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worksheets/sheet17.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metadata" ContentType="application/binar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mc:AlternateContent xmlns:mc="http://schemas.openxmlformats.org/markup-compatibility/2006">
    <mc:Choice Requires="x15">
      <x15ac:absPath xmlns:x15ac="http://schemas.microsoft.com/office/spreadsheetml/2010/11/ac" url="G:\IPSAS Team\Consolidation\Form and Content\2022\"/>
    </mc:Choice>
  </mc:AlternateContent>
  <xr:revisionPtr revIDLastSave="0" documentId="13_ncr:1_{A7AAFBC9-6C0B-42D9-B726-656DB8C9F8ED}" xr6:coauthVersionLast="36" xr6:coauthVersionMax="47" xr10:uidLastSave="{00000000-0000-0000-0000-000000000000}"/>
  <workbookProtection workbookAlgorithmName="SHA-512" workbookHashValue="UerCyfn0+zI9OMO9xqhtt6fBzPqLVht0O3gMlAxOGAnowtgUI7pjbVMSEtrm/X/qD7QtL4fKePmI5UlOU/Ueuw==" workbookSaltValue="e3UfZPBIWdC8QaeTTr4Ejw==" workbookSpinCount="100000" lockStructure="1"/>
  <bookViews>
    <workbookView xWindow="0" yWindow="0" windowWidth="20490" windowHeight="6405" xr2:uid="{00000000-000D-0000-FFFF-FFFF00000000}"/>
  </bookViews>
  <sheets>
    <sheet name="Guidelines" sheetId="1" r:id="rId1"/>
    <sheet name="Table of contents" sheetId="2" r:id="rId2"/>
    <sheet name="1a.Detailed SOFP " sheetId="3" r:id="rId3"/>
    <sheet name="1b. SOFP " sheetId="4" r:id="rId4"/>
    <sheet name="2a.Fin Performance (Detailed)" sheetId="11" r:id="rId5"/>
    <sheet name="2b. Fin performance" sheetId="12" r:id="rId6"/>
    <sheet name="3.St Changes NAE" sheetId="14" r:id="rId7"/>
    <sheet name="4.St Cash Flows " sheetId="15" r:id="rId8"/>
    <sheet name="Balance Sheet Notes 1-3" sheetId="5" r:id="rId9"/>
    <sheet name="Balance Sheet Notes 4-11" sheetId="6" r:id="rId10"/>
    <sheet name="Balance Sheet Notes 12-15" sheetId="7" r:id="rId11"/>
    <sheet name="Balance Sheet  Notes 16-18" sheetId="8" r:id="rId12"/>
    <sheet name="Balance Sheet Notes 19-27  " sheetId="9" r:id="rId13"/>
    <sheet name="Balance Sheet Notes 28-34" sheetId="10" r:id="rId14"/>
    <sheet name="Financial Perf Notes 35-53" sheetId="13" r:id="rId15"/>
    <sheet name="Annex 1 - List of Entities" sheetId="30" r:id="rId16"/>
    <sheet name="Sheet2" sheetId="25" state="hidden" r:id="rId17"/>
    <sheet name="Accounting Policies" sheetId="27" state="hidden" r:id="rId18"/>
  </sheets>
  <definedNames>
    <definedName name="_Toc1641966" localSheetId="17">'Accounting Policies'!$B$299</definedName>
    <definedName name="_Toc1641974" localSheetId="17">'Accounting Policies'!$B$303</definedName>
    <definedName name="Google_Sheet_Link_1032455491_688497304" localSheetId="15" hidden="1">Z_A8A499FB_D108_4FEB_AF97_23F5DB3425EB_.wvu.Cols</definedName>
    <definedName name="Google_Sheet_Link_1032455491_688497304" hidden="1">Z_A8A499FB_D108_4FEB_AF97_23F5DB3425EB_.wvu.Cols</definedName>
    <definedName name="Google_Sheet_Link_1069469289_126831345" localSheetId="15" hidden="1">Z_C24422BF_2DC1_4CD0_8471_23055873F0ED_.wvu.PrintArea</definedName>
    <definedName name="Google_Sheet_Link_1069469289_126831345" localSheetId="0" hidden="1">Z_C24422BF_2DC1_4CD0_8471_23055873F0ED_.wvu.PrintArea</definedName>
    <definedName name="Google_Sheet_Link_1069469289_126831345" hidden="1">Z_C24422BF_2DC1_4CD0_8471_23055873F0ED_.wvu.PrintArea</definedName>
    <definedName name="Google_Sheet_Link_1073352525_126831345" localSheetId="15" hidden="1">Z_1F824B4B_C477_467B_B99E_B22FD0A5E18E_.wvu.PrintArea</definedName>
    <definedName name="Google_Sheet_Link_1073352525_126831345" localSheetId="0" hidden="1">Z_1F824B4B_C477_467B_B99E_B22FD0A5E18E_.wvu.PrintArea</definedName>
    <definedName name="Google_Sheet_Link_1073352525_126831345" hidden="1">Z_1F824B4B_C477_467B_B99E_B22FD0A5E18E_.wvu.PrintArea</definedName>
    <definedName name="Google_Sheet_Link_108438368_567762160" hidden="1">#N/A</definedName>
    <definedName name="Google_Sheet_Link_1087813507_2010300739" localSheetId="15" hidden="1">#N/A</definedName>
    <definedName name="Google_Sheet_Link_1087813507_2010300739" localSheetId="0" hidden="1">_Toc1641966</definedName>
    <definedName name="Google_Sheet_Link_1087813507_2010300739" hidden="1">'Accounting Policies'!_Toc1641966</definedName>
    <definedName name="Google_Sheet_Link_1093775897_699855708" localSheetId="15" hidden="1">[0]!Z_A8A499FB_D108_4FEB_AF97_23F5DB3425EB_.wvu.Cols</definedName>
    <definedName name="Google_Sheet_Link_1093775897_699855708" hidden="1">[0]!Z_A8A499FB_D108_4FEB_AF97_23F5DB3425EB_.wvu.Cols</definedName>
    <definedName name="Google_Sheet_Link_1152498914_1419929590" localSheetId="15" hidden="1">Z_A8A499FB_D108_4FEB_AF97_23F5DB3425EB_.wvu.PrintArea</definedName>
    <definedName name="Google_Sheet_Link_1152498914_1419929590" localSheetId="0" hidden="1">Z_A8A499FB_D108_4FEB_AF97_23F5DB3425EB_.wvu.PrintArea</definedName>
    <definedName name="Google_Sheet_Link_1152498914_1419929590" hidden="1">Z_A8A499FB_D108_4FEB_AF97_23F5DB3425EB_.wvu.PrintArea</definedName>
    <definedName name="Google_Sheet_Link_1155375737_49948665" hidden="1">#N/A</definedName>
    <definedName name="Google_Sheet_Link_1178944885_462789191" localSheetId="15" hidden="1">Z_A0AFFF75_8512_441E_B7C2_50AD2E720F9A_.wvu.PrintArea</definedName>
    <definedName name="Google_Sheet_Link_1178944885_462789191" localSheetId="0" hidden="1">Z_A0AFFF75_8512_441E_B7C2_50AD2E720F9A_.wvu.PrintArea</definedName>
    <definedName name="Google_Sheet_Link_1178944885_462789191" hidden="1">Z_A0AFFF75_8512_441E_B7C2_50AD2E720F9A_.wvu.PrintArea</definedName>
    <definedName name="Google_Sheet_Link_121102915_441651055" localSheetId="15" hidden="1">Z_C1FECF34_F3DC_4D16_B793_53EA17738F7B_.wvu.PrintArea</definedName>
    <definedName name="Google_Sheet_Link_121102915_441651055" localSheetId="0" hidden="1">Z_C1FECF34_F3DC_4D16_B793_53EA17738F7B_.wvu.PrintArea</definedName>
    <definedName name="Google_Sheet_Link_121102915_441651055" hidden="1">Z_C1FECF34_F3DC_4D16_B793_53EA17738F7B_.wvu.PrintArea</definedName>
    <definedName name="Google_Sheet_Link_1236103840_441651055" hidden="1">#N/A</definedName>
    <definedName name="Google_Sheet_Link_1281270674_2010300739" hidden="1">#N/A</definedName>
    <definedName name="Google_Sheet_Link_1312485940_1111758929" hidden="1">#N/A</definedName>
    <definedName name="Google_Sheet_Link_1325467282_2116381265" localSheetId="15" hidden="1">Z_C24422BF_2DC1_4CD0_8471_23055873F0ED_.wvu.Cols</definedName>
    <definedName name="Google_Sheet_Link_1325467282_2116381265" localSheetId="0" hidden="1">Z_C24422BF_2DC1_4CD0_8471_23055873F0ED_.wvu.Cols</definedName>
    <definedName name="Google_Sheet_Link_1325467282_2116381265" hidden="1">Z_C24422BF_2DC1_4CD0_8471_23055873F0ED_.wvu.Cols</definedName>
    <definedName name="Google_Sheet_Link_1370189484_581742383" hidden="1">#N/A</definedName>
    <definedName name="Google_Sheet_Link_1378751315_688497304" localSheetId="15" hidden="1">[0]!Z_C24422BF_2DC1_4CD0_8471_23055873F0ED_.wvu.Cols</definedName>
    <definedName name="Google_Sheet_Link_1378751315_688497304" hidden="1">[0]!Z_C24422BF_2DC1_4CD0_8471_23055873F0ED_.wvu.Cols</definedName>
    <definedName name="Google_Sheet_Link_1400744869_699855708" hidden="1">#N/A</definedName>
    <definedName name="Google_Sheet_Link_1401233218_1344541838" hidden="1">#N/A</definedName>
    <definedName name="Google_Sheet_Link_1413251340_49948665" localSheetId="15" hidden="1">[0]!Z_C24422BF_2DC1_4CD0_8471_23055873F0ED_.wvu.Cols</definedName>
    <definedName name="Google_Sheet_Link_1413251340_49948665" hidden="1">[0]!Z_C24422BF_2DC1_4CD0_8471_23055873F0ED_.wvu.Cols</definedName>
    <definedName name="Google_Sheet_Link_1415712390_441651055" hidden="1">#N/A</definedName>
    <definedName name="Google_Sheet_Link_1434354066_49948665" hidden="1">#N/A</definedName>
    <definedName name="Google_Sheet_Link_1442444054_581742383" hidden="1">#N/A</definedName>
    <definedName name="Google_Sheet_Link_1519828311_1419929590" localSheetId="15" hidden="1">[0]!Z_C24422BF_2DC1_4CD0_8471_23055873F0ED_.wvu.Cols</definedName>
    <definedName name="Google_Sheet_Link_1519828311_1419929590" hidden="1">[0]!Z_C24422BF_2DC1_4CD0_8471_23055873F0ED_.wvu.Cols</definedName>
    <definedName name="Google_Sheet_Link_153122711_462789191" hidden="1">#N/A</definedName>
    <definedName name="Google_Sheet_Link_1566781612_451529955" localSheetId="15" hidden="1">[0]!Z_A8A499FB_D108_4FEB_AF97_23F5DB3425EB_.wvu.Cols</definedName>
    <definedName name="Google_Sheet_Link_1566781612_451529955" hidden="1">[0]!Z_A8A499FB_D108_4FEB_AF97_23F5DB3425EB_.wvu.Cols</definedName>
    <definedName name="Google_Sheet_Link_1595207646_1419929590" localSheetId="15" hidden="1">Z_C24422BF_2DC1_4CD0_8471_23055873F0ED_.wvu.Rows</definedName>
    <definedName name="Google_Sheet_Link_1595207646_1419929590" localSheetId="0" hidden="1">Z_C24422BF_2DC1_4CD0_8471_23055873F0ED_.wvu.Rows</definedName>
    <definedName name="Google_Sheet_Link_1595207646_1419929590" hidden="1">Z_C24422BF_2DC1_4CD0_8471_23055873F0ED_.wvu.Rows</definedName>
    <definedName name="Google_Sheet_Link_1646158168_441651055" hidden="1">#N/A</definedName>
    <definedName name="Google_Sheet_Link_1671973118_1111758929" hidden="1">#N/A</definedName>
    <definedName name="Google_Sheet_Link_167406594_699855708" localSheetId="15" hidden="1">[0]!Z_C24422BF_2DC1_4CD0_8471_23055873F0ED_.wvu.Cols</definedName>
    <definedName name="Google_Sheet_Link_167406594_699855708" hidden="1">[0]!Z_C24422BF_2DC1_4CD0_8471_23055873F0ED_.wvu.Cols</definedName>
    <definedName name="Google_Sheet_Link_1688154412_2010300739" localSheetId="15" hidden="1">Z_A0AFFF75_8512_441E_B7C2_50AD2E720F9A_.wvu.Rows</definedName>
    <definedName name="Google_Sheet_Link_1688154412_2010300739" localSheetId="0" hidden="1">Z_A0AFFF75_8512_441E_B7C2_50AD2E720F9A_.wvu.Rows</definedName>
    <definedName name="Google_Sheet_Link_1688154412_2010300739" hidden="1">Z_A0AFFF75_8512_441E_B7C2_50AD2E720F9A_.wvu.Rows</definedName>
    <definedName name="Google_Sheet_Link_1695207898_2010300739" localSheetId="15" hidden="1">Z_1F824B4B_C477_467B_B99E_B22FD0A5E18E_.wvu.Rows</definedName>
    <definedName name="Google_Sheet_Link_1695207898_2010300739" localSheetId="0" hidden="1">Z_1F824B4B_C477_467B_B99E_B22FD0A5E18E_.wvu.Rows</definedName>
    <definedName name="Google_Sheet_Link_1695207898_2010300739" hidden="1">Z_1F824B4B_C477_467B_B99E_B22FD0A5E18E_.wvu.Rows</definedName>
    <definedName name="Google_Sheet_Link_1699558963_1344541838" hidden="1">#N/A</definedName>
    <definedName name="Google_Sheet_Link_1703730861_2116381265" hidden="1">#N/A</definedName>
    <definedName name="Google_Sheet_Link_1736452900_1344541838" hidden="1">#N/A</definedName>
    <definedName name="Google_Sheet_Link_175249825_1419929590" localSheetId="15" hidden="1">Z_A8A499FB_D108_4FEB_AF97_23F5DB3425EB_.wvu.Rows</definedName>
    <definedName name="Google_Sheet_Link_175249825_1419929590" localSheetId="0" hidden="1">Z_A8A499FB_D108_4FEB_AF97_23F5DB3425EB_.wvu.Rows</definedName>
    <definedName name="Google_Sheet_Link_175249825_1419929590" hidden="1">Z_A8A499FB_D108_4FEB_AF97_23F5DB3425EB_.wvu.Rows</definedName>
    <definedName name="Google_Sheet_Link_1753955070_1111758929" hidden="1">#N/A</definedName>
    <definedName name="Google_Sheet_Link_1812248145_1419929590" localSheetId="15" hidden="1">[0]!Z_A8A499FB_D108_4FEB_AF97_23F5DB3425EB_.wvu.Cols</definedName>
    <definedName name="Google_Sheet_Link_1812248145_1419929590" hidden="1">[0]!Z_A8A499FB_D108_4FEB_AF97_23F5DB3425EB_.wvu.Cols</definedName>
    <definedName name="Google_Sheet_Link_1864833006_1419929590" hidden="1">#N/A</definedName>
    <definedName name="Google_Sheet_Link_1884516871_2116381265" localSheetId="15" hidden="1">[0]!Z_A8A499FB_D108_4FEB_AF97_23F5DB3425EB_.wvu.Cols</definedName>
    <definedName name="Google_Sheet_Link_1884516871_2116381265" hidden="1">[0]!Z_A8A499FB_D108_4FEB_AF97_23F5DB3425EB_.wvu.Cols</definedName>
    <definedName name="Google_Sheet_Link_1898167216_319194520" hidden="1">#N/A</definedName>
    <definedName name="Google_Sheet_Link_1924668386_1111758929" hidden="1">#N/A</definedName>
    <definedName name="Google_Sheet_Link_1978254310_462789191" hidden="1">#N/A</definedName>
    <definedName name="Google_Sheet_Link_1998758472_2010300739" hidden="1">#N/A</definedName>
    <definedName name="Google_Sheet_Link_2002062637_581742383" hidden="1">#N/A</definedName>
    <definedName name="Google_Sheet_Link_2010676739_1419929590" localSheetId="15" hidden="1">Z_A0AFFF75_8512_441E_B7C2_50AD2E720F9A_.wvu.Cols</definedName>
    <definedName name="Google_Sheet_Link_2010676739_1419929590" localSheetId="0" hidden="1">Z_A0AFFF75_8512_441E_B7C2_50AD2E720F9A_.wvu.Cols</definedName>
    <definedName name="Google_Sheet_Link_2010676739_1419929590" hidden="1">Z_A0AFFF75_8512_441E_B7C2_50AD2E720F9A_.wvu.Cols</definedName>
    <definedName name="Google_Sheet_Link_2039272396_2010300739" hidden="1">#N/A</definedName>
    <definedName name="Google_Sheet_Link_2066442051_1419929590" hidden="1">#N/A</definedName>
    <definedName name="Google_Sheet_Link_2092000169_567762160" hidden="1">#N/A</definedName>
    <definedName name="Google_Sheet_Link_282710729_49948665" localSheetId="15" hidden="1">OLE_LINK2</definedName>
    <definedName name="Google_Sheet_Link_282710729_49948665" localSheetId="0" hidden="1">OLE_LINK2</definedName>
    <definedName name="Google_Sheet_Link_282710729_49948665" hidden="1">OLE_LINK2</definedName>
    <definedName name="Google_Sheet_Link_283123762_319194520" hidden="1">#N/A</definedName>
    <definedName name="Google_Sheet_Link_299163423_2116381265" hidden="1">#N/A</definedName>
    <definedName name="Google_Sheet_Link_346884691_2010300739" hidden="1">#N/A</definedName>
    <definedName name="Google_Sheet_Link_359422738_2116381265" hidden="1">#N/A</definedName>
    <definedName name="Google_Sheet_Link_379284246_2116381265" hidden="1">#N/A</definedName>
    <definedName name="Google_Sheet_Link_384094180_441651055" hidden="1">#N/A</definedName>
    <definedName name="Google_Sheet_Link_393282166_2010300739" hidden="1">#N/A</definedName>
    <definedName name="Google_Sheet_Link_398164838_567762160" hidden="1">#N/A</definedName>
    <definedName name="Google_Sheet_Link_405190725_49948665" hidden="1">#N/A</definedName>
    <definedName name="Google_Sheet_Link_405698541_49948665" hidden="1">#N/A</definedName>
    <definedName name="Google_Sheet_Link_408926275_49948665" localSheetId="15" hidden="1">[0]!Z_A8A499FB_D108_4FEB_AF97_23F5DB3425EB_.wvu.Cols</definedName>
    <definedName name="Google_Sheet_Link_408926275_49948665" hidden="1">[0]!Z_A8A499FB_D108_4FEB_AF97_23F5DB3425EB_.wvu.Cols</definedName>
    <definedName name="Google_Sheet_Link_4219603_126831345" hidden="1">#N/A</definedName>
    <definedName name="Google_Sheet_Link_428552682_49948665" localSheetId="15" hidden="1">Z_C1FECF34_F3DC_4D16_B793_53EA17738F7B_.wvu.Cols</definedName>
    <definedName name="Google_Sheet_Link_428552682_49948665" localSheetId="0" hidden="1">Z_C1FECF34_F3DC_4D16_B793_53EA17738F7B_.wvu.Cols</definedName>
    <definedName name="Google_Sheet_Link_428552682_49948665" hidden="1">Z_C1FECF34_F3DC_4D16_B793_53EA17738F7B_.wvu.Cols</definedName>
    <definedName name="Google_Sheet_Link_44212402_567762160" hidden="1">#N/A</definedName>
    <definedName name="Google_Sheet_Link_454221544_1419929590" hidden="1">#N/A</definedName>
    <definedName name="Google_Sheet_Link_468062259_319194520" hidden="1">#N/A</definedName>
    <definedName name="Google_Sheet_Link_494581051_319194520" hidden="1">#N/A</definedName>
    <definedName name="Google_Sheet_Link_495698950_2010300739" localSheetId="15" hidden="1">Z_C1FECF34_F3DC_4D16_B793_53EA17738F7B_.wvu.Rows</definedName>
    <definedName name="Google_Sheet_Link_495698950_2010300739" localSheetId="0" hidden="1">Z_C1FECF34_F3DC_4D16_B793_53EA17738F7B_.wvu.Rows</definedName>
    <definedName name="Google_Sheet_Link_495698950_2010300739" hidden="1">Z_C1FECF34_F3DC_4D16_B793_53EA17738F7B_.wvu.Rows</definedName>
    <definedName name="Google_Sheet_Link_579560563_451529955" localSheetId="15" hidden="1">[0]!Z_C24422BF_2DC1_4CD0_8471_23055873F0ED_.wvu.Cols</definedName>
    <definedName name="Google_Sheet_Link_579560563_451529955" hidden="1">[0]!Z_C24422BF_2DC1_4CD0_8471_23055873F0ED_.wvu.Cols</definedName>
    <definedName name="Google_Sheet_Link_640169406_2116381265" hidden="1">#N/A</definedName>
    <definedName name="Google_Sheet_Link_642561538_2010300739" hidden="1">#N/A</definedName>
    <definedName name="Google_Sheet_Link_650199067_1419929590" hidden="1">#N/A</definedName>
    <definedName name="Google_Sheet_Link_682763747_319194520" hidden="1">#N/A</definedName>
    <definedName name="Google_Sheet_Link_694090614_49948665" localSheetId="15" hidden="1">[0]!Z_A0AFFF75_8512_441E_B7C2_50AD2E720F9A_.wvu.Cols</definedName>
    <definedName name="Google_Sheet_Link_694090614_49948665" hidden="1">[0]!Z_A0AFFF75_8512_441E_B7C2_50AD2E720F9A_.wvu.Cols</definedName>
    <definedName name="Google_Sheet_Link_723088451_1111758929" hidden="1">#N/A</definedName>
    <definedName name="Google_Sheet_Link_798084887_567762160" hidden="1">#N/A</definedName>
    <definedName name="Google_Sheet_Link_8225869_1344541838" hidden="1">#N/A</definedName>
    <definedName name="Google_Sheet_Link_827458211_2116381265" hidden="1">#N/A</definedName>
    <definedName name="Google_Sheet_Link_831581447_699855708" hidden="1">#N/A</definedName>
    <definedName name="Google_Sheet_Link_835383457_2116381265" hidden="1">#N/A</definedName>
    <definedName name="Google_Sheet_Link_857986624_126831345" hidden="1">#N/A</definedName>
    <definedName name="Google_Sheet_Link_867472370_126831345" hidden="1">#N/A</definedName>
    <definedName name="Google_Sheet_Link_878230504_462789191" hidden="1">#N/A</definedName>
    <definedName name="Google_Sheet_Link_88026039_49948665" hidden="1">#N/A</definedName>
    <definedName name="Google_Sheet_Link_884177607_2010300739" localSheetId="15" hidden="1">#N/A</definedName>
    <definedName name="Google_Sheet_Link_884177607_2010300739" localSheetId="0" hidden="1">_Toc1641974</definedName>
    <definedName name="Google_Sheet_Link_884177607_2010300739" hidden="1">'Accounting Policies'!_Toc1641974</definedName>
    <definedName name="Google_Sheet_Link_889534435_2010300739" hidden="1">#N/A</definedName>
    <definedName name="Google_Sheet_Link_88993894_462789191" hidden="1">#N/A</definedName>
    <definedName name="Google_Sheet_Link_906872612_49948665" localSheetId="15" hidden="1">Z_1F824B4B_C477_467B_B99E_B22FD0A5E18E_.wvu.Cols</definedName>
    <definedName name="Google_Sheet_Link_906872612_49948665" localSheetId="0" hidden="1">Z_1F824B4B_C477_467B_B99E_B22FD0A5E18E_.wvu.Cols</definedName>
    <definedName name="Google_Sheet_Link_906872612_49948665" hidden="1">Z_1F824B4B_C477_467B_B99E_B22FD0A5E18E_.wvu.Cols</definedName>
    <definedName name="Google_Sheet_Link_992733328_581742383" hidden="1">#N/A</definedName>
    <definedName name="Google_Sheet_Link_99397679_699855708" hidden="1">#N/A</definedName>
    <definedName name="OLE_LINK1" localSheetId="14">#REF!</definedName>
    <definedName name="OLE_LINK2" localSheetId="12">'Balance Sheet Notes 19-27  '!$G$563</definedName>
    <definedName name="OLE_LINK2" localSheetId="13">#REF!</definedName>
    <definedName name="OLE_LINK2" localSheetId="14">#REF!</definedName>
    <definedName name="_xlnm.Print_Area" localSheetId="0">Guidelines!$A$1:$G$48</definedName>
    <definedName name="Z_1F824B4B_C477_467B_B99E_B22FD0A5E18E_.wvu.Cols" localSheetId="12">'Balance Sheet Notes 19-27  '!$D:$D</definedName>
    <definedName name="Z_1F824B4B_C477_467B_B99E_B22FD0A5E18E_.wvu.PrintArea" localSheetId="17">'Accounting Policies'!$A$1:$G$573</definedName>
    <definedName name="Z_1F824B4B_C477_467B_B99E_B22FD0A5E18E_.wvu.PrintArea" localSheetId="11">'Balance Sheet  Notes 16-18'!$A$1:$M$523</definedName>
    <definedName name="Z_1F824B4B_C477_467B_B99E_B22FD0A5E18E_.wvu.PrintArea" localSheetId="10">'Balance Sheet Notes 12-15'!$A$1:$P$369</definedName>
    <definedName name="Z_1F824B4B_C477_467B_B99E_B22FD0A5E18E_.wvu.PrintArea" localSheetId="8">'Balance Sheet Notes 1-3'!$A$1:$L$213</definedName>
    <definedName name="Z_1F824B4B_C477_467B_B99E_B22FD0A5E18E_.wvu.PrintArea" localSheetId="12">'Balance Sheet Notes 19-27  '!$A$1:$L$579</definedName>
    <definedName name="Z_1F824B4B_C477_467B_B99E_B22FD0A5E18E_.wvu.PrintArea" localSheetId="13">'Balance Sheet Notes 28-34'!$A$1:$K$300</definedName>
    <definedName name="Z_1F824B4B_C477_467B_B99E_B22FD0A5E18E_.wvu.PrintArea" localSheetId="9">'Balance Sheet Notes 4-11'!$A$1:$M$1130</definedName>
    <definedName name="Z_1F824B4B_C477_467B_B99E_B22FD0A5E18E_.wvu.PrintArea" localSheetId="14">'Financial Perf Notes 35-53'!$A$1:$O$251</definedName>
    <definedName name="Z_1F824B4B_C477_467B_B99E_B22FD0A5E18E_.wvu.PrintArea" localSheetId="0">Guidelines!$A$1:$G$50</definedName>
    <definedName name="Z_1F824B4B_C477_467B_B99E_B22FD0A5E18E_.wvu.Rows" localSheetId="17">'Accounting Policies'!$451:$451</definedName>
    <definedName name="Z_426F3176_F223_43C9_B723_DDADB9AC9B31_.wvu.Cols" localSheetId="3">'1b. SOFP '!$M:$M</definedName>
    <definedName name="Z_426F3176_F223_43C9_B723_DDADB9AC9B31_.wvu.Cols" localSheetId="12">'Balance Sheet Notes 19-27  '!$D:$D</definedName>
    <definedName name="Z_426F3176_F223_43C9_B723_DDADB9AC9B31_.wvu.Cols" localSheetId="0" hidden="1">Guidelines!#REF!</definedName>
    <definedName name="Z_426F3176_F223_43C9_B723_DDADB9AC9B31_.wvu.PrintArea" localSheetId="5">'2b. Fin performance'!$A$1:$K$68</definedName>
    <definedName name="Z_426F3176_F223_43C9_B723_DDADB9AC9B31_.wvu.PrintArea" localSheetId="6">'3.St Changes NAE'!$A$1:$R$148</definedName>
    <definedName name="Z_426F3176_F223_43C9_B723_DDADB9AC9B31_.wvu.PrintArea" localSheetId="7">'4.St Cash Flows '!$A$1:$K$234</definedName>
    <definedName name="Z_426F3176_F223_43C9_B723_DDADB9AC9B31_.wvu.PrintArea" localSheetId="11">'Balance Sheet  Notes 16-18'!$A$1:$M$533</definedName>
    <definedName name="Z_426F3176_F223_43C9_B723_DDADB9AC9B31_.wvu.PrintArea" localSheetId="10">'Balance Sheet Notes 12-15'!$A$1:$N$369</definedName>
    <definedName name="Z_426F3176_F223_43C9_B723_DDADB9AC9B31_.wvu.PrintArea" localSheetId="8">'Balance Sheet Notes 1-3'!$A$1:$L$226</definedName>
    <definedName name="Z_426F3176_F223_43C9_B723_DDADB9AC9B31_.wvu.PrintArea" localSheetId="12">'Balance Sheet Notes 19-27  '!$A$1:$L$589</definedName>
    <definedName name="Z_426F3176_F223_43C9_B723_DDADB9AC9B31_.wvu.PrintArea" localSheetId="13">'Balance Sheet Notes 28-34'!$A$1:$K$300</definedName>
    <definedName name="Z_426F3176_F223_43C9_B723_DDADB9AC9B31_.wvu.PrintArea" localSheetId="9">'Balance Sheet Notes 4-11'!$A$1:$M$1251</definedName>
    <definedName name="Z_426F3176_F223_43C9_B723_DDADB9AC9B31_.wvu.PrintArea" localSheetId="14">'Financial Perf Notes 35-53'!$A$1:$O$251</definedName>
    <definedName name="Z_426F3176_F223_43C9_B723_DDADB9AC9B31_.wvu.PrintArea" localSheetId="0" hidden="1">Guidelines!$A$1:$G$48</definedName>
    <definedName name="Z_426F3176_F223_43C9_B723_DDADB9AC9B31_.wvu.Rows" localSheetId="17">'Accounting Policies'!$451:$451</definedName>
    <definedName name="Z_426F3176_F223_43C9_B723_DDADB9AC9B31_.wvu.Rows" localSheetId="14">'Financial Perf Notes 35-53'!$235:$235</definedName>
    <definedName name="Z_426F3176_F223_43C9_B723_DDADB9AC9B31_.wvu.Rows" localSheetId="0" hidden="1">Guidelines!$36:$36</definedName>
    <definedName name="Z_80DBB23A_788A_4876_A46F_C8CD77F4CEEC_.wvu.Cols" localSheetId="3" hidden="1">'1b. SOFP '!$M:$M</definedName>
    <definedName name="Z_80DBB23A_788A_4876_A46F_C8CD77F4CEEC_.wvu.Cols" localSheetId="12" hidden="1">'Balance Sheet Notes 19-27  '!$D:$D</definedName>
    <definedName name="Z_80DBB23A_788A_4876_A46F_C8CD77F4CEEC_.wvu.PrintArea" localSheetId="0" hidden="1">Guidelines!$A$1:$G$48</definedName>
    <definedName name="Z_80DBB23A_788A_4876_A46F_C8CD77F4CEEC_.wvu.Rows" localSheetId="17" hidden="1">'Accounting Policies'!$451:$451</definedName>
    <definedName name="Z_80DBB23A_788A_4876_A46F_C8CD77F4CEEC_.wvu.Rows" localSheetId="14" hidden="1">'Financial Perf Notes 35-53'!$235:$235</definedName>
    <definedName name="Z_80DBB23A_788A_4876_A46F_C8CD77F4CEEC_.wvu.Rows" localSheetId="0" hidden="1">Guidelines!$36:$36</definedName>
    <definedName name="Z_A0AFFF75_8512_441E_B7C2_50AD2E720F9A_.wvu.Cols" localSheetId="12">'Balance Sheet Notes 19-27  '!$D:$D</definedName>
    <definedName name="Z_A0AFFF75_8512_441E_B7C2_50AD2E720F9A_.wvu.Cols" localSheetId="14">'Financial Perf Notes 35-53'!$Q:$Q</definedName>
    <definedName name="Z_A0AFFF75_8512_441E_B7C2_50AD2E720F9A_.wvu.PrintArea" localSheetId="5">'2b. Fin performance'!$A$1:$K$66</definedName>
    <definedName name="Z_A0AFFF75_8512_441E_B7C2_50AD2E720F9A_.wvu.PrintArea" localSheetId="17">'Accounting Policies'!$A$1:$G$573</definedName>
    <definedName name="Z_A0AFFF75_8512_441E_B7C2_50AD2E720F9A_.wvu.PrintArea" localSheetId="11">'Balance Sheet  Notes 16-18'!$A$1:$M$523</definedName>
    <definedName name="Z_A0AFFF75_8512_441E_B7C2_50AD2E720F9A_.wvu.PrintArea" localSheetId="10">'Balance Sheet Notes 12-15'!$A$1:$N$246</definedName>
    <definedName name="Z_A0AFFF75_8512_441E_B7C2_50AD2E720F9A_.wvu.PrintArea" localSheetId="8">'Balance Sheet Notes 1-3'!$A$1:$L$213</definedName>
    <definedName name="Z_A0AFFF75_8512_441E_B7C2_50AD2E720F9A_.wvu.PrintArea" localSheetId="12">'Balance Sheet Notes 19-27  '!$A$1:$L$581</definedName>
    <definedName name="Z_A0AFFF75_8512_441E_B7C2_50AD2E720F9A_.wvu.PrintArea" localSheetId="13">'Balance Sheet Notes 28-34'!$A$1:$K$300</definedName>
    <definedName name="Z_A0AFFF75_8512_441E_B7C2_50AD2E720F9A_.wvu.PrintArea" localSheetId="9">'Balance Sheet Notes 4-11'!$A$1:$M$1130</definedName>
    <definedName name="Z_A0AFFF75_8512_441E_B7C2_50AD2E720F9A_.wvu.PrintArea" localSheetId="14">'Financial Perf Notes 35-53'!$A$1:$O$252</definedName>
    <definedName name="Z_A0AFFF75_8512_441E_B7C2_50AD2E720F9A_.wvu.PrintArea" localSheetId="0">Guidelines!$A$1:$G$50</definedName>
    <definedName name="Z_A0AFFF75_8512_441E_B7C2_50AD2E720F9A_.wvu.Rows" localSheetId="17">'Accounting Policies'!$451:$451</definedName>
    <definedName name="Z_A8A499FB_D108_4FEB_AF97_23F5DB3425EB_.wvu.Cols" localSheetId="3">'1b. SOFP '!$M:$M</definedName>
    <definedName name="Z_A8A499FB_D108_4FEB_AF97_23F5DB3425EB_.wvu.Cols" localSheetId="5">'2b. Fin performance'!$M:$M</definedName>
    <definedName name="Z_A8A499FB_D108_4FEB_AF97_23F5DB3425EB_.wvu.Cols" localSheetId="7">'4.St Cash Flows '!$O:$O</definedName>
    <definedName name="Z_A8A499FB_D108_4FEB_AF97_23F5DB3425EB_.wvu.Cols" localSheetId="12">'Balance Sheet Notes 19-27  '!$D:$D</definedName>
    <definedName name="Z_A8A499FB_D108_4FEB_AF97_23F5DB3425EB_.wvu.Cols" localSheetId="14">'Financial Perf Notes 35-53'!$Q:$Q</definedName>
    <definedName name="Z_A8A499FB_D108_4FEB_AF97_23F5DB3425EB_.wvu.Cols" localSheetId="0">Guidelines!#REF!</definedName>
    <definedName name="Z_A8A499FB_D108_4FEB_AF97_23F5DB3425EB_.wvu.PrintArea" localSheetId="5">'2b. Fin performance'!$A$1:$K$66</definedName>
    <definedName name="Z_A8A499FB_D108_4FEB_AF97_23F5DB3425EB_.wvu.PrintArea" localSheetId="17">'Accounting Policies'!$A$1:$G$573</definedName>
    <definedName name="Z_A8A499FB_D108_4FEB_AF97_23F5DB3425EB_.wvu.PrintArea" localSheetId="11">'Balance Sheet  Notes 16-18'!$A$1:$M$523</definedName>
    <definedName name="Z_A8A499FB_D108_4FEB_AF97_23F5DB3425EB_.wvu.PrintArea" localSheetId="10">'Balance Sheet Notes 12-15'!$A$1:$N$368</definedName>
    <definedName name="Z_A8A499FB_D108_4FEB_AF97_23F5DB3425EB_.wvu.PrintArea" localSheetId="8">'Balance Sheet Notes 1-3'!$A$1:$L$220</definedName>
    <definedName name="Z_A8A499FB_D108_4FEB_AF97_23F5DB3425EB_.wvu.PrintArea" localSheetId="12">'Balance Sheet Notes 19-27  '!$A$1:$L$581</definedName>
    <definedName name="Z_A8A499FB_D108_4FEB_AF97_23F5DB3425EB_.wvu.PrintArea" localSheetId="13">'Balance Sheet Notes 28-34'!$A$1:$K$300</definedName>
    <definedName name="Z_A8A499FB_D108_4FEB_AF97_23F5DB3425EB_.wvu.PrintArea" localSheetId="9">'Balance Sheet Notes 4-11'!$A$1:$M$1130</definedName>
    <definedName name="Z_A8A499FB_D108_4FEB_AF97_23F5DB3425EB_.wvu.PrintArea" localSheetId="14">'Financial Perf Notes 35-53'!$A$1:$O$252</definedName>
    <definedName name="Z_A8A499FB_D108_4FEB_AF97_23F5DB3425EB_.wvu.PrintArea" localSheetId="0">Guidelines!$A$1:$G$50</definedName>
    <definedName name="Z_A8A499FB_D108_4FEB_AF97_23F5DB3425EB_.wvu.Rows" localSheetId="17">'Accounting Policies'!$451:$451</definedName>
    <definedName name="Z_A8A499FB_D108_4FEB_AF97_23F5DB3425EB_.wvu.Rows" localSheetId="14">'Financial Perf Notes 35-53'!$235:$235</definedName>
    <definedName name="Z_A8A499FB_D108_4FEB_AF97_23F5DB3425EB_.wvu.Rows" localSheetId="0">Guidelines!$36:$36</definedName>
    <definedName name="Z_C1FECF34_F3DC_4D16_B793_53EA17738F7B_.wvu.Cols" localSheetId="12">'Balance Sheet Notes 19-27  '!$D:$D</definedName>
    <definedName name="Z_C1FECF34_F3DC_4D16_B793_53EA17738F7B_.wvu.PrintArea" localSheetId="17">'Accounting Policies'!$A$1:$G$573</definedName>
    <definedName name="Z_C1FECF34_F3DC_4D16_B793_53EA17738F7B_.wvu.PrintArea" localSheetId="11">'Balance Sheet  Notes 16-18'!$A$1:$M$523</definedName>
    <definedName name="Z_C1FECF34_F3DC_4D16_B793_53EA17738F7B_.wvu.PrintArea" localSheetId="10">'Balance Sheet Notes 12-15'!$A$1:$N$246</definedName>
    <definedName name="Z_C1FECF34_F3DC_4D16_B793_53EA17738F7B_.wvu.PrintArea" localSheetId="8">'Balance Sheet Notes 1-3'!$A$1:$L$213</definedName>
    <definedName name="Z_C1FECF34_F3DC_4D16_B793_53EA17738F7B_.wvu.PrintArea" localSheetId="12">'Balance Sheet Notes 19-27  '!$A$1:$L$579</definedName>
    <definedName name="Z_C1FECF34_F3DC_4D16_B793_53EA17738F7B_.wvu.PrintArea" localSheetId="13">'Balance Sheet Notes 28-34'!$A$1:$K$169</definedName>
    <definedName name="Z_C1FECF34_F3DC_4D16_B793_53EA17738F7B_.wvu.PrintArea" localSheetId="9">'Balance Sheet Notes 4-11'!$A$1:$M$1130</definedName>
    <definedName name="Z_C1FECF34_F3DC_4D16_B793_53EA17738F7B_.wvu.PrintArea" localSheetId="14">'Financial Perf Notes 35-53'!$A$1:$O$252</definedName>
    <definedName name="Z_C1FECF34_F3DC_4D16_B793_53EA17738F7B_.wvu.PrintArea" localSheetId="0">Guidelines!$A$1:$G$50</definedName>
    <definedName name="Z_C1FECF34_F3DC_4D16_B793_53EA17738F7B_.wvu.Rows" localSheetId="17">'Accounting Policies'!$451:$451</definedName>
    <definedName name="Z_C24422BF_2DC1_4CD0_8471_23055873F0ED_.wvu.Cols" localSheetId="3">'1b. SOFP '!$M:$M</definedName>
    <definedName name="Z_C24422BF_2DC1_4CD0_8471_23055873F0ED_.wvu.Cols" localSheetId="5">'2b. Fin performance'!$M:$M</definedName>
    <definedName name="Z_C24422BF_2DC1_4CD0_8471_23055873F0ED_.wvu.Cols" localSheetId="7">'4.St Cash Flows '!$O:$O</definedName>
    <definedName name="Z_C24422BF_2DC1_4CD0_8471_23055873F0ED_.wvu.Cols" localSheetId="12">'Balance Sheet Notes 19-27  '!$D:$D</definedName>
    <definedName name="Z_C24422BF_2DC1_4CD0_8471_23055873F0ED_.wvu.Cols" localSheetId="14">'Financial Perf Notes 35-53'!$Q:$Q</definedName>
    <definedName name="Z_C24422BF_2DC1_4CD0_8471_23055873F0ED_.wvu.Cols" localSheetId="0">Guidelines!#REF!</definedName>
    <definedName name="Z_C24422BF_2DC1_4CD0_8471_23055873F0ED_.wvu.PrintArea" localSheetId="5">'2b. Fin performance'!$A$1:$K$66</definedName>
    <definedName name="Z_C24422BF_2DC1_4CD0_8471_23055873F0ED_.wvu.PrintArea" localSheetId="17">'Accounting Policies'!$A$1:$G$573</definedName>
    <definedName name="Z_C24422BF_2DC1_4CD0_8471_23055873F0ED_.wvu.PrintArea" localSheetId="8">'Balance Sheet Notes 1-3'!$A$1:$L$220</definedName>
    <definedName name="Z_C24422BF_2DC1_4CD0_8471_23055873F0ED_.wvu.PrintArea" localSheetId="12">'Balance Sheet Notes 19-27  '!$A$1:$L$581</definedName>
    <definedName name="Z_C24422BF_2DC1_4CD0_8471_23055873F0ED_.wvu.PrintArea" localSheetId="13">'Balance Sheet Notes 28-34'!$A$1:$K$300</definedName>
    <definedName name="Z_C24422BF_2DC1_4CD0_8471_23055873F0ED_.wvu.PrintArea" localSheetId="9">'Balance Sheet Notes 4-11'!$A$1:$M$1130</definedName>
    <definedName name="Z_C24422BF_2DC1_4CD0_8471_23055873F0ED_.wvu.PrintArea" localSheetId="14">'Financial Perf Notes 35-53'!$A$1:$O$252</definedName>
    <definedName name="Z_C24422BF_2DC1_4CD0_8471_23055873F0ED_.wvu.PrintArea" localSheetId="0">Guidelines!$A$1:$G$50</definedName>
    <definedName name="Z_C24422BF_2DC1_4CD0_8471_23055873F0ED_.wvu.Rows" localSheetId="17">'Accounting Policies'!$451:$451</definedName>
    <definedName name="Z_C24422BF_2DC1_4CD0_8471_23055873F0ED_.wvu.Rows" localSheetId="14">'Financial Perf Notes 35-53'!$235:$235</definedName>
    <definedName name="Z_C24422BF_2DC1_4CD0_8471_23055873F0ED_.wvu.Rows" localSheetId="0">Guidelines!$36:$36</definedName>
    <definedName name="Z_D4F4A590_D063_4B4F_84C3_303A6F00ADEB_.wvu.Cols" localSheetId="3">'1b. SOFP '!$M:$M</definedName>
    <definedName name="Z_D4F4A590_D063_4B4F_84C3_303A6F00ADEB_.wvu.Cols" localSheetId="12">'Balance Sheet Notes 19-27  '!$D:$D</definedName>
    <definedName name="Z_D4F4A590_D063_4B4F_84C3_303A6F00ADEB_.wvu.Cols" localSheetId="0" hidden="1">Guidelines!#REF!</definedName>
    <definedName name="Z_D4F4A590_D063_4B4F_84C3_303A6F00ADEB_.wvu.PrintArea" localSheetId="5">'2b. Fin performance'!$A$1:$K$68</definedName>
    <definedName name="Z_D4F4A590_D063_4B4F_84C3_303A6F00ADEB_.wvu.PrintArea" localSheetId="6">'3.St Changes NAE'!$A$1:$R$148</definedName>
    <definedName name="Z_D4F4A590_D063_4B4F_84C3_303A6F00ADEB_.wvu.PrintArea" localSheetId="7">'4.St Cash Flows '!$A$1:$K$234</definedName>
    <definedName name="Z_D4F4A590_D063_4B4F_84C3_303A6F00ADEB_.wvu.PrintArea" localSheetId="11">'Balance Sheet  Notes 16-18'!$A$1:$M$533</definedName>
    <definedName name="Z_D4F4A590_D063_4B4F_84C3_303A6F00ADEB_.wvu.PrintArea" localSheetId="10">'Balance Sheet Notes 12-15'!$A$1:$N$369</definedName>
    <definedName name="Z_D4F4A590_D063_4B4F_84C3_303A6F00ADEB_.wvu.PrintArea" localSheetId="8">'Balance Sheet Notes 1-3'!$A$1:$L$1090</definedName>
    <definedName name="Z_D4F4A590_D063_4B4F_84C3_303A6F00ADEB_.wvu.PrintArea" localSheetId="12">'Balance Sheet Notes 19-27  '!$A$1:$L$589</definedName>
    <definedName name="Z_D4F4A590_D063_4B4F_84C3_303A6F00ADEB_.wvu.PrintArea" localSheetId="13">'Balance Sheet Notes 28-34'!$A$1:$K$300</definedName>
    <definedName name="Z_D4F4A590_D063_4B4F_84C3_303A6F00ADEB_.wvu.PrintArea" localSheetId="9">'Balance Sheet Notes 4-11'!$A$1:$M$1251</definedName>
    <definedName name="Z_D4F4A590_D063_4B4F_84C3_303A6F00ADEB_.wvu.PrintArea" localSheetId="14">'Financial Perf Notes 35-53'!$A$1:$O$251</definedName>
    <definedName name="Z_D4F4A590_D063_4B4F_84C3_303A6F00ADEB_.wvu.PrintArea" localSheetId="0" hidden="1">Guidelines!$A$1:$G$48</definedName>
    <definedName name="Z_D4F4A590_D063_4B4F_84C3_303A6F00ADEB_.wvu.Rows" localSheetId="17">'Accounting Policies'!$451:$451</definedName>
    <definedName name="Z_D4F4A590_D063_4B4F_84C3_303A6F00ADEB_.wvu.Rows" localSheetId="14">'Financial Perf Notes 35-53'!$235:$235</definedName>
    <definedName name="Z_D4F4A590_D063_4B4F_84C3_303A6F00ADEB_.wvu.Rows" localSheetId="0" hidden="1">Guidelines!$36:$36</definedName>
    <definedName name="Z_E56CFA07_B62D_4672_9EDE_094AE1102D0C_.wvu.Cols" localSheetId="3" hidden="1">'1b. SOFP '!$M:$M</definedName>
    <definedName name="Z_E56CFA07_B62D_4672_9EDE_094AE1102D0C_.wvu.Cols" localSheetId="12" hidden="1">'Balance Sheet Notes 19-27  '!$D:$D</definedName>
    <definedName name="Z_E56CFA07_B62D_4672_9EDE_094AE1102D0C_.wvu.PrintArea" localSheetId="0" hidden="1">Guidelines!$A$1:$G$48</definedName>
    <definedName name="Z_E56CFA07_B62D_4672_9EDE_094AE1102D0C_.wvu.Rows" localSheetId="17" hidden="1">'Accounting Policies'!$451:$451</definedName>
    <definedName name="Z_E56CFA07_B62D_4672_9EDE_094AE1102D0C_.wvu.Rows" localSheetId="14" hidden="1">'Financial Perf Notes 35-53'!$235:$235</definedName>
    <definedName name="Z_E56CFA07_B62D_4672_9EDE_094AE1102D0C_.wvu.Rows" localSheetId="0" hidden="1">Guidelines!$36:$36</definedName>
    <definedName name="Z_FB8FBA87_37E8_4FC2_B783_5AECFD22DC45_.wvu.Cols" localSheetId="3" hidden="1">'1b. SOFP '!$M:$M</definedName>
    <definedName name="Z_FB8FBA87_37E8_4FC2_B783_5AECFD22DC45_.wvu.Cols" localSheetId="12" hidden="1">'Balance Sheet Notes 19-27  '!$D:$D</definedName>
    <definedName name="Z_FB8FBA87_37E8_4FC2_B783_5AECFD22DC45_.wvu.PrintArea" localSheetId="0" hidden="1">Guidelines!$A$1:$G$48</definedName>
    <definedName name="Z_FB8FBA87_37E8_4FC2_B783_5AECFD22DC45_.wvu.Rows" localSheetId="17" hidden="1">'Accounting Policies'!$451:$451</definedName>
    <definedName name="Z_FB8FBA87_37E8_4FC2_B783_5AECFD22DC45_.wvu.Rows" localSheetId="14" hidden="1">'Financial Perf Notes 35-53'!$235:$235</definedName>
    <definedName name="Z_FB8FBA87_37E8_4FC2_B783_5AECFD22DC45_.wvu.Rows" localSheetId="0" hidden="1">Guidelines!$36:$36</definedName>
  </definedNames>
  <calcPr calcId="191029"/>
  <customWorkbookViews>
    <customWorkbookView name="Kussoom Boykunt - Personal View" guid="{80DBB23A-788A-4876-A46F-C8CD77F4CEEC}" mergeInterval="0" personalView="1" maximized="1" xWindow="-9" yWindow="-9" windowWidth="1938" windowHeight="1038" activeSheetId="3"/>
    <customWorkbookView name="Meenakshi Seebundhun - Personal View" guid="{4FB8A9E9-1E58-495A-817E-2EC963877258}" maximized="1" windowWidth="0" windowHeight="0" activeSheetId="0"/>
    <customWorkbookView name="Deepsheeka Boolakee - Personal View" guid="{43BD901A-A898-4613-B377-52EF9B378B7C}" maximized="1" windowWidth="0" windowHeight="0" activeSheetId="0"/>
    <customWorkbookView name="Urvashi Soobhug - Personal View" guid="{2E34317A-7200-4E40-ACCC-0AA2F4BEFC92}" maximized="1" windowWidth="0" windowHeight="0" activeSheetId="0"/>
    <customWorkbookView name="Nitisha Jeeavoo - Personal View" guid="{E56CFA07-B62D-4672-9EDE-094AE1102D0C}" mergeInterval="0" personalView="1" maximized="1" xWindow="-8" yWindow="-8" windowWidth="1382" windowHeight="744" activeSheetId="1"/>
    <customWorkbookView name="Ashil Dhurmeea - Personal View" guid="{FB8FBA87-37E8-4FC2-B783-5AECFD22DC45}" mergeInterval="0" personalView="1" maximized="1" xWindow="-8" yWindow="-8" windowWidth="1382" windowHeight="744" activeSheetId="1"/>
  </customWorkbookViews>
  <extLst>
    <ext uri="GoogleSheetsCustomDataVersion1">
      <go:sheetsCustomData xmlns:go="http://customooxmlschemas.google.com/" r:id="rId31" roundtripDataSignature="AMtx7miUlo2odaN4/bUuieh5EBcO0DYFkg=="/>
    </ext>
  </extLst>
</workbook>
</file>

<file path=xl/calcChain.xml><?xml version="1.0" encoding="utf-8"?>
<calcChain xmlns="http://schemas.openxmlformats.org/spreadsheetml/2006/main">
  <c r="I250" i="13" l="1"/>
  <c r="J250" i="13"/>
  <c r="K250" i="13"/>
  <c r="L250" i="13"/>
  <c r="M250" i="13"/>
  <c r="N250" i="13"/>
  <c r="O250" i="13"/>
  <c r="H250" i="13"/>
  <c r="I249" i="13"/>
  <c r="J249" i="13"/>
  <c r="K249" i="13"/>
  <c r="L249" i="13"/>
  <c r="M249" i="13"/>
  <c r="N249" i="13"/>
  <c r="O249" i="13"/>
  <c r="H249" i="13"/>
  <c r="I248" i="13"/>
  <c r="J248" i="13"/>
  <c r="K248" i="13"/>
  <c r="L248" i="13"/>
  <c r="M248" i="13"/>
  <c r="N248" i="13"/>
  <c r="O248" i="13"/>
  <c r="H248" i="13"/>
  <c r="I247" i="13"/>
  <c r="J247" i="13"/>
  <c r="K247" i="13"/>
  <c r="L247" i="13"/>
  <c r="M247" i="13"/>
  <c r="N247" i="13"/>
  <c r="O247" i="13"/>
  <c r="H247" i="13"/>
  <c r="I246" i="13"/>
  <c r="J246" i="13"/>
  <c r="K246" i="13"/>
  <c r="L246" i="13"/>
  <c r="M246" i="13"/>
  <c r="N246" i="13"/>
  <c r="O246" i="13"/>
  <c r="H246" i="13"/>
  <c r="I245" i="13"/>
  <c r="J245" i="13"/>
  <c r="K245" i="13"/>
  <c r="L245" i="13"/>
  <c r="M245" i="13"/>
  <c r="N245" i="13"/>
  <c r="O245" i="13"/>
  <c r="P245" i="13"/>
  <c r="H245" i="13"/>
  <c r="I244" i="13"/>
  <c r="J244" i="13"/>
  <c r="K244" i="13"/>
  <c r="L244" i="13"/>
  <c r="M244" i="13"/>
  <c r="N244" i="13"/>
  <c r="O244" i="13"/>
  <c r="H244" i="13"/>
  <c r="I243" i="13"/>
  <c r="J243" i="13"/>
  <c r="K243" i="13"/>
  <c r="L243" i="13"/>
  <c r="M243" i="13"/>
  <c r="N243" i="13"/>
  <c r="O243" i="13"/>
  <c r="H243" i="13"/>
  <c r="I242" i="13"/>
  <c r="J242" i="13"/>
  <c r="K242" i="13"/>
  <c r="L242" i="13"/>
  <c r="M242" i="13"/>
  <c r="N242" i="13"/>
  <c r="O242" i="13"/>
  <c r="H242" i="13"/>
  <c r="I241" i="13"/>
  <c r="J241" i="13"/>
  <c r="K241" i="13"/>
  <c r="L241" i="13"/>
  <c r="M241" i="13"/>
  <c r="N241" i="13"/>
  <c r="O241" i="13"/>
  <c r="H241" i="13"/>
  <c r="M286" i="8"/>
  <c r="M285" i="8"/>
  <c r="M284" i="8"/>
  <c r="M283" i="8"/>
  <c r="K509" i="9"/>
  <c r="K510" i="9"/>
  <c r="K511" i="9"/>
  <c r="K512" i="9"/>
  <c r="K513" i="9"/>
  <c r="K514" i="9"/>
  <c r="G510" i="9"/>
  <c r="G511" i="9"/>
  <c r="G512" i="9"/>
  <c r="G513" i="9"/>
  <c r="G514" i="9"/>
  <c r="K498" i="9"/>
  <c r="K499" i="9"/>
  <c r="K500" i="9"/>
  <c r="K501" i="9"/>
  <c r="G498" i="9"/>
  <c r="G499" i="9"/>
  <c r="G500" i="9"/>
  <c r="G501" i="9"/>
  <c r="K489" i="9"/>
  <c r="K490" i="9"/>
  <c r="K491" i="9"/>
  <c r="K492" i="9"/>
  <c r="K493" i="9"/>
  <c r="G489" i="9"/>
  <c r="G490" i="9"/>
  <c r="G491" i="9"/>
  <c r="G492" i="9"/>
  <c r="K478" i="9"/>
  <c r="K479" i="9"/>
  <c r="K480" i="9"/>
  <c r="G478" i="9"/>
  <c r="G479" i="9"/>
  <c r="G480" i="9"/>
  <c r="K467" i="9"/>
  <c r="K468" i="9"/>
  <c r="G467" i="9"/>
  <c r="G468" i="9"/>
  <c r="R38" i="14"/>
  <c r="O38" i="14"/>
  <c r="M38" i="14"/>
  <c r="R23" i="14"/>
  <c r="O23" i="14"/>
  <c r="M23" i="14"/>
  <c r="E60" i="12"/>
  <c r="F60" i="12"/>
  <c r="G60" i="12"/>
  <c r="H60" i="12"/>
  <c r="I60" i="12"/>
  <c r="J60" i="12"/>
  <c r="K60" i="12"/>
  <c r="D60" i="12"/>
  <c r="E57" i="12"/>
  <c r="F57" i="12"/>
  <c r="G57" i="12"/>
  <c r="H57" i="12"/>
  <c r="I57" i="12"/>
  <c r="J57" i="12"/>
  <c r="K57" i="12"/>
  <c r="D57" i="12"/>
  <c r="E54" i="12"/>
  <c r="F54" i="12"/>
  <c r="G54" i="12"/>
  <c r="H54" i="12"/>
  <c r="I54" i="12"/>
  <c r="J54" i="12"/>
  <c r="K54" i="12"/>
  <c r="D54" i="12"/>
  <c r="E53" i="12"/>
  <c r="F53" i="12"/>
  <c r="G53" i="12"/>
  <c r="H53" i="12"/>
  <c r="I53" i="12"/>
  <c r="J53" i="12"/>
  <c r="K53" i="12"/>
  <c r="D53" i="12"/>
  <c r="E52" i="12"/>
  <c r="F52" i="12"/>
  <c r="G52" i="12"/>
  <c r="H52" i="12"/>
  <c r="I52" i="12"/>
  <c r="J52" i="12"/>
  <c r="K52" i="12"/>
  <c r="D52" i="12"/>
  <c r="E51" i="12"/>
  <c r="F51" i="12"/>
  <c r="G51" i="12"/>
  <c r="H51" i="12"/>
  <c r="I51" i="12"/>
  <c r="J51" i="12"/>
  <c r="K51" i="12"/>
  <c r="D51" i="12"/>
  <c r="E50" i="12"/>
  <c r="F50" i="12"/>
  <c r="G50" i="12"/>
  <c r="H50" i="12"/>
  <c r="I50" i="12"/>
  <c r="J50" i="12"/>
  <c r="K50" i="12"/>
  <c r="D50" i="12"/>
  <c r="E49" i="12"/>
  <c r="F49" i="12"/>
  <c r="G49" i="12"/>
  <c r="H49" i="12"/>
  <c r="I49" i="12"/>
  <c r="J49" i="12"/>
  <c r="K49" i="12"/>
  <c r="D49" i="12"/>
  <c r="E48" i="12"/>
  <c r="F48" i="12"/>
  <c r="G48" i="12"/>
  <c r="H48" i="12"/>
  <c r="I48" i="12"/>
  <c r="J48" i="12"/>
  <c r="K48" i="12"/>
  <c r="D48" i="12"/>
  <c r="E47" i="12"/>
  <c r="F47" i="12"/>
  <c r="G47" i="12"/>
  <c r="H47" i="12"/>
  <c r="I47" i="12"/>
  <c r="J47" i="12"/>
  <c r="K47" i="12"/>
  <c r="D47" i="12"/>
  <c r="E46" i="12"/>
  <c r="F46" i="12"/>
  <c r="G46" i="12"/>
  <c r="H46" i="12"/>
  <c r="I46" i="12"/>
  <c r="J46" i="12"/>
  <c r="K46" i="12"/>
  <c r="D46" i="12"/>
  <c r="E45" i="12"/>
  <c r="F45" i="12"/>
  <c r="G45" i="12"/>
  <c r="H45" i="12"/>
  <c r="I45" i="12"/>
  <c r="J45" i="12"/>
  <c r="K45" i="12"/>
  <c r="D45" i="12"/>
  <c r="J132" i="10" l="1"/>
  <c r="J133" i="10"/>
  <c r="J134" i="10"/>
  <c r="F133" i="10"/>
  <c r="F134" i="10"/>
  <c r="F132" i="10"/>
  <c r="J57" i="10"/>
  <c r="J59" i="10"/>
  <c r="F59" i="10"/>
  <c r="F57" i="10"/>
  <c r="K507" i="9"/>
  <c r="K508" i="9"/>
  <c r="K506" i="9"/>
  <c r="G507" i="9"/>
  <c r="G508" i="9"/>
  <c r="G509" i="9"/>
  <c r="G506" i="9"/>
  <c r="K497" i="9"/>
  <c r="G497" i="9"/>
  <c r="K485" i="9"/>
  <c r="K486" i="9"/>
  <c r="K487" i="9"/>
  <c r="K488" i="9"/>
  <c r="K484" i="9"/>
  <c r="G485" i="9"/>
  <c r="G486" i="9"/>
  <c r="G487" i="9"/>
  <c r="G488" i="9"/>
  <c r="G493" i="9"/>
  <c r="E481" i="9"/>
  <c r="G484" i="9"/>
  <c r="K474" i="9"/>
  <c r="K475" i="9"/>
  <c r="K476" i="9"/>
  <c r="K477" i="9"/>
  <c r="K473" i="9"/>
  <c r="G474" i="9"/>
  <c r="G475" i="9"/>
  <c r="G476" i="9"/>
  <c r="G477" i="9"/>
  <c r="G473" i="9"/>
  <c r="K465" i="9"/>
  <c r="K466" i="9"/>
  <c r="K469" i="9"/>
  <c r="K464" i="9"/>
  <c r="G465" i="9"/>
  <c r="G466" i="9"/>
  <c r="G469" i="9"/>
  <c r="G464" i="9"/>
  <c r="K296" i="9"/>
  <c r="K297" i="9"/>
  <c r="K298" i="9"/>
  <c r="K295" i="9"/>
  <c r="G296" i="9"/>
  <c r="G297" i="9"/>
  <c r="G298" i="9"/>
  <c r="G295" i="9"/>
  <c r="L333" i="8"/>
  <c r="H333" i="8"/>
  <c r="L318" i="8"/>
  <c r="L319" i="8"/>
  <c r="L320" i="8"/>
  <c r="L321" i="8"/>
  <c r="L322" i="8"/>
  <c r="L323" i="8"/>
  <c r="L324" i="8"/>
  <c r="L317" i="8"/>
  <c r="H318" i="8"/>
  <c r="H319" i="8"/>
  <c r="H320" i="8"/>
  <c r="H321" i="8"/>
  <c r="H322" i="8"/>
  <c r="H323" i="8"/>
  <c r="H324" i="8"/>
  <c r="H317" i="8"/>
  <c r="L306" i="8"/>
  <c r="L307" i="8"/>
  <c r="L305" i="8"/>
  <c r="H306" i="8"/>
  <c r="H307" i="8"/>
  <c r="H305" i="8"/>
  <c r="L297" i="8"/>
  <c r="L296" i="8"/>
  <c r="H297" i="8"/>
  <c r="H296" i="8"/>
  <c r="L336" i="7"/>
  <c r="L337" i="7"/>
  <c r="L338" i="7"/>
  <c r="L339" i="7"/>
  <c r="L340" i="7"/>
  <c r="L341" i="7"/>
  <c r="L342" i="7"/>
  <c r="L335" i="7"/>
  <c r="L324" i="7"/>
  <c r="L325" i="7"/>
  <c r="L326" i="7"/>
  <c r="L327" i="7"/>
  <c r="L328" i="7"/>
  <c r="L329" i="7"/>
  <c r="L330" i="7"/>
  <c r="L331" i="7"/>
  <c r="L323" i="7"/>
  <c r="L1127" i="6"/>
  <c r="L1128" i="6"/>
  <c r="L1126" i="6"/>
  <c r="H1127" i="6"/>
  <c r="H1128" i="6"/>
  <c r="H1126" i="6"/>
  <c r="K668" i="6"/>
  <c r="J668" i="6"/>
  <c r="I668" i="6"/>
  <c r="G668" i="6"/>
  <c r="F668" i="6"/>
  <c r="I684" i="6"/>
  <c r="G684" i="6"/>
  <c r="F684" i="6"/>
  <c r="L481" i="6"/>
  <c r="L482" i="6"/>
  <c r="L483" i="6"/>
  <c r="L484" i="6"/>
  <c r="L485" i="6"/>
  <c r="L486" i="6"/>
  <c r="L487" i="6"/>
  <c r="L488" i="6"/>
  <c r="H482" i="6"/>
  <c r="H483" i="6"/>
  <c r="H484" i="6"/>
  <c r="H485" i="6"/>
  <c r="H486" i="6"/>
  <c r="H487" i="6"/>
  <c r="H488" i="6"/>
  <c r="H481" i="6"/>
  <c r="L472" i="6"/>
  <c r="L473" i="6"/>
  <c r="L474" i="6"/>
  <c r="L475" i="6"/>
  <c r="L476" i="6"/>
  <c r="L477" i="6"/>
  <c r="L478" i="6"/>
  <c r="L471" i="6"/>
  <c r="H472" i="6"/>
  <c r="H473" i="6"/>
  <c r="H474" i="6"/>
  <c r="H475" i="6"/>
  <c r="H476" i="6"/>
  <c r="H477" i="6"/>
  <c r="H478" i="6"/>
  <c r="H471" i="6"/>
  <c r="G233" i="6"/>
  <c r="I233" i="6"/>
  <c r="J233" i="6"/>
  <c r="K233" i="6"/>
  <c r="M233" i="6"/>
  <c r="L347" i="6"/>
  <c r="L348" i="6"/>
  <c r="L349" i="6"/>
  <c r="L350" i="6"/>
  <c r="L351" i="6"/>
  <c r="L352" i="6"/>
  <c r="L353" i="6"/>
  <c r="L354" i="6"/>
  <c r="L355" i="6"/>
  <c r="L346" i="6"/>
  <c r="H347" i="6"/>
  <c r="H348" i="6"/>
  <c r="H349" i="6"/>
  <c r="H350" i="6"/>
  <c r="H351" i="6"/>
  <c r="H352" i="6"/>
  <c r="H353" i="6"/>
  <c r="H354" i="6"/>
  <c r="H355" i="6"/>
  <c r="H346" i="6"/>
  <c r="L334" i="6"/>
  <c r="L335" i="6"/>
  <c r="L336" i="6"/>
  <c r="L337" i="6"/>
  <c r="L338" i="6"/>
  <c r="L333" i="6"/>
  <c r="H334" i="6"/>
  <c r="H335" i="6"/>
  <c r="H336" i="6"/>
  <c r="H337" i="6"/>
  <c r="H338" i="6"/>
  <c r="H333" i="6"/>
  <c r="L315" i="6"/>
  <c r="L316" i="6"/>
  <c r="L317" i="6"/>
  <c r="L318" i="6"/>
  <c r="L319" i="6"/>
  <c r="L320" i="6"/>
  <c r="L321" i="6"/>
  <c r="L322" i="6"/>
  <c r="L323" i="6"/>
  <c r="L314" i="6"/>
  <c r="H315" i="6"/>
  <c r="H316" i="6"/>
  <c r="H317" i="6"/>
  <c r="H318" i="6"/>
  <c r="H319" i="6"/>
  <c r="H320" i="6"/>
  <c r="H321" i="6"/>
  <c r="H322" i="6"/>
  <c r="H323" i="6"/>
  <c r="H314" i="6"/>
  <c r="J304" i="6"/>
  <c r="L299" i="6"/>
  <c r="L300" i="6"/>
  <c r="L301" i="6"/>
  <c r="L302" i="6"/>
  <c r="L303" i="6"/>
  <c r="L298" i="6"/>
  <c r="L287" i="6"/>
  <c r="L288" i="6"/>
  <c r="L289" i="6"/>
  <c r="L290" i="6"/>
  <c r="L291" i="6"/>
  <c r="L286" i="6"/>
  <c r="L277" i="6"/>
  <c r="L276" i="6"/>
  <c r="H277" i="6"/>
  <c r="H276" i="6"/>
  <c r="L268" i="6"/>
  <c r="H268" i="6"/>
  <c r="L266" i="6"/>
  <c r="L265" i="6"/>
  <c r="H266" i="6"/>
  <c r="H265" i="6"/>
  <c r="L262" i="6"/>
  <c r="L263" i="6"/>
  <c r="L261" i="6"/>
  <c r="H262" i="6"/>
  <c r="H263" i="6"/>
  <c r="H261" i="6"/>
  <c r="L234" i="6"/>
  <c r="H234" i="6"/>
  <c r="L231" i="6"/>
  <c r="L232" i="6"/>
  <c r="L230" i="6"/>
  <c r="H231" i="6"/>
  <c r="H232" i="6"/>
  <c r="H230" i="6"/>
  <c r="H233" i="6" s="1"/>
  <c r="G240" i="6"/>
  <c r="I240" i="6"/>
  <c r="J240" i="6"/>
  <c r="K240" i="6"/>
  <c r="M240" i="6"/>
  <c r="N240" i="6"/>
  <c r="O240" i="6"/>
  <c r="P240" i="6"/>
  <c r="Q240" i="6"/>
  <c r="F240" i="6"/>
  <c r="G239" i="6"/>
  <c r="I239" i="6"/>
  <c r="J239" i="6"/>
  <c r="K239" i="6"/>
  <c r="M239" i="6"/>
  <c r="F239" i="6"/>
  <c r="G235" i="6"/>
  <c r="I235" i="6"/>
  <c r="J235" i="6"/>
  <c r="K235" i="6"/>
  <c r="M235" i="6"/>
  <c r="N235" i="6"/>
  <c r="O235" i="6"/>
  <c r="P235" i="6"/>
  <c r="Q235" i="6"/>
  <c r="G207" i="6"/>
  <c r="I207" i="6"/>
  <c r="J207" i="6"/>
  <c r="K207" i="6"/>
  <c r="M207" i="6"/>
  <c r="N207" i="6"/>
  <c r="O207" i="6"/>
  <c r="P207" i="6"/>
  <c r="Q207" i="6"/>
  <c r="F207" i="6"/>
  <c r="G190" i="6"/>
  <c r="I190" i="6"/>
  <c r="J190" i="6"/>
  <c r="K190" i="6"/>
  <c r="M190" i="6"/>
  <c r="H180" i="6"/>
  <c r="H181" i="6"/>
  <c r="H182" i="6"/>
  <c r="H183" i="6"/>
  <c r="H184" i="6"/>
  <c r="H185" i="6"/>
  <c r="H186" i="6"/>
  <c r="H187" i="6"/>
  <c r="H188" i="6"/>
  <c r="H189" i="6"/>
  <c r="F190" i="6"/>
  <c r="L189" i="6"/>
  <c r="M185" i="5"/>
  <c r="K181" i="5"/>
  <c r="K182" i="5"/>
  <c r="K183" i="5"/>
  <c r="K184" i="5"/>
  <c r="K180" i="5"/>
  <c r="G181" i="5"/>
  <c r="G182" i="5"/>
  <c r="G183" i="5"/>
  <c r="G184" i="5"/>
  <c r="G180" i="5"/>
  <c r="K172" i="5"/>
  <c r="K173" i="5"/>
  <c r="K174" i="5"/>
  <c r="K175" i="5"/>
  <c r="K176" i="5"/>
  <c r="K171" i="5"/>
  <c r="G172" i="5"/>
  <c r="G173" i="5"/>
  <c r="G174" i="5"/>
  <c r="G175" i="5"/>
  <c r="G176" i="5"/>
  <c r="G171" i="5"/>
  <c r="G177" i="5" s="1"/>
  <c r="F177" i="5"/>
  <c r="H177" i="5"/>
  <c r="I177" i="5"/>
  <c r="J177" i="5"/>
  <c r="L177" i="5"/>
  <c r="E177" i="5"/>
  <c r="K98" i="5"/>
  <c r="K99" i="5"/>
  <c r="K100" i="5"/>
  <c r="K101" i="5"/>
  <c r="K97" i="5"/>
  <c r="G97" i="5"/>
  <c r="G98" i="5"/>
  <c r="G99" i="5"/>
  <c r="G100" i="5"/>
  <c r="G101" i="5"/>
  <c r="K89" i="5"/>
  <c r="K90" i="5"/>
  <c r="K91" i="5"/>
  <c r="K92" i="5"/>
  <c r="K93" i="5"/>
  <c r="K88" i="5"/>
  <c r="K94" i="5" s="1"/>
  <c r="F94" i="5"/>
  <c r="H94" i="5"/>
  <c r="I94" i="5"/>
  <c r="J94" i="5"/>
  <c r="L94" i="5"/>
  <c r="M94" i="5"/>
  <c r="N94" i="5"/>
  <c r="O94" i="5"/>
  <c r="P94" i="5"/>
  <c r="E94" i="5"/>
  <c r="G89" i="5"/>
  <c r="G90" i="5"/>
  <c r="G91" i="5"/>
  <c r="G92" i="5"/>
  <c r="G93" i="5"/>
  <c r="G88" i="5"/>
  <c r="K31" i="5"/>
  <c r="K32" i="5"/>
  <c r="K33" i="5"/>
  <c r="K34" i="5"/>
  <c r="K35" i="5"/>
  <c r="K30" i="5"/>
  <c r="G31" i="5"/>
  <c r="G32" i="5"/>
  <c r="G33" i="5"/>
  <c r="G34" i="5"/>
  <c r="G35" i="5"/>
  <c r="G30" i="5"/>
  <c r="F36" i="5"/>
  <c r="H36" i="5"/>
  <c r="I36" i="5"/>
  <c r="J36" i="5"/>
  <c r="L36" i="5"/>
  <c r="E36" i="5"/>
  <c r="K25" i="5"/>
  <c r="K26" i="5"/>
  <c r="K24" i="5"/>
  <c r="G25" i="5"/>
  <c r="G26" i="5"/>
  <c r="G24" i="5"/>
  <c r="L15" i="5"/>
  <c r="H518" i="3"/>
  <c r="H523" i="3" s="1"/>
  <c r="J518" i="3"/>
  <c r="J523" i="3" s="1"/>
  <c r="K518" i="3"/>
  <c r="K523" i="3" s="1"/>
  <c r="L518" i="3"/>
  <c r="L523" i="3" s="1"/>
  <c r="N518" i="3"/>
  <c r="N523" i="3" s="1"/>
  <c r="G518" i="3"/>
  <c r="G523" i="3" s="1"/>
  <c r="H334" i="3"/>
  <c r="J334" i="3"/>
  <c r="K334" i="3"/>
  <c r="L334" i="3"/>
  <c r="N334" i="3"/>
  <c r="G334" i="3"/>
  <c r="H283" i="3"/>
  <c r="J283" i="3"/>
  <c r="K283" i="3"/>
  <c r="L283" i="3"/>
  <c r="N283" i="3"/>
  <c r="G283" i="3"/>
  <c r="H150" i="3"/>
  <c r="J150" i="3"/>
  <c r="K150" i="3"/>
  <c r="L150" i="3"/>
  <c r="N150" i="3"/>
  <c r="G150" i="3"/>
  <c r="H88" i="3"/>
  <c r="G88" i="3"/>
  <c r="J88" i="3"/>
  <c r="K88" i="3"/>
  <c r="L88" i="3"/>
  <c r="N88" i="3"/>
  <c r="M877" i="3"/>
  <c r="M878" i="3"/>
  <c r="M879" i="3"/>
  <c r="M880" i="3"/>
  <c r="M881" i="3"/>
  <c r="M882" i="3"/>
  <c r="M883" i="3"/>
  <c r="M884" i="3"/>
  <c r="M885" i="3"/>
  <c r="M886" i="3"/>
  <c r="M876" i="3"/>
  <c r="M874" i="3"/>
  <c r="M873" i="3"/>
  <c r="I877" i="3"/>
  <c r="I878" i="3"/>
  <c r="I879" i="3"/>
  <c r="I880" i="3"/>
  <c r="I881" i="3"/>
  <c r="I882" i="3"/>
  <c r="I883" i="3"/>
  <c r="I884" i="3"/>
  <c r="I885" i="3"/>
  <c r="I886" i="3"/>
  <c r="I876" i="3"/>
  <c r="I874" i="3"/>
  <c r="I873" i="3"/>
  <c r="I111" i="13"/>
  <c r="K111" i="13"/>
  <c r="L111" i="13"/>
  <c r="M111" i="13"/>
  <c r="O111" i="13"/>
  <c r="H111" i="13"/>
  <c r="I75" i="13"/>
  <c r="K75" i="13"/>
  <c r="L75" i="13"/>
  <c r="M75" i="13"/>
  <c r="O75" i="13"/>
  <c r="H75" i="13"/>
  <c r="M257" i="8"/>
  <c r="M258" i="8"/>
  <c r="M259" i="8"/>
  <c r="M260" i="8"/>
  <c r="M261" i="8"/>
  <c r="M268" i="8"/>
  <c r="M269" i="8"/>
  <c r="M270" i="8"/>
  <c r="M271" i="8"/>
  <c r="K262" i="8"/>
  <c r="K264" i="8" s="1"/>
  <c r="L262" i="8"/>
  <c r="L272" i="8" s="1"/>
  <c r="L274" i="8" s="1"/>
  <c r="K237" i="8"/>
  <c r="K247" i="8" s="1"/>
  <c r="L237" i="8"/>
  <c r="M243" i="8"/>
  <c r="M244" i="8"/>
  <c r="M245" i="8"/>
  <c r="M246" i="8"/>
  <c r="M232" i="8"/>
  <c r="M233" i="8"/>
  <c r="M234" i="8"/>
  <c r="M235" i="8"/>
  <c r="M236" i="8"/>
  <c r="J237" i="8"/>
  <c r="J247" i="8" s="1"/>
  <c r="M72" i="8"/>
  <c r="M60" i="8"/>
  <c r="M68" i="8"/>
  <c r="M56" i="8"/>
  <c r="L132" i="6"/>
  <c r="L133" i="6"/>
  <c r="L134" i="6"/>
  <c r="L131" i="6"/>
  <c r="H132" i="6"/>
  <c r="H133" i="6"/>
  <c r="H134" i="6"/>
  <c r="H131" i="6"/>
  <c r="N137" i="6"/>
  <c r="O137" i="6"/>
  <c r="P137" i="6"/>
  <c r="Q137" i="6"/>
  <c r="L34" i="6"/>
  <c r="L35" i="6"/>
  <c r="L36" i="6"/>
  <c r="L33" i="6"/>
  <c r="H34" i="6"/>
  <c r="H35" i="6"/>
  <c r="H36" i="6"/>
  <c r="H33" i="6"/>
  <c r="L14" i="9"/>
  <c r="L15" i="9"/>
  <c r="L16" i="9"/>
  <c r="L17" i="9"/>
  <c r="L18" i="9"/>
  <c r="L19" i="9"/>
  <c r="L20" i="9"/>
  <c r="L33" i="9"/>
  <c r="L34" i="9"/>
  <c r="L35" i="9"/>
  <c r="L36" i="9"/>
  <c r="L37" i="9"/>
  <c r="L38" i="9"/>
  <c r="L233" i="6" l="1"/>
  <c r="G94" i="5"/>
  <c r="G36" i="5"/>
  <c r="K36" i="5"/>
  <c r="K177" i="5"/>
  <c r="E179" i="5"/>
  <c r="E185" i="5" s="1"/>
  <c r="L278" i="8"/>
  <c r="L264" i="8"/>
  <c r="K239" i="8"/>
  <c r="K272" i="8"/>
  <c r="K274" i="8" s="1"/>
  <c r="K279" i="8"/>
  <c r="K278" i="8"/>
  <c r="K249" i="8"/>
  <c r="L247" i="8"/>
  <c r="L239" i="8"/>
  <c r="G1238" i="6"/>
  <c r="I1238" i="6"/>
  <c r="J1238" i="6"/>
  <c r="K1238" i="6"/>
  <c r="M1238" i="6"/>
  <c r="F1238" i="6"/>
  <c r="G1237" i="6"/>
  <c r="I1237" i="6"/>
  <c r="J1237" i="6"/>
  <c r="K1237" i="6"/>
  <c r="M1237" i="6"/>
  <c r="F1237" i="6"/>
  <c r="G1236" i="6"/>
  <c r="I1236" i="6"/>
  <c r="J1236" i="6"/>
  <c r="K1236" i="6"/>
  <c r="M1236" i="6"/>
  <c r="F1236" i="6"/>
  <c r="L13" i="9"/>
  <c r="L21" i="9"/>
  <c r="L22" i="9"/>
  <c r="L23" i="9"/>
  <c r="L12" i="9"/>
  <c r="M998" i="6"/>
  <c r="F324" i="6"/>
  <c r="K304" i="6"/>
  <c r="L304" i="6"/>
  <c r="M304" i="6"/>
  <c r="J292" i="6"/>
  <c r="K292" i="6"/>
  <c r="L292" i="6"/>
  <c r="M292" i="6"/>
  <c r="K281" i="8" l="1"/>
  <c r="L279" i="8"/>
  <c r="F1239" i="6"/>
  <c r="K280" i="8"/>
  <c r="L249" i="8"/>
  <c r="L281" i="8" s="1"/>
  <c r="L280" i="8"/>
  <c r="I919" i="3"/>
  <c r="H934" i="3"/>
  <c r="J934" i="3"/>
  <c r="K934" i="3"/>
  <c r="L934" i="3"/>
  <c r="N934" i="3"/>
  <c r="G934" i="3"/>
  <c r="M933" i="3"/>
  <c r="M934" i="3" s="1"/>
  <c r="I933" i="3"/>
  <c r="I934" i="3" s="1"/>
  <c r="G923" i="3"/>
  <c r="G930" i="3" s="1"/>
  <c r="H923" i="3"/>
  <c r="H930" i="3" s="1"/>
  <c r="J923" i="3"/>
  <c r="J930" i="3" s="1"/>
  <c r="K923" i="3"/>
  <c r="K930" i="3" s="1"/>
  <c r="L923" i="3"/>
  <c r="L930" i="3" s="1"/>
  <c r="N923" i="3"/>
  <c r="N930" i="3" s="1"/>
  <c r="I922" i="3" l="1"/>
  <c r="I921" i="3"/>
  <c r="I923" i="3" l="1"/>
  <c r="M925" i="3"/>
  <c r="M926" i="3"/>
  <c r="M927" i="3"/>
  <c r="M928" i="3"/>
  <c r="M929" i="3"/>
  <c r="M924" i="3"/>
  <c r="I925" i="3"/>
  <c r="I926" i="3"/>
  <c r="I927" i="3"/>
  <c r="I928" i="3"/>
  <c r="I929" i="3"/>
  <c r="I924" i="3"/>
  <c r="M920" i="3"/>
  <c r="M921" i="3"/>
  <c r="M922" i="3"/>
  <c r="M919" i="3"/>
  <c r="I920" i="3"/>
  <c r="M923" i="3" l="1"/>
  <c r="M930" i="3" s="1"/>
  <c r="I930" i="3"/>
  <c r="I807" i="11"/>
  <c r="I800" i="11"/>
  <c r="J797" i="11"/>
  <c r="K797" i="11"/>
  <c r="L797" i="11"/>
  <c r="N797" i="11"/>
  <c r="I796" i="11"/>
  <c r="M796" i="11"/>
  <c r="M795" i="11"/>
  <c r="I795" i="11"/>
  <c r="H670" i="3"/>
  <c r="J670" i="3"/>
  <c r="K670" i="3"/>
  <c r="L670" i="3"/>
  <c r="N670" i="3"/>
  <c r="M482" i="3"/>
  <c r="M483" i="3"/>
  <c r="M484" i="3"/>
  <c r="M453" i="3"/>
  <c r="M454" i="3"/>
  <c r="M455" i="3"/>
  <c r="M456" i="3"/>
  <c r="M457" i="3"/>
  <c r="M458" i="3"/>
  <c r="M459" i="3"/>
  <c r="M460" i="3"/>
  <c r="M461" i="3"/>
  <c r="M462" i="3"/>
  <c r="M463" i="3"/>
  <c r="M464" i="3"/>
  <c r="M465" i="3"/>
  <c r="M466" i="3"/>
  <c r="M467" i="3"/>
  <c r="M468" i="3"/>
  <c r="M272" i="3"/>
  <c r="M265" i="3"/>
  <c r="M253" i="3"/>
  <c r="M232" i="3"/>
  <c r="M233" i="3"/>
  <c r="M234" i="3"/>
  <c r="M218" i="3"/>
  <c r="M219" i="3"/>
  <c r="M220" i="3"/>
  <c r="M221" i="3"/>
  <c r="M222" i="3"/>
  <c r="M204" i="3"/>
  <c r="M205" i="3"/>
  <c r="M797" i="11" l="1"/>
  <c r="I797" i="11"/>
  <c r="I35" i="13"/>
  <c r="K35" i="13"/>
  <c r="L35" i="13"/>
  <c r="M35" i="13"/>
  <c r="O35" i="13"/>
  <c r="H35" i="13"/>
  <c r="I232" i="13"/>
  <c r="K232" i="13"/>
  <c r="L232" i="13"/>
  <c r="M232" i="13"/>
  <c r="O232" i="13"/>
  <c r="H232" i="13"/>
  <c r="I214" i="13" l="1"/>
  <c r="K214" i="13"/>
  <c r="L214" i="13"/>
  <c r="M214" i="13"/>
  <c r="O214" i="13"/>
  <c r="I213" i="13"/>
  <c r="K213" i="13"/>
  <c r="L213" i="13"/>
  <c r="M213" i="13"/>
  <c r="O213" i="13"/>
  <c r="H213" i="13"/>
  <c r="H214" i="13"/>
  <c r="I171" i="13"/>
  <c r="K171" i="13"/>
  <c r="L171" i="13"/>
  <c r="M171" i="13"/>
  <c r="O171" i="13"/>
  <c r="H171" i="13"/>
  <c r="H170" i="13"/>
  <c r="I160" i="13"/>
  <c r="K160" i="13"/>
  <c r="L160" i="13"/>
  <c r="M160" i="13"/>
  <c r="O160" i="13"/>
  <c r="H160" i="13"/>
  <c r="I138" i="13"/>
  <c r="K138" i="13"/>
  <c r="L138" i="13"/>
  <c r="M138" i="13"/>
  <c r="O138" i="13"/>
  <c r="H138" i="13"/>
  <c r="H137" i="13"/>
  <c r="H135" i="13"/>
  <c r="H136" i="13"/>
  <c r="I36" i="13"/>
  <c r="K36" i="13"/>
  <c r="L36" i="13"/>
  <c r="M36" i="13"/>
  <c r="O36" i="13"/>
  <c r="H36" i="13"/>
  <c r="I34" i="13"/>
  <c r="K34" i="13"/>
  <c r="L34" i="13"/>
  <c r="M34" i="13"/>
  <c r="O34" i="13"/>
  <c r="H34" i="13"/>
  <c r="I33" i="13"/>
  <c r="K33" i="13"/>
  <c r="L33" i="13"/>
  <c r="M33" i="13"/>
  <c r="O33" i="13"/>
  <c r="H33" i="13"/>
  <c r="G1106" i="6" l="1"/>
  <c r="I1106" i="6"/>
  <c r="J1106" i="6"/>
  <c r="K1106" i="6"/>
  <c r="M1106" i="6"/>
  <c r="F1106" i="6"/>
  <c r="M1110" i="6" l="1"/>
  <c r="G1107" i="6"/>
  <c r="I1107" i="6"/>
  <c r="J1107" i="6"/>
  <c r="K1107" i="6"/>
  <c r="M1107" i="6"/>
  <c r="F1107" i="6"/>
  <c r="G436" i="6" l="1"/>
  <c r="I436" i="6"/>
  <c r="J436" i="6"/>
  <c r="K436" i="6"/>
  <c r="M436" i="6"/>
  <c r="F436" i="6"/>
  <c r="G437" i="6"/>
  <c r="I437" i="6"/>
  <c r="J437" i="6"/>
  <c r="K437" i="6"/>
  <c r="M437" i="6"/>
  <c r="F439" i="6"/>
  <c r="F437" i="6"/>
  <c r="I23" i="13" l="1"/>
  <c r="K23" i="13"/>
  <c r="L23" i="13"/>
  <c r="M23" i="13"/>
  <c r="O23" i="13"/>
  <c r="H23" i="13"/>
  <c r="H20" i="13"/>
  <c r="H21" i="13"/>
  <c r="H22" i="13"/>
  <c r="F426" i="9"/>
  <c r="H426" i="9"/>
  <c r="I426" i="9"/>
  <c r="J426" i="9"/>
  <c r="L426" i="9"/>
  <c r="E426" i="9"/>
  <c r="N721" i="3"/>
  <c r="N725" i="3" s="1"/>
  <c r="F173" i="9"/>
  <c r="H173" i="9"/>
  <c r="I173" i="9"/>
  <c r="J173" i="9"/>
  <c r="L173" i="9"/>
  <c r="E173" i="9"/>
  <c r="I272" i="3"/>
  <c r="I265" i="3"/>
  <c r="I253" i="3"/>
  <c r="G960" i="6"/>
  <c r="I960" i="6"/>
  <c r="J960" i="6"/>
  <c r="K960" i="6"/>
  <c r="M960" i="6"/>
  <c r="I453" i="3"/>
  <c r="I454" i="3"/>
  <c r="I483" i="3"/>
  <c r="I482" i="3"/>
  <c r="I466" i="3"/>
  <c r="I463" i="3"/>
  <c r="I462" i="3"/>
  <c r="I233" i="3"/>
  <c r="I221" i="3"/>
  <c r="I220" i="3"/>
  <c r="I219" i="3"/>
  <c r="G211" i="3"/>
  <c r="I205" i="3"/>
  <c r="I204" i="3"/>
  <c r="E566" i="9"/>
  <c r="F566" i="9"/>
  <c r="H566" i="9"/>
  <c r="I566" i="9"/>
  <c r="J566" i="9"/>
  <c r="L566" i="9"/>
  <c r="F565" i="9"/>
  <c r="H565" i="9"/>
  <c r="I565" i="9"/>
  <c r="J565" i="9"/>
  <c r="L565" i="9"/>
  <c r="E565" i="9"/>
  <c r="F563" i="9"/>
  <c r="H563" i="9"/>
  <c r="I563" i="9"/>
  <c r="J563" i="9"/>
  <c r="L563" i="9"/>
  <c r="E563" i="9"/>
  <c r="F424" i="9"/>
  <c r="H424" i="9"/>
  <c r="I424" i="9"/>
  <c r="J424" i="9"/>
  <c r="L424" i="9"/>
  <c r="F423" i="9"/>
  <c r="H423" i="9"/>
  <c r="I423" i="9"/>
  <c r="J423" i="9"/>
  <c r="L423" i="9"/>
  <c r="F422" i="9"/>
  <c r="H422" i="9"/>
  <c r="I422" i="9"/>
  <c r="J422" i="9"/>
  <c r="L422" i="9"/>
  <c r="F421" i="9"/>
  <c r="H421" i="9"/>
  <c r="I421" i="9"/>
  <c r="J421" i="9"/>
  <c r="L421" i="9"/>
  <c r="F420" i="9"/>
  <c r="H420" i="9"/>
  <c r="I420" i="9"/>
  <c r="J420" i="9"/>
  <c r="L420" i="9"/>
  <c r="G302" i="8"/>
  <c r="I302" i="8"/>
  <c r="J302" i="8"/>
  <c r="K302" i="8"/>
  <c r="M302" i="8"/>
  <c r="F302" i="8"/>
  <c r="G301" i="8"/>
  <c r="I301" i="8"/>
  <c r="J301" i="8"/>
  <c r="K301" i="8"/>
  <c r="M301" i="8"/>
  <c r="F301" i="8"/>
  <c r="E424" i="9"/>
  <c r="E423" i="9"/>
  <c r="E422" i="9"/>
  <c r="E421" i="9"/>
  <c r="E420" i="9"/>
  <c r="F301" i="9"/>
  <c r="H301" i="9"/>
  <c r="I301" i="9"/>
  <c r="J301" i="9"/>
  <c r="L301" i="9"/>
  <c r="E301" i="9"/>
  <c r="F198" i="9"/>
  <c r="H198" i="9"/>
  <c r="I198" i="9"/>
  <c r="J198" i="9"/>
  <c r="L198" i="9"/>
  <c r="E198" i="9"/>
  <c r="E172" i="9"/>
  <c r="F172" i="9"/>
  <c r="H172" i="9"/>
  <c r="I172" i="9"/>
  <c r="J172" i="9"/>
  <c r="L172" i="9"/>
  <c r="F171" i="9"/>
  <c r="H171" i="9"/>
  <c r="I171" i="9"/>
  <c r="J171" i="9"/>
  <c r="L171" i="9"/>
  <c r="E171" i="9"/>
  <c r="G1250" i="6"/>
  <c r="I1250" i="6"/>
  <c r="J1250" i="6"/>
  <c r="K1250" i="6"/>
  <c r="M1250" i="6"/>
  <c r="F1250" i="6"/>
  <c r="G1249" i="6"/>
  <c r="I1249" i="6"/>
  <c r="J1249" i="6"/>
  <c r="K1249" i="6"/>
  <c r="M1249" i="6"/>
  <c r="G1248" i="6"/>
  <c r="I1248" i="6"/>
  <c r="J1248" i="6"/>
  <c r="K1248" i="6"/>
  <c r="M1248" i="6"/>
  <c r="F1249" i="6"/>
  <c r="F1248" i="6"/>
  <c r="G1232" i="6"/>
  <c r="I1232" i="6"/>
  <c r="J1232" i="6"/>
  <c r="K1232" i="6"/>
  <c r="M1232" i="6"/>
  <c r="F1232" i="6"/>
  <c r="G1231" i="6"/>
  <c r="I1231" i="6"/>
  <c r="J1231" i="6"/>
  <c r="K1231" i="6"/>
  <c r="M1231" i="6"/>
  <c r="F1231" i="6"/>
  <c r="L201" i="9" l="1"/>
  <c r="M1078" i="6" l="1"/>
  <c r="G1078" i="6"/>
  <c r="I1078" i="6"/>
  <c r="J1078" i="6"/>
  <c r="K1078" i="6"/>
  <c r="F1078" i="6"/>
  <c r="F959" i="6"/>
  <c r="G776" i="6"/>
  <c r="I776" i="6"/>
  <c r="J776" i="6"/>
  <c r="K776" i="6"/>
  <c r="M776" i="6"/>
  <c r="F776" i="6"/>
  <c r="G122" i="6"/>
  <c r="I122" i="6"/>
  <c r="J122" i="6"/>
  <c r="K122" i="6"/>
  <c r="M122" i="6"/>
  <c r="G121" i="6"/>
  <c r="I121" i="6"/>
  <c r="J121" i="6"/>
  <c r="K121" i="6"/>
  <c r="M121" i="6"/>
  <c r="G120" i="6"/>
  <c r="I120" i="6"/>
  <c r="J120" i="6"/>
  <c r="K120" i="6"/>
  <c r="M120" i="6"/>
  <c r="G119" i="6"/>
  <c r="I119" i="6"/>
  <c r="J119" i="6"/>
  <c r="K119" i="6"/>
  <c r="M119" i="6"/>
  <c r="F121" i="6"/>
  <c r="F120" i="6"/>
  <c r="F119" i="6"/>
  <c r="G118" i="6"/>
  <c r="I118" i="6"/>
  <c r="J118" i="6"/>
  <c r="K118" i="6"/>
  <c r="M118" i="6"/>
  <c r="F118" i="6"/>
  <c r="G117" i="6"/>
  <c r="I117" i="6"/>
  <c r="J117" i="6"/>
  <c r="K117" i="6"/>
  <c r="M117" i="6"/>
  <c r="F122" i="6"/>
  <c r="G23" i="6"/>
  <c r="I23" i="6"/>
  <c r="J23" i="6"/>
  <c r="K23" i="6"/>
  <c r="M23" i="6"/>
  <c r="F23" i="6"/>
  <c r="G22" i="6"/>
  <c r="I22" i="6"/>
  <c r="J22" i="6"/>
  <c r="K22" i="6"/>
  <c r="M22" i="6"/>
  <c r="F22" i="6"/>
  <c r="G21" i="6"/>
  <c r="I21" i="6"/>
  <c r="J21" i="6"/>
  <c r="K21" i="6"/>
  <c r="M21" i="6"/>
  <c r="F21" i="6"/>
  <c r="G567" i="3"/>
  <c r="G553" i="3"/>
  <c r="G543" i="3"/>
  <c r="G530" i="3"/>
  <c r="F1111" i="6"/>
  <c r="G506" i="3"/>
  <c r="G488" i="3"/>
  <c r="G469" i="3"/>
  <c r="G450" i="3"/>
  <c r="G372" i="3"/>
  <c r="G508" i="3" l="1"/>
  <c r="J264" i="7" l="1"/>
  <c r="K264" i="7"/>
  <c r="L264" i="7"/>
  <c r="N264" i="7"/>
  <c r="H264" i="7"/>
  <c r="G264" i="7"/>
  <c r="H450" i="3"/>
  <c r="G225" i="3"/>
  <c r="G412" i="3"/>
  <c r="N372" i="3"/>
  <c r="M371" i="3"/>
  <c r="L372" i="3"/>
  <c r="K372" i="3"/>
  <c r="J372" i="3"/>
  <c r="I371" i="3"/>
  <c r="H372" i="3"/>
  <c r="G268" i="3"/>
  <c r="G261" i="3"/>
  <c r="G125" i="3"/>
  <c r="G102" i="3"/>
  <c r="G47" i="3"/>
  <c r="M333" i="3"/>
  <c r="I333" i="3"/>
  <c r="M332" i="3"/>
  <c r="I332" i="3"/>
  <c r="M331" i="3"/>
  <c r="I331" i="3"/>
  <c r="H63" i="5"/>
  <c r="E63" i="5"/>
  <c r="M86" i="3"/>
  <c r="M87" i="3"/>
  <c r="I86" i="3"/>
  <c r="I87" i="3"/>
  <c r="M334" i="3" l="1"/>
  <c r="I334" i="3"/>
  <c r="J63" i="5"/>
  <c r="I63" i="5"/>
  <c r="L63" i="5"/>
  <c r="F63" i="5"/>
  <c r="G961" i="6"/>
  <c r="I961" i="6"/>
  <c r="J961" i="6"/>
  <c r="K961" i="6"/>
  <c r="M961" i="6"/>
  <c r="F961" i="6"/>
  <c r="F960" i="6"/>
  <c r="I959" i="6"/>
  <c r="J959" i="6"/>
  <c r="K959" i="6"/>
  <c r="M959" i="6"/>
  <c r="G959" i="6"/>
  <c r="G255" i="3"/>
  <c r="N129" i="3"/>
  <c r="L69" i="5" s="1"/>
  <c r="M128" i="3"/>
  <c r="K129" i="3"/>
  <c r="I69" i="5" s="1"/>
  <c r="L129" i="3"/>
  <c r="J69" i="5" s="1"/>
  <c r="J129" i="3"/>
  <c r="H69" i="5" s="1"/>
  <c r="I128" i="3"/>
  <c r="H129" i="3"/>
  <c r="F69" i="5" s="1"/>
  <c r="G129" i="3"/>
  <c r="E69" i="5" s="1"/>
  <c r="J15" i="5"/>
  <c r="I15" i="5"/>
  <c r="H15" i="5"/>
  <c r="F15" i="5"/>
  <c r="E15" i="5"/>
  <c r="M34" i="3"/>
  <c r="I34" i="3"/>
  <c r="G23" i="3"/>
  <c r="E12" i="5" s="1"/>
  <c r="G32" i="3"/>
  <c r="G37" i="3" s="1"/>
  <c r="G809" i="11"/>
  <c r="G801" i="11"/>
  <c r="G797" i="11"/>
  <c r="K793" i="11"/>
  <c r="J793" i="11"/>
  <c r="H793" i="11"/>
  <c r="G793" i="11"/>
  <c r="G774" i="11"/>
  <c r="G733" i="11"/>
  <c r="H215" i="13" s="1"/>
  <c r="G666" i="11"/>
  <c r="H677" i="11"/>
  <c r="G677" i="11"/>
  <c r="G674" i="11"/>
  <c r="H674" i="11"/>
  <c r="J666" i="11"/>
  <c r="H666" i="11"/>
  <c r="G654" i="11"/>
  <c r="G560" i="11"/>
  <c r="G544" i="11"/>
  <c r="H544" i="11"/>
  <c r="H530" i="11"/>
  <c r="J519" i="11"/>
  <c r="H519" i="11"/>
  <c r="G519" i="11"/>
  <c r="J506" i="11"/>
  <c r="G506" i="11"/>
  <c r="H506" i="11"/>
  <c r="G498" i="11"/>
  <c r="G479" i="11"/>
  <c r="G465" i="11"/>
  <c r="J444" i="11"/>
  <c r="H444" i="11"/>
  <c r="G444" i="11"/>
  <c r="K432" i="11"/>
  <c r="J432" i="11"/>
  <c r="G432" i="11"/>
  <c r="H432" i="11"/>
  <c r="K416" i="11"/>
  <c r="J416" i="11"/>
  <c r="H416" i="11"/>
  <c r="G416" i="11"/>
  <c r="G406" i="11"/>
  <c r="H396" i="11"/>
  <c r="G396" i="11"/>
  <c r="G378" i="11"/>
  <c r="H378" i="11"/>
  <c r="H368" i="11"/>
  <c r="G368" i="11"/>
  <c r="G286" i="11"/>
  <c r="G334" i="11"/>
  <c r="G342" i="11"/>
  <c r="J342" i="11"/>
  <c r="H334" i="11"/>
  <c r="I315" i="11"/>
  <c r="J314" i="11"/>
  <c r="H314" i="11"/>
  <c r="G314" i="11"/>
  <c r="G316" i="11" s="1"/>
  <c r="J304" i="11"/>
  <c r="G304" i="11"/>
  <c r="G253" i="11"/>
  <c r="G229" i="11"/>
  <c r="G148" i="11"/>
  <c r="H139" i="11"/>
  <c r="I61" i="13" s="1"/>
  <c r="G119" i="11"/>
  <c r="G45" i="11"/>
  <c r="G28" i="11"/>
  <c r="K70" i="13" l="1"/>
  <c r="G26" i="12"/>
  <c r="H70" i="13"/>
  <c r="D26" i="12"/>
  <c r="H397" i="11"/>
  <c r="I416" i="11"/>
  <c r="G397" i="11"/>
  <c r="G466" i="11"/>
  <c r="M1111" i="6"/>
  <c r="G287" i="11"/>
  <c r="H809" i="11"/>
  <c r="J801" i="11"/>
  <c r="I793" i="11"/>
  <c r="I792" i="11"/>
  <c r="M787" i="11"/>
  <c r="M784" i="11"/>
  <c r="M785" i="11"/>
  <c r="M786" i="11"/>
  <c r="M788" i="11"/>
  <c r="I788" i="11"/>
  <c r="I784" i="11"/>
  <c r="I785" i="11"/>
  <c r="I786" i="11"/>
  <c r="I787" i="11"/>
  <c r="L793" i="11"/>
  <c r="N774" i="11"/>
  <c r="M767" i="11"/>
  <c r="L1248" i="6" s="1"/>
  <c r="M768" i="11"/>
  <c r="L1249" i="6" s="1"/>
  <c r="M769" i="11"/>
  <c r="M770" i="11"/>
  <c r="M771" i="11"/>
  <c r="I767" i="11"/>
  <c r="H1248" i="6" s="1"/>
  <c r="I768" i="11"/>
  <c r="H1249" i="6" s="1"/>
  <c r="I769" i="11"/>
  <c r="I770" i="11"/>
  <c r="I771" i="11"/>
  <c r="M739" i="11"/>
  <c r="M740" i="11"/>
  <c r="M741" i="11"/>
  <c r="M742" i="11"/>
  <c r="M743" i="11"/>
  <c r="G749" i="11"/>
  <c r="G764" i="11" s="1"/>
  <c r="I739" i="11"/>
  <c r="I740" i="11"/>
  <c r="I741" i="11"/>
  <c r="I742" i="11"/>
  <c r="I743" i="11"/>
  <c r="M724" i="11"/>
  <c r="N213" i="13" s="1"/>
  <c r="M725" i="11"/>
  <c r="N214" i="13" s="1"/>
  <c r="M726" i="11"/>
  <c r="M727" i="11"/>
  <c r="M728" i="11"/>
  <c r="I724" i="11"/>
  <c r="J213" i="13" s="1"/>
  <c r="I725" i="11"/>
  <c r="J214" i="13" s="1"/>
  <c r="I726" i="11"/>
  <c r="I727" i="11"/>
  <c r="I728" i="11"/>
  <c r="H733" i="11"/>
  <c r="N719" i="11"/>
  <c r="M712" i="11"/>
  <c r="M713" i="11"/>
  <c r="M714" i="11"/>
  <c r="M715" i="11"/>
  <c r="M716" i="11"/>
  <c r="J719" i="11"/>
  <c r="H719" i="11"/>
  <c r="G719" i="11"/>
  <c r="I712" i="11"/>
  <c r="I713" i="11"/>
  <c r="I714" i="11"/>
  <c r="I715" i="11"/>
  <c r="I716" i="11"/>
  <c r="N710" i="11"/>
  <c r="J710" i="11"/>
  <c r="M703" i="11"/>
  <c r="M704" i="11"/>
  <c r="M705" i="11"/>
  <c r="M706" i="11"/>
  <c r="M707" i="11"/>
  <c r="M708" i="11"/>
  <c r="G710" i="11"/>
  <c r="I703" i="11"/>
  <c r="I704" i="11"/>
  <c r="I705" i="11"/>
  <c r="I706" i="11"/>
  <c r="I707" i="11"/>
  <c r="I708" i="11"/>
  <c r="K701" i="11"/>
  <c r="L701" i="11"/>
  <c r="N701" i="11"/>
  <c r="G701" i="11"/>
  <c r="G690" i="11"/>
  <c r="M692" i="11"/>
  <c r="M693" i="11"/>
  <c r="M694" i="11"/>
  <c r="M695" i="11"/>
  <c r="M696" i="11"/>
  <c r="I692" i="11"/>
  <c r="I693" i="11"/>
  <c r="I694" i="11"/>
  <c r="I695" i="11"/>
  <c r="I696" i="11"/>
  <c r="M681" i="11"/>
  <c r="M682" i="11"/>
  <c r="M683" i="11"/>
  <c r="M684" i="11"/>
  <c r="M685" i="11"/>
  <c r="N690" i="11"/>
  <c r="L690" i="11"/>
  <c r="J690" i="11"/>
  <c r="I681" i="11"/>
  <c r="I682" i="11"/>
  <c r="I683" i="11"/>
  <c r="I684" i="11"/>
  <c r="I685" i="11"/>
  <c r="J674" i="11"/>
  <c r="I674" i="11"/>
  <c r="M669" i="11"/>
  <c r="M670" i="11"/>
  <c r="M671" i="11"/>
  <c r="M672" i="11"/>
  <c r="M673" i="11"/>
  <c r="M668" i="11"/>
  <c r="I669" i="11"/>
  <c r="I670" i="11"/>
  <c r="I671" i="11"/>
  <c r="I672" i="11"/>
  <c r="I673" i="11"/>
  <c r="I668" i="11"/>
  <c r="N666" i="11"/>
  <c r="M658" i="11"/>
  <c r="M659" i="11"/>
  <c r="M660" i="11"/>
  <c r="M661" i="11"/>
  <c r="M662" i="11"/>
  <c r="M663" i="11"/>
  <c r="I658" i="11"/>
  <c r="I659" i="11"/>
  <c r="I660" i="11"/>
  <c r="I661" i="11"/>
  <c r="I662" i="11"/>
  <c r="I663" i="11"/>
  <c r="M649" i="11"/>
  <c r="M650" i="11"/>
  <c r="M651" i="11"/>
  <c r="M652" i="11"/>
  <c r="M653" i="11"/>
  <c r="I649" i="11"/>
  <c r="I650" i="11"/>
  <c r="I651" i="11"/>
  <c r="I652" i="11"/>
  <c r="I653" i="11"/>
  <c r="N560" i="11"/>
  <c r="M551" i="11"/>
  <c r="M552" i="11"/>
  <c r="M553" i="11"/>
  <c r="M554" i="11"/>
  <c r="M555" i="11"/>
  <c r="I551" i="11"/>
  <c r="I552" i="11"/>
  <c r="I553" i="11"/>
  <c r="I554" i="11"/>
  <c r="I555" i="11"/>
  <c r="M535" i="11"/>
  <c r="M536" i="11"/>
  <c r="M537" i="11"/>
  <c r="M538" i="11"/>
  <c r="M539" i="11"/>
  <c r="I535" i="11"/>
  <c r="I536" i="11"/>
  <c r="I537" i="11"/>
  <c r="I538" i="11"/>
  <c r="I539" i="11"/>
  <c r="M521" i="11"/>
  <c r="M522" i="11"/>
  <c r="M523" i="11"/>
  <c r="M524" i="11"/>
  <c r="M525" i="11"/>
  <c r="I521" i="11"/>
  <c r="I522" i="11"/>
  <c r="I523" i="11"/>
  <c r="I524" i="11"/>
  <c r="I525" i="11"/>
  <c r="G530" i="11"/>
  <c r="G655" i="11" s="1"/>
  <c r="K519" i="11"/>
  <c r="M510" i="11"/>
  <c r="M511" i="11"/>
  <c r="M512" i="11"/>
  <c r="M513" i="11"/>
  <c r="M514" i="11"/>
  <c r="I510" i="11"/>
  <c r="I511" i="11"/>
  <c r="I512" i="11"/>
  <c r="I513" i="11"/>
  <c r="I514" i="11"/>
  <c r="M500" i="11"/>
  <c r="M501" i="11"/>
  <c r="M502" i="11"/>
  <c r="M503" i="11"/>
  <c r="M504" i="11"/>
  <c r="I500" i="11"/>
  <c r="I501" i="11"/>
  <c r="I502" i="11"/>
  <c r="I503" i="11"/>
  <c r="I504" i="11"/>
  <c r="J498" i="11"/>
  <c r="M488" i="11"/>
  <c r="M489" i="11"/>
  <c r="M490" i="11"/>
  <c r="M491" i="11"/>
  <c r="M492" i="11"/>
  <c r="M493" i="11"/>
  <c r="I488" i="11"/>
  <c r="I489" i="11"/>
  <c r="I490" i="11"/>
  <c r="I491" i="11"/>
  <c r="I492" i="11"/>
  <c r="I493" i="11"/>
  <c r="N479" i="11"/>
  <c r="M470" i="11"/>
  <c r="M471" i="11"/>
  <c r="M472" i="11"/>
  <c r="M473" i="11"/>
  <c r="M474" i="11"/>
  <c r="I470" i="11"/>
  <c r="I471" i="11"/>
  <c r="I472" i="11"/>
  <c r="I473" i="11"/>
  <c r="I474" i="11"/>
  <c r="H479" i="11"/>
  <c r="N465" i="11"/>
  <c r="M456" i="11"/>
  <c r="M457" i="11"/>
  <c r="M458" i="11"/>
  <c r="M459" i="11"/>
  <c r="M460" i="11"/>
  <c r="I456" i="11"/>
  <c r="I457" i="11"/>
  <c r="I458" i="11"/>
  <c r="I459" i="11"/>
  <c r="I460" i="11"/>
  <c r="N444" i="11"/>
  <c r="M435" i="11"/>
  <c r="M436" i="11"/>
  <c r="M437" i="11"/>
  <c r="M438" i="11"/>
  <c r="M439" i="11"/>
  <c r="I435" i="11"/>
  <c r="I436" i="11"/>
  <c r="I437" i="11"/>
  <c r="I438" i="11"/>
  <c r="I439" i="11"/>
  <c r="N432" i="11"/>
  <c r="M423" i="11"/>
  <c r="M424" i="11"/>
  <c r="M425" i="11"/>
  <c r="M426" i="11"/>
  <c r="M427" i="11"/>
  <c r="I427" i="11"/>
  <c r="I429" i="11"/>
  <c r="I423" i="11"/>
  <c r="I424" i="11"/>
  <c r="I425" i="11"/>
  <c r="I426" i="11"/>
  <c r="N416" i="11"/>
  <c r="M410" i="11"/>
  <c r="M411" i="11"/>
  <c r="M412" i="11"/>
  <c r="M413" i="11"/>
  <c r="M414" i="11"/>
  <c r="I410" i="11"/>
  <c r="I411" i="11"/>
  <c r="I412" i="11"/>
  <c r="I413" i="11"/>
  <c r="I414" i="11"/>
  <c r="M400" i="11"/>
  <c r="M401" i="11"/>
  <c r="M402" i="11"/>
  <c r="M403" i="11"/>
  <c r="M404" i="11"/>
  <c r="N406" i="11"/>
  <c r="J406" i="11"/>
  <c r="I405" i="11"/>
  <c r="I400" i="11"/>
  <c r="I401" i="11"/>
  <c r="I402" i="11"/>
  <c r="I403" i="11"/>
  <c r="I404" i="11"/>
  <c r="H406" i="11"/>
  <c r="I406" i="11" s="1"/>
  <c r="N396" i="11"/>
  <c r="M387" i="11"/>
  <c r="M388" i="11"/>
  <c r="M389" i="11"/>
  <c r="M390" i="11"/>
  <c r="M391" i="11"/>
  <c r="I387" i="11"/>
  <c r="I388" i="11"/>
  <c r="I389" i="11"/>
  <c r="I390" i="11"/>
  <c r="I391" i="11"/>
  <c r="I379" i="11"/>
  <c r="M370" i="11"/>
  <c r="M371" i="11"/>
  <c r="M372" i="11"/>
  <c r="M373" i="11"/>
  <c r="M369" i="11"/>
  <c r="I370" i="11"/>
  <c r="I371" i="11"/>
  <c r="I372" i="11"/>
  <c r="I373" i="11"/>
  <c r="I369" i="11"/>
  <c r="N378" i="11"/>
  <c r="M359" i="11"/>
  <c r="M360" i="11"/>
  <c r="M361" i="11"/>
  <c r="M362" i="11"/>
  <c r="M363" i="11"/>
  <c r="K368" i="11"/>
  <c r="J368" i="11"/>
  <c r="I359" i="11"/>
  <c r="I360" i="11"/>
  <c r="I361" i="11"/>
  <c r="I362" i="11"/>
  <c r="I363" i="11"/>
  <c r="I364" i="11"/>
  <c r="N342" i="11"/>
  <c r="M337" i="11"/>
  <c r="M338" i="11"/>
  <c r="M339" i="11"/>
  <c r="M340" i="11"/>
  <c r="M341" i="11"/>
  <c r="I337" i="11"/>
  <c r="I338" i="11"/>
  <c r="I339" i="11"/>
  <c r="I340" i="11"/>
  <c r="I341" i="11"/>
  <c r="I336" i="11"/>
  <c r="N334" i="11"/>
  <c r="M325" i="11"/>
  <c r="M326" i="11"/>
  <c r="M327" i="11"/>
  <c r="M328" i="11"/>
  <c r="M329" i="11"/>
  <c r="I325" i="11"/>
  <c r="I326" i="11"/>
  <c r="I327" i="11"/>
  <c r="I328" i="11"/>
  <c r="I329" i="11"/>
  <c r="M307" i="11"/>
  <c r="M308" i="11"/>
  <c r="M309" i="11"/>
  <c r="M310" i="11"/>
  <c r="M306" i="11"/>
  <c r="I307" i="11"/>
  <c r="I308" i="11"/>
  <c r="I309" i="11"/>
  <c r="I310" i="11"/>
  <c r="I306" i="11"/>
  <c r="I299" i="11"/>
  <c r="I300" i="11"/>
  <c r="I301" i="11"/>
  <c r="I302" i="11"/>
  <c r="I303" i="11"/>
  <c r="M299" i="11"/>
  <c r="M300" i="11"/>
  <c r="M301" i="11"/>
  <c r="M302" i="11"/>
  <c r="M303" i="11"/>
  <c r="I266" i="11"/>
  <c r="M277" i="11"/>
  <c r="M278" i="11"/>
  <c r="M279" i="11"/>
  <c r="M280" i="11"/>
  <c r="M281" i="11"/>
  <c r="I277" i="11"/>
  <c r="I278" i="11"/>
  <c r="I279" i="11"/>
  <c r="I280" i="11"/>
  <c r="I281" i="11"/>
  <c r="K263" i="11"/>
  <c r="J263" i="11"/>
  <c r="H263" i="11"/>
  <c r="G263" i="11"/>
  <c r="G264" i="11" s="1"/>
  <c r="O70" i="13" l="1"/>
  <c r="K26" i="12"/>
  <c r="J160" i="13"/>
  <c r="G734" i="11"/>
  <c r="G776" i="11" s="1"/>
  <c r="I55" i="3" l="1"/>
  <c r="G903" i="3"/>
  <c r="H903" i="3"/>
  <c r="G896" i="3"/>
  <c r="E570" i="9" s="1"/>
  <c r="G858" i="3"/>
  <c r="G875" i="3"/>
  <c r="G871" i="3"/>
  <c r="N858" i="3"/>
  <c r="H858" i="3"/>
  <c r="G840" i="3"/>
  <c r="H840" i="3"/>
  <c r="F202" i="9" s="1"/>
  <c r="G759" i="3"/>
  <c r="G769" i="3"/>
  <c r="H789" i="3"/>
  <c r="G789" i="3"/>
  <c r="M784" i="3"/>
  <c r="M785" i="3"/>
  <c r="M786" i="3"/>
  <c r="M787" i="3"/>
  <c r="I784" i="3"/>
  <c r="I785" i="3"/>
  <c r="I786" i="3"/>
  <c r="I787" i="3"/>
  <c r="H778" i="3"/>
  <c r="G778" i="3"/>
  <c r="K769" i="3"/>
  <c r="L769" i="3"/>
  <c r="N769" i="3"/>
  <c r="J769" i="3"/>
  <c r="H769" i="3"/>
  <c r="H766" i="3"/>
  <c r="H759" i="3"/>
  <c r="G766" i="3"/>
  <c r="N766" i="3"/>
  <c r="L766" i="3"/>
  <c r="G741" i="3"/>
  <c r="H737" i="3"/>
  <c r="H734" i="3"/>
  <c r="H731" i="3"/>
  <c r="L731" i="3"/>
  <c r="J728" i="3"/>
  <c r="G728" i="3"/>
  <c r="H728" i="3"/>
  <c r="G702" i="3"/>
  <c r="G648" i="3"/>
  <c r="G644" i="3"/>
  <c r="G640" i="3"/>
  <c r="G634" i="3"/>
  <c r="D37" i="4" s="1"/>
  <c r="I507" i="3"/>
  <c r="G442" i="3"/>
  <c r="H442" i="3"/>
  <c r="I413" i="3"/>
  <c r="G381" i="3"/>
  <c r="G368" i="3"/>
  <c r="G357" i="3"/>
  <c r="G310" i="3"/>
  <c r="G293" i="3"/>
  <c r="F1110" i="6"/>
  <c r="G248" i="3"/>
  <c r="G196" i="3"/>
  <c r="I395" i="3"/>
  <c r="M389" i="3"/>
  <c r="M390" i="3"/>
  <c r="M391" i="3"/>
  <c r="M392" i="3"/>
  <c r="I389" i="3"/>
  <c r="I390" i="3"/>
  <c r="I391" i="3"/>
  <c r="I392" i="3"/>
  <c r="M373" i="3"/>
  <c r="I373" i="3"/>
  <c r="M370" i="3"/>
  <c r="M372" i="3" s="1"/>
  <c r="I370" i="3"/>
  <c r="I372" i="3" s="1"/>
  <c r="I369" i="3"/>
  <c r="H330" i="3"/>
  <c r="G330" i="3"/>
  <c r="K1110" i="6"/>
  <c r="I277" i="3"/>
  <c r="I241" i="3"/>
  <c r="I237" i="3"/>
  <c r="M195" i="3"/>
  <c r="I195" i="3"/>
  <c r="I194" i="3"/>
  <c r="H240" i="6" s="1"/>
  <c r="M194" i="3"/>
  <c r="L240" i="6" s="1"/>
  <c r="M181" i="3"/>
  <c r="I181" i="3"/>
  <c r="I169" i="3"/>
  <c r="M36" i="3"/>
  <c r="I36" i="3"/>
  <c r="M169" i="3"/>
  <c r="I130" i="3"/>
  <c r="I126" i="3"/>
  <c r="I902" i="3"/>
  <c r="M902" i="3"/>
  <c r="M890" i="3"/>
  <c r="M891" i="3"/>
  <c r="M892" i="3"/>
  <c r="M893" i="3"/>
  <c r="M894" i="3"/>
  <c r="I890" i="3"/>
  <c r="I891" i="3"/>
  <c r="I892" i="3"/>
  <c r="I893" i="3"/>
  <c r="I894" i="3"/>
  <c r="M850" i="3"/>
  <c r="M851" i="3"/>
  <c r="M852" i="3"/>
  <c r="M853" i="3"/>
  <c r="M854" i="3"/>
  <c r="I850" i="3"/>
  <c r="I851" i="3"/>
  <c r="I852" i="3"/>
  <c r="I853" i="3"/>
  <c r="I854" i="3"/>
  <c r="M843" i="3"/>
  <c r="M844" i="3"/>
  <c r="M845" i="3"/>
  <c r="M846" i="3"/>
  <c r="M833" i="3"/>
  <c r="M834" i="3"/>
  <c r="M835" i="3"/>
  <c r="M836" i="3"/>
  <c r="M837" i="3"/>
  <c r="I833" i="3"/>
  <c r="I834" i="3"/>
  <c r="I835" i="3"/>
  <c r="I836" i="3"/>
  <c r="I837" i="3"/>
  <c r="M800" i="3"/>
  <c r="M801" i="3"/>
  <c r="M802" i="3"/>
  <c r="M803" i="3"/>
  <c r="M804" i="3"/>
  <c r="I800" i="3"/>
  <c r="I801" i="3"/>
  <c r="I802" i="3"/>
  <c r="I803" i="3"/>
  <c r="I804" i="3"/>
  <c r="M792" i="3"/>
  <c r="M793" i="3"/>
  <c r="M794" i="3"/>
  <c r="M795" i="3"/>
  <c r="M772" i="3"/>
  <c r="M773" i="3"/>
  <c r="M774" i="3"/>
  <c r="M775" i="3"/>
  <c r="M776" i="3"/>
  <c r="I772" i="3"/>
  <c r="I773" i="3"/>
  <c r="I774" i="3"/>
  <c r="I775" i="3"/>
  <c r="I776" i="3"/>
  <c r="M762" i="3"/>
  <c r="M763" i="3"/>
  <c r="M764" i="3"/>
  <c r="M765" i="3"/>
  <c r="I762" i="3"/>
  <c r="I763" i="3"/>
  <c r="I764" i="3"/>
  <c r="I765" i="3"/>
  <c r="M751" i="3"/>
  <c r="I751" i="3"/>
  <c r="I750" i="3"/>
  <c r="I743" i="3"/>
  <c r="I744" i="3"/>
  <c r="I745" i="3"/>
  <c r="I746" i="3"/>
  <c r="I747" i="3"/>
  <c r="I748" i="3"/>
  <c r="I749" i="3"/>
  <c r="M723" i="3"/>
  <c r="M724" i="3"/>
  <c r="I723" i="3"/>
  <c r="I724" i="3"/>
  <c r="M711" i="3"/>
  <c r="M712" i="3"/>
  <c r="M713" i="3"/>
  <c r="M714" i="3"/>
  <c r="M715" i="3"/>
  <c r="I711" i="3"/>
  <c r="I712" i="3"/>
  <c r="I713" i="3"/>
  <c r="I714" i="3"/>
  <c r="I715" i="3"/>
  <c r="M694" i="3"/>
  <c r="M687" i="3"/>
  <c r="M688" i="3"/>
  <c r="M689" i="3"/>
  <c r="M690" i="3"/>
  <c r="M691" i="3"/>
  <c r="I694" i="3"/>
  <c r="I687" i="3"/>
  <c r="I688" i="3"/>
  <c r="I689" i="3"/>
  <c r="I690" i="3"/>
  <c r="M677" i="3"/>
  <c r="M678" i="3"/>
  <c r="M679" i="3"/>
  <c r="M680" i="3"/>
  <c r="M681" i="3"/>
  <c r="M682" i="3"/>
  <c r="M675" i="3"/>
  <c r="M674" i="3"/>
  <c r="I677" i="3"/>
  <c r="I678" i="3"/>
  <c r="I679" i="3"/>
  <c r="I680" i="3"/>
  <c r="I681" i="3"/>
  <c r="I682" i="3"/>
  <c r="I675" i="3"/>
  <c r="I674" i="3"/>
  <c r="M664" i="3"/>
  <c r="M665" i="3"/>
  <c r="M666" i="3"/>
  <c r="M667" i="3"/>
  <c r="M668" i="3"/>
  <c r="I664" i="3"/>
  <c r="I665" i="3"/>
  <c r="I666" i="3"/>
  <c r="I667" i="3"/>
  <c r="I668" i="3"/>
  <c r="M659" i="3"/>
  <c r="M651" i="3"/>
  <c r="M652" i="3"/>
  <c r="M653" i="3"/>
  <c r="M654" i="3"/>
  <c r="M655" i="3"/>
  <c r="I651" i="3"/>
  <c r="I652" i="3"/>
  <c r="I653" i="3"/>
  <c r="I654" i="3"/>
  <c r="I655" i="3"/>
  <c r="M647" i="3"/>
  <c r="M264" i="7" s="1"/>
  <c r="I647" i="3"/>
  <c r="I264" i="7" s="1"/>
  <c r="M637" i="3"/>
  <c r="M638" i="3"/>
  <c r="I637" i="3"/>
  <c r="I638" i="3"/>
  <c r="M631" i="3"/>
  <c r="M632" i="3"/>
  <c r="I631" i="3"/>
  <c r="I632" i="3"/>
  <c r="M619" i="3"/>
  <c r="M620" i="3"/>
  <c r="M621" i="3"/>
  <c r="M622" i="3"/>
  <c r="M618" i="3"/>
  <c r="M623" i="3"/>
  <c r="I623" i="3"/>
  <c r="I619" i="3"/>
  <c r="I620" i="3"/>
  <c r="I621" i="3"/>
  <c r="I622" i="3"/>
  <c r="I618" i="3"/>
  <c r="M606" i="3"/>
  <c r="M607" i="3"/>
  <c r="M608" i="3"/>
  <c r="M609" i="3"/>
  <c r="M610" i="3"/>
  <c r="I606" i="3"/>
  <c r="I607" i="3"/>
  <c r="I608" i="3"/>
  <c r="I609" i="3"/>
  <c r="I610" i="3"/>
  <c r="M595" i="3"/>
  <c r="M596" i="3"/>
  <c r="M597" i="3"/>
  <c r="M598" i="3"/>
  <c r="M599" i="3"/>
  <c r="I595" i="3"/>
  <c r="I596" i="3"/>
  <c r="I597" i="3"/>
  <c r="I598" i="3"/>
  <c r="I599" i="3"/>
  <c r="I583" i="3"/>
  <c r="I584" i="3"/>
  <c r="I585" i="3"/>
  <c r="I586" i="3"/>
  <c r="I587" i="3"/>
  <c r="M583" i="3"/>
  <c r="M584" i="3"/>
  <c r="M585" i="3"/>
  <c r="M586" i="3"/>
  <c r="M587" i="3"/>
  <c r="M569" i="3"/>
  <c r="M570" i="3"/>
  <c r="M571" i="3"/>
  <c r="M572" i="3"/>
  <c r="M573" i="3"/>
  <c r="I569" i="3"/>
  <c r="I570" i="3"/>
  <c r="I571" i="3"/>
  <c r="I572" i="3"/>
  <c r="I573" i="3"/>
  <c r="M556" i="3"/>
  <c r="M557" i="3"/>
  <c r="M558" i="3"/>
  <c r="M559" i="3"/>
  <c r="M560" i="3"/>
  <c r="I556" i="3"/>
  <c r="I557" i="3"/>
  <c r="I558" i="3"/>
  <c r="I559" i="3"/>
  <c r="I560" i="3"/>
  <c r="M545" i="3"/>
  <c r="M546" i="3"/>
  <c r="M547" i="3"/>
  <c r="M548" i="3"/>
  <c r="M549" i="3"/>
  <c r="I545" i="3"/>
  <c r="I546" i="3"/>
  <c r="I547" i="3"/>
  <c r="I548" i="3"/>
  <c r="I549" i="3"/>
  <c r="M533" i="3"/>
  <c r="M534" i="3"/>
  <c r="M535" i="3"/>
  <c r="M536" i="3"/>
  <c r="M537" i="3"/>
  <c r="I533" i="3"/>
  <c r="I534" i="3"/>
  <c r="I535" i="3"/>
  <c r="I536" i="3"/>
  <c r="I537" i="3"/>
  <c r="M526" i="3"/>
  <c r="M527" i="3"/>
  <c r="M528" i="3"/>
  <c r="M529" i="3"/>
  <c r="I526" i="3"/>
  <c r="I527" i="3"/>
  <c r="I528" i="3"/>
  <c r="I529" i="3"/>
  <c r="M517" i="3"/>
  <c r="I522" i="3"/>
  <c r="M519" i="3"/>
  <c r="M520" i="3"/>
  <c r="M521" i="3"/>
  <c r="M522" i="3"/>
  <c r="I519" i="3"/>
  <c r="H1106" i="6" s="1"/>
  <c r="I520" i="3"/>
  <c r="I521" i="3"/>
  <c r="M496" i="3"/>
  <c r="M497" i="3"/>
  <c r="M498" i="3"/>
  <c r="M499" i="3"/>
  <c r="M500" i="3"/>
  <c r="I496" i="3"/>
  <c r="I497" i="3"/>
  <c r="I498" i="3"/>
  <c r="I499" i="3"/>
  <c r="I500" i="3"/>
  <c r="M478" i="3"/>
  <c r="M479" i="3"/>
  <c r="M480" i="3"/>
  <c r="M481" i="3"/>
  <c r="I478" i="3"/>
  <c r="I479" i="3"/>
  <c r="I480" i="3"/>
  <c r="I481" i="3"/>
  <c r="I460" i="3"/>
  <c r="I461" i="3"/>
  <c r="I464" i="3"/>
  <c r="I465" i="3"/>
  <c r="M445" i="3"/>
  <c r="M446" i="3"/>
  <c r="M447" i="3"/>
  <c r="M448" i="3"/>
  <c r="M449" i="3"/>
  <c r="I445" i="3"/>
  <c r="I446" i="3"/>
  <c r="I447" i="3"/>
  <c r="I448" i="3"/>
  <c r="I449" i="3"/>
  <c r="M428" i="3"/>
  <c r="M429" i="3"/>
  <c r="M430" i="3"/>
  <c r="M431" i="3"/>
  <c r="I428" i="3"/>
  <c r="I429" i="3"/>
  <c r="I430" i="3"/>
  <c r="I431" i="3"/>
  <c r="M419" i="3"/>
  <c r="M420" i="3"/>
  <c r="M421" i="3"/>
  <c r="I419" i="3"/>
  <c r="I420" i="3"/>
  <c r="I421" i="3"/>
  <c r="I406" i="3"/>
  <c r="I407" i="3"/>
  <c r="I408" i="3"/>
  <c r="I409" i="3"/>
  <c r="I410" i="3"/>
  <c r="M406" i="3"/>
  <c r="M407" i="3"/>
  <c r="M408" i="3"/>
  <c r="M409" i="3"/>
  <c r="M410" i="3"/>
  <c r="M398" i="3"/>
  <c r="M399" i="3"/>
  <c r="M400" i="3"/>
  <c r="M401" i="3"/>
  <c r="M402" i="3"/>
  <c r="I398" i="3"/>
  <c r="I399" i="3"/>
  <c r="I400" i="3"/>
  <c r="I401" i="3"/>
  <c r="I402" i="3"/>
  <c r="I397" i="3"/>
  <c r="M383" i="3"/>
  <c r="M384" i="3"/>
  <c r="I383" i="3"/>
  <c r="I384" i="3"/>
  <c r="M377" i="3"/>
  <c r="M378" i="3"/>
  <c r="M379" i="3"/>
  <c r="M376" i="3"/>
  <c r="I379" i="3"/>
  <c r="I377" i="3"/>
  <c r="I378" i="3"/>
  <c r="M360" i="3"/>
  <c r="M361" i="3"/>
  <c r="M362" i="3"/>
  <c r="M363" i="3"/>
  <c r="M364" i="3"/>
  <c r="I360" i="3"/>
  <c r="I361" i="3"/>
  <c r="I362" i="3"/>
  <c r="I363" i="3"/>
  <c r="I364" i="3"/>
  <c r="M352" i="3"/>
  <c r="M353" i="3"/>
  <c r="I352" i="3"/>
  <c r="I353" i="3"/>
  <c r="M338" i="3"/>
  <c r="M339" i="3"/>
  <c r="M340" i="3"/>
  <c r="M341" i="3"/>
  <c r="M342" i="3"/>
  <c r="I338" i="3"/>
  <c r="I339" i="3"/>
  <c r="I340" i="3"/>
  <c r="I341" i="3"/>
  <c r="I342" i="3"/>
  <c r="M320" i="3"/>
  <c r="M321" i="3"/>
  <c r="M322" i="3"/>
  <c r="M323" i="3"/>
  <c r="M324" i="3"/>
  <c r="I320" i="3"/>
  <c r="I321" i="3"/>
  <c r="I322" i="3"/>
  <c r="I323" i="3"/>
  <c r="I324" i="3"/>
  <c r="M300" i="3"/>
  <c r="M301" i="3"/>
  <c r="M302" i="3"/>
  <c r="M303" i="3"/>
  <c r="M304" i="3"/>
  <c r="I300" i="3"/>
  <c r="I301" i="3"/>
  <c r="I302" i="3"/>
  <c r="I303" i="3"/>
  <c r="I304" i="3"/>
  <c r="M287" i="3"/>
  <c r="M288" i="3"/>
  <c r="M289" i="3"/>
  <c r="M290" i="3"/>
  <c r="I287" i="3"/>
  <c r="I288" i="3"/>
  <c r="I289" i="3"/>
  <c r="I290" i="3"/>
  <c r="M278" i="3"/>
  <c r="M279" i="3"/>
  <c r="M280" i="3"/>
  <c r="M281" i="3"/>
  <c r="M282" i="3"/>
  <c r="I282" i="3"/>
  <c r="I278" i="3"/>
  <c r="I279" i="3"/>
  <c r="I280" i="3"/>
  <c r="I281" i="3"/>
  <c r="M271" i="3"/>
  <c r="M273" i="3"/>
  <c r="M274" i="3"/>
  <c r="I271" i="3"/>
  <c r="I273" i="3"/>
  <c r="I274" i="3"/>
  <c r="I264" i="3"/>
  <c r="H1231" i="6" s="1"/>
  <c r="I266" i="3"/>
  <c r="I267" i="3"/>
  <c r="M264" i="3"/>
  <c r="L1231" i="6" s="1"/>
  <c r="M266" i="3"/>
  <c r="M267" i="3"/>
  <c r="M259" i="3"/>
  <c r="I257" i="3"/>
  <c r="I251" i="3"/>
  <c r="I252" i="3"/>
  <c r="H960" i="6" s="1"/>
  <c r="I254" i="3"/>
  <c r="H961" i="6" s="1"/>
  <c r="M251" i="3"/>
  <c r="M252" i="3"/>
  <c r="L960" i="6" s="1"/>
  <c r="M254" i="3"/>
  <c r="L961" i="6" s="1"/>
  <c r="M250" i="3"/>
  <c r="I250" i="3"/>
  <c r="M245" i="3"/>
  <c r="M246" i="3"/>
  <c r="M247" i="3"/>
  <c r="M244" i="3"/>
  <c r="I245" i="3"/>
  <c r="I246" i="3"/>
  <c r="I247" i="3"/>
  <c r="I244" i="3"/>
  <c r="M258" i="3"/>
  <c r="M260" i="3"/>
  <c r="I258" i="3"/>
  <c r="I259" i="3"/>
  <c r="I260" i="3"/>
  <c r="M231" i="3"/>
  <c r="M235" i="3"/>
  <c r="M236" i="3"/>
  <c r="I231" i="3"/>
  <c r="I232" i="3"/>
  <c r="I234" i="3"/>
  <c r="I235" i="3"/>
  <c r="I236" i="3"/>
  <c r="M215" i="3"/>
  <c r="M216" i="3"/>
  <c r="M217" i="3"/>
  <c r="I215" i="3"/>
  <c r="I216" i="3"/>
  <c r="I217" i="3"/>
  <c r="I218" i="3"/>
  <c r="M201" i="3"/>
  <c r="M202" i="3"/>
  <c r="M203" i="3"/>
  <c r="M206" i="3"/>
  <c r="M207" i="3"/>
  <c r="I207" i="3"/>
  <c r="I201" i="3"/>
  <c r="I202" i="3"/>
  <c r="I203" i="3"/>
  <c r="I206" i="3"/>
  <c r="M188" i="3"/>
  <c r="I188" i="3"/>
  <c r="M184" i="3"/>
  <c r="M185" i="3"/>
  <c r="M186" i="3"/>
  <c r="I184" i="3"/>
  <c r="I185" i="3"/>
  <c r="H120" i="6" s="1"/>
  <c r="I186" i="3"/>
  <c r="H121" i="6" s="1"/>
  <c r="I183" i="3"/>
  <c r="M179" i="3"/>
  <c r="M177" i="3"/>
  <c r="M178" i="3"/>
  <c r="I178" i="3"/>
  <c r="I177" i="3"/>
  <c r="M166" i="3"/>
  <c r="M162" i="3"/>
  <c r="M163" i="3"/>
  <c r="M164" i="3"/>
  <c r="M165" i="3"/>
  <c r="I162" i="3"/>
  <c r="I163" i="3"/>
  <c r="I164" i="3"/>
  <c r="I165" i="3"/>
  <c r="I166" i="3"/>
  <c r="I161" i="3"/>
  <c r="M154" i="3"/>
  <c r="M155" i="3"/>
  <c r="M156" i="3"/>
  <c r="M157" i="3"/>
  <c r="M158" i="3"/>
  <c r="I154" i="3"/>
  <c r="I155" i="3"/>
  <c r="I156" i="3"/>
  <c r="I157" i="3"/>
  <c r="I158" i="3"/>
  <c r="I147" i="3"/>
  <c r="I145" i="3"/>
  <c r="M146" i="3"/>
  <c r="M147" i="3"/>
  <c r="M148" i="3"/>
  <c r="M145" i="3"/>
  <c r="I146" i="3"/>
  <c r="I148" i="3"/>
  <c r="I143" i="3"/>
  <c r="I137" i="3"/>
  <c r="M142" i="3"/>
  <c r="M140" i="3"/>
  <c r="M141" i="3"/>
  <c r="I142" i="3"/>
  <c r="I140" i="3"/>
  <c r="I141" i="3"/>
  <c r="M134" i="3"/>
  <c r="M135" i="3"/>
  <c r="M136" i="3"/>
  <c r="I134" i="3"/>
  <c r="I135" i="3"/>
  <c r="I136" i="3"/>
  <c r="M122" i="3"/>
  <c r="M123" i="3"/>
  <c r="M117" i="3"/>
  <c r="M118" i="3"/>
  <c r="M119" i="3"/>
  <c r="I117" i="3"/>
  <c r="I118" i="3"/>
  <c r="I119" i="3"/>
  <c r="I120" i="3"/>
  <c r="I121" i="3"/>
  <c r="I122" i="3"/>
  <c r="M105" i="3"/>
  <c r="M106" i="3"/>
  <c r="M107" i="3"/>
  <c r="M108" i="3"/>
  <c r="I105" i="3"/>
  <c r="I106" i="3"/>
  <c r="I107" i="3"/>
  <c r="I108" i="3"/>
  <c r="I104" i="3"/>
  <c r="I92" i="3"/>
  <c r="I93" i="3"/>
  <c r="I94" i="3"/>
  <c r="I95" i="3"/>
  <c r="I96" i="3"/>
  <c r="M92" i="3"/>
  <c r="M93" i="3"/>
  <c r="M94" i="3"/>
  <c r="M95" i="3"/>
  <c r="M96" i="3"/>
  <c r="M78" i="3"/>
  <c r="M74" i="3"/>
  <c r="M75" i="3"/>
  <c r="M76" i="3"/>
  <c r="M77" i="3"/>
  <c r="M58" i="3"/>
  <c r="M54" i="3"/>
  <c r="M55" i="3"/>
  <c r="M56" i="3"/>
  <c r="M57" i="3"/>
  <c r="M45" i="3"/>
  <c r="M46" i="3"/>
  <c r="M40" i="3"/>
  <c r="M41" i="3"/>
  <c r="M42" i="3"/>
  <c r="M43" i="3"/>
  <c r="M25" i="3"/>
  <c r="M26" i="3"/>
  <c r="M27" i="3"/>
  <c r="M28" i="3"/>
  <c r="M29" i="3"/>
  <c r="M24" i="3"/>
  <c r="I74" i="3"/>
  <c r="I75" i="3"/>
  <c r="I76" i="3"/>
  <c r="I77" i="3"/>
  <c r="I78" i="3"/>
  <c r="I73" i="3"/>
  <c r="I54" i="3"/>
  <c r="I45" i="3"/>
  <c r="I43" i="3"/>
  <c r="I44" i="3"/>
  <c r="I40" i="3"/>
  <c r="I41" i="3"/>
  <c r="I42" i="3"/>
  <c r="I25" i="3"/>
  <c r="I26" i="3"/>
  <c r="I27" i="3"/>
  <c r="I28" i="3"/>
  <c r="I29" i="3"/>
  <c r="I18" i="3"/>
  <c r="M16" i="3"/>
  <c r="M17" i="3"/>
  <c r="M18" i="3"/>
  <c r="I16" i="3"/>
  <c r="I17" i="3"/>
  <c r="L1232" i="6" l="1"/>
  <c r="I283" i="3"/>
  <c r="L120" i="6"/>
  <c r="F569" i="9"/>
  <c r="L121" i="6"/>
  <c r="K171" i="9"/>
  <c r="L119" i="6"/>
  <c r="H1107" i="6"/>
  <c r="G172" i="9"/>
  <c r="K172" i="9"/>
  <c r="F564" i="9"/>
  <c r="L1078" i="6"/>
  <c r="L776" i="6"/>
  <c r="L1107" i="6"/>
  <c r="E569" i="9"/>
  <c r="H119" i="6"/>
  <c r="H118" i="6"/>
  <c r="H1232" i="6"/>
  <c r="H1078" i="6"/>
  <c r="H776" i="6"/>
  <c r="E564" i="9"/>
  <c r="G887" i="3"/>
  <c r="E430" i="9"/>
  <c r="G752" i="3"/>
  <c r="E429" i="9"/>
  <c r="G847" i="3"/>
  <c r="E202" i="9"/>
  <c r="G171" i="9"/>
  <c r="L959" i="6"/>
  <c r="H959" i="6"/>
  <c r="G796" i="3"/>
  <c r="I769" i="3"/>
  <c r="M248" i="3"/>
  <c r="M255" i="3"/>
  <c r="I248" i="3"/>
  <c r="G911" i="3"/>
  <c r="I766" i="3"/>
  <c r="I255" i="3"/>
  <c r="I728" i="3"/>
  <c r="N263" i="11"/>
  <c r="M255" i="11"/>
  <c r="M256" i="11"/>
  <c r="M257" i="11"/>
  <c r="M258" i="11"/>
  <c r="M254" i="11"/>
  <c r="L263" i="11"/>
  <c r="I259" i="11"/>
  <c r="I255" i="11"/>
  <c r="I256" i="11"/>
  <c r="I257" i="11"/>
  <c r="I258" i="11"/>
  <c r="I254" i="11"/>
  <c r="I230" i="11"/>
  <c r="I231" i="11"/>
  <c r="M248" i="11"/>
  <c r="M249" i="11"/>
  <c r="M250" i="11"/>
  <c r="M251" i="11"/>
  <c r="M252" i="11"/>
  <c r="N253" i="11"/>
  <c r="L253" i="11"/>
  <c r="K253" i="11"/>
  <c r="J253" i="11"/>
  <c r="I252" i="11"/>
  <c r="H253" i="11"/>
  <c r="I248" i="11"/>
  <c r="I249" i="11"/>
  <c r="I250" i="11"/>
  <c r="I251" i="11"/>
  <c r="N229" i="11"/>
  <c r="L229" i="11"/>
  <c r="M224" i="11"/>
  <c r="M225" i="11"/>
  <c r="M226" i="11"/>
  <c r="M227" i="11"/>
  <c r="M228" i="11"/>
  <c r="I224" i="11"/>
  <c r="I225" i="11"/>
  <c r="I226" i="11"/>
  <c r="I227" i="11"/>
  <c r="I228" i="11"/>
  <c r="H229" i="11"/>
  <c r="I150" i="11"/>
  <c r="I122" i="11"/>
  <c r="M143" i="11"/>
  <c r="M144" i="11"/>
  <c r="M145" i="11"/>
  <c r="M146" i="11"/>
  <c r="M147" i="11"/>
  <c r="N148" i="11"/>
  <c r="L148" i="11"/>
  <c r="K148" i="11"/>
  <c r="J148" i="11"/>
  <c r="I147" i="11"/>
  <c r="I143" i="11"/>
  <c r="I144" i="11"/>
  <c r="I145" i="11"/>
  <c r="I146" i="11"/>
  <c r="H148" i="11"/>
  <c r="I148" i="11" s="1"/>
  <c r="G139" i="11"/>
  <c r="N119" i="11"/>
  <c r="L119" i="11"/>
  <c r="N106" i="11"/>
  <c r="N139" i="11"/>
  <c r="O61" i="13" s="1"/>
  <c r="M134" i="11"/>
  <c r="M135" i="11"/>
  <c r="M136" i="11"/>
  <c r="M137" i="11"/>
  <c r="M138" i="11"/>
  <c r="M133" i="11"/>
  <c r="K139" i="11"/>
  <c r="L61" i="13" s="1"/>
  <c r="L139" i="11"/>
  <c r="M61" i="13" s="1"/>
  <c r="J139" i="11"/>
  <c r="K61" i="13" s="1"/>
  <c r="G128" i="11"/>
  <c r="G131" i="11" s="1"/>
  <c r="H128" i="11"/>
  <c r="J128" i="11"/>
  <c r="K128" i="11"/>
  <c r="L128" i="11"/>
  <c r="N128" i="11"/>
  <c r="M123" i="11"/>
  <c r="M124" i="11"/>
  <c r="M125" i="11"/>
  <c r="M126" i="11"/>
  <c r="M127" i="11"/>
  <c r="I123" i="11"/>
  <c r="I124" i="11"/>
  <c r="I125" i="11"/>
  <c r="I126" i="11"/>
  <c r="I127" i="11"/>
  <c r="H119" i="11"/>
  <c r="M109" i="11"/>
  <c r="M110" i="11"/>
  <c r="M111" i="11"/>
  <c r="M112" i="11"/>
  <c r="M113" i="11"/>
  <c r="M114" i="11"/>
  <c r="M115" i="11"/>
  <c r="M116" i="11"/>
  <c r="I116" i="11"/>
  <c r="I110" i="11"/>
  <c r="I111" i="11"/>
  <c r="I112" i="11"/>
  <c r="I113" i="11"/>
  <c r="I114" i="11"/>
  <c r="I108" i="11"/>
  <c r="K106" i="11"/>
  <c r="J106" i="11"/>
  <c r="H106" i="11"/>
  <c r="G106" i="11"/>
  <c r="G93" i="11"/>
  <c r="M97" i="11"/>
  <c r="N33" i="13" s="1"/>
  <c r="M98" i="11"/>
  <c r="N34" i="13" s="1"/>
  <c r="M99" i="11"/>
  <c r="N35" i="13" s="1"/>
  <c r="M100" i="11"/>
  <c r="M101" i="11"/>
  <c r="I96" i="11"/>
  <c r="I97" i="11"/>
  <c r="J33" i="13" s="1"/>
  <c r="I98" i="11"/>
  <c r="J34" i="13" s="1"/>
  <c r="I99" i="11"/>
  <c r="J35" i="13" s="1"/>
  <c r="I100" i="11"/>
  <c r="I101" i="11"/>
  <c r="M84" i="11"/>
  <c r="M85" i="11"/>
  <c r="M86" i="11"/>
  <c r="M87" i="11"/>
  <c r="M88" i="11"/>
  <c r="M83" i="11"/>
  <c r="N93" i="11"/>
  <c r="L93" i="11"/>
  <c r="K93" i="11"/>
  <c r="J93" i="11"/>
  <c r="I92" i="11"/>
  <c r="I90" i="11"/>
  <c r="I84" i="11"/>
  <c r="I85" i="11"/>
  <c r="I86" i="11"/>
  <c r="I87" i="11"/>
  <c r="I88" i="11"/>
  <c r="I89" i="11"/>
  <c r="I83" i="11"/>
  <c r="H93" i="11"/>
  <c r="G80" i="11"/>
  <c r="I66" i="11"/>
  <c r="L65" i="11"/>
  <c r="K65" i="11"/>
  <c r="J65" i="11"/>
  <c r="N65" i="11"/>
  <c r="I64" i="11"/>
  <c r="I74" i="11"/>
  <c r="I27" i="11"/>
  <c r="I21" i="11"/>
  <c r="I22" i="11"/>
  <c r="I23" i="11"/>
  <c r="I24" i="11"/>
  <c r="I25" i="11"/>
  <c r="I26" i="11"/>
  <c r="I20" i="11"/>
  <c r="H80" i="11"/>
  <c r="J80" i="11"/>
  <c r="G65" i="11"/>
  <c r="M75" i="11"/>
  <c r="M71" i="11"/>
  <c r="M72" i="11"/>
  <c r="M73" i="11"/>
  <c r="M74" i="11"/>
  <c r="M70" i="11"/>
  <c r="M35" i="11"/>
  <c r="M36" i="11"/>
  <c r="M37" i="11"/>
  <c r="M38" i="11"/>
  <c r="M39" i="11"/>
  <c r="I76" i="11"/>
  <c r="I71" i="11"/>
  <c r="I72" i="11"/>
  <c r="I73" i="11"/>
  <c r="I75" i="11"/>
  <c r="M55" i="11"/>
  <c r="M56" i="11"/>
  <c r="M57" i="11"/>
  <c r="M58" i="11"/>
  <c r="M59" i="11"/>
  <c r="I55" i="11"/>
  <c r="I56" i="11"/>
  <c r="I57" i="11"/>
  <c r="I58" i="11"/>
  <c r="I59" i="11"/>
  <c r="H65" i="11"/>
  <c r="I44" i="11"/>
  <c r="I35" i="11"/>
  <c r="I36" i="11"/>
  <c r="I37" i="11"/>
  <c r="I38" i="11"/>
  <c r="I39" i="11"/>
  <c r="I40" i="11"/>
  <c r="I41" i="11"/>
  <c r="I42" i="11"/>
  <c r="I43" i="11"/>
  <c r="I34" i="11"/>
  <c r="M22" i="11"/>
  <c r="M23" i="11"/>
  <c r="M24" i="11"/>
  <c r="M25" i="11"/>
  <c r="M26" i="11"/>
  <c r="N28" i="11"/>
  <c r="L28" i="11"/>
  <c r="K28" i="11"/>
  <c r="J28" i="11"/>
  <c r="N896" i="3"/>
  <c r="H896" i="3"/>
  <c r="F570" i="9" s="1"/>
  <c r="M906" i="3"/>
  <c r="M907" i="3"/>
  <c r="M908" i="3"/>
  <c r="M909" i="3"/>
  <c r="M910" i="3"/>
  <c r="I910" i="3"/>
  <c r="I906" i="3"/>
  <c r="I907" i="3"/>
  <c r="I908" i="3"/>
  <c r="I909" i="3"/>
  <c r="I905" i="3"/>
  <c r="G420" i="9"/>
  <c r="G421" i="9"/>
  <c r="G422" i="9"/>
  <c r="G423" i="9"/>
  <c r="G424" i="9"/>
  <c r="I843" i="3"/>
  <c r="I844" i="3"/>
  <c r="I845" i="3"/>
  <c r="I846" i="3"/>
  <c r="I809" i="3"/>
  <c r="I810" i="3"/>
  <c r="I811" i="3"/>
  <c r="I812" i="3"/>
  <c r="I813" i="3"/>
  <c r="M809" i="3"/>
  <c r="M810" i="3"/>
  <c r="M811" i="3"/>
  <c r="M812" i="3"/>
  <c r="M813" i="3"/>
  <c r="N818" i="3"/>
  <c r="J818" i="3"/>
  <c r="H818" i="3"/>
  <c r="G818" i="3"/>
  <c r="G807" i="3"/>
  <c r="N807" i="3"/>
  <c r="J807" i="3"/>
  <c r="I806" i="3"/>
  <c r="N75" i="13" l="1"/>
  <c r="J75" i="13"/>
  <c r="M148" i="11"/>
  <c r="L131" i="11"/>
  <c r="I139" i="11"/>
  <c r="J61" i="13" s="1"/>
  <c r="H61" i="13"/>
  <c r="M139" i="11"/>
  <c r="N61" i="13" s="1"/>
  <c r="H131" i="11"/>
  <c r="I131" i="11" s="1"/>
  <c r="N131" i="11"/>
  <c r="I56" i="3"/>
  <c r="G821" i="3"/>
  <c r="G81" i="11"/>
  <c r="G344" i="11" s="1"/>
  <c r="G803" i="11" s="1"/>
  <c r="I28" i="11"/>
  <c r="I795" i="3"/>
  <c r="I792" i="3"/>
  <c r="I793" i="3"/>
  <c r="I794" i="3"/>
  <c r="I779" i="3"/>
  <c r="M755" i="3"/>
  <c r="M756" i="3"/>
  <c r="M757" i="3"/>
  <c r="M758" i="3"/>
  <c r="L1238" i="6" s="1"/>
  <c r="I756" i="3"/>
  <c r="I757" i="3"/>
  <c r="I758" i="3"/>
  <c r="I755" i="3"/>
  <c r="L1237" i="6" l="1"/>
  <c r="H1237" i="6"/>
  <c r="H1238" i="6"/>
  <c r="I57" i="3"/>
  <c r="M747" i="3"/>
  <c r="K424" i="9" s="1"/>
  <c r="M746" i="3"/>
  <c r="K423" i="9" s="1"/>
  <c r="M745" i="3"/>
  <c r="K422" i="9" s="1"/>
  <c r="M744" i="3"/>
  <c r="K421" i="9" s="1"/>
  <c r="N737" i="3"/>
  <c r="L737" i="3"/>
  <c r="K737" i="3"/>
  <c r="J737" i="3"/>
  <c r="G737" i="3"/>
  <c r="I737" i="3" s="1"/>
  <c r="G734" i="3"/>
  <c r="I734" i="3" s="1"/>
  <c r="K734" i="3"/>
  <c r="L734" i="3"/>
  <c r="J734" i="3"/>
  <c r="K731" i="3"/>
  <c r="M731" i="3" s="1"/>
  <c r="J731" i="3"/>
  <c r="G731" i="3"/>
  <c r="L728" i="3"/>
  <c r="K728" i="3"/>
  <c r="G696" i="3"/>
  <c r="N624" i="3"/>
  <c r="L624" i="3"/>
  <c r="K624" i="3"/>
  <c r="J624" i="3"/>
  <c r="H624" i="3"/>
  <c r="G624" i="3"/>
  <c r="G603" i="3"/>
  <c r="G575" i="3"/>
  <c r="G580" i="3" s="1"/>
  <c r="G348" i="3"/>
  <c r="I1110" i="6"/>
  <c r="G138" i="3"/>
  <c r="G113" i="3"/>
  <c r="G84" i="3"/>
  <c r="N674" i="11"/>
  <c r="K674" i="11"/>
  <c r="L674" i="11"/>
  <c r="J733" i="11"/>
  <c r="K733" i="11"/>
  <c r="L733" i="11"/>
  <c r="N733" i="11"/>
  <c r="N734" i="11" s="1"/>
  <c r="K342" i="11"/>
  <c r="L342" i="11"/>
  <c r="H342" i="11"/>
  <c r="E26" i="12" s="1"/>
  <c r="M336" i="11"/>
  <c r="K314" i="11"/>
  <c r="L314" i="11"/>
  <c r="N314" i="11"/>
  <c r="I134" i="11"/>
  <c r="I135" i="11"/>
  <c r="I136" i="11"/>
  <c r="I137" i="11"/>
  <c r="I138" i="11"/>
  <c r="J119" i="11"/>
  <c r="J131" i="11" s="1"/>
  <c r="K119" i="11"/>
  <c r="K131" i="11" s="1"/>
  <c r="M131" i="11" s="1"/>
  <c r="K378" i="11"/>
  <c r="L378" i="11"/>
  <c r="J378" i="11"/>
  <c r="E75" i="5" l="1"/>
  <c r="G374" i="3"/>
  <c r="L70" i="13"/>
  <c r="H26" i="12"/>
  <c r="M70" i="13"/>
  <c r="I26" i="12"/>
  <c r="I342" i="11"/>
  <c r="I70" i="13"/>
  <c r="J1110" i="6"/>
  <c r="H1110" i="6"/>
  <c r="G1110" i="6"/>
  <c r="I58" i="3"/>
  <c r="G64" i="3"/>
  <c r="M728" i="3"/>
  <c r="M734" i="3"/>
  <c r="M737" i="3"/>
  <c r="M759" i="11"/>
  <c r="M760" i="11"/>
  <c r="M761" i="11"/>
  <c r="M762" i="11"/>
  <c r="M763" i="11"/>
  <c r="I759" i="11"/>
  <c r="I760" i="11"/>
  <c r="I761" i="11"/>
  <c r="I762" i="11"/>
  <c r="I763" i="11"/>
  <c r="L654" i="11"/>
  <c r="N654" i="11"/>
  <c r="J654" i="11"/>
  <c r="K654" i="11"/>
  <c r="H654" i="11"/>
  <c r="H304" i="11"/>
  <c r="K304" i="11"/>
  <c r="L304" i="11"/>
  <c r="N304" i="11"/>
  <c r="J229" i="11"/>
  <c r="K229" i="11"/>
  <c r="E74" i="5" l="1"/>
  <c r="G131" i="3"/>
  <c r="J70" i="13"/>
  <c r="F26" i="12"/>
  <c r="M807" i="11"/>
  <c r="J65" i="12" s="1"/>
  <c r="M806" i="11"/>
  <c r="J64" i="12" s="1"/>
  <c r="F65" i="12"/>
  <c r="I806" i="11"/>
  <c r="E65" i="12"/>
  <c r="G65" i="12"/>
  <c r="H65" i="12"/>
  <c r="I65" i="12"/>
  <c r="K65" i="12"/>
  <c r="E64" i="12"/>
  <c r="G64" i="12"/>
  <c r="H64" i="12"/>
  <c r="I64" i="12"/>
  <c r="K64" i="12"/>
  <c r="D65" i="12"/>
  <c r="D64" i="12"/>
  <c r="F64" i="12" l="1"/>
  <c r="I809" i="11"/>
  <c r="M104" i="11"/>
  <c r="I104" i="11"/>
  <c r="K120" i="15" l="1"/>
  <c r="I120" i="15"/>
  <c r="H120" i="15"/>
  <c r="G120" i="15"/>
  <c r="E120" i="15"/>
  <c r="D120" i="15"/>
  <c r="J119" i="15"/>
  <c r="F119" i="15"/>
  <c r="J118" i="15"/>
  <c r="F118" i="15"/>
  <c r="J117" i="15"/>
  <c r="F117" i="15"/>
  <c r="K115" i="15"/>
  <c r="I115" i="15"/>
  <c r="H115" i="15"/>
  <c r="G115" i="15"/>
  <c r="E115" i="15"/>
  <c r="D115" i="15"/>
  <c r="J114" i="15"/>
  <c r="F114" i="15"/>
  <c r="J113" i="15"/>
  <c r="F113" i="15"/>
  <c r="J112" i="15"/>
  <c r="F112" i="15"/>
  <c r="J111" i="15"/>
  <c r="F111" i="15"/>
  <c r="J110" i="15"/>
  <c r="F110" i="15"/>
  <c r="J109" i="15"/>
  <c r="F109" i="15"/>
  <c r="J108" i="15"/>
  <c r="F108" i="15"/>
  <c r="J107" i="15"/>
  <c r="F107" i="15"/>
  <c r="K105" i="15"/>
  <c r="I105" i="15"/>
  <c r="H105" i="15"/>
  <c r="G105" i="15"/>
  <c r="E105" i="15"/>
  <c r="D105" i="15"/>
  <c r="J104" i="15"/>
  <c r="F104" i="15"/>
  <c r="J103" i="15"/>
  <c r="F103" i="15"/>
  <c r="J102" i="15"/>
  <c r="F102" i="15"/>
  <c r="J101" i="15"/>
  <c r="F101" i="15"/>
  <c r="J100" i="15"/>
  <c r="F100" i="15"/>
  <c r="J99" i="15"/>
  <c r="F99" i="15"/>
  <c r="J98" i="15"/>
  <c r="F98" i="15"/>
  <c r="J97" i="15"/>
  <c r="F97" i="15"/>
  <c r="J96" i="15"/>
  <c r="F96" i="15"/>
  <c r="J95" i="15"/>
  <c r="F95" i="15"/>
  <c r="J94" i="15"/>
  <c r="F94" i="15"/>
  <c r="J93" i="15"/>
  <c r="F93" i="15"/>
  <c r="J92" i="15"/>
  <c r="F92" i="15"/>
  <c r="J91" i="15"/>
  <c r="F91" i="15"/>
  <c r="J90" i="15"/>
  <c r="F90" i="15"/>
  <c r="J89" i="15"/>
  <c r="F89" i="15"/>
  <c r="J88" i="15"/>
  <c r="F88" i="15"/>
  <c r="K85" i="15"/>
  <c r="I85" i="15"/>
  <c r="H85" i="15"/>
  <c r="G85" i="15"/>
  <c r="E85" i="15"/>
  <c r="D85" i="15"/>
  <c r="J84" i="15"/>
  <c r="F84" i="15"/>
  <c r="J83" i="15"/>
  <c r="F83" i="15"/>
  <c r="J82" i="15"/>
  <c r="F82" i="15"/>
  <c r="K69" i="15"/>
  <c r="I69" i="15"/>
  <c r="H69" i="15"/>
  <c r="G69" i="15"/>
  <c r="E69" i="15"/>
  <c r="D69" i="15"/>
  <c r="J68" i="15"/>
  <c r="F68" i="15"/>
  <c r="J67" i="15"/>
  <c r="F67" i="15"/>
  <c r="J66" i="15"/>
  <c r="F66" i="15"/>
  <c r="J65" i="15"/>
  <c r="F65" i="15"/>
  <c r="J64" i="15"/>
  <c r="F64" i="15"/>
  <c r="J63" i="15"/>
  <c r="F63" i="15"/>
  <c r="J62" i="15"/>
  <c r="F62" i="15"/>
  <c r="J61" i="15"/>
  <c r="F61" i="15"/>
  <c r="K58" i="15"/>
  <c r="I58" i="15"/>
  <c r="H58" i="15"/>
  <c r="G58" i="15"/>
  <c r="E58" i="15"/>
  <c r="D58" i="15"/>
  <c r="J57" i="15"/>
  <c r="F57" i="15"/>
  <c r="J56" i="15"/>
  <c r="F56" i="15"/>
  <c r="J55" i="15"/>
  <c r="F55" i="15"/>
  <c r="J54" i="15"/>
  <c r="F54" i="15"/>
  <c r="J53" i="15"/>
  <c r="F53" i="15"/>
  <c r="J52" i="15"/>
  <c r="F52" i="15"/>
  <c r="J51" i="15"/>
  <c r="F51" i="15"/>
  <c r="J50" i="15"/>
  <c r="F50" i="15"/>
  <c r="J49" i="15"/>
  <c r="F49" i="15"/>
  <c r="J48" i="15"/>
  <c r="F48" i="15"/>
  <c r="J47" i="15"/>
  <c r="F47" i="15"/>
  <c r="J45" i="15"/>
  <c r="F45" i="15"/>
  <c r="J44" i="15"/>
  <c r="F44" i="15"/>
  <c r="J43" i="15"/>
  <c r="F43" i="15"/>
  <c r="J42" i="15"/>
  <c r="F42" i="15"/>
  <c r="J41" i="15"/>
  <c r="F41" i="15"/>
  <c r="J40" i="15"/>
  <c r="F40" i="15"/>
  <c r="J39" i="15"/>
  <c r="F39" i="15"/>
  <c r="J38" i="15"/>
  <c r="F38" i="15"/>
  <c r="K34" i="15"/>
  <c r="I34" i="15"/>
  <c r="H34" i="15"/>
  <c r="G34" i="15"/>
  <c r="E34" i="15"/>
  <c r="D34" i="15"/>
  <c r="J33" i="15"/>
  <c r="F33" i="15"/>
  <c r="J32" i="15"/>
  <c r="F32" i="15"/>
  <c r="J31" i="15"/>
  <c r="F31" i="15"/>
  <c r="J30" i="15"/>
  <c r="F30" i="15"/>
  <c r="J29" i="15"/>
  <c r="F29" i="15"/>
  <c r="J28" i="15"/>
  <c r="F28" i="15"/>
  <c r="J27" i="15"/>
  <c r="F27" i="15"/>
  <c r="J26" i="15"/>
  <c r="F26" i="15"/>
  <c r="J25" i="15"/>
  <c r="F25" i="15"/>
  <c r="K22" i="15"/>
  <c r="K35" i="15" s="1"/>
  <c r="I22" i="15"/>
  <c r="I35" i="15" s="1"/>
  <c r="H22" i="15"/>
  <c r="G22" i="15"/>
  <c r="E22" i="15"/>
  <c r="E35" i="15" s="1"/>
  <c r="D22" i="15"/>
  <c r="D35" i="15" s="1"/>
  <c r="J21" i="15"/>
  <c r="F21" i="15"/>
  <c r="J20" i="15"/>
  <c r="F20" i="15"/>
  <c r="J19" i="15"/>
  <c r="F19" i="15"/>
  <c r="J18" i="15"/>
  <c r="F18" i="15"/>
  <c r="J17" i="15"/>
  <c r="F17" i="15"/>
  <c r="J16" i="15"/>
  <c r="F16" i="15"/>
  <c r="J15" i="15"/>
  <c r="F15" i="15"/>
  <c r="J14" i="15"/>
  <c r="F14" i="15"/>
  <c r="J13" i="15"/>
  <c r="F13" i="15"/>
  <c r="J12" i="15"/>
  <c r="F12" i="15"/>
  <c r="J11" i="15"/>
  <c r="F11" i="15"/>
  <c r="R39" i="14"/>
  <c r="Q39" i="14"/>
  <c r="P39" i="14"/>
  <c r="O39" i="14"/>
  <c r="N39" i="14"/>
  <c r="M39" i="14"/>
  <c r="L39" i="14"/>
  <c r="K39" i="14"/>
  <c r="J39" i="14"/>
  <c r="I39" i="14"/>
  <c r="H39" i="14"/>
  <c r="G39" i="14"/>
  <c r="F39" i="14"/>
  <c r="E39" i="14"/>
  <c r="D39" i="14"/>
  <c r="C39" i="14"/>
  <c r="Q37" i="14"/>
  <c r="P37" i="14"/>
  <c r="N37" i="14"/>
  <c r="L37" i="14"/>
  <c r="K37" i="14"/>
  <c r="J37" i="14"/>
  <c r="I37" i="14"/>
  <c r="H37" i="14"/>
  <c r="G37" i="14"/>
  <c r="F37" i="14"/>
  <c r="E37" i="14"/>
  <c r="D37" i="14"/>
  <c r="C37" i="14"/>
  <c r="M36" i="14"/>
  <c r="O36" i="14" s="1"/>
  <c r="R36" i="14" s="1"/>
  <c r="M35" i="14"/>
  <c r="O35" i="14" s="1"/>
  <c r="R35" i="14" s="1"/>
  <c r="M34" i="14"/>
  <c r="O34" i="14" s="1"/>
  <c r="R34" i="14" s="1"/>
  <c r="M33" i="14"/>
  <c r="O33" i="14" s="1"/>
  <c r="R33" i="14" s="1"/>
  <c r="M32" i="14"/>
  <c r="O32" i="14" s="1"/>
  <c r="R32" i="14" s="1"/>
  <c r="M31" i="14"/>
  <c r="O31" i="14" s="1"/>
  <c r="R31" i="14" s="1"/>
  <c r="M30" i="14"/>
  <c r="O30" i="14" s="1"/>
  <c r="R30" i="14" s="1"/>
  <c r="M29" i="14"/>
  <c r="O29" i="14" s="1"/>
  <c r="M26" i="14"/>
  <c r="O26" i="14" s="1"/>
  <c r="R26" i="14" s="1"/>
  <c r="R24" i="14"/>
  <c r="Q24" i="14"/>
  <c r="P24" i="14"/>
  <c r="O24" i="14"/>
  <c r="N24" i="14"/>
  <c r="M24" i="14"/>
  <c r="L24" i="14"/>
  <c r="K24" i="14"/>
  <c r="J24" i="14"/>
  <c r="I24" i="14"/>
  <c r="H24" i="14"/>
  <c r="G24" i="14"/>
  <c r="F24" i="14"/>
  <c r="E24" i="14"/>
  <c r="D24" i="14"/>
  <c r="C24" i="14"/>
  <c r="Q22" i="14"/>
  <c r="P22" i="14"/>
  <c r="N22" i="14"/>
  <c r="L22" i="14"/>
  <c r="K22" i="14"/>
  <c r="J22" i="14"/>
  <c r="I22" i="14"/>
  <c r="H22" i="14"/>
  <c r="G22" i="14"/>
  <c r="F22" i="14"/>
  <c r="E22" i="14"/>
  <c r="D22" i="14"/>
  <c r="C22" i="14"/>
  <c r="M21" i="14"/>
  <c r="O21" i="14" s="1"/>
  <c r="R21" i="14" s="1"/>
  <c r="M20" i="14"/>
  <c r="O20" i="14" s="1"/>
  <c r="R20" i="14" s="1"/>
  <c r="M19" i="14"/>
  <c r="O19" i="14" s="1"/>
  <c r="R19" i="14" s="1"/>
  <c r="M18" i="14"/>
  <c r="O18" i="14" s="1"/>
  <c r="R18" i="14" s="1"/>
  <c r="M17" i="14"/>
  <c r="O17" i="14" s="1"/>
  <c r="R17" i="14" s="1"/>
  <c r="M16" i="14"/>
  <c r="O16" i="14" s="1"/>
  <c r="R16" i="14" s="1"/>
  <c r="M15" i="14"/>
  <c r="O15" i="14" s="1"/>
  <c r="R15" i="14" s="1"/>
  <c r="M14" i="14"/>
  <c r="O14" i="14" s="1"/>
  <c r="R14" i="14" s="1"/>
  <c r="Q12" i="14"/>
  <c r="P12" i="14"/>
  <c r="N12" i="14"/>
  <c r="L12" i="14"/>
  <c r="K12" i="14"/>
  <c r="J12" i="14"/>
  <c r="I12" i="14"/>
  <c r="H12" i="14"/>
  <c r="G12" i="14"/>
  <c r="F12" i="14"/>
  <c r="E12" i="14"/>
  <c r="D12" i="14"/>
  <c r="C12" i="14"/>
  <c r="M11" i="14"/>
  <c r="O11" i="14" s="1"/>
  <c r="R11" i="14" s="1"/>
  <c r="M10" i="14"/>
  <c r="O10" i="14" s="1"/>
  <c r="A3" i="14"/>
  <c r="A3" i="15" s="1"/>
  <c r="O231" i="13"/>
  <c r="M231" i="13"/>
  <c r="L231" i="13"/>
  <c r="K231" i="13"/>
  <c r="I231" i="13"/>
  <c r="H231" i="13"/>
  <c r="O230" i="13"/>
  <c r="M230" i="13"/>
  <c r="L230" i="13"/>
  <c r="K230" i="13"/>
  <c r="I230" i="13"/>
  <c r="H230" i="13"/>
  <c r="P229" i="13"/>
  <c r="O229" i="13"/>
  <c r="M229" i="13"/>
  <c r="L229" i="13"/>
  <c r="K229" i="13"/>
  <c r="I229" i="13"/>
  <c r="H229" i="13"/>
  <c r="O228" i="13"/>
  <c r="M228" i="13"/>
  <c r="L228" i="13"/>
  <c r="K228" i="13"/>
  <c r="I228" i="13"/>
  <c r="H228" i="13"/>
  <c r="O227" i="13"/>
  <c r="M227" i="13"/>
  <c r="L227" i="13"/>
  <c r="K227" i="13"/>
  <c r="I227" i="13"/>
  <c r="H227" i="13"/>
  <c r="O226" i="13"/>
  <c r="M226" i="13"/>
  <c r="L226" i="13"/>
  <c r="K226" i="13"/>
  <c r="I226" i="13"/>
  <c r="H226" i="13"/>
  <c r="O225" i="13"/>
  <c r="M225" i="13"/>
  <c r="L225" i="13"/>
  <c r="K225" i="13"/>
  <c r="I225" i="13"/>
  <c r="H225" i="13"/>
  <c r="O224" i="13"/>
  <c r="M224" i="13"/>
  <c r="L224" i="13"/>
  <c r="K224" i="13"/>
  <c r="I224" i="13"/>
  <c r="H224" i="13"/>
  <c r="O212" i="13"/>
  <c r="M212" i="13"/>
  <c r="L212" i="13"/>
  <c r="K212" i="13"/>
  <c r="I212" i="13"/>
  <c r="H212" i="13"/>
  <c r="O211" i="13"/>
  <c r="M211" i="13"/>
  <c r="L211" i="13"/>
  <c r="K211" i="13"/>
  <c r="I211" i="13"/>
  <c r="H211" i="13"/>
  <c r="O210" i="13"/>
  <c r="M210" i="13"/>
  <c r="L210" i="13"/>
  <c r="K210" i="13"/>
  <c r="I210" i="13"/>
  <c r="H210" i="13"/>
  <c r="O209" i="13"/>
  <c r="M209" i="13"/>
  <c r="L209" i="13"/>
  <c r="K209" i="13"/>
  <c r="I209" i="13"/>
  <c r="H209" i="13"/>
  <c r="O195" i="13"/>
  <c r="M195" i="13"/>
  <c r="L195" i="13"/>
  <c r="K195" i="13"/>
  <c r="I195" i="13"/>
  <c r="H195" i="13"/>
  <c r="O170" i="13"/>
  <c r="M170" i="13"/>
  <c r="L170" i="13"/>
  <c r="K170" i="13"/>
  <c r="I170" i="13"/>
  <c r="O169" i="13"/>
  <c r="M169" i="13"/>
  <c r="L169" i="13"/>
  <c r="K169" i="13"/>
  <c r="I169" i="13"/>
  <c r="H169" i="13"/>
  <c r="O168" i="13"/>
  <c r="M168" i="13"/>
  <c r="L168" i="13"/>
  <c r="K168" i="13"/>
  <c r="I168" i="13"/>
  <c r="H168" i="13"/>
  <c r="O159" i="13"/>
  <c r="M159" i="13"/>
  <c r="L159" i="13"/>
  <c r="K159" i="13"/>
  <c r="I159" i="13"/>
  <c r="H159" i="13"/>
  <c r="O148" i="13"/>
  <c r="M148" i="13"/>
  <c r="L148" i="13"/>
  <c r="K148" i="13"/>
  <c r="I148" i="13"/>
  <c r="H148" i="13"/>
  <c r="O137" i="13"/>
  <c r="M137" i="13"/>
  <c r="L137" i="13"/>
  <c r="K137" i="13"/>
  <c r="I137" i="13"/>
  <c r="O136" i="13"/>
  <c r="M136" i="13"/>
  <c r="L136" i="13"/>
  <c r="K136" i="13"/>
  <c r="I136" i="13"/>
  <c r="O135" i="13"/>
  <c r="M135" i="13"/>
  <c r="L135" i="13"/>
  <c r="K135" i="13"/>
  <c r="I135" i="13"/>
  <c r="O134" i="13"/>
  <c r="M134" i="13"/>
  <c r="L134" i="13"/>
  <c r="K134" i="13"/>
  <c r="I134" i="13"/>
  <c r="H134" i="13"/>
  <c r="O133" i="13"/>
  <c r="M133" i="13"/>
  <c r="L133" i="13"/>
  <c r="K133" i="13"/>
  <c r="I133" i="13"/>
  <c r="H133" i="13"/>
  <c r="O132" i="13"/>
  <c r="M132" i="13"/>
  <c r="L132" i="13"/>
  <c r="K132" i="13"/>
  <c r="I132" i="13"/>
  <c r="H132" i="13"/>
  <c r="O131" i="13"/>
  <c r="M131" i="13"/>
  <c r="L131" i="13"/>
  <c r="K131" i="13"/>
  <c r="I131" i="13"/>
  <c r="H131" i="13"/>
  <c r="O130" i="13"/>
  <c r="M130" i="13"/>
  <c r="L130" i="13"/>
  <c r="K130" i="13"/>
  <c r="I130" i="13"/>
  <c r="H130" i="13"/>
  <c r="O129" i="13"/>
  <c r="M129" i="13"/>
  <c r="L129" i="13"/>
  <c r="K129" i="13"/>
  <c r="I129" i="13"/>
  <c r="H129" i="13"/>
  <c r="O128" i="13"/>
  <c r="M128" i="13"/>
  <c r="L128" i="13"/>
  <c r="K128" i="13"/>
  <c r="I128" i="13"/>
  <c r="H128" i="13"/>
  <c r="O120" i="13"/>
  <c r="M120" i="13"/>
  <c r="L120" i="13"/>
  <c r="K120" i="13"/>
  <c r="I120" i="13"/>
  <c r="H120" i="13"/>
  <c r="O110" i="13"/>
  <c r="M110" i="13"/>
  <c r="L110" i="13"/>
  <c r="K110" i="13"/>
  <c r="I110" i="13"/>
  <c r="H110" i="13"/>
  <c r="O109" i="13"/>
  <c r="M109" i="13"/>
  <c r="L109" i="13"/>
  <c r="K109" i="13"/>
  <c r="I109" i="13"/>
  <c r="H109" i="13"/>
  <c r="O108" i="13"/>
  <c r="M108" i="13"/>
  <c r="L108" i="13"/>
  <c r="K108" i="13"/>
  <c r="I108" i="13"/>
  <c r="H108" i="13"/>
  <c r="O107" i="13"/>
  <c r="M107" i="13"/>
  <c r="L107" i="13"/>
  <c r="K107" i="13"/>
  <c r="I107" i="13"/>
  <c r="H107" i="13"/>
  <c r="O106" i="13"/>
  <c r="M106" i="13"/>
  <c r="L106" i="13"/>
  <c r="K106" i="13"/>
  <c r="I106" i="13"/>
  <c r="H106" i="13"/>
  <c r="O105" i="13"/>
  <c r="M105" i="13"/>
  <c r="L105" i="13"/>
  <c r="K105" i="13"/>
  <c r="I105" i="13"/>
  <c r="H105" i="13"/>
  <c r="O104" i="13"/>
  <c r="M104" i="13"/>
  <c r="L104" i="13"/>
  <c r="K104" i="13"/>
  <c r="I104" i="13"/>
  <c r="H104" i="13"/>
  <c r="O103" i="13"/>
  <c r="M103" i="13"/>
  <c r="L103" i="13"/>
  <c r="K103" i="13"/>
  <c r="I103" i="13"/>
  <c r="H103" i="13"/>
  <c r="O102" i="13"/>
  <c r="M102" i="13"/>
  <c r="L102" i="13"/>
  <c r="K102" i="13"/>
  <c r="I102" i="13"/>
  <c r="H102" i="13"/>
  <c r="O93" i="13"/>
  <c r="M93" i="13"/>
  <c r="L93" i="13"/>
  <c r="K93" i="13"/>
  <c r="I93" i="13"/>
  <c r="H93" i="13"/>
  <c r="O74" i="13"/>
  <c r="M74" i="13"/>
  <c r="L74" i="13"/>
  <c r="K74" i="13"/>
  <c r="I74" i="13"/>
  <c r="H74" i="13"/>
  <c r="O73" i="13"/>
  <c r="M73" i="13"/>
  <c r="L73" i="13"/>
  <c r="K73" i="13"/>
  <c r="I73" i="13"/>
  <c r="H73" i="13"/>
  <c r="O50" i="13"/>
  <c r="M50" i="13"/>
  <c r="L50" i="13"/>
  <c r="K50" i="13"/>
  <c r="I50" i="13"/>
  <c r="H50" i="13"/>
  <c r="O49" i="13"/>
  <c r="M49" i="13"/>
  <c r="L49" i="13"/>
  <c r="K49" i="13"/>
  <c r="I49" i="13"/>
  <c r="H49" i="13"/>
  <c r="O46" i="13"/>
  <c r="M46" i="13"/>
  <c r="L46" i="13"/>
  <c r="K46" i="13"/>
  <c r="I46" i="13"/>
  <c r="H46" i="13"/>
  <c r="O45" i="13"/>
  <c r="M45" i="13"/>
  <c r="L45" i="13"/>
  <c r="K45" i="13"/>
  <c r="I45" i="13"/>
  <c r="H45" i="13"/>
  <c r="O44" i="13"/>
  <c r="M44" i="13"/>
  <c r="L44" i="13"/>
  <c r="K44" i="13"/>
  <c r="I44" i="13"/>
  <c r="H44" i="13"/>
  <c r="O32" i="13"/>
  <c r="M32" i="13"/>
  <c r="L32" i="13"/>
  <c r="K32" i="13"/>
  <c r="I32" i="13"/>
  <c r="H32" i="13"/>
  <c r="O31" i="13"/>
  <c r="M31" i="13"/>
  <c r="L31" i="13"/>
  <c r="K31" i="13"/>
  <c r="I31" i="13"/>
  <c r="H31" i="13"/>
  <c r="O22" i="13"/>
  <c r="M22" i="13"/>
  <c r="L22" i="13"/>
  <c r="K22" i="13"/>
  <c r="I22" i="13"/>
  <c r="O21" i="13"/>
  <c r="M21" i="13"/>
  <c r="L21" i="13"/>
  <c r="K21" i="13"/>
  <c r="I21" i="13"/>
  <c r="O20" i="13"/>
  <c r="M20" i="13"/>
  <c r="L20" i="13"/>
  <c r="K20" i="13"/>
  <c r="I20" i="13"/>
  <c r="O19" i="13"/>
  <c r="M19" i="13"/>
  <c r="L19" i="13"/>
  <c r="K19" i="13"/>
  <c r="I19" i="13"/>
  <c r="H19" i="13"/>
  <c r="O10" i="13"/>
  <c r="M10" i="13"/>
  <c r="L10" i="13"/>
  <c r="K10" i="13"/>
  <c r="I10" i="13"/>
  <c r="H10" i="13"/>
  <c r="N809" i="11"/>
  <c r="M809" i="11"/>
  <c r="L809" i="11"/>
  <c r="K809" i="11"/>
  <c r="J809" i="11"/>
  <c r="N801" i="11"/>
  <c r="L801" i="11"/>
  <c r="K801" i="11"/>
  <c r="H801" i="11"/>
  <c r="I801" i="11" s="1"/>
  <c r="M800" i="11"/>
  <c r="M799" i="11"/>
  <c r="I799" i="11"/>
  <c r="H797" i="11"/>
  <c r="N793" i="11"/>
  <c r="M792" i="11"/>
  <c r="M791" i="11"/>
  <c r="I791" i="11"/>
  <c r="M790" i="11"/>
  <c r="I790" i="11"/>
  <c r="M789" i="11"/>
  <c r="I789" i="11"/>
  <c r="M783" i="11"/>
  <c r="I783" i="11"/>
  <c r="M782" i="11"/>
  <c r="I782" i="11"/>
  <c r="M781" i="11"/>
  <c r="I781" i="11"/>
  <c r="M780" i="11"/>
  <c r="I780" i="11"/>
  <c r="M779" i="11"/>
  <c r="I779" i="11"/>
  <c r="L774" i="11"/>
  <c r="I41" i="12" s="1"/>
  <c r="K774" i="11"/>
  <c r="J774" i="11"/>
  <c r="G41" i="12" s="1"/>
  <c r="H774" i="11"/>
  <c r="I774" i="11" s="1"/>
  <c r="D41" i="12"/>
  <c r="M773" i="11"/>
  <c r="I773" i="11"/>
  <c r="M772" i="11"/>
  <c r="I772" i="11"/>
  <c r="M766" i="11"/>
  <c r="L1247" i="6" s="1"/>
  <c r="I766" i="11"/>
  <c r="H1247" i="6" s="1"/>
  <c r="M758" i="11"/>
  <c r="N232" i="13" s="1"/>
  <c r="I758" i="11"/>
  <c r="J232" i="13" s="1"/>
  <c r="M757" i="11"/>
  <c r="N231" i="13" s="1"/>
  <c r="I757" i="11"/>
  <c r="J231" i="13" s="1"/>
  <c r="M756" i="11"/>
  <c r="N230" i="13" s="1"/>
  <c r="I756" i="11"/>
  <c r="J230" i="13" s="1"/>
  <c r="M755" i="11"/>
  <c r="N229" i="13" s="1"/>
  <c r="I755" i="11"/>
  <c r="J229" i="13" s="1"/>
  <c r="M754" i="11"/>
  <c r="N228" i="13" s="1"/>
  <c r="I754" i="11"/>
  <c r="J228" i="13" s="1"/>
  <c r="M753" i="11"/>
  <c r="N227" i="13" s="1"/>
  <c r="I753" i="11"/>
  <c r="J227" i="13" s="1"/>
  <c r="M752" i="11"/>
  <c r="N226" i="13" s="1"/>
  <c r="I752" i="11"/>
  <c r="J226" i="13" s="1"/>
  <c r="M751" i="11"/>
  <c r="N225" i="13" s="1"/>
  <c r="I751" i="11"/>
  <c r="J225" i="13" s="1"/>
  <c r="M750" i="11"/>
  <c r="N224" i="13" s="1"/>
  <c r="I750" i="11"/>
  <c r="J224" i="13" s="1"/>
  <c r="N749" i="11"/>
  <c r="N764" i="11" s="1"/>
  <c r="L749" i="11"/>
  <c r="L764" i="11" s="1"/>
  <c r="K749" i="11"/>
  <c r="J749" i="11"/>
  <c r="J764" i="11" s="1"/>
  <c r="H749" i="11"/>
  <c r="D40" i="12"/>
  <c r="M748" i="11"/>
  <c r="I748" i="11"/>
  <c r="M747" i="11"/>
  <c r="I747" i="11"/>
  <c r="M746" i="11"/>
  <c r="I746" i="11"/>
  <c r="M745" i="11"/>
  <c r="I745" i="11"/>
  <c r="M744" i="11"/>
  <c r="I744" i="11"/>
  <c r="M738" i="11"/>
  <c r="I738" i="11"/>
  <c r="M737" i="11"/>
  <c r="I737" i="11"/>
  <c r="M736" i="11"/>
  <c r="I736" i="11"/>
  <c r="M215" i="13"/>
  <c r="L215" i="13"/>
  <c r="K215" i="13"/>
  <c r="M732" i="11"/>
  <c r="I732" i="11"/>
  <c r="M731" i="11"/>
  <c r="I731" i="11"/>
  <c r="M730" i="11"/>
  <c r="I730" i="11"/>
  <c r="M729" i="11"/>
  <c r="I729" i="11"/>
  <c r="M723" i="11"/>
  <c r="N212" i="13" s="1"/>
  <c r="I723" i="11"/>
  <c r="J212" i="13" s="1"/>
  <c r="M722" i="11"/>
  <c r="N211" i="13" s="1"/>
  <c r="I722" i="11"/>
  <c r="J211" i="13" s="1"/>
  <c r="M721" i="11"/>
  <c r="N210" i="13" s="1"/>
  <c r="I721" i="11"/>
  <c r="J210" i="13" s="1"/>
  <c r="M720" i="11"/>
  <c r="N209" i="13" s="1"/>
  <c r="I720" i="11"/>
  <c r="J209" i="13" s="1"/>
  <c r="O208" i="13"/>
  <c r="L719" i="11"/>
  <c r="K719" i="11"/>
  <c r="K208" i="13"/>
  <c r="I208" i="13"/>
  <c r="H208" i="13"/>
  <c r="M718" i="11"/>
  <c r="I718" i="11"/>
  <c r="M717" i="11"/>
  <c r="I717" i="11"/>
  <c r="M711" i="11"/>
  <c r="I711" i="11"/>
  <c r="O207" i="13"/>
  <c r="L710" i="11"/>
  <c r="M207" i="13" s="1"/>
  <c r="K710" i="11"/>
  <c r="L207" i="13" s="1"/>
  <c r="K207" i="13"/>
  <c r="H710" i="11"/>
  <c r="H207" i="13"/>
  <c r="M709" i="11"/>
  <c r="I709" i="11"/>
  <c r="M702" i="11"/>
  <c r="I702" i="11"/>
  <c r="O206" i="13"/>
  <c r="M206" i="13"/>
  <c r="L206" i="13"/>
  <c r="J701" i="11"/>
  <c r="H701" i="11"/>
  <c r="I206" i="13" s="1"/>
  <c r="H206" i="13"/>
  <c r="M700" i="11"/>
  <c r="I700" i="11"/>
  <c r="M699" i="11"/>
  <c r="I699" i="11"/>
  <c r="M698" i="11"/>
  <c r="I698" i="11"/>
  <c r="M697" i="11"/>
  <c r="I697" i="11"/>
  <c r="M691" i="11"/>
  <c r="I691" i="11"/>
  <c r="O205" i="13"/>
  <c r="M205" i="13"/>
  <c r="K690" i="11"/>
  <c r="L205" i="13" s="1"/>
  <c r="K205" i="13"/>
  <c r="H690" i="11"/>
  <c r="I205" i="13" s="1"/>
  <c r="H205" i="13"/>
  <c r="M689" i="11"/>
  <c r="I689" i="11"/>
  <c r="M688" i="11"/>
  <c r="I688" i="11"/>
  <c r="M687" i="11"/>
  <c r="I687" i="11"/>
  <c r="M686" i="11"/>
  <c r="I686" i="11"/>
  <c r="M680" i="11"/>
  <c r="I680" i="11"/>
  <c r="M679" i="11"/>
  <c r="I679" i="11"/>
  <c r="M678" i="11"/>
  <c r="I678" i="11"/>
  <c r="N677" i="11"/>
  <c r="K38" i="12" s="1"/>
  <c r="L677" i="11"/>
  <c r="I38" i="12" s="1"/>
  <c r="K677" i="11"/>
  <c r="H38" i="12" s="1"/>
  <c r="J677" i="11"/>
  <c r="G38" i="12" s="1"/>
  <c r="E38" i="12"/>
  <c r="D38" i="12"/>
  <c r="M676" i="11"/>
  <c r="I676" i="11"/>
  <c r="K37" i="12"/>
  <c r="I37" i="12"/>
  <c r="G37" i="12"/>
  <c r="E37" i="12"/>
  <c r="D37" i="12"/>
  <c r="K36" i="12"/>
  <c r="L666" i="11"/>
  <c r="K666" i="11"/>
  <c r="H36" i="12" s="1"/>
  <c r="D36" i="12"/>
  <c r="M665" i="11"/>
  <c r="I665" i="11"/>
  <c r="M664" i="11"/>
  <c r="I664" i="11"/>
  <c r="M657" i="11"/>
  <c r="I657" i="11"/>
  <c r="L197" i="13"/>
  <c r="K197" i="13"/>
  <c r="I197" i="13"/>
  <c r="H197" i="13"/>
  <c r="M648" i="11"/>
  <c r="I648" i="11"/>
  <c r="M647" i="11"/>
  <c r="I647" i="11"/>
  <c r="M646" i="11"/>
  <c r="I646" i="11"/>
  <c r="M645" i="11"/>
  <c r="I645" i="11"/>
  <c r="M644" i="11"/>
  <c r="I644" i="11"/>
  <c r="M643" i="11"/>
  <c r="I643" i="11"/>
  <c r="M642" i="11"/>
  <c r="I642" i="11"/>
  <c r="M641" i="11"/>
  <c r="I641" i="11"/>
  <c r="M640" i="11"/>
  <c r="I640" i="11"/>
  <c r="M639" i="11"/>
  <c r="I639" i="11"/>
  <c r="M638" i="11"/>
  <c r="I638" i="11"/>
  <c r="M637" i="11"/>
  <c r="I637" i="11"/>
  <c r="M636" i="11"/>
  <c r="I636" i="11"/>
  <c r="M635" i="11"/>
  <c r="I635" i="11"/>
  <c r="M634" i="11"/>
  <c r="I634" i="11"/>
  <c r="M633" i="11"/>
  <c r="I633" i="11"/>
  <c r="M632" i="11"/>
  <c r="I632" i="11"/>
  <c r="M631" i="11"/>
  <c r="I631" i="11"/>
  <c r="M630" i="11"/>
  <c r="I630" i="11"/>
  <c r="M629" i="11"/>
  <c r="I629" i="11"/>
  <c r="M628" i="11"/>
  <c r="I628" i="11"/>
  <c r="M627" i="11"/>
  <c r="I627" i="11"/>
  <c r="M626" i="11"/>
  <c r="I626" i="11"/>
  <c r="M625" i="11"/>
  <c r="I625" i="11"/>
  <c r="M624" i="11"/>
  <c r="I624" i="11"/>
  <c r="M623" i="11"/>
  <c r="I623" i="11"/>
  <c r="M622" i="11"/>
  <c r="I622" i="11"/>
  <c r="M621" i="11"/>
  <c r="I621" i="11"/>
  <c r="M620" i="11"/>
  <c r="I620" i="11"/>
  <c r="M619" i="11"/>
  <c r="I619" i="11"/>
  <c r="M618" i="11"/>
  <c r="I618" i="11"/>
  <c r="M617" i="11"/>
  <c r="I617" i="11"/>
  <c r="M616" i="11"/>
  <c r="I616" i="11"/>
  <c r="M615" i="11"/>
  <c r="I615" i="11"/>
  <c r="M614" i="11"/>
  <c r="I614" i="11"/>
  <c r="M613" i="11"/>
  <c r="I613" i="11"/>
  <c r="M612" i="11"/>
  <c r="I612" i="11"/>
  <c r="M611" i="11"/>
  <c r="I611" i="11"/>
  <c r="M610" i="11"/>
  <c r="I610" i="11"/>
  <c r="M609" i="11"/>
  <c r="I609" i="11"/>
  <c r="M608" i="11"/>
  <c r="I608" i="11"/>
  <c r="M607" i="11"/>
  <c r="I607" i="11"/>
  <c r="M606" i="11"/>
  <c r="I606" i="11"/>
  <c r="M605" i="11"/>
  <c r="I605" i="11"/>
  <c r="M604" i="11"/>
  <c r="I604" i="11"/>
  <c r="M603" i="11"/>
  <c r="I603" i="11"/>
  <c r="M602" i="11"/>
  <c r="I602" i="11"/>
  <c r="M601" i="11"/>
  <c r="I601" i="11"/>
  <c r="M600" i="11"/>
  <c r="I600" i="11"/>
  <c r="M599" i="11"/>
  <c r="I599" i="11"/>
  <c r="M598" i="11"/>
  <c r="I598" i="11"/>
  <c r="M597" i="11"/>
  <c r="I597" i="11"/>
  <c r="M596" i="11"/>
  <c r="I596" i="11"/>
  <c r="M595" i="11"/>
  <c r="I595" i="11"/>
  <c r="M594" i="11"/>
  <c r="I594" i="11"/>
  <c r="M593" i="11"/>
  <c r="I593" i="11"/>
  <c r="M592" i="11"/>
  <c r="I592" i="11"/>
  <c r="M591" i="11"/>
  <c r="I591" i="11"/>
  <c r="M590" i="11"/>
  <c r="I590" i="11"/>
  <c r="M589" i="11"/>
  <c r="I589" i="11"/>
  <c r="M588" i="11"/>
  <c r="I588" i="11"/>
  <c r="M587" i="11"/>
  <c r="I587" i="11"/>
  <c r="M586" i="11"/>
  <c r="I586" i="11"/>
  <c r="M585" i="11"/>
  <c r="I585" i="11"/>
  <c r="M584" i="11"/>
  <c r="I584" i="11"/>
  <c r="M583" i="11"/>
  <c r="I583" i="11"/>
  <c r="M582" i="11"/>
  <c r="I582" i="11"/>
  <c r="M581" i="11"/>
  <c r="I581" i="11"/>
  <c r="M580" i="11"/>
  <c r="I580" i="11"/>
  <c r="M579" i="11"/>
  <c r="I579" i="11"/>
  <c r="M578" i="11"/>
  <c r="I578" i="11"/>
  <c r="M577" i="11"/>
  <c r="I577" i="11"/>
  <c r="M576" i="11"/>
  <c r="I576" i="11"/>
  <c r="M575" i="11"/>
  <c r="I575" i="11"/>
  <c r="M574" i="11"/>
  <c r="I574" i="11"/>
  <c r="M573" i="11"/>
  <c r="I573" i="11"/>
  <c r="M572" i="11"/>
  <c r="I572" i="11"/>
  <c r="M571" i="11"/>
  <c r="I571" i="11"/>
  <c r="M570" i="11"/>
  <c r="I570" i="11"/>
  <c r="M569" i="11"/>
  <c r="I569" i="11"/>
  <c r="M568" i="11"/>
  <c r="I568" i="11"/>
  <c r="M567" i="11"/>
  <c r="I567" i="11"/>
  <c r="M566" i="11"/>
  <c r="I566" i="11"/>
  <c r="M565" i="11"/>
  <c r="I565" i="11"/>
  <c r="M564" i="11"/>
  <c r="I564" i="11"/>
  <c r="M563" i="11"/>
  <c r="I563" i="11"/>
  <c r="M562" i="11"/>
  <c r="I562" i="11"/>
  <c r="M561" i="11"/>
  <c r="I561" i="11"/>
  <c r="O196" i="13"/>
  <c r="L560" i="11"/>
  <c r="K560" i="11"/>
  <c r="J560" i="11"/>
  <c r="H560" i="11"/>
  <c r="M559" i="11"/>
  <c r="I559" i="11"/>
  <c r="M558" i="11"/>
  <c r="I558" i="11"/>
  <c r="M557" i="11"/>
  <c r="I557" i="11"/>
  <c r="M556" i="11"/>
  <c r="I556" i="11"/>
  <c r="M550" i="11"/>
  <c r="I550" i="11"/>
  <c r="M549" i="11"/>
  <c r="I549" i="11"/>
  <c r="M548" i="11"/>
  <c r="I548" i="11"/>
  <c r="M547" i="11"/>
  <c r="I547" i="11"/>
  <c r="M546" i="11"/>
  <c r="I546" i="11"/>
  <c r="M545" i="11"/>
  <c r="N195" i="13" s="1"/>
  <c r="I545" i="11"/>
  <c r="J195" i="13" s="1"/>
  <c r="N544" i="11"/>
  <c r="L544" i="11"/>
  <c r="M194" i="13" s="1"/>
  <c r="K544" i="11"/>
  <c r="L194" i="13" s="1"/>
  <c r="J544" i="11"/>
  <c r="K194" i="13" s="1"/>
  <c r="I194" i="13"/>
  <c r="H194" i="13"/>
  <c r="M543" i="11"/>
  <c r="I543" i="11"/>
  <c r="M542" i="11"/>
  <c r="I542" i="11"/>
  <c r="M541" i="11"/>
  <c r="I541" i="11"/>
  <c r="M540" i="11"/>
  <c r="I540" i="11"/>
  <c r="M534" i="11"/>
  <c r="I534" i="11"/>
  <c r="M533" i="11"/>
  <c r="I533" i="11"/>
  <c r="M532" i="11"/>
  <c r="I532" i="11"/>
  <c r="M531" i="11"/>
  <c r="I531" i="11"/>
  <c r="N530" i="11"/>
  <c r="O193" i="13" s="1"/>
  <c r="L530" i="11"/>
  <c r="M193" i="13" s="1"/>
  <c r="K530" i="11"/>
  <c r="L193" i="13" s="1"/>
  <c r="J530" i="11"/>
  <c r="K193" i="13" s="1"/>
  <c r="I193" i="13"/>
  <c r="H193" i="13"/>
  <c r="M529" i="11"/>
  <c r="I529" i="11"/>
  <c r="M528" i="11"/>
  <c r="I528" i="11"/>
  <c r="M527" i="11"/>
  <c r="I527" i="11"/>
  <c r="M526" i="11"/>
  <c r="I526" i="11"/>
  <c r="M520" i="11"/>
  <c r="I520" i="11"/>
  <c r="N519" i="11"/>
  <c r="O192" i="13" s="1"/>
  <c r="L519" i="11"/>
  <c r="M192" i="13" s="1"/>
  <c r="L192" i="13"/>
  <c r="K192" i="13"/>
  <c r="I192" i="13"/>
  <c r="H192" i="13"/>
  <c r="M518" i="11"/>
  <c r="I518" i="11"/>
  <c r="M517" i="11"/>
  <c r="I517" i="11"/>
  <c r="M516" i="11"/>
  <c r="I516" i="11"/>
  <c r="M515" i="11"/>
  <c r="I515" i="11"/>
  <c r="M509" i="11"/>
  <c r="I509" i="11"/>
  <c r="M508" i="11"/>
  <c r="I508" i="11"/>
  <c r="M507" i="11"/>
  <c r="I507" i="11"/>
  <c r="N506" i="11"/>
  <c r="O191" i="13" s="1"/>
  <c r="L506" i="11"/>
  <c r="M191" i="13" s="1"/>
  <c r="K506" i="11"/>
  <c r="L191" i="13" s="1"/>
  <c r="K191" i="13"/>
  <c r="I191" i="13"/>
  <c r="H191" i="13"/>
  <c r="M505" i="11"/>
  <c r="I505" i="11"/>
  <c r="M499" i="11"/>
  <c r="I499" i="11"/>
  <c r="N498" i="11"/>
  <c r="O190" i="13" s="1"/>
  <c r="L498" i="11"/>
  <c r="M190" i="13" s="1"/>
  <c r="K498" i="11"/>
  <c r="L190" i="13" s="1"/>
  <c r="K190" i="13"/>
  <c r="H498" i="11"/>
  <c r="I190" i="13" s="1"/>
  <c r="H190" i="13"/>
  <c r="M497" i="11"/>
  <c r="I497" i="11"/>
  <c r="M496" i="11"/>
  <c r="I496" i="11"/>
  <c r="M495" i="11"/>
  <c r="I495" i="11"/>
  <c r="M494" i="11"/>
  <c r="I494" i="11"/>
  <c r="M487" i="11"/>
  <c r="I487" i="11"/>
  <c r="M486" i="11"/>
  <c r="I486" i="11"/>
  <c r="M485" i="11"/>
  <c r="I485" i="11"/>
  <c r="M484" i="11"/>
  <c r="I484" i="11"/>
  <c r="M483" i="11"/>
  <c r="I483" i="11"/>
  <c r="M482" i="11"/>
  <c r="I482" i="11"/>
  <c r="M481" i="11"/>
  <c r="I481" i="11"/>
  <c r="M480" i="11"/>
  <c r="I480" i="11"/>
  <c r="O189" i="13"/>
  <c r="L479" i="11"/>
  <c r="M189" i="13" s="1"/>
  <c r="K479" i="11"/>
  <c r="L189" i="13" s="1"/>
  <c r="J479" i="11"/>
  <c r="K189" i="13" s="1"/>
  <c r="I189" i="13"/>
  <c r="H189" i="13"/>
  <c r="M478" i="11"/>
  <c r="I478" i="11"/>
  <c r="M477" i="11"/>
  <c r="I477" i="11"/>
  <c r="M476" i="11"/>
  <c r="I476" i="11"/>
  <c r="M475" i="11"/>
  <c r="I475" i="11"/>
  <c r="M469" i="11"/>
  <c r="I469" i="11"/>
  <c r="M468" i="11"/>
  <c r="I468" i="11"/>
  <c r="O181" i="13"/>
  <c r="L465" i="11"/>
  <c r="K465" i="11"/>
  <c r="L181" i="13" s="1"/>
  <c r="J465" i="11"/>
  <c r="K181" i="13" s="1"/>
  <c r="H465" i="11"/>
  <c r="I181" i="13" s="1"/>
  <c r="H181" i="13"/>
  <c r="M464" i="11"/>
  <c r="I464" i="11"/>
  <c r="M463" i="11"/>
  <c r="I463" i="11"/>
  <c r="M462" i="11"/>
  <c r="I462" i="11"/>
  <c r="M461" i="11"/>
  <c r="I461" i="11"/>
  <c r="M455" i="11"/>
  <c r="I455" i="11"/>
  <c r="M454" i="11"/>
  <c r="I454" i="11"/>
  <c r="M453" i="11"/>
  <c r="I453" i="11"/>
  <c r="M452" i="11"/>
  <c r="I452" i="11"/>
  <c r="M451" i="11"/>
  <c r="I451" i="11"/>
  <c r="M450" i="11"/>
  <c r="I450" i="11"/>
  <c r="M449" i="11"/>
  <c r="I449" i="11"/>
  <c r="M448" i="11"/>
  <c r="I448" i="11"/>
  <c r="M447" i="11"/>
  <c r="I447" i="11"/>
  <c r="M446" i="11"/>
  <c r="I446" i="11"/>
  <c r="M445" i="11"/>
  <c r="I445" i="11"/>
  <c r="O180" i="13"/>
  <c r="L444" i="11"/>
  <c r="M180" i="13" s="1"/>
  <c r="K444" i="11"/>
  <c r="L180" i="13" s="1"/>
  <c r="K180" i="13"/>
  <c r="I180" i="13"/>
  <c r="H180" i="13"/>
  <c r="M443" i="11"/>
  <c r="I443" i="11"/>
  <c r="M442" i="11"/>
  <c r="I442" i="11"/>
  <c r="M441" i="11"/>
  <c r="I441" i="11"/>
  <c r="M440" i="11"/>
  <c r="I440" i="11"/>
  <c r="M434" i="11"/>
  <c r="I434" i="11"/>
  <c r="M433" i="11"/>
  <c r="I433" i="11"/>
  <c r="O179" i="13"/>
  <c r="L432" i="11"/>
  <c r="M179" i="13" s="1"/>
  <c r="L179" i="13"/>
  <c r="K179" i="13"/>
  <c r="I179" i="13"/>
  <c r="H179" i="13"/>
  <c r="M431" i="11"/>
  <c r="I431" i="11"/>
  <c r="M430" i="11"/>
  <c r="I430" i="11"/>
  <c r="M429" i="11"/>
  <c r="M428" i="11"/>
  <c r="I428" i="11"/>
  <c r="M422" i="11"/>
  <c r="I422" i="11"/>
  <c r="M421" i="11"/>
  <c r="I421" i="11"/>
  <c r="M420" i="11"/>
  <c r="I420" i="11"/>
  <c r="M419" i="11"/>
  <c r="I419" i="11"/>
  <c r="M418" i="11"/>
  <c r="I418" i="11"/>
  <c r="K33" i="12"/>
  <c r="L416" i="11"/>
  <c r="G33" i="12"/>
  <c r="E33" i="12"/>
  <c r="D33" i="12"/>
  <c r="M415" i="11"/>
  <c r="I415" i="11"/>
  <c r="M409" i="11"/>
  <c r="N169" i="13" s="1"/>
  <c r="I409" i="11"/>
  <c r="J169" i="13" s="1"/>
  <c r="M408" i="11"/>
  <c r="N168" i="13" s="1"/>
  <c r="I408" i="11"/>
  <c r="J168" i="13" s="1"/>
  <c r="K32" i="12"/>
  <c r="L406" i="11"/>
  <c r="K406" i="11"/>
  <c r="G32" i="12"/>
  <c r="D32" i="12"/>
  <c r="M405" i="11"/>
  <c r="N160" i="13" s="1"/>
  <c r="M399" i="11"/>
  <c r="N159" i="13" s="1"/>
  <c r="I399" i="11"/>
  <c r="J159" i="13" s="1"/>
  <c r="O149" i="13"/>
  <c r="L396" i="11"/>
  <c r="M149" i="13" s="1"/>
  <c r="K396" i="11"/>
  <c r="L149" i="13" s="1"/>
  <c r="J396" i="11"/>
  <c r="I149" i="13"/>
  <c r="H149" i="13"/>
  <c r="M395" i="11"/>
  <c r="I395" i="11"/>
  <c r="M394" i="11"/>
  <c r="I394" i="11"/>
  <c r="M393" i="11"/>
  <c r="I393" i="11"/>
  <c r="M392" i="11"/>
  <c r="I392" i="11"/>
  <c r="M386" i="11"/>
  <c r="I386" i="11"/>
  <c r="M385" i="11"/>
  <c r="I385" i="11"/>
  <c r="M384" i="11"/>
  <c r="I384" i="11"/>
  <c r="M383" i="11"/>
  <c r="I383" i="11"/>
  <c r="M382" i="11"/>
  <c r="I382" i="11"/>
  <c r="M381" i="11"/>
  <c r="I381" i="11"/>
  <c r="M380" i="11"/>
  <c r="I380" i="11"/>
  <c r="M379" i="11"/>
  <c r="N148" i="13" s="1"/>
  <c r="J148" i="13"/>
  <c r="O147" i="13"/>
  <c r="M147" i="13"/>
  <c r="L147" i="13"/>
  <c r="K147" i="13"/>
  <c r="I147" i="13"/>
  <c r="H147" i="13"/>
  <c r="M377" i="11"/>
  <c r="I377" i="11"/>
  <c r="M376" i="11"/>
  <c r="I376" i="11"/>
  <c r="M375" i="11"/>
  <c r="I375" i="11"/>
  <c r="M374" i="11"/>
  <c r="I374" i="11"/>
  <c r="N368" i="11"/>
  <c r="O146" i="13" s="1"/>
  <c r="L368" i="11"/>
  <c r="L146" i="13"/>
  <c r="M367" i="11"/>
  <c r="I367" i="11"/>
  <c r="M366" i="11"/>
  <c r="I366" i="11"/>
  <c r="M365" i="11"/>
  <c r="I365" i="11"/>
  <c r="M364" i="11"/>
  <c r="M358" i="11"/>
  <c r="I358" i="11"/>
  <c r="M357" i="11"/>
  <c r="I357" i="11"/>
  <c r="M356" i="11"/>
  <c r="I356" i="11"/>
  <c r="M355" i="11"/>
  <c r="I355" i="11"/>
  <c r="M354" i="11"/>
  <c r="I354" i="11"/>
  <c r="M353" i="11"/>
  <c r="I353" i="11"/>
  <c r="M352" i="11"/>
  <c r="I352" i="11"/>
  <c r="M351" i="11"/>
  <c r="I351" i="11"/>
  <c r="M350" i="11"/>
  <c r="I350" i="11"/>
  <c r="M349" i="11"/>
  <c r="I349" i="11"/>
  <c r="M348" i="11"/>
  <c r="I348" i="11"/>
  <c r="M347" i="11"/>
  <c r="I347" i="11"/>
  <c r="K25" i="12"/>
  <c r="L334" i="11"/>
  <c r="I25" i="12" s="1"/>
  <c r="K334" i="11"/>
  <c r="H25" i="12" s="1"/>
  <c r="J334" i="11"/>
  <c r="G25" i="12" s="1"/>
  <c r="E25" i="12"/>
  <c r="D25" i="12"/>
  <c r="M333" i="11"/>
  <c r="I333" i="11"/>
  <c r="M332" i="11"/>
  <c r="N137" i="13" s="1"/>
  <c r="I332" i="11"/>
  <c r="J137" i="13" s="1"/>
  <c r="M331" i="11"/>
  <c r="N136" i="13" s="1"/>
  <c r="I331" i="11"/>
  <c r="J136" i="13" s="1"/>
  <c r="M330" i="11"/>
  <c r="I330" i="11"/>
  <c r="M324" i="11"/>
  <c r="N134" i="13" s="1"/>
  <c r="I324" i="11"/>
  <c r="J134" i="13" s="1"/>
  <c r="M323" i="11"/>
  <c r="N133" i="13" s="1"/>
  <c r="I323" i="11"/>
  <c r="J133" i="13" s="1"/>
  <c r="M322" i="11"/>
  <c r="N132" i="13" s="1"/>
  <c r="I322" i="11"/>
  <c r="J132" i="13" s="1"/>
  <c r="M321" i="11"/>
  <c r="N131" i="13" s="1"/>
  <c r="I321" i="11"/>
  <c r="J131" i="13" s="1"/>
  <c r="M320" i="11"/>
  <c r="N130" i="13" s="1"/>
  <c r="I320" i="11"/>
  <c r="J130" i="13" s="1"/>
  <c r="M319" i="11"/>
  <c r="N129" i="13" s="1"/>
  <c r="I319" i="11"/>
  <c r="J129" i="13" s="1"/>
  <c r="M318" i="11"/>
  <c r="N128" i="13" s="1"/>
  <c r="I318" i="11"/>
  <c r="M315" i="11"/>
  <c r="N120" i="13" s="1"/>
  <c r="J120" i="13"/>
  <c r="O119" i="13"/>
  <c r="I119" i="13"/>
  <c r="H119" i="13"/>
  <c r="M313" i="11"/>
  <c r="I313" i="11"/>
  <c r="M312" i="11"/>
  <c r="I312" i="11"/>
  <c r="M311" i="11"/>
  <c r="I311" i="11"/>
  <c r="H23" i="12"/>
  <c r="G23" i="12"/>
  <c r="D23" i="12"/>
  <c r="M298" i="11"/>
  <c r="N111" i="13" s="1"/>
  <c r="I298" i="11"/>
  <c r="J111" i="13" s="1"/>
  <c r="M297" i="11"/>
  <c r="N110" i="13" s="1"/>
  <c r="I297" i="11"/>
  <c r="J110" i="13" s="1"/>
  <c r="M296" i="11"/>
  <c r="N109" i="13" s="1"/>
  <c r="I296" i="11"/>
  <c r="J109" i="13" s="1"/>
  <c r="M295" i="11"/>
  <c r="N108" i="13" s="1"/>
  <c r="I295" i="11"/>
  <c r="J108" i="13" s="1"/>
  <c r="M294" i="11"/>
  <c r="N107" i="13" s="1"/>
  <c r="I294" i="11"/>
  <c r="J107" i="13" s="1"/>
  <c r="M293" i="11"/>
  <c r="N106" i="13" s="1"/>
  <c r="I293" i="11"/>
  <c r="J106" i="13" s="1"/>
  <c r="M292" i="11"/>
  <c r="N105" i="13" s="1"/>
  <c r="I292" i="11"/>
  <c r="J105" i="13" s="1"/>
  <c r="M291" i="11"/>
  <c r="N104" i="13" s="1"/>
  <c r="I291" i="11"/>
  <c r="J104" i="13" s="1"/>
  <c r="M290" i="11"/>
  <c r="N103" i="13" s="1"/>
  <c r="I290" i="11"/>
  <c r="J103" i="13" s="1"/>
  <c r="M289" i="11"/>
  <c r="I289" i="11"/>
  <c r="N286" i="11"/>
  <c r="L286" i="11"/>
  <c r="M94" i="13" s="1"/>
  <c r="K286" i="11"/>
  <c r="L94" i="13" s="1"/>
  <c r="J286" i="11"/>
  <c r="K94" i="13" s="1"/>
  <c r="H286" i="11"/>
  <c r="I94" i="13" s="1"/>
  <c r="M285" i="11"/>
  <c r="I285" i="11"/>
  <c r="M284" i="11"/>
  <c r="I284" i="11"/>
  <c r="M283" i="11"/>
  <c r="I283" i="11"/>
  <c r="M282" i="11"/>
  <c r="I282" i="11"/>
  <c r="M276" i="11"/>
  <c r="I276" i="11"/>
  <c r="M275" i="11"/>
  <c r="I275" i="11"/>
  <c r="M274" i="11"/>
  <c r="I274" i="11"/>
  <c r="M273" i="11"/>
  <c r="I273" i="11"/>
  <c r="M272" i="11"/>
  <c r="I272" i="11"/>
  <c r="M271" i="11"/>
  <c r="I271" i="11"/>
  <c r="M270" i="11"/>
  <c r="I270" i="11"/>
  <c r="M269" i="11"/>
  <c r="I269" i="11"/>
  <c r="M268" i="11"/>
  <c r="I268" i="11"/>
  <c r="M267" i="11"/>
  <c r="I267" i="11"/>
  <c r="M266" i="11"/>
  <c r="N93" i="13" s="1"/>
  <c r="J93" i="13"/>
  <c r="O85" i="13"/>
  <c r="L85" i="13"/>
  <c r="K85" i="13"/>
  <c r="I85" i="13"/>
  <c r="M262" i="11"/>
  <c r="I262" i="11"/>
  <c r="M261" i="11"/>
  <c r="I261" i="11"/>
  <c r="M260" i="11"/>
  <c r="I260" i="11"/>
  <c r="M259" i="11"/>
  <c r="O84" i="13"/>
  <c r="M84" i="13"/>
  <c r="L84" i="13"/>
  <c r="K84" i="13"/>
  <c r="I84" i="13"/>
  <c r="H84" i="13"/>
  <c r="M247" i="11"/>
  <c r="I247" i="11"/>
  <c r="M246" i="11"/>
  <c r="I246" i="11"/>
  <c r="M245" i="11"/>
  <c r="I245" i="11"/>
  <c r="M244" i="11"/>
  <c r="I244" i="11"/>
  <c r="M243" i="11"/>
  <c r="I243" i="11"/>
  <c r="M242" i="11"/>
  <c r="I242" i="11"/>
  <c r="M241" i="11"/>
  <c r="I241" i="11"/>
  <c r="M240" i="11"/>
  <c r="I240" i="11"/>
  <c r="M239" i="11"/>
  <c r="I239" i="11"/>
  <c r="M238" i="11"/>
  <c r="I238" i="11"/>
  <c r="M237" i="11"/>
  <c r="I237" i="11"/>
  <c r="M236" i="11"/>
  <c r="I236" i="11"/>
  <c r="M235" i="11"/>
  <c r="I235" i="11"/>
  <c r="M234" i="11"/>
  <c r="I234" i="11"/>
  <c r="M233" i="11"/>
  <c r="I233" i="11"/>
  <c r="M232" i="11"/>
  <c r="I232" i="11"/>
  <c r="M231" i="11"/>
  <c r="M230" i="11"/>
  <c r="O83" i="13"/>
  <c r="M83" i="13"/>
  <c r="L83" i="13"/>
  <c r="K83" i="13"/>
  <c r="I83" i="13"/>
  <c r="H83" i="13"/>
  <c r="M223" i="11"/>
  <c r="I223" i="11"/>
  <c r="M222" i="11"/>
  <c r="I222" i="11"/>
  <c r="M221" i="11"/>
  <c r="I221" i="11"/>
  <c r="M220" i="11"/>
  <c r="I220" i="11"/>
  <c r="M219" i="11"/>
  <c r="I219" i="11"/>
  <c r="M218" i="11"/>
  <c r="I218" i="11"/>
  <c r="M217" i="11"/>
  <c r="I217" i="11"/>
  <c r="M216" i="11"/>
  <c r="I216" i="11"/>
  <c r="M215" i="11"/>
  <c r="I215" i="11"/>
  <c r="M214" i="11"/>
  <c r="I214" i="11"/>
  <c r="M213" i="11"/>
  <c r="I213" i="11"/>
  <c r="M212" i="11"/>
  <c r="I212" i="11"/>
  <c r="M211" i="11"/>
  <c r="I211" i="11"/>
  <c r="M210" i="11"/>
  <c r="I210" i="11"/>
  <c r="M209" i="11"/>
  <c r="I209" i="11"/>
  <c r="M208" i="11"/>
  <c r="I208" i="11"/>
  <c r="M207" i="11"/>
  <c r="I207" i="11"/>
  <c r="M206" i="11"/>
  <c r="I206" i="11"/>
  <c r="M205" i="11"/>
  <c r="I205" i="11"/>
  <c r="M204" i="11"/>
  <c r="I204" i="11"/>
  <c r="M203" i="11"/>
  <c r="I203" i="11"/>
  <c r="M202" i="11"/>
  <c r="I202" i="11"/>
  <c r="M201" i="11"/>
  <c r="I201" i="11"/>
  <c r="M200" i="11"/>
  <c r="I200" i="11"/>
  <c r="M199" i="11"/>
  <c r="I199" i="11"/>
  <c r="M198" i="11"/>
  <c r="I198" i="11"/>
  <c r="M197" i="11"/>
  <c r="I197" i="11"/>
  <c r="M196" i="11"/>
  <c r="I196" i="11"/>
  <c r="M195" i="11"/>
  <c r="I195" i="11"/>
  <c r="M194" i="11"/>
  <c r="I194" i="11"/>
  <c r="M193" i="11"/>
  <c r="I193" i="11"/>
  <c r="M192" i="11"/>
  <c r="I192" i="11"/>
  <c r="M191" i="11"/>
  <c r="I191" i="11"/>
  <c r="M190" i="11"/>
  <c r="I190" i="11"/>
  <c r="M189" i="11"/>
  <c r="I189" i="11"/>
  <c r="M188" i="11"/>
  <c r="I188" i="11"/>
  <c r="M187" i="11"/>
  <c r="I187" i="11"/>
  <c r="M186" i="11"/>
  <c r="I186" i="11"/>
  <c r="M185" i="11"/>
  <c r="I185" i="11"/>
  <c r="M184" i="11"/>
  <c r="I184" i="11"/>
  <c r="M183" i="11"/>
  <c r="I183" i="11"/>
  <c r="M182" i="11"/>
  <c r="I182" i="11"/>
  <c r="M181" i="11"/>
  <c r="I181" i="11"/>
  <c r="M180" i="11"/>
  <c r="I180" i="11"/>
  <c r="M179" i="11"/>
  <c r="I179" i="11"/>
  <c r="M178" i="11"/>
  <c r="I178" i="11"/>
  <c r="M177" i="11"/>
  <c r="I177" i="11"/>
  <c r="M176" i="11"/>
  <c r="I176" i="11"/>
  <c r="M175" i="11"/>
  <c r="I175" i="11"/>
  <c r="M174" i="11"/>
  <c r="I174" i="11"/>
  <c r="M173" i="11"/>
  <c r="I173" i="11"/>
  <c r="M172" i="11"/>
  <c r="I172" i="11"/>
  <c r="M171" i="11"/>
  <c r="I171" i="11"/>
  <c r="M170" i="11"/>
  <c r="I170" i="11"/>
  <c r="M169" i="11"/>
  <c r="I169" i="11"/>
  <c r="M168" i="11"/>
  <c r="I168" i="11"/>
  <c r="M167" i="11"/>
  <c r="I167" i="11"/>
  <c r="M166" i="11"/>
  <c r="I166" i="11"/>
  <c r="M165" i="11"/>
  <c r="I165" i="11"/>
  <c r="M164" i="11"/>
  <c r="I164" i="11"/>
  <c r="M163" i="11"/>
  <c r="I163" i="11"/>
  <c r="M162" i="11"/>
  <c r="I162" i="11"/>
  <c r="M161" i="11"/>
  <c r="I161" i="11"/>
  <c r="M160" i="11"/>
  <c r="I160" i="11"/>
  <c r="M159" i="11"/>
  <c r="I159" i="11"/>
  <c r="M158" i="11"/>
  <c r="I158" i="11"/>
  <c r="M157" i="11"/>
  <c r="I157" i="11"/>
  <c r="M156" i="11"/>
  <c r="I156" i="11"/>
  <c r="M155" i="11"/>
  <c r="I155" i="11"/>
  <c r="M154" i="11"/>
  <c r="I154" i="11"/>
  <c r="M153" i="11"/>
  <c r="I153" i="11"/>
  <c r="M152" i="11"/>
  <c r="I152" i="11"/>
  <c r="M151" i="11"/>
  <c r="I151" i="11"/>
  <c r="M150" i="11"/>
  <c r="K17" i="12"/>
  <c r="I17" i="12"/>
  <c r="G17" i="12"/>
  <c r="E17" i="12"/>
  <c r="D17" i="12"/>
  <c r="M142" i="11"/>
  <c r="N74" i="13" s="1"/>
  <c r="I142" i="11"/>
  <c r="J74" i="13" s="1"/>
  <c r="M141" i="11"/>
  <c r="N73" i="13" s="1"/>
  <c r="I141" i="11"/>
  <c r="J73" i="13" s="1"/>
  <c r="K16" i="12"/>
  <c r="G16" i="12"/>
  <c r="E16" i="12"/>
  <c r="I133" i="11"/>
  <c r="M130" i="11"/>
  <c r="N50" i="13" s="1"/>
  <c r="I130" i="11"/>
  <c r="J50" i="13" s="1"/>
  <c r="M129" i="11"/>
  <c r="N49" i="13" s="1"/>
  <c r="I129" i="11"/>
  <c r="J49" i="13" s="1"/>
  <c r="O48" i="13"/>
  <c r="M48" i="13"/>
  <c r="I48" i="13"/>
  <c r="H48" i="13"/>
  <c r="M122" i="11"/>
  <c r="M121" i="11"/>
  <c r="I121" i="11"/>
  <c r="M120" i="11"/>
  <c r="I120" i="11"/>
  <c r="O47" i="13"/>
  <c r="L47" i="13"/>
  <c r="K47" i="13"/>
  <c r="M118" i="11"/>
  <c r="I118" i="11"/>
  <c r="M117" i="11"/>
  <c r="I117" i="11"/>
  <c r="I115" i="11"/>
  <c r="N46" i="13"/>
  <c r="J46" i="13"/>
  <c r="N45" i="13"/>
  <c r="I109" i="11"/>
  <c r="J45" i="13" s="1"/>
  <c r="M108" i="11"/>
  <c r="N44" i="13" s="1"/>
  <c r="J44" i="13"/>
  <c r="K14" i="12"/>
  <c r="L106" i="11"/>
  <c r="I14" i="12" s="1"/>
  <c r="H14" i="12"/>
  <c r="G14" i="12"/>
  <c r="E14" i="12"/>
  <c r="D14" i="12"/>
  <c r="M105" i="11"/>
  <c r="I105" i="11"/>
  <c r="M103" i="11"/>
  <c r="I103" i="11"/>
  <c r="M102" i="11"/>
  <c r="I102" i="11"/>
  <c r="M96" i="11"/>
  <c r="N32" i="13" s="1"/>
  <c r="J32" i="13"/>
  <c r="M95" i="11"/>
  <c r="I95" i="11"/>
  <c r="K13" i="12"/>
  <c r="I13" i="12"/>
  <c r="H13" i="12"/>
  <c r="G13" i="12"/>
  <c r="E13" i="12"/>
  <c r="D13" i="12"/>
  <c r="M92" i="11"/>
  <c r="M91" i="11"/>
  <c r="N22" i="13" s="1"/>
  <c r="I91" i="11"/>
  <c r="J23" i="13" s="1"/>
  <c r="M90" i="11"/>
  <c r="N21" i="13" s="1"/>
  <c r="J21" i="13"/>
  <c r="M89" i="11"/>
  <c r="J19" i="13"/>
  <c r="N80" i="11"/>
  <c r="O11" i="13" s="1"/>
  <c r="L80" i="11"/>
  <c r="M11" i="13" s="1"/>
  <c r="K80" i="11"/>
  <c r="L11" i="13" s="1"/>
  <c r="K11" i="13"/>
  <c r="I11" i="13"/>
  <c r="H11" i="13"/>
  <c r="M79" i="11"/>
  <c r="I79" i="11"/>
  <c r="M78" i="11"/>
  <c r="I78" i="11"/>
  <c r="M77" i="11"/>
  <c r="I77" i="11"/>
  <c r="M76" i="11"/>
  <c r="I70" i="11"/>
  <c r="M69" i="11"/>
  <c r="I69" i="11"/>
  <c r="M68" i="11"/>
  <c r="I68" i="11"/>
  <c r="M67" i="11"/>
  <c r="I67" i="11"/>
  <c r="M66" i="11"/>
  <c r="N10" i="13" s="1"/>
  <c r="J10" i="13"/>
  <c r="O9" i="13"/>
  <c r="M9" i="13"/>
  <c r="L9" i="13"/>
  <c r="K9" i="13"/>
  <c r="I9" i="13"/>
  <c r="H9" i="13"/>
  <c r="M64" i="11"/>
  <c r="M63" i="11"/>
  <c r="I63" i="11"/>
  <c r="M62" i="11"/>
  <c r="I62" i="11"/>
  <c r="M61" i="11"/>
  <c r="I61" i="11"/>
  <c r="M60" i="11"/>
  <c r="I60" i="11"/>
  <c r="M54" i="11"/>
  <c r="I54" i="11"/>
  <c r="M53" i="11"/>
  <c r="I53" i="11"/>
  <c r="M52" i="11"/>
  <c r="I52" i="11"/>
  <c r="M51" i="11"/>
  <c r="I51" i="11"/>
  <c r="M50" i="11"/>
  <c r="I50" i="11"/>
  <c r="M49" i="11"/>
  <c r="I49" i="11"/>
  <c r="M48" i="11"/>
  <c r="I48" i="11"/>
  <c r="M47" i="11"/>
  <c r="I47" i="11"/>
  <c r="M46" i="11"/>
  <c r="I46" i="11"/>
  <c r="N45" i="11"/>
  <c r="L45" i="11"/>
  <c r="K45" i="11"/>
  <c r="J45" i="11"/>
  <c r="H45" i="11"/>
  <c r="I8" i="13" s="1"/>
  <c r="H8" i="13"/>
  <c r="M44" i="11"/>
  <c r="M43" i="11"/>
  <c r="M42" i="11"/>
  <c r="M41" i="11"/>
  <c r="M40" i="11"/>
  <c r="M34" i="11"/>
  <c r="M33" i="11"/>
  <c r="I33" i="11"/>
  <c r="M32" i="11"/>
  <c r="I32" i="11"/>
  <c r="M31" i="11"/>
  <c r="I31" i="11"/>
  <c r="M30" i="11"/>
  <c r="I30" i="11"/>
  <c r="M29" i="11"/>
  <c r="I29" i="11"/>
  <c r="O7" i="13"/>
  <c r="M7" i="13"/>
  <c r="L7" i="13"/>
  <c r="K7" i="13"/>
  <c r="H28" i="11"/>
  <c r="M27" i="11"/>
  <c r="M21" i="11"/>
  <c r="M20" i="11"/>
  <c r="A3" i="11"/>
  <c r="K66" i="12"/>
  <c r="J66" i="12"/>
  <c r="I66" i="12"/>
  <c r="H66" i="12"/>
  <c r="G66" i="12"/>
  <c r="F66" i="12"/>
  <c r="E66" i="12"/>
  <c r="D66" i="12"/>
  <c r="K41" i="12"/>
  <c r="H37" i="12"/>
  <c r="G36" i="12"/>
  <c r="K23" i="12"/>
  <c r="I23" i="12"/>
  <c r="E23" i="12"/>
  <c r="I16" i="12"/>
  <c r="D16" i="12"/>
  <c r="A3" i="12"/>
  <c r="K135" i="10"/>
  <c r="J135" i="10"/>
  <c r="I135" i="10"/>
  <c r="H135" i="10"/>
  <c r="G135" i="10"/>
  <c r="F135" i="10"/>
  <c r="E135" i="10"/>
  <c r="D135" i="10"/>
  <c r="K123" i="10"/>
  <c r="I123" i="10"/>
  <c r="H123" i="10"/>
  <c r="G123" i="10"/>
  <c r="F123" i="10"/>
  <c r="J122" i="10"/>
  <c r="J121" i="10"/>
  <c r="J120" i="10"/>
  <c r="I118" i="10"/>
  <c r="H118" i="10"/>
  <c r="G118" i="10"/>
  <c r="F118" i="10"/>
  <c r="I117" i="10"/>
  <c r="H117" i="10"/>
  <c r="G117" i="10"/>
  <c r="F117" i="10"/>
  <c r="K115" i="10"/>
  <c r="I115" i="10"/>
  <c r="H115" i="10"/>
  <c r="G115" i="10"/>
  <c r="F115" i="10"/>
  <c r="J114" i="10"/>
  <c r="J113" i="10"/>
  <c r="J112" i="10"/>
  <c r="K109" i="10"/>
  <c r="K110" i="10" s="1"/>
  <c r="I109" i="10"/>
  <c r="I110" i="10" s="1"/>
  <c r="H109" i="10"/>
  <c r="H110" i="10" s="1"/>
  <c r="G109" i="10"/>
  <c r="G110" i="10" s="1"/>
  <c r="F109" i="10"/>
  <c r="F110" i="10" s="1"/>
  <c r="J108" i="10"/>
  <c r="J107" i="10"/>
  <c r="J106" i="10"/>
  <c r="J105" i="10"/>
  <c r="K99" i="10"/>
  <c r="I99" i="10"/>
  <c r="H99" i="10"/>
  <c r="G99" i="10"/>
  <c r="F99" i="10"/>
  <c r="J98" i="10"/>
  <c r="J97" i="10"/>
  <c r="J96" i="10"/>
  <c r="I94" i="10"/>
  <c r="H94" i="10"/>
  <c r="G94" i="10"/>
  <c r="F94" i="10"/>
  <c r="I93" i="10"/>
  <c r="H93" i="10"/>
  <c r="G93" i="10"/>
  <c r="F93" i="10"/>
  <c r="K91" i="10"/>
  <c r="I91" i="10"/>
  <c r="H91" i="10"/>
  <c r="G91" i="10"/>
  <c r="F91" i="10"/>
  <c r="J90" i="10"/>
  <c r="J89" i="10"/>
  <c r="J88" i="10"/>
  <c r="K85" i="10"/>
  <c r="K86" i="10" s="1"/>
  <c r="I85" i="10"/>
  <c r="I86" i="10" s="1"/>
  <c r="H85" i="10"/>
  <c r="H86" i="10" s="1"/>
  <c r="G85" i="10"/>
  <c r="G86" i="10" s="1"/>
  <c r="F85" i="10"/>
  <c r="F86" i="10" s="1"/>
  <c r="J84" i="10"/>
  <c r="J83" i="10"/>
  <c r="J82" i="10"/>
  <c r="J81" i="10"/>
  <c r="K60" i="10"/>
  <c r="J60" i="10"/>
  <c r="I60" i="10"/>
  <c r="H60" i="10"/>
  <c r="G60" i="10"/>
  <c r="F60" i="10"/>
  <c r="E60" i="10"/>
  <c r="D60" i="10"/>
  <c r="K22" i="10"/>
  <c r="I22" i="10"/>
  <c r="H22" i="10"/>
  <c r="G22" i="10"/>
  <c r="E22" i="10"/>
  <c r="D22" i="10"/>
  <c r="K21" i="10"/>
  <c r="I21" i="10"/>
  <c r="H21" i="10"/>
  <c r="G21" i="10"/>
  <c r="E21" i="10"/>
  <c r="D21" i="10"/>
  <c r="K20" i="10"/>
  <c r="I20" i="10"/>
  <c r="H20" i="10"/>
  <c r="G20" i="10"/>
  <c r="E20" i="10"/>
  <c r="D20" i="10"/>
  <c r="K19" i="10"/>
  <c r="K70" i="10" s="1"/>
  <c r="I19" i="10"/>
  <c r="I70" i="10" s="1"/>
  <c r="H19" i="10"/>
  <c r="H70" i="10" s="1"/>
  <c r="G19" i="10"/>
  <c r="G70" i="10" s="1"/>
  <c r="E19" i="10"/>
  <c r="E70" i="10" s="1"/>
  <c r="D19" i="10"/>
  <c r="D70" i="10" s="1"/>
  <c r="K18" i="10"/>
  <c r="K62" i="10" s="1"/>
  <c r="I18" i="10"/>
  <c r="H18" i="10"/>
  <c r="G18" i="10"/>
  <c r="E18" i="10"/>
  <c r="D18" i="10"/>
  <c r="K17" i="10"/>
  <c r="I17" i="10"/>
  <c r="H17" i="10"/>
  <c r="G17" i="10"/>
  <c r="E17" i="10"/>
  <c r="D17" i="10"/>
  <c r="K16" i="10"/>
  <c r="I16" i="10"/>
  <c r="H16" i="10"/>
  <c r="G16" i="10"/>
  <c r="E16" i="10"/>
  <c r="D16" i="10"/>
  <c r="K14" i="10"/>
  <c r="I14" i="10"/>
  <c r="H14" i="10"/>
  <c r="G14" i="10"/>
  <c r="E14" i="10"/>
  <c r="D14" i="10"/>
  <c r="K13" i="10"/>
  <c r="I13" i="10"/>
  <c r="H13" i="10"/>
  <c r="G13" i="10"/>
  <c r="E13" i="10"/>
  <c r="D13" i="10"/>
  <c r="L562" i="9"/>
  <c r="J562" i="9"/>
  <c r="I562" i="9"/>
  <c r="H562" i="9"/>
  <c r="F562" i="9"/>
  <c r="E562" i="9"/>
  <c r="L515" i="9"/>
  <c r="K515" i="9"/>
  <c r="J515" i="9"/>
  <c r="I515" i="9"/>
  <c r="H515" i="9"/>
  <c r="G515" i="9"/>
  <c r="F515" i="9"/>
  <c r="E515" i="9"/>
  <c r="L502" i="9"/>
  <c r="K502" i="9"/>
  <c r="J502" i="9"/>
  <c r="I502" i="9"/>
  <c r="H502" i="9"/>
  <c r="G502" i="9"/>
  <c r="F502" i="9"/>
  <c r="E502" i="9"/>
  <c r="L494" i="9"/>
  <c r="K494" i="9"/>
  <c r="J494" i="9"/>
  <c r="I494" i="9"/>
  <c r="H494" i="9"/>
  <c r="G494" i="9"/>
  <c r="F494" i="9"/>
  <c r="E494" i="9"/>
  <c r="L481" i="9"/>
  <c r="K481" i="9"/>
  <c r="J481" i="9"/>
  <c r="I481" i="9"/>
  <c r="H481" i="9"/>
  <c r="G481" i="9"/>
  <c r="F481" i="9"/>
  <c r="L470" i="9"/>
  <c r="K470" i="9"/>
  <c r="J470" i="9"/>
  <c r="I470" i="9"/>
  <c r="H470" i="9"/>
  <c r="G470" i="9"/>
  <c r="F470" i="9"/>
  <c r="E470" i="9"/>
  <c r="L456" i="9"/>
  <c r="J456" i="9"/>
  <c r="I456" i="9"/>
  <c r="H456" i="9"/>
  <c r="F456" i="9"/>
  <c r="E456" i="9"/>
  <c r="L455" i="9"/>
  <c r="J455" i="9"/>
  <c r="I455" i="9"/>
  <c r="H455" i="9"/>
  <c r="F455" i="9"/>
  <c r="E455" i="9"/>
  <c r="L419" i="9"/>
  <c r="J419" i="9"/>
  <c r="I419" i="9"/>
  <c r="H419" i="9"/>
  <c r="F419" i="9"/>
  <c r="E419" i="9"/>
  <c r="L349" i="9"/>
  <c r="J349" i="9"/>
  <c r="I349" i="9"/>
  <c r="H349" i="9"/>
  <c r="F349" i="9"/>
  <c r="E349" i="9"/>
  <c r="L348" i="9"/>
  <c r="J348" i="9"/>
  <c r="I348" i="9"/>
  <c r="H348" i="9"/>
  <c r="F348" i="9"/>
  <c r="E348" i="9"/>
  <c r="L341" i="9"/>
  <c r="L339" i="9"/>
  <c r="K338" i="9"/>
  <c r="K340" i="9" s="1"/>
  <c r="J338" i="9"/>
  <c r="J340" i="9" s="1"/>
  <c r="I338" i="9"/>
  <c r="I340" i="9" s="1"/>
  <c r="H338" i="9"/>
  <c r="H340" i="9" s="1"/>
  <c r="G338" i="9"/>
  <c r="G340" i="9" s="1"/>
  <c r="L337" i="9"/>
  <c r="L336" i="9"/>
  <c r="L335" i="9"/>
  <c r="L334" i="9"/>
  <c r="L333" i="9"/>
  <c r="L332" i="9"/>
  <c r="L331" i="9"/>
  <c r="L329" i="9"/>
  <c r="K328" i="9"/>
  <c r="K330" i="9" s="1"/>
  <c r="J328" i="9"/>
  <c r="J330" i="9" s="1"/>
  <c r="I328" i="9"/>
  <c r="I330" i="9" s="1"/>
  <c r="H328" i="9"/>
  <c r="H330" i="9" s="1"/>
  <c r="G328" i="9"/>
  <c r="G330" i="9" s="1"/>
  <c r="L327" i="9"/>
  <c r="L326" i="9"/>
  <c r="L325" i="9"/>
  <c r="L324" i="9"/>
  <c r="L323" i="9"/>
  <c r="L322" i="9"/>
  <c r="L302" i="9"/>
  <c r="J302" i="9"/>
  <c r="I302" i="9"/>
  <c r="H302" i="9"/>
  <c r="F302" i="9"/>
  <c r="E302" i="9"/>
  <c r="L299" i="9"/>
  <c r="K299" i="9"/>
  <c r="J299" i="9"/>
  <c r="I299" i="9"/>
  <c r="H299" i="9"/>
  <c r="G299" i="9"/>
  <c r="F299" i="9"/>
  <c r="E299" i="9"/>
  <c r="L253" i="9"/>
  <c r="L251" i="9"/>
  <c r="K250" i="9"/>
  <c r="K252" i="9" s="1"/>
  <c r="J250" i="9"/>
  <c r="J252" i="9" s="1"/>
  <c r="L249" i="9"/>
  <c r="L248" i="9"/>
  <c r="L247" i="9"/>
  <c r="L246" i="9"/>
  <c r="L245" i="9"/>
  <c r="L244" i="9"/>
  <c r="L243" i="9"/>
  <c r="L242" i="9"/>
  <c r="L241" i="9"/>
  <c r="L240" i="9"/>
  <c r="L239" i="9"/>
  <c r="L238" i="9"/>
  <c r="L236" i="9"/>
  <c r="L234" i="9"/>
  <c r="K233" i="9"/>
  <c r="K235" i="9" s="1"/>
  <c r="J233" i="9"/>
  <c r="J235" i="9" s="1"/>
  <c r="L232" i="9"/>
  <c r="L231" i="9"/>
  <c r="L230" i="9"/>
  <c r="L229" i="9"/>
  <c r="L228" i="9"/>
  <c r="L227" i="9"/>
  <c r="L226" i="9"/>
  <c r="L225" i="9"/>
  <c r="L224" i="9"/>
  <c r="L223" i="9"/>
  <c r="L222" i="9"/>
  <c r="L221" i="9"/>
  <c r="L197" i="9"/>
  <c r="J197" i="9"/>
  <c r="I197" i="9"/>
  <c r="H197" i="9"/>
  <c r="F197" i="9"/>
  <c r="E197" i="9"/>
  <c r="L170" i="9"/>
  <c r="L174" i="9" s="1"/>
  <c r="L156" i="9" s="1"/>
  <c r="J170" i="9"/>
  <c r="J174" i="9" s="1"/>
  <c r="J156" i="9" s="1"/>
  <c r="I170" i="9"/>
  <c r="I174" i="9" s="1"/>
  <c r="I156" i="9" s="1"/>
  <c r="H170" i="9"/>
  <c r="H174" i="9" s="1"/>
  <c r="H156" i="9" s="1"/>
  <c r="F170" i="9"/>
  <c r="F174" i="9" s="1"/>
  <c r="F156" i="9" s="1"/>
  <c r="E170" i="9"/>
  <c r="E174" i="9" s="1"/>
  <c r="E156" i="9" s="1"/>
  <c r="L159" i="9"/>
  <c r="J159" i="9"/>
  <c r="I159" i="9"/>
  <c r="H159" i="9"/>
  <c r="F159" i="9"/>
  <c r="E159" i="9"/>
  <c r="L158" i="9"/>
  <c r="J158" i="9"/>
  <c r="I158" i="9"/>
  <c r="H158" i="9"/>
  <c r="F158" i="9"/>
  <c r="E158" i="9"/>
  <c r="L70" i="9"/>
  <c r="L68" i="9"/>
  <c r="L66" i="9"/>
  <c r="L65" i="9"/>
  <c r="L64" i="9"/>
  <c r="L63" i="9"/>
  <c r="L62" i="9"/>
  <c r="L61" i="9"/>
  <c r="L60" i="9"/>
  <c r="L59" i="9"/>
  <c r="L58" i="9"/>
  <c r="L56" i="9"/>
  <c r="K55" i="9"/>
  <c r="J55" i="9"/>
  <c r="J67" i="9" s="1"/>
  <c r="J69" i="9" s="1"/>
  <c r="I55" i="9"/>
  <c r="H55" i="9"/>
  <c r="G55" i="9"/>
  <c r="G67" i="9" s="1"/>
  <c r="L54" i="9"/>
  <c r="L53" i="9"/>
  <c r="L52" i="9"/>
  <c r="L51" i="9"/>
  <c r="L50" i="9"/>
  <c r="L49" i="9"/>
  <c r="L48" i="9"/>
  <c r="L47" i="9"/>
  <c r="L46" i="9"/>
  <c r="L42" i="9"/>
  <c r="L40" i="9"/>
  <c r="L32" i="9"/>
  <c r="L31" i="9"/>
  <c r="L30" i="9"/>
  <c r="L29" i="9"/>
  <c r="L28" i="9"/>
  <c r="L27" i="9"/>
  <c r="L25" i="9"/>
  <c r="K24" i="9"/>
  <c r="K39" i="9" s="1"/>
  <c r="J24" i="9"/>
  <c r="I24" i="9"/>
  <c r="I39" i="9" s="1"/>
  <c r="H24" i="9"/>
  <c r="H39" i="9" s="1"/>
  <c r="G24" i="9"/>
  <c r="G39" i="9" s="1"/>
  <c r="L519" i="8"/>
  <c r="H519" i="8"/>
  <c r="L518" i="8"/>
  <c r="H518" i="8"/>
  <c r="L517" i="8"/>
  <c r="H517" i="8"/>
  <c r="M475" i="8"/>
  <c r="L475" i="8"/>
  <c r="M437" i="8"/>
  <c r="M439" i="8" s="1"/>
  <c r="L437" i="8"/>
  <c r="L439" i="8" s="1"/>
  <c r="M426" i="8"/>
  <c r="L426" i="8"/>
  <c r="L428" i="8" s="1"/>
  <c r="M308" i="8"/>
  <c r="L308" i="8"/>
  <c r="K308" i="8"/>
  <c r="I308" i="8"/>
  <c r="H308" i="8"/>
  <c r="G308" i="8"/>
  <c r="F308" i="8"/>
  <c r="M298" i="8"/>
  <c r="L298" i="8"/>
  <c r="K298" i="8"/>
  <c r="J298" i="8"/>
  <c r="I298" i="8"/>
  <c r="H298" i="8"/>
  <c r="G298" i="8"/>
  <c r="F298" i="8"/>
  <c r="M275" i="8"/>
  <c r="M273" i="8"/>
  <c r="M267" i="8"/>
  <c r="M265" i="8"/>
  <c r="M263" i="8"/>
  <c r="J262" i="8"/>
  <c r="J272" i="8" s="1"/>
  <c r="M256" i="8"/>
  <c r="M262" i="8" s="1"/>
  <c r="M264" i="8" s="1"/>
  <c r="M250" i="8"/>
  <c r="M248" i="8"/>
  <c r="M242" i="8"/>
  <c r="M240" i="8"/>
  <c r="M238" i="8"/>
  <c r="M231" i="8"/>
  <c r="M237" i="8" s="1"/>
  <c r="M77" i="8"/>
  <c r="M75" i="8"/>
  <c r="M73" i="8"/>
  <c r="M71" i="8"/>
  <c r="M70" i="8"/>
  <c r="M69" i="8"/>
  <c r="M67" i="8"/>
  <c r="M66" i="8"/>
  <c r="M65" i="8"/>
  <c r="M63" i="8"/>
  <c r="L62" i="8"/>
  <c r="K62" i="8"/>
  <c r="J62" i="8"/>
  <c r="I62" i="8"/>
  <c r="H62" i="8"/>
  <c r="G62" i="8"/>
  <c r="F62" i="8"/>
  <c r="E62" i="8"/>
  <c r="D62" i="8"/>
  <c r="M61" i="8"/>
  <c r="M59" i="8"/>
  <c r="M58" i="8"/>
  <c r="M57" i="8"/>
  <c r="M55" i="8"/>
  <c r="M54" i="8"/>
  <c r="M53" i="8"/>
  <c r="M42" i="8"/>
  <c r="M40" i="8"/>
  <c r="M38" i="8"/>
  <c r="M37" i="8"/>
  <c r="M36" i="8"/>
  <c r="M35" i="8"/>
  <c r="M34" i="8"/>
  <c r="M33" i="8"/>
  <c r="M32" i="8"/>
  <c r="M31" i="8"/>
  <c r="M30" i="8"/>
  <c r="M29" i="8"/>
  <c r="M28" i="8"/>
  <c r="M27" i="8"/>
  <c r="M25" i="8"/>
  <c r="L24" i="8"/>
  <c r="K24" i="8"/>
  <c r="J24" i="8"/>
  <c r="I24" i="8"/>
  <c r="H24" i="8"/>
  <c r="G24" i="8"/>
  <c r="F24" i="8"/>
  <c r="E24" i="8"/>
  <c r="D24" i="8"/>
  <c r="M23" i="8"/>
  <c r="M22" i="8"/>
  <c r="M21" i="8"/>
  <c r="M20" i="8"/>
  <c r="M19" i="8"/>
  <c r="M18" i="8"/>
  <c r="M17" i="8"/>
  <c r="M16" i="8"/>
  <c r="M15" i="8"/>
  <c r="M14" i="8"/>
  <c r="M13" i="8"/>
  <c r="M12" i="8"/>
  <c r="M332" i="7"/>
  <c r="M334" i="7" s="1"/>
  <c r="M343" i="7" s="1"/>
  <c r="L332" i="7"/>
  <c r="K332" i="7"/>
  <c r="K334" i="7" s="1"/>
  <c r="J332" i="7"/>
  <c r="N263" i="7"/>
  <c r="L263" i="7"/>
  <c r="K263" i="7"/>
  <c r="J263" i="7"/>
  <c r="H263" i="7"/>
  <c r="G263" i="7"/>
  <c r="N245" i="7"/>
  <c r="M245" i="7"/>
  <c r="L245" i="7"/>
  <c r="K245" i="7"/>
  <c r="J245" i="7"/>
  <c r="I245" i="7"/>
  <c r="H245" i="7"/>
  <c r="G245" i="7"/>
  <c r="N205" i="7"/>
  <c r="N208" i="7" s="1"/>
  <c r="N229" i="7" s="1"/>
  <c r="N235" i="7" s="1"/>
  <c r="M205" i="7"/>
  <c r="M208" i="7" s="1"/>
  <c r="M229" i="7" s="1"/>
  <c r="L205" i="7"/>
  <c r="L208" i="7" s="1"/>
  <c r="L229" i="7" s="1"/>
  <c r="L235" i="7" s="1"/>
  <c r="K205" i="7"/>
  <c r="K208" i="7" s="1"/>
  <c r="K229" i="7" s="1"/>
  <c r="J205" i="7"/>
  <c r="J208" i="7" s="1"/>
  <c r="J229" i="7" s="1"/>
  <c r="J235" i="7" s="1"/>
  <c r="I205" i="7"/>
  <c r="I208" i="7" s="1"/>
  <c r="I229" i="7" s="1"/>
  <c r="H205" i="7"/>
  <c r="H208" i="7" s="1"/>
  <c r="H229" i="7" s="1"/>
  <c r="H235" i="7" s="1"/>
  <c r="G205" i="7"/>
  <c r="G208" i="7" s="1"/>
  <c r="G229" i="7" s="1"/>
  <c r="N195" i="7"/>
  <c r="M228" i="7" s="1"/>
  <c r="M195" i="7"/>
  <c r="L195" i="7"/>
  <c r="K228" i="7" s="1"/>
  <c r="K195" i="7"/>
  <c r="J195" i="7"/>
  <c r="I228" i="7" s="1"/>
  <c r="I195" i="7"/>
  <c r="H195" i="7"/>
  <c r="G228" i="7" s="1"/>
  <c r="G195" i="7"/>
  <c r="M168" i="7"/>
  <c r="L168" i="7"/>
  <c r="N153" i="7"/>
  <c r="M153" i="7"/>
  <c r="L153" i="7"/>
  <c r="K153" i="7"/>
  <c r="J153" i="7"/>
  <c r="I153" i="7"/>
  <c r="H153" i="7"/>
  <c r="G153" i="7"/>
  <c r="N120" i="7"/>
  <c r="N123" i="7" s="1"/>
  <c r="N137" i="7" s="1"/>
  <c r="N143" i="7" s="1"/>
  <c r="M120" i="7"/>
  <c r="M123" i="7" s="1"/>
  <c r="M137" i="7" s="1"/>
  <c r="L120" i="7"/>
  <c r="L123" i="7" s="1"/>
  <c r="L137" i="7" s="1"/>
  <c r="L143" i="7" s="1"/>
  <c r="K120" i="7"/>
  <c r="K123" i="7" s="1"/>
  <c r="K137" i="7" s="1"/>
  <c r="J120" i="7"/>
  <c r="J123" i="7" s="1"/>
  <c r="J137" i="7" s="1"/>
  <c r="J143" i="7" s="1"/>
  <c r="I120" i="7"/>
  <c r="I123" i="7" s="1"/>
  <c r="I137" i="7" s="1"/>
  <c r="H120" i="7"/>
  <c r="H123" i="7" s="1"/>
  <c r="H137" i="7" s="1"/>
  <c r="H143" i="7" s="1"/>
  <c r="G120" i="7"/>
  <c r="G123" i="7" s="1"/>
  <c r="G137" i="7" s="1"/>
  <c r="N116" i="7"/>
  <c r="M136" i="7" s="1"/>
  <c r="M116" i="7"/>
  <c r="L116" i="7"/>
  <c r="K136" i="7" s="1"/>
  <c r="K116" i="7"/>
  <c r="J116" i="7"/>
  <c r="I136" i="7" s="1"/>
  <c r="I116" i="7"/>
  <c r="H116" i="7"/>
  <c r="G136" i="7" s="1"/>
  <c r="G116" i="7"/>
  <c r="M90" i="7"/>
  <c r="L90" i="7"/>
  <c r="N62" i="7"/>
  <c r="M62" i="7"/>
  <c r="L62" i="7"/>
  <c r="K62" i="7"/>
  <c r="J62" i="7"/>
  <c r="I62" i="7"/>
  <c r="H62" i="7"/>
  <c r="G62" i="7"/>
  <c r="F62" i="7"/>
  <c r="N39" i="7"/>
  <c r="M39" i="7"/>
  <c r="L39" i="7"/>
  <c r="K39" i="7"/>
  <c r="J39" i="7"/>
  <c r="I39" i="7"/>
  <c r="H39" i="7"/>
  <c r="G39" i="7"/>
  <c r="F39" i="7"/>
  <c r="M1247" i="6"/>
  <c r="K1247" i="6"/>
  <c r="J1247" i="6"/>
  <c r="I1247" i="6"/>
  <c r="G1247" i="6"/>
  <c r="F1247" i="6"/>
  <c r="M1230" i="6"/>
  <c r="K1230" i="6"/>
  <c r="J1230" i="6"/>
  <c r="I1230" i="6"/>
  <c r="G1230" i="6"/>
  <c r="F1230" i="6"/>
  <c r="M1204" i="6"/>
  <c r="M1206" i="6" s="1"/>
  <c r="M1190" i="6"/>
  <c r="M1192" i="6" s="1"/>
  <c r="M1194" i="6" s="1"/>
  <c r="M1170" i="6"/>
  <c r="M1172" i="6" s="1"/>
  <c r="M1174" i="6" s="1"/>
  <c r="K1170" i="6"/>
  <c r="K1172" i="6" s="1"/>
  <c r="K1174" i="6" s="1"/>
  <c r="J1170" i="6"/>
  <c r="J1172" i="6" s="1"/>
  <c r="J1174" i="6" s="1"/>
  <c r="I1170" i="6"/>
  <c r="I1172" i="6" s="1"/>
  <c r="I1174" i="6" s="1"/>
  <c r="L1169" i="6"/>
  <c r="L1168" i="6"/>
  <c r="L1167" i="6"/>
  <c r="L1166" i="6"/>
  <c r="M1156" i="6"/>
  <c r="M1158" i="6" s="1"/>
  <c r="M1160" i="6" s="1"/>
  <c r="K1156" i="6"/>
  <c r="K1158" i="6" s="1"/>
  <c r="K1160" i="6" s="1"/>
  <c r="J1156" i="6"/>
  <c r="J1158" i="6" s="1"/>
  <c r="J1160" i="6" s="1"/>
  <c r="I1156" i="6"/>
  <c r="I1158" i="6" s="1"/>
  <c r="I1160" i="6" s="1"/>
  <c r="L1155" i="6"/>
  <c r="L1154" i="6"/>
  <c r="L1153" i="6"/>
  <c r="L1152" i="6"/>
  <c r="M1129" i="6"/>
  <c r="L1129" i="6"/>
  <c r="K1129" i="6"/>
  <c r="J1129" i="6"/>
  <c r="I1129" i="6"/>
  <c r="H1129" i="6"/>
  <c r="G1129" i="6"/>
  <c r="F1129" i="6"/>
  <c r="M1105" i="6"/>
  <c r="K1105" i="6"/>
  <c r="J1105" i="6"/>
  <c r="I1105" i="6"/>
  <c r="G1105" i="6"/>
  <c r="F1105" i="6"/>
  <c r="M1104" i="6"/>
  <c r="K1104" i="6"/>
  <c r="J1104" i="6"/>
  <c r="I1104" i="6"/>
  <c r="G1104" i="6"/>
  <c r="F1104" i="6"/>
  <c r="M1077" i="6"/>
  <c r="K1077" i="6"/>
  <c r="J1077" i="6"/>
  <c r="I1077" i="6"/>
  <c r="G1077" i="6"/>
  <c r="F1077" i="6"/>
  <c r="L1017" i="6"/>
  <c r="L1019" i="6" s="1"/>
  <c r="L1021" i="6" s="1"/>
  <c r="K1017" i="6"/>
  <c r="K1019" i="6" s="1"/>
  <c r="K1021" i="6" s="1"/>
  <c r="J1017" i="6"/>
  <c r="J1019" i="6" s="1"/>
  <c r="J1021" i="6" s="1"/>
  <c r="M1016" i="6"/>
  <c r="M1015" i="6"/>
  <c r="M1014" i="6"/>
  <c r="M1013" i="6"/>
  <c r="M1012" i="6"/>
  <c r="M1011" i="6"/>
  <c r="L1004" i="6"/>
  <c r="L1006" i="6" s="1"/>
  <c r="L1008" i="6" s="1"/>
  <c r="K1004" i="6"/>
  <c r="K1006" i="6" s="1"/>
  <c r="K1008" i="6" s="1"/>
  <c r="J1004" i="6"/>
  <c r="J1006" i="6" s="1"/>
  <c r="J1008" i="6" s="1"/>
  <c r="M1003" i="6"/>
  <c r="M1002" i="6"/>
  <c r="M1001" i="6"/>
  <c r="M1000" i="6"/>
  <c r="M999" i="6"/>
  <c r="M983" i="6"/>
  <c r="L983" i="6"/>
  <c r="K983" i="6"/>
  <c r="J983" i="6"/>
  <c r="J984" i="6" s="1"/>
  <c r="I983" i="6"/>
  <c r="H983" i="6"/>
  <c r="G983" i="6"/>
  <c r="F983" i="6"/>
  <c r="M1009" i="6"/>
  <c r="K1009" i="6"/>
  <c r="M1022" i="6"/>
  <c r="K1022" i="6"/>
  <c r="M937" i="6"/>
  <c r="K937" i="6"/>
  <c r="J937" i="6"/>
  <c r="I937" i="6"/>
  <c r="G937" i="6"/>
  <c r="F937" i="6"/>
  <c r="L936" i="6"/>
  <c r="H936" i="6"/>
  <c r="L935" i="6"/>
  <c r="H935" i="6"/>
  <c r="L934" i="6"/>
  <c r="H934" i="6"/>
  <c r="M925" i="6"/>
  <c r="K925" i="6"/>
  <c r="J925" i="6"/>
  <c r="I925" i="6"/>
  <c r="G925" i="6"/>
  <c r="F925" i="6"/>
  <c r="L924" i="6"/>
  <c r="H924" i="6"/>
  <c r="L923" i="6"/>
  <c r="H923" i="6"/>
  <c r="L922" i="6"/>
  <c r="H922" i="6"/>
  <c r="L921" i="6"/>
  <c r="H921" i="6"/>
  <c r="L920" i="6"/>
  <c r="H920" i="6"/>
  <c r="M916" i="6"/>
  <c r="K916" i="6"/>
  <c r="K926" i="6" s="1"/>
  <c r="J916" i="6"/>
  <c r="I916" i="6"/>
  <c r="G916" i="6"/>
  <c r="G926" i="6" s="1"/>
  <c r="F916" i="6"/>
  <c r="F926" i="6" s="1"/>
  <c r="L915" i="6"/>
  <c r="H915" i="6"/>
  <c r="L914" i="6"/>
  <c r="H914" i="6"/>
  <c r="L913" i="6"/>
  <c r="H913" i="6"/>
  <c r="L912" i="6"/>
  <c r="H912" i="6"/>
  <c r="L911" i="6"/>
  <c r="H911" i="6"/>
  <c r="L910" i="6"/>
  <c r="H910" i="6"/>
  <c r="L902" i="6"/>
  <c r="H902" i="6"/>
  <c r="L901" i="6"/>
  <c r="H901" i="6"/>
  <c r="L897" i="6"/>
  <c r="H897" i="6"/>
  <c r="L896" i="6"/>
  <c r="H896" i="6"/>
  <c r="L894" i="6"/>
  <c r="H894" i="6"/>
  <c r="M893" i="6"/>
  <c r="M898" i="6" s="1"/>
  <c r="K893" i="6"/>
  <c r="K898" i="6" s="1"/>
  <c r="J893" i="6"/>
  <c r="J898" i="6" s="1"/>
  <c r="I893" i="6"/>
  <c r="I898" i="6" s="1"/>
  <c r="G893" i="6"/>
  <c r="G898" i="6" s="1"/>
  <c r="F893" i="6"/>
  <c r="F898" i="6" s="1"/>
  <c r="L892" i="6"/>
  <c r="H892" i="6"/>
  <c r="L891" i="6"/>
  <c r="H891" i="6"/>
  <c r="M823" i="6"/>
  <c r="K823" i="6"/>
  <c r="J823" i="6"/>
  <c r="I823" i="6"/>
  <c r="G823" i="6"/>
  <c r="F823" i="6"/>
  <c r="L822" i="6"/>
  <c r="H822" i="6"/>
  <c r="L821" i="6"/>
  <c r="H821" i="6"/>
  <c r="L820" i="6"/>
  <c r="H820" i="6"/>
  <c r="M818" i="6"/>
  <c r="K818" i="6"/>
  <c r="J818" i="6"/>
  <c r="I818" i="6"/>
  <c r="G818" i="6"/>
  <c r="F818" i="6"/>
  <c r="L817" i="6"/>
  <c r="H817" i="6"/>
  <c r="L816" i="6"/>
  <c r="H816" i="6"/>
  <c r="L815" i="6"/>
  <c r="H815" i="6"/>
  <c r="L807" i="6"/>
  <c r="H807" i="6"/>
  <c r="L806" i="6"/>
  <c r="H806" i="6"/>
  <c r="M790" i="6"/>
  <c r="K790" i="6"/>
  <c r="J790" i="6"/>
  <c r="I790" i="6"/>
  <c r="G790" i="6"/>
  <c r="F790" i="6"/>
  <c r="L789" i="6"/>
  <c r="H789" i="6"/>
  <c r="L788" i="6"/>
  <c r="H788" i="6"/>
  <c r="L787" i="6"/>
  <c r="H787" i="6"/>
  <c r="L786" i="6"/>
  <c r="H786" i="6"/>
  <c r="M775" i="6"/>
  <c r="K775" i="6"/>
  <c r="J775" i="6"/>
  <c r="I775" i="6"/>
  <c r="G775" i="6"/>
  <c r="F775" i="6"/>
  <c r="M754" i="6"/>
  <c r="K754" i="6"/>
  <c r="J754" i="6"/>
  <c r="I754" i="6"/>
  <c r="G754" i="6"/>
  <c r="F754" i="6"/>
  <c r="L753" i="6"/>
  <c r="H753" i="6"/>
  <c r="L752" i="6"/>
  <c r="H752" i="6"/>
  <c r="L751" i="6"/>
  <c r="H751" i="6"/>
  <c r="L750" i="6"/>
  <c r="H750" i="6"/>
  <c r="L749" i="6"/>
  <c r="H749" i="6"/>
  <c r="L748" i="6"/>
  <c r="H748" i="6"/>
  <c r="L747" i="6"/>
  <c r="H747" i="6"/>
  <c r="L746" i="6"/>
  <c r="H746" i="6"/>
  <c r="L745" i="6"/>
  <c r="H745" i="6"/>
  <c r="L744" i="6"/>
  <c r="H744" i="6"/>
  <c r="M738" i="6"/>
  <c r="K738" i="6"/>
  <c r="J738" i="6"/>
  <c r="I738" i="6"/>
  <c r="G738" i="6"/>
  <c r="F738" i="6"/>
  <c r="L737" i="6"/>
  <c r="H737" i="6"/>
  <c r="L736" i="6"/>
  <c r="H736" i="6"/>
  <c r="L735" i="6"/>
  <c r="H735" i="6"/>
  <c r="L734" i="6"/>
  <c r="H734" i="6"/>
  <c r="L733" i="6"/>
  <c r="H733" i="6"/>
  <c r="L732" i="6"/>
  <c r="H732" i="6"/>
  <c r="L731" i="6"/>
  <c r="H731" i="6"/>
  <c r="L730" i="6"/>
  <c r="H730" i="6"/>
  <c r="L729" i="6"/>
  <c r="H729" i="6"/>
  <c r="L728" i="6"/>
  <c r="H728" i="6"/>
  <c r="M720" i="6"/>
  <c r="K720" i="6"/>
  <c r="J720" i="6"/>
  <c r="I720" i="6"/>
  <c r="G720" i="6"/>
  <c r="F720" i="6"/>
  <c r="L719" i="6"/>
  <c r="H719" i="6"/>
  <c r="L718" i="6"/>
  <c r="H718" i="6"/>
  <c r="L717" i="6"/>
  <c r="H717" i="6"/>
  <c r="L716" i="6"/>
  <c r="H716" i="6"/>
  <c r="L715" i="6"/>
  <c r="H715" i="6"/>
  <c r="L714" i="6"/>
  <c r="H714" i="6"/>
  <c r="L713" i="6"/>
  <c r="H713" i="6"/>
  <c r="L712" i="6"/>
  <c r="H712" i="6"/>
  <c r="L711" i="6"/>
  <c r="H711" i="6"/>
  <c r="L710" i="6"/>
  <c r="H710" i="6"/>
  <c r="M704" i="6"/>
  <c r="K704" i="6"/>
  <c r="J704" i="6"/>
  <c r="I704" i="6"/>
  <c r="G704" i="6"/>
  <c r="F704" i="6"/>
  <c r="L703" i="6"/>
  <c r="H703" i="6"/>
  <c r="L702" i="6"/>
  <c r="H702" i="6"/>
  <c r="L701" i="6"/>
  <c r="H701" i="6"/>
  <c r="L700" i="6"/>
  <c r="H700" i="6"/>
  <c r="L699" i="6"/>
  <c r="H699" i="6"/>
  <c r="L698" i="6"/>
  <c r="H698" i="6"/>
  <c r="L697" i="6"/>
  <c r="H697" i="6"/>
  <c r="L696" i="6"/>
  <c r="H696" i="6"/>
  <c r="L695" i="6"/>
  <c r="H695" i="6"/>
  <c r="L694" i="6"/>
  <c r="H694" i="6"/>
  <c r="M684" i="6"/>
  <c r="K684" i="6"/>
  <c r="J684" i="6"/>
  <c r="L683" i="6"/>
  <c r="H683" i="6"/>
  <c r="L682" i="6"/>
  <c r="H682" i="6"/>
  <c r="L681" i="6"/>
  <c r="H681" i="6"/>
  <c r="L680" i="6"/>
  <c r="H680" i="6"/>
  <c r="L679" i="6"/>
  <c r="H679" i="6"/>
  <c r="L678" i="6"/>
  <c r="H678" i="6"/>
  <c r="L677" i="6"/>
  <c r="H677" i="6"/>
  <c r="L676" i="6"/>
  <c r="H676" i="6"/>
  <c r="L675" i="6"/>
  <c r="H675" i="6"/>
  <c r="L674" i="6"/>
  <c r="H674" i="6"/>
  <c r="M668" i="6"/>
  <c r="L667" i="6"/>
  <c r="H667" i="6"/>
  <c r="L666" i="6"/>
  <c r="H666" i="6"/>
  <c r="L665" i="6"/>
  <c r="H665" i="6"/>
  <c r="L664" i="6"/>
  <c r="H664" i="6"/>
  <c r="L663" i="6"/>
  <c r="H663" i="6"/>
  <c r="L662" i="6"/>
  <c r="H662" i="6"/>
  <c r="L661" i="6"/>
  <c r="H661" i="6"/>
  <c r="L660" i="6"/>
  <c r="H660" i="6"/>
  <c r="L659" i="6"/>
  <c r="H659" i="6"/>
  <c r="L658" i="6"/>
  <c r="H658" i="6"/>
  <c r="M650" i="6"/>
  <c r="K650" i="6"/>
  <c r="J650" i="6"/>
  <c r="I650" i="6"/>
  <c r="G650" i="6"/>
  <c r="F650" i="6"/>
  <c r="L649" i="6"/>
  <c r="H649" i="6"/>
  <c r="L648" i="6"/>
  <c r="H648" i="6"/>
  <c r="L647" i="6"/>
  <c r="H647" i="6"/>
  <c r="L646" i="6"/>
  <c r="H646" i="6"/>
  <c r="L645" i="6"/>
  <c r="H645" i="6"/>
  <c r="L644" i="6"/>
  <c r="H644" i="6"/>
  <c r="L643" i="6"/>
  <c r="H643" i="6"/>
  <c r="L642" i="6"/>
  <c r="H642" i="6"/>
  <c r="L641" i="6"/>
  <c r="H641" i="6"/>
  <c r="L640" i="6"/>
  <c r="H640" i="6"/>
  <c r="M634" i="6"/>
  <c r="K634" i="6"/>
  <c r="J634" i="6"/>
  <c r="I634" i="6"/>
  <c r="G634" i="6"/>
  <c r="F634" i="6"/>
  <c r="L633" i="6"/>
  <c r="H633" i="6"/>
  <c r="L632" i="6"/>
  <c r="H632" i="6"/>
  <c r="L631" i="6"/>
  <c r="H631" i="6"/>
  <c r="L630" i="6"/>
  <c r="H630" i="6"/>
  <c r="L629" i="6"/>
  <c r="H629" i="6"/>
  <c r="L628" i="6"/>
  <c r="H628" i="6"/>
  <c r="L627" i="6"/>
  <c r="H627" i="6"/>
  <c r="L626" i="6"/>
  <c r="H626" i="6"/>
  <c r="L625" i="6"/>
  <c r="H625" i="6"/>
  <c r="L624" i="6"/>
  <c r="H624" i="6"/>
  <c r="M608" i="6"/>
  <c r="M610" i="6" s="1"/>
  <c r="M612" i="6" s="1"/>
  <c r="M591" i="6"/>
  <c r="M593" i="6" s="1"/>
  <c r="M595" i="6" s="1"/>
  <c r="M571" i="6"/>
  <c r="M573" i="6" s="1"/>
  <c r="M575" i="6" s="1"/>
  <c r="K571" i="6"/>
  <c r="J571" i="6"/>
  <c r="J573" i="6" s="1"/>
  <c r="J575" i="6" s="1"/>
  <c r="I571" i="6"/>
  <c r="I573" i="6" s="1"/>
  <c r="I575" i="6" s="1"/>
  <c r="L570" i="6"/>
  <c r="L569" i="6"/>
  <c r="L568" i="6"/>
  <c r="L567" i="6"/>
  <c r="L566" i="6"/>
  <c r="L565" i="6"/>
  <c r="L564" i="6"/>
  <c r="L563" i="6"/>
  <c r="L562" i="6"/>
  <c r="L561" i="6"/>
  <c r="L560" i="6"/>
  <c r="L559" i="6"/>
  <c r="M553" i="6"/>
  <c r="M555" i="6" s="1"/>
  <c r="M557" i="6" s="1"/>
  <c r="K553" i="6"/>
  <c r="J553" i="6"/>
  <c r="J555" i="6" s="1"/>
  <c r="J557" i="6" s="1"/>
  <c r="I553" i="6"/>
  <c r="I555" i="6" s="1"/>
  <c r="I557" i="6" s="1"/>
  <c r="L552" i="6"/>
  <c r="L551" i="6"/>
  <c r="L550" i="6"/>
  <c r="L549" i="6"/>
  <c r="L548" i="6"/>
  <c r="L547" i="6"/>
  <c r="L546" i="6"/>
  <c r="L545" i="6"/>
  <c r="L544" i="6"/>
  <c r="L543" i="6"/>
  <c r="L542" i="6"/>
  <c r="L541" i="6"/>
  <c r="M489" i="6"/>
  <c r="L489" i="6"/>
  <c r="K489" i="6"/>
  <c r="J489" i="6"/>
  <c r="I489" i="6"/>
  <c r="H489" i="6"/>
  <c r="G489" i="6"/>
  <c r="F489" i="6"/>
  <c r="D489" i="6"/>
  <c r="C489" i="6"/>
  <c r="M479" i="6"/>
  <c r="L479" i="6"/>
  <c r="K479" i="6"/>
  <c r="J479" i="6"/>
  <c r="I479" i="6"/>
  <c r="H479" i="6"/>
  <c r="G479" i="6"/>
  <c r="F479" i="6"/>
  <c r="D479" i="6"/>
  <c r="C479" i="6"/>
  <c r="M439" i="6"/>
  <c r="K439" i="6"/>
  <c r="J439" i="6"/>
  <c r="I439" i="6"/>
  <c r="G439" i="6"/>
  <c r="M411" i="6"/>
  <c r="K411" i="6"/>
  <c r="I411" i="6"/>
  <c r="G411" i="6"/>
  <c r="J410" i="6"/>
  <c r="L410" i="6" s="1"/>
  <c r="F410" i="6"/>
  <c r="L409" i="6"/>
  <c r="H409" i="6"/>
  <c r="H400" i="6"/>
  <c r="K400" i="6" s="1"/>
  <c r="H392" i="6"/>
  <c r="K392" i="6" s="1"/>
  <c r="L386" i="6"/>
  <c r="K386" i="6"/>
  <c r="J386" i="6"/>
  <c r="I386" i="6"/>
  <c r="H386" i="6"/>
  <c r="M385" i="6"/>
  <c r="M382" i="6"/>
  <c r="L400" i="6" s="1"/>
  <c r="M381" i="6"/>
  <c r="L377" i="6"/>
  <c r="K377" i="6"/>
  <c r="J377" i="6"/>
  <c r="I377" i="6"/>
  <c r="H377" i="6"/>
  <c r="M376" i="6"/>
  <c r="M373" i="6"/>
  <c r="L392" i="6" s="1"/>
  <c r="M372" i="6"/>
  <c r="M356" i="6"/>
  <c r="M358" i="6" s="1"/>
  <c r="L356" i="6"/>
  <c r="K356" i="6"/>
  <c r="K358" i="6" s="1"/>
  <c r="J356" i="6"/>
  <c r="J358" i="6" s="1"/>
  <c r="I356" i="6"/>
  <c r="I358" i="6" s="1"/>
  <c r="H356" i="6"/>
  <c r="G356" i="6"/>
  <c r="G358" i="6" s="1"/>
  <c r="F356" i="6"/>
  <c r="M342" i="6"/>
  <c r="L342" i="6"/>
  <c r="K342" i="6"/>
  <c r="J342" i="6"/>
  <c r="I342" i="6"/>
  <c r="H342" i="6"/>
  <c r="G342" i="6"/>
  <c r="F342" i="6"/>
  <c r="M339" i="6"/>
  <c r="L339" i="6"/>
  <c r="K339" i="6"/>
  <c r="J339" i="6"/>
  <c r="I339" i="6"/>
  <c r="H339" i="6"/>
  <c r="G339" i="6"/>
  <c r="F339" i="6"/>
  <c r="M324" i="6"/>
  <c r="L324" i="6"/>
  <c r="K324" i="6"/>
  <c r="J324" i="6"/>
  <c r="I324" i="6"/>
  <c r="H324" i="6"/>
  <c r="G324" i="6"/>
  <c r="M278" i="6"/>
  <c r="L278" i="6"/>
  <c r="K278" i="6"/>
  <c r="J278" i="6"/>
  <c r="I278" i="6"/>
  <c r="H278" i="6"/>
  <c r="G278" i="6"/>
  <c r="F278" i="6"/>
  <c r="M264" i="6"/>
  <c r="M267" i="6" s="1"/>
  <c r="L264" i="6"/>
  <c r="L267" i="6" s="1"/>
  <c r="K264" i="6"/>
  <c r="K267" i="6" s="1"/>
  <c r="J264" i="6"/>
  <c r="J267" i="6" s="1"/>
  <c r="I264" i="6"/>
  <c r="I267" i="6" s="1"/>
  <c r="H264" i="6"/>
  <c r="H267" i="6" s="1"/>
  <c r="G264" i="6"/>
  <c r="G267" i="6" s="1"/>
  <c r="F264" i="6"/>
  <c r="F267" i="6" s="1"/>
  <c r="G269" i="6"/>
  <c r="F235" i="6"/>
  <c r="F233" i="6"/>
  <c r="L206" i="6"/>
  <c r="H206" i="6"/>
  <c r="L205" i="6"/>
  <c r="H205" i="6"/>
  <c r="L204" i="6"/>
  <c r="H204" i="6"/>
  <c r="L203" i="6"/>
  <c r="H203" i="6"/>
  <c r="L202" i="6"/>
  <c r="H202" i="6"/>
  <c r="L201" i="6"/>
  <c r="H201" i="6"/>
  <c r="L200" i="6"/>
  <c r="H200" i="6"/>
  <c r="L199" i="6"/>
  <c r="H199" i="6"/>
  <c r="L198" i="6"/>
  <c r="H198" i="6"/>
  <c r="L197" i="6"/>
  <c r="H197" i="6"/>
  <c r="L196" i="6"/>
  <c r="H196" i="6"/>
  <c r="L188" i="6"/>
  <c r="L187" i="6"/>
  <c r="L186" i="6"/>
  <c r="L185" i="6"/>
  <c r="L184" i="6"/>
  <c r="L183" i="6"/>
  <c r="L182" i="6"/>
  <c r="L181" i="6"/>
  <c r="L180" i="6"/>
  <c r="L179" i="6"/>
  <c r="H179" i="6"/>
  <c r="H190" i="6" s="1"/>
  <c r="M171" i="6"/>
  <c r="K171" i="6"/>
  <c r="J171" i="6"/>
  <c r="I171" i="6"/>
  <c r="G171" i="6"/>
  <c r="F171" i="6"/>
  <c r="L170" i="6"/>
  <c r="H170" i="6"/>
  <c r="L169" i="6"/>
  <c r="H169" i="6"/>
  <c r="L168" i="6"/>
  <c r="H168" i="6"/>
  <c r="L167" i="6"/>
  <c r="H167" i="6"/>
  <c r="L166" i="6"/>
  <c r="H166" i="6"/>
  <c r="L165" i="6"/>
  <c r="H165" i="6"/>
  <c r="L164" i="6"/>
  <c r="H164" i="6"/>
  <c r="L163" i="6"/>
  <c r="H163" i="6"/>
  <c r="L162" i="6"/>
  <c r="H162" i="6"/>
  <c r="L161" i="6"/>
  <c r="H161" i="6"/>
  <c r="M155" i="6"/>
  <c r="K155" i="6"/>
  <c r="J155" i="6"/>
  <c r="I155" i="6"/>
  <c r="G155" i="6"/>
  <c r="F155" i="6"/>
  <c r="L154" i="6"/>
  <c r="H154" i="6"/>
  <c r="L153" i="6"/>
  <c r="H153" i="6"/>
  <c r="L152" i="6"/>
  <c r="H152" i="6"/>
  <c r="L151" i="6"/>
  <c r="H151" i="6"/>
  <c r="L150" i="6"/>
  <c r="H150" i="6"/>
  <c r="L149" i="6"/>
  <c r="H149" i="6"/>
  <c r="L148" i="6"/>
  <c r="H148" i="6"/>
  <c r="L147" i="6"/>
  <c r="H147" i="6"/>
  <c r="L146" i="6"/>
  <c r="H146" i="6"/>
  <c r="L145" i="6"/>
  <c r="H145" i="6"/>
  <c r="M135" i="6"/>
  <c r="L135" i="6"/>
  <c r="K135" i="6"/>
  <c r="J135" i="6"/>
  <c r="I135" i="6"/>
  <c r="H135" i="6"/>
  <c r="G135" i="6"/>
  <c r="F135" i="6"/>
  <c r="M124" i="6"/>
  <c r="I210" i="6" s="1"/>
  <c r="K124" i="6"/>
  <c r="G210" i="6" s="1"/>
  <c r="J124" i="6"/>
  <c r="F210" i="6" s="1"/>
  <c r="I124" i="6"/>
  <c r="G124" i="6"/>
  <c r="G209" i="6" s="1"/>
  <c r="F124" i="6"/>
  <c r="F209" i="6" s="1"/>
  <c r="F117" i="6"/>
  <c r="M107" i="6"/>
  <c r="K107" i="6"/>
  <c r="J107" i="6"/>
  <c r="I107" i="6"/>
  <c r="G107" i="6"/>
  <c r="F107" i="6"/>
  <c r="L106" i="6"/>
  <c r="H106" i="6"/>
  <c r="L105" i="6"/>
  <c r="H105" i="6"/>
  <c r="L104" i="6"/>
  <c r="H104" i="6"/>
  <c r="L103" i="6"/>
  <c r="H103" i="6"/>
  <c r="L102" i="6"/>
  <c r="H102" i="6"/>
  <c r="L101" i="6"/>
  <c r="H101" i="6"/>
  <c r="L100" i="6"/>
  <c r="H100" i="6"/>
  <c r="L99" i="6"/>
  <c r="H99" i="6"/>
  <c r="L98" i="6"/>
  <c r="H98" i="6"/>
  <c r="L97" i="6"/>
  <c r="H97" i="6"/>
  <c r="M91" i="6"/>
  <c r="K91" i="6"/>
  <c r="J91" i="6"/>
  <c r="I91" i="6"/>
  <c r="G91" i="6"/>
  <c r="F91" i="6"/>
  <c r="L90" i="6"/>
  <c r="H90" i="6"/>
  <c r="L89" i="6"/>
  <c r="H89" i="6"/>
  <c r="L88" i="6"/>
  <c r="H88" i="6"/>
  <c r="L87" i="6"/>
  <c r="H87" i="6"/>
  <c r="L86" i="6"/>
  <c r="H86" i="6"/>
  <c r="L85" i="6"/>
  <c r="H85" i="6"/>
  <c r="L84" i="6"/>
  <c r="H84" i="6"/>
  <c r="L83" i="6"/>
  <c r="H83" i="6"/>
  <c r="L82" i="6"/>
  <c r="H82" i="6"/>
  <c r="L81" i="6"/>
  <c r="H81" i="6"/>
  <c r="M73" i="6"/>
  <c r="K73" i="6"/>
  <c r="J73" i="6"/>
  <c r="I73" i="6"/>
  <c r="G73" i="6"/>
  <c r="F73" i="6"/>
  <c r="L72" i="6"/>
  <c r="H72" i="6"/>
  <c r="L71" i="6"/>
  <c r="H71" i="6"/>
  <c r="L70" i="6"/>
  <c r="H70" i="6"/>
  <c r="L69" i="6"/>
  <c r="H69" i="6"/>
  <c r="L68" i="6"/>
  <c r="H68" i="6"/>
  <c r="L67" i="6"/>
  <c r="H67" i="6"/>
  <c r="L66" i="6"/>
  <c r="H66" i="6"/>
  <c r="L65" i="6"/>
  <c r="H65" i="6"/>
  <c r="L64" i="6"/>
  <c r="H64" i="6"/>
  <c r="L63" i="6"/>
  <c r="H63" i="6"/>
  <c r="M57" i="6"/>
  <c r="K57" i="6"/>
  <c r="J57" i="6"/>
  <c r="I57" i="6"/>
  <c r="G57" i="6"/>
  <c r="F57" i="6"/>
  <c r="L56" i="6"/>
  <c r="H56" i="6"/>
  <c r="L55" i="6"/>
  <c r="H55" i="6"/>
  <c r="L54" i="6"/>
  <c r="H54" i="6"/>
  <c r="L53" i="6"/>
  <c r="H53" i="6"/>
  <c r="L52" i="6"/>
  <c r="H52" i="6"/>
  <c r="L51" i="6"/>
  <c r="H51" i="6"/>
  <c r="L50" i="6"/>
  <c r="H50" i="6"/>
  <c r="L49" i="6"/>
  <c r="H49" i="6"/>
  <c r="L48" i="6"/>
  <c r="H48" i="6"/>
  <c r="L47" i="6"/>
  <c r="H47" i="6"/>
  <c r="M37" i="6"/>
  <c r="L37" i="6"/>
  <c r="K37" i="6"/>
  <c r="J37" i="6"/>
  <c r="I37" i="6"/>
  <c r="H37" i="6"/>
  <c r="G37" i="6"/>
  <c r="F37" i="6"/>
  <c r="M25" i="6"/>
  <c r="K25" i="6"/>
  <c r="J25" i="6"/>
  <c r="I25" i="6"/>
  <c r="G25" i="6"/>
  <c r="F25" i="6"/>
  <c r="F109" i="6" s="1"/>
  <c r="M20" i="6"/>
  <c r="K20" i="6"/>
  <c r="J20" i="6"/>
  <c r="I20" i="6"/>
  <c r="G20" i="6"/>
  <c r="F20" i="6"/>
  <c r="M19" i="6"/>
  <c r="K19" i="6"/>
  <c r="J19" i="6"/>
  <c r="I19" i="6"/>
  <c r="G19" i="6"/>
  <c r="F19" i="6"/>
  <c r="M18" i="6"/>
  <c r="K18" i="6"/>
  <c r="J18" i="6"/>
  <c r="I18" i="6"/>
  <c r="G18" i="6"/>
  <c r="F18" i="6"/>
  <c r="K212" i="5"/>
  <c r="J212" i="5"/>
  <c r="I212" i="5"/>
  <c r="H212" i="5"/>
  <c r="G212" i="5"/>
  <c r="L211" i="5"/>
  <c r="K207" i="5"/>
  <c r="J207" i="5"/>
  <c r="I207" i="5"/>
  <c r="H207" i="5"/>
  <c r="G207" i="5"/>
  <c r="L206" i="5"/>
  <c r="K201" i="5"/>
  <c r="J201" i="5"/>
  <c r="I201" i="5"/>
  <c r="H201" i="5"/>
  <c r="G201" i="5"/>
  <c r="L200" i="5"/>
  <c r="K196" i="5"/>
  <c r="J196" i="5"/>
  <c r="I196" i="5"/>
  <c r="H196" i="5"/>
  <c r="G196" i="5"/>
  <c r="L195" i="5"/>
  <c r="L179" i="5"/>
  <c r="L185" i="5" s="1"/>
  <c r="K179" i="5"/>
  <c r="K185" i="5" s="1"/>
  <c r="J179" i="5"/>
  <c r="J185" i="5" s="1"/>
  <c r="I179" i="5"/>
  <c r="I185" i="5" s="1"/>
  <c r="G179" i="5"/>
  <c r="G185" i="5" s="1"/>
  <c r="L154" i="5"/>
  <c r="H187" i="5" s="1"/>
  <c r="J154" i="5"/>
  <c r="F187" i="5" s="1"/>
  <c r="I154" i="5"/>
  <c r="E187" i="5" s="1"/>
  <c r="H154" i="5"/>
  <c r="F154" i="5"/>
  <c r="E154" i="5"/>
  <c r="L150" i="5"/>
  <c r="J150" i="5"/>
  <c r="I150" i="5"/>
  <c r="H150" i="5"/>
  <c r="F150" i="5"/>
  <c r="E150" i="5"/>
  <c r="K129" i="5"/>
  <c r="J129" i="5"/>
  <c r="I129" i="5"/>
  <c r="H129" i="5"/>
  <c r="G129" i="5"/>
  <c r="L128" i="5"/>
  <c r="K124" i="5"/>
  <c r="J124" i="5"/>
  <c r="I124" i="5"/>
  <c r="H124" i="5"/>
  <c r="G124" i="5"/>
  <c r="L123" i="5"/>
  <c r="K118" i="5"/>
  <c r="J118" i="5"/>
  <c r="I118" i="5"/>
  <c r="H118" i="5"/>
  <c r="G118" i="5"/>
  <c r="L117" i="5"/>
  <c r="K113" i="5"/>
  <c r="J113" i="5"/>
  <c r="I113" i="5"/>
  <c r="H113" i="5"/>
  <c r="G113" i="5"/>
  <c r="L112" i="5"/>
  <c r="L96" i="5"/>
  <c r="L102" i="5" s="1"/>
  <c r="K96" i="5"/>
  <c r="K102" i="5" s="1"/>
  <c r="I96" i="5"/>
  <c r="I102" i="5" s="1"/>
  <c r="F96" i="5"/>
  <c r="F102" i="5" s="1"/>
  <c r="E96" i="5"/>
  <c r="E102" i="5" s="1"/>
  <c r="L71" i="5"/>
  <c r="H104" i="5" s="1"/>
  <c r="J71" i="5"/>
  <c r="F104" i="5" s="1"/>
  <c r="I71" i="5"/>
  <c r="E104" i="5" s="1"/>
  <c r="H71" i="5"/>
  <c r="F71" i="5"/>
  <c r="E71" i="5"/>
  <c r="L68" i="5"/>
  <c r="J68" i="5"/>
  <c r="I68" i="5"/>
  <c r="H68" i="5"/>
  <c r="F68" i="5"/>
  <c r="E68" i="5"/>
  <c r="L65" i="5"/>
  <c r="J65" i="5"/>
  <c r="I65" i="5"/>
  <c r="H65" i="5"/>
  <c r="F65" i="5"/>
  <c r="E65" i="5"/>
  <c r="L21" i="5"/>
  <c r="J21" i="5"/>
  <c r="I21" i="5"/>
  <c r="H21" i="5"/>
  <c r="F21" i="5"/>
  <c r="E21" i="5"/>
  <c r="L17" i="5"/>
  <c r="J17" i="5"/>
  <c r="I17" i="5"/>
  <c r="H17" i="5"/>
  <c r="F17" i="5"/>
  <c r="E17" i="5"/>
  <c r="L14" i="5"/>
  <c r="J14" i="5"/>
  <c r="I14" i="5"/>
  <c r="H14" i="5"/>
  <c r="F14" i="5"/>
  <c r="E14" i="5"/>
  <c r="K87" i="4"/>
  <c r="I87" i="4"/>
  <c r="H87" i="4"/>
  <c r="G87" i="4"/>
  <c r="E87" i="4"/>
  <c r="D87" i="4"/>
  <c r="J20" i="10"/>
  <c r="J18" i="10"/>
  <c r="J16" i="10"/>
  <c r="I15" i="10"/>
  <c r="G15" i="10"/>
  <c r="E15" i="10"/>
  <c r="J14" i="10"/>
  <c r="J13" i="10"/>
  <c r="M905" i="3"/>
  <c r="M904" i="3"/>
  <c r="I904" i="3"/>
  <c r="N903" i="3"/>
  <c r="L903" i="3"/>
  <c r="K903" i="3"/>
  <c r="J903" i="3"/>
  <c r="M901" i="3"/>
  <c r="I901" i="3"/>
  <c r="M900" i="3"/>
  <c r="I900" i="3"/>
  <c r="M899" i="3"/>
  <c r="I899" i="3"/>
  <c r="M898" i="3"/>
  <c r="I898" i="3"/>
  <c r="M897" i="3"/>
  <c r="I897" i="3"/>
  <c r="L896" i="3"/>
  <c r="J570" i="9" s="1"/>
  <c r="K896" i="3"/>
  <c r="J896" i="3"/>
  <c r="H911" i="3"/>
  <c r="M895" i="3"/>
  <c r="I895" i="3"/>
  <c r="M889" i="3"/>
  <c r="I889" i="3"/>
  <c r="N875" i="3"/>
  <c r="L430" i="9" s="1"/>
  <c r="L875" i="3"/>
  <c r="J430" i="9" s="1"/>
  <c r="K875" i="3"/>
  <c r="I430" i="9" s="1"/>
  <c r="J875" i="3"/>
  <c r="H875" i="3"/>
  <c r="F430" i="9" s="1"/>
  <c r="L871" i="3"/>
  <c r="I66" i="4" s="1"/>
  <c r="K871" i="3"/>
  <c r="H66" i="4" s="1"/>
  <c r="J871" i="3"/>
  <c r="G66" i="4" s="1"/>
  <c r="H871" i="3"/>
  <c r="E66" i="4" s="1"/>
  <c r="D66" i="4"/>
  <c r="M870" i="3"/>
  <c r="I870" i="3"/>
  <c r="N868" i="3"/>
  <c r="K65" i="4" s="1"/>
  <c r="L868" i="3"/>
  <c r="I65" i="4" s="1"/>
  <c r="K868" i="3"/>
  <c r="H65" i="4" s="1"/>
  <c r="J868" i="3"/>
  <c r="G65" i="4" s="1"/>
  <c r="H868" i="3"/>
  <c r="E65" i="4" s="1"/>
  <c r="G868" i="3"/>
  <c r="D65" i="4" s="1"/>
  <c r="M867" i="3"/>
  <c r="L302" i="8" s="1"/>
  <c r="I867" i="3"/>
  <c r="H302" i="8" s="1"/>
  <c r="N865" i="3"/>
  <c r="K64" i="4" s="1"/>
  <c r="L865" i="3"/>
  <c r="I64" i="4" s="1"/>
  <c r="K865" i="3"/>
  <c r="H64" i="4" s="1"/>
  <c r="J865" i="3"/>
  <c r="G64" i="4" s="1"/>
  <c r="H865" i="3"/>
  <c r="E64" i="4" s="1"/>
  <c r="G865" i="3"/>
  <c r="D64" i="4" s="1"/>
  <c r="M864" i="3"/>
  <c r="K349" i="9" s="1"/>
  <c r="I864" i="3"/>
  <c r="G349" i="9" s="1"/>
  <c r="N862" i="3"/>
  <c r="K63" i="4" s="1"/>
  <c r="L862" i="3"/>
  <c r="I63" i="4" s="1"/>
  <c r="K862" i="3"/>
  <c r="J862" i="3"/>
  <c r="G63" i="4" s="1"/>
  <c r="H862" i="3"/>
  <c r="E63" i="4" s="1"/>
  <c r="G862" i="3"/>
  <c r="D63" i="4" s="1"/>
  <c r="M861" i="3"/>
  <c r="K302" i="9" s="1"/>
  <c r="I861" i="3"/>
  <c r="G302" i="9" s="1"/>
  <c r="N13" i="7"/>
  <c r="L858" i="3"/>
  <c r="L13" i="7" s="1"/>
  <c r="K858" i="3"/>
  <c r="K13" i="7" s="1"/>
  <c r="J858" i="3"/>
  <c r="G13" i="7"/>
  <c r="M857" i="3"/>
  <c r="I857" i="3"/>
  <c r="M856" i="3"/>
  <c r="I856" i="3"/>
  <c r="M855" i="3"/>
  <c r="I855" i="3"/>
  <c r="M849" i="3"/>
  <c r="I849" i="3"/>
  <c r="M842" i="3"/>
  <c r="K198" i="9" s="1"/>
  <c r="I842" i="3"/>
  <c r="G198" i="9" s="1"/>
  <c r="M841" i="3"/>
  <c r="I841" i="3"/>
  <c r="N840" i="3"/>
  <c r="L840" i="3"/>
  <c r="K840" i="3"/>
  <c r="J840" i="3"/>
  <c r="H847" i="3"/>
  <c r="E61" i="4" s="1"/>
  <c r="D61" i="4"/>
  <c r="M839" i="3"/>
  <c r="I839" i="3"/>
  <c r="M838" i="3"/>
  <c r="I838" i="3"/>
  <c r="M832" i="3"/>
  <c r="I832" i="3"/>
  <c r="M831" i="3"/>
  <c r="I831" i="3"/>
  <c r="M830" i="3"/>
  <c r="I830" i="3"/>
  <c r="M829" i="3"/>
  <c r="I829" i="3"/>
  <c r="M828" i="3"/>
  <c r="I828" i="3"/>
  <c r="M827" i="3"/>
  <c r="I827" i="3"/>
  <c r="M826" i="3"/>
  <c r="I826" i="3"/>
  <c r="M825" i="3"/>
  <c r="I825" i="3"/>
  <c r="M824" i="3"/>
  <c r="I824" i="3"/>
  <c r="M823" i="3"/>
  <c r="I823" i="3"/>
  <c r="M820" i="3"/>
  <c r="I820" i="3"/>
  <c r="M819" i="3"/>
  <c r="I819" i="3"/>
  <c r="L818" i="3"/>
  <c r="K818" i="3"/>
  <c r="M817" i="3"/>
  <c r="I817" i="3"/>
  <c r="M816" i="3"/>
  <c r="I816" i="3"/>
  <c r="M815" i="3"/>
  <c r="I815" i="3"/>
  <c r="M814" i="3"/>
  <c r="I814" i="3"/>
  <c r="M808" i="3"/>
  <c r="I808" i="3"/>
  <c r="L807" i="3"/>
  <c r="K807" i="3"/>
  <c r="J821" i="3"/>
  <c r="H807" i="3"/>
  <c r="E163" i="9"/>
  <c r="M806" i="3"/>
  <c r="M805" i="3"/>
  <c r="I805" i="3"/>
  <c r="M799" i="3"/>
  <c r="I799" i="3"/>
  <c r="M791" i="3"/>
  <c r="I791" i="3"/>
  <c r="G566" i="9" s="1"/>
  <c r="M790" i="3"/>
  <c r="I790" i="3"/>
  <c r="N789" i="3"/>
  <c r="L789" i="3"/>
  <c r="K789" i="3"/>
  <c r="J789" i="3"/>
  <c r="M788" i="3"/>
  <c r="I788" i="3"/>
  <c r="M783" i="3"/>
  <c r="I783" i="3"/>
  <c r="M782" i="3"/>
  <c r="I782" i="3"/>
  <c r="M781" i="3"/>
  <c r="I781" i="3"/>
  <c r="M780" i="3"/>
  <c r="I780" i="3"/>
  <c r="M779" i="3"/>
  <c r="N778" i="3"/>
  <c r="L778" i="3"/>
  <c r="K778" i="3"/>
  <c r="J778" i="3"/>
  <c r="H796" i="3"/>
  <c r="M777" i="3"/>
  <c r="I777" i="3"/>
  <c r="M771" i="3"/>
  <c r="I771" i="3"/>
  <c r="M779" i="6"/>
  <c r="K779" i="6"/>
  <c r="J779" i="6"/>
  <c r="I779" i="6"/>
  <c r="F779" i="6"/>
  <c r="M768" i="3"/>
  <c r="I768" i="3"/>
  <c r="M1243" i="6"/>
  <c r="K1243" i="6"/>
  <c r="K766" i="3"/>
  <c r="J1243" i="6" s="1"/>
  <c r="J766" i="3"/>
  <c r="I1243" i="6" s="1"/>
  <c r="G1243" i="6"/>
  <c r="D55" i="4"/>
  <c r="M761" i="3"/>
  <c r="I761" i="3"/>
  <c r="N759" i="3"/>
  <c r="K54" i="4" s="1"/>
  <c r="L759" i="3"/>
  <c r="I54" i="4" s="1"/>
  <c r="K759" i="3"/>
  <c r="H54" i="4" s="1"/>
  <c r="J759" i="3"/>
  <c r="G54" i="4" s="1"/>
  <c r="E54" i="4"/>
  <c r="M754" i="3"/>
  <c r="L1236" i="6" s="1"/>
  <c r="I754" i="3"/>
  <c r="H1236" i="6" s="1"/>
  <c r="M750" i="3"/>
  <c r="M749" i="3"/>
  <c r="M748" i="3"/>
  <c r="M743" i="3"/>
  <c r="K420" i="9" s="1"/>
  <c r="M742" i="3"/>
  <c r="I742" i="3"/>
  <c r="N741" i="3"/>
  <c r="L429" i="9" s="1"/>
  <c r="L741" i="3"/>
  <c r="J429" i="9" s="1"/>
  <c r="K741" i="3"/>
  <c r="J741" i="3"/>
  <c r="H429" i="9" s="1"/>
  <c r="H741" i="3"/>
  <c r="M740" i="3"/>
  <c r="I740" i="3"/>
  <c r="M739" i="3"/>
  <c r="I739" i="3"/>
  <c r="K52" i="4"/>
  <c r="I52" i="4"/>
  <c r="D52" i="4"/>
  <c r="M736" i="3"/>
  <c r="I736" i="3"/>
  <c r="N734" i="3"/>
  <c r="K51" i="4" s="1"/>
  <c r="I51" i="4"/>
  <c r="H51" i="4"/>
  <c r="E51" i="4"/>
  <c r="F51" i="4"/>
  <c r="M733" i="3"/>
  <c r="L301" i="8" s="1"/>
  <c r="I733" i="3"/>
  <c r="H301" i="8" s="1"/>
  <c r="N731" i="3"/>
  <c r="K50" i="4" s="1"/>
  <c r="I50" i="4"/>
  <c r="G50" i="4"/>
  <c r="M730" i="3"/>
  <c r="K348" i="9" s="1"/>
  <c r="I730" i="3"/>
  <c r="G348" i="9" s="1"/>
  <c r="N728" i="3"/>
  <c r="K49" i="4" s="1"/>
  <c r="I49" i="4"/>
  <c r="H49" i="4"/>
  <c r="M727" i="3"/>
  <c r="K301" i="9" s="1"/>
  <c r="I727" i="3"/>
  <c r="G301" i="9" s="1"/>
  <c r="M722" i="3"/>
  <c r="I722" i="3"/>
  <c r="L721" i="3"/>
  <c r="K721" i="3"/>
  <c r="J721" i="3"/>
  <c r="H721" i="3"/>
  <c r="F201" i="9" s="1"/>
  <c r="G721" i="3"/>
  <c r="E201" i="9" s="1"/>
  <c r="M720" i="3"/>
  <c r="I720" i="3"/>
  <c r="M719" i="3"/>
  <c r="I719" i="3"/>
  <c r="M718" i="3"/>
  <c r="I718" i="3"/>
  <c r="M717" i="3"/>
  <c r="I717" i="3"/>
  <c r="M716" i="3"/>
  <c r="I716" i="3"/>
  <c r="M710" i="3"/>
  <c r="I710" i="3"/>
  <c r="M709" i="3"/>
  <c r="I709" i="3"/>
  <c r="M708" i="3"/>
  <c r="I708" i="3"/>
  <c r="M707" i="3"/>
  <c r="I707" i="3"/>
  <c r="M706" i="3"/>
  <c r="I706" i="3"/>
  <c r="M705" i="3"/>
  <c r="I705" i="3"/>
  <c r="M704" i="3"/>
  <c r="I704" i="3"/>
  <c r="N702" i="3"/>
  <c r="K47" i="4" s="1"/>
  <c r="L702" i="3"/>
  <c r="I47" i="4" s="1"/>
  <c r="K702" i="3"/>
  <c r="J702" i="3"/>
  <c r="G47" i="4" s="1"/>
  <c r="H702" i="3"/>
  <c r="E47" i="4" s="1"/>
  <c r="M701" i="3"/>
  <c r="K21" i="5" s="1"/>
  <c r="I701" i="3"/>
  <c r="G21" i="5" s="1"/>
  <c r="M698" i="3"/>
  <c r="I698" i="3"/>
  <c r="M697" i="3"/>
  <c r="I697" i="3"/>
  <c r="N696" i="3"/>
  <c r="L696" i="3"/>
  <c r="K696" i="3"/>
  <c r="J696" i="3"/>
  <c r="H696" i="3"/>
  <c r="E157" i="9"/>
  <c r="M695" i="3"/>
  <c r="I695" i="3"/>
  <c r="M693" i="3"/>
  <c r="I693" i="3"/>
  <c r="M692" i="3"/>
  <c r="I692" i="3"/>
  <c r="I691" i="3"/>
  <c r="M686" i="3"/>
  <c r="I686" i="3"/>
  <c r="N685" i="3"/>
  <c r="L685" i="3"/>
  <c r="K685" i="3"/>
  <c r="J685" i="3"/>
  <c r="H685" i="3"/>
  <c r="G685" i="3"/>
  <c r="G699" i="3" s="1"/>
  <c r="M684" i="3"/>
  <c r="I684" i="3"/>
  <c r="M683" i="3"/>
  <c r="I683" i="3"/>
  <c r="M676" i="3"/>
  <c r="I676" i="3"/>
  <c r="G670" i="3"/>
  <c r="M669" i="3"/>
  <c r="I669" i="3"/>
  <c r="M663" i="3"/>
  <c r="I663" i="3"/>
  <c r="M662" i="3"/>
  <c r="I662" i="3"/>
  <c r="N660" i="3"/>
  <c r="K39" i="4" s="1"/>
  <c r="L660" i="3"/>
  <c r="I39" i="4" s="1"/>
  <c r="K660" i="3"/>
  <c r="H39" i="4" s="1"/>
  <c r="J660" i="3"/>
  <c r="G39" i="4" s="1"/>
  <c r="H660" i="3"/>
  <c r="E39" i="4" s="1"/>
  <c r="G660" i="3"/>
  <c r="D39" i="4" s="1"/>
  <c r="I659" i="3"/>
  <c r="M658" i="3"/>
  <c r="I658" i="3"/>
  <c r="M657" i="3"/>
  <c r="I657" i="3"/>
  <c r="M656" i="3"/>
  <c r="I656" i="3"/>
  <c r="M650" i="3"/>
  <c r="I650" i="3"/>
  <c r="N648" i="3"/>
  <c r="K35" i="4" s="1"/>
  <c r="L648" i="3"/>
  <c r="I35" i="4" s="1"/>
  <c r="K648" i="3"/>
  <c r="H35" i="4" s="1"/>
  <c r="J648" i="3"/>
  <c r="G35" i="4" s="1"/>
  <c r="H648" i="3"/>
  <c r="E35" i="4" s="1"/>
  <c r="D35" i="4"/>
  <c r="M646" i="3"/>
  <c r="I646" i="3"/>
  <c r="N644" i="3"/>
  <c r="K38" i="4" s="1"/>
  <c r="L644" i="3"/>
  <c r="I38" i="4" s="1"/>
  <c r="K644" i="3"/>
  <c r="J644" i="3"/>
  <c r="G38" i="4" s="1"/>
  <c r="H644" i="3"/>
  <c r="E38" i="4" s="1"/>
  <c r="D38" i="4"/>
  <c r="M643" i="3"/>
  <c r="I643" i="3"/>
  <c r="N640" i="3"/>
  <c r="L640" i="3"/>
  <c r="K640" i="3"/>
  <c r="J640" i="3"/>
  <c r="H640" i="3"/>
  <c r="M639" i="3"/>
  <c r="I639" i="3"/>
  <c r="M636" i="3"/>
  <c r="I636" i="3"/>
  <c r="N634" i="3"/>
  <c r="L634" i="3"/>
  <c r="K634" i="3"/>
  <c r="J634" i="3"/>
  <c r="H634" i="3"/>
  <c r="M633" i="3"/>
  <c r="I633" i="3"/>
  <c r="M630" i="3"/>
  <c r="I630" i="3"/>
  <c r="M627" i="3"/>
  <c r="I627" i="3"/>
  <c r="M626" i="3"/>
  <c r="I626" i="3"/>
  <c r="M625" i="3"/>
  <c r="I625" i="3"/>
  <c r="M624" i="3"/>
  <c r="I624" i="3"/>
  <c r="N617" i="3"/>
  <c r="L617" i="3"/>
  <c r="K617" i="3"/>
  <c r="J617" i="3"/>
  <c r="H617" i="3"/>
  <c r="G617" i="3"/>
  <c r="M616" i="3"/>
  <c r="I616" i="3"/>
  <c r="M615" i="3"/>
  <c r="I615" i="3"/>
  <c r="M614" i="3"/>
  <c r="I614" i="3"/>
  <c r="M613" i="3"/>
  <c r="I613" i="3"/>
  <c r="M612" i="3"/>
  <c r="I612" i="3"/>
  <c r="M611" i="3"/>
  <c r="I611" i="3"/>
  <c r="M605" i="3"/>
  <c r="I605" i="3"/>
  <c r="M604" i="3"/>
  <c r="I604" i="3"/>
  <c r="N603" i="3"/>
  <c r="L603" i="3"/>
  <c r="K603" i="3"/>
  <c r="J603" i="3"/>
  <c r="H603" i="3"/>
  <c r="M602" i="3"/>
  <c r="I602" i="3"/>
  <c r="M601" i="3"/>
  <c r="I601" i="3"/>
  <c r="M600" i="3"/>
  <c r="I600" i="3"/>
  <c r="M594" i="3"/>
  <c r="I594" i="3"/>
  <c r="N593" i="3"/>
  <c r="L593" i="3"/>
  <c r="K593" i="3"/>
  <c r="J593" i="3"/>
  <c r="H593" i="3"/>
  <c r="G593" i="3"/>
  <c r="M592" i="3"/>
  <c r="I592" i="3"/>
  <c r="M591" i="3"/>
  <c r="I591" i="3"/>
  <c r="M590" i="3"/>
  <c r="I590" i="3"/>
  <c r="M589" i="3"/>
  <c r="I589" i="3"/>
  <c r="M588" i="3"/>
  <c r="I588" i="3"/>
  <c r="M582" i="3"/>
  <c r="I582" i="3"/>
  <c r="M579" i="3"/>
  <c r="I579" i="3"/>
  <c r="M578" i="3"/>
  <c r="I578" i="3"/>
  <c r="M577" i="3"/>
  <c r="I577" i="3"/>
  <c r="M576" i="3"/>
  <c r="I576" i="3"/>
  <c r="N575" i="3"/>
  <c r="L575" i="3"/>
  <c r="K575" i="3"/>
  <c r="J575" i="3"/>
  <c r="H575" i="3"/>
  <c r="M574" i="3"/>
  <c r="I574" i="3"/>
  <c r="M568" i="3"/>
  <c r="I568" i="3"/>
  <c r="N567" i="3"/>
  <c r="L567" i="3"/>
  <c r="K567" i="3"/>
  <c r="J567" i="3"/>
  <c r="H567" i="3"/>
  <c r="M566" i="3"/>
  <c r="I566" i="3"/>
  <c r="M565" i="3"/>
  <c r="I565" i="3"/>
  <c r="M564" i="3"/>
  <c r="I564" i="3"/>
  <c r="M563" i="3"/>
  <c r="I563" i="3"/>
  <c r="M562" i="3"/>
  <c r="I562" i="3"/>
  <c r="M561" i="3"/>
  <c r="I561" i="3"/>
  <c r="M555" i="3"/>
  <c r="I555" i="3"/>
  <c r="M554" i="3"/>
  <c r="I554" i="3"/>
  <c r="N553" i="3"/>
  <c r="L553" i="3"/>
  <c r="K553" i="3"/>
  <c r="J553" i="3"/>
  <c r="H553" i="3"/>
  <c r="M552" i="3"/>
  <c r="I552" i="3"/>
  <c r="M551" i="3"/>
  <c r="I551" i="3"/>
  <c r="M550" i="3"/>
  <c r="I550" i="3"/>
  <c r="M544" i="3"/>
  <c r="I544" i="3"/>
  <c r="N543" i="3"/>
  <c r="L543" i="3"/>
  <c r="K543" i="3"/>
  <c r="J543" i="3"/>
  <c r="H543" i="3"/>
  <c r="M542" i="3"/>
  <c r="I542" i="3"/>
  <c r="M541" i="3"/>
  <c r="I541" i="3"/>
  <c r="M540" i="3"/>
  <c r="I540" i="3"/>
  <c r="M539" i="3"/>
  <c r="I539" i="3"/>
  <c r="M538" i="3"/>
  <c r="I538" i="3"/>
  <c r="M532" i="3"/>
  <c r="I532" i="3"/>
  <c r="N530" i="3"/>
  <c r="M1082" i="6" s="1"/>
  <c r="L530" i="3"/>
  <c r="K1082" i="6" s="1"/>
  <c r="K530" i="3"/>
  <c r="J1082" i="6" s="1"/>
  <c r="J530" i="3"/>
  <c r="I1082" i="6" s="1"/>
  <c r="H530" i="3"/>
  <c r="G1082" i="6" s="1"/>
  <c r="F1082" i="6"/>
  <c r="M525" i="3"/>
  <c r="M530" i="3" s="1"/>
  <c r="I525" i="3"/>
  <c r="I530" i="3" s="1"/>
  <c r="K1111" i="6"/>
  <c r="L1105" i="6"/>
  <c r="I517" i="3"/>
  <c r="M516" i="3"/>
  <c r="I516" i="3"/>
  <c r="N514" i="3"/>
  <c r="K33" i="4" s="1"/>
  <c r="L514" i="3"/>
  <c r="I33" i="4" s="1"/>
  <c r="K514" i="3"/>
  <c r="H33" i="4" s="1"/>
  <c r="J514" i="3"/>
  <c r="G33" i="4" s="1"/>
  <c r="H514" i="3"/>
  <c r="E33" i="4" s="1"/>
  <c r="G514" i="3"/>
  <c r="D33" i="4" s="1"/>
  <c r="M513" i="3"/>
  <c r="M514" i="3" s="1"/>
  <c r="J33" i="4" s="1"/>
  <c r="I513" i="3"/>
  <c r="I514" i="3" s="1"/>
  <c r="F33" i="4" s="1"/>
  <c r="N511" i="3"/>
  <c r="K32" i="4" s="1"/>
  <c r="L511" i="3"/>
  <c r="I32" i="4" s="1"/>
  <c r="K511" i="3"/>
  <c r="H32" i="4" s="1"/>
  <c r="J511" i="3"/>
  <c r="G32" i="4" s="1"/>
  <c r="H511" i="3"/>
  <c r="E32" i="4" s="1"/>
  <c r="G511" i="3"/>
  <c r="D32" i="4" s="1"/>
  <c r="M510" i="3"/>
  <c r="M511" i="3" s="1"/>
  <c r="J32" i="4" s="1"/>
  <c r="I510" i="3"/>
  <c r="I511" i="3" s="1"/>
  <c r="F32" i="4" s="1"/>
  <c r="M507" i="3"/>
  <c r="N506" i="3"/>
  <c r="L506" i="3"/>
  <c r="K506" i="3"/>
  <c r="J506" i="3"/>
  <c r="H506" i="3"/>
  <c r="M505" i="3"/>
  <c r="I505" i="3"/>
  <c r="M504" i="3"/>
  <c r="I504" i="3"/>
  <c r="M503" i="3"/>
  <c r="I503" i="3"/>
  <c r="M502" i="3"/>
  <c r="I502" i="3"/>
  <c r="M501" i="3"/>
  <c r="I501" i="3"/>
  <c r="M495" i="3"/>
  <c r="I495" i="3"/>
  <c r="M494" i="3"/>
  <c r="I494" i="3"/>
  <c r="M493" i="3"/>
  <c r="I493" i="3"/>
  <c r="M492" i="3"/>
  <c r="I492" i="3"/>
  <c r="M491" i="3"/>
  <c r="I491" i="3"/>
  <c r="M490" i="3"/>
  <c r="I490" i="3"/>
  <c r="M489" i="3"/>
  <c r="I489" i="3"/>
  <c r="N488" i="3"/>
  <c r="L488" i="3"/>
  <c r="K488" i="3"/>
  <c r="J488" i="3"/>
  <c r="H488" i="3"/>
  <c r="M487" i="3"/>
  <c r="I487" i="3"/>
  <c r="M486" i="3"/>
  <c r="I486" i="3"/>
  <c r="M485" i="3"/>
  <c r="I485" i="3"/>
  <c r="I484" i="3"/>
  <c r="M477" i="3"/>
  <c r="I477" i="3"/>
  <c r="M476" i="3"/>
  <c r="I476" i="3"/>
  <c r="M475" i="3"/>
  <c r="I475" i="3"/>
  <c r="M474" i="3"/>
  <c r="I474" i="3"/>
  <c r="M473" i="3"/>
  <c r="I473" i="3"/>
  <c r="M472" i="3"/>
  <c r="I472" i="3"/>
  <c r="M471" i="3"/>
  <c r="I471" i="3"/>
  <c r="M470" i="3"/>
  <c r="I470" i="3"/>
  <c r="N469" i="3"/>
  <c r="L469" i="3"/>
  <c r="K469" i="3"/>
  <c r="J469" i="3"/>
  <c r="H469" i="3"/>
  <c r="I468" i="3"/>
  <c r="I467" i="3"/>
  <c r="I459" i="3"/>
  <c r="I458" i="3"/>
  <c r="I457" i="3"/>
  <c r="I456" i="3"/>
  <c r="I455" i="3"/>
  <c r="M452" i="3"/>
  <c r="I452" i="3"/>
  <c r="N450" i="3"/>
  <c r="N11" i="7" s="1"/>
  <c r="L450" i="3"/>
  <c r="L11" i="7" s="1"/>
  <c r="K450" i="3"/>
  <c r="K11" i="7" s="1"/>
  <c r="J450" i="3"/>
  <c r="J11" i="7" s="1"/>
  <c r="H11" i="7"/>
  <c r="G11" i="7"/>
  <c r="M444" i="3"/>
  <c r="I444" i="3"/>
  <c r="I450" i="3" s="1"/>
  <c r="N442" i="3"/>
  <c r="K29" i="4" s="1"/>
  <c r="L442" i="3"/>
  <c r="I29" i="4" s="1"/>
  <c r="K442" i="3"/>
  <c r="J442" i="3"/>
  <c r="G29" i="4" s="1"/>
  <c r="E29" i="4"/>
  <c r="D29" i="4"/>
  <c r="M441" i="3"/>
  <c r="L235" i="6" s="1"/>
  <c r="L358" i="6" s="1"/>
  <c r="I441" i="3"/>
  <c r="H235" i="6" s="1"/>
  <c r="H358" i="6" s="1"/>
  <c r="M440" i="3"/>
  <c r="I440" i="3"/>
  <c r="H239" i="6" s="1"/>
  <c r="M437" i="3"/>
  <c r="I437" i="3"/>
  <c r="N436" i="3"/>
  <c r="L436" i="3"/>
  <c r="K436" i="3"/>
  <c r="L11" i="6" s="1"/>
  <c r="J436" i="3"/>
  <c r="H436" i="3"/>
  <c r="G436" i="3"/>
  <c r="I11" i="6" s="1"/>
  <c r="M435" i="3"/>
  <c r="I435" i="3"/>
  <c r="M434" i="3"/>
  <c r="I434" i="3"/>
  <c r="M433" i="3"/>
  <c r="I433" i="3"/>
  <c r="M432" i="3"/>
  <c r="I432" i="3"/>
  <c r="M427" i="3"/>
  <c r="I427" i="3"/>
  <c r="M426" i="3"/>
  <c r="I426" i="3"/>
  <c r="N425" i="3"/>
  <c r="L425" i="3"/>
  <c r="K425" i="3"/>
  <c r="L10" i="6" s="1"/>
  <c r="J425" i="3"/>
  <c r="H425" i="3"/>
  <c r="G425" i="3"/>
  <c r="I10" i="6" s="1"/>
  <c r="M424" i="3"/>
  <c r="I424" i="3"/>
  <c r="M423" i="3"/>
  <c r="I423" i="3"/>
  <c r="M422" i="3"/>
  <c r="I422" i="3"/>
  <c r="M418" i="3"/>
  <c r="I418" i="3"/>
  <c r="M417" i="3"/>
  <c r="I417" i="3"/>
  <c r="M416" i="3"/>
  <c r="I416" i="3"/>
  <c r="M413" i="3"/>
  <c r="N412" i="3"/>
  <c r="L412" i="3"/>
  <c r="K412" i="3"/>
  <c r="J412" i="3"/>
  <c r="H412" i="3"/>
  <c r="M411" i="3"/>
  <c r="I411" i="3"/>
  <c r="M405" i="3"/>
  <c r="I405" i="3"/>
  <c r="N404" i="3"/>
  <c r="L404" i="3"/>
  <c r="K404" i="3"/>
  <c r="J404" i="3"/>
  <c r="H404" i="3"/>
  <c r="G404" i="3"/>
  <c r="M403" i="3"/>
  <c r="I403" i="3"/>
  <c r="M397" i="3"/>
  <c r="M396" i="3"/>
  <c r="I396" i="3"/>
  <c r="M395" i="3"/>
  <c r="N394" i="3"/>
  <c r="L394" i="3"/>
  <c r="K394" i="3"/>
  <c r="J394" i="3"/>
  <c r="H394" i="3"/>
  <c r="G394" i="3"/>
  <c r="M393" i="3"/>
  <c r="I393" i="3"/>
  <c r="M388" i="3"/>
  <c r="I388" i="3"/>
  <c r="N387" i="3"/>
  <c r="L387" i="3"/>
  <c r="K387" i="3"/>
  <c r="J387" i="3"/>
  <c r="H387" i="3"/>
  <c r="G387" i="3"/>
  <c r="E158" i="5" s="1"/>
  <c r="M386" i="3"/>
  <c r="I386" i="3"/>
  <c r="M385" i="3"/>
  <c r="I385" i="3"/>
  <c r="M382" i="3"/>
  <c r="I382" i="3"/>
  <c r="N381" i="3"/>
  <c r="L381" i="3"/>
  <c r="K381" i="3"/>
  <c r="J381" i="3"/>
  <c r="H381" i="3"/>
  <c r="M380" i="3"/>
  <c r="I380" i="3"/>
  <c r="I376" i="3"/>
  <c r="M369" i="3"/>
  <c r="N368" i="3"/>
  <c r="L368" i="3"/>
  <c r="K368" i="3"/>
  <c r="J368" i="3"/>
  <c r="H368" i="3"/>
  <c r="M367" i="3"/>
  <c r="I367" i="3"/>
  <c r="M366" i="3"/>
  <c r="I366" i="3"/>
  <c r="M365" i="3"/>
  <c r="I365" i="3"/>
  <c r="M359" i="3"/>
  <c r="I359" i="3"/>
  <c r="M358" i="3"/>
  <c r="I358" i="3"/>
  <c r="N357" i="3"/>
  <c r="L357" i="3"/>
  <c r="K357" i="3"/>
  <c r="J357" i="3"/>
  <c r="H357" i="3"/>
  <c r="M356" i="3"/>
  <c r="I356" i="3"/>
  <c r="M355" i="3"/>
  <c r="I355" i="3"/>
  <c r="M354" i="3"/>
  <c r="I354" i="3"/>
  <c r="M351" i="3"/>
  <c r="I351" i="3"/>
  <c r="M350" i="3"/>
  <c r="I350" i="3"/>
  <c r="M349" i="3"/>
  <c r="I349" i="3"/>
  <c r="N348" i="3"/>
  <c r="L348" i="3"/>
  <c r="K348" i="3"/>
  <c r="J348" i="3"/>
  <c r="H348" i="3"/>
  <c r="M347" i="3"/>
  <c r="I347" i="3"/>
  <c r="M346" i="3"/>
  <c r="I346" i="3"/>
  <c r="M345" i="3"/>
  <c r="I345" i="3"/>
  <c r="M344" i="3"/>
  <c r="I344" i="3"/>
  <c r="M343" i="3"/>
  <c r="I343" i="3"/>
  <c r="M337" i="3"/>
  <c r="I337" i="3"/>
  <c r="M336" i="3"/>
  <c r="I336" i="3"/>
  <c r="M335" i="3"/>
  <c r="I335" i="3"/>
  <c r="N330" i="3"/>
  <c r="L330" i="3"/>
  <c r="K330" i="3"/>
  <c r="J330" i="3"/>
  <c r="M329" i="3"/>
  <c r="I329" i="3"/>
  <c r="M328" i="3"/>
  <c r="I328" i="3"/>
  <c r="M327" i="3"/>
  <c r="I327" i="3"/>
  <c r="M326" i="3"/>
  <c r="I326" i="3"/>
  <c r="M325" i="3"/>
  <c r="I325" i="3"/>
  <c r="M319" i="3"/>
  <c r="I319" i="3"/>
  <c r="M318" i="3"/>
  <c r="I318" i="3"/>
  <c r="M317" i="3"/>
  <c r="I317" i="3"/>
  <c r="M316" i="3"/>
  <c r="I316" i="3"/>
  <c r="M315" i="3"/>
  <c r="I315" i="3"/>
  <c r="M314" i="3"/>
  <c r="I314" i="3"/>
  <c r="M313" i="3"/>
  <c r="I313" i="3"/>
  <c r="M312" i="3"/>
  <c r="I312" i="3"/>
  <c r="M311" i="3"/>
  <c r="I311" i="3"/>
  <c r="N310" i="3"/>
  <c r="L310" i="3"/>
  <c r="K310" i="3"/>
  <c r="J310" i="3"/>
  <c r="H310" i="3"/>
  <c r="M309" i="3"/>
  <c r="I309" i="3"/>
  <c r="M308" i="3"/>
  <c r="I308" i="3"/>
  <c r="M307" i="3"/>
  <c r="I307" i="3"/>
  <c r="M306" i="3"/>
  <c r="I306" i="3"/>
  <c r="M305" i="3"/>
  <c r="I305" i="3"/>
  <c r="M299" i="3"/>
  <c r="I299" i="3"/>
  <c r="M298" i="3"/>
  <c r="I298" i="3"/>
  <c r="M297" i="3"/>
  <c r="I297" i="3"/>
  <c r="M296" i="3"/>
  <c r="I296" i="3"/>
  <c r="M295" i="3"/>
  <c r="I295" i="3"/>
  <c r="M294" i="3"/>
  <c r="I294" i="3"/>
  <c r="N293" i="3"/>
  <c r="L293" i="3"/>
  <c r="K293" i="3"/>
  <c r="J293" i="3"/>
  <c r="H293" i="3"/>
  <c r="M292" i="3"/>
  <c r="I292" i="3"/>
  <c r="M291" i="3"/>
  <c r="I291" i="3"/>
  <c r="M286" i="3"/>
  <c r="I286" i="3"/>
  <c r="K22" i="4"/>
  <c r="G22" i="4"/>
  <c r="E22" i="4"/>
  <c r="M277" i="3"/>
  <c r="M283" i="3" s="1"/>
  <c r="N275" i="3"/>
  <c r="M1242" i="6" s="1"/>
  <c r="L275" i="3"/>
  <c r="K1242" i="6" s="1"/>
  <c r="K275" i="3"/>
  <c r="J1242" i="6" s="1"/>
  <c r="J275" i="3"/>
  <c r="I1242" i="6" s="1"/>
  <c r="H275" i="3"/>
  <c r="G1242" i="6" s="1"/>
  <c r="G275" i="3"/>
  <c r="F1242" i="6" s="1"/>
  <c r="M270" i="3"/>
  <c r="I270" i="3"/>
  <c r="N268" i="3"/>
  <c r="K20" i="4" s="1"/>
  <c r="L268" i="3"/>
  <c r="I20" i="4" s="1"/>
  <c r="K268" i="3"/>
  <c r="H20" i="4" s="1"/>
  <c r="J268" i="3"/>
  <c r="G20" i="4" s="1"/>
  <c r="H268" i="3"/>
  <c r="E20" i="4" s="1"/>
  <c r="D20" i="4"/>
  <c r="M263" i="3"/>
  <c r="I263" i="3"/>
  <c r="N261" i="3"/>
  <c r="M1081" i="6" s="1"/>
  <c r="L261" i="3"/>
  <c r="K1081" i="6" s="1"/>
  <c r="K261" i="3"/>
  <c r="J1081" i="6" s="1"/>
  <c r="J261" i="3"/>
  <c r="I1081" i="6" s="1"/>
  <c r="H261" i="3"/>
  <c r="G1081" i="6" s="1"/>
  <c r="F1081" i="6"/>
  <c r="I261" i="3"/>
  <c r="M257" i="3"/>
  <c r="N255" i="3"/>
  <c r="K18" i="4" s="1"/>
  <c r="L255" i="3"/>
  <c r="I18" i="4" s="1"/>
  <c r="K255" i="3"/>
  <c r="H18" i="4" s="1"/>
  <c r="J255" i="3"/>
  <c r="G18" i="4" s="1"/>
  <c r="H255" i="3"/>
  <c r="E18" i="4" s="1"/>
  <c r="D18" i="4"/>
  <c r="N248" i="3"/>
  <c r="K17" i="4" s="1"/>
  <c r="L248" i="3"/>
  <c r="I17" i="4" s="1"/>
  <c r="K248" i="3"/>
  <c r="H17" i="4" s="1"/>
  <c r="J248" i="3"/>
  <c r="G17" i="4" s="1"/>
  <c r="H248" i="3"/>
  <c r="E17" i="4" s="1"/>
  <c r="D17" i="4"/>
  <c r="L775" i="6"/>
  <c r="H775" i="6"/>
  <c r="M241" i="3"/>
  <c r="N240" i="3"/>
  <c r="L240" i="3"/>
  <c r="K240" i="3"/>
  <c r="J240" i="3"/>
  <c r="H240" i="3"/>
  <c r="G240" i="3"/>
  <c r="M239" i="3"/>
  <c r="I239" i="3"/>
  <c r="M238" i="3"/>
  <c r="I238" i="3"/>
  <c r="M237" i="3"/>
  <c r="M230" i="3"/>
  <c r="I230" i="3"/>
  <c r="M229" i="3"/>
  <c r="I229" i="3"/>
  <c r="M228" i="3"/>
  <c r="I228" i="3"/>
  <c r="M227" i="3"/>
  <c r="I227" i="3"/>
  <c r="M226" i="3"/>
  <c r="I226" i="3"/>
  <c r="N225" i="3"/>
  <c r="L225" i="3"/>
  <c r="K225" i="3"/>
  <c r="J225" i="3"/>
  <c r="H225" i="3"/>
  <c r="M224" i="3"/>
  <c r="I224" i="3"/>
  <c r="M223" i="3"/>
  <c r="I223" i="3"/>
  <c r="I222" i="3"/>
  <c r="M214" i="3"/>
  <c r="I214" i="3"/>
  <c r="M213" i="3"/>
  <c r="I213" i="3"/>
  <c r="M212" i="3"/>
  <c r="I212" i="3"/>
  <c r="N211" i="3"/>
  <c r="L211" i="3"/>
  <c r="K211" i="3"/>
  <c r="J211" i="3"/>
  <c r="H211" i="3"/>
  <c r="M210" i="3"/>
  <c r="I210" i="3"/>
  <c r="M209" i="3"/>
  <c r="I209" i="3"/>
  <c r="M208" i="3"/>
  <c r="I208" i="3"/>
  <c r="M200" i="3"/>
  <c r="I200" i="3"/>
  <c r="M199" i="3"/>
  <c r="I199" i="3"/>
  <c r="M198" i="3"/>
  <c r="I198" i="3"/>
  <c r="N196" i="3"/>
  <c r="K15" i="4" s="1"/>
  <c r="L196" i="3"/>
  <c r="I15" i="4" s="1"/>
  <c r="K196" i="3"/>
  <c r="J196" i="3"/>
  <c r="G15" i="4" s="1"/>
  <c r="H196" i="3"/>
  <c r="M191" i="3"/>
  <c r="I191" i="3"/>
  <c r="N190" i="3"/>
  <c r="L190" i="3"/>
  <c r="K190" i="3"/>
  <c r="K11" i="6" s="1"/>
  <c r="M11" i="6" s="1"/>
  <c r="J190" i="3"/>
  <c r="H190" i="3"/>
  <c r="G190" i="3"/>
  <c r="H11" i="6" s="1"/>
  <c r="J11" i="6" s="1"/>
  <c r="M189" i="3"/>
  <c r="I189" i="3"/>
  <c r="M187" i="3"/>
  <c r="I187" i="3"/>
  <c r="M183" i="3"/>
  <c r="L118" i="6" s="1"/>
  <c r="M182" i="3"/>
  <c r="I182" i="3"/>
  <c r="N180" i="3"/>
  <c r="L180" i="3"/>
  <c r="K180" i="3"/>
  <c r="K10" i="6" s="1"/>
  <c r="J180" i="3"/>
  <c r="H180" i="3"/>
  <c r="G180" i="3"/>
  <c r="I179" i="3"/>
  <c r="M176" i="3"/>
  <c r="L22" i="6" s="1"/>
  <c r="I176" i="3"/>
  <c r="H22" i="6" s="1"/>
  <c r="M175" i="3"/>
  <c r="L21" i="6" s="1"/>
  <c r="I175" i="3"/>
  <c r="H21" i="6" s="1"/>
  <c r="M174" i="3"/>
  <c r="I174" i="3"/>
  <c r="M173" i="3"/>
  <c r="I173" i="3"/>
  <c r="M172" i="3"/>
  <c r="I172" i="3"/>
  <c r="N168" i="3"/>
  <c r="L168" i="3"/>
  <c r="K168" i="3"/>
  <c r="J168" i="3"/>
  <c r="H168" i="3"/>
  <c r="G168" i="3"/>
  <c r="M167" i="3"/>
  <c r="I167" i="3"/>
  <c r="I168" i="3" s="1"/>
  <c r="M161" i="3"/>
  <c r="N160" i="3"/>
  <c r="L160" i="3"/>
  <c r="K160" i="3"/>
  <c r="J160" i="3"/>
  <c r="H160" i="3"/>
  <c r="G160" i="3"/>
  <c r="M159" i="3"/>
  <c r="I159" i="3"/>
  <c r="M153" i="3"/>
  <c r="I153" i="3"/>
  <c r="M152" i="3"/>
  <c r="I152" i="3"/>
  <c r="M151" i="3"/>
  <c r="I151" i="3"/>
  <c r="M149" i="3"/>
  <c r="M150" i="3" s="1"/>
  <c r="I149" i="3"/>
  <c r="I150" i="3" s="1"/>
  <c r="N144" i="3"/>
  <c r="L144" i="3"/>
  <c r="K144" i="3"/>
  <c r="J144" i="3"/>
  <c r="H144" i="3"/>
  <c r="G144" i="3"/>
  <c r="M143" i="3"/>
  <c r="M139" i="3"/>
  <c r="I139" i="3"/>
  <c r="N138" i="3"/>
  <c r="L138" i="3"/>
  <c r="K138" i="3"/>
  <c r="J138" i="3"/>
  <c r="H138" i="3"/>
  <c r="M137" i="3"/>
  <c r="M133" i="3"/>
  <c r="I133" i="3"/>
  <c r="I138" i="3" s="1"/>
  <c r="M130" i="3"/>
  <c r="M127" i="3"/>
  <c r="M129" i="3" s="1"/>
  <c r="K69" i="5" s="1"/>
  <c r="I127" i="3"/>
  <c r="I129" i="3" s="1"/>
  <c r="G69" i="5" s="1"/>
  <c r="M126" i="3"/>
  <c r="N125" i="3"/>
  <c r="L125" i="3"/>
  <c r="K125" i="3"/>
  <c r="J125" i="3"/>
  <c r="H125" i="3"/>
  <c r="M124" i="3"/>
  <c r="I124" i="3"/>
  <c r="I123" i="3"/>
  <c r="M121" i="3"/>
  <c r="M120" i="3"/>
  <c r="M116" i="3"/>
  <c r="I116" i="3"/>
  <c r="M115" i="3"/>
  <c r="I115" i="3"/>
  <c r="M114" i="3"/>
  <c r="I114" i="3"/>
  <c r="N113" i="3"/>
  <c r="L113" i="3"/>
  <c r="K113" i="3"/>
  <c r="J113" i="3"/>
  <c r="H113" i="3"/>
  <c r="M112" i="3"/>
  <c r="I112" i="3"/>
  <c r="M111" i="3"/>
  <c r="I111" i="3"/>
  <c r="M110" i="3"/>
  <c r="I110" i="3"/>
  <c r="M109" i="3"/>
  <c r="I109" i="3"/>
  <c r="M104" i="3"/>
  <c r="M103" i="3"/>
  <c r="I103" i="3"/>
  <c r="N102" i="3"/>
  <c r="L102" i="3"/>
  <c r="K102" i="3"/>
  <c r="J102" i="3"/>
  <c r="H102" i="3"/>
  <c r="M101" i="3"/>
  <c r="I101" i="3"/>
  <c r="M100" i="3"/>
  <c r="I100" i="3"/>
  <c r="M99" i="3"/>
  <c r="I99" i="3"/>
  <c r="M98" i="3"/>
  <c r="I98" i="3"/>
  <c r="M97" i="3"/>
  <c r="I97" i="3"/>
  <c r="M91" i="3"/>
  <c r="I91" i="3"/>
  <c r="M90" i="3"/>
  <c r="I90" i="3"/>
  <c r="M89" i="3"/>
  <c r="I89" i="3"/>
  <c r="M85" i="3"/>
  <c r="I85" i="3"/>
  <c r="N84" i="3"/>
  <c r="L84" i="3"/>
  <c r="K84" i="3"/>
  <c r="J84" i="3"/>
  <c r="H84" i="3"/>
  <c r="M83" i="3"/>
  <c r="I83" i="3"/>
  <c r="M82" i="3"/>
  <c r="I82" i="3"/>
  <c r="M81" i="3"/>
  <c r="I81" i="3"/>
  <c r="M80" i="3"/>
  <c r="I80" i="3"/>
  <c r="M79" i="3"/>
  <c r="I79" i="3"/>
  <c r="M73" i="3"/>
  <c r="M72" i="3"/>
  <c r="I72" i="3"/>
  <c r="M71" i="3"/>
  <c r="I71" i="3"/>
  <c r="M70" i="3"/>
  <c r="I70" i="3"/>
  <c r="M69" i="3"/>
  <c r="I69" i="3"/>
  <c r="M68" i="3"/>
  <c r="I68" i="3"/>
  <c r="M67" i="3"/>
  <c r="I67" i="3"/>
  <c r="M66" i="3"/>
  <c r="I66" i="3"/>
  <c r="M65" i="3"/>
  <c r="I65" i="3"/>
  <c r="N64" i="3"/>
  <c r="L64" i="3"/>
  <c r="K64" i="3"/>
  <c r="J64" i="3"/>
  <c r="H64" i="3"/>
  <c r="M63" i="3"/>
  <c r="I63" i="3"/>
  <c r="M62" i="3"/>
  <c r="I62" i="3"/>
  <c r="M61" i="3"/>
  <c r="I61" i="3"/>
  <c r="M60" i="3"/>
  <c r="I60" i="3"/>
  <c r="M59" i="3"/>
  <c r="I59" i="3"/>
  <c r="M53" i="3"/>
  <c r="I53" i="3"/>
  <c r="M52" i="3"/>
  <c r="I52" i="3"/>
  <c r="M51" i="3"/>
  <c r="I51" i="3"/>
  <c r="M50" i="3"/>
  <c r="I50" i="3"/>
  <c r="M49" i="3"/>
  <c r="I49" i="3"/>
  <c r="M48" i="3"/>
  <c r="I48" i="3"/>
  <c r="N47" i="3"/>
  <c r="L47" i="3"/>
  <c r="K47" i="3"/>
  <c r="J47" i="3"/>
  <c r="H47" i="3"/>
  <c r="I46" i="3"/>
  <c r="M44" i="3"/>
  <c r="M39" i="3"/>
  <c r="I39" i="3"/>
  <c r="K17" i="5"/>
  <c r="G17" i="5"/>
  <c r="M35" i="3"/>
  <c r="K15" i="5" s="1"/>
  <c r="I35" i="3"/>
  <c r="G15" i="5" s="1"/>
  <c r="M33" i="3"/>
  <c r="K14" i="5" s="1"/>
  <c r="I33" i="3"/>
  <c r="G14" i="5" s="1"/>
  <c r="N32" i="3"/>
  <c r="L32" i="3"/>
  <c r="K32" i="3"/>
  <c r="J32" i="3"/>
  <c r="H32" i="3"/>
  <c r="M31" i="3"/>
  <c r="I31" i="3"/>
  <c r="M30" i="3"/>
  <c r="I30" i="3"/>
  <c r="I24" i="3"/>
  <c r="N23" i="3"/>
  <c r="L12" i="5" s="1"/>
  <c r="L23" i="3"/>
  <c r="J12" i="5" s="1"/>
  <c r="K23" i="3"/>
  <c r="I12" i="5" s="1"/>
  <c r="J23" i="3"/>
  <c r="H12" i="5" s="1"/>
  <c r="H23" i="3"/>
  <c r="F12" i="5" s="1"/>
  <c r="M22" i="3"/>
  <c r="I22" i="3"/>
  <c r="M21" i="3"/>
  <c r="I21" i="3"/>
  <c r="M20" i="3"/>
  <c r="I20" i="3"/>
  <c r="M19" i="3"/>
  <c r="I19" i="3"/>
  <c r="M15" i="3"/>
  <c r="I15" i="3"/>
  <c r="A3" i="3"/>
  <c r="K83" i="4"/>
  <c r="I83" i="4"/>
  <c r="H83" i="4"/>
  <c r="G83" i="4"/>
  <c r="E83" i="4"/>
  <c r="D83" i="4"/>
  <c r="K82" i="4"/>
  <c r="I82" i="4"/>
  <c r="H82" i="4"/>
  <c r="G82" i="4"/>
  <c r="E82" i="4"/>
  <c r="D82" i="4"/>
  <c r="K81" i="4"/>
  <c r="I81" i="4"/>
  <c r="H81" i="4"/>
  <c r="G81" i="4"/>
  <c r="E81" i="4"/>
  <c r="D81" i="4"/>
  <c r="K80" i="4"/>
  <c r="I80" i="4"/>
  <c r="H80" i="4"/>
  <c r="G80" i="4"/>
  <c r="E80" i="4"/>
  <c r="D80" i="4"/>
  <c r="K79" i="4"/>
  <c r="I79" i="4"/>
  <c r="H79" i="4"/>
  <c r="G79" i="4"/>
  <c r="E79" i="4"/>
  <c r="D79" i="4"/>
  <c r="K78" i="4"/>
  <c r="I78" i="4"/>
  <c r="H78" i="4"/>
  <c r="G78" i="4"/>
  <c r="E78" i="4"/>
  <c r="D78" i="4"/>
  <c r="K76" i="4"/>
  <c r="I76" i="4"/>
  <c r="H76" i="4"/>
  <c r="G76" i="4"/>
  <c r="E76" i="4"/>
  <c r="D76" i="4"/>
  <c r="K75" i="4"/>
  <c r="I75" i="4"/>
  <c r="H75" i="4"/>
  <c r="G75" i="4"/>
  <c r="E75" i="4"/>
  <c r="D75" i="4"/>
  <c r="K66" i="4"/>
  <c r="D62" i="4"/>
  <c r="I56" i="4"/>
  <c r="D56" i="4"/>
  <c r="D54" i="4"/>
  <c r="G52" i="4"/>
  <c r="E52" i="4"/>
  <c r="G51" i="4"/>
  <c r="E50" i="4"/>
  <c r="G49" i="4"/>
  <c r="D47" i="4"/>
  <c r="I22" i="4"/>
  <c r="H22" i="4"/>
  <c r="D22" i="4"/>
  <c r="D19" i="4"/>
  <c r="I158" i="5" l="1"/>
  <c r="I37" i="4"/>
  <c r="G37" i="4"/>
  <c r="J157" i="5"/>
  <c r="L75" i="5"/>
  <c r="J158" i="5"/>
  <c r="E37" i="4"/>
  <c r="K37" i="4"/>
  <c r="H37" i="4"/>
  <c r="F157" i="5"/>
  <c r="E157" i="5"/>
  <c r="L158" i="5"/>
  <c r="G109" i="6"/>
  <c r="I209" i="6"/>
  <c r="H157" i="5"/>
  <c r="I109" i="6"/>
  <c r="L190" i="6"/>
  <c r="F110" i="6"/>
  <c r="F75" i="5"/>
  <c r="G110" i="6"/>
  <c r="H207" i="6"/>
  <c r="L157" i="5"/>
  <c r="F158" i="5"/>
  <c r="L239" i="6"/>
  <c r="I110" i="6"/>
  <c r="L207" i="6"/>
  <c r="I75" i="5"/>
  <c r="H158" i="5"/>
  <c r="J75" i="5"/>
  <c r="H37" i="3"/>
  <c r="N37" i="3"/>
  <c r="H74" i="5"/>
  <c r="J131" i="3"/>
  <c r="M88" i="3"/>
  <c r="K63" i="5" s="1"/>
  <c r="H374" i="3"/>
  <c r="N374" i="3"/>
  <c r="K26" i="4" s="1"/>
  <c r="E105" i="5"/>
  <c r="G311" i="8"/>
  <c r="K311" i="8"/>
  <c r="H13" i="5"/>
  <c r="H16" i="5" s="1"/>
  <c r="H18" i="5" s="1"/>
  <c r="J37" i="3"/>
  <c r="K131" i="3"/>
  <c r="I74" i="5"/>
  <c r="H75" i="5"/>
  <c r="J374" i="3"/>
  <c r="H311" i="8"/>
  <c r="L311" i="8"/>
  <c r="I13" i="5"/>
  <c r="I16" i="5" s="1"/>
  <c r="I18" i="5" s="1"/>
  <c r="K37" i="3"/>
  <c r="L131" i="3"/>
  <c r="J74" i="5"/>
  <c r="K374" i="3"/>
  <c r="H1104" i="6"/>
  <c r="I518" i="3"/>
  <c r="I523" i="3" s="1"/>
  <c r="E188" i="5"/>
  <c r="L334" i="7"/>
  <c r="L343" i="7" s="1"/>
  <c r="I311" i="8"/>
  <c r="M311" i="8"/>
  <c r="J13" i="5"/>
  <c r="J16" i="5" s="1"/>
  <c r="J18" i="5" s="1"/>
  <c r="L37" i="3"/>
  <c r="H131" i="3"/>
  <c r="F74" i="5"/>
  <c r="L74" i="5"/>
  <c r="N131" i="3"/>
  <c r="I88" i="3"/>
  <c r="G63" i="5" s="1"/>
  <c r="I157" i="5"/>
  <c r="L374" i="3"/>
  <c r="L1104" i="6"/>
  <c r="M518" i="3"/>
  <c r="M523" i="3" s="1"/>
  <c r="F311" i="8"/>
  <c r="J311" i="8"/>
  <c r="L1106" i="6"/>
  <c r="L1110" i="6"/>
  <c r="J26" i="9"/>
  <c r="J39" i="9"/>
  <c r="J75" i="9" s="1"/>
  <c r="K57" i="9"/>
  <c r="K67" i="9"/>
  <c r="K69" i="9" s="1"/>
  <c r="H57" i="9"/>
  <c r="H67" i="9"/>
  <c r="H69" i="9" s="1"/>
  <c r="I57" i="9"/>
  <c r="I74" i="9" s="1"/>
  <c r="I67" i="9"/>
  <c r="M10" i="6"/>
  <c r="H10" i="6"/>
  <c r="J10" i="6" s="1"/>
  <c r="G192" i="3"/>
  <c r="D14" i="4" s="1"/>
  <c r="F149" i="5"/>
  <c r="L149" i="5"/>
  <c r="G236" i="6"/>
  <c r="D26" i="8"/>
  <c r="D39" i="8"/>
  <c r="H80" i="8"/>
  <c r="H39" i="8"/>
  <c r="L26" i="8"/>
  <c r="L39" i="8"/>
  <c r="D64" i="8"/>
  <c r="D74" i="8"/>
  <c r="D76" i="8" s="1"/>
  <c r="H64" i="8"/>
  <c r="H74" i="8"/>
  <c r="H76" i="8" s="1"/>
  <c r="L64" i="8"/>
  <c r="L74" i="8"/>
  <c r="L76" i="8" s="1"/>
  <c r="J264" i="8"/>
  <c r="E26" i="8"/>
  <c r="E39" i="8"/>
  <c r="I26" i="8"/>
  <c r="I39" i="8"/>
  <c r="I41" i="8" s="1"/>
  <c r="E64" i="8"/>
  <c r="E74" i="8"/>
  <c r="E76" i="8" s="1"/>
  <c r="I64" i="8"/>
  <c r="I74" i="8"/>
  <c r="I76" i="8" s="1"/>
  <c r="J278" i="8"/>
  <c r="F26" i="8"/>
  <c r="F39" i="8"/>
  <c r="F41" i="8" s="1"/>
  <c r="J80" i="8"/>
  <c r="J39" i="8"/>
  <c r="J41" i="8" s="1"/>
  <c r="F64" i="8"/>
  <c r="F74" i="8"/>
  <c r="F76" i="8" s="1"/>
  <c r="J64" i="8"/>
  <c r="J74" i="8"/>
  <c r="J76" i="8" s="1"/>
  <c r="G80" i="8"/>
  <c r="G39" i="8"/>
  <c r="G41" i="8" s="1"/>
  <c r="K80" i="8"/>
  <c r="K39" i="8"/>
  <c r="K41" i="8" s="1"/>
  <c r="G64" i="8"/>
  <c r="G74" i="8"/>
  <c r="G76" i="8" s="1"/>
  <c r="K64" i="8"/>
  <c r="K74" i="8"/>
  <c r="K76" i="8" s="1"/>
  <c r="M239" i="8"/>
  <c r="M279" i="8" s="1"/>
  <c r="M278" i="8"/>
  <c r="M272" i="8"/>
  <c r="M274" i="8" s="1"/>
  <c r="M247" i="8"/>
  <c r="I26" i="9"/>
  <c r="I41" i="9"/>
  <c r="G57" i="9"/>
  <c r="G69" i="9"/>
  <c r="F358" i="6"/>
  <c r="J149" i="5"/>
  <c r="I569" i="9"/>
  <c r="J564" i="9"/>
  <c r="I149" i="5"/>
  <c r="J22" i="10"/>
  <c r="H149" i="5"/>
  <c r="I670" i="3"/>
  <c r="M670" i="3"/>
  <c r="K563" i="9"/>
  <c r="I570" i="9"/>
  <c r="M719" i="11"/>
  <c r="I64" i="7"/>
  <c r="J34" i="15"/>
  <c r="J135" i="13"/>
  <c r="J138" i="13"/>
  <c r="E41" i="12"/>
  <c r="J36" i="13"/>
  <c r="N135" i="13"/>
  <c r="N138" i="13"/>
  <c r="N170" i="13"/>
  <c r="N171" i="13"/>
  <c r="N23" i="13"/>
  <c r="N36" i="13"/>
  <c r="M774" i="11"/>
  <c r="J41" i="12" s="1"/>
  <c r="H251" i="13"/>
  <c r="K566" i="9"/>
  <c r="J170" i="13"/>
  <c r="J171" i="13"/>
  <c r="G426" i="9"/>
  <c r="L650" i="6"/>
  <c r="L720" i="6"/>
  <c r="I172" i="13"/>
  <c r="O172" i="13"/>
  <c r="K76" i="13"/>
  <c r="L172" i="13"/>
  <c r="K172" i="13"/>
  <c r="L76" i="13"/>
  <c r="H172" i="13"/>
  <c r="M172" i="13"/>
  <c r="J76" i="13"/>
  <c r="H76" i="13"/>
  <c r="M76" i="13"/>
  <c r="N76" i="13"/>
  <c r="I76" i="13"/>
  <c r="O76" i="13"/>
  <c r="H569" i="9"/>
  <c r="I564" i="9"/>
  <c r="K565" i="9"/>
  <c r="L117" i="6"/>
  <c r="H437" i="6"/>
  <c r="L23" i="6"/>
  <c r="H436" i="6"/>
  <c r="H570" i="9"/>
  <c r="H937" i="6"/>
  <c r="G73" i="9"/>
  <c r="J725" i="3"/>
  <c r="G48" i="4" s="1"/>
  <c r="H201" i="9"/>
  <c r="L847" i="3"/>
  <c r="I61" i="4" s="1"/>
  <c r="J202" i="9"/>
  <c r="N911" i="3"/>
  <c r="K68" i="4" s="1"/>
  <c r="L570" i="9"/>
  <c r="K725" i="3"/>
  <c r="H48" i="4" s="1"/>
  <c r="I201" i="9"/>
  <c r="J569" i="9"/>
  <c r="K41" i="7"/>
  <c r="L436" i="6"/>
  <c r="L1131" i="6"/>
  <c r="N847" i="3"/>
  <c r="K61" i="4" s="1"/>
  <c r="L202" i="9"/>
  <c r="J62" i="10"/>
  <c r="G173" i="9"/>
  <c r="L725" i="3"/>
  <c r="I48" i="4" s="1"/>
  <c r="J201" i="9"/>
  <c r="L569" i="9"/>
  <c r="H564" i="9"/>
  <c r="J847" i="3"/>
  <c r="G61" i="4" s="1"/>
  <c r="H202" i="9"/>
  <c r="I80" i="11"/>
  <c r="J11" i="13" s="1"/>
  <c r="I465" i="11"/>
  <c r="J181" i="13" s="1"/>
  <c r="H1250" i="6"/>
  <c r="M801" i="11"/>
  <c r="L122" i="6"/>
  <c r="K752" i="3"/>
  <c r="I429" i="9"/>
  <c r="L564" i="9"/>
  <c r="L437" i="6"/>
  <c r="K173" i="9"/>
  <c r="H752" i="3"/>
  <c r="I752" i="3" s="1"/>
  <c r="F429" i="9"/>
  <c r="K426" i="9"/>
  <c r="K847" i="3"/>
  <c r="H61" i="4" s="1"/>
  <c r="I202" i="9"/>
  <c r="J887" i="3"/>
  <c r="G67" i="4" s="1"/>
  <c r="H430" i="9"/>
  <c r="J1131" i="6"/>
  <c r="I65" i="11"/>
  <c r="J9" i="13" s="1"/>
  <c r="L1250" i="6"/>
  <c r="H117" i="6"/>
  <c r="H23" i="6"/>
  <c r="H122" i="6"/>
  <c r="G565" i="9"/>
  <c r="G563" i="9"/>
  <c r="L893" i="6"/>
  <c r="L898" i="6" s="1"/>
  <c r="M597" i="6"/>
  <c r="F236" i="6"/>
  <c r="G242" i="3"/>
  <c r="I26" i="4"/>
  <c r="G26" i="4"/>
  <c r="J75" i="4"/>
  <c r="I125" i="3"/>
  <c r="J82" i="4"/>
  <c r="G12" i="4"/>
  <c r="I12" i="4"/>
  <c r="G77" i="4"/>
  <c r="G84" i="4" s="1"/>
  <c r="G88" i="4" s="1"/>
  <c r="K12" i="4"/>
  <c r="E34" i="4"/>
  <c r="M168" i="3"/>
  <c r="M634" i="3"/>
  <c r="I77" i="4"/>
  <c r="I84" i="4" s="1"/>
  <c r="I88" i="4" s="1"/>
  <c r="J192" i="3"/>
  <c r="G14" i="4" s="1"/>
  <c r="I64" i="3"/>
  <c r="M488" i="3"/>
  <c r="J911" i="3"/>
  <c r="G68" i="4" s="1"/>
  <c r="M211" i="3"/>
  <c r="I225" i="3"/>
  <c r="I412" i="3"/>
  <c r="M593" i="3"/>
  <c r="I660" i="3"/>
  <c r="F39" i="4" s="1"/>
  <c r="I896" i="3"/>
  <c r="N192" i="3"/>
  <c r="K14" i="4" s="1"/>
  <c r="I381" i="3"/>
  <c r="G628" i="3"/>
  <c r="D36" i="4" s="1"/>
  <c r="K911" i="3"/>
  <c r="H68" i="4" s="1"/>
  <c r="I211" i="3"/>
  <c r="I593" i="3"/>
  <c r="M858" i="3"/>
  <c r="M13" i="7" s="1"/>
  <c r="L911" i="3"/>
  <c r="I68" i="4" s="1"/>
  <c r="J78" i="4"/>
  <c r="I394" i="3"/>
  <c r="I807" i="3"/>
  <c r="I875" i="3"/>
  <c r="G430" i="9" s="1"/>
  <c r="J22" i="13"/>
  <c r="I93" i="11"/>
  <c r="F13" i="12" s="1"/>
  <c r="I84" i="3"/>
  <c r="M125" i="3"/>
  <c r="G170" i="3"/>
  <c r="I160" i="3"/>
  <c r="M225" i="3"/>
  <c r="H414" i="3"/>
  <c r="E27" i="4" s="1"/>
  <c r="J438" i="3"/>
  <c r="G28" i="4" s="1"/>
  <c r="I506" i="3"/>
  <c r="I543" i="3"/>
  <c r="I567" i="3"/>
  <c r="M660" i="3"/>
  <c r="J39" i="4" s="1"/>
  <c r="H699" i="3"/>
  <c r="I721" i="3"/>
  <c r="I741" i="3"/>
  <c r="G429" i="9" s="1"/>
  <c r="M64" i="7"/>
  <c r="K887" i="3"/>
  <c r="M984" i="6"/>
  <c r="M1131" i="6"/>
  <c r="M444" i="8"/>
  <c r="K8" i="13"/>
  <c r="K12" i="13" s="1"/>
  <c r="J81" i="11"/>
  <c r="I479" i="11"/>
  <c r="J189" i="13" s="1"/>
  <c r="I196" i="13"/>
  <c r="I198" i="13" s="1"/>
  <c r="H655" i="11"/>
  <c r="E35" i="12" s="1"/>
  <c r="M666" i="11"/>
  <c r="J22" i="15"/>
  <c r="J69" i="15"/>
  <c r="K122" i="15"/>
  <c r="K124" i="15" s="1"/>
  <c r="J120" i="15"/>
  <c r="M543" i="3"/>
  <c r="H91" i="6"/>
  <c r="I7" i="13"/>
  <c r="I12" i="13" s="1"/>
  <c r="H81" i="11"/>
  <c r="I81" i="11" s="1"/>
  <c r="L8" i="13"/>
  <c r="L12" i="13" s="1"/>
  <c r="K81" i="11"/>
  <c r="I304" i="11"/>
  <c r="F23" i="12" s="1"/>
  <c r="I368" i="11"/>
  <c r="J146" i="13" s="1"/>
  <c r="I33" i="12"/>
  <c r="M416" i="11"/>
  <c r="J33" i="12" s="1"/>
  <c r="M479" i="11"/>
  <c r="N189" i="13" s="1"/>
  <c r="K196" i="13"/>
  <c r="K198" i="13" s="1"/>
  <c r="J655" i="11"/>
  <c r="G35" i="12" s="1"/>
  <c r="M160" i="3"/>
  <c r="I330" i="3"/>
  <c r="I368" i="3"/>
  <c r="L12" i="6"/>
  <c r="H1239" i="6"/>
  <c r="I759" i="3"/>
  <c r="F54" i="4" s="1"/>
  <c r="I789" i="3"/>
  <c r="N64" i="7"/>
  <c r="I23" i="3"/>
  <c r="G12" i="5" s="1"/>
  <c r="I47" i="3"/>
  <c r="I102" i="3"/>
  <c r="L1230" i="6"/>
  <c r="L1233" i="6" s="1"/>
  <c r="M268" i="3"/>
  <c r="J20" i="4" s="1"/>
  <c r="M330" i="3"/>
  <c r="I357" i="3"/>
  <c r="M368" i="3"/>
  <c r="M394" i="3"/>
  <c r="K149" i="5" s="1"/>
  <c r="I12" i="6"/>
  <c r="G438" i="3"/>
  <c r="I469" i="3"/>
  <c r="I553" i="3"/>
  <c r="I685" i="3"/>
  <c r="L1239" i="6"/>
  <c r="M759" i="3"/>
  <c r="J54" i="4" s="1"/>
  <c r="M789" i="3"/>
  <c r="M807" i="3"/>
  <c r="L821" i="3"/>
  <c r="J163" i="9" s="1"/>
  <c r="L431" i="9"/>
  <c r="N887" i="3"/>
  <c r="K67" i="4" s="1"/>
  <c r="G722" i="6"/>
  <c r="J123" i="10"/>
  <c r="M8" i="13"/>
  <c r="M12" i="13" s="1"/>
  <c r="L81" i="11"/>
  <c r="I12" i="12" s="1"/>
  <c r="L196" i="13"/>
  <c r="L198" i="13" s="1"/>
  <c r="K655" i="11"/>
  <c r="M793" i="11"/>
  <c r="E15" i="4"/>
  <c r="I196" i="3"/>
  <c r="F15" i="4" s="1"/>
  <c r="I434" i="6"/>
  <c r="H1230" i="6"/>
  <c r="H1233" i="6" s="1"/>
  <c r="I268" i="3"/>
  <c r="F20" i="4" s="1"/>
  <c r="M506" i="3"/>
  <c r="K821" i="3"/>
  <c r="H60" i="4" s="1"/>
  <c r="L887" i="3"/>
  <c r="I67" i="4" s="1"/>
  <c r="H21" i="4"/>
  <c r="M23" i="3"/>
  <c r="K12" i="5" s="1"/>
  <c r="M102" i="3"/>
  <c r="I144" i="3"/>
  <c r="G157" i="5" s="1"/>
  <c r="M196" i="3"/>
  <c r="J15" i="4" s="1"/>
  <c r="I240" i="3"/>
  <c r="I293" i="3"/>
  <c r="I348" i="3"/>
  <c r="M357" i="3"/>
  <c r="I488" i="3"/>
  <c r="I634" i="3"/>
  <c r="J157" i="9"/>
  <c r="F686" i="6"/>
  <c r="F984" i="6"/>
  <c r="F1131" i="6"/>
  <c r="J115" i="10"/>
  <c r="O8" i="13"/>
  <c r="O12" i="13" s="1"/>
  <c r="N81" i="11"/>
  <c r="I334" i="11"/>
  <c r="F25" i="12" s="1"/>
  <c r="K149" i="13"/>
  <c r="J397" i="11"/>
  <c r="G31" i="12" s="1"/>
  <c r="O194" i="13"/>
  <c r="N655" i="11"/>
  <c r="K35" i="12" s="1"/>
  <c r="M196" i="13"/>
  <c r="L655" i="11"/>
  <c r="I35" i="12" s="1"/>
  <c r="M690" i="11"/>
  <c r="N205" i="13" s="1"/>
  <c r="H62" i="4"/>
  <c r="M32" i="3"/>
  <c r="M138" i="3"/>
  <c r="M144" i="3"/>
  <c r="M240" i="3"/>
  <c r="M348" i="3"/>
  <c r="I404" i="3"/>
  <c r="L124" i="5"/>
  <c r="L125" i="5" s="1"/>
  <c r="I180" i="3"/>
  <c r="M640" i="3"/>
  <c r="I263" i="7"/>
  <c r="I265" i="7" s="1"/>
  <c r="I648" i="3"/>
  <c r="F35" i="4" s="1"/>
  <c r="I778" i="3"/>
  <c r="I858" i="3"/>
  <c r="H57" i="6"/>
  <c r="H41" i="12"/>
  <c r="I253" i="11"/>
  <c r="J84" i="13" s="1"/>
  <c r="H32" i="12"/>
  <c r="M406" i="11"/>
  <c r="I654" i="11"/>
  <c r="J197" i="13" s="1"/>
  <c r="F13" i="5"/>
  <c r="H170" i="3"/>
  <c r="E13" i="4" s="1"/>
  <c r="M180" i="3"/>
  <c r="I190" i="3"/>
  <c r="M263" i="7"/>
  <c r="M265" i="7" s="1"/>
  <c r="M648" i="3"/>
  <c r="I696" i="3"/>
  <c r="H887" i="3"/>
  <c r="I887" i="3" s="1"/>
  <c r="M1004" i="6"/>
  <c r="M1006" i="6" s="1"/>
  <c r="I235" i="7"/>
  <c r="M28" i="11"/>
  <c r="N7" i="13" s="1"/>
  <c r="I45" i="11"/>
  <c r="J8" i="13" s="1"/>
  <c r="I519" i="11"/>
  <c r="J192" i="13" s="1"/>
  <c r="I530" i="11"/>
  <c r="J193" i="13" s="1"/>
  <c r="I710" i="11"/>
  <c r="J207" i="13" s="1"/>
  <c r="I119" i="11"/>
  <c r="J47" i="13" s="1"/>
  <c r="I128" i="11"/>
  <c r="J48" i="13" s="1"/>
  <c r="I229" i="11"/>
  <c r="J83" i="13" s="1"/>
  <c r="M253" i="11"/>
  <c r="N84" i="13" s="1"/>
  <c r="M263" i="11"/>
  <c r="I378" i="11"/>
  <c r="J147" i="13" s="1"/>
  <c r="M80" i="11"/>
  <c r="N11" i="13" s="1"/>
  <c r="N20" i="13"/>
  <c r="M93" i="11"/>
  <c r="J13" i="12" s="1"/>
  <c r="M128" i="11"/>
  <c r="N48" i="13" s="1"/>
  <c r="M229" i="11"/>
  <c r="N83" i="13" s="1"/>
  <c r="I263" i="11"/>
  <c r="J85" i="13" s="1"/>
  <c r="I314" i="11"/>
  <c r="J119" i="13" s="1"/>
  <c r="J121" i="13" s="1"/>
  <c r="I432" i="11"/>
  <c r="J179" i="13" s="1"/>
  <c r="M444" i="11"/>
  <c r="N180" i="13" s="1"/>
  <c r="M701" i="11"/>
  <c r="N206" i="13" s="1"/>
  <c r="I207" i="13"/>
  <c r="H734" i="11"/>
  <c r="I734" i="11" s="1"/>
  <c r="M65" i="11"/>
  <c r="N9" i="13" s="1"/>
  <c r="J31" i="13"/>
  <c r="I106" i="11"/>
  <c r="F14" i="12" s="1"/>
  <c r="M119" i="11"/>
  <c r="N47" i="13" s="1"/>
  <c r="E36" i="12"/>
  <c r="I666" i="11"/>
  <c r="F36" i="12" s="1"/>
  <c r="N31" i="13"/>
  <c r="M106" i="11"/>
  <c r="J14" i="12" s="1"/>
  <c r="L208" i="13"/>
  <c r="L216" i="13" s="1"/>
  <c r="K734" i="11"/>
  <c r="M45" i="11"/>
  <c r="I396" i="11"/>
  <c r="J149" i="13" s="1"/>
  <c r="I444" i="11"/>
  <c r="J180" i="13" s="1"/>
  <c r="K206" i="13"/>
  <c r="K216" i="13" s="1"/>
  <c r="J734" i="11"/>
  <c r="M208" i="13"/>
  <c r="M216" i="13" s="1"/>
  <c r="L734" i="11"/>
  <c r="I39" i="12" s="1"/>
  <c r="G419" i="9"/>
  <c r="K562" i="9"/>
  <c r="K455" i="9"/>
  <c r="H30" i="4"/>
  <c r="I62" i="4"/>
  <c r="J796" i="3"/>
  <c r="G57" i="4" s="1"/>
  <c r="J434" i="6"/>
  <c r="L796" i="3"/>
  <c r="I57" i="4" s="1"/>
  <c r="G159" i="9"/>
  <c r="M818" i="3"/>
  <c r="H56" i="4"/>
  <c r="L752" i="3"/>
  <c r="K796" i="3"/>
  <c r="H57" i="4" s="1"/>
  <c r="H821" i="3"/>
  <c r="F163" i="9" s="1"/>
  <c r="J752" i="3"/>
  <c r="G53" i="4" s="1"/>
  <c r="N796" i="3"/>
  <c r="K57" i="4" s="1"/>
  <c r="H55" i="4"/>
  <c r="I55" i="4"/>
  <c r="G779" i="6"/>
  <c r="G927" i="6" s="1"/>
  <c r="F1243" i="6"/>
  <c r="F1244" i="6" s="1"/>
  <c r="F55" i="4"/>
  <c r="E49" i="4"/>
  <c r="F49" i="4"/>
  <c r="D40" i="4"/>
  <c r="K1112" i="6"/>
  <c r="I40" i="4"/>
  <c r="K159" i="9"/>
  <c r="G725" i="3"/>
  <c r="D48" i="4" s="1"/>
  <c r="H725" i="3"/>
  <c r="E48" i="4" s="1"/>
  <c r="I30" i="4"/>
  <c r="G197" i="9"/>
  <c r="K1244" i="6"/>
  <c r="I19" i="4"/>
  <c r="M1244" i="6"/>
  <c r="K56" i="4"/>
  <c r="H19" i="4"/>
  <c r="K19" i="4"/>
  <c r="E21" i="4"/>
  <c r="E56" i="4"/>
  <c r="K62" i="4"/>
  <c r="E19" i="4"/>
  <c r="M862" i="3"/>
  <c r="J63" i="4" s="1"/>
  <c r="M868" i="3"/>
  <c r="J65" i="4" s="1"/>
  <c r="M871" i="3"/>
  <c r="J66" i="4" s="1"/>
  <c r="K30" i="4"/>
  <c r="K55" i="4"/>
  <c r="I1108" i="6"/>
  <c r="K1233" i="6"/>
  <c r="J265" i="7"/>
  <c r="J267" i="7" s="1"/>
  <c r="J303" i="8"/>
  <c r="J310" i="8" s="1"/>
  <c r="L176" i="9"/>
  <c r="J76" i="4"/>
  <c r="M766" i="3"/>
  <c r="L1243" i="6" s="1"/>
  <c r="M896" i="3"/>
  <c r="E303" i="9"/>
  <c r="E305" i="9" s="1"/>
  <c r="J303" i="9"/>
  <c r="J305" i="9" s="1"/>
  <c r="H350" i="9"/>
  <c r="H352" i="9" s="1"/>
  <c r="H457" i="9"/>
  <c r="H418" i="9" s="1"/>
  <c r="H427" i="9" s="1"/>
  <c r="M702" i="3"/>
  <c r="J47" i="4" s="1"/>
  <c r="G19" i="4"/>
  <c r="G21" i="4"/>
  <c r="G30" i="4"/>
  <c r="F22" i="4"/>
  <c r="K265" i="7"/>
  <c r="K267" i="7" s="1"/>
  <c r="H176" i="9"/>
  <c r="F350" i="9"/>
  <c r="F352" i="9" s="1"/>
  <c r="L350" i="9"/>
  <c r="L352" i="9" s="1"/>
  <c r="F457" i="9"/>
  <c r="F418" i="9" s="1"/>
  <c r="F427" i="9" s="1"/>
  <c r="I32" i="3"/>
  <c r="K303" i="9"/>
  <c r="K305" i="9" s="1"/>
  <c r="K350" i="9"/>
  <c r="J777" i="6"/>
  <c r="J791" i="6" s="1"/>
  <c r="G1079" i="6"/>
  <c r="M1079" i="6"/>
  <c r="G1108" i="6"/>
  <c r="M1239" i="6"/>
  <c r="D15" i="4"/>
  <c r="D30" i="4"/>
  <c r="K34" i="4"/>
  <c r="G55" i="4"/>
  <c r="L1077" i="6"/>
  <c r="G1083" i="6"/>
  <c r="M1083" i="6"/>
  <c r="F67" i="5"/>
  <c r="M442" i="3"/>
  <c r="J29" i="4" s="1"/>
  <c r="M450" i="3"/>
  <c r="M11" i="7" s="1"/>
  <c r="I702" i="3"/>
  <c r="F47" i="4" s="1"/>
  <c r="M778" i="3"/>
  <c r="G24" i="6"/>
  <c r="I236" i="6"/>
  <c r="M236" i="6"/>
  <c r="G241" i="6"/>
  <c r="M241" i="6"/>
  <c r="H47" i="4"/>
  <c r="E77" i="4"/>
  <c r="E84" i="4" s="1"/>
  <c r="E88" i="4" s="1"/>
  <c r="E61" i="5"/>
  <c r="J61" i="5"/>
  <c r="H62" i="5"/>
  <c r="G65" i="5"/>
  <c r="E66" i="5"/>
  <c r="J66" i="5"/>
  <c r="E67" i="5"/>
  <c r="J67" i="5"/>
  <c r="E148" i="5"/>
  <c r="J148" i="5"/>
  <c r="G150" i="5"/>
  <c r="E151" i="5"/>
  <c r="H152" i="5"/>
  <c r="G154" i="5"/>
  <c r="G188" i="5" s="1"/>
  <c r="H19" i="6"/>
  <c r="H25" i="6"/>
  <c r="H269" i="6"/>
  <c r="H270" i="6" s="1"/>
  <c r="F435" i="6"/>
  <c r="I1244" i="6"/>
  <c r="I310" i="3"/>
  <c r="I387" i="3"/>
  <c r="D31" i="4"/>
  <c r="H580" i="3"/>
  <c r="M567" i="3"/>
  <c r="M617" i="3"/>
  <c r="M644" i="3"/>
  <c r="J38" i="4" s="1"/>
  <c r="G303" i="9"/>
  <c r="G305" i="9" s="1"/>
  <c r="G350" i="9"/>
  <c r="G303" i="8"/>
  <c r="G310" i="8" s="1"/>
  <c r="G562" i="9"/>
  <c r="I24" i="6"/>
  <c r="I241" i="6"/>
  <c r="I777" i="6"/>
  <c r="I791" i="6" s="1"/>
  <c r="I176" i="9"/>
  <c r="D21" i="4"/>
  <c r="I21" i="4"/>
  <c r="J22" i="4"/>
  <c r="J51" i="4"/>
  <c r="J52" i="4"/>
  <c r="J123" i="6"/>
  <c r="I733" i="11"/>
  <c r="J215" i="13" s="1"/>
  <c r="M733" i="11"/>
  <c r="N215" i="13" s="1"/>
  <c r="M314" i="11"/>
  <c r="N119" i="13" s="1"/>
  <c r="N121" i="13" s="1"/>
  <c r="M378" i="11"/>
  <c r="N147" i="13" s="1"/>
  <c r="H94" i="13"/>
  <c r="H95" i="13" s="1"/>
  <c r="D22" i="12"/>
  <c r="H196" i="13"/>
  <c r="H198" i="13" s="1"/>
  <c r="M342" i="11"/>
  <c r="I677" i="11"/>
  <c r="F38" i="12" s="1"/>
  <c r="I223" i="13"/>
  <c r="I233" i="13" s="1"/>
  <c r="H764" i="11"/>
  <c r="E40" i="12" s="1"/>
  <c r="O223" i="13"/>
  <c r="O233" i="13" s="1"/>
  <c r="K223" i="13"/>
  <c r="K233" i="13" s="1"/>
  <c r="G40" i="12"/>
  <c r="F17" i="12"/>
  <c r="F32" i="12"/>
  <c r="M654" i="11"/>
  <c r="N197" i="13" s="1"/>
  <c r="M674" i="11"/>
  <c r="J37" i="12" s="1"/>
  <c r="L223" i="13"/>
  <c r="L233" i="13" s="1"/>
  <c r="K764" i="11"/>
  <c r="H40" i="12" s="1"/>
  <c r="I690" i="11"/>
  <c r="J205" i="13" s="1"/>
  <c r="I121" i="13"/>
  <c r="O121" i="13"/>
  <c r="M498" i="11"/>
  <c r="N190" i="13" s="1"/>
  <c r="M304" i="11"/>
  <c r="J23" i="12" s="1"/>
  <c r="I498" i="11"/>
  <c r="J190" i="13" s="1"/>
  <c r="I506" i="11"/>
  <c r="J191" i="13" s="1"/>
  <c r="O150" i="13"/>
  <c r="J1251" i="6"/>
  <c r="O161" i="13"/>
  <c r="L251" i="13"/>
  <c r="K161" i="13"/>
  <c r="H163" i="9"/>
  <c r="G60" i="4"/>
  <c r="G35" i="15"/>
  <c r="H628" i="3"/>
  <c r="D15" i="10"/>
  <c r="D23" i="10" s="1"/>
  <c r="D77" i="4"/>
  <c r="D84" i="4" s="1"/>
  <c r="D88" i="4" s="1"/>
  <c r="J17" i="12"/>
  <c r="H17" i="12"/>
  <c r="L119" i="13"/>
  <c r="L121" i="13" s="1"/>
  <c r="K316" i="11"/>
  <c r="H24" i="12" s="1"/>
  <c r="H29" i="4"/>
  <c r="H52" i="4"/>
  <c r="K65" i="5"/>
  <c r="L67" i="5"/>
  <c r="L151" i="5"/>
  <c r="L439" i="6"/>
  <c r="M435" i="6"/>
  <c r="J1083" i="6"/>
  <c r="M293" i="3"/>
  <c r="I575" i="3"/>
  <c r="J580" i="3"/>
  <c r="D49" i="4"/>
  <c r="I731" i="3"/>
  <c r="F50" i="4" s="1"/>
  <c r="D50" i="4"/>
  <c r="J17" i="10"/>
  <c r="J79" i="4"/>
  <c r="K119" i="13"/>
  <c r="K121" i="13" s="1"/>
  <c r="J316" i="11"/>
  <c r="G24" i="12" s="1"/>
  <c r="G34" i="4"/>
  <c r="D51" i="4"/>
  <c r="I1083" i="6"/>
  <c r="H13" i="7"/>
  <c r="M41" i="7" s="1"/>
  <c r="E62" i="4"/>
  <c r="J236" i="6"/>
  <c r="H34" i="4"/>
  <c r="L61" i="5"/>
  <c r="I62" i="5"/>
  <c r="F66" i="5"/>
  <c r="L148" i="5"/>
  <c r="K150" i="5"/>
  <c r="F151" i="5"/>
  <c r="I152" i="5"/>
  <c r="L19" i="6"/>
  <c r="L25" i="6"/>
  <c r="L124" i="6"/>
  <c r="H210" i="6" s="1"/>
  <c r="G435" i="6"/>
  <c r="M387" i="3"/>
  <c r="M412" i="3"/>
  <c r="H508" i="3"/>
  <c r="I508" i="3" s="1"/>
  <c r="K456" i="9"/>
  <c r="K419" i="9"/>
  <c r="H15" i="4"/>
  <c r="E30" i="4"/>
  <c r="D34" i="4"/>
  <c r="I34" i="4"/>
  <c r="H38" i="4"/>
  <c r="G56" i="4"/>
  <c r="J80" i="4"/>
  <c r="H61" i="5"/>
  <c r="E62" i="5"/>
  <c r="J62" i="5"/>
  <c r="E64" i="5"/>
  <c r="J64" i="5"/>
  <c r="H66" i="5"/>
  <c r="H67" i="5"/>
  <c r="G68" i="5"/>
  <c r="G71" i="5"/>
  <c r="J152" i="5"/>
  <c r="H20" i="6"/>
  <c r="F434" i="6"/>
  <c r="H777" i="6"/>
  <c r="H791" i="6" s="1"/>
  <c r="I69" i="9"/>
  <c r="I75" i="9"/>
  <c r="J16" i="12"/>
  <c r="H16" i="12"/>
  <c r="M519" i="11"/>
  <c r="N192" i="13" s="1"/>
  <c r="E55" i="4"/>
  <c r="I61" i="5"/>
  <c r="F62" i="5"/>
  <c r="F64" i="5"/>
  <c r="I67" i="5"/>
  <c r="K71" i="5"/>
  <c r="G104" i="5" s="1"/>
  <c r="I148" i="5"/>
  <c r="I151" i="5"/>
  <c r="L152" i="5"/>
  <c r="L18" i="6"/>
  <c r="L20" i="6"/>
  <c r="M434" i="6"/>
  <c r="J435" i="6"/>
  <c r="I436" i="3"/>
  <c r="M553" i="3"/>
  <c r="M575" i="3"/>
  <c r="M603" i="3"/>
  <c r="G170" i="9"/>
  <c r="H157" i="9"/>
  <c r="G158" i="9"/>
  <c r="J49" i="4"/>
  <c r="F927" i="6"/>
  <c r="M875" i="3"/>
  <c r="K430" i="9" s="1"/>
  <c r="L738" i="6"/>
  <c r="G777" i="6"/>
  <c r="G791" i="6" s="1"/>
  <c r="M777" i="6"/>
  <c r="M791" i="6" s="1"/>
  <c r="K1131" i="6"/>
  <c r="F1251" i="6"/>
  <c r="K1251" i="6"/>
  <c r="N265" i="7"/>
  <c r="N267" i="7" s="1"/>
  <c r="I303" i="8"/>
  <c r="I310" i="8" s="1"/>
  <c r="G62" i="10"/>
  <c r="J91" i="10"/>
  <c r="J93" i="10"/>
  <c r="J117" i="10"/>
  <c r="H55" i="12"/>
  <c r="M396" i="11"/>
  <c r="N149" i="13" s="1"/>
  <c r="H37" i="13"/>
  <c r="M139" i="13"/>
  <c r="D70" i="15"/>
  <c r="D73" i="15" s="1"/>
  <c r="F85" i="15"/>
  <c r="G122" i="15"/>
  <c r="F115" i="15"/>
  <c r="L41" i="7"/>
  <c r="I865" i="3"/>
  <c r="F64" i="4" s="1"/>
  <c r="M865" i="3"/>
  <c r="J64" i="4" s="1"/>
  <c r="I868" i="3"/>
  <c r="F65" i="4" s="1"/>
  <c r="I871" i="3"/>
  <c r="F66" i="4" s="1"/>
  <c r="M903" i="3"/>
  <c r="F24" i="6"/>
  <c r="K24" i="6"/>
  <c r="H73" i="6"/>
  <c r="F241" i="6"/>
  <c r="H893" i="6"/>
  <c r="H898" i="6" s="1"/>
  <c r="L925" i="6"/>
  <c r="L937" i="6"/>
  <c r="G984" i="6"/>
  <c r="J1079" i="6"/>
  <c r="J1108" i="6"/>
  <c r="J1239" i="6"/>
  <c r="G1251" i="6"/>
  <c r="M1251" i="6"/>
  <c r="E176" i="9"/>
  <c r="F303" i="9"/>
  <c r="F305" i="9" s="1"/>
  <c r="L303" i="9"/>
  <c r="L305" i="9" s="1"/>
  <c r="I350" i="9"/>
  <c r="I457" i="9"/>
  <c r="I418" i="9" s="1"/>
  <c r="I427" i="9" s="1"/>
  <c r="H62" i="10"/>
  <c r="J85" i="10"/>
  <c r="J86" i="10" s="1"/>
  <c r="E32" i="12"/>
  <c r="I55" i="12"/>
  <c r="L1251" i="6"/>
  <c r="L129" i="5"/>
  <c r="G123" i="6"/>
  <c r="L171" i="6"/>
  <c r="J241" i="6"/>
  <c r="L571" i="6"/>
  <c r="L573" i="6" s="1"/>
  <c r="L575" i="6" s="1"/>
  <c r="L668" i="6"/>
  <c r="H754" i="6"/>
  <c r="F777" i="6"/>
  <c r="F791" i="6" s="1"/>
  <c r="K777" i="6"/>
  <c r="K791" i="6" s="1"/>
  <c r="L823" i="6"/>
  <c r="H925" i="6"/>
  <c r="I984" i="6"/>
  <c r="F1079" i="6"/>
  <c r="K1079" i="6"/>
  <c r="F1108" i="6"/>
  <c r="I1131" i="6"/>
  <c r="L1156" i="6"/>
  <c r="L1158" i="6" s="1"/>
  <c r="L1160" i="6" s="1"/>
  <c r="I143" i="7"/>
  <c r="G235" i="7"/>
  <c r="K235" i="7"/>
  <c r="G265" i="7"/>
  <c r="G267" i="7" s="1"/>
  <c r="L265" i="7"/>
  <c r="L267" i="7" s="1"/>
  <c r="F176" i="9"/>
  <c r="H303" i="9"/>
  <c r="H305" i="9" s="1"/>
  <c r="E350" i="9"/>
  <c r="J350" i="9"/>
  <c r="J352" i="9" s="1"/>
  <c r="J457" i="9"/>
  <c r="J418" i="9" s="1"/>
  <c r="J427" i="9" s="1"/>
  <c r="D62" i="10"/>
  <c r="I62" i="10"/>
  <c r="F16" i="12"/>
  <c r="H121" i="13"/>
  <c r="F33" i="12"/>
  <c r="I544" i="11"/>
  <c r="J194" i="13" s="1"/>
  <c r="I560" i="11"/>
  <c r="J196" i="13" s="1"/>
  <c r="F37" i="12"/>
  <c r="M677" i="11"/>
  <c r="J38" i="12" s="1"/>
  <c r="M710" i="11"/>
  <c r="N207" i="13" s="1"/>
  <c r="K39" i="12"/>
  <c r="I24" i="13"/>
  <c r="O24" i="13"/>
  <c r="L37" i="13"/>
  <c r="I112" i="13"/>
  <c r="O112" i="13"/>
  <c r="L139" i="13"/>
  <c r="J25" i="14"/>
  <c r="J27" i="14" s="1"/>
  <c r="J40" i="14" s="1"/>
  <c r="J58" i="15"/>
  <c r="J85" i="15"/>
  <c r="J105" i="15"/>
  <c r="J115" i="15"/>
  <c r="I36" i="12"/>
  <c r="J36" i="12"/>
  <c r="J96" i="5"/>
  <c r="J102" i="5" s="1"/>
  <c r="F105" i="5" s="1"/>
  <c r="I1251" i="6"/>
  <c r="J13" i="7"/>
  <c r="N41" i="7" s="1"/>
  <c r="G62" i="4"/>
  <c r="H410" i="6"/>
  <c r="H411" i="6" s="1"/>
  <c r="F411" i="6"/>
  <c r="H47" i="13"/>
  <c r="H51" i="13" s="1"/>
  <c r="D15" i="12"/>
  <c r="I32" i="12"/>
  <c r="J32" i="12"/>
  <c r="F13" i="10"/>
  <c r="F75" i="4"/>
  <c r="H15" i="10"/>
  <c r="H23" i="10" s="1"/>
  <c r="H77" i="4"/>
  <c r="H84" i="4" s="1"/>
  <c r="H88" i="4" s="1"/>
  <c r="J21" i="10"/>
  <c r="J83" i="4"/>
  <c r="F756" i="6"/>
  <c r="Q25" i="14"/>
  <c r="Q27" i="14" s="1"/>
  <c r="Q40" i="14" s="1"/>
  <c r="E122" i="15"/>
  <c r="E124" i="15" s="1"/>
  <c r="M1112" i="6"/>
  <c r="K40" i="4"/>
  <c r="N699" i="3"/>
  <c r="H26" i="9"/>
  <c r="H74" i="9" s="1"/>
  <c r="H73" i="9"/>
  <c r="H1105" i="6"/>
  <c r="H1131" i="6" s="1"/>
  <c r="H1111" i="6"/>
  <c r="R22" i="14"/>
  <c r="L984" i="6"/>
  <c r="M436" i="3"/>
  <c r="N438" i="3"/>
  <c r="K28" i="4" s="1"/>
  <c r="N508" i="3"/>
  <c r="M443" i="6" s="1"/>
  <c r="H1082" i="6"/>
  <c r="I644" i="3"/>
  <c r="F38" i="4" s="1"/>
  <c r="F52" i="4"/>
  <c r="I862" i="3"/>
  <c r="F63" i="4" s="1"/>
  <c r="H107" i="6"/>
  <c r="M386" i="6"/>
  <c r="L411" i="6"/>
  <c r="I756" i="6"/>
  <c r="H1251" i="6"/>
  <c r="J73" i="9"/>
  <c r="I73" i="9"/>
  <c r="J99" i="10"/>
  <c r="J109" i="10"/>
  <c r="J110" i="10" s="1"/>
  <c r="N85" i="13"/>
  <c r="N316" i="11"/>
  <c r="K24" i="12" s="1"/>
  <c r="M544" i="11"/>
  <c r="N194" i="13" s="1"/>
  <c r="M749" i="11"/>
  <c r="M764" i="11" s="1"/>
  <c r="K251" i="13"/>
  <c r="I25" i="14"/>
  <c r="I27" i="14" s="1"/>
  <c r="I40" i="14" s="1"/>
  <c r="D122" i="15"/>
  <c r="D124" i="15" s="1"/>
  <c r="G1244" i="6"/>
  <c r="N414" i="3"/>
  <c r="K27" i="4" s="1"/>
  <c r="M469" i="3"/>
  <c r="K580" i="3"/>
  <c r="J628" i="3"/>
  <c r="J50" i="4"/>
  <c r="L553" i="6"/>
  <c r="L555" i="6" s="1"/>
  <c r="L557" i="6" s="1"/>
  <c r="I722" i="6"/>
  <c r="F917" i="6"/>
  <c r="L55" i="9"/>
  <c r="L67" i="9" s="1"/>
  <c r="K55" i="12"/>
  <c r="M465" i="11"/>
  <c r="N181" i="13" s="1"/>
  <c r="M530" i="11"/>
  <c r="N193" i="13" s="1"/>
  <c r="C25" i="14"/>
  <c r="C27" i="14" s="1"/>
  <c r="C40" i="14" s="1"/>
  <c r="K25" i="14"/>
  <c r="K27" i="14" s="1"/>
  <c r="K40" i="14" s="1"/>
  <c r="H35" i="15"/>
  <c r="H70" i="15" s="1"/>
  <c r="H73" i="15" s="1"/>
  <c r="G11" i="4"/>
  <c r="M64" i="3"/>
  <c r="H124" i="6"/>
  <c r="J242" i="3"/>
  <c r="I275" i="3"/>
  <c r="F61" i="5"/>
  <c r="I425" i="3"/>
  <c r="N580" i="3"/>
  <c r="L580" i="3"/>
  <c r="J24" i="6"/>
  <c r="L57" i="6"/>
  <c r="F123" i="6"/>
  <c r="K241" i="6"/>
  <c r="K573" i="6"/>
  <c r="K575" i="6" s="1"/>
  <c r="H634" i="6"/>
  <c r="I1079" i="6"/>
  <c r="M1108" i="6"/>
  <c r="G1239" i="6"/>
  <c r="J176" i="9"/>
  <c r="I303" i="9"/>
  <c r="I305" i="9" s="1"/>
  <c r="L457" i="9"/>
  <c r="L418" i="9" s="1"/>
  <c r="L427" i="9" s="1"/>
  <c r="E62" i="10"/>
  <c r="I286" i="11"/>
  <c r="J94" i="13" s="1"/>
  <c r="J95" i="13" s="1"/>
  <c r="N208" i="13"/>
  <c r="F41" i="12"/>
  <c r="D25" i="14"/>
  <c r="D27" i="14" s="1"/>
  <c r="D40" i="14" s="1"/>
  <c r="L25" i="14"/>
  <c r="L27" i="14" s="1"/>
  <c r="L40" i="14" s="1"/>
  <c r="H148" i="5"/>
  <c r="E149" i="5"/>
  <c r="K435" i="6"/>
  <c r="K242" i="3"/>
  <c r="H16" i="4" s="1"/>
  <c r="M404" i="3"/>
  <c r="H438" i="3"/>
  <c r="E28" i="4" s="1"/>
  <c r="K628" i="3"/>
  <c r="M721" i="3"/>
  <c r="K201" i="9" s="1"/>
  <c r="I818" i="3"/>
  <c r="N821" i="3"/>
  <c r="I840" i="3"/>
  <c r="G202" i="9" s="1"/>
  <c r="F60" i="5"/>
  <c r="G686" i="6"/>
  <c r="H790" i="6"/>
  <c r="J57" i="9"/>
  <c r="J74" i="9" s="1"/>
  <c r="K40" i="12"/>
  <c r="E25" i="14"/>
  <c r="E27" i="14" s="1"/>
  <c r="E40" i="14" s="1"/>
  <c r="I122" i="15"/>
  <c r="I124" i="15" s="1"/>
  <c r="L62" i="5"/>
  <c r="L64" i="5"/>
  <c r="I66" i="5"/>
  <c r="H151" i="5"/>
  <c r="E152" i="5"/>
  <c r="L192" i="3"/>
  <c r="I14" i="4" s="1"/>
  <c r="M310" i="3"/>
  <c r="J414" i="3"/>
  <c r="G27" i="4" s="1"/>
  <c r="L628" i="3"/>
  <c r="I640" i="3"/>
  <c r="M840" i="3"/>
  <c r="I123" i="6"/>
  <c r="H155" i="6"/>
  <c r="G270" i="6"/>
  <c r="K269" i="6"/>
  <c r="K270" i="6" s="1"/>
  <c r="H684" i="6"/>
  <c r="L790" i="6"/>
  <c r="H818" i="6"/>
  <c r="G1131" i="6"/>
  <c r="H265" i="7"/>
  <c r="H267" i="7" s="1"/>
  <c r="L24" i="9"/>
  <c r="L39" i="9" s="1"/>
  <c r="E55" i="12"/>
  <c r="D24" i="12"/>
  <c r="D31" i="12"/>
  <c r="M432" i="11"/>
  <c r="N179" i="13" s="1"/>
  <c r="L466" i="11"/>
  <c r="I34" i="12" s="1"/>
  <c r="M506" i="11"/>
  <c r="N191" i="13" s="1"/>
  <c r="I701" i="11"/>
  <c r="J206" i="13" s="1"/>
  <c r="K24" i="13"/>
  <c r="M37" i="13"/>
  <c r="K112" i="13"/>
  <c r="H139" i="13"/>
  <c r="F25" i="14"/>
  <c r="F27" i="14" s="1"/>
  <c r="F40" i="14" s="1"/>
  <c r="N25" i="14"/>
  <c r="N27" i="14" s="1"/>
  <c r="N40" i="14" s="1"/>
  <c r="F34" i="15"/>
  <c r="L242" i="3"/>
  <c r="K508" i="3"/>
  <c r="H31" i="4" s="1"/>
  <c r="N628" i="3"/>
  <c r="K197" i="9"/>
  <c r="K303" i="8"/>
  <c r="K310" i="8" s="1"/>
  <c r="H179" i="5"/>
  <c r="H185" i="5" s="1"/>
  <c r="H188" i="5" s="1"/>
  <c r="J411" i="6"/>
  <c r="G652" i="6"/>
  <c r="H704" i="6"/>
  <c r="H916" i="6"/>
  <c r="J962" i="6"/>
  <c r="M1233" i="6"/>
  <c r="M235" i="7"/>
  <c r="K343" i="7"/>
  <c r="K346" i="7" s="1"/>
  <c r="M286" i="11"/>
  <c r="N94" i="13" s="1"/>
  <c r="N95" i="13" s="1"/>
  <c r="M368" i="11"/>
  <c r="N146" i="13" s="1"/>
  <c r="M560" i="11"/>
  <c r="N196" i="13" s="1"/>
  <c r="M22" i="14"/>
  <c r="G25" i="14"/>
  <c r="G27" i="14" s="1"/>
  <c r="G40" i="14" s="1"/>
  <c r="N242" i="3"/>
  <c r="M442" i="6" s="1"/>
  <c r="L438" i="3"/>
  <c r="I28" i="4" s="1"/>
  <c r="I442" i="3"/>
  <c r="F29" i="4" s="1"/>
  <c r="K170" i="9"/>
  <c r="I157" i="9"/>
  <c r="I903" i="3"/>
  <c r="L113" i="5"/>
  <c r="L114" i="5" s="1"/>
  <c r="L201" i="5"/>
  <c r="L91" i="6"/>
  <c r="K123" i="6"/>
  <c r="H171" i="6"/>
  <c r="I652" i="6"/>
  <c r="G756" i="6"/>
  <c r="L916" i="6"/>
  <c r="M926" i="6"/>
  <c r="F1233" i="6"/>
  <c r="J118" i="10"/>
  <c r="N8" i="13"/>
  <c r="N397" i="11"/>
  <c r="K31" i="12" s="1"/>
  <c r="H25" i="14"/>
  <c r="H27" i="14" s="1"/>
  <c r="H40" i="14" s="1"/>
  <c r="P25" i="14"/>
  <c r="P27" i="14" s="1"/>
  <c r="P40" i="14" s="1"/>
  <c r="F120" i="15"/>
  <c r="D55" i="12"/>
  <c r="E431" i="9"/>
  <c r="G456" i="9"/>
  <c r="E457" i="9"/>
  <c r="E418" i="9" s="1"/>
  <c r="E427" i="9" s="1"/>
  <c r="F1083" i="6"/>
  <c r="G83" i="8"/>
  <c r="M62" i="8"/>
  <c r="G82" i="8"/>
  <c r="H303" i="8"/>
  <c r="H310" i="8" s="1"/>
  <c r="M303" i="8"/>
  <c r="M310" i="8" s="1"/>
  <c r="F303" i="8"/>
  <c r="F310" i="8" s="1"/>
  <c r="G26" i="8"/>
  <c r="H26" i="8"/>
  <c r="H81" i="8" s="1"/>
  <c r="F83" i="8"/>
  <c r="I82" i="8"/>
  <c r="I83" i="8"/>
  <c r="I81" i="8"/>
  <c r="E80" i="8"/>
  <c r="L303" i="8"/>
  <c r="L310" i="8" s="1"/>
  <c r="M24" i="8"/>
  <c r="M26" i="8" s="1"/>
  <c r="F82" i="8"/>
  <c r="J7" i="13"/>
  <c r="I86" i="13"/>
  <c r="O86" i="13"/>
  <c r="L150" i="13"/>
  <c r="K182" i="13"/>
  <c r="L24" i="13"/>
  <c r="I37" i="13"/>
  <c r="O37" i="13"/>
  <c r="L112" i="13"/>
  <c r="I139" i="13"/>
  <c r="O139" i="13"/>
  <c r="H161" i="13"/>
  <c r="M161" i="13"/>
  <c r="M251" i="13"/>
  <c r="L161" i="13"/>
  <c r="G55" i="12"/>
  <c r="K86" i="13"/>
  <c r="H24" i="13"/>
  <c r="M24" i="13"/>
  <c r="K37" i="13"/>
  <c r="H112" i="13"/>
  <c r="M112" i="13"/>
  <c r="K139" i="13"/>
  <c r="I161" i="13"/>
  <c r="N161" i="13"/>
  <c r="I251" i="13"/>
  <c r="O251" i="13"/>
  <c r="M696" i="3"/>
  <c r="I261" i="9"/>
  <c r="I196" i="9"/>
  <c r="I199" i="9" s="1"/>
  <c r="G434" i="6"/>
  <c r="H242" i="3"/>
  <c r="F1112" i="6"/>
  <c r="G414" i="3"/>
  <c r="F18" i="4"/>
  <c r="H50" i="4"/>
  <c r="H63" i="4"/>
  <c r="E60" i="5"/>
  <c r="I113" i="3"/>
  <c r="I617" i="3"/>
  <c r="M24" i="6"/>
  <c r="M392" i="6"/>
  <c r="J147" i="5"/>
  <c r="M113" i="3"/>
  <c r="M425" i="3"/>
  <c r="I603" i="3"/>
  <c r="J19" i="10"/>
  <c r="J70" i="10" s="1"/>
  <c r="J81" i="4"/>
  <c r="E13" i="5"/>
  <c r="H60" i="5"/>
  <c r="G455" i="9"/>
  <c r="K15" i="10"/>
  <c r="K23" i="10" s="1"/>
  <c r="K77" i="4"/>
  <c r="K84" i="4" s="1"/>
  <c r="K88" i="4" s="1"/>
  <c r="K21" i="4"/>
  <c r="M47" i="3"/>
  <c r="I60" i="5"/>
  <c r="J508" i="3"/>
  <c r="M123" i="6"/>
  <c r="L170" i="3"/>
  <c r="I13" i="4" s="1"/>
  <c r="D60" i="4"/>
  <c r="J60" i="5"/>
  <c r="M84" i="3"/>
  <c r="H147" i="5"/>
  <c r="J170" i="3"/>
  <c r="G13" i="4" s="1"/>
  <c r="H192" i="3"/>
  <c r="E14" i="4" s="1"/>
  <c r="H1077" i="6"/>
  <c r="M275" i="3"/>
  <c r="M381" i="3"/>
  <c r="L13" i="5"/>
  <c r="L16" i="5" s="1"/>
  <c r="K11" i="4"/>
  <c r="L60" i="5"/>
  <c r="I147" i="5"/>
  <c r="K170" i="3"/>
  <c r="L777" i="6"/>
  <c r="L791" i="6" s="1"/>
  <c r="L508" i="3"/>
  <c r="K438" i="3"/>
  <c r="J196" i="9"/>
  <c r="J199" i="9" s="1"/>
  <c r="J261" i="9"/>
  <c r="L561" i="9"/>
  <c r="H262" i="9"/>
  <c r="J926" i="6"/>
  <c r="J917" i="6"/>
  <c r="I926" i="6"/>
  <c r="I927" i="6"/>
  <c r="I435" i="6"/>
  <c r="K1083" i="6"/>
  <c r="M685" i="3"/>
  <c r="M741" i="3"/>
  <c r="K429" i="9" s="1"/>
  <c r="E561" i="9"/>
  <c r="E567" i="9" s="1"/>
  <c r="D57" i="4"/>
  <c r="I262" i="9"/>
  <c r="L196" i="5"/>
  <c r="L73" i="6"/>
  <c r="L155" i="6"/>
  <c r="M377" i="6"/>
  <c r="M400" i="6"/>
  <c r="F17" i="4"/>
  <c r="M261" i="3"/>
  <c r="M346" i="7"/>
  <c r="L261" i="9"/>
  <c r="L196" i="9"/>
  <c r="L199" i="9" s="1"/>
  <c r="F561" i="9"/>
  <c r="E57" i="4"/>
  <c r="J262" i="9"/>
  <c r="L147" i="5"/>
  <c r="H64" i="5"/>
  <c r="L66" i="5"/>
  <c r="K68" i="5"/>
  <c r="F148" i="5"/>
  <c r="J151" i="5"/>
  <c r="F152" i="5"/>
  <c r="K154" i="5"/>
  <c r="G187" i="5" s="1"/>
  <c r="N170" i="3"/>
  <c r="K13" i="4" s="1"/>
  <c r="L236" i="6"/>
  <c r="L326" i="6" s="1"/>
  <c r="K434" i="6"/>
  <c r="J345" i="7"/>
  <c r="E196" i="9"/>
  <c r="E199" i="9" s="1"/>
  <c r="E261" i="9"/>
  <c r="M769" i="3"/>
  <c r="K236" i="6"/>
  <c r="K555" i="6"/>
  <c r="M614" i="6"/>
  <c r="I64" i="5"/>
  <c r="E147" i="5"/>
  <c r="H18" i="6"/>
  <c r="K12" i="6"/>
  <c r="M190" i="3"/>
  <c r="K192" i="3"/>
  <c r="J1244" i="6"/>
  <c r="K414" i="3"/>
  <c r="O506" i="3"/>
  <c r="K345" i="7"/>
  <c r="L157" i="9"/>
  <c r="J699" i="3"/>
  <c r="J913" i="3" s="1"/>
  <c r="J915" i="3" s="1"/>
  <c r="J939" i="3" s="1"/>
  <c r="F261" i="9"/>
  <c r="F196" i="9"/>
  <c r="F199" i="9" s="1"/>
  <c r="H561" i="9"/>
  <c r="L262" i="9"/>
  <c r="D68" i="4"/>
  <c r="J87" i="4"/>
  <c r="L212" i="5"/>
  <c r="I686" i="6"/>
  <c r="G962" i="6"/>
  <c r="F147" i="5"/>
  <c r="L414" i="3"/>
  <c r="I27" i="4" s="1"/>
  <c r="K699" i="3"/>
  <c r="K913" i="3" s="1"/>
  <c r="I561" i="9"/>
  <c r="E262" i="9"/>
  <c r="E68" i="4"/>
  <c r="L118" i="5"/>
  <c r="L107" i="6"/>
  <c r="H439" i="6"/>
  <c r="J17" i="4"/>
  <c r="J18" i="4"/>
  <c r="M345" i="7"/>
  <c r="F157" i="9"/>
  <c r="K158" i="9"/>
  <c r="L699" i="3"/>
  <c r="H261" i="9"/>
  <c r="H196" i="9"/>
  <c r="H199" i="9" s="1"/>
  <c r="K48" i="4"/>
  <c r="N752" i="3"/>
  <c r="K53" i="4" s="1"/>
  <c r="J561" i="9"/>
  <c r="F262" i="9"/>
  <c r="L207" i="5"/>
  <c r="L208" i="5" s="1"/>
  <c r="H96" i="5"/>
  <c r="H102" i="5" s="1"/>
  <c r="H105" i="5" s="1"/>
  <c r="I269" i="6"/>
  <c r="I270" i="6" s="1"/>
  <c r="L818" i="6"/>
  <c r="K917" i="6"/>
  <c r="K927" i="6"/>
  <c r="I1239" i="6"/>
  <c r="K1239" i="6"/>
  <c r="I41" i="7"/>
  <c r="J269" i="6"/>
  <c r="J270" i="6" s="1"/>
  <c r="F652" i="6"/>
  <c r="H668" i="6"/>
  <c r="F722" i="6"/>
  <c r="H738" i="6"/>
  <c r="I917" i="6"/>
  <c r="M927" i="6"/>
  <c r="G143" i="7"/>
  <c r="M1017" i="6"/>
  <c r="J64" i="7"/>
  <c r="I23" i="10"/>
  <c r="F179" i="5"/>
  <c r="F185" i="5" s="1"/>
  <c r="F188" i="5" s="1"/>
  <c r="M269" i="6"/>
  <c r="M270" i="6" s="1"/>
  <c r="H823" i="6"/>
  <c r="M917" i="6"/>
  <c r="K984" i="6"/>
  <c r="K962" i="6"/>
  <c r="K1108" i="6"/>
  <c r="L1170" i="6"/>
  <c r="L1172" i="6" s="1"/>
  <c r="L1174" i="6" s="1"/>
  <c r="G1233" i="6"/>
  <c r="J1233" i="6"/>
  <c r="F269" i="6"/>
  <c r="F270" i="6" s="1"/>
  <c r="L634" i="6"/>
  <c r="H650" i="6"/>
  <c r="L704" i="6"/>
  <c r="H720" i="6"/>
  <c r="G917" i="6"/>
  <c r="I1233" i="6"/>
  <c r="L64" i="7"/>
  <c r="G96" i="5"/>
  <c r="G102" i="5" s="1"/>
  <c r="L684" i="6"/>
  <c r="L754" i="6"/>
  <c r="J927" i="6"/>
  <c r="K143" i="7"/>
  <c r="D41" i="8"/>
  <c r="L41" i="8"/>
  <c r="H41" i="9"/>
  <c r="I962" i="6"/>
  <c r="J41" i="7"/>
  <c r="M143" i="7"/>
  <c r="J26" i="8"/>
  <c r="J81" i="8" s="1"/>
  <c r="M428" i="8"/>
  <c r="M445" i="8" s="1"/>
  <c r="K26" i="8"/>
  <c r="K81" i="8" s="1"/>
  <c r="J239" i="8"/>
  <c r="J279" i="8" s="1"/>
  <c r="D80" i="8"/>
  <c r="L80" i="8"/>
  <c r="K75" i="9"/>
  <c r="K41" i="9"/>
  <c r="K76" i="9" s="1"/>
  <c r="H33" i="12"/>
  <c r="F80" i="8"/>
  <c r="L444" i="8"/>
  <c r="J20" i="13"/>
  <c r="M85" i="13"/>
  <c r="M86" i="13" s="1"/>
  <c r="L264" i="11"/>
  <c r="I21" i="12" s="1"/>
  <c r="M962" i="6"/>
  <c r="J249" i="8"/>
  <c r="K48" i="13"/>
  <c r="K51" i="13" s="1"/>
  <c r="G15" i="12"/>
  <c r="F962" i="6"/>
  <c r="K26" i="9"/>
  <c r="K73" i="9"/>
  <c r="G23" i="10"/>
  <c r="K64" i="7"/>
  <c r="L445" i="8"/>
  <c r="J334" i="7"/>
  <c r="J343" i="7" s="1"/>
  <c r="J346" i="7" s="1"/>
  <c r="G26" i="9"/>
  <c r="G41" i="9"/>
  <c r="L233" i="9"/>
  <c r="L338" i="9"/>
  <c r="J94" i="10"/>
  <c r="O94" i="13"/>
  <c r="O95" i="13" s="1"/>
  <c r="N287" i="11"/>
  <c r="K22" i="12" s="1"/>
  <c r="I80" i="8"/>
  <c r="L250" i="9"/>
  <c r="L328" i="9"/>
  <c r="E23" i="10"/>
  <c r="L48" i="13"/>
  <c r="L51" i="13" s="1"/>
  <c r="I47" i="13"/>
  <c r="I51" i="13" s="1"/>
  <c r="E15" i="12"/>
  <c r="N19" i="13"/>
  <c r="K15" i="12"/>
  <c r="M119" i="13"/>
  <c r="M121" i="13" s="1"/>
  <c r="L316" i="11"/>
  <c r="I24" i="12" s="1"/>
  <c r="M47" i="13"/>
  <c r="M51" i="13" s="1"/>
  <c r="I15" i="12"/>
  <c r="K146" i="13"/>
  <c r="H216" i="13"/>
  <c r="O51" i="13"/>
  <c r="J102" i="13"/>
  <c r="J112" i="13" s="1"/>
  <c r="M334" i="11"/>
  <c r="J25" i="12" s="1"/>
  <c r="J161" i="13"/>
  <c r="H182" i="13"/>
  <c r="J264" i="11"/>
  <c r="G21" i="12" s="1"/>
  <c r="L287" i="11"/>
  <c r="I22" i="12" s="1"/>
  <c r="H316" i="11"/>
  <c r="I146" i="13"/>
  <c r="I150" i="13" s="1"/>
  <c r="E31" i="12"/>
  <c r="M223" i="13"/>
  <c r="M233" i="13" s="1"/>
  <c r="O12" i="14"/>
  <c r="R10" i="14"/>
  <c r="R12" i="14" s="1"/>
  <c r="K264" i="11"/>
  <c r="K397" i="11"/>
  <c r="I182" i="13"/>
  <c r="H7" i="13"/>
  <c r="H12" i="13" s="1"/>
  <c r="I95" i="13"/>
  <c r="J128" i="13"/>
  <c r="O22" i="14"/>
  <c r="I70" i="15"/>
  <c r="I73" i="15" s="1"/>
  <c r="F58" i="15"/>
  <c r="F105" i="15"/>
  <c r="H85" i="13"/>
  <c r="H86" i="13" s="1"/>
  <c r="H146" i="13"/>
  <c r="H150" i="13" s="1"/>
  <c r="H466" i="11"/>
  <c r="E34" i="12" s="1"/>
  <c r="K95" i="13"/>
  <c r="K70" i="15"/>
  <c r="K73" i="15" s="1"/>
  <c r="N264" i="11"/>
  <c r="K21" i="12" s="1"/>
  <c r="H287" i="11"/>
  <c r="M146" i="13"/>
  <c r="M150" i="13" s="1"/>
  <c r="L397" i="11"/>
  <c r="I31" i="12" s="1"/>
  <c r="L182" i="13"/>
  <c r="I719" i="11"/>
  <c r="J208" i="13" s="1"/>
  <c r="I749" i="11"/>
  <c r="I764" i="11" s="1"/>
  <c r="L95" i="13"/>
  <c r="N102" i="13"/>
  <c r="N112" i="13" s="1"/>
  <c r="M37" i="14"/>
  <c r="L86" i="13"/>
  <c r="K466" i="11"/>
  <c r="M95" i="13"/>
  <c r="H223" i="13"/>
  <c r="H233" i="13" s="1"/>
  <c r="M12" i="14"/>
  <c r="O37" i="14"/>
  <c r="H122" i="15"/>
  <c r="H264" i="11"/>
  <c r="E21" i="12" s="1"/>
  <c r="J287" i="11"/>
  <c r="G22" i="12" s="1"/>
  <c r="E70" i="15"/>
  <c r="E73" i="15" s="1"/>
  <c r="F69" i="15"/>
  <c r="K287" i="11"/>
  <c r="O182" i="13"/>
  <c r="F22" i="15"/>
  <c r="N466" i="11"/>
  <c r="K34" i="12" s="1"/>
  <c r="G39" i="12"/>
  <c r="M181" i="13"/>
  <c r="M182" i="13" s="1"/>
  <c r="M197" i="13"/>
  <c r="R29" i="14"/>
  <c r="R37" i="14" s="1"/>
  <c r="O197" i="13"/>
  <c r="O215" i="13"/>
  <c r="O216" i="13" s="1"/>
  <c r="J466" i="11"/>
  <c r="G34" i="12" s="1"/>
  <c r="I215" i="13"/>
  <c r="K74" i="9" l="1"/>
  <c r="H75" i="9"/>
  <c r="I76" i="9"/>
  <c r="J41" i="9"/>
  <c r="J76" i="9" s="1"/>
  <c r="G105" i="5"/>
  <c r="K174" i="9"/>
  <c r="K156" i="9" s="1"/>
  <c r="K176" i="9" s="1"/>
  <c r="I36" i="4"/>
  <c r="K36" i="4"/>
  <c r="H36" i="4"/>
  <c r="F37" i="4"/>
  <c r="J37" i="4"/>
  <c r="K158" i="5"/>
  <c r="E36" i="4"/>
  <c r="L913" i="3"/>
  <c r="G36" i="4"/>
  <c r="L1108" i="6"/>
  <c r="J37" i="13"/>
  <c r="K157" i="5"/>
  <c r="H82" i="8"/>
  <c r="M374" i="3"/>
  <c r="E16" i="5"/>
  <c r="E18" i="5" s="1"/>
  <c r="G75" i="5"/>
  <c r="M131" i="3"/>
  <c r="J12" i="4" s="1"/>
  <c r="K74" i="5"/>
  <c r="N913" i="3"/>
  <c r="N915" i="3" s="1"/>
  <c r="N939" i="3" s="1"/>
  <c r="K75" i="5"/>
  <c r="G13" i="5"/>
  <c r="G16" i="5" s="1"/>
  <c r="G18" i="5" s="1"/>
  <c r="I37" i="3"/>
  <c r="I374" i="3"/>
  <c r="F26" i="4" s="1"/>
  <c r="K13" i="5"/>
  <c r="K16" i="5" s="1"/>
  <c r="K18" i="5" s="1"/>
  <c r="M37" i="3"/>
  <c r="I131" i="3"/>
  <c r="F12" i="4" s="1"/>
  <c r="G74" i="5"/>
  <c r="F243" i="6"/>
  <c r="F272" i="6"/>
  <c r="J293" i="6"/>
  <c r="L18" i="5"/>
  <c r="E46" i="4"/>
  <c r="H913" i="3"/>
  <c r="G158" i="5"/>
  <c r="F16" i="5"/>
  <c r="F18" i="5" s="1"/>
  <c r="K326" i="6"/>
  <c r="K413" i="6"/>
  <c r="K272" i="6"/>
  <c r="K305" i="6"/>
  <c r="K243" i="6"/>
  <c r="I243" i="6"/>
  <c r="I413" i="6"/>
  <c r="M293" i="6"/>
  <c r="I326" i="6"/>
  <c r="I272" i="6"/>
  <c r="J272" i="6"/>
  <c r="J305" i="6"/>
  <c r="J243" i="6"/>
  <c r="J413" i="6"/>
  <c r="J326" i="6"/>
  <c r="G326" i="6"/>
  <c r="K293" i="6"/>
  <c r="G272" i="6"/>
  <c r="G413" i="6"/>
  <c r="G243" i="6"/>
  <c r="L413" i="6"/>
  <c r="L305" i="6"/>
  <c r="M305" i="6"/>
  <c r="M413" i="6"/>
  <c r="M326" i="6"/>
  <c r="M272" i="6"/>
  <c r="M243" i="6"/>
  <c r="H209" i="6"/>
  <c r="H110" i="6"/>
  <c r="H109" i="6"/>
  <c r="G74" i="9"/>
  <c r="H76" i="9"/>
  <c r="N139" i="13"/>
  <c r="G149" i="5"/>
  <c r="I26" i="6"/>
  <c r="I39" i="6"/>
  <c r="G125" i="6"/>
  <c r="G137" i="6"/>
  <c r="F26" i="6"/>
  <c r="F39" i="6"/>
  <c r="M26" i="6"/>
  <c r="M39" i="6"/>
  <c r="J125" i="6"/>
  <c r="J137" i="6"/>
  <c r="G26" i="6"/>
  <c r="G39" i="6"/>
  <c r="J26" i="6"/>
  <c r="J39" i="6"/>
  <c r="K26" i="6"/>
  <c r="K39" i="6"/>
  <c r="M125" i="6"/>
  <c r="M137" i="6"/>
  <c r="K125" i="6"/>
  <c r="K137" i="6"/>
  <c r="I125" i="6"/>
  <c r="I137" i="6"/>
  <c r="F125" i="6"/>
  <c r="F137" i="6"/>
  <c r="K150" i="13"/>
  <c r="E82" i="8"/>
  <c r="K83" i="8"/>
  <c r="J83" i="8"/>
  <c r="E81" i="8"/>
  <c r="F81" i="8"/>
  <c r="H41" i="8"/>
  <c r="H83" i="8" s="1"/>
  <c r="E41" i="8"/>
  <c r="E83" i="8" s="1"/>
  <c r="L82" i="8"/>
  <c r="J82" i="8"/>
  <c r="G81" i="8"/>
  <c r="J280" i="8"/>
  <c r="J274" i="8"/>
  <c r="J281" i="8" s="1"/>
  <c r="D82" i="8"/>
  <c r="L83" i="8"/>
  <c r="K82" i="8"/>
  <c r="D83" i="8"/>
  <c r="L81" i="8"/>
  <c r="D81" i="8"/>
  <c r="M249" i="8"/>
  <c r="M281" i="8" s="1"/>
  <c r="M280" i="8"/>
  <c r="M64" i="8"/>
  <c r="M81" i="8" s="1"/>
  <c r="M74" i="8"/>
  <c r="M76" i="8" s="1"/>
  <c r="M39" i="8"/>
  <c r="M41" i="8" s="1"/>
  <c r="G76" i="9"/>
  <c r="G75" i="9"/>
  <c r="L57" i="9"/>
  <c r="L69" i="9"/>
  <c r="N70" i="13"/>
  <c r="J26" i="12"/>
  <c r="G174" i="9"/>
  <c r="J35" i="15"/>
  <c r="J70" i="15" s="1"/>
  <c r="H124" i="15"/>
  <c r="F122" i="15"/>
  <c r="J1009" i="6"/>
  <c r="E39" i="12"/>
  <c r="E42" i="12" s="1"/>
  <c r="K569" i="9"/>
  <c r="F413" i="6"/>
  <c r="O25" i="14"/>
  <c r="O27" i="14" s="1"/>
  <c r="O40" i="14" s="1"/>
  <c r="J139" i="13"/>
  <c r="N37" i="13"/>
  <c r="J172" i="13"/>
  <c r="N172" i="13"/>
  <c r="I216" i="13"/>
  <c r="M25" i="14"/>
  <c r="M27" i="14" s="1"/>
  <c r="M40" i="14" s="1"/>
  <c r="L926" i="6"/>
  <c r="R25" i="14"/>
  <c r="R27" i="14" s="1"/>
  <c r="R40" i="14" s="1"/>
  <c r="G438" i="6"/>
  <c r="G440" i="6" s="1"/>
  <c r="M198" i="13"/>
  <c r="J24" i="13"/>
  <c r="N251" i="13"/>
  <c r="G40" i="4"/>
  <c r="I1111" i="6"/>
  <c r="I1112" i="6" s="1"/>
  <c r="I1114" i="6" s="1"/>
  <c r="F326" i="6"/>
  <c r="E40" i="4"/>
  <c r="G1111" i="6"/>
  <c r="G1112" i="6" s="1"/>
  <c r="G1114" i="6" s="1"/>
  <c r="G564" i="9"/>
  <c r="O198" i="13"/>
  <c r="H40" i="4"/>
  <c r="J1111" i="6"/>
  <c r="J1112" i="6" s="1"/>
  <c r="J1114" i="6" s="1"/>
  <c r="J40" i="4"/>
  <c r="L1111" i="6"/>
  <c r="L1112" i="6" s="1"/>
  <c r="G569" i="9"/>
  <c r="K438" i="6"/>
  <c r="K440" i="6" s="1"/>
  <c r="M847" i="3"/>
  <c r="J61" i="4" s="1"/>
  <c r="K202" i="9"/>
  <c r="J122" i="15"/>
  <c r="M752" i="3"/>
  <c r="J53" i="4" s="1"/>
  <c r="G570" i="9"/>
  <c r="N24" i="13"/>
  <c r="K564" i="9"/>
  <c r="K570" i="9"/>
  <c r="M438" i="6"/>
  <c r="M440" i="6" s="1"/>
  <c r="J438" i="6"/>
  <c r="J440" i="6" s="1"/>
  <c r="I438" i="6"/>
  <c r="I440" i="6" s="1"/>
  <c r="L73" i="9"/>
  <c r="G672" i="3"/>
  <c r="I725" i="3"/>
  <c r="F48" i="4" s="1"/>
  <c r="G201" i="9"/>
  <c r="L26" i="9"/>
  <c r="M397" i="6"/>
  <c r="L917" i="6"/>
  <c r="M598" i="6"/>
  <c r="M796" i="3"/>
  <c r="J57" i="4" s="1"/>
  <c r="I431" i="9"/>
  <c r="I433" i="9" s="1"/>
  <c r="E12" i="4"/>
  <c r="I628" i="3"/>
  <c r="E67" i="4"/>
  <c r="E11" i="4"/>
  <c r="I796" i="3"/>
  <c r="F57" i="4" s="1"/>
  <c r="G913" i="3"/>
  <c r="J12" i="6"/>
  <c r="M821" i="3"/>
  <c r="J60" i="4" s="1"/>
  <c r="I163" i="9"/>
  <c r="I699" i="3"/>
  <c r="F162" i="9"/>
  <c r="J431" i="9"/>
  <c r="J433" i="9" s="1"/>
  <c r="I414" i="3"/>
  <c r="F27" i="4" s="1"/>
  <c r="I53" i="4"/>
  <c r="M192" i="3"/>
  <c r="J14" i="4" s="1"/>
  <c r="F431" i="9"/>
  <c r="F433" i="9" s="1"/>
  <c r="M887" i="3"/>
  <c r="J67" i="4" s="1"/>
  <c r="I192" i="3"/>
  <c r="F14" i="4" s="1"/>
  <c r="E26" i="4"/>
  <c r="I60" i="4"/>
  <c r="I69" i="4" s="1"/>
  <c r="I170" i="3"/>
  <c r="F13" i="4" s="1"/>
  <c r="I580" i="3"/>
  <c r="F36" i="4" s="1"/>
  <c r="H926" i="6"/>
  <c r="I847" i="3"/>
  <c r="F61" i="4" s="1"/>
  <c r="H26" i="4"/>
  <c r="J26" i="4"/>
  <c r="G124" i="15"/>
  <c r="E24" i="12"/>
  <c r="I316" i="11"/>
  <c r="F24" i="12" s="1"/>
  <c r="M170" i="3"/>
  <c r="J13" i="4" s="1"/>
  <c r="D21" i="12"/>
  <c r="D27" i="12" s="1"/>
  <c r="G811" i="11"/>
  <c r="M734" i="11"/>
  <c r="D16" i="4"/>
  <c r="I242" i="3"/>
  <c r="I911" i="3"/>
  <c r="F68" i="4" s="1"/>
  <c r="K457" i="9"/>
  <c r="K418" i="9" s="1"/>
  <c r="K427" i="9" s="1"/>
  <c r="E60" i="4"/>
  <c r="H431" i="9"/>
  <c r="H433" i="9" s="1"/>
  <c r="I821" i="3"/>
  <c r="G163" i="9" s="1"/>
  <c r="K262" i="9"/>
  <c r="E53" i="4"/>
  <c r="H1243" i="6"/>
  <c r="L160" i="9"/>
  <c r="L346" i="7"/>
  <c r="J55" i="4"/>
  <c r="M725" i="3"/>
  <c r="J48" i="4" s="1"/>
  <c r="G151" i="5"/>
  <c r="G147" i="5"/>
  <c r="J30" i="4"/>
  <c r="K62" i="5"/>
  <c r="H1112" i="6"/>
  <c r="F40" i="4"/>
  <c r="G61" i="5"/>
  <c r="I571" i="9"/>
  <c r="F443" i="6"/>
  <c r="M580" i="3"/>
  <c r="F438" i="6"/>
  <c r="F440" i="6" s="1"/>
  <c r="L159" i="5"/>
  <c r="K64" i="5"/>
  <c r="G262" i="9"/>
  <c r="L433" i="9"/>
  <c r="K261" i="9"/>
  <c r="L435" i="6"/>
  <c r="I267" i="7"/>
  <c r="H434" i="6"/>
  <c r="J62" i="4"/>
  <c r="F442" i="6"/>
  <c r="H443" i="6"/>
  <c r="M911" i="3"/>
  <c r="J68" i="4" s="1"/>
  <c r="I1085" i="6"/>
  <c r="H236" i="6"/>
  <c r="J571" i="9"/>
  <c r="H159" i="5"/>
  <c r="L1079" i="6"/>
  <c r="I160" i="9"/>
  <c r="J160" i="9"/>
  <c r="K561" i="9"/>
  <c r="L434" i="6"/>
  <c r="G148" i="5"/>
  <c r="J443" i="6"/>
  <c r="G67" i="5"/>
  <c r="M508" i="3"/>
  <c r="L443" i="6" s="1"/>
  <c r="H160" i="9"/>
  <c r="K16" i="4"/>
  <c r="K23" i="4" s="1"/>
  <c r="K1085" i="6"/>
  <c r="E76" i="5"/>
  <c r="F76" i="5"/>
  <c r="G457" i="9"/>
  <c r="G418" i="9" s="1"/>
  <c r="G427" i="9" s="1"/>
  <c r="J1085" i="6"/>
  <c r="G1085" i="6"/>
  <c r="H1079" i="6"/>
  <c r="M1114" i="6"/>
  <c r="H203" i="9"/>
  <c r="H205" i="9" s="1"/>
  <c r="J567" i="9"/>
  <c r="I153" i="5"/>
  <c r="I155" i="5" s="1"/>
  <c r="F159" i="5"/>
  <c r="I567" i="9"/>
  <c r="M444" i="6"/>
  <c r="H263" i="9"/>
  <c r="H265" i="9" s="1"/>
  <c r="H12" i="6"/>
  <c r="M1085" i="6"/>
  <c r="L153" i="5"/>
  <c r="L155" i="5" s="1"/>
  <c r="G431" i="9"/>
  <c r="H241" i="6"/>
  <c r="L241" i="6"/>
  <c r="L243" i="6" s="1"/>
  <c r="H567" i="9"/>
  <c r="E159" i="5"/>
  <c r="L962" i="6"/>
  <c r="G561" i="9"/>
  <c r="F1114" i="6"/>
  <c r="K196" i="9"/>
  <c r="K199" i="9" s="1"/>
  <c r="H571" i="9"/>
  <c r="K157" i="9"/>
  <c r="K152" i="5"/>
  <c r="F153" i="5"/>
  <c r="F155" i="5" s="1"/>
  <c r="G69" i="4"/>
  <c r="M242" i="3"/>
  <c r="J16" i="4" s="1"/>
  <c r="G64" i="5"/>
  <c r="F70" i="5"/>
  <c r="F72" i="5" s="1"/>
  <c r="J76" i="5"/>
  <c r="F160" i="9"/>
  <c r="J55" i="12"/>
  <c r="N182" i="13"/>
  <c r="N223" i="13"/>
  <c r="N233" i="13" s="1"/>
  <c r="J40" i="12"/>
  <c r="N51" i="13"/>
  <c r="N86" i="13"/>
  <c r="N150" i="13"/>
  <c r="J251" i="13"/>
  <c r="J150" i="13"/>
  <c r="N216" i="13"/>
  <c r="N198" i="13"/>
  <c r="J51" i="13"/>
  <c r="K27" i="12"/>
  <c r="J182" i="13"/>
  <c r="K151" i="5"/>
  <c r="G152" i="5"/>
  <c r="M12" i="6"/>
  <c r="J198" i="13"/>
  <c r="H686" i="6"/>
  <c r="G66" i="5"/>
  <c r="K42" i="12"/>
  <c r="N12" i="13"/>
  <c r="E160" i="9"/>
  <c r="J442" i="6"/>
  <c r="K31" i="4"/>
  <c r="F1085" i="6"/>
  <c r="G62" i="5"/>
  <c r="L1082" i="6"/>
  <c r="J34" i="4"/>
  <c r="G443" i="6"/>
  <c r="E31" i="4"/>
  <c r="J86" i="13"/>
  <c r="F34" i="4"/>
  <c r="G70" i="15"/>
  <c r="G73" i="15" s="1"/>
  <c r="H756" i="6"/>
  <c r="L41" i="9"/>
  <c r="E153" i="5"/>
  <c r="E155" i="5" s="1"/>
  <c r="L24" i="6"/>
  <c r="F35" i="15"/>
  <c r="H1108" i="6"/>
  <c r="H153" i="5"/>
  <c r="H155" i="5" s="1"/>
  <c r="J70" i="5"/>
  <c r="J72" i="5" s="1"/>
  <c r="K66" i="5"/>
  <c r="E70" i="5"/>
  <c r="E72" i="5" s="1"/>
  <c r="G157" i="9"/>
  <c r="K148" i="5"/>
  <c r="F55" i="12"/>
  <c r="K67" i="5"/>
  <c r="M628" i="3"/>
  <c r="K61" i="5"/>
  <c r="L162" i="9"/>
  <c r="K46" i="4"/>
  <c r="K58" i="4" s="1"/>
  <c r="L203" i="9"/>
  <c r="L205" i="9" s="1"/>
  <c r="F203" i="9"/>
  <c r="F205" i="9" s="1"/>
  <c r="E571" i="9"/>
  <c r="K442" i="6"/>
  <c r="I16" i="4"/>
  <c r="H1242" i="6"/>
  <c r="F21" i="4"/>
  <c r="J12" i="13"/>
  <c r="H652" i="6"/>
  <c r="I11" i="7"/>
  <c r="F30" i="4"/>
  <c r="L163" i="9"/>
  <c r="K60" i="4"/>
  <c r="K69" i="4" s="1"/>
  <c r="I442" i="6"/>
  <c r="G16" i="4"/>
  <c r="G23" i="4" s="1"/>
  <c r="H779" i="6"/>
  <c r="H927" i="6" s="1"/>
  <c r="F56" i="4"/>
  <c r="J263" i="9"/>
  <c r="J265" i="9" s="1"/>
  <c r="H435" i="6"/>
  <c r="I70" i="5"/>
  <c r="I72" i="5" s="1"/>
  <c r="H917" i="6"/>
  <c r="H123" i="6"/>
  <c r="E433" i="9"/>
  <c r="F67" i="4"/>
  <c r="D67" i="4"/>
  <c r="D69" i="4" s="1"/>
  <c r="F53" i="4"/>
  <c r="D53" i="4"/>
  <c r="M80" i="8"/>
  <c r="J216" i="13"/>
  <c r="I27" i="12"/>
  <c r="K776" i="11"/>
  <c r="E162" i="9"/>
  <c r="E164" i="9" s="1"/>
  <c r="D46" i="4"/>
  <c r="G42" i="12"/>
  <c r="F263" i="9"/>
  <c r="F265" i="9" s="1"/>
  <c r="D13" i="4"/>
  <c r="L123" i="6"/>
  <c r="F567" i="9"/>
  <c r="K431" i="9"/>
  <c r="H12" i="4"/>
  <c r="L672" i="3"/>
  <c r="I11" i="4"/>
  <c r="I203" i="9"/>
  <c r="I205" i="9" s="1"/>
  <c r="I466" i="11"/>
  <c r="F34" i="12" s="1"/>
  <c r="D34" i="12"/>
  <c r="I397" i="11"/>
  <c r="F31" i="12" s="1"/>
  <c r="J15" i="12"/>
  <c r="H15" i="12"/>
  <c r="L330" i="9"/>
  <c r="K352" i="9" s="1"/>
  <c r="I352" i="9"/>
  <c r="I162" i="9"/>
  <c r="H46" i="4"/>
  <c r="M699" i="3"/>
  <c r="H162" i="9"/>
  <c r="H164" i="9" s="1"/>
  <c r="G46" i="4"/>
  <c r="G58" i="4" s="1"/>
  <c r="I438" i="3"/>
  <c r="F28" i="4" s="1"/>
  <c r="D28" i="4"/>
  <c r="H14" i="4"/>
  <c r="L779" i="6"/>
  <c r="L927" i="6" s="1"/>
  <c r="J56" i="4"/>
  <c r="F571" i="9"/>
  <c r="L1081" i="6"/>
  <c r="J19" i="4"/>
  <c r="I159" i="5"/>
  <c r="J15" i="10"/>
  <c r="J23" i="10" s="1"/>
  <c r="J77" i="4"/>
  <c r="J84" i="4" s="1"/>
  <c r="J88" i="4" s="1"/>
  <c r="I76" i="5"/>
  <c r="I13" i="7"/>
  <c r="F62" i="4"/>
  <c r="H53" i="4"/>
  <c r="K147" i="5"/>
  <c r="H39" i="12"/>
  <c r="D12" i="4"/>
  <c r="G60" i="5"/>
  <c r="D11" i="4"/>
  <c r="G442" i="6"/>
  <c r="E16" i="4"/>
  <c r="J776" i="11"/>
  <c r="M397" i="11"/>
  <c r="J31" i="12" s="1"/>
  <c r="H31" i="12"/>
  <c r="H344" i="11"/>
  <c r="E12" i="12"/>
  <c r="E18" i="12" s="1"/>
  <c r="J1022" i="6"/>
  <c r="M1019" i="6"/>
  <c r="J162" i="9"/>
  <c r="J164" i="9" s="1"/>
  <c r="I46" i="4"/>
  <c r="M414" i="3"/>
  <c r="J27" i="4" s="1"/>
  <c r="H27" i="4"/>
  <c r="M1008" i="6"/>
  <c r="L1009" i="6"/>
  <c r="K60" i="5"/>
  <c r="J153" i="5"/>
  <c r="J155" i="5" s="1"/>
  <c r="H962" i="6"/>
  <c r="H984" i="6"/>
  <c r="D27" i="4"/>
  <c r="I263" i="9"/>
  <c r="I265" i="9" s="1"/>
  <c r="M287" i="11"/>
  <c r="J22" i="12" s="1"/>
  <c r="H22" i="12"/>
  <c r="I287" i="11"/>
  <c r="F22" i="12" s="1"/>
  <c r="E22" i="12"/>
  <c r="L776" i="11"/>
  <c r="I40" i="12"/>
  <c r="I42" i="12" s="1"/>
  <c r="L340" i="9"/>
  <c r="G352" i="9" s="1"/>
  <c r="E352" i="9"/>
  <c r="H67" i="4"/>
  <c r="H69" i="4" s="1"/>
  <c r="E263" i="9"/>
  <c r="E265" i="9" s="1"/>
  <c r="L567" i="9"/>
  <c r="M438" i="3"/>
  <c r="J28" i="4" s="1"/>
  <c r="H28" i="4"/>
  <c r="L70" i="5"/>
  <c r="L72" i="5" s="1"/>
  <c r="G261" i="9"/>
  <c r="G196" i="9"/>
  <c r="G199" i="9" s="1"/>
  <c r="H70" i="5"/>
  <c r="H72" i="5" s="1"/>
  <c r="J159" i="5"/>
  <c r="L269" i="6"/>
  <c r="L270" i="6" s="1"/>
  <c r="L272" i="6" s="1"/>
  <c r="H13" i="4"/>
  <c r="M655" i="11"/>
  <c r="J35" i="12" s="1"/>
  <c r="H35" i="12"/>
  <c r="I655" i="11"/>
  <c r="F35" i="12" s="1"/>
  <c r="D35" i="12"/>
  <c r="J223" i="13"/>
  <c r="J233" i="13" s="1"/>
  <c r="M264" i="11"/>
  <c r="J21" i="12" s="1"/>
  <c r="H21" i="12"/>
  <c r="I18" i="12"/>
  <c r="L252" i="9"/>
  <c r="N776" i="11"/>
  <c r="K344" i="11"/>
  <c r="K803" i="11" s="1"/>
  <c r="M81" i="11"/>
  <c r="J12" i="12" s="1"/>
  <c r="H12" i="12"/>
  <c r="F39" i="12"/>
  <c r="D39" i="12"/>
  <c r="J344" i="11"/>
  <c r="G12" i="12"/>
  <c r="G18" i="12" s="1"/>
  <c r="I264" i="11"/>
  <c r="F21" i="12" s="1"/>
  <c r="F12" i="12"/>
  <c r="D12" i="12"/>
  <c r="D18" i="12" s="1"/>
  <c r="L344" i="11"/>
  <c r="L803" i="11" s="1"/>
  <c r="H722" i="6"/>
  <c r="K1114" i="6"/>
  <c r="M267" i="7"/>
  <c r="L345" i="7"/>
  <c r="J35" i="4"/>
  <c r="F14" i="10"/>
  <c r="F76" i="4"/>
  <c r="L263" i="9"/>
  <c r="L265" i="9" s="1"/>
  <c r="L571" i="9"/>
  <c r="K443" i="6"/>
  <c r="I31" i="4"/>
  <c r="L76" i="5"/>
  <c r="H672" i="3"/>
  <c r="K557" i="6"/>
  <c r="M615" i="6"/>
  <c r="K672" i="3"/>
  <c r="K915" i="3" s="1"/>
  <c r="H11" i="4"/>
  <c r="J203" i="9"/>
  <c r="J205" i="9" s="1"/>
  <c r="H1081" i="6"/>
  <c r="H1083" i="6" s="1"/>
  <c r="F19" i="4"/>
  <c r="D26" i="4"/>
  <c r="F15" i="12"/>
  <c r="H24" i="6"/>
  <c r="M466" i="11"/>
  <c r="J34" i="12" s="1"/>
  <c r="H34" i="12"/>
  <c r="G27" i="12"/>
  <c r="M316" i="11"/>
  <c r="J24" i="12" s="1"/>
  <c r="N344" i="11"/>
  <c r="K12" i="12"/>
  <c r="K18" i="12" s="1"/>
  <c r="H776" i="11"/>
  <c r="L235" i="9"/>
  <c r="L197" i="5"/>
  <c r="E203" i="9"/>
  <c r="E205" i="9" s="1"/>
  <c r="L1242" i="6"/>
  <c r="L1244" i="6" s="1"/>
  <c r="J21" i="4"/>
  <c r="I443" i="6"/>
  <c r="G31" i="4"/>
  <c r="H76" i="5"/>
  <c r="J71" i="15" l="1"/>
  <c r="J72" i="15" s="1"/>
  <c r="L1114" i="6"/>
  <c r="E58" i="4"/>
  <c r="J36" i="4"/>
  <c r="H915" i="3"/>
  <c r="H939" i="3" s="1"/>
  <c r="L915" i="3"/>
  <c r="J124" i="15"/>
  <c r="M913" i="3"/>
  <c r="J803" i="11"/>
  <c r="N803" i="11"/>
  <c r="G162" i="9"/>
  <c r="G164" i="9" s="1"/>
  <c r="I913" i="3"/>
  <c r="G156" i="9"/>
  <c r="G176" i="9" s="1"/>
  <c r="H803" i="11"/>
  <c r="H413" i="6"/>
  <c r="L293" i="6"/>
  <c r="H272" i="6"/>
  <c r="H326" i="6"/>
  <c r="H243" i="6"/>
  <c r="L125" i="6"/>
  <c r="L137" i="6"/>
  <c r="L26" i="6"/>
  <c r="L39" i="6"/>
  <c r="H26" i="6"/>
  <c r="H39" i="6"/>
  <c r="H125" i="6"/>
  <c r="H137" i="6"/>
  <c r="M83" i="8"/>
  <c r="M82" i="8"/>
  <c r="L75" i="9"/>
  <c r="L76" i="9"/>
  <c r="L74" i="9"/>
  <c r="F124" i="15"/>
  <c r="L438" i="6"/>
  <c r="L440" i="6" s="1"/>
  <c r="E27" i="12"/>
  <c r="E28" i="12" s="1"/>
  <c r="F70" i="15"/>
  <c r="H438" i="6"/>
  <c r="H440" i="6" s="1"/>
  <c r="F164" i="9"/>
  <c r="F166" i="9" s="1"/>
  <c r="E69" i="4"/>
  <c r="F46" i="4"/>
  <c r="F58" i="4" s="1"/>
  <c r="F60" i="4"/>
  <c r="F69" i="4" s="1"/>
  <c r="K163" i="9"/>
  <c r="E23" i="4"/>
  <c r="G203" i="9"/>
  <c r="G205" i="9" s="1"/>
  <c r="I58" i="4"/>
  <c r="I70" i="4" s="1"/>
  <c r="I672" i="3"/>
  <c r="I776" i="11"/>
  <c r="G571" i="9"/>
  <c r="K263" i="9"/>
  <c r="K265" i="9" s="1"/>
  <c r="H1244" i="6"/>
  <c r="J573" i="9"/>
  <c r="K160" i="9"/>
  <c r="F31" i="4"/>
  <c r="K571" i="9"/>
  <c r="I573" i="9"/>
  <c r="F444" i="6"/>
  <c r="F446" i="6" s="1"/>
  <c r="L161" i="5"/>
  <c r="J31" i="4"/>
  <c r="J166" i="9"/>
  <c r="K41" i="4"/>
  <c r="K42" i="4" s="1"/>
  <c r="K203" i="9"/>
  <c r="K205" i="9" s="1"/>
  <c r="H166" i="9"/>
  <c r="G263" i="9"/>
  <c r="G265" i="9" s="1"/>
  <c r="E41" i="4"/>
  <c r="G567" i="9"/>
  <c r="H161" i="5"/>
  <c r="G153" i="5"/>
  <c r="G155" i="5" s="1"/>
  <c r="K567" i="9"/>
  <c r="M446" i="6"/>
  <c r="J444" i="6"/>
  <c r="J446" i="6" s="1"/>
  <c r="K159" i="5"/>
  <c r="K76" i="5"/>
  <c r="F78" i="5"/>
  <c r="H1085" i="6"/>
  <c r="L442" i="6"/>
  <c r="L444" i="6" s="1"/>
  <c r="E78" i="5"/>
  <c r="G70" i="4"/>
  <c r="E161" i="5"/>
  <c r="E166" i="9"/>
  <c r="K444" i="6"/>
  <c r="K446" i="6" s="1"/>
  <c r="I161" i="5"/>
  <c r="J78" i="5"/>
  <c r="G41" i="4"/>
  <c r="G42" i="4" s="1"/>
  <c r="H573" i="9"/>
  <c r="F161" i="5"/>
  <c r="G433" i="9"/>
  <c r="G76" i="5"/>
  <c r="I23" i="4"/>
  <c r="G159" i="5"/>
  <c r="G70" i="5"/>
  <c r="G72" i="5" s="1"/>
  <c r="K153" i="5"/>
  <c r="K155" i="5" s="1"/>
  <c r="I78" i="5"/>
  <c r="K433" i="9"/>
  <c r="H1114" i="6"/>
  <c r="E573" i="9"/>
  <c r="K70" i="4"/>
  <c r="J811" i="11"/>
  <c r="N811" i="11"/>
  <c r="D28" i="12"/>
  <c r="H27" i="12"/>
  <c r="K28" i="12"/>
  <c r="F27" i="12"/>
  <c r="I444" i="6"/>
  <c r="I446" i="6" s="1"/>
  <c r="L811" i="11"/>
  <c r="I28" i="12"/>
  <c r="J69" i="4"/>
  <c r="L1083" i="6"/>
  <c r="L1085" i="6" s="1"/>
  <c r="I41" i="4"/>
  <c r="K70" i="5"/>
  <c r="K72" i="5" s="1"/>
  <c r="G444" i="6"/>
  <c r="G446" i="6" s="1"/>
  <c r="H41" i="4"/>
  <c r="H811" i="11"/>
  <c r="D23" i="4"/>
  <c r="I164" i="9"/>
  <c r="I166" i="9" s="1"/>
  <c r="F573" i="9"/>
  <c r="L164" i="9"/>
  <c r="L166" i="9" s="1"/>
  <c r="D41" i="4"/>
  <c r="K811" i="11"/>
  <c r="G915" i="3"/>
  <c r="G939" i="3" s="1"/>
  <c r="D58" i="4"/>
  <c r="D70" i="4" s="1"/>
  <c r="G28" i="12"/>
  <c r="F18" i="12"/>
  <c r="H18" i="12"/>
  <c r="F15" i="10"/>
  <c r="F77" i="4"/>
  <c r="F40" i="12"/>
  <c r="F42" i="12" s="1"/>
  <c r="H58" i="4"/>
  <c r="H70" i="4" s="1"/>
  <c r="H442" i="6"/>
  <c r="H444" i="6" s="1"/>
  <c r="F16" i="4"/>
  <c r="J39" i="12"/>
  <c r="J42" i="12" s="1"/>
  <c r="M776" i="11"/>
  <c r="D42" i="12"/>
  <c r="H23" i="4"/>
  <c r="H78" i="5"/>
  <c r="L78" i="5"/>
  <c r="F11" i="4"/>
  <c r="L939" i="3"/>
  <c r="M344" i="11"/>
  <c r="M803" i="11" s="1"/>
  <c r="K939" i="3"/>
  <c r="J161" i="5"/>
  <c r="M672" i="3"/>
  <c r="J11" i="4"/>
  <c r="J23" i="4" s="1"/>
  <c r="H42" i="12"/>
  <c r="L573" i="9"/>
  <c r="I344" i="11"/>
  <c r="I803" i="11" s="1"/>
  <c r="J18" i="12"/>
  <c r="J27" i="12"/>
  <c r="M1021" i="6"/>
  <c r="L1022" i="6"/>
  <c r="K162" i="9"/>
  <c r="J46" i="4"/>
  <c r="J58" i="4" s="1"/>
  <c r="J73" i="15" l="1"/>
  <c r="F71" i="15"/>
  <c r="F72" i="15" s="1"/>
  <c r="E70" i="4"/>
  <c r="M915" i="3"/>
  <c r="G160" i="9"/>
  <c r="G166" i="9" s="1"/>
  <c r="K58" i="12"/>
  <c r="K62" i="12" s="1"/>
  <c r="K68" i="12" s="1"/>
  <c r="D58" i="12"/>
  <c r="D62" i="12" s="1"/>
  <c r="D68" i="12" s="1"/>
  <c r="I58" i="12"/>
  <c r="I62" i="12" s="1"/>
  <c r="I68" i="12" s="1"/>
  <c r="G58" i="12"/>
  <c r="G62" i="12" s="1"/>
  <c r="G68" i="12" s="1"/>
  <c r="E58" i="12"/>
  <c r="E62" i="12" s="1"/>
  <c r="E68" i="12" s="1"/>
  <c r="I915" i="3"/>
  <c r="I939" i="3" s="1"/>
  <c r="E42" i="4"/>
  <c r="G573" i="9"/>
  <c r="J41" i="4"/>
  <c r="J42" i="4" s="1"/>
  <c r="F41" i="4"/>
  <c r="H446" i="6"/>
  <c r="K573" i="9"/>
  <c r="G78" i="5"/>
  <c r="L446" i="6"/>
  <c r="K161" i="5"/>
  <c r="G161" i="5"/>
  <c r="K78" i="5"/>
  <c r="K72" i="4"/>
  <c r="G72" i="4"/>
  <c r="I42" i="4"/>
  <c r="I72" i="4" s="1"/>
  <c r="J70" i="4"/>
  <c r="H42" i="4"/>
  <c r="H72" i="4" s="1"/>
  <c r="M811" i="11"/>
  <c r="I811" i="11"/>
  <c r="H28" i="12"/>
  <c r="F28" i="12"/>
  <c r="D42" i="4"/>
  <c r="D72" i="4" s="1"/>
  <c r="F23" i="4"/>
  <c r="K164" i="9"/>
  <c r="K166" i="9" s="1"/>
  <c r="F70" i="4"/>
  <c r="M939" i="3"/>
  <c r="F16" i="10"/>
  <c r="F78" i="4"/>
  <c r="J28" i="12"/>
  <c r="F73" i="15" l="1"/>
  <c r="E72" i="4"/>
  <c r="H58" i="12"/>
  <c r="H62" i="12" s="1"/>
  <c r="H68" i="12" s="1"/>
  <c r="F58" i="12"/>
  <c r="F62" i="12" s="1"/>
  <c r="F68" i="12" s="1"/>
  <c r="J58" i="12"/>
  <c r="J62" i="12" s="1"/>
  <c r="J68" i="12" s="1"/>
  <c r="F42" i="4"/>
  <c r="F72" i="4" s="1"/>
  <c r="J72" i="4"/>
  <c r="F18" i="10"/>
  <c r="F62" i="10" s="1"/>
  <c r="F80" i="4"/>
  <c r="F17" i="10"/>
  <c r="F79" i="4"/>
  <c r="F19" i="10" l="1"/>
  <c r="F70" i="10" s="1"/>
  <c r="F81" i="4"/>
  <c r="F20" i="10" l="1"/>
  <c r="F82" i="4"/>
  <c r="F21" i="10" l="1"/>
  <c r="F83" i="4"/>
  <c r="F84" i="4" s="1"/>
  <c r="F22" i="10" l="1"/>
  <c r="F23" i="10" s="1"/>
  <c r="F87" i="4"/>
  <c r="F88" i="4" s="1"/>
</calcChain>
</file>

<file path=xl/sharedStrings.xml><?xml version="1.0" encoding="utf-8"?>
<sst xmlns="http://schemas.openxmlformats.org/spreadsheetml/2006/main" count="10336" uniqueCount="3080">
  <si>
    <t xml:space="preserve"> </t>
  </si>
  <si>
    <t>The objective is to provide guidance to entities in the submission of information to the Treasury for the purpose of consolidating Public Sector financial statements.</t>
  </si>
  <si>
    <t>B. General Notes</t>
  </si>
  <si>
    <t xml:space="preserve">
                                                        </t>
  </si>
  <si>
    <t xml:space="preserve">•        The accounting policies to be adopted by all entities upon consolidation which includes a list of accounting standards (IPSAS) that have been issued but not yet effective and where the government has decided to make early adoption of the standards even though not effective; and </t>
  </si>
  <si>
    <t>The following information should be submitted to the Treasury as per the timeline below:</t>
  </si>
  <si>
    <t>C. Consolidation Package</t>
  </si>
  <si>
    <t>(i) Financial Statements (FS)</t>
  </si>
  <si>
    <t>The figures to be filled in the Consolidation Package should be as per the unaudited /audited financial statements  (Refer to B above).</t>
  </si>
  <si>
    <t xml:space="preserve">(ii) IFRS/IPSAS/ Accounting Policy Adjustments </t>
  </si>
  <si>
    <t>Where differences between IPSAS and International Financial Reporting Standards (IFRS) exist, adjustments should be made by Public Sector Entities to align with the Government's Accounting Policies. Otherwise an explanatory note should be provided describing the impracticability.</t>
  </si>
  <si>
    <t>Where an IPSAS does not address a particular issue, the appropriate IFRS and International Accounting Standards (IASs) of the International Accounting Standards Board (IASB) should be used and relevant disclosures made.</t>
  </si>
  <si>
    <t>(iii) Inter-Public Sector Transactions</t>
  </si>
  <si>
    <t>For the financial year 2021-22, entities listed under the category General Government as per Annex 1 should be considered for elimination of transaction and balances within public sector entities.</t>
  </si>
  <si>
    <t xml:space="preserve">For the financial year 2022-23, the list of entities would be extended and will incorporate Public Corporations. When submitting information to the Treasury in respect of FY 2022/23, it must be ensured that prior year figures are restated based on the extended list.  </t>
  </si>
  <si>
    <t>The onus rests with the entity to state or fill-in inter-public sector entity transactions and balances.</t>
  </si>
  <si>
    <t>(iv) Steps to follow in completing the Consolidation Package</t>
  </si>
  <si>
    <t>Entities are required to follow the steps below in completing the Consolidation Package for the financial year starting from 01 July 2021 to 30 June 2022:</t>
  </si>
  <si>
    <t>insert links</t>
  </si>
  <si>
    <t>completeness</t>
  </si>
  <si>
    <t>Fill in the template "1a. Detailed Consolidated Statement of Financial Position". Entities which have subsidiaries, should input the "Group"financial statement figures instead of their separate financial statement figures (Refer to Note 2 below).</t>
  </si>
  <si>
    <t xml:space="preserve">Fill in the template "2a. Detailed Consolidated Statement of Financial Performance" (Refer to Note 2 below).  </t>
  </si>
  <si>
    <t>Fill in the "4. Consolidated Statement of Cash Flows" under the Direct Method and also fill in the reconciliation note titled "Reconciliation: Surplus/ (Deficit) with Net Cash Flows from Operating Activities" provided below the "Consolidated Statement of Cash Flows".</t>
  </si>
  <si>
    <t>Verify if the Notes to Accounts have been properly autofilled based on the detailed templates mentioned above. In case the notes have not been autofilled, kindly complete same. For ease of reference, the sections which are not autofilled in the Notes to Accounts have been highlighted in blue and should be filled manually .</t>
  </si>
  <si>
    <t>Where there are checks in the Notes to Accounts, kindly ensure all check balances display "0".</t>
  </si>
  <si>
    <t>Notes</t>
  </si>
  <si>
    <t>Table of Contents</t>
  </si>
  <si>
    <t>Main Statements and Sub-Schedules</t>
  </si>
  <si>
    <t>1. SUMMARISED CONSOLIDATED STATEMENT OF FINANCIAL POSITION AS AT 30 JUNE 2022</t>
  </si>
  <si>
    <t>1a. DETAILED CONSOLIDATED STATEMENT OF FINANCIAL POSITION AS AT 30 JUNE 2022</t>
  </si>
  <si>
    <t>2a. DETAILED CONSOLIDATED STATEMENT OF FINANCIAL PERFORMANCE FOR THE YEAR ENDED 30 JUNE 2022</t>
  </si>
  <si>
    <t>3. CONSOLIDATED STATEMENT OF CHANGES IN NET ASSETS/EQUITY FOR THE YEAR ENDED 30 JUNE 2022</t>
  </si>
  <si>
    <t>4. CONSOLIDATED STATEMENT OF CASH FLOWS FOR THE YEAR ENDED 30 JUNE 2022</t>
  </si>
  <si>
    <t>Notes to the Accounts</t>
  </si>
  <si>
    <t>'1.</t>
  </si>
  <si>
    <t>CASH AND CASH EQUIVALENTS</t>
  </si>
  <si>
    <t>2.</t>
  </si>
  <si>
    <t>RECEIVABLES FROM NON-EXCHANGE TRANSACTIONS</t>
  </si>
  <si>
    <t>3.</t>
  </si>
  <si>
    <t>RECEIVABLES FROM EXCHANGE TRANSACTIONS</t>
  </si>
  <si>
    <t>4.</t>
  </si>
  <si>
    <t>LOANS AND ADVANCES</t>
  </si>
  <si>
    <t>5.</t>
  </si>
  <si>
    <t xml:space="preserve"> NET INVESTMENT IN FINANCE LEASE</t>
  </si>
  <si>
    <t>6.</t>
  </si>
  <si>
    <t>INVESTMENTS</t>
  </si>
  <si>
    <t>7.</t>
  </si>
  <si>
    <t>ASSETS HELD FOR SALE</t>
  </si>
  <si>
    <t>8.</t>
  </si>
  <si>
    <t>INVENTORIES</t>
  </si>
  <si>
    <t>9.</t>
  </si>
  <si>
    <t>PREPAYMENTS</t>
  </si>
  <si>
    <t>10.</t>
  </si>
  <si>
    <t>OTHER ASSETS</t>
  </si>
  <si>
    <t>11.</t>
  </si>
  <si>
    <t>TAXATION</t>
  </si>
  <si>
    <t>12.</t>
  </si>
  <si>
    <t>DERIVATIVE FINANCIAL INSTRUMENTS</t>
  </si>
  <si>
    <t>13.</t>
  </si>
  <si>
    <t>INVESTMENTS IN ASSOCIATES</t>
  </si>
  <si>
    <t>14.</t>
  </si>
  <si>
    <t>INVESTMENTS IN JOINT VENTURES</t>
  </si>
  <si>
    <t>15.</t>
  </si>
  <si>
    <t>BIOLOGICAL ASSETS</t>
  </si>
  <si>
    <t>16.</t>
  </si>
  <si>
    <t>PROPERTY, PLANT AND EQUIPMENT</t>
  </si>
  <si>
    <t>17.</t>
  </si>
  <si>
    <t>RIGHTS OF USE ASSET</t>
  </si>
  <si>
    <t>18.</t>
  </si>
  <si>
    <t>INVESTMENT PROPERTY</t>
  </si>
  <si>
    <t>19.</t>
  </si>
  <si>
    <t>INTANGIBLE ASSETS AND GOODWILL</t>
  </si>
  <si>
    <t>20.</t>
  </si>
  <si>
    <t>PAYABLES UNDER EXCHANGE TRANSACTIONS</t>
  </si>
  <si>
    <t>21.</t>
  </si>
  <si>
    <t>PUBLIC SECTOR DEBT</t>
  </si>
  <si>
    <t>22.</t>
  </si>
  <si>
    <t>FINANCIAL GUARANTEE LIABILITY</t>
  </si>
  <si>
    <t>23.</t>
  </si>
  <si>
    <t>PROVISIONS</t>
  </si>
  <si>
    <t>24.</t>
  </si>
  <si>
    <t>SOCIAL BENEFITS LIABILITIES</t>
  </si>
  <si>
    <t>25.</t>
  </si>
  <si>
    <t>EMPLOYEE BENEFIT OBLIGATIONS</t>
  </si>
  <si>
    <t>27.</t>
  </si>
  <si>
    <t>OTHER LIABILITIES</t>
  </si>
  <si>
    <t>28.</t>
  </si>
  <si>
    <t>NET ASSETS/EQUITY</t>
  </si>
  <si>
    <t>29.</t>
  </si>
  <si>
    <t>OPERATING LEASES: WHERE PUBLIC SECTOR IS LESSOR</t>
  </si>
  <si>
    <t>30.</t>
  </si>
  <si>
    <t>CONTINGENT ASSETS AND CONTINGENT LIABILITIES</t>
  </si>
  <si>
    <t>31.</t>
  </si>
  <si>
    <t>RELATED PARTY DISCLOSURES</t>
  </si>
  <si>
    <t>32.</t>
  </si>
  <si>
    <t>ANY OTHER ADDITIONAL INFORMATION</t>
  </si>
  <si>
    <t>34.</t>
  </si>
  <si>
    <t>FINES, PENALTIES AND FORFEITS</t>
  </si>
  <si>
    <t>35.</t>
  </si>
  <si>
    <t>GRANTS AND AID</t>
  </si>
  <si>
    <t>36.</t>
  </si>
  <si>
    <t>OTHER TRANSFERS</t>
  </si>
  <si>
    <t>37.</t>
  </si>
  <si>
    <t>SOCIAL CONTRIBUTIONS</t>
  </si>
  <si>
    <t>38.</t>
  </si>
  <si>
    <t>OTHER REVENUE</t>
  </si>
  <si>
    <t>39.</t>
  </si>
  <si>
    <t>SALES OF GOODS AND SERVICES</t>
  </si>
  <si>
    <t>40.</t>
  </si>
  <si>
    <t>LICENCES</t>
  </si>
  <si>
    <t>41.</t>
  </si>
  <si>
    <t>FINANCE INCOME</t>
  </si>
  <si>
    <t>42.</t>
  </si>
  <si>
    <t>DIVIDENDS AND SIMILAR DISTRIBUTIONS</t>
  </si>
  <si>
    <t>43.</t>
  </si>
  <si>
    <t>RENT AND ROYALTIES</t>
  </si>
  <si>
    <t>44.</t>
  </si>
  <si>
    <t>EMPLOYEE COSTS</t>
  </si>
  <si>
    <t>45.</t>
  </si>
  <si>
    <t>SUBSIDIES</t>
  </si>
  <si>
    <t>46.</t>
  </si>
  <si>
    <t>GRANTS</t>
  </si>
  <si>
    <t>47.</t>
  </si>
  <si>
    <t>SOCIAL BENEFITS</t>
  </si>
  <si>
    <t>48.</t>
  </si>
  <si>
    <t>OPERATING EXPENSES</t>
  </si>
  <si>
    <t>49.</t>
  </si>
  <si>
    <t>OTHER EXPENSES</t>
  </si>
  <si>
    <t>50.</t>
  </si>
  <si>
    <t>FINANCE COSTS</t>
  </si>
  <si>
    <t>51.</t>
  </si>
  <si>
    <t xml:space="preserve">GAINS/ (LOSSES) </t>
  </si>
  <si>
    <t>Form and Content of Financial Statements of Public Sector</t>
  </si>
  <si>
    <t>Name of entity:</t>
  </si>
  <si>
    <t>Remarks</t>
  </si>
  <si>
    <t>30 June 2022</t>
  </si>
  <si>
    <t>30 June 2021</t>
  </si>
  <si>
    <t xml:space="preserve">Notes </t>
  </si>
  <si>
    <t>As per Audited Financial Statements</t>
  </si>
  <si>
    <t xml:space="preserve">IFRS/IPSAS/ Accounting policy Adjustments </t>
  </si>
  <si>
    <t>Gross Amount</t>
  </si>
  <si>
    <t xml:space="preserve">Inter-entity Adjustments </t>
  </si>
  <si>
    <t>Rs</t>
  </si>
  <si>
    <t>ASSETS</t>
  </si>
  <si>
    <t>CURRENT ASSETS</t>
  </si>
  <si>
    <t>Cash and Cash Equivalents</t>
  </si>
  <si>
    <t>Receivables from Non-Exchange Transactions</t>
  </si>
  <si>
    <t>Order amended as per BCG FS. Previously 'Receivables from non-exchange transactions'</t>
  </si>
  <si>
    <t>Receivables from Exchange Transactions</t>
  </si>
  <si>
    <t>Order amended as per BCG FS. Previously 'Receivables from exchange transactions'</t>
  </si>
  <si>
    <t>Loans and Advances</t>
  </si>
  <si>
    <t>Net investment in Finance Lease</t>
  </si>
  <si>
    <t>Investments</t>
  </si>
  <si>
    <t>Assets Held For Sale</t>
  </si>
  <si>
    <t>New line item as per detailed SOFP. 
The IPSASB approved IPSAS 44, Non-current Assets Held for Sale and Discontinued Operations with an effective date of January 1, 2025. IPSAS 44 aligns with IFRS 5, Non-current Assets Held for Sale and Discontinued Operations and provides the accounting requirements for assets held for sale and provides presentation and disclosure requirements for discontinued operations. IPSAS 44 is expected to be published in May 2022.</t>
  </si>
  <si>
    <t>Inventories</t>
  </si>
  <si>
    <t>Prepayments</t>
  </si>
  <si>
    <t>Current Tax Assets</t>
  </si>
  <si>
    <t>11 (a)</t>
  </si>
  <si>
    <t>Eliminate upon consolidation</t>
  </si>
  <si>
    <t>Deferred Tax Assets</t>
  </si>
  <si>
    <t>11 (c)</t>
  </si>
  <si>
    <t>New line item as per detailed SOFP ( will be eliminated against the retained earnings)</t>
  </si>
  <si>
    <t>Other Assets</t>
  </si>
  <si>
    <t>New line item as per detailed SOFP</t>
  </si>
  <si>
    <t>NON-CURRENT ASSETS</t>
  </si>
  <si>
    <t>Order amended as above.  Previously 'Receivables from non-exchange transactions'</t>
  </si>
  <si>
    <t>Order amended as above.  Previously 'Receivables from exchange transactions'</t>
  </si>
  <si>
    <t>Order amended as per BCG FS</t>
  </si>
  <si>
    <t>Derivative Financial Instruments</t>
  </si>
  <si>
    <t>Order amended as per BCG FS. 'Previously Investments in financial assets'</t>
  </si>
  <si>
    <t>Investments in Associates</t>
  </si>
  <si>
    <t>Order amended as per format of IPSAS 1. 'Previously Investments in associates'. Refer to IBL SOFP</t>
  </si>
  <si>
    <t>Investments in Joint Ventures</t>
  </si>
  <si>
    <t>Order amended. 'Previously Investments in joint ventures'. Refer to IBL SOFP</t>
  </si>
  <si>
    <t>As per CWA. Includes land lease premium. To discuss to remove or keep</t>
  </si>
  <si>
    <t>Biological Assets</t>
  </si>
  <si>
    <t>Order amended. Refer to UBP SOFP</t>
  </si>
  <si>
    <t>Property, Plant and Equipment</t>
  </si>
  <si>
    <t>Order amended as per BCG FS.'Previously 'Property, plant and equipment'</t>
  </si>
  <si>
    <t>Rights of Use Asset</t>
  </si>
  <si>
    <t>Investment Property</t>
  </si>
  <si>
    <t>Order amended. Previously 'Investment property'. Refer to UBP SOFP</t>
  </si>
  <si>
    <t>Intangible Assets and Goodwill</t>
  </si>
  <si>
    <t>Order amended as per BCG FS.'Previously 'Intangible assets and goodwill'</t>
  </si>
  <si>
    <t>Order amended as per BCG FS. 'Previously 'IMF-SDR deposits and IMF- Reserve tranche position'</t>
  </si>
  <si>
    <t xml:space="preserve">Total Assets </t>
  </si>
  <si>
    <t>LIABILITIES</t>
  </si>
  <si>
    <t>CURRENT LIABILITIES</t>
  </si>
  <si>
    <t>Payables Under Exchange Transactions</t>
  </si>
  <si>
    <t>Bank Overdraft</t>
  </si>
  <si>
    <t>Public Sector Debt</t>
  </si>
  <si>
    <t>Previously ' Borrowings'.</t>
  </si>
  <si>
    <t>Financial Guarantee Liability</t>
  </si>
  <si>
    <t>Provisions</t>
  </si>
  <si>
    <t>Lease Liabilities</t>
  </si>
  <si>
    <t>17(b)</t>
  </si>
  <si>
    <t>Previously 'Finance lease obligation (if material)'.Renamed as per IPSAS 43</t>
  </si>
  <si>
    <t>Social Benefits Liabilities</t>
  </si>
  <si>
    <t>New line item-Current distinction</t>
  </si>
  <si>
    <t>Employee Benefit Obligations</t>
  </si>
  <si>
    <t>25/26</t>
  </si>
  <si>
    <t>Current Tax Liabilities</t>
  </si>
  <si>
    <t>11 (b)</t>
  </si>
  <si>
    <t>Mauritius Africa Fund Ltd- Group account has a subsidiary in Senegal- subject to tax? What to do</t>
  </si>
  <si>
    <t>Deferred Tax Liabilities</t>
  </si>
  <si>
    <t>Liabilities arising out of Assets Held For Sale</t>
  </si>
  <si>
    <t>Other Liabilities</t>
  </si>
  <si>
    <t>NON-CURRENT LIABILITIES</t>
  </si>
  <si>
    <t>Previously ' Borrowings'. Government Debt Includes IMF- SDR allocations</t>
  </si>
  <si>
    <t>New item added as per BCG FS</t>
  </si>
  <si>
    <t>New line item-Non current distinction</t>
  </si>
  <si>
    <t>Order amended as per IPSAS 1. 'Previously Social benefits liabilities'</t>
  </si>
  <si>
    <t xml:space="preserve">Total Liabilities </t>
  </si>
  <si>
    <t>Net Assets</t>
  </si>
  <si>
    <t>Consolidated Fund</t>
  </si>
  <si>
    <t>Special Funds</t>
  </si>
  <si>
    <t>General Fund</t>
  </si>
  <si>
    <t>Accumulated Surplus/(Deficits)</t>
  </si>
  <si>
    <t xml:space="preserve">Other Funds </t>
  </si>
  <si>
    <t>Share Capital and Share Premium</t>
  </si>
  <si>
    <t>Eliminate</t>
  </si>
  <si>
    <t>Treasury Shares</t>
  </si>
  <si>
    <t>Revaluation Reserve</t>
  </si>
  <si>
    <t xml:space="preserve">Other Reserves </t>
  </si>
  <si>
    <t>Total Net Assets/Equity attributable to owners</t>
  </si>
  <si>
    <t>Non-Controlling Interests</t>
  </si>
  <si>
    <t>Total Net Assets/Equity</t>
  </si>
  <si>
    <t>Tickmark legend</t>
  </si>
  <si>
    <t>Assets</t>
  </si>
  <si>
    <t>Liabilities</t>
  </si>
  <si>
    <t>Equity</t>
  </si>
  <si>
    <t>Total</t>
  </si>
  <si>
    <t>As at 30 June 2022</t>
  </si>
  <si>
    <t>As at 30 June 2021</t>
  </si>
  <si>
    <t>Item</t>
  </si>
  <si>
    <t>Breakdown 1</t>
  </si>
  <si>
    <t>Breakdown 2</t>
  </si>
  <si>
    <t>Breakdown 3</t>
  </si>
  <si>
    <t>Remarks- Review</t>
  </si>
  <si>
    <t xml:space="preserve">IFRS/IPSAS/ Accounting policy Adjustments (Note 2) </t>
  </si>
  <si>
    <t>Inter-entity Adjustments (Note 1)</t>
  </si>
  <si>
    <t>Cash and Bank balances</t>
  </si>
  <si>
    <t>Local currency balances</t>
  </si>
  <si>
    <t>Cash in hand</t>
  </si>
  <si>
    <t>Cash at bank</t>
  </si>
  <si>
    <t>Foreign currency balances - at local banks</t>
  </si>
  <si>
    <t>Foreign currency balances - at external banks</t>
  </si>
  <si>
    <t>Remittances</t>
  </si>
  <si>
    <t>Loss Allowance on loans to and placements with banks</t>
  </si>
  <si>
    <t>Cash and Cash Equivalents - Total</t>
  </si>
  <si>
    <t>Taxes on Income and Profits</t>
  </si>
  <si>
    <t>Income Tax - Individuals</t>
  </si>
  <si>
    <t>Income Tax - Companies &amp; Bodies Corporate</t>
  </si>
  <si>
    <t>Tax Deduction at Source (TDS)</t>
  </si>
  <si>
    <t>Taxes on Property</t>
  </si>
  <si>
    <t>Campement Site Tax</t>
  </si>
  <si>
    <t>Campement Tax</t>
  </si>
  <si>
    <t>Land Transfer Tax</t>
  </si>
  <si>
    <t>Registration Duty on Transfer of Immovable Property</t>
  </si>
  <si>
    <t>Tax on Transfer of Leasehold Rights in State Lands</t>
  </si>
  <si>
    <t>Registration Duty on Transfer of Shares</t>
  </si>
  <si>
    <t>Registration Duty on Transfer of Motor Vehicles</t>
  </si>
  <si>
    <t>Registration Duty on Fixed and Floating Charges</t>
  </si>
  <si>
    <t>Stamp Duties</t>
  </si>
  <si>
    <t>Taxes on Financial and Capital Transactions-Miscellaneous</t>
  </si>
  <si>
    <t>Land Conversion Tax</t>
  </si>
  <si>
    <t>Taxes on Goods and Services</t>
  </si>
  <si>
    <t>Value Added Tax</t>
  </si>
  <si>
    <t>Spirits, Liquors and Alcoholic Beverages</t>
  </si>
  <si>
    <t>Tobacco Products</t>
  </si>
  <si>
    <t>Motor Vehicles and Motor Cycles</t>
  </si>
  <si>
    <t>Petroleum Products (including MID Levy)</t>
  </si>
  <si>
    <t>PET Bottles and Other Plastic Products</t>
  </si>
  <si>
    <t>Sugar Content of Sugar Sweetened Beverages</t>
  </si>
  <si>
    <t>Energy Inefficient Electrical Appliances</t>
  </si>
  <si>
    <t>Insecticides,Herbicides and Fruit Ripeners</t>
  </si>
  <si>
    <t>Excise Duties - Miscellaneous</t>
  </si>
  <si>
    <t>Taxes on the National Lottery and Other Lotteries</t>
  </si>
  <si>
    <t>Betting Taxes on Horse Racing, Football,etc</t>
  </si>
  <si>
    <t>Gaming Taxes on Casinos and Gaming Houses</t>
  </si>
  <si>
    <t>Passenger Fee on Air Tickets</t>
  </si>
  <si>
    <t>Taxes on International Trade and Transactions</t>
  </si>
  <si>
    <t>Customs Duties</t>
  </si>
  <si>
    <t>Other Taxes</t>
  </si>
  <si>
    <t>Environment Protection Fee</t>
  </si>
  <si>
    <t>Advertising Structure Fee</t>
  </si>
  <si>
    <t>Special Levy on Banks</t>
  </si>
  <si>
    <t>Solidarity Levy on Telecommunication Companies</t>
  </si>
  <si>
    <t>Solidarity Levy on Companies holding a Management Licence under Financial Services Act</t>
  </si>
  <si>
    <t>Mauritius Revenue Authority - Penalties</t>
  </si>
  <si>
    <t>Trade fees</t>
  </si>
  <si>
    <t>Taxes (General Rates)</t>
  </si>
  <si>
    <t>Fines, Penalties and Forfeits</t>
  </si>
  <si>
    <t>Surcharges, fines and  penalties</t>
  </si>
  <si>
    <t>Grants and Aid</t>
  </si>
  <si>
    <t>Grants from Foreign Governments</t>
  </si>
  <si>
    <t>Grants from International Organisations</t>
  </si>
  <si>
    <t>Grants from Other General Government Units</t>
  </si>
  <si>
    <t>Grant from Bank of Mauritius</t>
  </si>
  <si>
    <t>Other Transfers</t>
  </si>
  <si>
    <t xml:space="preserve">Transfer of Surplus Cash Balances from Statutory Bodies and Special Funds </t>
  </si>
  <si>
    <t>Exceptional Contribution from Bank of Mauritius</t>
  </si>
  <si>
    <t>Contribution in respect of Tourism Development Projects on State Lands</t>
  </si>
  <si>
    <t>Concessionary Loans</t>
  </si>
  <si>
    <t>Goods in-kind</t>
  </si>
  <si>
    <t>Debt Forgiveness</t>
  </si>
  <si>
    <t>Others</t>
  </si>
  <si>
    <t>Social Contributions</t>
  </si>
  <si>
    <t>Other Revenue (To specify)</t>
  </si>
  <si>
    <t>Loss Allowance -Receivables from Non-Exchange Transactions</t>
  </si>
  <si>
    <t>Receivables from Non-Exchange Transactions - Total (Current)</t>
  </si>
  <si>
    <t>Licences</t>
  </si>
  <si>
    <t>Road Motor Vehicle Licences</t>
  </si>
  <si>
    <t>Company and Other Licences</t>
  </si>
  <si>
    <t>Finance Income</t>
  </si>
  <si>
    <t>Interest income</t>
  </si>
  <si>
    <t>Investment income</t>
  </si>
  <si>
    <t>Others (To specify)</t>
  </si>
  <si>
    <t>Dividends and Similar Distributions</t>
  </si>
  <si>
    <t>Dividend income</t>
  </si>
  <si>
    <t>Withdrawals from Income of Quasi Corporations</t>
  </si>
  <si>
    <t>Rent and Royalties</t>
  </si>
  <si>
    <t>Rental income</t>
  </si>
  <si>
    <t>Sales of Goods and Services</t>
  </si>
  <si>
    <t>Fees</t>
  </si>
  <si>
    <t>Incidental Sales by Non Market Establishment</t>
  </si>
  <si>
    <t xml:space="preserve">Miscellaneous Sales of Goods and Services </t>
  </si>
  <si>
    <t xml:space="preserve">Other Revenue </t>
  </si>
  <si>
    <t>Contract Assets</t>
  </si>
  <si>
    <t>Loss Allowance -Receivables from Exchange Transactions</t>
  </si>
  <si>
    <t>Receivables from Exchange Transactions - Total (Current)</t>
  </si>
  <si>
    <t>Loans</t>
  </si>
  <si>
    <t>Employees (include motor vehicles loan)</t>
  </si>
  <si>
    <t>Parastatals/Local Government/Corporate Bodies</t>
  </si>
  <si>
    <t>Holding Company</t>
  </si>
  <si>
    <t>New line item As  per SICOM Financial Services</t>
  </si>
  <si>
    <t>New line item As  per SBM Holdings. The Group only measures loans to and placements with banks at amortised cost (note 7)</t>
  </si>
  <si>
    <t>Customers (Retail customers, Credit cards, Mortgages, Other retail loans, Corporate customers, Governments, Entities outside Mauritius (including offshore/Global Business Licence Holders)</t>
  </si>
  <si>
    <t>New line item As  per SBM Holdings.The Group measures loans and advances to non-bank customers at amortised cost (Note 9)</t>
  </si>
  <si>
    <t>Loss Allowance - Loans</t>
  </si>
  <si>
    <t>Advances</t>
  </si>
  <si>
    <t xml:space="preserve">Employees (include Motor Cars &amp; Motor Cycles Advances)
</t>
  </si>
  <si>
    <t>Ministries/Departments</t>
  </si>
  <si>
    <t>Holding company</t>
  </si>
  <si>
    <t>Loss Allowance -Advances</t>
  </si>
  <si>
    <t>Loans and Advances - Total (Current)</t>
  </si>
  <si>
    <t>Loss Allowance - Net investment in Finance Lease</t>
  </si>
  <si>
    <t>Net investment in Finance Lease - Total (Current)</t>
  </si>
  <si>
    <t xml:space="preserve">At amortised cost </t>
  </si>
  <si>
    <t xml:space="preserve">Debt instruments
</t>
  </si>
  <si>
    <t>Government bonds</t>
  </si>
  <si>
    <t>Treasury notes</t>
  </si>
  <si>
    <t>New line item As  per SICOM Financial Services.classified under other investments
These consist of deposits with local banks and other financial institutions for period ranging from one to ten years and with interest at rates.
Term deposits are non-derivative financial assets with fixed or determinable payments that are not quoted in an active market. Term deposits are classified as loans and receivables and are measured at amortised cost using the effective interest rate. Interest income is recognised by applying the effective interest rate.</t>
  </si>
  <si>
    <t>Treasury bills</t>
  </si>
  <si>
    <t>Bank of Mauritius bills</t>
  </si>
  <si>
    <t>Bank bonds (include secured by government)</t>
  </si>
  <si>
    <t>Corporate bonds</t>
  </si>
  <si>
    <t xml:space="preserve"> For the entity, it will be an investment and for govt it will be recorded as a liability. For consolidation purposes, it will be eliminated. To discuss whether to include same in Related party ?
To be included in Related Party.
SBM Holdings (Note 10a)
As per SICOM Financial Services/SBM Holdings
</t>
  </si>
  <si>
    <t>Term deposits (more than 3 months)</t>
  </si>
  <si>
    <t>Deposit with local banks</t>
  </si>
  <si>
    <t xml:space="preserve">Other Investments (To Specify) </t>
  </si>
  <si>
    <t xml:space="preserve">Loss Allowance -Investments at amortised cost </t>
  </si>
  <si>
    <t>At FVTSD</t>
  </si>
  <si>
    <t>At FVTNAE</t>
  </si>
  <si>
    <t xml:space="preserve">Debt instruments (Mandatorily measured at FVTNAE)
</t>
  </si>
  <si>
    <t xml:space="preserve">Debt instruments(Mandatorily measured at FVTNAE)
</t>
  </si>
  <si>
    <t>Investments designated at FVTNAE</t>
  </si>
  <si>
    <t>Quoted Investments</t>
  </si>
  <si>
    <t>Equity Participation (Equity Investments)</t>
  </si>
  <si>
    <t>Unquoted Investments</t>
  </si>
  <si>
    <t>Loss Allowance - Investments at FVTNAE</t>
  </si>
  <si>
    <t>Investments - Total  (Current)</t>
  </si>
  <si>
    <t>Assets classified as held for sale and assets included in disposal groups classified as held for sale</t>
  </si>
  <si>
    <t>Discontinued Operations</t>
  </si>
  <si>
    <t>Assets Held For Sale - Total</t>
  </si>
  <si>
    <t xml:space="preserve">Purchased inventories </t>
  </si>
  <si>
    <t>For Distribution (E.g Medical Supplies including drugs)</t>
  </si>
  <si>
    <t>For Consumption (E.g Stationery and Consumables)</t>
  </si>
  <si>
    <t>Donated inventories</t>
  </si>
  <si>
    <t>Consumable Biological Assets (Harvested/Agricultural Produce)</t>
  </si>
  <si>
    <t>Consumable biological assets held for harvest as agricultural produce or held for sale or distribution at no charge or for a nominal charge
E.g. animals and plants for one time use such as livestock intended for the production of meat, livestock held for sale, fish in farms, crops such as maize and wheat</t>
  </si>
  <si>
    <t>Inventories - Total</t>
  </si>
  <si>
    <t>Advance payments for works</t>
  </si>
  <si>
    <t>CWA examples</t>
  </si>
  <si>
    <t>Other prepayments</t>
  </si>
  <si>
    <t>Prepayments - Total</t>
  </si>
  <si>
    <t>Local Sources (MRA)</t>
  </si>
  <si>
    <t>Eliminated on consolidation</t>
  </si>
  <si>
    <t>Other Local Sources</t>
  </si>
  <si>
    <t>Foreign Sources</t>
  </si>
  <si>
    <t>Current Tax Assets - Total</t>
  </si>
  <si>
    <t>Deferred Tax Assets - Total</t>
  </si>
  <si>
    <t>Other than the above (To specify)</t>
  </si>
  <si>
    <t xml:space="preserve">New line item as per CWA
To keep or to remove line? Depending on nature of transactions, the items will be classified to receivables exchange/non-exchange?
As per SICOM Financial Services/SBM Holdings
</t>
  </si>
  <si>
    <t>Other Assets - Total  (Current)</t>
  </si>
  <si>
    <t>Loss Allowance - Receivables from Non-Exchange Transactions</t>
  </si>
  <si>
    <t>Receivables from Non-Exchange Transactions - Total (Non Current)</t>
  </si>
  <si>
    <t>Loss Allowance - Receivables from Exchange Transactions</t>
  </si>
  <si>
    <t>Receivables from Exchange Transactions - Total (Non Current)</t>
  </si>
  <si>
    <t>Loss Allowance -Loans</t>
  </si>
  <si>
    <t>Loss Allowance - Advances</t>
  </si>
  <si>
    <t>Loans and Advances - Total (Non Current)</t>
  </si>
  <si>
    <t>Net investment in Finance Lease -Total (Non Current)</t>
  </si>
  <si>
    <t>Foreign exchange contracts</t>
  </si>
  <si>
    <t>New line item as per SBM Holdings
To verify the accounts of STC and BOM
Includes foreign exchange contracts, currency swaps, other derivative contracts etc. Foreign exchange contracts include foreign swaps, forward and spot contracts. Though held for trading is not applicable as per IPSAS 41, entities need to record their transactions</t>
  </si>
  <si>
    <t>Cross currency swaps</t>
  </si>
  <si>
    <t>Interest rate swap contracts</t>
  </si>
  <si>
    <t>Other derivative contracts</t>
  </si>
  <si>
    <t>Derivative Financial Instruments -Total (Assets)</t>
  </si>
  <si>
    <t>Quoted and Unquoted Investments</t>
  </si>
  <si>
    <t xml:space="preserve">Non-Redeemable Preference Shares </t>
  </si>
  <si>
    <t>Redeemable Preference Shares</t>
  </si>
  <si>
    <t>Quoted-FVOCI</t>
  </si>
  <si>
    <t>Loss Allowance - Investments at amortised cost</t>
  </si>
  <si>
    <t>If it is equity (take into account purpose; investment or short term)</t>
  </si>
  <si>
    <t>Non-Redeemable Preference Shares (Mandatorily measured at FVTNAE)</t>
  </si>
  <si>
    <t>Redeemable Preference Shares (Mandatorily measured at FVTNAE)</t>
  </si>
  <si>
    <t>New line item As  per SICOM Financial Services.classified under other investments.
These consist of deposits with local banks and other financial institutions for period ranging from one to ten years and with interest at rates.
Term deposits are non-derivative financial assets with fixed or determinable payments that are not quoted in an active market. Term deposits are classified as loans and receivables and are measured at amortised cost using the effective interest rate. Interest income is recognised by applying the effective interest rate.</t>
  </si>
  <si>
    <t>Investments - Total (Non-Current)</t>
  </si>
  <si>
    <t>Investments in Associates - Total</t>
  </si>
  <si>
    <t>Investments in Joint Ventures - Total</t>
  </si>
  <si>
    <t>Other Financial Assets</t>
  </si>
  <si>
    <t xml:space="preserve">IMF -SDR Deposits </t>
  </si>
  <si>
    <t>IMF -Reserve Tranche Position</t>
  </si>
  <si>
    <t>Other Assets - Total (Non-Current)</t>
  </si>
  <si>
    <t>Prepayments - Total (Non-Current)</t>
  </si>
  <si>
    <t>Infrastructure, Plant and Equipment</t>
  </si>
  <si>
    <t xml:space="preserve">Infrastructure Assets
</t>
  </si>
  <si>
    <t>Roads</t>
  </si>
  <si>
    <t>To circulate depreciation rate, if not adopting, specify. Table for depreciation rate</t>
  </si>
  <si>
    <t>Dams</t>
  </si>
  <si>
    <t>Bridges</t>
  </si>
  <si>
    <t>Stadiums &amp; Gymnasiums</t>
  </si>
  <si>
    <t>Plant and Equipment</t>
  </si>
  <si>
    <t>Other structures</t>
  </si>
  <si>
    <t xml:space="preserve">Transport Equipment
</t>
  </si>
  <si>
    <t>Ships and Vessels</t>
  </si>
  <si>
    <t>Aircrafts and Helicopters</t>
  </si>
  <si>
    <t>Other Vehicles</t>
  </si>
  <si>
    <t>Motor Vehicles</t>
  </si>
  <si>
    <t>Other Machinery &amp; Equipment</t>
  </si>
  <si>
    <t>Medical Equipment</t>
  </si>
  <si>
    <t>Fixtures and Fittings are currently being expensed. To discuss whether to capitalise or expense Fixtures &amp; Fittings?</t>
  </si>
  <si>
    <t>Office Equipment</t>
  </si>
  <si>
    <t>Other  Equipment</t>
  </si>
  <si>
    <t>Machinery</t>
  </si>
  <si>
    <t>Furniture, Fixtures and Fittings</t>
  </si>
  <si>
    <t>Fixtures and Fittings to be capitalised upon consolidation</t>
  </si>
  <si>
    <t>Computer &amp; IT Equipment</t>
  </si>
  <si>
    <t>Tools &amp; Instruments</t>
  </si>
  <si>
    <t>Land and Buildings</t>
  </si>
  <si>
    <t>Land</t>
  </si>
  <si>
    <t>to merge if needed, if info can be provided separately, if not, merge</t>
  </si>
  <si>
    <t>Buildings</t>
  </si>
  <si>
    <t>To request separate valuation for land and buildings</t>
  </si>
  <si>
    <t>Bearer Plants</t>
  </si>
  <si>
    <t>Bearer Plants- Meeting with FAREI and RBSE to discuss on same</t>
  </si>
  <si>
    <t>Sniffer Dogs</t>
  </si>
  <si>
    <t>Service Concession Assets</t>
  </si>
  <si>
    <t>Asset under Construction</t>
  </si>
  <si>
    <t>Property, Plant and Equipment - Total (At cost or Fair Value)</t>
  </si>
  <si>
    <t>Accumulated Depreciation- Property, Plant and Equipment</t>
  </si>
  <si>
    <t>Accumulated Depreciation- Property, Plant and Equipment - Total</t>
  </si>
  <si>
    <t>Land and buildings</t>
  </si>
  <si>
    <t xml:space="preserve">New line item As per SICOM Financial Services/SBM Holdings. To discuss whether to include under PPE or keep as a separate line item?
SICOM Financial Services: The Company leases space for its office services and the rental contract is for fixed periods of 10 years. A right-of-use asset, or ROU asset, represents a lessee's authority to utilize a leased item, typically property or equipment, over the duration of an agreed-upon lease term. In other words, the lessee is granted the right to obtain the economic benefit from the usage of an asset owned by another entity.
Right-of-use assets are generally depreciated over the shorter of the asset's useful life and the lease term on a straightline basis.
SBM Holdings: The Group recognises lease liabilities to make lease payments and right-of-use assets representing the right to use the underlying assets.The Group recognises right-of-use assets at the commencement date of the lease (i.e., the date the underlying asset is available for use). Right-of-use assets are measured at cost, less any accumulated depreciation and impairment losses, and adjusted for any remeasurement of lease liabilities.Right-of-use assets are depreciated on a straight-line basis over the lease term.Type of right-to-use assets are land, plant and equipment and IT equipment. The average lease term is 5 years.
</t>
  </si>
  <si>
    <t>Rights of Use Asset - Total</t>
  </si>
  <si>
    <t>Accumulated Depreciation- Rights of Use Asset</t>
  </si>
  <si>
    <t>Accumulated Depreciation- Rights of Use Asset - Total</t>
  </si>
  <si>
    <t>Investment Property - Total</t>
  </si>
  <si>
    <t>Bearer Biological Assets</t>
  </si>
  <si>
    <t>Bearer Biological assets are those that are used repeatedly or continuously for more than one year. Held to bear produce. E.g. breeding stocks (fish and poultry),livestock from which milk is produced, sheep used for wool production, trees from which fruit is harvested, vines and shrubs cultivated for harvest of fruits,nuts,sap, resin, bark and leaf products</t>
  </si>
  <si>
    <t>Consumable Biological Assets (excluding harvested/agricultural produce)</t>
  </si>
  <si>
    <t>Biological Assets - Total</t>
  </si>
  <si>
    <t>Licenses &amp; Software</t>
  </si>
  <si>
    <t>Intellectual Property</t>
  </si>
  <si>
    <t>New litem as per SBM Holdings.</t>
  </si>
  <si>
    <t>Asset Under Development</t>
  </si>
  <si>
    <t>Goodwill</t>
  </si>
  <si>
    <t xml:space="preserve">Intangible Assets and Goodwill - Total </t>
  </si>
  <si>
    <t xml:space="preserve">Accumulated Amortisation- Intangible Assets </t>
  </si>
  <si>
    <t>Accumulated Amortisation- Intangible Assets - Total</t>
  </si>
  <si>
    <t>Cost of Borrowings</t>
  </si>
  <si>
    <t xml:space="preserve">Accrued Interest-Government Bonds </t>
  </si>
  <si>
    <t>Accrued Interest-Treasury Notes</t>
  </si>
  <si>
    <t>Other Interest on borrowings</t>
  </si>
  <si>
    <t>New line item</t>
  </si>
  <si>
    <t>Accounts Payable</t>
  </si>
  <si>
    <t>Trade payables</t>
  </si>
  <si>
    <t>What about payables from exchange and non-exchange? Whether to classify payables as exchange/non exchange? E.g creditors IPSAS 1 .88 requires minimum info to be presented, 1.88 k Payables under exchange transactions</t>
  </si>
  <si>
    <t>Other payables</t>
  </si>
  <si>
    <t>Contract Liabilities</t>
  </si>
  <si>
    <t>Service Concession Liabilities</t>
  </si>
  <si>
    <t>Retention Money on Contracts</t>
  </si>
  <si>
    <t>Carry-over of Capital Expenditure</t>
  </si>
  <si>
    <t>Payables Under Exchange Transactions - Total (Current)</t>
  </si>
  <si>
    <t>New line item as per  CEB. Should bank overdraft be included as a separate line item or be included under cash and cash equivalents?</t>
  </si>
  <si>
    <t>Domestic and External Debts</t>
  </si>
  <si>
    <t>Government of Mauritius (GOM) Treasury Bills</t>
  </si>
  <si>
    <t xml:space="preserve">GOM Treasury Notes </t>
  </si>
  <si>
    <t xml:space="preserve">Treasury Certificates </t>
  </si>
  <si>
    <t xml:space="preserve">GOM Securities </t>
  </si>
  <si>
    <t xml:space="preserve">GOM Bonds </t>
  </si>
  <si>
    <t>Other long-term Securities (current portion)</t>
  </si>
  <si>
    <t xml:space="preserve">Silver Savings Bonds (SSB) </t>
  </si>
  <si>
    <t>Silver Retirement Bonds (SRB)</t>
  </si>
  <si>
    <t>Loans from domestic and foreign sources</t>
  </si>
  <si>
    <t>Borrowings from Central Banks</t>
  </si>
  <si>
    <t>Borrowings from Other financial institutions</t>
  </si>
  <si>
    <t>New line item as per SBM Holdings. Can be included in Loans from domestic and foreign sources</t>
  </si>
  <si>
    <t>Borrowings from banks in Mauritus and Abroad</t>
  </si>
  <si>
    <t>Subordinated debts/bonds</t>
  </si>
  <si>
    <t xml:space="preserve">IMF -SDR Allocations </t>
  </si>
  <si>
    <t>Public Sector Debt - Total (Current)</t>
  </si>
  <si>
    <t>Financial Guarantee Liability - Total (Current)</t>
  </si>
  <si>
    <t>Provisions - Total (Current)</t>
  </si>
  <si>
    <t xml:space="preserve">Lease Liabilities </t>
  </si>
  <si>
    <t>Lease Liabilities - Total (Current)</t>
  </si>
  <si>
    <t>Social Benefits Liabilities - Total</t>
  </si>
  <si>
    <t xml:space="preserve">Liability in respect of Defined Benefit Plan </t>
  </si>
  <si>
    <t>The Present Value of Defined Benefit Obligations</t>
  </si>
  <si>
    <t>Fair Value of Plan Assets</t>
  </si>
  <si>
    <t>Accrued Sick Leave</t>
  </si>
  <si>
    <t>Accrued Vacation Leave</t>
  </si>
  <si>
    <t>Accrued Passage Benefits</t>
  </si>
  <si>
    <t>Accrued Bonus</t>
  </si>
  <si>
    <t xml:space="preserve">Accrued Basic Salary </t>
  </si>
  <si>
    <t>Voluntary Retirement Scheme</t>
  </si>
  <si>
    <t>New item as per AMB- To discuss whether to include under Employee benefits obligation or a separate line item?merge in employee benefits obligation. Check disclosure in AMB</t>
  </si>
  <si>
    <t>Employee Benefit Obligations - Total (Current)</t>
  </si>
  <si>
    <t>eliminated upon consolidation</t>
  </si>
  <si>
    <t>Current Tax Liabilities - Total (Current)</t>
  </si>
  <si>
    <t>Deferred Tax Liabilities  - Total (Current)</t>
  </si>
  <si>
    <t>Liabilities arising out of Assets Held For Sale - Total (Current)</t>
  </si>
  <si>
    <t>Deferred income</t>
  </si>
  <si>
    <t>Deferred income towards Capital grants, customers and others</t>
  </si>
  <si>
    <t>Customers already paid for goods not delivered in advance.</t>
  </si>
  <si>
    <t>Financial contribution received from customers</t>
  </si>
  <si>
    <t>Dividend payable</t>
  </si>
  <si>
    <t>As per SICOM Financial Services. if dividend isdeclared before year end to account, after year end to disclose
-eliminate upon consolidation
Dividend distribution to the Company's shareholders is recognised as a liability in the Company's financial statements
in the period in which the dividends are declared. The liability is extinguished when actual payments are made to the
shareholders.</t>
  </si>
  <si>
    <t>Deposits</t>
  </si>
  <si>
    <t>Grants</t>
  </si>
  <si>
    <t>classified under other liabilities</t>
  </si>
  <si>
    <t>Other Deposits</t>
  </si>
  <si>
    <t>Amount payable to Bank of Mauritius</t>
  </si>
  <si>
    <t>Deposits from customers</t>
  </si>
  <si>
    <t>Deposits from banks</t>
  </si>
  <si>
    <t>Deposits from non-bank customers (Retail customers, Corporate customers, Government)</t>
  </si>
  <si>
    <t>Car Loan</t>
  </si>
  <si>
    <t>Other Liabilities - Total (Current)</t>
  </si>
  <si>
    <t>Payables Under Exchange Transactions - Total (Non - Current)</t>
  </si>
  <si>
    <t>Public Sector Debt - Total (Non - Current)</t>
  </si>
  <si>
    <t>New line item as per SBM Holdings
Includes foreign exchange contracts, currency swaps, other derivative contracts etc. Foreign exchange contracts include foreign swaps, forward and spot contracts. Though held for trading is not applicable as per IPSAS 41, entities need to record their transactions</t>
  </si>
  <si>
    <t>Derivative Financial Instruments - Total (Non - Current)</t>
  </si>
  <si>
    <t>Financial Guarantee Liability - Total (Non - Current)</t>
  </si>
  <si>
    <t>Provisions - Total (Non - Current)</t>
  </si>
  <si>
    <t>Lease Liabilities - Total (Non - Current)</t>
  </si>
  <si>
    <t>Social Benefits Liabilities  - Total (Non - Current)</t>
  </si>
  <si>
    <t>The Present Value of Defined Benefit Obligations less</t>
  </si>
  <si>
    <t>Employee Benefit Obligations  - Total (Non - Current)</t>
  </si>
  <si>
    <t>Other Liabilities - Total (Non - Current)</t>
  </si>
  <si>
    <t>Total Assets less total Liabilities</t>
  </si>
  <si>
    <t>Special Fund will be eliminated upon consolidation- take assets and liabilities</t>
  </si>
  <si>
    <t>General Fund (N3)</t>
  </si>
  <si>
    <t>Fund (Own funds received and used)</t>
  </si>
  <si>
    <t>MSB
For LAs Keep separate</t>
  </si>
  <si>
    <t>Accumulated Surplus/ (Deficits)</t>
  </si>
  <si>
    <t>Accumulated Surplus/(Deficits)/ Retained Earnings</t>
  </si>
  <si>
    <t>Other Funds (To specify)</t>
  </si>
  <si>
    <t xml:space="preserve">Will be eliminated upon consolidation. New line item for entities to report. </t>
  </si>
  <si>
    <t>Where the Group purchases its own equity share capital, the consideration paid is deducted from total shareholders’
equity as treasury shares until they are cancelled. Where such shares are subsequently sold or reissued, any consideration
received is included in shareholders’ equity.It is no longer part of the outstanding shares that trade on stock markets.Because treasury stock is stated as a minus, subtractions from stockholders' equity indirectly lower retained earnings, along with overall capital. However, treasury stock does directly affect retained earnings when a company considers authorizing and paying dividends, lowering the amount available.On the balance sheet, treasury stock is listed under shareholders' equity as a negative number. It is commonly called "treasury stock" or "equity reduction". That is, treasury stock is a contra account to shareholders' equity.
SBM Holdings- Is it cancelled upon consolidation?
keep pending 2022/23- To discuss and agree</t>
  </si>
  <si>
    <t>Other Reserves (To specify)</t>
  </si>
  <si>
    <t>Non-Controlling Interests - (Total)</t>
  </si>
  <si>
    <t>CHECK</t>
  </si>
  <si>
    <t>Note 1</t>
  </si>
  <si>
    <t>Kindly fill the table below</t>
  </si>
  <si>
    <t>Description of transaction</t>
  </si>
  <si>
    <t>Entity Name with which transacted</t>
  </si>
  <si>
    <t>Description should take into consideration the disclosure as per the notes</t>
  </si>
  <si>
    <t>In respect of MRA (e.g PAYE and TDS), only the payable amount will be eliminated. The expense part will not be eliminated</t>
  </si>
  <si>
    <t>Note 2</t>
  </si>
  <si>
    <t>The following table should be filled in respect of adjustments made to convert the financial statements prepared under IFRS to IPSAS.</t>
  </si>
  <si>
    <t>Examples of differences which must be adjusted are given below:</t>
  </si>
  <si>
    <t>1) Borrowing costs - Adjustment in respect of capitalisation of borrowing costs. Adjustment will be reflected as from 01 July 2021. Past borrowing costs will not be considered.</t>
  </si>
  <si>
    <t>2) Accounting of Grant in accordance with IPSAS 23- Revenue from Non-Exchange Transactions</t>
  </si>
  <si>
    <t>Description of Adjustment</t>
  </si>
  <si>
    <t>Amount</t>
  </si>
  <si>
    <t>Dr</t>
  </si>
  <si>
    <t>Cr</t>
  </si>
  <si>
    <t>Note 3</t>
  </si>
  <si>
    <t xml:space="preserve">Entities are requested to provide a breakdown for the General Fund whether these can be split between Fund (Own funds received and used) and Accumulated Surplus/(Deficits). </t>
  </si>
  <si>
    <t xml:space="preserve">NOTES TO THE ACCOUNTS </t>
  </si>
  <si>
    <t>IPSAS REFERENCE</t>
  </si>
  <si>
    <t>Amendments</t>
  </si>
  <si>
    <t>To input manually</t>
  </si>
  <si>
    <t>1.</t>
  </si>
  <si>
    <t>The total cash and cash equivalents are made up as follows:</t>
  </si>
  <si>
    <t>IFRS/IPSAS/ Accounting policy Adjustments</t>
  </si>
  <si>
    <t xml:space="preserve">Unrestricted balances with central banks
</t>
  </si>
  <si>
    <t>Less: Loss Allowance on loans to and placements with banks</t>
  </si>
  <si>
    <t>Total Cash and Cash Equivalents</t>
  </si>
  <si>
    <t>Comprising :</t>
  </si>
  <si>
    <t>The changes in the loss allowance in respect of loans to and placements with banks are as follows:</t>
  </si>
  <si>
    <t>[IPSAS 30.42h], [IPSAS  30.IG22B]</t>
  </si>
  <si>
    <t xml:space="preserve">Loss Allowance as at 1 July </t>
  </si>
  <si>
    <t>Impairment Loss</t>
  </si>
  <si>
    <t>Write off</t>
  </si>
  <si>
    <t>Changes in models/risk parameters</t>
  </si>
  <si>
    <t>Foreign exchange movements</t>
  </si>
  <si>
    <t>Other movements</t>
  </si>
  <si>
    <t xml:space="preserve">Loss Allowance as at 30 June </t>
  </si>
  <si>
    <t>To disclose the amount of cash and cash equivalent balances that are not available for use, if any as at 30 June 2022 (30 June 2021: Rs XXX)</t>
  </si>
  <si>
    <t>To disclose the amount of non-cash transactions, if any as at 30 June 2022 (30 June 2021: Rs XXX)</t>
  </si>
  <si>
    <t>To provide any additional information/ clarification in respect of the above.</t>
  </si>
  <si>
    <t>Less: Loss Allowance</t>
  </si>
  <si>
    <t xml:space="preserve">Total </t>
  </si>
  <si>
    <t>Current</t>
  </si>
  <si>
    <t>Non-Current</t>
  </si>
  <si>
    <t>Check</t>
  </si>
  <si>
    <t xml:space="preserve">During the financial year 2021-2022, an amount of Rs XXX was written off (2020-2021: Rs XXX).  </t>
  </si>
  <si>
    <t>The changes in the loss allowance in respect of receivables from non-exchange transactions are as follows:</t>
  </si>
  <si>
    <t>Lifetime expected credit losses (collectively assessed)</t>
  </si>
  <si>
    <t>Lifetime expected credit losses (individually assessed)</t>
  </si>
  <si>
    <t>Loss Allowance as at 1 July 2020</t>
  </si>
  <si>
    <t>Receivables Write-Off</t>
  </si>
  <si>
    <t>Loss Allowance as at 30 June 2021</t>
  </si>
  <si>
    <t>Loss Allowance as at 1 July 2021</t>
  </si>
  <si>
    <t>Loss Allowance as at 30 June 2022</t>
  </si>
  <si>
    <t>Check- 2021</t>
  </si>
  <si>
    <t>Check- 2022</t>
  </si>
  <si>
    <t>The following table details the risk profile of receivables from non-exchange transactions based on the provision matrix:</t>
  </si>
  <si>
    <t>[IPSAS 30.42M, 30.42N,30.IG22D]</t>
  </si>
  <si>
    <t>Less than 1 year past due</t>
  </si>
  <si>
    <t>Between 1 and 5 years past due</t>
  </si>
  <si>
    <t>Between 5 and 10 years past due</t>
  </si>
  <si>
    <t>Over 10 years past due</t>
  </si>
  <si>
    <t>Expected credit loss rate (%)</t>
  </si>
  <si>
    <t>Estimated total carrying amount at default assessed collectively for impairment (Rs)</t>
  </si>
  <si>
    <t>Lifetime expected credit losses (collectively assessed) (Rs)</t>
  </si>
  <si>
    <t>Inter-entity adjustments</t>
  </si>
  <si>
    <t>Inter-entity- Estimated total carrying amount at default</t>
  </si>
  <si>
    <t xml:space="preserve">Inter-entity- 
Lifetime expected credit losses (collectively assessed) (Rs)
</t>
  </si>
  <si>
    <t>Other Revenue</t>
  </si>
  <si>
    <t>The changes in the loss allowance in respect of receivables from exchange transactions are as follows:</t>
  </si>
  <si>
    <t xml:space="preserve">Inter-entity- Lifetime expected credit losses (collectively assessed) (Rs)
</t>
  </si>
  <si>
    <t>(i)	Loans</t>
  </si>
  <si>
    <t>Loan to Employees</t>
  </si>
  <si>
    <t>Loan to Parastatals/Local Government/Corporate Bodies</t>
  </si>
  <si>
    <t>Loan to Holding Company</t>
  </si>
  <si>
    <t>Loan to Customers</t>
  </si>
  <si>
    <t>Less:  Loss Allowance</t>
  </si>
  <si>
    <t>The ageing of loans is as follows:</t>
  </si>
  <si>
    <r>
      <rPr>
        <sz val="9"/>
        <color rgb="FFFFC000"/>
        <rFont val="Cambria"/>
        <family val="1"/>
      </rPr>
      <t xml:space="preserve">[IPSAS </t>
    </r>
    <r>
      <rPr>
        <u/>
        <sz val="9"/>
        <color rgb="FFFFC000"/>
        <rFont val="Cambria"/>
        <family val="1"/>
      </rPr>
      <t>30.AG</t>
    </r>
    <r>
      <rPr>
        <sz val="9"/>
        <color rgb="FFFFC000"/>
        <rFont val="Cambria"/>
        <family val="1"/>
      </rPr>
      <t>81]</t>
    </r>
  </si>
  <si>
    <t>Inter-entity Adjustments</t>
  </si>
  <si>
    <t>Less than 1 year</t>
  </si>
  <si>
    <t>Between 1 and 5 years</t>
  </si>
  <si>
    <t>Between 5 and 10 years</t>
  </si>
  <si>
    <t>Over 10 years</t>
  </si>
  <si>
    <t>The changes in the loss allowance in respect of Loans are as follows:</t>
  </si>
  <si>
    <t>12- month expected credit losses</t>
  </si>
  <si>
    <t>Changes due to financial instruments recognised as at 1 July 2021</t>
  </si>
  <si>
    <t>- Transfer to lifetime expected credit losses</t>
  </si>
  <si>
    <t>- Transfer to credit-impaired financial assets</t>
  </si>
  <si>
    <t>- Transfer to 12-month expected credit losses</t>
  </si>
  <si>
    <t>- Financial assets that have been derecognized during the period</t>
  </si>
  <si>
    <t>New financial assets originated or purchased</t>
  </si>
  <si>
    <t>Write-Off</t>
  </si>
  <si>
    <t>Foreign exchange and other movements</t>
  </si>
  <si>
    <t>Credit-impaired financial assets (lifetime expected credit losses)</t>
  </si>
  <si>
    <t>Loss Allowance as at 1 July  2021</t>
  </si>
  <si>
    <t>Loss Allowance as at 1 July  2020</t>
  </si>
  <si>
    <t>(ii)	Advances</t>
  </si>
  <si>
    <t xml:space="preserve">Employees
</t>
  </si>
  <si>
    <t xml:space="preserve">Customers </t>
  </si>
  <si>
    <t>The ageing of advances is as follows:</t>
  </si>
  <si>
    <r>
      <rPr>
        <sz val="9"/>
        <color rgb="FFFFC000"/>
        <rFont val="Cambria"/>
        <family val="1"/>
      </rPr>
      <t xml:space="preserve">[IPSAS </t>
    </r>
    <r>
      <rPr>
        <u/>
        <sz val="9"/>
        <color rgb="FFFFC000"/>
        <rFont val="Cambria"/>
        <family val="1"/>
      </rPr>
      <t>30.AG</t>
    </r>
    <r>
      <rPr>
        <sz val="9"/>
        <color rgb="FFFFC000"/>
        <rFont val="Cambria"/>
        <family val="1"/>
      </rPr>
      <t>81]</t>
    </r>
  </si>
  <si>
    <t>The changes in the loss allowance in respect of Advances are as follows:</t>
  </si>
  <si>
    <t>Source: SICOM and SICOM Financial Services (IFRS)</t>
  </si>
  <si>
    <t>(a)</t>
  </si>
  <si>
    <t>Movement during the year:</t>
  </si>
  <si>
    <t>[IPSAS 43.92]</t>
  </si>
  <si>
    <t>At 1 July</t>
  </si>
  <si>
    <t>Leases granted during the year (discounted)</t>
  </si>
  <si>
    <t>Capital repayment during the year</t>
  </si>
  <si>
    <t>At 30 June</t>
  </si>
  <si>
    <t>Interest receivable</t>
  </si>
  <si>
    <t>Loss Allowance</t>
  </si>
  <si>
    <t>Net investment in finance lease</t>
  </si>
  <si>
    <t xml:space="preserve">Analysed as:
</t>
  </si>
  <si>
    <t>- Non-current finance lease receivables</t>
  </si>
  <si>
    <t>- Current finance lease receivables</t>
  </si>
  <si>
    <r>
      <rPr>
        <b/>
        <sz val="9"/>
        <color theme="1"/>
        <rFont val="Cambria"/>
        <family val="1"/>
      </rPr>
      <t xml:space="preserve">Disclosure of:
- qualitative information about leasing activities including nature of leasing activities and risk management of rights retained in underlying assets  </t>
    </r>
    <r>
      <rPr>
        <b/>
        <sz val="9"/>
        <color rgb="FFFFC000"/>
        <rFont val="Cambria"/>
        <family val="1"/>
      </rPr>
      <t>[IPSAS 43.91(b)]</t>
    </r>
    <r>
      <rPr>
        <b/>
        <sz val="9"/>
        <color theme="1"/>
        <rFont val="Cambria"/>
        <family val="1"/>
      </rPr>
      <t xml:space="preserve">
- qualitative explanation of the significant changes in the carrying amount of the net investment in finance leases.</t>
    </r>
    <r>
      <rPr>
        <b/>
        <sz val="9"/>
        <color rgb="FFFFC000"/>
        <rFont val="Cambria"/>
        <family val="1"/>
      </rPr>
      <t>[IPSAS 43.92]</t>
    </r>
  </si>
  <si>
    <t>(b)</t>
  </si>
  <si>
    <t>Amounts receivable under finance leases and reconciliation of the undiscounted lease payments to the net investment in the lease.</t>
  </si>
  <si>
    <t>[IPSAS 43.93]</t>
  </si>
  <si>
    <t>Amounts receivable under finance leases:</t>
  </si>
  <si>
    <t>- within one year</t>
  </si>
  <si>
    <t>- in the second to fifth years inclusive</t>
  </si>
  <si>
    <t>- more than five years</t>
  </si>
  <si>
    <t>Undiscounted lease payment receivables</t>
  </si>
  <si>
    <t>Less: Unguaranteed residual value</t>
  </si>
  <si>
    <t>deloitte illustrative fs 20-21</t>
  </si>
  <si>
    <t>Less: Unearned finance income</t>
  </si>
  <si>
    <t>Present value of minimum lease payments receivable</t>
  </si>
  <si>
    <t>Installments due</t>
  </si>
  <si>
    <t>sicom fs 20-21</t>
  </si>
  <si>
    <t>(c )</t>
  </si>
  <si>
    <t>Amounts recognised in surplus or deficit:</t>
  </si>
  <si>
    <t>Finance revenue on the net investment in the lease</t>
  </si>
  <si>
    <t>[IPSAS 43.89(a)(ii)]</t>
  </si>
  <si>
    <t>Revenue on variable lease payment for the year (which have not included in the measurement of the net investment in finance lease)</t>
  </si>
  <si>
    <t>[IPSAS 43.89(a)(iii)]</t>
  </si>
  <si>
    <t>(d)</t>
  </si>
  <si>
    <t>Maturity analysis</t>
  </si>
  <si>
    <t>Source: SICOM Financial Services 2020</t>
  </si>
  <si>
    <t>Within year 1</t>
  </si>
  <si>
    <t>Over year 1 up to year 2</t>
  </si>
  <si>
    <t>Over year 2 up to year 3</t>
  </si>
  <si>
    <t>Over year 3 up to year 4</t>
  </si>
  <si>
    <t>Over year 4 up to year 5</t>
  </si>
  <si>
    <t>Over 5 years</t>
  </si>
  <si>
    <t xml:space="preserve"> NET INVESTMENT IN FINANCE LEASE (CONT'D)</t>
  </si>
  <si>
    <t>(e)</t>
  </si>
  <si>
    <t>Credit concentration of risk by industry sectors</t>
  </si>
  <si>
    <t>[IPSAS 30.42M, 30.AG8H]</t>
  </si>
  <si>
    <t>Manufacturing</t>
  </si>
  <si>
    <t>Transport</t>
  </si>
  <si>
    <t>Construction</t>
  </si>
  <si>
    <t>Personal</t>
  </si>
  <si>
    <t>Financial and business services</t>
  </si>
  <si>
    <t>Global Business Licence Holders</t>
  </si>
  <si>
    <t>Education</t>
  </si>
  <si>
    <t>Tourism</t>
  </si>
  <si>
    <t>Information, Communication and Technology</t>
  </si>
  <si>
    <t>Total- Net investment in finance lease</t>
  </si>
  <si>
    <t>(f)</t>
  </si>
  <si>
    <t>Allowance for credit impairment</t>
  </si>
  <si>
    <t>[IPSAS 30.42H]</t>
  </si>
  <si>
    <t>Provision (released)/charged for the year</t>
  </si>
  <si>
    <t>Other movements (to specify)</t>
  </si>
  <si>
    <t>Loss Allowance for the year</t>
  </si>
  <si>
    <t>The Loss allowance is analysed as follows:</t>
  </si>
  <si>
    <t>The above loss allowance includes impaired finance lease, which are past due at the end of the reporting date.</t>
  </si>
  <si>
    <t>(g)</t>
  </si>
  <si>
    <t>Interest rate profile</t>
  </si>
  <si>
    <t>The interest rate inherent in the finance lease is fixed at the contract date for the entire lease term. The average effective interest rate contracted is  XXX % (2021: XXX %) per annum with interest rate ranging from  XXX % to XXX % (2021: ranging between XXX % to XXX %).</t>
  </si>
  <si>
    <t>(h)</t>
  </si>
  <si>
    <t>Ageing of finance lease (provision matrix)</t>
  </si>
  <si>
    <t>For purpose of disclosure regarding credit quality, its finance leases have been analysed as follows:</t>
  </si>
  <si>
    <t>Days past due</t>
  </si>
  <si>
    <t>0-90 days</t>
  </si>
  <si>
    <t>90 -180 days</t>
  </si>
  <si>
    <t>180- 360 days</t>
  </si>
  <si>
    <t>&gt;360 days</t>
  </si>
  <si>
    <t>Expected credit loss rate</t>
  </si>
  <si>
    <t>Estimated total gross carrying amount at default</t>
  </si>
  <si>
    <t>Expected credit loss</t>
  </si>
  <si>
    <t xml:space="preserve">Inter-entity- Lifetime expected credit losses (Rs)
</t>
  </si>
  <si>
    <t>(i)</t>
  </si>
  <si>
    <t>Analysis of finance lease</t>
  </si>
  <si>
    <t>sicom</t>
  </si>
  <si>
    <t>Neither past
due nor
impaired</t>
  </si>
  <si>
    <t>Past due but not impaired</t>
  </si>
  <si>
    <t>Impaired</t>
  </si>
  <si>
    <t>Net Investment
in finance lease before
impairment</t>
  </si>
  <si>
    <t>Net Investment in finance lease</t>
  </si>
  <si>
    <t>Leases</t>
  </si>
  <si>
    <t>SICOM</t>
  </si>
  <si>
    <t>Performing</t>
  </si>
  <si>
    <t>Non Performing</t>
  </si>
  <si>
    <t>To read ipsas 30 and disclosure requirements</t>
  </si>
  <si>
    <r>
      <rPr>
        <b/>
        <sz val="9"/>
        <color theme="1"/>
        <rFont val="Cambria"/>
        <family val="1"/>
      </rPr>
      <t>Inter-entity Adjustments</t>
    </r>
    <r>
      <rPr>
        <b/>
        <sz val="9"/>
        <color rgb="FFFF0000"/>
        <rFont val="Cambria"/>
        <family val="1"/>
      </rPr>
      <t>*</t>
    </r>
  </si>
  <si>
    <r>
      <rPr>
        <b/>
        <sz val="9"/>
        <color theme="1"/>
        <rFont val="Cambria"/>
        <family val="1"/>
      </rPr>
      <t>Inter-entity Adjustments</t>
    </r>
    <r>
      <rPr>
        <b/>
        <sz val="9"/>
        <color rgb="FFFF0000"/>
        <rFont val="Cambria"/>
        <family val="1"/>
      </rPr>
      <t>*</t>
    </r>
  </si>
  <si>
    <t>To confirm indirect interest 1st level. Letter or email to entities</t>
  </si>
  <si>
    <t>Categories of investments are shown below:</t>
  </si>
  <si>
    <t xml:space="preserve">Investment in securities measured at amortised cost </t>
  </si>
  <si>
    <t>[IPSAS 30.11(f)]</t>
  </si>
  <si>
    <t>Investment in securities mandatorily measured at FVTSD</t>
  </si>
  <si>
    <t>[IPSAS 30.11(a)]</t>
  </si>
  <si>
    <r>
      <rPr>
        <sz val="9"/>
        <color theme="1"/>
        <rFont val="Cambria"/>
        <family val="1"/>
      </rPr>
      <t xml:space="preserve">Investment in securities measured at FVTNAE </t>
    </r>
    <r>
      <rPr>
        <sz val="9"/>
        <color rgb="FFFFC000"/>
        <rFont val="Cambria"/>
        <family val="1"/>
      </rPr>
      <t xml:space="preserve"> </t>
    </r>
  </si>
  <si>
    <t>[IPSAS 30.11(h)]</t>
  </si>
  <si>
    <t>* Inter-entity Adjustments: The amount and entities with which transacted should be provided.</t>
  </si>
  <si>
    <t xml:space="preserve">Disclosures to be made for investments in Equity Instruments Designated at Fair Value through Net Assets/Equity: </t>
  </si>
  <si>
    <t>[IPSAS 30.14A]</t>
  </si>
  <si>
    <t>Reasons for Designated at Fair Value through Net Assets/Equity.</t>
  </si>
  <si>
    <t>Details of Investment</t>
  </si>
  <si>
    <t>Fair value</t>
  </si>
  <si>
    <t>Dividend Income</t>
  </si>
  <si>
    <t>YE 30-Jun-22</t>
  </si>
  <si>
    <t>YE 30-Jun-21</t>
  </si>
  <si>
    <r>
      <rPr>
        <b/>
        <sz val="9"/>
        <color theme="1"/>
        <rFont val="Cambria"/>
        <family val="1"/>
      </rPr>
      <t>Inter-entity Adjustments</t>
    </r>
    <r>
      <rPr>
        <b/>
        <sz val="9"/>
        <color rgb="FFFF0000"/>
        <rFont val="Cambria"/>
        <family val="1"/>
      </rPr>
      <t>*</t>
    </r>
  </si>
  <si>
    <r>
      <rPr>
        <b/>
        <sz val="9"/>
        <color theme="1"/>
        <rFont val="Cambria"/>
        <family val="1"/>
      </rPr>
      <t>Inter-entity Adjustments</t>
    </r>
    <r>
      <rPr>
        <b/>
        <sz val="9"/>
        <color rgb="FFFF0000"/>
        <rFont val="Cambria"/>
        <family val="1"/>
      </rPr>
      <t>*</t>
    </r>
  </si>
  <si>
    <t>Investment held at end of reporting period</t>
  </si>
  <si>
    <t>Investment derecognized during the reporting period</t>
  </si>
  <si>
    <t>Disclosure of transfers of the cumulative gain or loss within net assets/equity during the period including the reason for such transfers:</t>
  </si>
  <si>
    <t>Disclosures for derecognition of investments in equity investments measured at fair value through net assets/equity during the reporting period:</t>
  </si>
  <si>
    <t>[IPSAS 30.14B]</t>
  </si>
  <si>
    <t xml:space="preserve">(a)        The reasons for disposing of the investments.
(b)        The fair value of the investments at the date of derecognition.
(c)        The cumulative gain or loss on disposal.
</t>
  </si>
  <si>
    <t>Fair Value of Equity Investments and Redeemable Preference Shares</t>
  </si>
  <si>
    <t>The entity uses the following hierarchy for determining and measuring the fair value of investments:
•        Level 1 – Quoted (unadjusted) market prices in active markets for identical assets or liabilities.
•        Level 2 – Other techniques for which all inputs are observable and have a significant effect on the recorded fair value, either directly or indirectly; and
•        Level 3: Techniques which use inputs which have a significant effect on the recorded fair value that are not based on observable market data.</t>
  </si>
  <si>
    <t>[IPSAS 30.32]</t>
  </si>
  <si>
    <t xml:space="preserve">The level of fair value measurement used for each category of investment is shown in the table below: </t>
  </si>
  <si>
    <t>Entities are required to fill the level and basis</t>
  </si>
  <si>
    <t>Category</t>
  </si>
  <si>
    <t xml:space="preserve">Level </t>
  </si>
  <si>
    <t>Basis</t>
  </si>
  <si>
    <t>Equity Participation</t>
  </si>
  <si>
    <t xml:space="preserve">The table below shows an analysis of investments mandatorily measured at fair value through surplus or deficit by the level of hierarchy: </t>
  </si>
  <si>
    <t>[IPSAS 30.33(a), 30.32]</t>
  </si>
  <si>
    <t>Level 1</t>
  </si>
  <si>
    <t>Level 2</t>
  </si>
  <si>
    <t>Level 3</t>
  </si>
  <si>
    <t>Total Carrying Amount</t>
  </si>
  <si>
    <t>Total Fair Value</t>
  </si>
  <si>
    <t>[IPSAS 30.29]</t>
  </si>
  <si>
    <t>30 June 2022 (Audited)</t>
  </si>
  <si>
    <t xml:space="preserve">Inter-entity Adjustments
</t>
  </si>
  <si>
    <t>30 June 2021 (Audited)</t>
  </si>
  <si>
    <t>To state whether there have been transfers between the different levels.</t>
  </si>
  <si>
    <t>[IPSAS 30.33(b)]</t>
  </si>
  <si>
    <t>A reconciliation of fair value measurements in level 3 is set out below:</t>
  </si>
  <si>
    <t>[IPSAS 30.33(c)]</t>
  </si>
  <si>
    <t>To review reconciliation</t>
  </si>
  <si>
    <r>
      <rPr>
        <sz val="9"/>
        <color theme="1"/>
        <rFont val="Cambria"/>
        <family val="1"/>
      </rPr>
      <t xml:space="preserve">Balance at </t>
    </r>
    <r>
      <rPr>
        <b/>
        <sz val="9"/>
        <color theme="1"/>
        <rFont val="Cambria"/>
        <family val="1"/>
      </rPr>
      <t>01 July 2020</t>
    </r>
  </si>
  <si>
    <t>Additions during the year</t>
  </si>
  <si>
    <t>Disposal of investments</t>
  </si>
  <si>
    <t xml:space="preserve">Dividend capitalised </t>
  </si>
  <si>
    <t>Gains on foreign exchange transactions</t>
  </si>
  <si>
    <t>Fair value gain /(loss) on investment recognized in surplus or deficit</t>
  </si>
  <si>
    <t>Fair value gain /(loss) on investment recognized in in net assets/equity</t>
  </si>
  <si>
    <t xml:space="preserve">Movement in fair value due to reclassification </t>
  </si>
  <si>
    <t>Others (to specify)</t>
  </si>
  <si>
    <t xml:space="preserve">Balance at 30 June 2021 </t>
  </si>
  <si>
    <t>Balance at 30 June 2022</t>
  </si>
  <si>
    <t>The changes in the loss allowance in respect of investments of each category of investment are as follows:</t>
  </si>
  <si>
    <t>(a</t>
  </si>
  <si>
    <t xml:space="preserve"> Investment in securities measured at amortised cost</t>
  </si>
  <si>
    <t>[IPSAS 30.42H], [IPSAS  30.IG22B]</t>
  </si>
  <si>
    <t>kpmg illustrative fs 2021</t>
  </si>
  <si>
    <t>check</t>
  </si>
  <si>
    <t>b)</t>
  </si>
  <si>
    <t>Investment in securities measured /designated at FVTNAE</t>
  </si>
  <si>
    <t>As per SICOM- Based on IFRS 5</t>
  </si>
  <si>
    <t xml:space="preserve"> IPSAS 44 aligns with IFRS 5, Non-current Assets Held for Sale and Discontinued Operations and provides the accounting requirements for assets held for sale and provides presentation and disclosure requirements for discontinued operations. </t>
  </si>
  <si>
    <t xml:space="preserve">Gross Amount
</t>
  </si>
  <si>
    <t>eg. Represent foreclosure- seized assets as a result of default of client</t>
  </si>
  <si>
    <t>Assets Held for Sale</t>
  </si>
  <si>
    <t>Reconciliation of Assets Held For Sale:</t>
  </si>
  <si>
    <t>At 01 July</t>
  </si>
  <si>
    <t>Additions</t>
  </si>
  <si>
    <t>Disposals</t>
  </si>
  <si>
    <t xml:space="preserve">Impairment </t>
  </si>
  <si>
    <t xml:space="preserve">At 30 June </t>
  </si>
  <si>
    <t>Investments which have been acquired with a view for resale are required to recognise same in this category and disclose the name.</t>
  </si>
  <si>
    <t xml:space="preserve"> Assets classified as held for sale and assets included in disposal groups classified as held for sale        </t>
  </si>
  <si>
    <r>
      <rPr>
        <sz val="9"/>
        <color theme="1"/>
        <rFont val="Cambria"/>
        <family val="1"/>
      </rPr>
      <t xml:space="preserve">To disclose:
-description of non-current asset/disposal group </t>
    </r>
    <r>
      <rPr>
        <sz val="9"/>
        <color rgb="FFFFC000"/>
        <rFont val="Cambria"/>
        <family val="1"/>
      </rPr>
      <t xml:space="preserve">
</t>
    </r>
    <r>
      <rPr>
        <sz val="9"/>
        <color theme="1"/>
        <rFont val="Cambria"/>
        <family val="1"/>
      </rPr>
      <t>-description of facts and circumstances of sale or leading to the expected disposal and the expected manner and timing of that disposal</t>
    </r>
  </si>
  <si>
    <t>[IPSAS 44.51(a)]   ,[IPSAS 44.51(b)]</t>
  </si>
  <si>
    <t xml:space="preserve">Amounts recognised in surplus or deficit: </t>
  </si>
  <si>
    <t>[IPSAS 44.51(c)]</t>
  </si>
  <si>
    <t xml:space="preserve">Impairment loss </t>
  </si>
  <si>
    <t>[IPSAS 44.28]</t>
  </si>
  <si>
    <t>Gain for subsequent increase in fair value less costs to sell</t>
  </si>
  <si>
    <t>[IPSAS 44.29, 44.30]</t>
  </si>
  <si>
    <t xml:space="preserve">Disclosures if the non-current asset (or disposal group) is measured at a materially lower carrying amount than fair value </t>
  </si>
  <si>
    <t>[IPSAS 44.52]</t>
  </si>
  <si>
    <r>
      <rPr>
        <sz val="9"/>
        <color theme="1"/>
        <rFont val="Cambria"/>
        <family val="1"/>
      </rPr>
      <t>The disposal group was stated at fair value less costs to sell and comprised the following assets and liabilities:</t>
    </r>
    <r>
      <rPr>
        <sz val="9"/>
        <color rgb="FFFFC000"/>
        <rFont val="Cambria"/>
        <family val="1"/>
      </rPr>
      <t xml:space="preserve"> </t>
    </r>
  </si>
  <si>
    <t>[IPSAS 44.56(a)]</t>
  </si>
  <si>
    <t>Assets (to specify)</t>
  </si>
  <si>
    <t>Liabilities (to specify)</t>
  </si>
  <si>
    <t>Fair value hierarchy</t>
  </si>
  <si>
    <t xml:space="preserve">The entity uses the following hierarchy for determining and measuring the fair value of assets and liabilities:
•        Level 1 – Quoted (unadjusted) market prices in active markets for identical assets or liabilities.
•        Level 2 – Other techniques for which all inputs are observable and have a significant effect on the recorded fair value, either directly or indirectly; and
•        Level 3: Techniques which use inputs which have a significant effect on the recorded fair value that are not based on observable market data. </t>
  </si>
  <si>
    <t xml:space="preserve">The level of fair value measurement used for each category of assets and liabilities is shown in the table below: </t>
  </si>
  <si>
    <r>
      <rPr>
        <b/>
        <sz val="9"/>
        <color theme="1"/>
        <rFont val="Cambria"/>
        <family val="1"/>
      </rPr>
      <t>Level</t>
    </r>
    <r>
      <rPr>
        <b/>
        <sz val="9"/>
        <color rgb="FFFFC000"/>
        <rFont val="Cambria"/>
        <family val="1"/>
      </rPr>
      <t xml:space="preserve"> </t>
    </r>
  </si>
  <si>
    <t xml:space="preserve">Reasons for Measurement </t>
  </si>
  <si>
    <t>Measurement Technique (For level 2 &amp;3)</t>
  </si>
  <si>
    <r>
      <rPr>
        <b/>
        <sz val="9"/>
        <color theme="1"/>
        <rFont val="Cambria"/>
        <family val="1"/>
      </rPr>
      <t xml:space="preserve">Inputs (For level 2 &amp;3)  </t>
    </r>
    <r>
      <rPr>
        <b/>
        <sz val="9"/>
        <color rgb="FFFFC000"/>
        <rFont val="Cambria"/>
        <family val="1"/>
      </rPr>
      <t xml:space="preserve"> </t>
    </r>
  </si>
  <si>
    <t>[IPSAS 44.56(a-c)]</t>
  </si>
  <si>
    <t>For fair value measurements categorized within Level 3 of the fair value hierarchy:</t>
  </si>
  <si>
    <t>Description of Valuation Process</t>
  </si>
  <si>
    <t>Significant Unobservable inputs</t>
  </si>
  <si>
    <t>[IPSAS 44.56(c,d)]</t>
  </si>
  <si>
    <r>
      <rPr>
        <b/>
        <u/>
        <sz val="9"/>
        <color theme="1"/>
        <rFont val="Cambria"/>
        <family val="1"/>
      </rPr>
      <t xml:space="preserve">For fair value measurements, if the highest and best use of a non-financial asset differs from its current use: </t>
    </r>
    <r>
      <rPr>
        <b/>
        <sz val="9"/>
        <color theme="1"/>
        <rFont val="Cambria"/>
        <family val="1"/>
      </rPr>
      <t xml:space="preserve">
Disclosure of why the non-financial asset is being used in a manner that differs from its highest and best use</t>
    </r>
  </si>
  <si>
    <t>[IPSAS 44.56(e)]</t>
  </si>
  <si>
    <r>
      <rPr>
        <b/>
        <u/>
        <sz val="9"/>
        <color theme="1"/>
        <rFont val="Cambria"/>
        <family val="1"/>
      </rPr>
      <t>Change the plan to sell the non‑current asset (or disposal group)</t>
    </r>
    <r>
      <rPr>
        <b/>
        <u/>
        <sz val="9"/>
        <color rgb="FFFFC000"/>
        <rFont val="Cambria"/>
        <family val="1"/>
      </rPr>
      <t xml:space="preserve"> </t>
    </r>
  </si>
  <si>
    <t>[IPSAS 44.53]</t>
  </si>
  <si>
    <t>To disclose:
- a description of the facts and circumstances leading to the decision and
-  the effect of the decision on the results of operations for the period and any prior periods presented.</t>
  </si>
  <si>
    <t xml:space="preserve"> Discontinued Operations</t>
  </si>
  <si>
    <t>To provide background information about the discontinued operations</t>
  </si>
  <si>
    <t>The results of the discontinued operations, which have been included in the profit for the year, are as follows:</t>
  </si>
  <si>
    <t>source: EY illustrative fs 20/21</t>
  </si>
  <si>
    <t>Revenue</t>
  </si>
  <si>
    <t>[IPSAS 44.42(b)(i)]</t>
  </si>
  <si>
    <t>Expenses</t>
  </si>
  <si>
    <t>Pre‑tax surplus or deficit tax from discontinued operations</t>
  </si>
  <si>
    <t>Gain/loss recognised on the remeasurement to fair value less costs 
to sell</t>
  </si>
  <si>
    <t>[IPSAS 44.42(b)(iii)]</t>
  </si>
  <si>
    <t>Tax benefit/(expense)</t>
  </si>
  <si>
    <t>[IPSAS 44.42(b)(ii),[IPSAS 44.42(b)(iv)]</t>
  </si>
  <si>
    <t xml:space="preserve">                Related to pre-tax profit/(loss) from the ordinary activities for the period</t>
  </si>
  <si>
    <t xml:space="preserve">                Related to remeasurement to fair value less costs to sell</t>
  </si>
  <si>
    <t>Surplus/(deficit) for the year from discontinued operations</t>
  </si>
  <si>
    <t>Amount of revenue from continuing operations attributable to owners of the controlling entity</t>
  </si>
  <si>
    <t>[IPSAS 44.42(d)]</t>
  </si>
  <si>
    <t>Amount of revenue from discontinued operations attributable to owners of the controlling entity</t>
  </si>
  <si>
    <t xml:space="preserve">The major classes of assets and liabilities of the discontinued operations as held for sale as at 30 June are, as follows: </t>
  </si>
  <si>
    <t>[IPSAS 44.48]</t>
  </si>
  <si>
    <t>Asset (to specify)</t>
  </si>
  <si>
    <t>Assets held for sale</t>
  </si>
  <si>
    <t>Liabilities directly associated with assets held for sale</t>
  </si>
  <si>
    <t>Net assets directly associated with disposal group</t>
  </si>
  <si>
    <t>The net cash flows incurred by the discontinued operation are, as follows:</t>
  </si>
  <si>
    <t>[IPSAS 44.42(c)]</t>
  </si>
  <si>
    <t>Operating</t>
  </si>
  <si>
    <t>Investing</t>
  </si>
  <si>
    <t>Financing</t>
  </si>
  <si>
    <t>Net cash (outflow)/inflow</t>
  </si>
  <si>
    <t>IPSAS 12.12</t>
  </si>
  <si>
    <t>Inventories consist of the following:</t>
  </si>
  <si>
    <t>[IPSAS 12.47(b)</t>
  </si>
  <si>
    <t>Inventories for Distribution and Consumption</t>
  </si>
  <si>
    <t>To disclose nature and type of donated inventories</t>
  </si>
  <si>
    <t>[IPSAS 23.107(d)]</t>
  </si>
  <si>
    <t>A</t>
  </si>
  <si>
    <t>INVENTORIES FOR DISTRIBUTION AND CONSUMPTION</t>
  </si>
  <si>
    <t>KFC, innodis, ciel textile, IBL also classifies by category</t>
  </si>
  <si>
    <t>12.47 b  carrying amount in classification</t>
  </si>
  <si>
    <t xml:space="preserve">Consumable stores </t>
  </si>
  <si>
    <t>Maintenance materials</t>
  </si>
  <si>
    <t xml:space="preserve">Spare parts </t>
  </si>
  <si>
    <t>Unissued currency and gold bars</t>
  </si>
  <si>
    <t>Postal service supplies held for sale (E.g stamps)</t>
  </si>
  <si>
    <t xml:space="preserve">Year Ended </t>
  </si>
  <si>
    <t>Educational/training course materials</t>
  </si>
  <si>
    <t>Work-in-progress</t>
  </si>
  <si>
    <t>Land/property for sale*</t>
  </si>
  <si>
    <t>*Land/property for sale apply to entities whose business activity is to buy and sell land or properties.</t>
  </si>
  <si>
    <t>The amount of inventories recognised as an expense during the financial year 2021-2022 amounts to Rs XXX (2020-2021: Rs XXX). Inventories amounting to Rs XXX (2020-2021: Rs XXX) was written-down during the financial year 2021-2022.</t>
  </si>
  <si>
    <t>[IPSAS 12.47 (d)]</t>
  </si>
  <si>
    <r>
      <rPr>
        <sz val="9"/>
        <color theme="1"/>
        <rFont val="Cambria"/>
        <family val="1"/>
      </rPr>
      <t>An amount of Rs__________________________ which was previously written off was reversed in the statement of financial performance during the financial year 2021-2022. The reversal was due to ___________________________</t>
    </r>
    <r>
      <rPr>
        <sz val="9"/>
        <color rgb="FFFF0000"/>
        <rFont val="Cambria"/>
        <family val="1"/>
      </rPr>
      <t>(To provide brief description of the event that led to reversal of the amount written-off)</t>
    </r>
    <r>
      <rPr>
        <sz val="9"/>
        <color theme="1"/>
        <rFont val="Cambria"/>
        <family val="1"/>
      </rPr>
      <t xml:space="preserve">.
</t>
    </r>
  </si>
  <si>
    <t>[IPSAS 12.47 (e)]</t>
  </si>
  <si>
    <t>The carrying amount of inventories measured at fair value less cost to sell was Rs ____________ (2021:____________)</t>
  </si>
  <si>
    <t>[IPSAS 12.47 (f), (g)]</t>
  </si>
  <si>
    <t>The carrying amount of inventories pledged as security for liabilities is Rs_____________________ (2021:___________________)</t>
  </si>
  <si>
    <t>[IPSAS 12.47 (h)]</t>
  </si>
  <si>
    <t>B.</t>
  </si>
  <si>
    <t>CONSUMABLE BIOLOGICAL ASSETS (HARVESTED/ AGRICULTURAL PRODUCE)</t>
  </si>
  <si>
    <t>*State type of biological asset. If there are several categories, please include in columnar format</t>
  </si>
  <si>
    <t>Category 
___________
(To specify)</t>
  </si>
  <si>
    <t>IBL Note 9</t>
  </si>
  <si>
    <t>At 01 July 2020</t>
  </si>
  <si>
    <t>Production</t>
  </si>
  <si>
    <t>Sales</t>
  </si>
  <si>
    <t>Fair value movement</t>
  </si>
  <si>
    <t>At 30 June 2021(Audited)</t>
  </si>
  <si>
    <t>At 01 July 2021</t>
  </si>
  <si>
    <t>At 30 June 2022 (Audited)</t>
  </si>
  <si>
    <r>
      <rPr>
        <sz val="9"/>
        <color theme="1"/>
        <rFont val="Cambria"/>
        <family val="1"/>
      </rPr>
      <t>An amount of Rs__________________________ which was previously written off was reversed in the statement of financial performance during the financial year 2021-2022. The reversal was due to ___________________________</t>
    </r>
    <r>
      <rPr>
        <sz val="9"/>
        <color rgb="FFFF0000"/>
        <rFont val="Cambria"/>
        <family val="1"/>
      </rPr>
      <t>(To provide brief description of the event that led to reversal of the amount written-off)</t>
    </r>
    <r>
      <rPr>
        <sz val="9"/>
        <color theme="1"/>
        <rFont val="Cambria"/>
        <family val="1"/>
      </rPr>
      <t xml:space="preserve">.
</t>
    </r>
  </si>
  <si>
    <t>The consumable biological assets are measured at fair value determined in accordance with the level 3 of the fair value hierarchy.</t>
  </si>
  <si>
    <r>
      <rPr>
        <sz val="9"/>
        <color theme="1"/>
        <rFont val="Cambria"/>
        <family val="1"/>
      </rPr>
      <t>Assumptions for estimating the fair values determined at point of harvest</t>
    </r>
    <r>
      <rPr>
        <sz val="9"/>
        <color rgb="FFFFC000"/>
        <rFont val="Cambria"/>
        <family val="1"/>
      </rPr>
      <t xml:space="preserve"> </t>
    </r>
  </si>
  <si>
    <t>[IPSAS 27.45]</t>
  </si>
  <si>
    <t>Fair value less costs to sell</t>
  </si>
  <si>
    <t>Methods</t>
  </si>
  <si>
    <t>Assumptions</t>
  </si>
  <si>
    <t xml:space="preserve"> Description of significant inputs to valuation:</t>
  </si>
  <si>
    <t>Valuation technique</t>
  </si>
  <si>
    <t>Significant unobservable inputs</t>
  </si>
  <si>
    <t>Sensitivity of the input to value:</t>
  </si>
  <si>
    <t>Category (To Specify)</t>
  </si>
  <si>
    <t>E.g Price/ Discount factor/WACC/ Mortality Rate of ______________ (Category) Rs XXX (2021: Rs XXX)</t>
  </si>
  <si>
    <t>E.g XXX% increase/(decrease) in Price/ Discount factor/WACC/ Mortality Rate of ______________ (Category)  would result in increase/(decrease) in fair value by Rs XXX (2021: Rs XXX).</t>
  </si>
  <si>
    <t>Source CWA</t>
  </si>
  <si>
    <r>
      <rPr>
        <sz val="9"/>
        <color theme="1"/>
        <rFont val="Cambria"/>
        <family val="1"/>
      </rPr>
      <t>Source S</t>
    </r>
    <r>
      <rPr>
        <sz val="9"/>
        <color rgb="FFFF0000"/>
        <rFont val="Cambria"/>
        <family val="1"/>
      </rPr>
      <t>BMH - Note 8</t>
    </r>
  </si>
  <si>
    <t xml:space="preserve">
Figure as per  Audited Financial Statements</t>
  </si>
  <si>
    <t>Advance payment for works</t>
  </si>
  <si>
    <t>- Within one year</t>
  </si>
  <si>
    <t>- After one year</t>
  </si>
  <si>
    <t>Other Assets (To specify)</t>
  </si>
  <si>
    <t>IMF- SDR Deposits represent the rupee equivalent of the deposit of SDR XXX (2021: SDR XXX) by the IMF to the Republic of Mauritius.</t>
  </si>
  <si>
    <t>IMF – Reserve Tranche Position of the Republic of Mauritius with IMF stood at SDR XXX (2021: SDR XXX), whilst the Quota amounted to SDR XXX (2021: SDR  XXX).</t>
  </si>
  <si>
    <t>The movement in the Reserve Tranche is as follows:</t>
  </si>
  <si>
    <t xml:space="preserve">Balance as at 1 July </t>
  </si>
  <si>
    <t>Gains on Foreign Exchange Transactions</t>
  </si>
  <si>
    <t>Transactions during the year</t>
  </si>
  <si>
    <t xml:space="preserve">Balance as at 30 June </t>
  </si>
  <si>
    <t>Fair Value of Other Assets</t>
  </si>
  <si>
    <t>The level of fair value measurement used for each category of other assets is shown in the table below:</t>
  </si>
  <si>
    <t xml:space="preserve">The table below shows an analysis of other assets measured at fair value through surplus or deficit by the level of hierarchy: </t>
  </si>
  <si>
    <t>30 June 2020</t>
  </si>
  <si>
    <r>
      <rPr>
        <sz val="9"/>
        <color theme="1"/>
        <rFont val="Cambria"/>
        <family val="1"/>
      </rPr>
      <t xml:space="preserve">Balance at </t>
    </r>
    <r>
      <rPr>
        <b/>
        <sz val="9"/>
        <color theme="1"/>
        <rFont val="Cambria"/>
        <family val="1"/>
      </rPr>
      <t>01 July 2020</t>
    </r>
  </si>
  <si>
    <t xml:space="preserve">Disposal </t>
  </si>
  <si>
    <t>Fair value gain /(loss) on other assets recognized in surplus or deficit</t>
  </si>
  <si>
    <t>Fair value gain /(loss) on other assets recognized in in net assets/equity</t>
  </si>
  <si>
    <r>
      <rPr>
        <sz val="9"/>
        <color theme="1"/>
        <rFont val="Cambria"/>
        <family val="1"/>
      </rPr>
      <t xml:space="preserve">Balance at </t>
    </r>
    <r>
      <rPr>
        <b/>
        <sz val="9"/>
        <color theme="1"/>
        <rFont val="Cambria"/>
        <family val="1"/>
      </rPr>
      <t>01 July 2021</t>
    </r>
  </si>
  <si>
    <t>source: SICOM Financial Services 2021- Note 15</t>
  </si>
  <si>
    <t xml:space="preserve">Deferred Tax
</t>
  </si>
  <si>
    <t>Tax Expense</t>
  </si>
  <si>
    <t>See notes from SICOM, SBMH, BOM</t>
  </si>
  <si>
    <r>
      <rPr>
        <sz val="9"/>
        <color theme="1"/>
        <rFont val="Cambria"/>
        <family val="1"/>
      </rPr>
      <t>Source S</t>
    </r>
    <r>
      <rPr>
        <sz val="9"/>
        <color rgb="FFFF0000"/>
        <rFont val="Cambria"/>
        <family val="1"/>
      </rPr>
      <t>BMH - Note 8</t>
    </r>
  </si>
  <si>
    <t xml:space="preserve">Assets </t>
  </si>
  <si>
    <t>j</t>
  </si>
  <si>
    <t>Derivative assets</t>
  </si>
  <si>
    <t xml:space="preserve">Liabilities </t>
  </si>
  <si>
    <t>Derivative liabilities</t>
  </si>
  <si>
    <t>Notional Principal</t>
  </si>
  <si>
    <t>Fair Value- Assets</t>
  </si>
  <si>
    <t>Fair Value- Liabilities</t>
  </si>
  <si>
    <t>Derivatives held for trading</t>
  </si>
  <si>
    <t>Foreign exchange contracts*</t>
  </si>
  <si>
    <t>Other derivative contracts (to specify)</t>
  </si>
  <si>
    <t>Derivatives held for risk management purposes</t>
  </si>
  <si>
    <t>Derivatives used as micro fair value hedges</t>
  </si>
  <si>
    <t xml:space="preserve">Check </t>
  </si>
  <si>
    <t>* Foreign exchange contracts include foreign swaps, forward and spot contracts</t>
  </si>
  <si>
    <t>To check STC, SBMH</t>
  </si>
  <si>
    <t>Source STC - Note 8A</t>
  </si>
  <si>
    <t>Details of investments in associates are as follows:</t>
  </si>
  <si>
    <t>Name of associate</t>
  </si>
  <si>
    <t>Principal activity</t>
  </si>
  <si>
    <t>Domicile and legal form of associate and jurisdiction where associate operates</t>
  </si>
  <si>
    <t>% Ownership/ proportion of voting rights</t>
  </si>
  <si>
    <t>Measurement method (Equity method or Fair value)</t>
  </si>
  <si>
    <t>Nature and extent of any significant restrictions on the ability of the associates to transfer funds in the form of dividends or repay to loan or advances made in the entity</t>
  </si>
  <si>
    <t>Carrying Amount (Rs)</t>
  </si>
  <si>
    <t>source; illustrative PWC 2021</t>
  </si>
  <si>
    <t xml:space="preserve">[IPSAS 38.36(a)(i- iv)] , [IPSAS 38.36(b)(i)] ,  [IPSAS 38.38(a)]         </t>
  </si>
  <si>
    <r>
      <rPr>
        <sz val="9"/>
        <color theme="1"/>
        <rFont val="Cambria"/>
        <family val="1"/>
      </rPr>
      <t>For the purpose of applying the equity method of accounting, the audited financial statements of XXX  for the year ended XXX, which was received in xxx  has been used.</t>
    </r>
    <r>
      <rPr>
        <sz val="9"/>
        <color rgb="FFFFC000"/>
        <rFont val="Cambria"/>
        <family val="1"/>
      </rPr>
      <t xml:space="preserve"> </t>
    </r>
  </si>
  <si>
    <t>[IPSAS 38.38(b)]</t>
  </si>
  <si>
    <t>Summarised financial information for each associate (including those not individually material) is set out below:</t>
  </si>
  <si>
    <t>[IPSAS 38.36(b)(ii)]</t>
  </si>
  <si>
    <t>Associate _____________</t>
  </si>
  <si>
    <t xml:space="preserve">Current Assets </t>
  </si>
  <si>
    <t>Non-Current Assets</t>
  </si>
  <si>
    <t>Current Liabilities</t>
  </si>
  <si>
    <t>Non-Current Liabilities</t>
  </si>
  <si>
    <t>Net Assets/Equity</t>
  </si>
  <si>
    <t>Total revenue</t>
  </si>
  <si>
    <t>Total expenses</t>
  </si>
  <si>
    <t>Net Surplus/Deficit before tax and from continuing operations</t>
  </si>
  <si>
    <t>Tax expense</t>
  </si>
  <si>
    <t>Pre-tax gain or loss recognised on the disposal of assets or settlement of liabilities atttributable to discontinuing operations</t>
  </si>
  <si>
    <t>Net Surplus/Deficit</t>
  </si>
  <si>
    <t xml:space="preserve">Share of net profit/(loss) in Associate </t>
  </si>
  <si>
    <r>
      <rPr>
        <b/>
        <sz val="9"/>
        <color theme="1"/>
        <rFont val="Cambria"/>
        <family val="1"/>
      </rPr>
      <t>Dividends received from the associate during the year</t>
    </r>
    <r>
      <rPr>
        <b/>
        <sz val="9"/>
        <color rgb="FFFFC000"/>
        <rFont val="Cambria"/>
        <family val="1"/>
      </rPr>
      <t xml:space="preserve"> 
</t>
    </r>
  </si>
  <si>
    <t>[IPSAS 38.AG12]</t>
  </si>
  <si>
    <t>Fair value of investment (if there is a quoted market market price of investment)</t>
  </si>
  <si>
    <t>[IPSAS 38.36(b)(iii)]</t>
  </si>
  <si>
    <r>
      <rPr>
        <b/>
        <u/>
        <sz val="9"/>
        <color theme="1"/>
        <rFont val="Arial"/>
        <family val="2"/>
      </rPr>
      <t>Reconciliation of summarized information to carrying amount of investment in associate</t>
    </r>
    <r>
      <rPr>
        <b/>
        <u/>
        <sz val="9"/>
        <color rgb="FFFFC000"/>
        <rFont val="Arial"/>
        <family val="2"/>
      </rPr>
      <t xml:space="preserve">  </t>
    </r>
  </si>
  <si>
    <t>[IPSAS 38.AG14(b)]</t>
  </si>
  <si>
    <t>source: illustrative pwc 2021, deloitte 2021</t>
  </si>
  <si>
    <t>mcb  AR 2020 note 8</t>
  </si>
  <si>
    <t>Opening net assets of associate</t>
  </si>
  <si>
    <t>Surplus/Deficit of the year</t>
  </si>
  <si>
    <t>Net revenue recognised directly in net assets/equity</t>
  </si>
  <si>
    <t>Dividends paid</t>
  </si>
  <si>
    <t>Other adjustments (to specify)</t>
  </si>
  <si>
    <t>Closing net assets of associate</t>
  </si>
  <si>
    <t>Proportion of the Group’s ownership interest in the associate</t>
  </si>
  <si>
    <t>Entity's share in net assets/Equity ( %)</t>
  </si>
  <si>
    <t>Entity's share in net assets/Equity (Rs)</t>
  </si>
  <si>
    <t>Carrying amount of investment</t>
  </si>
  <si>
    <t>Source IBL 2020 - note 12</t>
  </si>
  <si>
    <t>Details of joint ventures:</t>
  </si>
  <si>
    <t>Name of joint venture</t>
  </si>
  <si>
    <t>Domicile and legal form of joint venture and jurisdiction where joint venture operates</t>
  </si>
  <si>
    <t>Nature and extent of any significant restrictions on the ability of the joint venture to transfer funds in the form of dividends or repay to loan or advances made in the entity</t>
  </si>
  <si>
    <t xml:space="preserve">[IPSAS 38.36(a)(i-iv)] , [IPSAS 38.36(b)(i)] ,  [IPSAS 38.38(a)]         </t>
  </si>
  <si>
    <r>
      <rPr>
        <sz val="9"/>
        <color theme="1"/>
        <rFont val="Cambria"/>
        <family val="1"/>
      </rPr>
      <t>For the purpose of applying the equity method of accounting, the audited financial statements of XXX  for the year ended XXX, which was received in xxx  has been used.</t>
    </r>
    <r>
      <rPr>
        <sz val="9"/>
        <color rgb="FFFFC000"/>
        <rFont val="Cambria"/>
        <family val="1"/>
      </rPr>
      <t xml:space="preserve"> </t>
    </r>
  </si>
  <si>
    <t>Summarised financial information for each joint venture (including those not individually material) is set out below:</t>
  </si>
  <si>
    <t>Joint Venture _____________</t>
  </si>
  <si>
    <t xml:space="preserve">Included in the above amounts are: </t>
  </si>
  <si>
    <t>[IPSAS 38.AG13]</t>
  </si>
  <si>
    <t>cash and cash equivalents</t>
  </si>
  <si>
    <t>current financial liabilities ( excluding taxes and transfers payables, payables under exchange transactions and provisions)</t>
  </si>
  <si>
    <t>Non-current financial liabilities ( excluding taxes and transfers payables, payables under exchange transactions and provisions)</t>
  </si>
  <si>
    <t>Share of net profit/(loss) in joint venture</t>
  </si>
  <si>
    <r>
      <rPr>
        <b/>
        <sz val="9"/>
        <color theme="1"/>
        <rFont val="Cambria"/>
        <family val="1"/>
      </rPr>
      <t>Dividends received from the joint venture during the year</t>
    </r>
    <r>
      <rPr>
        <b/>
        <sz val="9"/>
        <color rgb="FFFFC000"/>
        <rFont val="Cambria"/>
        <family val="1"/>
      </rPr>
      <t xml:space="preserve"> </t>
    </r>
  </si>
  <si>
    <t>Included in the above amounts are:</t>
  </si>
  <si>
    <t>Depreciation and amortisation</t>
  </si>
  <si>
    <t>Interest revenue</t>
  </si>
  <si>
    <t>Interest expense</t>
  </si>
  <si>
    <t>Income tax expense</t>
  </si>
  <si>
    <r>
      <rPr>
        <b/>
        <u/>
        <sz val="9"/>
        <color theme="1"/>
        <rFont val="Cambria"/>
        <family val="1"/>
      </rPr>
      <t xml:space="preserve">Reconciliation of summarized information to carrying amount of investment in joint venture </t>
    </r>
    <r>
      <rPr>
        <b/>
        <u/>
        <sz val="9"/>
        <color rgb="FFFFC000"/>
        <rFont val="Cambria"/>
        <family val="1"/>
      </rPr>
      <t xml:space="preserve"> </t>
    </r>
  </si>
  <si>
    <t>Opening net assets of joint venture</t>
  </si>
  <si>
    <t>Closing net assets</t>
  </si>
  <si>
    <t>Proportion of the Group’s ownership interest in the joint venture</t>
  </si>
  <si>
    <t>Carrying amount of investment in joint ventures</t>
  </si>
  <si>
    <t xml:space="preserve">Disclosure of total commitments made but not recognized as at 30 June 2022. </t>
  </si>
  <si>
    <t>[IPSAS 39.39]</t>
  </si>
  <si>
    <t>Consumable Biological Assets (Excluding harvested/agricultural produce)</t>
  </si>
  <si>
    <t>Description of consumable and bearer biological asset</t>
  </si>
  <si>
    <t>[IPSAS 27.39]</t>
  </si>
  <si>
    <t>Description of biological assets held for sale and biological assets held for distribution at no charge or for norminal charge</t>
  </si>
  <si>
    <t>Group of Biological Assets</t>
  </si>
  <si>
    <t>Nature of activities</t>
  </si>
  <si>
    <t>Methods/Assumptions for determination of fair value*</t>
  </si>
  <si>
    <t>Non Financial Measures/ Estimates of physical quantities</t>
  </si>
  <si>
    <t>Any other information /Remarks</t>
  </si>
  <si>
    <t xml:space="preserve">[IPSAS 27.44(a,b)] , [IPSAS 27.45]                </t>
  </si>
  <si>
    <t>*Description of significant inputs to valuation if determined in accordance with the level 3 of the fair value hierarchy.:</t>
  </si>
  <si>
    <t xml:space="preserve">Disclosures on restrictions on biological assets, biological assets pledged, and commitments for development/acquisition of biological assets </t>
  </si>
  <si>
    <t>[IPSAS 27.47(a-c)]</t>
  </si>
  <si>
    <t>Disclosures on financial risk management strategies related to agricultural activity</t>
  </si>
  <si>
    <t>[IPSAS 27.47(d)]</t>
  </si>
  <si>
    <t xml:space="preserve">Reconciliation of changes in carrying amount is set out below: </t>
  </si>
  <si>
    <t>[IPSAS 27.48]</t>
  </si>
  <si>
    <t>At 30 June 2020</t>
  </si>
  <si>
    <t>Add: Purchases</t>
  </si>
  <si>
    <t>Add: Acquisition through non-exchange transactions</t>
  </si>
  <si>
    <t xml:space="preserve">Add: Gains arising from change in fair value less cost to sell- Bearer biolological assets </t>
  </si>
  <si>
    <t>Add: Gains arising from change in fair value less cost to sell- Consumable biolological assets</t>
  </si>
  <si>
    <t>Less: Sales</t>
  </si>
  <si>
    <t>Less: Distributions at no charge or for a nominal charge</t>
  </si>
  <si>
    <t>Less: Harvested biological assets transferred to inventories/ Mature</t>
  </si>
  <si>
    <t>Add: Other changes (to specify)</t>
  </si>
  <si>
    <t>At 30 June 2021</t>
  </si>
  <si>
    <t>At 1 July 2021</t>
  </si>
  <si>
    <t>At 30 June 2022</t>
  </si>
  <si>
    <t>Year Ended</t>
  </si>
  <si>
    <t>Aggregate gain/loss on initial recognition of biological assets</t>
  </si>
  <si>
    <t>[IPSAS 27.38]</t>
  </si>
  <si>
    <t>Aggregate gain/loss on initial recognition of agricultural produce</t>
  </si>
  <si>
    <t>Aggregate gain/loss from the change in fair value less costs to sell of biological assets</t>
  </si>
  <si>
    <t>source SBM Holdings</t>
  </si>
  <si>
    <t xml:space="preserve">Bearer Plants </t>
  </si>
  <si>
    <t>Service Concession Asset</t>
  </si>
  <si>
    <t>[IPSAS 17.89(c)]</t>
  </si>
  <si>
    <t>IPSAS 17</t>
  </si>
  <si>
    <t>Infrastructure Assets</t>
  </si>
  <si>
    <t>Transport Equipment</t>
  </si>
  <si>
    <t>(AUC)</t>
  </si>
  <si>
    <t>[IPSAS 17.88(e)]</t>
  </si>
  <si>
    <t>COST</t>
  </si>
  <si>
    <t>Transfer from AUC</t>
  </si>
  <si>
    <t>Disposal</t>
  </si>
  <si>
    <t>Acquisitions through public sector combinations</t>
  </si>
  <si>
    <t>IPSAS 17.88 e(iii)</t>
  </si>
  <si>
    <t>Transfers (To specify)*</t>
  </si>
  <si>
    <t>Write-off</t>
  </si>
  <si>
    <t>Impairment</t>
  </si>
  <si>
    <t>IPSAS 17.88 e</t>
  </si>
  <si>
    <t>Reversal of impairment</t>
  </si>
  <si>
    <t>Revaluation</t>
  </si>
  <si>
    <t>IPSAS 17.88 e(iv)</t>
  </si>
  <si>
    <t>IPSAS 17.88 e(viii)</t>
  </si>
  <si>
    <t>Other changes</t>
  </si>
  <si>
    <t xml:space="preserve">At 30 June 2021 (Audited) </t>
  </si>
  <si>
    <t>[IPSAS 17.88(d)]</t>
  </si>
  <si>
    <t>* Transfers include reclassification of assets, for e.g reclassification to assets held for sale, reclassification to investment property etc.</t>
  </si>
  <si>
    <t>The Directors made an assessment of the carrying value of the bearer plants as at June 30 XXX and concluded that an impairment of Rs XXX was required based on their forecasts. This assessment was based on .......................................................... . The main factor that led to the impairment was the decrease in projected revenue. The _______________model has been used and the discount rate was XXX. As at June 30 XXX, the bearer plants were still considered as fully impaired.</t>
  </si>
  <si>
    <t>To refine</t>
  </si>
  <si>
    <t>ACCUMULATED DEPRECIATION</t>
  </si>
  <si>
    <t>Charge for the year</t>
  </si>
  <si>
    <t>Transfers</t>
  </si>
  <si>
    <t>Impairment loss</t>
  </si>
  <si>
    <t>At 30 June 2021 (Audited)</t>
  </si>
  <si>
    <t>Carrying Amounts</t>
  </si>
  <si>
    <t>Donated assets included in above</t>
  </si>
  <si>
    <t>Disclose the existence and amounts of restrictions on title, and Property, Plant and Equipment pledged as securities for liabilities.</t>
  </si>
  <si>
    <t>[IPSAS 17.89(a)]</t>
  </si>
  <si>
    <t xml:space="preserve">As at 30 June 2022, contractual commitments for the acquisition of Property, Plant, and Equipment amounted to Rs XXX (2021:  Rs XXX).
</t>
  </si>
  <si>
    <t>Disclose the amount of compensation from third parties for item of Property, Plant and Equipment that were impaired, lost or given up that is included in surplus or deficit.</t>
  </si>
  <si>
    <t>[IPSAS 17.89A(a)]</t>
  </si>
  <si>
    <t>Disclosure on Property, Plant and Equipment measured using revaluation model</t>
  </si>
  <si>
    <t>[IPSAS 17.92 (a-g)]</t>
  </si>
  <si>
    <t>If a class of Property, Plant and Equipment is stated at revalued amounts, the following should be disclosed:</t>
  </si>
  <si>
    <t>(a) The effective date of the revaluation;</t>
  </si>
  <si>
    <t>(b) Whether an independent valuer was involved;</t>
  </si>
  <si>
    <t>(c) The methods and significant assumptions applied in estimating the assets’ fair values;</t>
  </si>
  <si>
    <t>(d) The extent to which the assets’ fair values were determined directly by reference to observable prices in an active market or recent market transactions on arm’s length terms, or were estimated using other valuation techniques;</t>
  </si>
  <si>
    <t>(d) The revaluation surplus, indicating the change for the period and any restrictions on the distribution of the balance to shareholders or other equity holders;</t>
  </si>
  <si>
    <t>(e) The sum of all revaluation surpluses for individual items of property, plant, and equipment within that class; and</t>
  </si>
  <si>
    <t>(f) The sum of all revaluation deficits for individual items of property, plant, and equipment within that class.</t>
  </si>
  <si>
    <t>Disclosure on Service Concession Asset</t>
  </si>
  <si>
    <t>[IPSAS 32.32 (a-d)]</t>
  </si>
  <si>
    <t>The Public Sector as the grantor shall disclose the following information in respect of service concession arrangements in each reporting period:</t>
  </si>
  <si>
    <t>(a) A description of the arrangement;</t>
  </si>
  <si>
    <t>(b) Significant terms of the arrangement that may affect the amount, timing, and certainty of future cash flows (e.g., the period of the concession, re-pricing dates, and the basis upon which re-pricing or re-negotiation is determined);</t>
  </si>
  <si>
    <t>(c) The nature and extent (e.g., quantity, time period, or amount, as appropriate) of:</t>
  </si>
  <si>
    <t>(i)  Rights to use specified assets;</t>
  </si>
  <si>
    <t>(ii)  Rights to expect the operator to provide specified services in relation to the service concession arrangement;</t>
  </si>
  <si>
    <t>(iii) The carrying amount of service concession assets recognized at the end of the reporting period, including existing assets of the grantor reclassified as service concession assets;</t>
  </si>
  <si>
    <t>(iv) Rights to receive specified assets at the end of the service concession arrangement;</t>
  </si>
  <si>
    <t>(v) Renewal and termination options;</t>
  </si>
  <si>
    <t>(vi) Other rights and obligations (e.g., major overhaul of service concession assets); and</t>
  </si>
  <si>
    <t>(vii) Obligations to provide the operator with access to service concession assets or other revenue-generating assets; and</t>
  </si>
  <si>
    <t>(d) Changes in the arrangement occurring during the reporting period.</t>
  </si>
  <si>
    <t>Impairment of non-cash generating assets and cash generating assets</t>
  </si>
  <si>
    <t>Entity does not get a commercial return</t>
  </si>
  <si>
    <t>A non-cash generating asset is impaired when the carrying amount of the asset exceeds its recoverable service amount.</t>
  </si>
  <si>
    <t>E.g public hospital has 10 wards, out of which 9 wards are fee paying patients for commercial return and 1 ward non-fee paying patient</t>
  </si>
  <si>
    <t>1. An entity shall disclose the criteria developed by the entity to distinguish non-cash-generating assets from cash-generating assets.</t>
  </si>
  <si>
    <t>[IPSAS 21.72A/ 26.114]</t>
  </si>
  <si>
    <t>non-fee paying= Non cash generating</t>
  </si>
  <si>
    <t>2. An entity shall disclose the following for each class of assets:</t>
  </si>
  <si>
    <t>fee paying - Cash generating</t>
  </si>
  <si>
    <t>For example, a hospital may deploy a building for fee-paying patients, For example, the deeds office may earn land registration fees independently from the department of land affairs.</t>
  </si>
  <si>
    <t>(a) The amount of impairment losses recognized in surplus or deficit during the period, and the line item(s) of the statement of financial performance in which those impairment losses are included; and</t>
  </si>
  <si>
    <t>[IPSAS 21.73/26.115]</t>
  </si>
  <si>
    <t>Impaired when cessation/near cessation for need of services provided by asset, physical damage of asset, asset become obsolete, asset idle, Evidence is available from internal reporting that indicates that the service performance of an asset is, or will be, significantly worse than expected e.g higher operating and maintenance cost and lower service/output.(IPSAS 21.27)</t>
  </si>
  <si>
    <t>(b) The amount of reversals of impairment losses recognized in surplus or deficit during the period, and the line item(s) of the statement of financial performance in which those impairment losses are reversed;</t>
  </si>
  <si>
    <t>(c) The amount of impairment losses on revalued assets recognized directly in revaluation surplus during the period; and</t>
  </si>
  <si>
    <t>(d) The amount of reversals of impairment losses on revalued assets recognized directly in revaluation surplus during the period.</t>
  </si>
  <si>
    <t>An entity shall disclose the following for each material impairment loss recognized or reversed during the period:</t>
  </si>
  <si>
    <t>[IPSAS 21.77/26.120]</t>
  </si>
  <si>
    <t xml:space="preserve"> (a)       The events and circumstances that led to the recognition or reversal of the impairment loss;</t>
  </si>
  <si>
    <t>(b)        The amount of the impairment loss recognized or reversed;</t>
  </si>
  <si>
    <t>(c) The nature of the asset for a non-cash and cash generating assets;</t>
  </si>
  <si>
    <t>(d) Whether the recoverable service amount of the asset is its fair value less costs to sell or its value in use;</t>
  </si>
  <si>
    <t>(e) If the recoverable service amount is fair value less costs to sell, the basis used to determine fair value less costs to sell (such as whether fair value was determined by reference to an active market); and</t>
  </si>
  <si>
    <t>(f) If the recoverable service amount is value in use,  (i) the approach used to determine value in use for non-cash generating assets and (ii)the discount rate(s) used in the current estimate and previous estimate (if any) of value in use for cash generating assets</t>
  </si>
  <si>
    <t>An entity shall disclose the following information for the aggregate of impairment losses and aggregate reversals of impairment losses recognized during the period for which no information is disclosed above.</t>
  </si>
  <si>
    <t>[IPSAS 21.78, 26.121]</t>
  </si>
  <si>
    <t xml:space="preserve"> (a)       The main classes of assets affected by impairment losses (and the main classes of assets affected by reversals of impairment losses); and</t>
  </si>
  <si>
    <t>(b) The main events and circumstances that led to the recognition of these impairment losses and reversals of impairment losses.</t>
  </si>
  <si>
    <t>For a cash-generating unit, the entity needs to disclose:</t>
  </si>
  <si>
    <t>[IPSAS 26.120 d]</t>
  </si>
  <si>
    <t xml:space="preserve"> (i) A description of the cash-generating unit (such as whether it is a product line, a plant, a business operation, a geographical area, or a reported segment);</t>
  </si>
  <si>
    <t>(ii) The amount of the impairment loss recognized or reversed by class of assets; and</t>
  </si>
  <si>
    <t>(iii) If the aggregation of assets for identifying the cash- generating unit has changed since the previous estimate of the cash-generating unit’s recoverable amount (if any), a description of the current and former way of aggregating assets and the reasons for changing the way the cash- generating unit is identified.</t>
  </si>
  <si>
    <t>Additional disclosure in respect of impairment of cash generating assets is to be made in accordance with IPSAS 26 paragraph 122, 123 and 124</t>
  </si>
  <si>
    <t>[IPSAS 26.122-26.124]</t>
  </si>
  <si>
    <t>For more information regarding the different categories of assets, it can be accessed on the following link:</t>
  </si>
  <si>
    <t>https://treasury.govmu.org/Documents/TRY_Circular/2017/Annex%20II-Asset-Category-UserGuide.pdf</t>
  </si>
  <si>
    <t>Entities are requested to apply this standard (IPSAS 43- Leases ) effective as from the financial Year 2022/23</t>
  </si>
  <si>
    <t>Entities preparing financial statements under IFRS should fill this note.</t>
  </si>
  <si>
    <t>(a) Disclosure on nature of leasing activities</t>
  </si>
  <si>
    <t>[IPSAS 43.62(a)]</t>
  </si>
  <si>
    <t>Others (to specify class)</t>
  </si>
  <si>
    <t>Cost</t>
  </si>
  <si>
    <t>[IPSAS 43.56(h)]</t>
  </si>
  <si>
    <t>Discontinued operations</t>
  </si>
  <si>
    <t>Accumulated Depreciation</t>
  </si>
  <si>
    <t>[IPSAS 43.56(a)]</t>
  </si>
  <si>
    <t>[IPSAS 43.56(j)]</t>
  </si>
  <si>
    <t>At 30 June 2022  (Audited)</t>
  </si>
  <si>
    <t>Lease liabilities</t>
  </si>
  <si>
    <t>Set out below are the carrying amounts of the lease liabilities and the movements during the year:</t>
  </si>
  <si>
    <t>Repayment</t>
  </si>
  <si>
    <t>Accretion of interest</t>
  </si>
  <si>
    <t>Analysed as:</t>
  </si>
  <si>
    <t>Non-current</t>
  </si>
  <si>
    <t>Maturity Analysis:</t>
  </si>
  <si>
    <t>[IPSAS 43.61]</t>
  </si>
  <si>
    <t>Not later than one year</t>
  </si>
  <si>
    <t>Later than one year and not later than five years</t>
  </si>
  <si>
    <t>Later than five years</t>
  </si>
  <si>
    <t>Depreciation expense on right-of-use asset</t>
  </si>
  <si>
    <t>Interest expense on lease liability</t>
  </si>
  <si>
    <t>[IPSAS 43.56(b)]</t>
  </si>
  <si>
    <t>Expense relating to short term leases not included in the above categories</t>
  </si>
  <si>
    <t>[IPSAS 43.56(c)]</t>
  </si>
  <si>
    <t>Expense relating to leases of low-value assets (included in other operating expenses)</t>
  </si>
  <si>
    <t>Expense relating to variable lease payments (have not been included in lease liabilities)</t>
  </si>
  <si>
    <t>[IPSAS 43.56(e)]</t>
  </si>
  <si>
    <t>Revenue from subleasing right-of-use assets</t>
  </si>
  <si>
    <t>[IPSAS 43.56(f)]</t>
  </si>
  <si>
    <t xml:space="preserve">Discontinued operations </t>
  </si>
  <si>
    <t>Gain on contract termination of right-of-use asset</t>
  </si>
  <si>
    <t>The total cash outflow for leases in year ended 30 June 2022 was Rs XXX (2021: RS XXX) which includes principal portion of Rs XXX (2021: Rs XXX) and interest portion of Rs XXX (2021: Rs XXX).</t>
  </si>
  <si>
    <t>[IPSAS 43.56(g)]</t>
  </si>
  <si>
    <t>The lease commitment for short term leases are as follows:</t>
  </si>
  <si>
    <t>Lease commitments</t>
  </si>
  <si>
    <t>[IPSAS 43.58]</t>
  </si>
  <si>
    <t>Disclosures if right of use of asset meets the definition of investment property</t>
  </si>
  <si>
    <t>[IPSAS 43.59]</t>
  </si>
  <si>
    <t>Disclosures if right of use of asset is measured at revalued amount</t>
  </si>
  <si>
    <t>[IPSAS 43.60]</t>
  </si>
  <si>
    <t xml:space="preserve">Disclosures on future cash outflows to which the lessee is potentially exposed that are not reflected in the measurement of lease liabilities including exposures:
(i)        Variable lease payments ;
(ii)        Extension options and termination options;
(iii)        Residual value guarantees ; and
(iv)        Leases not yet commenced to which the lessee is committed.
</t>
  </si>
  <si>
    <t>[IPSAS 43.62(b)]</t>
  </si>
  <si>
    <t>Disclosures on restrictions or covenants imposed by leases</t>
  </si>
  <si>
    <t>[IPSAS 43.62(c)]</t>
  </si>
  <si>
    <t xml:space="preserve">Disclosures on  Sale and leaseback transactions </t>
  </si>
  <si>
    <t>[IPSAS 43.62(d)]</t>
  </si>
  <si>
    <t>Disclosures on  rent concessions</t>
  </si>
  <si>
    <t>[IPSAS 43.64]</t>
  </si>
  <si>
    <t>Source EWF Note 18 and UBP Note 7 (Cost Model)</t>
  </si>
  <si>
    <t>All entities are required to use fair value model to value their investment property instead of cost model. Template for cost model has been provided below in case an entity is yet to move on fair value model.</t>
  </si>
  <si>
    <t>Criteria used to distinguish investment property from owner-occupied property and from property held for sale in the ordinary course of operations (when classification is difficult)</t>
  </si>
  <si>
    <t>[IPSAS 16.86(c)]</t>
  </si>
  <si>
    <t>(a) Cost Model</t>
  </si>
  <si>
    <t>IPSAS 16.86a</t>
  </si>
  <si>
    <t>[IPSAS 16.90(d)]</t>
  </si>
  <si>
    <t xml:space="preserve">At 01 July </t>
  </si>
  <si>
    <t>IPSAS 16.90d(i)</t>
  </si>
  <si>
    <t>IPSAS 16.90d(iii)</t>
  </si>
  <si>
    <t>Adjustment to revaluation of asset</t>
  </si>
  <si>
    <t xml:space="preserve">Transfers * </t>
  </si>
  <si>
    <t>IPSAS 16.90d (vii)</t>
  </si>
  <si>
    <t>Reclassification from Intangible Assets</t>
  </si>
  <si>
    <t>IPSAS 16.90d (v)</t>
  </si>
  <si>
    <t>IPSAS 16.90d (vi)</t>
  </si>
  <si>
    <t>At 30 June (Audited)</t>
  </si>
  <si>
    <t>* Transfers include Transfers * (to)/ from Property, Plant and Equipment and Inventory</t>
  </si>
  <si>
    <t>To provide disclosures in respect of the Cost Model (IPSAS 16. 89- 16.90)</t>
  </si>
  <si>
    <t>[IPSAS 16. 89- 16.90]</t>
  </si>
  <si>
    <t>(b) Fair Value Model</t>
  </si>
  <si>
    <t xml:space="preserve"> Source SICOM Note 7</t>
  </si>
  <si>
    <t>IPSAS 16.87</t>
  </si>
  <si>
    <t xml:space="preserve">At 1 July </t>
  </si>
  <si>
    <t>Effect of recognition of Rights of use of assets</t>
  </si>
  <si>
    <t>16.87a</t>
  </si>
  <si>
    <t>Additions:</t>
  </si>
  <si>
    <t>- new investment properties</t>
  </si>
  <si>
    <t>[IPSAS 16.87(a)]</t>
  </si>
  <si>
    <t>- expenditure on existing properties</t>
  </si>
  <si>
    <t>Additions through acquisitions through public sector combination</t>
  </si>
  <si>
    <t>[IPSAS 16.87(b)]</t>
  </si>
  <si>
    <t>[IPSAS 16.87(c)]</t>
  </si>
  <si>
    <t>16.87c</t>
  </si>
  <si>
    <t>Foreign exchange movements arising from translation of financial statements into a different presentation currency and translation of foreign operation</t>
  </si>
  <si>
    <t>[IPSAS 16.87(e)]</t>
  </si>
  <si>
    <t>16.87e</t>
  </si>
  <si>
    <t>Transfers*</t>
  </si>
  <si>
    <t>[IPSAS 16.87(f)]</t>
  </si>
  <si>
    <t>16.87f</t>
  </si>
  <si>
    <t>Fair value gains/ (losses)</t>
  </si>
  <si>
    <t>[IPSAS 16.87(d)]</t>
  </si>
  <si>
    <t>16.87d</t>
  </si>
  <si>
    <t>Other changes (to specify _____________________________)</t>
  </si>
  <si>
    <t>[IPSAS 16.87(g)]</t>
  </si>
  <si>
    <t>16.87g</t>
  </si>
  <si>
    <t>*Transfers to and from inventories and owner-occupied property</t>
  </si>
  <si>
    <t xml:space="preserve">Disclosure of methods and significant assumptions applied in determining the fair value of investment property, including a statement whether the determination of fair value was supported by market evidence, or was more heavily based on other factors (to be disclosed) because of the nature of the property and lack of comparable market data.                    
</t>
  </si>
  <si>
    <t>[IPSAS 16.86(d)]</t>
  </si>
  <si>
    <t>IPSAS 16.86 d</t>
  </si>
  <si>
    <t>The fair value of the _______________ (Category of Investment Property) was determined using price in the range of Rs xxx-xxx per square metre. (2021: Rs xxx - Rs xxx)</t>
  </si>
  <si>
    <t>Description of the valuation technique used and key inputs to the valuation of investment properties are as follows:</t>
  </si>
  <si>
    <t>Category of investment property</t>
  </si>
  <si>
    <t xml:space="preserve">Valuation technique </t>
  </si>
  <si>
    <t xml:space="preserve">Significant unobservable inputs </t>
  </si>
  <si>
    <t>Relationship of unobservable inputs to fair value</t>
  </si>
  <si>
    <t>E.g Office properties/ Land</t>
  </si>
  <si>
    <t>E.g Sales comparative method</t>
  </si>
  <si>
    <t xml:space="preserve">E.g Estimate sales price per square metre
</t>
  </si>
  <si>
    <t xml:space="preserve">Rs XXX </t>
  </si>
  <si>
    <t>An increase/ decrease of XXX % in the unobservable input would lead to an increase/decrease in FV of Rs XXX</t>
  </si>
  <si>
    <t xml:space="preserve">(c) Disclosure of the extent to which the fair value of investment property (as measured or disclosed in the financial statements) is based on a valuation by an independent valuer who holds a recognized and relevant professional qualification and has recent experience in the location and category of the investment property being valued. If there has been no such valuation, that fact shall be disclosed.                 
</t>
  </si>
  <si>
    <t>[IPSAS 16.86(e)]</t>
  </si>
  <si>
    <r>
      <rPr>
        <sz val="9"/>
        <color theme="1"/>
        <rFont val="Cambria"/>
        <family val="1"/>
      </rPr>
      <t xml:space="preserve">The fair value of has been arrived on the basis of valuations carried during the year by __________ </t>
    </r>
    <r>
      <rPr>
        <sz val="9"/>
        <color rgb="FFFF0000"/>
        <rFont val="Cambria"/>
        <family val="1"/>
      </rPr>
      <t>(Name of person)</t>
    </r>
    <r>
      <rPr>
        <sz val="9"/>
        <color theme="1"/>
        <rFont val="Cambria"/>
        <family val="1"/>
      </rPr>
      <t xml:space="preserve"> , _______________</t>
    </r>
    <r>
      <rPr>
        <sz val="9"/>
        <color rgb="FFFF0000"/>
        <rFont val="Cambria"/>
        <family val="1"/>
      </rPr>
      <t>(State title of Valuer). If there has been no valuation, the fact shall be disclosed.</t>
    </r>
  </si>
  <si>
    <t>(d) Disclosure of the existence and amounts of restrictions on the realizability of investment property or the remittance of revenue and proceeds of disposal</t>
  </si>
  <si>
    <t>[IPSAS 16.86(g)]</t>
  </si>
  <si>
    <r>
      <rPr>
        <sz val="9"/>
        <color theme="1"/>
        <rFont val="Cambria"/>
        <family val="1"/>
      </rPr>
      <t>There is no restriction on realisability of investment properties or the remittance of income and proceeds of sale.</t>
    </r>
    <r>
      <rPr>
        <sz val="9"/>
        <color rgb="FFFF0000"/>
        <rFont val="Cambria"/>
        <family val="1"/>
      </rPr>
      <t xml:space="preserve"> If there are restrictions, please state here: ______________________________________.</t>
    </r>
  </si>
  <si>
    <t>(e) Disclosure of contractual obligations to purchase, construct, or develop investment property or for repairs, maintenance, or enhancements.</t>
  </si>
  <si>
    <t>[IPSAS 16.86(h)]</t>
  </si>
  <si>
    <t>As at 30 June 2022, the contractual commitment to _________________ investment property amounted to Rs XXX (2021: Rs XXX).</t>
  </si>
  <si>
    <t>(f) Amounts recognized in surplus or deficit</t>
  </si>
  <si>
    <t>[IPSAS 16.86(f)]</t>
  </si>
  <si>
    <t>Rental revenue from investment property</t>
  </si>
  <si>
    <t>[IPSAS 16.86(f)(i)]</t>
  </si>
  <si>
    <t>Direct operating expenses (including repairs and maintenance) arising from investment property that generated rental revenue during the perio</t>
  </si>
  <si>
    <t>[IPSAS 16.86(f)(ii)]</t>
  </si>
  <si>
    <t>Direct operating expenses (including repairs and maintenance) arising from investment property that did not generate rental revenue during the period</t>
  </si>
  <si>
    <t>[IPSAS 16.86(f)(iii)]</t>
  </si>
  <si>
    <r>
      <rPr>
        <b/>
        <sz val="9"/>
        <color theme="1"/>
        <rFont val="Cambria"/>
        <family val="1"/>
      </rPr>
      <t xml:space="preserve">Intangible Assets </t>
    </r>
    <r>
      <rPr>
        <b/>
        <sz val="9"/>
        <color rgb="FFFFC000"/>
        <rFont val="Cambria"/>
        <family val="1"/>
      </rPr>
      <t>(IPSAS 31)</t>
    </r>
  </si>
  <si>
    <r>
      <rPr>
        <b/>
        <sz val="9"/>
        <color theme="1"/>
        <rFont val="Cambria"/>
        <family val="1"/>
      </rPr>
      <t xml:space="preserve">Goodwill </t>
    </r>
    <r>
      <rPr>
        <b/>
        <sz val="9"/>
        <color rgb="FFFFC000"/>
        <rFont val="Cambria"/>
        <family val="1"/>
      </rPr>
      <t>(IPSAS 40)</t>
    </r>
  </si>
  <si>
    <t>(b)To include Goodwill- to extract note from private company FS</t>
  </si>
  <si>
    <t>Others (To Specify)</t>
  </si>
  <si>
    <t>Asset Under Development (AUD)</t>
  </si>
  <si>
    <t xml:space="preserve"> Goodwill </t>
  </si>
  <si>
    <t>Goodwill source IBL 2020 Note 6</t>
  </si>
  <si>
    <t>[IPSAS 31.117(c)], [IPSAS 40.124 (d)]</t>
  </si>
  <si>
    <t>To add goodwill disclosures</t>
  </si>
  <si>
    <t>[IPSAS 31.117e(i)/ IPSAS 40.124 d(ii)]</t>
  </si>
  <si>
    <t>Transfer from AUD</t>
  </si>
  <si>
    <t>[IPSAS 31.117e(ii)]</t>
  </si>
  <si>
    <t>Write-offs</t>
  </si>
  <si>
    <t>Impairment loss recognised in surplus/deficit</t>
  </si>
  <si>
    <t>[IPSAS 31.117e(iv)/IPSAS 40.124 d (v)]</t>
  </si>
  <si>
    <t>Impairment reversed in surplus/deficit</t>
  </si>
  <si>
    <t>[IPSAS 31.117e(v)/IPSAS 40.124 d (v)]</t>
  </si>
  <si>
    <t>Adjustments resulting from the subsequent recognition of amounts during the reporting period in accordance with standards dealing with income taxes</t>
  </si>
  <si>
    <t>IPSAS 40.124 d(iii)</t>
  </si>
  <si>
    <t>Goodwill derecognised</t>
  </si>
  <si>
    <t>IPSAS 40.124 d(iv)</t>
  </si>
  <si>
    <t>IPSAS 31.117e(vii)/IPSAS 40.124 d (vi)</t>
  </si>
  <si>
    <t>Other Changes</t>
  </si>
  <si>
    <t>IPSAS 31.117e(viii)/IPSAS 40.124 d (vii)</t>
  </si>
  <si>
    <t xml:space="preserve"> [IPSAS 40.124 (d)(viii)]</t>
  </si>
  <si>
    <t>Goodwill is an intangible asset that is associated with the purchase of one company by another. Specifically, goodwill is the portion of the purchase price that is higher than the sum of the net fair value of all of the assets purchased in the acquisition and the liabilities assumed in the process. The value of a company’s brand name, solid customer base, good customer relations, good employee relations, and proprietary technology represent some reasons why goodwill exists.</t>
  </si>
  <si>
    <t>Goodwill is calculated by taking the purchase price of a company and subtracting the difference between the fair market value of the assets and liabilities.</t>
  </si>
  <si>
    <t>AMORTISATION</t>
  </si>
  <si>
    <t>[IPSAS 31.117e(vi)]</t>
  </si>
  <si>
    <t>Adjustment</t>
  </si>
  <si>
    <t>At 30 June 2022(Audited)</t>
  </si>
  <si>
    <t>* Transfers include Transfers * (to)/ from Property, Plant and Equipment, Transfer to right of use asset, Transfer to assets classified as held for sale etc</t>
  </si>
  <si>
    <t>To disclose the following for intangible assets:</t>
  </si>
  <si>
    <t>(a) Disclosure for intangible asset with indefinite useful life</t>
  </si>
  <si>
    <t>[IPSAS 31.121(a)]</t>
  </si>
  <si>
    <t>For an intangible asset assessed as having an indefinite useful life, the carrying amount of that asset and the reasons supporting the assessment of an indefinite useful life. In giving these reasons, the entity shall describe the factor(s) that played a significant role in determining that the asset has an indefinite useful life.</t>
  </si>
  <si>
    <t xml:space="preserve">(b) A description, the carrying amount, and remaining amortization period of any individual intangible asset that is material to the entity’s financial statements.
</t>
  </si>
  <si>
    <t>[IPSAS 31.121(b)]</t>
  </si>
  <si>
    <t>(c) Intangible assets acquired through a non-exchange transaction</t>
  </si>
  <si>
    <t xml:space="preserve">For intangible assets acquired through a non-exchange transaction and initially recognized at fair value </t>
  </si>
  <si>
    <t>[IPSAS 31.121(c)]</t>
  </si>
  <si>
    <t>(i)   The fair value initially recognized for these assets;</t>
  </si>
  <si>
    <t>(ii)  Their carrying amount; and</t>
  </si>
  <si>
    <t>(iii) Whether they are measured after recognition under the cost model or the revaluation model</t>
  </si>
  <si>
    <t>(d) Intangible assets whose title is restricted and intangible assets that are pledged as security for liabilities</t>
  </si>
  <si>
    <t>The existence and carrying amounts of intangible assets whose title is restricted and the carrying amounts of intangible assets pledged as security for liabilities.</t>
  </si>
  <si>
    <t>[IPSAS 31.121(d)]</t>
  </si>
  <si>
    <t>(e) Contractual Commitments</t>
  </si>
  <si>
    <t>[IPSAS 31.121(e)]</t>
  </si>
  <si>
    <t xml:space="preserve">As at 30 June 2022, contractual commitments for the acquisition of Intangible Assets amounted to Rs XXX (2021: Rs XXX). </t>
  </si>
  <si>
    <t>(f) Assets accounted at revalued amounts</t>
  </si>
  <si>
    <t>If intangible assets are accounted for at revalued amounts, an entity shall disclose the following:</t>
  </si>
  <si>
    <t xml:space="preserve"> (a)       By class of intangible assets:</t>
  </si>
  <si>
    <t>IPSAS 31.123(a)</t>
  </si>
  <si>
    <t>(i)        The effective date of the revaluation;</t>
  </si>
  <si>
    <t>(ii)        The carrying amount of revalued intangible assets; and</t>
  </si>
  <si>
    <t xml:space="preserve">(iii)        The carrying amount that would have been recognized had the revalued class of intangible assets been measured after recognition using the cost model </t>
  </si>
  <si>
    <t>(b) The amount of the revaluation surplus that relates to intangible assets at the beginning and end of the reporting period, indicating the changes during the reporting period and any restrictions on the distribution of the balance to owners; and</t>
  </si>
  <si>
    <t>IPSAS 31.123(b)</t>
  </si>
  <si>
    <t>(c)The methods and significant assumptions applied in estimating the assets’ fair values.</t>
  </si>
  <si>
    <t>IPSAS 31.123(c)</t>
  </si>
  <si>
    <t>(g) Goodwill arising from acquisition, the following to be disclosed:</t>
  </si>
  <si>
    <t>(a) A qualitative description of the factors that make up the goodwill recognised</t>
  </si>
  <si>
    <t>IPSAS 40.120 (e)</t>
  </si>
  <si>
    <t>(b) The total amount of goodwill that is expected to be deductible for tax purposes</t>
  </si>
  <si>
    <t>IPSAS 40.120 (k)</t>
  </si>
  <si>
    <t>Cost of Borrowings is made up of accrued interest on re-opening of Government Bonds and Treasury Notes and other borrowings. Details are as follows:</t>
  </si>
  <si>
    <t xml:space="preserve">Government Bonds </t>
  </si>
  <si>
    <t>Treasury Notes</t>
  </si>
  <si>
    <t>Other borrowings</t>
  </si>
  <si>
    <t>A.	Domestic and External Debts</t>
  </si>
  <si>
    <r>
      <rPr>
        <sz val="9"/>
        <color theme="1"/>
        <rFont val="Cambria"/>
        <family val="1"/>
      </rPr>
      <t>a)</t>
    </r>
    <r>
      <rPr>
        <sz val="7"/>
        <color theme="1"/>
        <rFont val="Times New Roman"/>
        <family val="1"/>
      </rPr>
      <t xml:space="preserve">       </t>
    </r>
    <r>
      <rPr>
        <sz val="9"/>
        <color theme="1"/>
        <rFont val="Cambria"/>
        <family val="1"/>
      </rPr>
      <t>Domestic and External Debts consist of outstanding balances of:</t>
    </r>
  </si>
  <si>
    <r>
      <rPr>
        <sz val="9"/>
        <color theme="1"/>
        <rFont val="Cambria"/>
        <family val="1"/>
      </rPr>
      <t>(i)</t>
    </r>
    <r>
      <rPr>
        <sz val="7"/>
        <color theme="1"/>
        <rFont val="Times New Roman"/>
        <family val="1"/>
      </rPr>
      <t xml:space="preserve">         </t>
    </r>
    <r>
      <rPr>
        <sz val="9"/>
        <color theme="1"/>
        <rFont val="Cambria"/>
        <family val="1"/>
      </rPr>
      <t>Government of Mauritius (GOM) Treasury Bills, GOM Treasury Notes and Treasury Certificates issued by the Government for the financing of Government’s borrowing requirement;</t>
    </r>
  </si>
  <si>
    <r>
      <rPr>
        <sz val="9"/>
        <color theme="1"/>
        <rFont val="Cambria"/>
        <family val="1"/>
      </rPr>
      <t>(ii)</t>
    </r>
    <r>
      <rPr>
        <sz val="7"/>
        <color theme="1"/>
        <rFont val="Times New Roman"/>
        <family val="1"/>
      </rPr>
      <t xml:space="preserve">       </t>
    </r>
    <r>
      <rPr>
        <sz val="9"/>
        <color theme="1"/>
        <rFont val="Cambria"/>
        <family val="1"/>
      </rPr>
      <t xml:space="preserve">GOM Securities issued by the Government for mopping up of excess liquidity; </t>
    </r>
  </si>
  <si>
    <r>
      <rPr>
        <sz val="9"/>
        <color theme="1"/>
        <rFont val="Cambria"/>
        <family val="1"/>
      </rPr>
      <t>(iii)</t>
    </r>
    <r>
      <rPr>
        <sz val="7"/>
        <color theme="1"/>
        <rFont val="Times New Roman"/>
        <family val="1"/>
      </rPr>
      <t xml:space="preserve">      </t>
    </r>
    <r>
      <rPr>
        <sz val="9"/>
        <color theme="1"/>
        <rFont val="Cambria"/>
        <family val="1"/>
      </rPr>
      <t xml:space="preserve">GOM Bonds and other long-term Securities issued by the Government; </t>
    </r>
  </si>
  <si>
    <r>
      <rPr>
        <sz val="9"/>
        <color theme="1"/>
        <rFont val="Cambria"/>
        <family val="1"/>
      </rPr>
      <t>(iv)</t>
    </r>
    <r>
      <rPr>
        <sz val="7"/>
        <color theme="1"/>
        <rFont val="Times New Roman"/>
        <family val="1"/>
      </rPr>
      <t xml:space="preserve">      </t>
    </r>
    <r>
      <rPr>
        <sz val="9"/>
        <color theme="1"/>
        <rFont val="Cambria"/>
        <family val="1"/>
      </rPr>
      <t>Silver Savings Bonds (SSB) and Silver Retirement Bonds (SRB); and</t>
    </r>
  </si>
  <si>
    <r>
      <rPr>
        <sz val="9"/>
        <color theme="1"/>
        <rFont val="Cambria"/>
        <family val="1"/>
      </rPr>
      <t>(v)</t>
    </r>
    <r>
      <rPr>
        <sz val="7"/>
        <color theme="1"/>
        <rFont val="Times New Roman"/>
        <family val="1"/>
      </rPr>
      <t xml:space="preserve">        </t>
    </r>
    <r>
      <rPr>
        <sz val="9"/>
        <color theme="1"/>
        <rFont val="Cambria"/>
        <family val="1"/>
      </rPr>
      <t>Loans from domestic and foreign sources.</t>
    </r>
  </si>
  <si>
    <t>(vi)    Others (to specify)</t>
  </si>
  <si>
    <r>
      <rPr>
        <sz val="9"/>
        <color theme="1"/>
        <rFont val="Cambria"/>
        <family val="1"/>
      </rPr>
      <t>a)</t>
    </r>
    <r>
      <rPr>
        <sz val="7"/>
        <color theme="1"/>
        <rFont val="Times New Roman"/>
        <family val="1"/>
      </rPr>
      <t xml:space="preserve">       </t>
    </r>
    <r>
      <rPr>
        <sz val="9"/>
        <color theme="1"/>
        <rFont val="Cambria"/>
        <family val="1"/>
      </rPr>
      <t>Details of the total debt of the Government are provided below:</t>
    </r>
  </si>
  <si>
    <t>Domestic Debt (N1)</t>
  </si>
  <si>
    <t>External Debt</t>
  </si>
  <si>
    <t xml:space="preserve"> Balance at 30 June 2020</t>
  </si>
  <si>
    <t xml:space="preserve"> Cash Flows: </t>
  </si>
  <si>
    <t xml:space="preserve"> - Issue/ Receipt </t>
  </si>
  <si>
    <t xml:space="preserve"> - Redeemed/ Repayment </t>
  </si>
  <si>
    <t xml:space="preserve"> Non-Cash Movement: </t>
  </si>
  <si>
    <t xml:space="preserve"> - Direct Payments </t>
  </si>
  <si>
    <t xml:space="preserve"> - Capitalised Interest on Conversion from SRB to SSB </t>
  </si>
  <si>
    <t xml:space="preserve"> - Capitalisation of Interest </t>
  </si>
  <si>
    <t xml:space="preserve"> - Expenses Disbursed Directly out of the Loan Proceeds </t>
  </si>
  <si>
    <t xml:space="preserve"> - Losses on Foreign Exchange Transactions</t>
  </si>
  <si>
    <t xml:space="preserve"> - Debt Forgiveness (N3) </t>
  </si>
  <si>
    <t xml:space="preserve"> - Other Changes (N2) </t>
  </si>
  <si>
    <t>Balance at 30 June 2021 (Audited)</t>
  </si>
  <si>
    <t>Balance at 30 June 2022 (Audited)</t>
  </si>
  <si>
    <t>N1: Domestic Debt includes XXX</t>
  </si>
  <si>
    <t>N2: Other changes relates to XXX</t>
  </si>
  <si>
    <t>N3: The loan XXX has been written off during the financial year ended 30 June 2022.</t>
  </si>
  <si>
    <r>
      <rPr>
        <b/>
        <sz val="9"/>
        <color theme="1"/>
        <rFont val="Cambria"/>
        <family val="1"/>
      </rPr>
      <t>B.</t>
    </r>
    <r>
      <rPr>
        <b/>
        <sz val="7"/>
        <color theme="1"/>
        <rFont val="Times New Roman"/>
        <family val="1"/>
      </rPr>
      <t xml:space="preserve">       </t>
    </r>
    <r>
      <rPr>
        <b/>
        <sz val="9"/>
        <color theme="1"/>
        <rFont val="Cambria"/>
        <family val="1"/>
      </rPr>
      <t>IMF- SDR Allocations</t>
    </r>
  </si>
  <si>
    <t>The rupee equivalent of the total allocation of SDR XXX (2021: SDR XXX) made to the Republic of Mauritius, i.e. Rs XXX as at 30 June 2022 (2021: Rs XXX) is shown as liability and is also included in the Statement J - Statement of Public Sector Debt.</t>
  </si>
  <si>
    <t>Balance as at 1 July</t>
  </si>
  <si>
    <t>Increases (New Guarantees)</t>
  </si>
  <si>
    <t>Remeasurement</t>
  </si>
  <si>
    <t>Losses on Foreign Exchange Transactions</t>
  </si>
  <si>
    <t>Balance as at 30 June</t>
  </si>
  <si>
    <t>Source: KPMG Illustrative and paper on provision</t>
  </si>
  <si>
    <t>Warranties</t>
  </si>
  <si>
    <t>Restructuring</t>
  </si>
  <si>
    <t>Site restoration</t>
  </si>
  <si>
    <t>Legal Disputes</t>
  </si>
  <si>
    <t>Others *</t>
  </si>
  <si>
    <t xml:space="preserve">At 01 July 2020
</t>
  </si>
  <si>
    <t>Additional provisions raised</t>
  </si>
  <si>
    <t>Provisions utilised</t>
  </si>
  <si>
    <t xml:space="preserve">Reversal of provisions </t>
  </si>
  <si>
    <t>Change in discount rate</t>
  </si>
  <si>
    <t>Discount rate unwind</t>
  </si>
  <si>
    <t xml:space="preserve">At 01 July 2021
</t>
  </si>
  <si>
    <t>IPSAS 19.97a</t>
  </si>
  <si>
    <t>IPSAS 19.97b</t>
  </si>
  <si>
    <t>IPSAS 19.97c</t>
  </si>
  <si>
    <t>IPSAS 19.97d</t>
  </si>
  <si>
    <t>IPSAS 19.97e</t>
  </si>
  <si>
    <t>* Others include Restoration and Decommissioning, Onerous contract, Tax Disputes,Other Disputes, Uncalled Capital,Social Contributions, Unclaimed Monies,Indemnities, Letters of Credit, Other Provisions</t>
  </si>
  <si>
    <t>For each class of provision, the following needs to be disclosed:</t>
  </si>
  <si>
    <t>IPSAS 19.98</t>
  </si>
  <si>
    <t>(a) brief description of the nature of the obligation and the expected timing of any resulting outflows of economic benefits or service potential</t>
  </si>
  <si>
    <t xml:space="preserve">(b) an indication of the uncertainties about the amount or timing of those outflows. 
      Where necessary to provide adequate information, the major assumptions concerning future events should be disclosed.
</t>
  </si>
  <si>
    <t>(c) The amount of any expected reimbursement, stating the amount of any asset that has been recognized for that expected reimbursement.</t>
  </si>
  <si>
    <t>source: Paper on social benefits</t>
  </si>
  <si>
    <t>Nature of social benefits</t>
  </si>
  <si>
    <t>Key Features of Social Benefit Schemes</t>
  </si>
  <si>
    <t>Funding of scheme</t>
  </si>
  <si>
    <t>Factors influencing level of expenditure(N3)</t>
  </si>
  <si>
    <t>Amendments to social benefit schemes during the reporting period</t>
  </si>
  <si>
    <t>Legislative framework governing scheme</t>
  </si>
  <si>
    <t>Main eligibility Criteria</t>
  </si>
  <si>
    <t>Where can additional information about the scheme be obtained?</t>
  </si>
  <si>
    <t>How is the scheme funded? (N1)</t>
  </si>
  <si>
    <t xml:space="preserve">Additional information (N2)
(If funded by social contributions)
</t>
  </si>
  <si>
    <t>Description of significant amendments (N4)</t>
  </si>
  <si>
    <t>Description of expected effect of amendments</t>
  </si>
  <si>
    <t>Possible nature of social benefits (N5)</t>
  </si>
  <si>
    <t>N1: e.g. budget appropriation, social contributions, transfer from another public sector entity, etc</t>
  </si>
  <si>
    <t>N2: to provide information on the social contributions and dedicated assets. Where is this information disclosed?</t>
  </si>
  <si>
    <t>N3: description of the key demographic, economic and other external factors that influence the level of expenditure under the social benefit schemes</t>
  </si>
  <si>
    <t>N4: amendments include changes to level of social benefits provided, changes to eligibility criteria, including individuals and/or households covered by social benefit scheme.</t>
  </si>
  <si>
    <t>N5: Possible nature of social benefits include Basic Pension, Inmate Allowance, Carer's Allowance, Social allowances (Allowance to fire victims, Allowance to flood victims and evacuees in emergency centres, Assistance to twins/triplets, etc), Financial Assistance under Social Aid Act,Financial Assistance for the payment of salary compensation, Negative income tax etc.</t>
  </si>
  <si>
    <t>Liability in respect of Defined Benefit Plan (Refer to Note 26)</t>
  </si>
  <si>
    <t>26.</t>
  </si>
  <si>
    <t xml:space="preserve">DEFINED BENEFIT PLAN </t>
  </si>
  <si>
    <t>Amounts Recognised in Statement Of Financial Position at End of Year:</t>
  </si>
  <si>
    <t>Defined Benefit Obligations</t>
  </si>
  <si>
    <t>Liability Recognised in Statement of Financial Position at End of Year</t>
  </si>
  <si>
    <t>Reconciliation of net defined benefit liability</t>
  </si>
  <si>
    <t>Balance at start of the year</t>
  </si>
  <si>
    <t>Amount recognised in statements of profit or loss</t>
  </si>
  <si>
    <t>Amount recognised in other comprehensive income</t>
  </si>
  <si>
    <t>Less employer contributions</t>
  </si>
  <si>
    <t>Balance at end of the year</t>
  </si>
  <si>
    <t>Reconciliation of fair value of planned assets</t>
  </si>
  <si>
    <t>Employer contributions</t>
  </si>
  <si>
    <t>Transfer from another entity</t>
  </si>
  <si>
    <t>Benefits paid</t>
  </si>
  <si>
    <t xml:space="preserve">Return on planned assets excluding interest income </t>
  </si>
  <si>
    <t>Reconciliation of present value of defined benefit obligation</t>
  </si>
  <si>
    <t>Current service cost</t>
  </si>
  <si>
    <t>Past service cost</t>
  </si>
  <si>
    <t>Other benefits paid</t>
  </si>
  <si>
    <t>Liability experience loss</t>
  </si>
  <si>
    <t>Liability loss/(gain) due to change in financial assumptions</t>
  </si>
  <si>
    <t>Amounts Recognised in Statement of Financial Performance:</t>
  </si>
  <si>
    <t>Current Service cost</t>
  </si>
  <si>
    <t>Net interest on net employee defined benefit liability</t>
  </si>
  <si>
    <t>Past Service cost</t>
  </si>
  <si>
    <t>Amounts Recognised in Statement of Net Assets/Equity:</t>
  </si>
  <si>
    <t>Remeasurements</t>
  </si>
  <si>
    <t>Return on planned assets below/(above)</t>
  </si>
  <si>
    <t>Change in effect of asset ceiling</t>
  </si>
  <si>
    <t>Effects of foreign exchange</t>
  </si>
  <si>
    <t>Liability experience (gain)/loss due to change in financial assumptions</t>
  </si>
  <si>
    <t>Liability experience (gain)/loss due to change in demographic assumptions</t>
  </si>
  <si>
    <t xml:space="preserve">Weighted average duration of the defined benefit obligations : xxx   years </t>
  </si>
  <si>
    <t>(Calculated as a % change in PV of liabilities for a 1% change in discount rate)</t>
  </si>
  <si>
    <t>The plan is exposed to actuarial risks such as _________________________________________</t>
  </si>
  <si>
    <t>The cost of providing the benefits is determined using the ______________________ (E.g Projected Unit Method).  The principal assumptions used for the purpose of the actuarial valuation were as follows:</t>
  </si>
  <si>
    <t>Discount Rate</t>
  </si>
  <si>
    <t>Future Salary Increases</t>
  </si>
  <si>
    <t>Future Pension Increases</t>
  </si>
  <si>
    <t>Mortality before Retirement</t>
  </si>
  <si>
    <t xml:space="preserve">A 6770 Ultimate Tables </t>
  </si>
  <si>
    <t>Mortality in Retirement</t>
  </si>
  <si>
    <t xml:space="preserve">PA (90) Tables rated down by 2 years 
</t>
  </si>
  <si>
    <t>Retirement Age</t>
  </si>
  <si>
    <t xml:space="preserve">xxx years                 </t>
  </si>
  <si>
    <t>Other assumptions (To specify)</t>
  </si>
  <si>
    <t>The discount rate is determined by reference to _________________(E.g market yields on bonds) for the year ended 30 June 2022.</t>
  </si>
  <si>
    <t>Significant actuarial assumptions for determination of the defined benefit obligations are _____________________________( E.g discount rate and expected salary increase).  The sensitivity analyses below have been determined based reasonably on possible changes of the assumptions occurring at the end of the reporting period.</t>
  </si>
  <si>
    <t>- If the discount rate would be 100 basis points (one percent) higher (lower), the defined benefit obligations would decrease by Rs XXX (increase by Rs XXX) if all other assumptions were held unchanged.</t>
  </si>
  <si>
    <t>- If the expected salary growth would increase (decrease) by 1%, the defined benefit obligations would increase by Rs XXX  (decrease by Rs XXX) if all assumptions were held unchanged.</t>
  </si>
  <si>
    <t>- If life expectancy would increase (decrease) by one year, the defined benefit obligations would increase by Rs XXX (decrease by Rs XXX ) if all assumptions were held unchanged.</t>
  </si>
  <si>
    <t>In reality one might expect interrelationships between the assumptions, especially between discount rate and expected salary increases, given that both depends to a certain extent on expected inflation rates.  The analysis above abstracts from these interdependence between the assumptions.</t>
  </si>
  <si>
    <t>The amount of liabilities recognised in respect of grants that are subject to conditions are Rs XXX (2021: Rs XXX).</t>
  </si>
  <si>
    <t>Other Deposits include an amount of Rs XXX</t>
  </si>
  <si>
    <t>The Net assets/Equity is the net position of the Government after deducting all its liabilities from its assets at end of the year and comprises the following:</t>
  </si>
  <si>
    <t>Consolidated Fund (Cash basis)</t>
  </si>
  <si>
    <t>(c)</t>
  </si>
  <si>
    <t>Accumulated Surplus/ (Deficits)/ Retained Earnings</t>
  </si>
  <si>
    <t>Other Funds*</t>
  </si>
  <si>
    <t>Other Reserves*</t>
  </si>
  <si>
    <t>(j)</t>
  </si>
  <si>
    <t>Non-Controlling Interests (NCI)</t>
  </si>
  <si>
    <t>* For Other Funds and Other Reserves stated above, please provide description of item here:</t>
  </si>
  <si>
    <t xml:space="preserve">Other Funds: </t>
  </si>
  <si>
    <t xml:space="preserve">Other Reserves: </t>
  </si>
  <si>
    <t>The value of Net Assets/Equity of the Government as at 30 June 2022 amounted to Rs XXX  (2021: Rs XXX). The movement in the Net Assets/ Equity is provided in Statement AC – Statement of Changes in Net Assets or Equity.</t>
  </si>
  <si>
    <r>
      <rPr>
        <b/>
        <sz val="9"/>
        <color theme="1"/>
        <rFont val="Cambria"/>
        <family val="1"/>
      </rPr>
      <t>(a)</t>
    </r>
    <r>
      <rPr>
        <b/>
        <sz val="7"/>
        <color theme="1"/>
        <rFont val="Times New Roman"/>
        <family val="1"/>
      </rPr>
      <t xml:space="preserve">    </t>
    </r>
    <r>
      <rPr>
        <b/>
        <sz val="9"/>
        <color theme="1"/>
        <rFont val="Cambria"/>
        <family val="1"/>
      </rPr>
      <t>Consolidated Fund</t>
    </r>
  </si>
  <si>
    <t>Consolidated Fund has been established by Section 103 of the Constitution of the Republic of Mauritius. In accordance with Section 3 of the Finance and Audit Act, the Consolidated Fund has, during the year under review, been:</t>
  </si>
  <si>
    <r>
      <rPr>
        <sz val="9"/>
        <color theme="1"/>
        <rFont val="Cambria"/>
        <family val="1"/>
      </rPr>
      <t>(i)</t>
    </r>
    <r>
      <rPr>
        <sz val="7"/>
        <color theme="1"/>
        <rFont val="Times New Roman"/>
        <family val="1"/>
      </rPr>
      <t xml:space="preserve">      </t>
    </r>
    <r>
      <rPr>
        <sz val="9"/>
        <color theme="1"/>
        <rFont val="Cambria"/>
        <family val="1"/>
      </rPr>
      <t>credited with all the revenues of the Government and all other money properly accruing to it; and</t>
    </r>
  </si>
  <si>
    <r>
      <rPr>
        <sz val="9"/>
        <color theme="1"/>
        <rFont val="Cambria"/>
        <family val="1"/>
      </rPr>
      <t>(i)</t>
    </r>
    <r>
      <rPr>
        <sz val="7"/>
        <color theme="1"/>
        <rFont val="Times New Roman"/>
        <family val="1"/>
      </rPr>
      <t xml:space="preserve">      </t>
    </r>
    <r>
      <rPr>
        <sz val="9"/>
        <color theme="1"/>
        <rFont val="Cambria"/>
        <family val="1"/>
      </rPr>
      <t>charged only with expenses on the authority of warrant issued by the Minister of Finance.</t>
    </r>
  </si>
  <si>
    <t>b)     Special Funds</t>
  </si>
  <si>
    <t xml:space="preserve">These are monies deposited with the Accountant-General by the various funds set up under the Finance and Audit Act. </t>
  </si>
  <si>
    <r>
      <rPr>
        <b/>
        <sz val="9"/>
        <color theme="1"/>
        <rFont val="Cambria"/>
        <family val="1"/>
      </rPr>
      <t>c)</t>
    </r>
    <r>
      <rPr>
        <b/>
        <sz val="7"/>
        <color theme="1"/>
        <rFont val="Times New Roman"/>
        <family val="1"/>
      </rPr>
      <t xml:space="preserve">       </t>
    </r>
    <r>
      <rPr>
        <b/>
        <sz val="9"/>
        <color theme="1"/>
        <rFont val="Cambria"/>
        <family val="1"/>
      </rPr>
      <t>General Fund</t>
    </r>
  </si>
  <si>
    <t>To provide a description of the General Fund</t>
  </si>
  <si>
    <r>
      <rPr>
        <b/>
        <sz val="9"/>
        <color theme="1"/>
        <rFont val="Cambria"/>
        <family val="1"/>
      </rPr>
      <t>d)</t>
    </r>
    <r>
      <rPr>
        <b/>
        <sz val="7"/>
        <color theme="1"/>
        <rFont val="Times New Roman"/>
        <family val="1"/>
      </rPr>
      <t xml:space="preserve">       </t>
    </r>
    <r>
      <rPr>
        <b/>
        <sz val="9"/>
        <color theme="1"/>
        <rFont val="Cambria"/>
        <family val="1"/>
      </rPr>
      <t>Accumulated Surplus/ (Deficits)/ Retained Earnings</t>
    </r>
  </si>
  <si>
    <t>This represents the accumulated surplus/(deficits) to date after making necessary adjustments for accrual accounting which is provided in Statement AC – Statement of Changes in Net Assets or Equity.</t>
  </si>
  <si>
    <r>
      <rPr>
        <b/>
        <sz val="9"/>
        <color theme="1"/>
        <rFont val="Cambria"/>
        <family val="1"/>
      </rPr>
      <t>e)</t>
    </r>
    <r>
      <rPr>
        <b/>
        <sz val="7"/>
        <color theme="1"/>
        <rFont val="Times New Roman"/>
        <family val="1"/>
      </rPr>
      <t xml:space="preserve">         </t>
    </r>
    <r>
      <rPr>
        <b/>
        <sz val="9"/>
        <color theme="1"/>
        <rFont val="Cambria"/>
        <family val="1"/>
      </rPr>
      <t>Share Capital and Share Premium</t>
    </r>
  </si>
  <si>
    <t>Source UBP 19a and IBL 20a, SBM Holdings  21</t>
  </si>
  <si>
    <t>Authorised, issued and paid up share capital</t>
  </si>
  <si>
    <t>At June 30 2022 - xxx Ordinary shares of no par value/ par value  (At June 30 2021 - xxx Ordinary shares of no par value/ par value)</t>
  </si>
  <si>
    <t>Share Premium</t>
  </si>
  <si>
    <t>Total Share Capital and Share Premium</t>
  </si>
  <si>
    <r>
      <rPr>
        <b/>
        <sz val="9"/>
        <color theme="1"/>
        <rFont val="Cambria"/>
        <family val="1"/>
      </rPr>
      <t>f)</t>
    </r>
    <r>
      <rPr>
        <b/>
        <sz val="7"/>
        <color theme="1"/>
        <rFont val="Times New Roman"/>
        <family val="1"/>
      </rPr>
      <t xml:space="preserve">        </t>
    </r>
    <r>
      <rPr>
        <b/>
        <sz val="9"/>
        <color theme="1"/>
        <rFont val="Cambria"/>
        <family val="1"/>
      </rPr>
      <t>Treasury Shares</t>
    </r>
  </si>
  <si>
    <t>Source: SBM Holdings 21</t>
  </si>
  <si>
    <t>Treasury shares held</t>
  </si>
  <si>
    <t>At June 30 2022 - xxx shares of Rs XXX  (At June 30 2021 - xxx shares of Rs XXX)</t>
  </si>
  <si>
    <t>Where the Group purchases its own equity share capital, the consideration paid is deducted from total shareholders’ equity as treasury shares until they are cancelled. Where such shares are subsequently sold or reissued, any consideration received is included in shareholders’ equity.</t>
  </si>
  <si>
    <r>
      <rPr>
        <b/>
        <sz val="9"/>
        <color theme="1"/>
        <rFont val="Cambria"/>
        <family val="1"/>
      </rPr>
      <t>g)</t>
    </r>
    <r>
      <rPr>
        <b/>
        <sz val="7"/>
        <color theme="1"/>
        <rFont val="Times New Roman"/>
        <family val="1"/>
      </rPr>
      <t xml:space="preserve">        </t>
    </r>
    <r>
      <rPr>
        <b/>
        <sz val="9"/>
        <color theme="1"/>
        <rFont val="Cambria"/>
        <family val="1"/>
      </rPr>
      <t>Non-Controlling Interests (NCI)</t>
    </r>
  </si>
  <si>
    <t>Source: KPMG Illustrative note 34 and Air Mauritius Holding 2017 Note 9</t>
  </si>
  <si>
    <t>Non-Controlling Interests has been recognised at the proportionate of the net assets of xxx (Company Name). The following table summarises the information relating to NCI.</t>
  </si>
  <si>
    <t>NCI  ______</t>
  </si>
  <si>
    <t>NCI______</t>
  </si>
  <si>
    <t>NCI percentage (State %)</t>
  </si>
  <si>
    <t>Non-current assets</t>
  </si>
  <si>
    <t>Current assets</t>
  </si>
  <si>
    <t>Non-current liabilities</t>
  </si>
  <si>
    <t>Current liabilities</t>
  </si>
  <si>
    <t>Net assets</t>
  </si>
  <si>
    <t>Net assets attributable to NCI</t>
  </si>
  <si>
    <t>Profit</t>
  </si>
  <si>
    <t>Net Revenue recognised directly in Net assets/Equity</t>
  </si>
  <si>
    <t>Profit allocated to NCI</t>
  </si>
  <si>
    <t>Net Revenue recognised directly in Net assets/Equity allocated to NCI</t>
  </si>
  <si>
    <t>Cash flows from operating activities</t>
  </si>
  <si>
    <t>Cash flows from investment activities</t>
  </si>
  <si>
    <t xml:space="preserve">Cash flows from financing activities </t>
  </si>
  <si>
    <t>Net increase (decrease) in cash and cash equivalents</t>
  </si>
  <si>
    <t>(a) Contingent Assets</t>
  </si>
  <si>
    <t>An entity shall disclose:</t>
  </si>
  <si>
    <t>(1) A brief description of the nature of the contingent assets at the reporting date</t>
  </si>
  <si>
    <t>IPSAS 19.105</t>
  </si>
  <si>
    <t>(2) Where practicable, an estimate of their financial effect</t>
  </si>
  <si>
    <t>(3) Where any of the information in 1 and 2 above is not disclosed because it is not practicable, that fact should be stated.</t>
  </si>
  <si>
    <t>IPSAS 19.108</t>
  </si>
  <si>
    <t xml:space="preserve">(4) If disclosure of some or all information is expected to prejudice seriously the position of the entity in a dispute with other parties:
</t>
  </si>
  <si>
    <t>IPSAS 19.109</t>
  </si>
  <si>
    <t xml:space="preserve">a. General nature of the dispute, 
</t>
  </si>
  <si>
    <t>b. Reason why, the information cannot be disclosed</t>
  </si>
  <si>
    <t>(b) Contingent Liabilities</t>
  </si>
  <si>
    <t>For each class of contingent liability, the following needs to be disclosed:</t>
  </si>
  <si>
    <t xml:space="preserve">(1) A brief description of the nature of the contingent liability </t>
  </si>
  <si>
    <t>IPSAS 19.100</t>
  </si>
  <si>
    <t xml:space="preserve">(2) Where practicable, </t>
  </si>
  <si>
    <t>(i) an estimate of their financial effect</t>
  </si>
  <si>
    <t>(ii) An indication of the uncertainties relating to the amount or timing of any outflow;</t>
  </si>
  <si>
    <t>(iii) The possibility of any reimbursement</t>
  </si>
  <si>
    <t>(4) Where the contingent liability arise from the same set of circumstances as that as a provision, disclosures above should be made in a way that show the link between provisions and contingent liabilities.</t>
  </si>
  <si>
    <t>IPSAS 19.102</t>
  </si>
  <si>
    <t>(5)Where external valuation has been used to measure the provision, information relating to valuation can be usefully disclosed.</t>
  </si>
  <si>
    <t>IPSAS 19.103</t>
  </si>
  <si>
    <t xml:space="preserve">(6) If disclosure of some or all information is expected to prejudice seriously the position of the entity in a dispute with other parties:
</t>
  </si>
  <si>
    <t>Disclosure of Control</t>
  </si>
  <si>
    <t xml:space="preserve">Can refer to KPMG Illustrative FS </t>
  </si>
  <si>
    <t>Related party relationships where control exists shall be disclosed, irrespective of whether there have been transactions between the related parties.</t>
  </si>
  <si>
    <t>IPSAS 20.25</t>
  </si>
  <si>
    <t>This would involve the disclosure of the names of any controlled entities, the name of the immediate controlling entity, and the name of the ultimate controlling entity, if any</t>
  </si>
  <si>
    <t>IPSAS 20.26</t>
  </si>
  <si>
    <t>Disclosure of Related Party Transactions</t>
  </si>
  <si>
    <t>Nature of related party transactions</t>
  </si>
  <si>
    <t>Class of related party transactions</t>
  </si>
  <si>
    <t>Description of related party transactions within each broad class of transaction</t>
  </si>
  <si>
    <t>Terms and Conditions of Related Party Transactions</t>
  </si>
  <si>
    <t>Amount paid during the year (N1)</t>
  </si>
  <si>
    <t>Amount received during the year (N1)</t>
  </si>
  <si>
    <t>Outstanding Balance as at 30 June 2022 (N1)</t>
  </si>
  <si>
    <t>IPSAS 20.27-20.33</t>
  </si>
  <si>
    <t>E.g whether the relationship was one of a controlling entity, a controlled entity, an entity under common control, or key management personnel</t>
  </si>
  <si>
    <t xml:space="preserve">E.g Guarantees and collaterals
Loans
Grants 
Capital Contribution
Leasing Arrangements
Rendering or receiving of services
</t>
  </si>
  <si>
    <t xml:space="preserve">N1: Disclosures for each class will depend on the information available for each class of transaction. </t>
  </si>
  <si>
    <t>Disclosure of Key Management Personnel</t>
  </si>
  <si>
    <t>IPSAS 20.34</t>
  </si>
  <si>
    <t xml:space="preserve">Major classes of key management personnel </t>
  </si>
  <si>
    <t>Description of each class of key management personnel</t>
  </si>
  <si>
    <t>Number of Individuals</t>
  </si>
  <si>
    <t xml:space="preserve">Remuneration of key management personnel </t>
  </si>
  <si>
    <r>
      <rPr>
        <sz val="9"/>
        <color theme="1"/>
        <rFont val="Cambria"/>
        <family val="1"/>
      </rPr>
      <t>Other Remuneration and Compensation</t>
    </r>
    <r>
      <rPr>
        <sz val="8"/>
        <color theme="1"/>
        <rFont val="Calibri"/>
        <family val="2"/>
      </rPr>
      <t> </t>
    </r>
    <r>
      <rPr>
        <sz val="9"/>
        <color theme="1"/>
        <rFont val="Cambria"/>
        <family val="1"/>
      </rPr>
      <t xml:space="preserve">to Key Management Personnel </t>
    </r>
  </si>
  <si>
    <r>
      <rPr>
        <sz val="9"/>
        <color theme="1"/>
        <rFont val="Cambria"/>
        <family val="1"/>
      </rPr>
      <t>Other Remuneration and Compensation</t>
    </r>
    <r>
      <rPr>
        <sz val="8"/>
        <color theme="1"/>
        <rFont val="Calibri"/>
        <family val="2"/>
      </rPr>
      <t> </t>
    </r>
    <r>
      <rPr>
        <sz val="9"/>
        <color theme="1"/>
        <rFont val="Cambria"/>
        <family val="1"/>
      </rPr>
      <t>to Close members of the family of key management personnel</t>
    </r>
  </si>
  <si>
    <r>
      <rPr>
        <sz val="9"/>
        <color theme="1"/>
        <rFont val="Cambria"/>
        <family val="1"/>
      </rPr>
      <t>Post-employment benefits</t>
    </r>
    <r>
      <rPr>
        <vertAlign val="superscript"/>
        <sz val="11"/>
        <color theme="1"/>
        <rFont val="Calibri"/>
        <family val="2"/>
      </rPr>
      <t>N1</t>
    </r>
  </si>
  <si>
    <t xml:space="preserve">E.g Sick leave, vacation leave and passage benefits, </t>
  </si>
  <si>
    <t>Non Cash benefits: E.g mobile phone and fixed telephone facilities, 	fax and internet facilities, chauffeur driven and self-driven cars</t>
  </si>
  <si>
    <t>Additional disclosures to be made in respect of loans that are not widely available to persons who are not key management personnel and loans whose availability is not widely known by members of the public, for each individual member of key management personnel and each close member of the family of key management personnel:</t>
  </si>
  <si>
    <t>Loan advanced during the period</t>
  </si>
  <si>
    <t xml:space="preserve">Terms and conditions </t>
  </si>
  <si>
    <t>Loan repaid during the period</t>
  </si>
  <si>
    <t>Closing balance</t>
  </si>
  <si>
    <t>Disclose the relationship of the individual to such body or group, where the individual is not a director or member of the governing body or senior management group of the entity.</t>
  </si>
  <si>
    <t>FINANCIAL RISK MANAGEMENT</t>
  </si>
  <si>
    <t>An entity shall disclose information that enable users to evaluate:</t>
  </si>
  <si>
    <t>IPSAS 30.1</t>
  </si>
  <si>
    <t>(a)	The significance of financial instruments for the entity’s financial position and performance; and</t>
  </si>
  <si>
    <t>(b)	The nature and extent of risks arising from financial instruments to which the entity is exposed during the period and at the end of the reporting period, and how the entity manages those risks.</t>
  </si>
  <si>
    <t>For each type of risk arising from financial instruments, an entity shall disclose the following qualitative factors:</t>
  </si>
  <si>
    <t>IPSAS 30.40</t>
  </si>
  <si>
    <t>(a) The exposures to risk and how they arise;</t>
  </si>
  <si>
    <t>(b) Its objectives, policies, and processes for managing the risk and the methods used to measure the risk; and</t>
  </si>
  <si>
    <t>(c) Any changes in (a) or (b) from the previous period.</t>
  </si>
  <si>
    <t>For each type of risk arising from financial instruments, an entity shall disclose the following quantitative factors:</t>
  </si>
  <si>
    <t>IPSAS 30.41</t>
  </si>
  <si>
    <t>(a) Summary quantitative data about its exposure to that risk at the end of the reporting period. This disclosure shall be based on the information provided internally to key management personnel of the entity (as defined in IPSAS 20, Related Party Disclosures)</t>
  </si>
  <si>
    <t>(b) The disclosures required by paragraphs 43–49, to the extent not provided in accordance with (a)</t>
  </si>
  <si>
    <t>(c) Concentrations of risk if not apparent from the disclosures made in accordance with (a) and (b).</t>
  </si>
  <si>
    <t xml:space="preserve">IPSAS 30.41(a) requires disclosures of summary quantitative data about an entity’s exposure to risks based on the information provided internally to key management personnel of the entity. When an entity uses several methods to manage a risk exposure, the entity shall disclose information using the method or methods that provide the most relevant and faithfully representative information. </t>
  </si>
  <si>
    <t>IPSAS 30.AG7</t>
  </si>
  <si>
    <t>IPSAS 30. 41(c) requires disclosures about concentrations of risk. Concentrations of risk arise from financial instruments that have similar characteristics and are affected similarly by changes in economic or other conditions. The identification of concentrations of risk requires judgment taking into account the circumstances of the entity. Disclosure of concentrations of risk shall include:</t>
  </si>
  <si>
    <t>IPSAS 30.AG8</t>
  </si>
  <si>
    <t>(a) A description of how management determines concentrations;</t>
  </si>
  <si>
    <t>(b) A description of the shared characteristic that identifies each concentration (e.g., counterparty, geographical area, currency, or market); and</t>
  </si>
  <si>
    <t>(c) The amount of the risk exposure associated with all financial instruments sharing that characteristic.</t>
  </si>
  <si>
    <t>If the quantitative data disclosed as at the end of the reporting period are unrepresentative of an entity’s exposure to risk during the period, an entity shall provide further information that is representative.</t>
  </si>
  <si>
    <t>IPSAS 30.42</t>
  </si>
  <si>
    <t>The entity is exposed through its operations to the following financial risks</t>
  </si>
  <si>
    <t>-Credit risk</t>
  </si>
  <si>
    <t>-Interest rate risk</t>
  </si>
  <si>
    <t>-Foreign exchange risk</t>
  </si>
  <si>
    <t>-Refinancing risk</t>
  </si>
  <si>
    <t>-Other market price risk, and</t>
  </si>
  <si>
    <t>-Liquidity risk.</t>
  </si>
  <si>
    <t>33.</t>
  </si>
  <si>
    <t>Kindly fill accordingly, in case there are any other notes /information and accounting policy that have not been included in this template</t>
  </si>
  <si>
    <t>2     SUMMARISED CONSOLIDATED STATEMENT OF FINANCIAL PERFORMANCE FOR THE YEAR ENDED 30 JUNE 2022</t>
  </si>
  <si>
    <t xml:space="preserve">        (Classification of Expenses by Nature)</t>
  </si>
  <si>
    <t>New line item as per BCG FS</t>
  </si>
  <si>
    <t>Revenue from Non-Exchange Transactions</t>
  </si>
  <si>
    <t>Taxation</t>
  </si>
  <si>
    <t>New item- Termed as CSG in BCG FS</t>
  </si>
  <si>
    <t>New line item as per detailed SFP</t>
  </si>
  <si>
    <t>Revenue from Exchange Transactions</t>
  </si>
  <si>
    <t>Previously 'Dividends &amp; withdrawal from income of quasi corporations'. Renamed as per IMF</t>
  </si>
  <si>
    <t>Total Revenue</t>
  </si>
  <si>
    <t>Employee Costs</t>
  </si>
  <si>
    <t>Subsidies</t>
  </si>
  <si>
    <t>Social Benefits</t>
  </si>
  <si>
    <t>Operating Expenses</t>
  </si>
  <si>
    <t>Depreciation and Amortisation</t>
  </si>
  <si>
    <t>16-19</t>
  </si>
  <si>
    <t>Financial Guarantee Expense</t>
  </si>
  <si>
    <t>New item as per BCG FS</t>
  </si>
  <si>
    <t>Impairment of Property, Plant and Equipment, Investment Property and Intangible Assets</t>
  </si>
  <si>
    <t>16,18-19</t>
  </si>
  <si>
    <t>Other Expenses</t>
  </si>
  <si>
    <t>Finance Costs</t>
  </si>
  <si>
    <t>11 (d)</t>
  </si>
  <si>
    <t>Total Expenses</t>
  </si>
  <si>
    <t>Other Gains/(Losses)</t>
  </si>
  <si>
    <t>Gains/(Losses) on Sale of Assets</t>
  </si>
  <si>
    <t>Gains/(Losses) on Sale of Investments at Fair Value Through Surplus or Deficit</t>
  </si>
  <si>
    <t>Gains/(Losses) on Foreign Exchange Transactions</t>
  </si>
  <si>
    <t>Gains/(Losses) on reclassification of Financial Assets</t>
  </si>
  <si>
    <t>Fair Value Gains/(Losses) on Investments at Fair Value Through Surplus or Deficit</t>
  </si>
  <si>
    <t>Gain from Bargain Purchase</t>
  </si>
  <si>
    <t>Impairment Gains/(Losses)</t>
  </si>
  <si>
    <t>Fair Value Gains/(Losses) on Investment Property</t>
  </si>
  <si>
    <t>Fair Value Gains /(Losses) on Biological Assets</t>
  </si>
  <si>
    <t>Share of Surplus/(Deficit) of Associates and Joint Ventures</t>
  </si>
  <si>
    <t>Surplus/(Deficit) for the year from continuing operations</t>
  </si>
  <si>
    <t>Surplus/(Deficit) for the year from discontinued operations</t>
  </si>
  <si>
    <t>Surplus/(Deficit) for the year</t>
  </si>
  <si>
    <t>Attributable to:</t>
  </si>
  <si>
    <t>Surplus/ (Deficit) attributable to owners of the Controlling Entity</t>
  </si>
  <si>
    <t>Surplus/(Deficit) attributable to Non-Controlling Interests</t>
  </si>
  <si>
    <t>2a.   DETAILED CONSOLIDATED STATEMENT OF FINANCIAL PERFORMANCE FOR THE YEAR ENDED 30 JUNE 2022</t>
  </si>
  <si>
    <t>Year ended 30 June 2022</t>
  </si>
  <si>
    <t>Year ended 30 June 2021</t>
  </si>
  <si>
    <t>Income</t>
  </si>
  <si>
    <t>Remarks-Review</t>
  </si>
  <si>
    <t>DC Riviere Du Rempart- Whether to include in other taxes or separate line item?</t>
  </si>
  <si>
    <t>other</t>
  </si>
  <si>
    <t>MC Port Louis- Whether to include in other taxes or separate line item?</t>
  </si>
  <si>
    <t>Taxation - Total</t>
  </si>
  <si>
    <t>Surcharges</t>
  </si>
  <si>
    <t>Fines and Penalties - Judiciary</t>
  </si>
  <si>
    <t>Penalty Fees for Parking Offences</t>
  </si>
  <si>
    <t>Penalties on Taxation</t>
  </si>
  <si>
    <t>Fines, Penalties and Forfeits - Total</t>
  </si>
  <si>
    <t>Other Grants and Aid</t>
  </si>
  <si>
    <t>New item- To specify</t>
  </si>
  <si>
    <t>Grants and Aid - Total</t>
  </si>
  <si>
    <t>Loan from Government</t>
  </si>
  <si>
    <t>Other loans</t>
  </si>
  <si>
    <t>Donated Inventories</t>
  </si>
  <si>
    <t>Grants in kind = goods in kind</t>
  </si>
  <si>
    <t>Donated Assets</t>
  </si>
  <si>
    <t>Other Donations (To specify)</t>
  </si>
  <si>
    <t>Whether to include as a sperate line item?</t>
  </si>
  <si>
    <t>leave as it is</t>
  </si>
  <si>
    <t>Liquidated Damage on Property, Plant and Equipment</t>
  </si>
  <si>
    <t>Contribution Sociale Généralisée</t>
  </si>
  <si>
    <t>To discuss with MOFEPD</t>
  </si>
  <si>
    <t>Civil Service Family Protection Scheme</t>
  </si>
  <si>
    <t xml:space="preserve">New line item. </t>
  </si>
  <si>
    <t>Miscellaneous Revenue</t>
  </si>
  <si>
    <t>Professional Fees</t>
  </si>
  <si>
    <t>Court Fees</t>
  </si>
  <si>
    <t>Building and Land Use Permit Fees</t>
  </si>
  <si>
    <t>Ushers' and Interpreters' Fees</t>
  </si>
  <si>
    <t>Issue of Civil Status Certificates</t>
  </si>
  <si>
    <t>Fees for Celebration of Civil Marriage</t>
  </si>
  <si>
    <t>Fees for National Identity Cards</t>
  </si>
  <si>
    <t>Issue of Certificates in Connection with Citizenship</t>
  </si>
  <si>
    <t>Fees and Commission income</t>
  </si>
  <si>
    <t>Connection /Disconnection fees</t>
  </si>
  <si>
    <t>Processing Fees for Apostille Services</t>
  </si>
  <si>
    <t xml:space="preserve">Route Air Navigation Charge </t>
  </si>
  <si>
    <t xml:space="preserve">Other Civil Aviation Charges </t>
  </si>
  <si>
    <t>Scheme of Charge</t>
  </si>
  <si>
    <t>Tuition fees/ affiliation fees</t>
  </si>
  <si>
    <t>Training fees</t>
  </si>
  <si>
    <t>Fees for Cinema, Video and Theatre Censorship</t>
  </si>
  <si>
    <t>Actuarial fees</t>
  </si>
  <si>
    <t>Management fees</t>
  </si>
  <si>
    <t>Administration</t>
  </si>
  <si>
    <t>Archives Fees</t>
  </si>
  <si>
    <t>Ship Registration Fees</t>
  </si>
  <si>
    <t>Annual Fees</t>
  </si>
  <si>
    <t>Duty on Scales</t>
  </si>
  <si>
    <t>Reimbursement towards Cost of Audit Services</t>
  </si>
  <si>
    <t>Refund of Electoral Expenses</t>
  </si>
  <si>
    <t>Fees for Police Services</t>
  </si>
  <si>
    <t>Helicopter and Aircraft Services</t>
  </si>
  <si>
    <t>Issue of Passports</t>
  </si>
  <si>
    <t xml:space="preserve">Issue of Accident Report Form </t>
  </si>
  <si>
    <t>Fees for Driving Test</t>
  </si>
  <si>
    <t xml:space="preserve">Fees for Certificate of Character </t>
  </si>
  <si>
    <t>Central Health Laboratory Fees</t>
  </si>
  <si>
    <t>Overtime Fees</t>
  </si>
  <si>
    <t>Vaccination Fees</t>
  </si>
  <si>
    <t>Fumigation and Disinfection Fees</t>
  </si>
  <si>
    <t>Fees for Veterinary Services</t>
  </si>
  <si>
    <t>Importation Fees (Agricultural Produce)</t>
  </si>
  <si>
    <t>Quarantine Fees</t>
  </si>
  <si>
    <t>Sterilisation, Post Mortem Analysis and Export Fees</t>
  </si>
  <si>
    <t>Reimbursement towards Cost of National Parks and Conservation Service</t>
  </si>
  <si>
    <t>Clearance Fees and Other Fees for Tobacco Products</t>
  </si>
  <si>
    <t xml:space="preserve">Clearance Fees and Other Fees for Tea Products </t>
  </si>
  <si>
    <t xml:space="preserve"> Processing Fees for Inspection</t>
  </si>
  <si>
    <t>Fees to Operate in Marine Protected Areas</t>
  </si>
  <si>
    <t>Fees for Services Provided at the Competent Authority - Seafood</t>
  </si>
  <si>
    <t>Assaying and Marking Fees</t>
  </si>
  <si>
    <t>Pension Contribution Reimbursements</t>
  </si>
  <si>
    <t>Compensation iro Government-owned Vehicles</t>
  </si>
  <si>
    <t>Overtime and Supervision Fees</t>
  </si>
  <si>
    <t>Calibration</t>
  </si>
  <si>
    <t>Fees for Tax Residency Certificates and Tax Rulings</t>
  </si>
  <si>
    <t>Materials Testing Laboratory Fees/ Testing fees and related services</t>
  </si>
  <si>
    <t>Registration and Transfer of Vehicles</t>
  </si>
  <si>
    <t>Issue of Student ID Cards</t>
  </si>
  <si>
    <t>Reservation of Specific Registration Mark</t>
  </si>
  <si>
    <t>Parking Fees</t>
  </si>
  <si>
    <t>Survey Fee</t>
  </si>
  <si>
    <t>Morcellement Fee</t>
  </si>
  <si>
    <t>Issue of Land Parcel Identification Number</t>
  </si>
  <si>
    <t>Commission on Curatelle Deposits</t>
  </si>
  <si>
    <t>Processing and Registration Fees for Law Practitioners</t>
  </si>
  <si>
    <t>Fee for Change of Name Certificate</t>
  </si>
  <si>
    <t>Special Services</t>
  </si>
  <si>
    <t>Benefits Recovered</t>
  </si>
  <si>
    <t>Reimbursement of Cost of NPF Administration</t>
  </si>
  <si>
    <t>Trade Marks, Service Marks and Collective Mark</t>
  </si>
  <si>
    <t>Patent Fees</t>
  </si>
  <si>
    <t>Industrial Designs</t>
  </si>
  <si>
    <t>Prison Services</t>
  </si>
  <si>
    <t>Provision of Briefs to Counsels</t>
  </si>
  <si>
    <t>Processing Fee on Application for Acquisition of
IRS, RES and HIS</t>
  </si>
  <si>
    <t>Data Controller Registration and Renewal Fee</t>
  </si>
  <si>
    <t>Sale of Weather Data</t>
  </si>
  <si>
    <t>Sale of Publications</t>
  </si>
  <si>
    <t>Sale of Seeds</t>
  </si>
  <si>
    <t>Sale of Plants, Fruits and Agricultural Produce</t>
  </si>
  <si>
    <t>Sale of Milk</t>
  </si>
  <si>
    <t>Sale of Poultry and Eggs</t>
  </si>
  <si>
    <t>Sale of Livestock</t>
  </si>
  <si>
    <t>Sale of Forest Produce</t>
  </si>
  <si>
    <t>Sale of Produce</t>
  </si>
  <si>
    <t>Sale of Sand</t>
  </si>
  <si>
    <t>Sale of Maps, Reproductions and Copyright Fees</t>
  </si>
  <si>
    <t>Sale of Farm Produce</t>
  </si>
  <si>
    <t>Sale of Concrete Blocks</t>
  </si>
  <si>
    <t>Sale of Drugs, Serum and Sundry Appliances</t>
  </si>
  <si>
    <t>Sale of Stores</t>
  </si>
  <si>
    <t>Sale of Ground Water/ Water</t>
  </si>
  <si>
    <t>Sale of Electricity</t>
  </si>
  <si>
    <t>Other sales (To specify)</t>
  </si>
  <si>
    <t>Rental of Government Property (Buildings)</t>
  </si>
  <si>
    <t>Overpayment Made in Previous Years</t>
  </si>
  <si>
    <t>Commission on Salary Deductions</t>
  </si>
  <si>
    <t>Miscellaneous</t>
  </si>
  <si>
    <t xml:space="preserve">Sales of Goods and Services - Total </t>
  </si>
  <si>
    <t>Company Licences</t>
  </si>
  <si>
    <t>MBC TV Licence fees</t>
  </si>
  <si>
    <t xml:space="preserve">Incorporation &amp; Lodging Fees, Search Duty etc. </t>
  </si>
  <si>
    <t>Tourist Enterprise Licences</t>
  </si>
  <si>
    <t>Gambling Licences</t>
  </si>
  <si>
    <t>Liquor Licences</t>
  </si>
  <si>
    <t>Freeport Licences</t>
  </si>
  <si>
    <t>Pharmacy Licences</t>
  </si>
  <si>
    <t>Fishing Vessel Licences</t>
  </si>
  <si>
    <t>Work/Occupation Permits</t>
  </si>
  <si>
    <t>Registration of Factories</t>
  </si>
  <si>
    <t>Registration of Associations</t>
  </si>
  <si>
    <t>Recruitment Licences</t>
  </si>
  <si>
    <t>Miscellaneous/Other Licences</t>
  </si>
  <si>
    <t>Licences - Total</t>
  </si>
  <si>
    <t>Interest on financial assets measured at amortised cost</t>
  </si>
  <si>
    <t>IPSAS 30.24 b</t>
  </si>
  <si>
    <t>Interest on financial assets measured throught net assets/equity</t>
  </si>
  <si>
    <t>Interest and Similar Income on Financial Assets at Fair Value through Surplus/Deficit</t>
  </si>
  <si>
    <t>Interest on Loans (At cost)</t>
  </si>
  <si>
    <t>Interest on finance leases</t>
  </si>
  <si>
    <t>As per SICOM</t>
  </si>
  <si>
    <t>Interest on Bank balances</t>
  </si>
  <si>
    <t>Interest on Derivative financial instruments</t>
  </si>
  <si>
    <t>As per SBM Holdings</t>
  </si>
  <si>
    <t>Interest  on investments</t>
  </si>
  <si>
    <t>Interest on bank deposits/ deposits/placements</t>
  </si>
  <si>
    <t>Finance Income - Total</t>
  </si>
  <si>
    <t>Equity Investments</t>
  </si>
  <si>
    <t>Investment Securities</t>
  </si>
  <si>
    <t>Dividends and Similar Distributions - Total</t>
  </si>
  <si>
    <t>Campement Site Lease</t>
  </si>
  <si>
    <t>Other Land Leases</t>
  </si>
  <si>
    <t>Shooting and Fishing Lease</t>
  </si>
  <si>
    <t>Warehouse Rent</t>
  </si>
  <si>
    <t>Buildings, Offices and Halls</t>
  </si>
  <si>
    <t>Rental Revenue from Investment Property</t>
  </si>
  <si>
    <t>Advertising panel</t>
  </si>
  <si>
    <t>Market and fairs</t>
  </si>
  <si>
    <t>Bus toll fees</t>
  </si>
  <si>
    <t>Meters</t>
  </si>
  <si>
    <t>Other rental income</t>
  </si>
  <si>
    <t>As per Sicom</t>
  </si>
  <si>
    <t>Rent and Royalties - Total</t>
  </si>
  <si>
    <t xml:space="preserve">deleted social security contributions and other social contributions </t>
  </si>
  <si>
    <t>Other Revenue  - Total</t>
  </si>
  <si>
    <t>Wages, Salaries, Compensations and Allowances</t>
  </si>
  <si>
    <t>Annual Allowance</t>
  </si>
  <si>
    <t>Basic Salary</t>
  </si>
  <si>
    <t>Salary Compensation</t>
  </si>
  <si>
    <t>Allowances</t>
  </si>
  <si>
    <t>Extra Assistance</t>
  </si>
  <si>
    <t>Facilities Allowance to Hon Members</t>
  </si>
  <si>
    <t>End-of-year Bonus</t>
  </si>
  <si>
    <t>Service to Mauritius Programme</t>
  </si>
  <si>
    <t>Redeployment Scheme in the Public Sector</t>
  </si>
  <si>
    <t>Allowance icw Internship (Pre-registration Training)</t>
  </si>
  <si>
    <t>Interim Allowance icw PRB</t>
  </si>
  <si>
    <t>Medical Examination for employees</t>
  </si>
  <si>
    <t>As per RDA</t>
  </si>
  <si>
    <t>Wages</t>
  </si>
  <si>
    <t>Overtime</t>
  </si>
  <si>
    <t>Bonus - P/L Charge</t>
  </si>
  <si>
    <t>Provision for PRB increase in Salary</t>
  </si>
  <si>
    <t>Contributions to Defined Contribution Plan, Family Protection Scheme and National Savings Fund</t>
  </si>
  <si>
    <t>Contribution to the "National Savings Fund"</t>
  </si>
  <si>
    <t>Defined Contribution Pension Scheme</t>
  </si>
  <si>
    <t>Contribution Sociale Generalisée</t>
  </si>
  <si>
    <t xml:space="preserve">Amount Recognised in respect of Defined Benefit Plans </t>
  </si>
  <si>
    <t xml:space="preserve">Pensions  </t>
  </si>
  <si>
    <t>Other Employee Benefits</t>
  </si>
  <si>
    <t>Cash in lieu of vacation leave</t>
  </si>
  <si>
    <t>Cash in lieu of sick leave</t>
  </si>
  <si>
    <t>Passage benefits</t>
  </si>
  <si>
    <t>Cash in lieu of passage benefits</t>
  </si>
  <si>
    <t>Gratuity</t>
  </si>
  <si>
    <t>Travelling and transport</t>
  </si>
  <si>
    <t>Staff welfare</t>
  </si>
  <si>
    <t>Compassionate Allowances</t>
  </si>
  <si>
    <t>Refund of Employee Contribution</t>
  </si>
  <si>
    <t>National Assembly Retiring Allowance</t>
  </si>
  <si>
    <t>Medical Insurance Scheme</t>
  </si>
  <si>
    <t>As per MSB</t>
  </si>
  <si>
    <t>Employee Costs - Total</t>
  </si>
  <si>
    <t>Related Parties</t>
  </si>
  <si>
    <t>Other Subsidies</t>
  </si>
  <si>
    <t>Subsidies - Total</t>
  </si>
  <si>
    <t>Donations and Contributions</t>
  </si>
  <si>
    <t>Capital Grants</t>
  </si>
  <si>
    <t>Current Grants</t>
  </si>
  <si>
    <t>Grants - Total</t>
  </si>
  <si>
    <t>Social Assistance (Social Aid)</t>
  </si>
  <si>
    <t>Fire Victims</t>
  </si>
  <si>
    <t>Flood</t>
  </si>
  <si>
    <t>Cyclone</t>
  </si>
  <si>
    <t>Hearing aid</t>
  </si>
  <si>
    <t>Spectacles</t>
  </si>
  <si>
    <t>Wheel chairs</t>
  </si>
  <si>
    <t>Dentures</t>
  </si>
  <si>
    <t>Ear moulds</t>
  </si>
  <si>
    <t>Expenses icw Elderly persons living alone</t>
  </si>
  <si>
    <t>Pension (Retirement, Widow, Invalid and Others)</t>
  </si>
  <si>
    <t>Basic Retirement Pension</t>
  </si>
  <si>
    <t>Basic Widows Pension</t>
  </si>
  <si>
    <t>Basic Invalidity Pension</t>
  </si>
  <si>
    <t>Basic Orphans Pension</t>
  </si>
  <si>
    <t>Child Allowance</t>
  </si>
  <si>
    <t>Other Basic Pension</t>
  </si>
  <si>
    <t>Other Social Benefits</t>
  </si>
  <si>
    <t>Assistance to Patients Inoperable in Mauritius</t>
  </si>
  <si>
    <t>Funeral Grants</t>
  </si>
  <si>
    <t>Legal Assistance in "in Forma Pauperis"</t>
  </si>
  <si>
    <t>Foster Care</t>
  </si>
  <si>
    <t>Assistance and Training of Disabled Persons</t>
  </si>
  <si>
    <t>Poverty and  Empowerment (Marshall Plan against Poverty)</t>
  </si>
  <si>
    <t>Self-Employed Assistance Scheme</t>
  </si>
  <si>
    <t>Self-Employed One Off Grant Scheme</t>
  </si>
  <si>
    <t>Unemployment Hardship Relief</t>
  </si>
  <si>
    <t>Family allowance</t>
  </si>
  <si>
    <t>Assistance to professional fishermen</t>
  </si>
  <si>
    <t>Income support for Rice and Flour</t>
  </si>
  <si>
    <t>Assistance to family in distress</t>
  </si>
  <si>
    <t>Assistance for SC &amp; HSC Examination Fees</t>
  </si>
  <si>
    <t>Assistance to parents of disabled children</t>
  </si>
  <si>
    <t>Social Benefits - Total</t>
  </si>
  <si>
    <t>Cost of Utilities</t>
  </si>
  <si>
    <t>Electricity and Gas Charges</t>
  </si>
  <si>
    <t>Telephone</t>
  </si>
  <si>
    <t>Water Charges</t>
  </si>
  <si>
    <t>Waste Water Charges</t>
  </si>
  <si>
    <t>Leakage control charges</t>
  </si>
  <si>
    <t>New item as per CWA</t>
  </si>
  <si>
    <t>Lease line and internet costs</t>
  </si>
  <si>
    <t xml:space="preserve">As per UTM. </t>
  </si>
  <si>
    <t>Supplies and consumables used</t>
  </si>
  <si>
    <t>Materials</t>
  </si>
  <si>
    <t>New line item, to discuss As per CEB</t>
  </si>
  <si>
    <t>ok</t>
  </si>
  <si>
    <t xml:space="preserve">School Requisites </t>
  </si>
  <si>
    <t>Teaching Materials</t>
  </si>
  <si>
    <t>supplies</t>
  </si>
  <si>
    <t>Text Books</t>
  </si>
  <si>
    <t>Toner/Ink for printers and fax machines ect</t>
  </si>
  <si>
    <t>Sports Equipment &amp; Materials</t>
  </si>
  <si>
    <t>Medical Supplies, Drugs and Scientific Equipment</t>
  </si>
  <si>
    <t>Medicine,  Drugs and Vaccines</t>
  </si>
  <si>
    <t>reclassified to supplies</t>
  </si>
  <si>
    <t>Dental Materials and Equipment</t>
  </si>
  <si>
    <t>Orthopaedic Materials and Equipment</t>
  </si>
  <si>
    <t>Medical Disposables and Minor Equipment</t>
  </si>
  <si>
    <t>Ayurvedic and Other Traditional medicines</t>
  </si>
  <si>
    <t>Renal Dialysis - Consumables &amp; Fees</t>
  </si>
  <si>
    <t>Laboratory Apparatuses and Supplies</t>
  </si>
  <si>
    <t>Chemical and Disinfection Materials</t>
  </si>
  <si>
    <t>Fuel and Oil</t>
  </si>
  <si>
    <t>Rental Expense</t>
  </si>
  <si>
    <t>Rental of Building</t>
  </si>
  <si>
    <t>Rental of Parking Slots</t>
  </si>
  <si>
    <t>Rental of Vehicles</t>
  </si>
  <si>
    <t>Rental of Equipment</t>
  </si>
  <si>
    <t>Rental of Facilities for Events</t>
  </si>
  <si>
    <t>Rental of Land</t>
  </si>
  <si>
    <t>Rental line for Network Services</t>
  </si>
  <si>
    <t>Office Expenses</t>
  </si>
  <si>
    <t>Office Furniture</t>
  </si>
  <si>
    <t>Postage</t>
  </si>
  <si>
    <t>Cleaning  Materials</t>
  </si>
  <si>
    <t>Office Sundries</t>
  </si>
  <si>
    <t xml:space="preserve">Repairs and Maintenance </t>
  </si>
  <si>
    <t>Maintenance renamed to repairs and maintenance</t>
  </si>
  <si>
    <t>Plant &amp; Equipment</t>
  </si>
  <si>
    <t>IT Equipment</t>
  </si>
  <si>
    <t>Furniture, Fixtures &amp; Fittings</t>
  </si>
  <si>
    <t>CCTV Cameras</t>
  </si>
  <si>
    <t>Grounds</t>
  </si>
  <si>
    <t>Cleaning Services</t>
  </si>
  <si>
    <t>Travelling and Mission Expenses</t>
  </si>
  <si>
    <t>Passage Costs</t>
  </si>
  <si>
    <t>Accomodation Costs</t>
  </si>
  <si>
    <t>Subsistence Allowance</t>
  </si>
  <si>
    <t>Travelling (Hiring of car, trains etc)</t>
  </si>
  <si>
    <t>Dinner</t>
  </si>
  <si>
    <t>Cellular phone and internet</t>
  </si>
  <si>
    <t>Visa payment</t>
  </si>
  <si>
    <t xml:space="preserve">Hosting of business meetings </t>
  </si>
  <si>
    <t>Air Tickets</t>
  </si>
  <si>
    <t>Other Operating Expenses</t>
  </si>
  <si>
    <t>Security Services</t>
  </si>
  <si>
    <t xml:space="preserve">Publications, Publicity and Stationery </t>
  </si>
  <si>
    <t>Books and Periodicals</t>
  </si>
  <si>
    <t>Paper and Materials</t>
  </si>
  <si>
    <t>News Service</t>
  </si>
  <si>
    <t>Printing and Stationery</t>
  </si>
  <si>
    <t>Public Notices</t>
  </si>
  <si>
    <t>Publications</t>
  </si>
  <si>
    <t>Publicity</t>
  </si>
  <si>
    <t>Pamphlets and Other Publications</t>
  </si>
  <si>
    <t>Other</t>
  </si>
  <si>
    <t xml:space="preserve">Fees </t>
  </si>
  <si>
    <t>Fees to Chairperson, Members of Boards and Committees</t>
  </si>
  <si>
    <t xml:space="preserve">Remuneration of councillors /Professional fees as per Muncipal council of Port Louis
Arbitration cost, commission paid to collecting agencies as per CWA
</t>
  </si>
  <si>
    <t>Director and secretary fees</t>
  </si>
  <si>
    <t>Fees to Consultants</t>
  </si>
  <si>
    <t>Fees icw Commissions of Enquiry and Committees</t>
  </si>
  <si>
    <t>Fees for Vehicle Examination</t>
  </si>
  <si>
    <t xml:space="preserve">Fees icw Capacity Building Programme </t>
  </si>
  <si>
    <t>Fees for Training and seminars</t>
  </si>
  <si>
    <t xml:space="preserve">
Should training of staffs be classified under employee costs?</t>
  </si>
  <si>
    <t>leave in fees</t>
  </si>
  <si>
    <t>Fees for Medical Boards and domiciliary visits</t>
  </si>
  <si>
    <t>Fees to Mauritius Posts Ltd</t>
  </si>
  <si>
    <t>Fees to Witnesses</t>
  </si>
  <si>
    <t>Fees to Assessors</t>
  </si>
  <si>
    <t>Fees to surveyors</t>
  </si>
  <si>
    <t>Fees icw Examination and Interview</t>
  </si>
  <si>
    <t>Fees icw Privy Council cases/ Civil and Criminal Cases</t>
  </si>
  <si>
    <t>Fees for conferences/seminars/workshops</t>
  </si>
  <si>
    <t>Retainer fees to counsel</t>
  </si>
  <si>
    <t>Fees  for  Laboratory Test</t>
  </si>
  <si>
    <t>Legal and Professional fees</t>
  </si>
  <si>
    <t>Refund of Subscription fees to Professional bodies</t>
  </si>
  <si>
    <t>Inspection and Audit Fees</t>
  </si>
  <si>
    <t>Fees icw Parking coupons</t>
  </si>
  <si>
    <t>Fees icw Information Security Management  Standards (ISMS)</t>
  </si>
  <si>
    <t>Fees  to Interpreters</t>
  </si>
  <si>
    <t>Fees to Mauritius Standard Bureau</t>
  </si>
  <si>
    <t>Fees  to Oriental Language Teacher</t>
  </si>
  <si>
    <t>Fees for Community Service Work</t>
  </si>
  <si>
    <t>Fees for Legal Outsourcing</t>
  </si>
  <si>
    <t>Fees icw IT Security</t>
  </si>
  <si>
    <t>Fees icw Licenses</t>
  </si>
  <si>
    <t>Expert Skills Scheme </t>
  </si>
  <si>
    <t>Fees for Hotline Services</t>
  </si>
  <si>
    <t>Arbitration costs</t>
  </si>
  <si>
    <t>Remuneration of councillors</t>
  </si>
  <si>
    <t>Commission paid to collecting agencies</t>
  </si>
  <si>
    <t>Continuous Professional Development for Civil Servants</t>
  </si>
  <si>
    <t>Membership Fees</t>
  </si>
  <si>
    <t>Fees to Resource Persons for Promoting SLAM, Drama, Photography, Reading  and Writing in Schools</t>
  </si>
  <si>
    <t>PHD and project supervision fees</t>
  </si>
  <si>
    <t>Fees to Local/overseas external examiners</t>
  </si>
  <si>
    <t>Fees to overseas resource person</t>
  </si>
  <si>
    <t>Fees to External invigilators</t>
  </si>
  <si>
    <t>Studies and Surveys</t>
  </si>
  <si>
    <t>Studies and preliminary project preparation</t>
  </si>
  <si>
    <t xml:space="preserve">Surveys </t>
  </si>
  <si>
    <t>Feasibility Study</t>
  </si>
  <si>
    <t xml:space="preserve">Studies on water resources &amp; development </t>
  </si>
  <si>
    <t xml:space="preserve">Studies support to Non State Actors </t>
  </si>
  <si>
    <t>Studies for reviews of Urban outline schemes</t>
  </si>
  <si>
    <t>Studies for detailed planning schemes</t>
  </si>
  <si>
    <t>Other Goods and Services</t>
  </si>
  <si>
    <t>Uniforms</t>
  </si>
  <si>
    <t xml:space="preserve">
</t>
  </si>
  <si>
    <t>Should uniforms be classified under employee costs?Security and communication charges as per CWA</t>
  </si>
  <si>
    <t>Repatriation Expenses of employees</t>
  </si>
  <si>
    <t>Catering</t>
  </si>
  <si>
    <t>Provisions and Stores</t>
  </si>
  <si>
    <t>Medals, Prizes and Rewards</t>
  </si>
  <si>
    <t>Entertainment Expenses</t>
  </si>
  <si>
    <t>Supply of Bus Passes</t>
  </si>
  <si>
    <t>IT Expenses</t>
  </si>
  <si>
    <t>other operating expenses</t>
  </si>
  <si>
    <t>Passports</t>
  </si>
  <si>
    <t>Hospitality and Ceremonies</t>
  </si>
  <si>
    <t>Transcribers Fees</t>
  </si>
  <si>
    <t>Hiring of Services for Events</t>
  </si>
  <si>
    <t>Stipend</t>
  </si>
  <si>
    <t>Clothing and bedding (blankets, mattresses)</t>
  </si>
  <si>
    <t>Bank Charges</t>
  </si>
  <si>
    <t>Service Charges (Syndic fees)</t>
  </si>
  <si>
    <t>Freight Charges</t>
  </si>
  <si>
    <t>Awareness Campaign</t>
  </si>
  <si>
    <t>Running expenses</t>
  </si>
  <si>
    <t>Job Fairs</t>
  </si>
  <si>
    <t>Leisure Activities</t>
  </si>
  <si>
    <t>Improvement of Counter Services</t>
  </si>
  <si>
    <t>Smart Youth Programmes</t>
  </si>
  <si>
    <t>Citizen Support Services</t>
  </si>
  <si>
    <t>Communication charges</t>
  </si>
  <si>
    <t>Miscellaneous / Other Expenses (To specify)</t>
  </si>
  <si>
    <t>Operating Expenses - Total</t>
  </si>
  <si>
    <t>Depreciation of PPE</t>
  </si>
  <si>
    <t>Depreciation of Investment Property</t>
  </si>
  <si>
    <t>Depreciation of Rights of use assets</t>
  </si>
  <si>
    <t>As per Sicom, e.g Sicom lease its office spaces for a period of 10 years</t>
  </si>
  <si>
    <t>Amortisation of Intangible Assets</t>
  </si>
  <si>
    <t>Depreciation and Amortisation  - Total</t>
  </si>
  <si>
    <t>Financial Guarantee Expense - Total</t>
  </si>
  <si>
    <t>Impairment of Property, Plant and Equipment, Investment Property and Intangible Assets - Total</t>
  </si>
  <si>
    <t xml:space="preserve">Transfers </t>
  </si>
  <si>
    <t xml:space="preserve">Transfers to non profit Institutions </t>
  </si>
  <si>
    <t>Transfers to Households</t>
  </si>
  <si>
    <t xml:space="preserve">Transfers to Non Financial Public Corporations </t>
  </si>
  <si>
    <t xml:space="preserve">Transfers to Public Financial  Corporations </t>
  </si>
  <si>
    <t>Transfers to Private Enterprises</t>
  </si>
  <si>
    <t>Transfers to Regional/International Organisation</t>
  </si>
  <si>
    <t>Insurance</t>
  </si>
  <si>
    <t>Individuals</t>
  </si>
  <si>
    <t>To discuss whether to create a heading Mvre which will comprise of fuel and oil, insurance and road tax, repairs and maint iro vehicles)</t>
  </si>
  <si>
    <t>Cash in transit</t>
  </si>
  <si>
    <t xml:space="preserve">Compensation arising out of Government Liability </t>
  </si>
  <si>
    <t>Accident involving Government Vehicles</t>
  </si>
  <si>
    <t>Injury on duty</t>
  </si>
  <si>
    <t>Other compensations</t>
  </si>
  <si>
    <t xml:space="preserve">Refund/Payment of taxes icw projects and schemes financed by Development Partners or under Special Programmes </t>
  </si>
  <si>
    <t>Refund of Revenue</t>
  </si>
  <si>
    <t>Refund Employee Contribution under New Pension Scheme</t>
  </si>
  <si>
    <t>Refund of taxes icw projects/schemes</t>
  </si>
  <si>
    <t xml:space="preserve">Impairment Loss on Receivables from Exchange Transactions </t>
  </si>
  <si>
    <t xml:space="preserve">Receivables from Exchange Transactions Write-Off </t>
  </si>
  <si>
    <t>Receivables from Non Exchange Transactions Write-Off</t>
  </si>
  <si>
    <t>Loans, Advances and Inventories Write-Off</t>
  </si>
  <si>
    <t>Service Concession Expenses</t>
  </si>
  <si>
    <t>Research and Development</t>
  </si>
  <si>
    <t>Road Tax</t>
  </si>
  <si>
    <t>To discuss whether to create a heading Mvre which will comprise of fuel and oil, insurance and road tax, repairs and maint iro vehicles)
To discuss whether to create a separate heading for General Expenses ?</t>
  </si>
  <si>
    <t>split</t>
  </si>
  <si>
    <t>General Expenses</t>
  </si>
  <si>
    <t>Other Expenses - Total</t>
  </si>
  <si>
    <t>Interest Expense on Financial Liabilities Recognised at Amortised Cost</t>
  </si>
  <si>
    <t>-Domestic Debt</t>
  </si>
  <si>
    <t>-External Debt</t>
  </si>
  <si>
    <t>CWA</t>
  </si>
  <si>
    <t>-Bank Overdraft</t>
  </si>
  <si>
    <t>-Bank Loan/Other loans</t>
  </si>
  <si>
    <t>-Lease liabilities</t>
  </si>
  <si>
    <t>IPSAS 30..24b</t>
  </si>
  <si>
    <t xml:space="preserve">-Borrowings </t>
  </si>
  <si>
    <t>-Subordinated debts/bonds</t>
  </si>
  <si>
    <t>-Deposit from customers/non-bank customers</t>
  </si>
  <si>
    <t>Interest Expense on Financial Liabilities Recognised Through Net Assets/Equity</t>
  </si>
  <si>
    <t>Interest Expense on Financial liabilities measured at Fair Value</t>
  </si>
  <si>
    <t>Interest Expense on Financial liabilities at cost (To specify)</t>
  </si>
  <si>
    <t>Interest Expense on Finnacial Liabilities not FVTSD</t>
  </si>
  <si>
    <t>Interest Expense (Irrevocable election at FVTSD)</t>
  </si>
  <si>
    <t>Interest Expense on Derivatives</t>
  </si>
  <si>
    <t>Management Charges</t>
  </si>
  <si>
    <t>Other borrowing costs</t>
  </si>
  <si>
    <t>New line item as per CWA</t>
  </si>
  <si>
    <t>Finance Costs - Total</t>
  </si>
  <si>
    <t xml:space="preserve">To specify. </t>
  </si>
  <si>
    <t>To discuss whether to put tax expense as sperate item. Will be eliminated upon consolidation?</t>
  </si>
  <si>
    <t>Tax expense - Total</t>
  </si>
  <si>
    <t>Items included in other comprehensive income should be directly recorded in statement of changes in Net assets/Equity</t>
  </si>
  <si>
    <t xml:space="preserve">Gains/(Losses) on Sale of Investments at FVTPL </t>
  </si>
  <si>
    <t>IPSAS 1.102 ca, cb</t>
  </si>
  <si>
    <t>If a financial asset is reclassified out of the amortised cost so that it is measured at FVTPL, disclose any gains and loss arising from difference between amortised cost and FV at reclassification date.
If a financial asset is reclassified out of the FV through net assets/equity so that it is measured at FVTPL, disclose any gains and loss previously recognised in net assets/equity that is reclassified to PL</t>
  </si>
  <si>
    <t>Fair Value Gains/(Losses) on Investments at FVTPL</t>
  </si>
  <si>
    <t>Check IPSAS 41</t>
  </si>
  <si>
    <t>Other Gains/(Losses) - Total</t>
  </si>
  <si>
    <t>Associates</t>
  </si>
  <si>
    <t>Joint Ventures</t>
  </si>
  <si>
    <t>Share of Surplus/(Deficit) of Associates and Joint Ventures - Total</t>
  </si>
  <si>
    <t>The post‑tax surplus or deficit of discontinued operations</t>
  </si>
  <si>
    <t>The post‑tax gain or loss recognized on the measurement to fair value less costs to sell or on the disposal of the assets or disposal group(s) constituting the discontinued operation.</t>
  </si>
  <si>
    <t>Surplus/(Deficit) for the year from discontinued operations - Total</t>
  </si>
  <si>
    <t>Notes:</t>
  </si>
  <si>
    <t>Inter-entity transactions for the year ended 30 June 2022 and 30 June 2021</t>
  </si>
  <si>
    <t>Applicable only for BCG</t>
  </si>
  <si>
    <t>Applicable only for BCG and will be eliminated on consolidation</t>
  </si>
  <si>
    <t xml:space="preserve">Contribution from Bank of Mauritius </t>
  </si>
  <si>
    <t>Social Contributions represents the amount contributed to the new social contribution and social benefit system as per the Social Contribution and Social Benefits Act 2021. The participants to the scheme are both the public and the private sector.The amount contributed by emploayers and employees are as follows:</t>
  </si>
  <si>
    <t>Applicable only for BCG only</t>
  </si>
  <si>
    <t>Other revenue consist of:</t>
  </si>
  <si>
    <t>Exchange Transactions:</t>
  </si>
  <si>
    <t>____________________( To Specify)</t>
  </si>
  <si>
    <t>Non-Exchange Transactions:</t>
  </si>
  <si>
    <t>Interest on Financial Assets Measured at Amortised Cost</t>
  </si>
  <si>
    <t>Interest on Financial Assets Measured through Net Assets/Equity</t>
  </si>
  <si>
    <t>Interest on Loans (At Cost)</t>
  </si>
  <si>
    <t>Interest on Finance Leases</t>
  </si>
  <si>
    <t>Interest on Investments</t>
  </si>
  <si>
    <t>Interest on Bank Deposits/ Deposits / Placements (At Cost)</t>
  </si>
  <si>
    <t>Others -(To specify)</t>
  </si>
  <si>
    <t>Rental of Buildings, Offices and Halls</t>
  </si>
  <si>
    <t>Contributions to Defined Contribution Plan and other contribution plans</t>
  </si>
  <si>
    <t>Amount Recognised in respect of Defined Benefit Plans (Note 26)</t>
  </si>
  <si>
    <t>Other employee benefits include cash in lieu of vacation leave, cash in lieu of sick leave, passage benefits, cash in lieu of passage benefits, gratuity, travelling and transport, staff welfare amongst others.</t>
  </si>
  <si>
    <t>Related parties</t>
  </si>
  <si>
    <t>Will be eliminated on consolidation</t>
  </si>
  <si>
    <t>Other subsidies</t>
  </si>
  <si>
    <t xml:space="preserve">Social Assistance </t>
  </si>
  <si>
    <t xml:space="preserve">Others </t>
  </si>
  <si>
    <t>Other Borrowing Costs</t>
  </si>
  <si>
    <t>check deferred tax from foreign source</t>
  </si>
  <si>
    <t>to check whether to include or not</t>
  </si>
  <si>
    <t>Attributable to Owners of Controlling Entity</t>
  </si>
  <si>
    <t>Other Funds (Specify)</t>
  </si>
  <si>
    <t xml:space="preserve">Stated Capital </t>
  </si>
  <si>
    <t>Revaluation Reserves</t>
  </si>
  <si>
    <t>Other Reserves (Specify)</t>
  </si>
  <si>
    <t>Gross Total</t>
  </si>
  <si>
    <t>Non-controlling Interests</t>
  </si>
  <si>
    <t xml:space="preserve">Rs </t>
  </si>
  <si>
    <t>Balance at 30 June 2020</t>
  </si>
  <si>
    <t>Changes in Accounting Policy and prior adjustments</t>
  </si>
  <si>
    <t>Restated Balance at 30 June 2020</t>
  </si>
  <si>
    <t>Changes in Net Assets/Equity for 2021</t>
  </si>
  <si>
    <t>Fair Value Gains/(Losses) on investments at fair value through net assets equity</t>
  </si>
  <si>
    <t>Previously 'Gain/(loss) on fair value of investments'</t>
  </si>
  <si>
    <t>Effect of Change in Ownership not resulting in loss of control</t>
  </si>
  <si>
    <t>Issue of Shares to Non-Controlling interests</t>
  </si>
  <si>
    <t>Previously 'Issue of shares to non-controlling interest'</t>
  </si>
  <si>
    <t>Movement in Other Reserves</t>
  </si>
  <si>
    <t>Dividend paid by Controlled Entities and Associates to Non-Controlling interests</t>
  </si>
  <si>
    <t>Previously 'Dividend paid by controlled entities and associates to non-controlling interest'</t>
  </si>
  <si>
    <t>Share of Changes in Net Assets/Equity of Associates</t>
  </si>
  <si>
    <t>Share of Changes in Net Assets/Equity of Joint Ventures</t>
  </si>
  <si>
    <t>Remeasurements of Defined Benefit Liability/(Asset)</t>
  </si>
  <si>
    <t>Surplus/Deficit for the year</t>
  </si>
  <si>
    <t>Total Recognised Revenue and Expenses for the year</t>
  </si>
  <si>
    <t>Balance at 30 June 2021</t>
  </si>
  <si>
    <t>Restated Balance at 30 June 2021</t>
  </si>
  <si>
    <t>Changes in Net Assets/Equity for 2022</t>
  </si>
  <si>
    <t>4. CONSOLIDATED CASH FLOW STATEMENT FOR THE YEAR ENDED 30 JUNE 2022</t>
  </si>
  <si>
    <t>IPSAS Reference</t>
  </si>
  <si>
    <t>CASH FLOWS FROM OPERATING ACTIVITIES</t>
  </si>
  <si>
    <t>Receipts</t>
  </si>
  <si>
    <t>IPSAS 2.22 (a)</t>
  </si>
  <si>
    <t>IPSAS 2.22 (c)</t>
  </si>
  <si>
    <t>IPSAS 2.22(d)</t>
  </si>
  <si>
    <t xml:space="preserve">Order amended. </t>
  </si>
  <si>
    <t>IPSAS 2.22 (b)</t>
  </si>
  <si>
    <t>Receipts of Special Funds</t>
  </si>
  <si>
    <t>Other Receipts (cash receipts of an insurance entity for premiums and claims, annuities and other policy benefits; cash receipts from contracts held for dealing or trading purposes; cash receipts from discontinuing operations; cash receipts in relation to litigation settlements etc.)</t>
  </si>
  <si>
    <t>IPSAS 2.22 (h,j, k, l)</t>
  </si>
  <si>
    <t>Payments</t>
  </si>
  <si>
    <t>IPSAS 2.22 (g)</t>
  </si>
  <si>
    <t>Previously 'Compensation of employees'. Retirment benefits included in  Employee Costs</t>
  </si>
  <si>
    <t>IPSAS 2.22 (da)</t>
  </si>
  <si>
    <t>IPSAS 2.22 (f)</t>
  </si>
  <si>
    <t>Supplies and consumables used renamed to Operating Expenses</t>
  </si>
  <si>
    <t>[IPSAS 43.53(b)]</t>
  </si>
  <si>
    <t>New item as per BCG FS, includes interest portion of lease liability</t>
  </si>
  <si>
    <t>Payments by Special Funds</t>
  </si>
  <si>
    <t>Other Payments (cash payments to other public sector entities to finance their operations (not including loans); cash payments of an insurance entity for premiums and claims, annuities and other policy benefits; cash payments from contracts held for dealing or trading purposes; cash payments from discontinuing operations; cash payments in relation to litigation settlements etc.)</t>
  </si>
  <si>
    <t>IPSAS 2.22 (e,h,j, k, l)</t>
  </si>
  <si>
    <t>Tax payments</t>
  </si>
  <si>
    <t xml:space="preserve"> IPSAS 2.22 (i)</t>
  </si>
  <si>
    <t xml:space="preserve">As per SFP </t>
  </si>
  <si>
    <t>Net Cash Flows (used)/from Operating Activities</t>
  </si>
  <si>
    <t>CASH FLOWS FROM INVESTING ACTIVITIES*</t>
  </si>
  <si>
    <t>Dividends Received from Associates</t>
  </si>
  <si>
    <t>IPSAS 2.42/43</t>
  </si>
  <si>
    <t>Purchase of Property, Plant and Equipment, Intangible Assets and Biological Assets</t>
  </si>
  <si>
    <t>IPSAS 2.25(a)</t>
  </si>
  <si>
    <t>Proceeds from Sale of Property, Plant and Equipment, Intangible Assets and Biological Assets</t>
  </si>
  <si>
    <t>IPSAS 2.25(b)</t>
  </si>
  <si>
    <t>Purchase of Investments and Other Securities</t>
  </si>
  <si>
    <t>IPSAS 2.25 (c)</t>
  </si>
  <si>
    <t>Proceeds from Sale of Investments and Other Securities</t>
  </si>
  <si>
    <t>IPSAS 2.25 (d)</t>
  </si>
  <si>
    <t>Issue of Loans and Advances</t>
  </si>
  <si>
    <t>IPSAS 2.25 (e)</t>
  </si>
  <si>
    <t>Proceeds from repayment of Loans and Advances</t>
  </si>
  <si>
    <t>IPSAS 2.25 (f)</t>
  </si>
  <si>
    <t>Net investment in finance lease:</t>
  </si>
  <si>
    <t>- Leases granted during the year on Right of Use Assets</t>
  </si>
  <si>
    <t>- Repayment of amount due from lessees</t>
  </si>
  <si>
    <t>Increase/repayment of amount due from lessees</t>
  </si>
  <si>
    <t>Addition to investment properties</t>
  </si>
  <si>
    <t>Proceeds from disposal of investment properties</t>
  </si>
  <si>
    <t>Purchase of Futures Contracts, Forward Contracts, Option Contracts and Swap Contracts (N3)</t>
  </si>
  <si>
    <t>IPSAS 2.25(g)</t>
  </si>
  <si>
    <t>Proceeds from sale of Futures Contracts, Forward Contracts, Option Contracts and Swap Contracts (N3)</t>
  </si>
  <si>
    <t>IPSAS 2.25(h)</t>
  </si>
  <si>
    <t>Purchase of Investments in Associates and Joint Ventures</t>
  </si>
  <si>
    <t>Acquisition of controlled entities or other operating units</t>
  </si>
  <si>
    <t>IPSAS 2.49</t>
  </si>
  <si>
    <t>Disposal of controlled entities or other operating units</t>
  </si>
  <si>
    <t>Net Cash Flows (used)/from Investing Activities</t>
  </si>
  <si>
    <t>CASH FLOWS FROM FINANCING ACTIVITIES*</t>
  </si>
  <si>
    <t>Proceeds from Public Sector Debt</t>
  </si>
  <si>
    <t>IPSAS 2.26 (a)</t>
  </si>
  <si>
    <t>Redemption/Repayment of Public Sector Debt</t>
  </si>
  <si>
    <t>IPSAS 2.26 (b)</t>
  </si>
  <si>
    <t>Distribution/ Dividend paid</t>
  </si>
  <si>
    <t>IPSAS 2</t>
  </si>
  <si>
    <t>Issue of Shares to Non-Controlling Interests</t>
  </si>
  <si>
    <t>Repayment of Finance Lease Liabilities (Principal portion)</t>
  </si>
  <si>
    <r>
      <rPr>
        <sz val="11"/>
        <color rgb="FF231F20"/>
        <rFont val="Calibri"/>
        <family val="2"/>
      </rPr>
      <t xml:space="preserve">IPSAS 2.26c, </t>
    </r>
    <r>
      <rPr>
        <sz val="11"/>
        <color rgb="FF231F20"/>
        <rFont val="Calibri"/>
        <family val="2"/>
      </rPr>
      <t>[IPSAS 43.53(c)]</t>
    </r>
  </si>
  <si>
    <t>Operating lease liabilities will go under operating expenses</t>
  </si>
  <si>
    <t>Deposits from customers - net</t>
  </si>
  <si>
    <t>Net Cash Flows (used)/from Financing Activities</t>
  </si>
  <si>
    <t>Net Increase/(Decrease) in Cash and Cash Equivalents</t>
  </si>
  <si>
    <t>Cash and Cash Equivalents at beginning of year</t>
  </si>
  <si>
    <t>Cash and Cash Equivalents at end of year</t>
  </si>
  <si>
    <t xml:space="preserve">RECONCILIATION: SURPLUS/ (DEFICIT) WITH NET CASH FLOWS FROM OPERATING ACTIVITIES </t>
  </si>
  <si>
    <t xml:space="preserve">Cash flow statements should be prepared under the direct method and a reconciliation note of the surplus/deficit from ordinary activities with net cash flow from operating activities as follows: </t>
  </si>
  <si>
    <t xml:space="preserve">Surplus/(Deficit) as presented in the Statement of Financial Performance </t>
  </si>
  <si>
    <t>(a) (Gains)/Losses Adjustments</t>
  </si>
  <si>
    <t>Loss on Foreign Exchange Transactions</t>
  </si>
  <si>
    <t>(b) Non-Cash Adjustments</t>
  </si>
  <si>
    <t>Donations</t>
  </si>
  <si>
    <t>Net Movement in Loan to Statutory and Other Bodies</t>
  </si>
  <si>
    <t>Net movement in Receivables from Exchange Transactions</t>
  </si>
  <si>
    <t>Capitalisation of Dividend</t>
  </si>
  <si>
    <t>Government Debt Write-Off</t>
  </si>
  <si>
    <t xml:space="preserve">Loans and Advances Write-Off </t>
  </si>
  <si>
    <t>Net Movement in Investments</t>
  </si>
  <si>
    <t>Direct Payment by Funding Agency</t>
  </si>
  <si>
    <t>Interest Accrued</t>
  </si>
  <si>
    <t>Net Movement on Non-Financial Assets</t>
  </si>
  <si>
    <t>Net Movement in Social Benefits Liabilities</t>
  </si>
  <si>
    <t>Net Movement in Employee Benefits</t>
  </si>
  <si>
    <t>Interest and Other Adjustments on Public Sector Debt</t>
  </si>
  <si>
    <t>(c) Working Capital Movement</t>
  </si>
  <si>
    <t>Increase in Deposits</t>
  </si>
  <si>
    <t>Decrease/(Increase) in Advances</t>
  </si>
  <si>
    <t>Increase in Special Funds</t>
  </si>
  <si>
    <t>Decrease in Prepayments</t>
  </si>
  <si>
    <t>Increase/(Decrease) in Payables</t>
  </si>
  <si>
    <t>(Increase) in Inventories</t>
  </si>
  <si>
    <t>(d) Classification Adjustments</t>
  </si>
  <si>
    <t>N3: If the contracts are held for dealing or trading purposes, the payments and receipts are classified as financing activities.</t>
  </si>
  <si>
    <t>Entities are kindly requested to fill the applicable sections below.</t>
  </si>
  <si>
    <t>On [disclose date], [disclose nature of events after the reporting period]. [Disclose an estimate of its financial effect, or a statement that such an estimate cannot be made].</t>
  </si>
  <si>
    <t xml:space="preserve"> Mauritius Shipping Corporation Ltd</t>
  </si>
  <si>
    <t xml:space="preserve"> Mauritius Telecom Ltd</t>
  </si>
  <si>
    <t xml:space="preserve"> SSR Botanic Garden Trust</t>
  </si>
  <si>
    <t>Intangible Assets</t>
  </si>
  <si>
    <t>Payables</t>
  </si>
  <si>
    <t>GENERAL INFORMATION</t>
  </si>
  <si>
    <t>The Republic of Mauritius is an island found in the East Coast of Madagascar.  It got its independence on 12 March 1968. The country has a Westminster type of Parliamentary Government. The core vision of Mauritius in 2030 is:
•	to place the country among the High-Income Countries of the world;
•	to become a country where the society and the economy are inclusive, with a better sharing of prosperity, a narrower gap between the poor and rich and no families and children living in absolute poverty; and
•	where the population across all strata enjoy a higher quality of life and a higher standard of living in a clean and safe environment. 
Under the Finance and Audit Act, it is the responsibility of the Accountant-General to prepare the accounts of the Government within six months of the close of every fiscal year.</t>
  </si>
  <si>
    <t>SUMMARY OF SIGNIFICANT ACCOUNTING POLICIES</t>
  </si>
  <si>
    <t>Basis of Preparation</t>
  </si>
  <si>
    <t>A   Estimates</t>
  </si>
  <si>
    <t xml:space="preserve">The Estimates (Budget) of the Government is appropriated by votes of expenditure on a cash basis, except for ‘cost of borrowings’ which is appropriated on an accrual basis and ‘carry-over of capital expenditure’ where amount earmarked in a fiscal year is carried over to a period not exceeding 3 months in the following fiscal year.  The Estimates is classified by both economic and functional classifications based, as far as possible, on the Government Finance Statistics Manual.
</t>
  </si>
  <si>
    <t>The Estimates is for the Budgetary Central Government, which includes Ministries and Government Departments. Transfers to Special Funds are appropriated and included as expenditure in the approved Estimates in the year of expenditure. However, the revenue and expenditure of the Special Funds are not included in the approved Estimates.</t>
  </si>
  <si>
    <t xml:space="preserve">The approved Estimates covers the fiscal period from 1 July 2020 to 30 June 2021. </t>
  </si>
  <si>
    <t>B   Financial Statements</t>
  </si>
  <si>
    <t xml:space="preserve">(i)	Following the amendments made to the Finance and Audit Act in July 2017, the financial statements of the Government for the financial year 2022-2023 and onwards will have to be prepared in compliance with International Public Sector Accounting Standards (IPSAS). </t>
  </si>
  <si>
    <r>
      <rPr>
        <sz val="9"/>
        <color theme="1"/>
        <rFont val="Cambria"/>
        <family val="1"/>
      </rPr>
      <t xml:space="preserve">For the financial year </t>
    </r>
    <r>
      <rPr>
        <sz val="9"/>
        <color rgb="FFFF0000"/>
        <rFont val="Cambria"/>
        <family val="1"/>
      </rPr>
      <t>2021-2022</t>
    </r>
    <r>
      <rPr>
        <sz val="9"/>
        <color theme="1"/>
        <rFont val="Cambria"/>
        <family val="1"/>
      </rPr>
      <t xml:space="preserve">, the financial statements have been prepared in accordance with Section 19 (3A)(a) of the Finance &amp; Audit Act 1973, as subsequently amended, i.e. as far as possible in compliance with IPSAS and present fairly the financial transactions and financial position of Government as at </t>
    </r>
    <r>
      <rPr>
        <sz val="9"/>
        <color rgb="FFFF0000"/>
        <rFont val="Cambria"/>
        <family val="1"/>
      </rPr>
      <t>30 June 2022</t>
    </r>
    <r>
      <rPr>
        <sz val="9"/>
        <color theme="1"/>
        <rFont val="Cambria"/>
        <family val="1"/>
      </rPr>
      <t>.</t>
    </r>
  </si>
  <si>
    <t>Accordingly, the elements of the financial statements have been accounted for as follows:</t>
  </si>
  <si>
    <t>ELEMENTS</t>
  </si>
  <si>
    <t>ACCOUNTING BASIS</t>
  </si>
  <si>
    <t>Revenue from Non-Exchange Transactions (Except for  Income Tax-  Companies &amp; Bodies Corporate which is on cash basis)</t>
  </si>
  <si>
    <t>Accrual</t>
  </si>
  <si>
    <t>Revenue from Exchange Transactions (Except for Dividends and Withdrawals from Income of Quasi Corporations which are on cash basis)</t>
  </si>
  <si>
    <t xml:space="preserve">Employee Costs </t>
  </si>
  <si>
    <t>Cash</t>
  </si>
  <si>
    <t>Partial Accrual</t>
  </si>
  <si>
    <t>Other Expenses (excluding Other Transfer Payments)</t>
  </si>
  <si>
    <r>
      <rPr>
        <b/>
        <sz val="9"/>
        <color theme="1"/>
        <rFont val="Cambria"/>
        <family val="1"/>
      </rPr>
      <t>-</t>
    </r>
    <r>
      <rPr>
        <sz val="9"/>
        <color theme="1"/>
        <rFont val="Cambria"/>
        <family val="1"/>
      </rPr>
      <t>          Other Transfer Payments (except for Transfers to Regional/International Organisations,Insurance &amp; Compensation arising out of Government Liability)</t>
    </r>
  </si>
  <si>
    <t>ASSETS AND LIABILITIES</t>
  </si>
  <si>
    <t>MEASUREMENT BASIS</t>
  </si>
  <si>
    <t>At Cost</t>
  </si>
  <si>
    <t>At Cost Less Expected Credit Losses</t>
  </si>
  <si>
    <t>-          Equity Investments and Redeemable Preference Shares</t>
  </si>
  <si>
    <t xml:space="preserve">At Fair Value </t>
  </si>
  <si>
    <t>-          Other Investments</t>
  </si>
  <si>
    <t>-          IMF -SDR Deposits</t>
  </si>
  <si>
    <t>-          IMF -Reserve Tranche Position</t>
  </si>
  <si>
    <t>Lower of Cost and Replacement Cost</t>
  </si>
  <si>
    <t>Property, Plant and Equipment (excluding Land, Roads, Bridges and Donated Assets)</t>
  </si>
  <si>
    <t xml:space="preserve">-          Land </t>
  </si>
  <si>
    <t xml:space="preserve">               ·         Acquired before 30 June 2018</t>
  </si>
  <si>
    <t>At a value estimated by Government Valuation Department</t>
  </si>
  <si>
    <t xml:space="preserve">               ·         Acquired after 30  June 2018</t>
  </si>
  <si>
    <t>-          Roads and Bridges</t>
  </si>
  <si>
    <t xml:space="preserve">              ·         Acquired before 30 June 2020</t>
  </si>
  <si>
    <t>At a value estimated by the Road Development Authority</t>
  </si>
  <si>
    <t xml:space="preserve">             ·         Acquired after 30 June 2020</t>
  </si>
  <si>
    <t>At cost</t>
  </si>
  <si>
    <t>-          Donated Assets</t>
  </si>
  <si>
    <t xml:space="preserve">Initially at fair value </t>
  </si>
  <si>
    <t>Government Debt</t>
  </si>
  <si>
    <t xml:space="preserve">            ·         Domestic Debt and External Debt (Except for Silver Retirement/Savings Bonds which are recognised at cost plus accrued interest)</t>
  </si>
  <si>
    <t>At Amortised Cost</t>
  </si>
  <si>
    <t xml:space="preserve">           ·         IMF -SDR Allocations</t>
  </si>
  <si>
    <t>At the higher of present obligation and the amount initially recognised less cumulative amortisation</t>
  </si>
  <si>
    <t xml:space="preserve">          ·         Short-Term Employee Benefits</t>
  </si>
  <si>
    <t xml:space="preserve">          ·         Post-Employment Benefits</t>
  </si>
  <si>
    <t>At an amount estimated by an independent actuary</t>
  </si>
  <si>
    <t>(ii)	The accounting policies have been applied consistently throughout the year. Where necessary and where it is practicable, comparative figures have been restated to conform to changes in presentation, or in accounting policies in the current year.</t>
  </si>
  <si>
    <t>Reporting Entity</t>
  </si>
  <si>
    <t xml:space="preserve">The accounts are for the Budgetary Central Government of the Republic of Mauritius, which comprises Ministries, Government Departments, Special Funds bank balances and investments as per Statement H – Statement of Special Funds deposited with the Accountant-General. </t>
  </si>
  <si>
    <t>Reporting Period</t>
  </si>
  <si>
    <r>
      <rPr>
        <sz val="9"/>
        <color theme="1"/>
        <rFont val="Cambria"/>
        <family val="1"/>
      </rPr>
      <t xml:space="preserve">The accounts cover the financial year of the Government of Mauritius from </t>
    </r>
    <r>
      <rPr>
        <sz val="9"/>
        <color rgb="FFFF0000"/>
        <rFont val="Cambria"/>
        <family val="1"/>
      </rPr>
      <t>1 July 2021 to 30 June 2022</t>
    </r>
    <r>
      <rPr>
        <sz val="9"/>
        <color theme="1"/>
        <rFont val="Cambria"/>
        <family val="1"/>
      </rPr>
      <t>.</t>
    </r>
  </si>
  <si>
    <t>Authorisation Date</t>
  </si>
  <si>
    <r>
      <rPr>
        <sz val="9"/>
        <color theme="1"/>
        <rFont val="Cambria"/>
        <family val="1"/>
      </rPr>
      <t xml:space="preserve">The financial statements were authorised for issue on </t>
    </r>
    <r>
      <rPr>
        <sz val="9"/>
        <color rgb="FF993300"/>
        <rFont val="Cambria"/>
        <family val="1"/>
      </rPr>
      <t>29 December 2021</t>
    </r>
    <r>
      <rPr>
        <sz val="9"/>
        <color theme="1"/>
        <rFont val="Cambria"/>
        <family val="1"/>
      </rPr>
      <t xml:space="preserve"> by Mr. S.D. Ramdeen, the Accountant-General.</t>
    </r>
  </si>
  <si>
    <t xml:space="preserve">2.5	</t>
  </si>
  <si>
    <t>Foreign Currencies</t>
  </si>
  <si>
    <t xml:space="preserve">(i)          	Functional and Presentation Currency </t>
  </si>
  <si>
    <t xml:space="preserve">The accounts are presented in Mauritian Rupees (Rs), rounded to the nearest rupee, which is also the functional currency. </t>
  </si>
  <si>
    <r>
      <rPr>
        <sz val="9"/>
        <color theme="1"/>
        <rFont val="Cambria"/>
        <family val="1"/>
      </rPr>
      <t>(ii)</t>
    </r>
    <r>
      <rPr>
        <sz val="7"/>
        <color theme="1"/>
        <rFont val="Times New Roman"/>
        <family val="1"/>
      </rPr>
      <t xml:space="preserve">              </t>
    </r>
    <r>
      <rPr>
        <sz val="9"/>
        <color theme="1"/>
        <rFont val="Cambria"/>
        <family val="1"/>
      </rPr>
      <t>Transactions and Balances</t>
    </r>
  </si>
  <si>
    <t>Transactions in foreign currencies are initially translated at the foreign exchange rate at the date of the transaction. Foreign exchange gains and losses resulting from the settlement of such transactions and from the translation at year-end exchange rates of monetary assets and liabilities denominated in foreign currencies are recognised in the Statement of Financial Performance. Non-monetary assets and liabilities measured at historical cost in foreign currencies are translated using the exchange rate at the date of the transaction. Non-monetary items that are measured at fair value in a foreign currency are translated using the exchange rates at reporting date.</t>
  </si>
  <si>
    <t>Cash and cash equivalents comprise cash in hand, cash remitted to Ministries/Departments, cash balances with banks, both local and overseas, deposits on call and highly liquid investments with an original maturity of three months or less, which are readily convertible to known amounts of cash and are subject to insignificant risk of changes in value and cash held on behalf of Special Funds.</t>
  </si>
  <si>
    <t>Financial Assets</t>
  </si>
  <si>
    <t>(i)	Receivables from Non-Exchange Transactions and Receivables from Exchange Transactions</t>
  </si>
  <si>
    <t xml:space="preserve">Receivables from Non-Exchange Transactions comprise receivables from taxation, contribution sociale généralisée, and fines, penalties and forfeits. </t>
  </si>
  <si>
    <t>Receivables from Exchange Transactions comprise receivables from finance income, licences, rent &amp; royalties, sales of goods and services and other revenue.</t>
  </si>
  <si>
    <t>These are recognised when it is probable that the future economic benefits associated with the asset will flow to the Government and can be measured reliably.  Receivables are accounted for on an accrual basis</t>
  </si>
  <si>
    <t xml:space="preserve">Impairment of Receivables </t>
  </si>
  <si>
    <t xml:space="preserve">A loss allowance for expected credit losses (ECL) is recognised on receivables from exchange transactions. An impairment gain or loss is recognised in Statement of Financial Performance representing the amount of ECL (or reversal) that is required to adjust the loss allowance at the reporting date to the amount that is required to be recognised. </t>
  </si>
  <si>
    <t>However, for non-exchange transactions, assessment has not been made to determine impairment with respect to receivables from non- exchange transactions.</t>
  </si>
  <si>
    <t>(ii)	Loans and Advances</t>
  </si>
  <si>
    <t xml:space="preserve">Loans and Advances are recognised at cost. Loans are the outstanding balances due by Statutory and Other Bodies and Advances are made under the authority of warrants issued under Section 6(1) of the Finance and Audit Act and are recoverable within specified periods. </t>
  </si>
  <si>
    <t>(iii)Investments</t>
  </si>
  <si>
    <t xml:space="preserve">These represent mainly investments made out of monies standing to the credit of the Consolidated Fund and Special Funds in accordance with Section 3(4)(a) and 9(3)(a) of the Finance and Audit Act. </t>
  </si>
  <si>
    <t xml:space="preserve">Initial Recognition of Investments   </t>
  </si>
  <si>
    <t>On initial recognition, investments are measured at fair value.</t>
  </si>
  <si>
    <t>Classification and Measurement Basis of Investments</t>
  </si>
  <si>
    <t>The table below shows the classification and measurement basis for the different categories of investments:</t>
  </si>
  <si>
    <t>Classification and Measurement Basis</t>
  </si>
  <si>
    <t>Equity Investments (Quoted Investments, Unquoted Investments, Equity Participation)</t>
  </si>
  <si>
    <t>Fair Value Through Surplus or Deficit</t>
  </si>
  <si>
    <t>Other Investments (Fixed Deposits)</t>
  </si>
  <si>
    <t>(a)	Equity Investments and Redeemable Preference Shares Recognised at Fair Value Through Surplus Or Deficit</t>
  </si>
  <si>
    <t xml:space="preserve">Investments classified as fair value through surplus or deficit are measured at fair value at the end of each financial year, with any gains or losses on remeasurements recognised in surplus or deficit. Any dividend earned on these investments is also recognised in surplus or deficit.  </t>
  </si>
  <si>
    <t>(b)	Other Investments Recognised at Cost</t>
  </si>
  <si>
    <t>Other investments (fixed deposits) held by Government at banks/financial institutions have been reported at cost.  The fair value of these investments approximate its carrying amount.</t>
  </si>
  <si>
    <t xml:space="preserve">(iv) Other Financial Assets </t>
  </si>
  <si>
    <t>(a)	IMF SDR Deposits</t>
  </si>
  <si>
    <t xml:space="preserve">IMF SDR Deposits represent international reserve assets allocated to Mauritius by the IMF (SDR Holdings) and held at the Bank of Mauritius. </t>
  </si>
  <si>
    <r>
      <rPr>
        <sz val="9"/>
        <color theme="1"/>
        <rFont val="Cambria"/>
        <family val="1"/>
      </rPr>
      <t>IMF SDR Deposits are translated at year-end exchange rate with any gains/losses arising on re-measurements recognised in the Statement of Financial Performance in the period in which they arise</t>
    </r>
    <r>
      <rPr>
        <b/>
        <sz val="9"/>
        <color theme="1"/>
        <rFont val="Cambria"/>
        <family val="1"/>
      </rPr>
      <t>.</t>
    </r>
  </si>
  <si>
    <t xml:space="preserve">(b)	IMF Reserve Tranche Position </t>
  </si>
  <si>
    <t>The Reserve Tranche Position represents that portion of the quota of the Republic of Mauritius in IMF that has been paid in reserve assets, i.e. SDRs or foreign currency acceptable to the IMF.</t>
  </si>
  <si>
    <t>Reserve Tranche transactions, i.e. subscriptions, purchases and sales, are initially translated at the exchange rate at the date of the transaction. At year-end, the SDR Reserve Tranche Position is translated using year-end exchange rates and any gains/losses recognised in the Statement of Performance as foreign exchange gains or losses.</t>
  </si>
  <si>
    <t>Inventories comprise mainly of distributable items and consumables.  Inventories are measured at lower of cost and current replacement cost.  Donated inventories from non-exchange transactions for nil or nominal consideration are initially measured at its fair value at the date of receipt.</t>
  </si>
  <si>
    <t>The cost has been determined using First In First Out Basis (FIFO).</t>
  </si>
  <si>
    <t>Prepayments are recognised as assets when payment for goods or services has been made in advance of obtaining a right to access those goods or services.</t>
  </si>
  <si>
    <t xml:space="preserve">Property, Plant and Equipment include the following:
</t>
  </si>
  <si>
    <t>(a)	Infrastructure, Plant and Equipment;</t>
  </si>
  <si>
    <t xml:space="preserve">(b)	Land and Buildings; and </t>
  </si>
  <si>
    <t>(c)	Assets under Construction.</t>
  </si>
  <si>
    <t>Furniture, Fixtures and Fittings are currently being expensed.</t>
  </si>
  <si>
    <t xml:space="preserve">(i)	Infrastructure, Plant and Equipment </t>
  </si>
  <si>
    <t>On initial recognition, Infrastructure, Plant and Equipment are stated at cost or deemed cost. Subsequently, they are stated at cost less accumulated depreciation. Infrastructure, Plant and Equipment represent the cost of the following:</t>
  </si>
  <si>
    <t>a)	Infrastructure Assets:</t>
  </si>
  <si>
    <t xml:space="preserve">•	Roads - classified roads/motorways </t>
  </si>
  <si>
    <t xml:space="preserve">
Valuation Methodology</t>
  </si>
  <si>
    <r>
      <rPr>
        <sz val="9"/>
        <color theme="1"/>
        <rFont val="Cambria"/>
        <family val="1"/>
      </rPr>
      <t xml:space="preserve">The value of the roads as at </t>
    </r>
    <r>
      <rPr>
        <sz val="9"/>
        <color rgb="FFFF0000"/>
        <rFont val="Cambria"/>
        <family val="1"/>
      </rPr>
      <t>30 June 2022</t>
    </r>
    <r>
      <rPr>
        <sz val="9"/>
        <color theme="1"/>
        <rFont val="Cambria"/>
        <family val="1"/>
      </rPr>
      <t xml:space="preserve"> has been estimated by the Road Development Authority based on the cost of constructing a road to the following standard:</t>
    </r>
  </si>
  <si>
    <t>SN</t>
  </si>
  <si>
    <t>Road Type</t>
  </si>
  <si>
    <t>Cost per km (MUR)</t>
  </si>
  <si>
    <t>Motorways</t>
  </si>
  <si>
    <t>120M</t>
  </si>
  <si>
    <t>A Roads</t>
  </si>
  <si>
    <t>75M</t>
  </si>
  <si>
    <t>B Roads</t>
  </si>
  <si>
    <t>65M</t>
  </si>
  <si>
    <r>
      <rPr>
        <sz val="9"/>
        <color theme="1"/>
        <rFont val="Cambria"/>
        <family val="1"/>
      </rPr>
      <t xml:space="preserve">
The value of roads constructed after </t>
    </r>
    <r>
      <rPr>
        <sz val="9"/>
        <color rgb="FFFF0000"/>
        <rFont val="Cambria"/>
        <family val="1"/>
      </rPr>
      <t>30 June 2022</t>
    </r>
    <r>
      <rPr>
        <sz val="9"/>
        <color theme="1"/>
        <rFont val="Cambria"/>
        <family val="1"/>
      </rPr>
      <t xml:space="preserve"> has been measured at cost.</t>
    </r>
  </si>
  <si>
    <r>
      <rPr>
        <sz val="9"/>
        <color theme="1"/>
        <rFont val="Cambria"/>
        <family val="1"/>
      </rPr>
      <t>·</t>
    </r>
    <r>
      <rPr>
        <sz val="7"/>
        <color theme="1"/>
        <rFont val="Times New Roman"/>
        <family val="1"/>
      </rPr>
      <t xml:space="preserve">      </t>
    </r>
    <r>
      <rPr>
        <sz val="9"/>
        <color theme="1"/>
        <rFont val="Cambria"/>
        <family val="1"/>
      </rPr>
      <t>Dams</t>
    </r>
  </si>
  <si>
    <r>
      <rPr>
        <sz val="9"/>
        <color theme="1"/>
        <rFont val="Cambria"/>
        <family val="1"/>
      </rPr>
      <t>·</t>
    </r>
    <r>
      <rPr>
        <sz val="7"/>
        <color theme="1"/>
        <rFont val="Times New Roman"/>
        <family val="1"/>
      </rPr>
      <t xml:space="preserve">      </t>
    </r>
    <r>
      <rPr>
        <sz val="9"/>
        <color theme="1"/>
        <rFont val="Cambria"/>
        <family val="1"/>
      </rPr>
      <t xml:space="preserve">Bridges </t>
    </r>
  </si>
  <si>
    <t>Valuation Methodology</t>
  </si>
  <si>
    <r>
      <rPr>
        <sz val="9"/>
        <color theme="1"/>
        <rFont val="Cambria"/>
        <family val="1"/>
      </rPr>
      <t xml:space="preserve">The value of bridges as at </t>
    </r>
    <r>
      <rPr>
        <sz val="9"/>
        <color rgb="FFFF0000"/>
        <rFont val="Cambria"/>
        <family val="1"/>
      </rPr>
      <t>30 June 2022</t>
    </r>
    <r>
      <rPr>
        <sz val="9"/>
        <color theme="1"/>
        <rFont val="Cambria"/>
        <family val="1"/>
      </rPr>
      <t xml:space="preserve"> has been estimated by Road Development Authority by using the benchmark of recently constructed bridges of similar nature and size.</t>
    </r>
  </si>
  <si>
    <r>
      <rPr>
        <sz val="9"/>
        <color theme="1"/>
        <rFont val="Cambria"/>
        <family val="1"/>
      </rPr>
      <t xml:space="preserve">The value of bridges constructed after </t>
    </r>
    <r>
      <rPr>
        <sz val="9"/>
        <color rgb="FFFF0000"/>
        <rFont val="Cambria"/>
        <family val="1"/>
      </rPr>
      <t>30 June 2022</t>
    </r>
    <r>
      <rPr>
        <sz val="9"/>
        <color theme="1"/>
        <rFont val="Cambria"/>
        <family val="1"/>
      </rPr>
      <t xml:space="preserve"> has been measured at cost.</t>
    </r>
  </si>
  <si>
    <t>•	Stadiums &amp; Gymnasiums and</t>
  </si>
  <si>
    <t>•	Other Structures.</t>
  </si>
  <si>
    <t>Infrastructure assets do not include assets acquired by the Government on behalf of other public sector bodies.</t>
  </si>
  <si>
    <t>b)	Transport Equipment:</t>
  </si>
  <si>
    <t>•	Ships/Vessels;</t>
  </si>
  <si>
    <t>•	Aircrafts/Helicopters; and</t>
  </si>
  <si>
    <t>•	Other Vehicles.</t>
  </si>
  <si>
    <t>c)	Other Machinery &amp; Equipment:</t>
  </si>
  <si>
    <t>•	Medical Equipment;</t>
  </si>
  <si>
    <t>•	Office Equipment; and</t>
  </si>
  <si>
    <t>•	Machinery.</t>
  </si>
  <si>
    <t xml:space="preserve">(ii)	Land and Buildings </t>
  </si>
  <si>
    <t>Land represents the estimated value of State Lands (main land) and Outer Islands. The valuation methodology is as follows:</t>
  </si>
  <si>
    <t>State Lands acquired before 30 June 2018</t>
  </si>
  <si>
    <t>These  have been estimated by the Government Valuation Department. The direct comparison method has been used to some extent based on freehold sales evidence for various uses in the different regions of the island.</t>
  </si>
  <si>
    <t xml:space="preserve">The methodology adopted for State Land leased by the government for various purposes is a reduced rate of 1/3 of freehold value.  This rate was applied to these leased properties based on use such as residential, agricultural, industrial and commercial. </t>
  </si>
  <si>
    <t>In cases where the State Land was leased for industrial use such as hotel, the rate per arpent obtained through analysis of sale of leasehold rights of State Land along the Pas Geometriques was adopted.</t>
  </si>
  <si>
    <t>Forestry Lands, Parks and Gardens and Guardienages and Islets used as Nature Reserves were valued at a uniform rate of Rs 200,000/Arpent.</t>
  </si>
  <si>
    <t>Public Beaches and Islets were valued based on rent paid per annum under the State Land Act and were capitalised in perpetuity at rate of 8%.</t>
  </si>
  <si>
    <t>For Islets leased as hotels i.e industrial site, valuation has been carried out based on sales of leasehold rights along the Pas Geometriques.</t>
  </si>
  <si>
    <t>For grazing land, 1/3 rate of market value of agricultural land as per region has been used for assessment.</t>
  </si>
  <si>
    <t>For Ex Tea Land, Agricultural Stations, MSPA Lands and land settlement, valuation has been based on freehold agricultural sales evidence according to different regions.</t>
  </si>
  <si>
    <t>For National Parks used as touristic sites, a rate of Rs 2.5M/Arpent has been used based on previous valuation in respect of financial year 2016/2017.</t>
  </si>
  <si>
    <t>For campement sites, valuation has been carried out based on Pas Geometriques sales evidences (leasehold sites).</t>
  </si>
  <si>
    <t xml:space="preserve">In respect of land acquired by Government for different purposes, the amount of compensation reported to the Ministry of Housing &amp; Land Use Planning has been used. </t>
  </si>
  <si>
    <t>State Lands acquired after 30 June 2018</t>
  </si>
  <si>
    <t>These have been recognised at cost.</t>
  </si>
  <si>
    <t>Outer Islands</t>
  </si>
  <si>
    <t xml:space="preserve">These have been recognised at the value estimated by the Government Valuation Department. </t>
  </si>
  <si>
    <t xml:space="preserve">Buildings represent residential and non-residential buildings, whether purchased, constructed or upgraded.
</t>
  </si>
  <si>
    <t>Buildings are initially recognised at cost and subsequently at cost less accumulated depreciation.</t>
  </si>
  <si>
    <t>(iii)	Assets under Construction</t>
  </si>
  <si>
    <t xml:space="preserve">Assets in the course of construction are recognised at cost. </t>
  </si>
  <si>
    <t>Depreciation of these assets commences when the assets are ready for their intended use.</t>
  </si>
  <si>
    <t>(iv)	Donated Assets</t>
  </si>
  <si>
    <t>When an asset is acquired in a non-exchange transaction for nil or nominal consideration, the asset is initially measured at its fair value at the date of acquisition and subsequently depreciated over its remaining useful life.</t>
  </si>
  <si>
    <t>(v) Depreciation</t>
  </si>
  <si>
    <t>Depreciation on assets is charged on a straight-line basis over the useful life of the asset. Full year depreciation is charged in the year of acquisition and none in year of disposal. Depreciation is charged at rates calculated to allocate the cost or valuation of the asset over its remaining useful life, as follows:</t>
  </si>
  <si>
    <t xml:space="preserve">Buildings      </t>
  </si>
  <si>
    <t>50 years</t>
  </si>
  <si>
    <t>Infrastructure Assets                         10 – 50 years</t>
  </si>
  <si>
    <t>Transport Equipment                          8 – 25 years</t>
  </si>
  <si>
    <t>Other Machinery &amp; Equipment         4 – 20 years</t>
  </si>
  <si>
    <t>Land is not depreciated.</t>
  </si>
  <si>
    <t>(vi)Borrowing Costs</t>
  </si>
  <si>
    <t>Borrowing costs are recognised as an expense in the period in which they are incurred.</t>
  </si>
  <si>
    <r>
      <rPr>
        <sz val="9"/>
        <color theme="1"/>
        <rFont val="Cambria"/>
        <family val="1"/>
      </rPr>
      <t>(vii)</t>
    </r>
    <r>
      <rPr>
        <sz val="7"/>
        <color theme="1"/>
        <rFont val="Times New Roman"/>
        <family val="1"/>
      </rPr>
      <t xml:space="preserve"> </t>
    </r>
    <r>
      <rPr>
        <sz val="9"/>
        <color theme="1"/>
        <rFont val="Cambria"/>
        <family val="1"/>
      </rPr>
      <t>Derecognition</t>
    </r>
  </si>
  <si>
    <t xml:space="preserve">Property, plant and equipment and/or any significant part of an asset are derecognised upon disposal. Any gain or loss arising on derecognition of the asset (calculated as the difference between the net disposal proceeds and the carrying amount of the asset) is included in surplus or deficit when the asset is derecognised.     </t>
  </si>
  <si>
    <t>Intangible assets include licenses, computer software and IT projects acquired, developed or under development.</t>
  </si>
  <si>
    <t>Intangible assets acquired separately are initially recognised at cost. Following initial recognition, intangible assets are carried at cost less any accumulated amortisation and any impairment losses. Internally generated intangible assets are not capitalised and expenditure is reflected in surplus or deficit in the period in which the expenditure is incurred.</t>
  </si>
  <si>
    <t>Intangible assets are amortised using the straight-line method over a period of 8 years. Full year amortisation is charged in the year of acquisition. Intangible assets which are still under development phase are recognised at cost and no amortisation is charged until the asset is available for use.</t>
  </si>
  <si>
    <t xml:space="preserve">Gains or losses arising from derecognition of an intangible asset are measured as the difference between the net disposal proceeds and the carrying amount of the asset.  Any surplus or deficit arising from the disposal is recognised in the statement of financial performance. </t>
  </si>
  <si>
    <t>Financial Liabilities</t>
  </si>
  <si>
    <t>(i)	Payables</t>
  </si>
  <si>
    <t>Payables are of a short-term nature and are recognised at cost as the effect of discounting is not considered material. Payables comprise the following:</t>
  </si>
  <si>
    <t>(a)	‘Cost of Borrowings’ consist of Accrued Interest on Re-opening of Government Bonds and Treasury Notes;</t>
  </si>
  <si>
    <t>(b)'Accounts Payable’ which are expenses incurred by the Government during the financial year but not yet paid as at year end;</t>
  </si>
  <si>
    <r>
      <rPr>
        <sz val="9"/>
        <color theme="1"/>
        <rFont val="Cambria"/>
        <family val="1"/>
      </rPr>
      <t>(c)</t>
    </r>
    <r>
      <rPr>
        <sz val="7"/>
        <color theme="1"/>
        <rFont val="Times New Roman"/>
        <family val="1"/>
      </rPr>
      <t xml:space="preserve">        </t>
    </r>
    <r>
      <rPr>
        <sz val="9"/>
        <color theme="1"/>
        <rFont val="Cambria"/>
        <family val="1"/>
      </rPr>
      <t>‘Retention Money on Contracts’ which is a percentage of the amount certified as due to the contractor on an interim certificate, that is deducted from the amount due and retained by the Government; and</t>
    </r>
  </si>
  <si>
    <t>(d)	‘Carry-over of Capital Expenditure’ which represents the balance of the provision earmarked for capital projects in the current financial year payable within 3 months of the close of the financial year as per Section 3A of the Finance and Audit Act.  The amount recognised in the Statement of Financial Position represents that portion of the total provision carried-over in respect of which goods were received or works completed by end of the financial year.</t>
  </si>
  <si>
    <t>(ii)Deposits</t>
  </si>
  <si>
    <t>Deposits are money deposited with the Government under Section 8 of the Finance and Audit Act and are recognised at their carrying amounts.</t>
  </si>
  <si>
    <t xml:space="preserve">(iii)	Government Debt </t>
  </si>
  <si>
    <t>a)	Domestic and  External Debts</t>
  </si>
  <si>
    <t>Initial Recognition and Measurement</t>
  </si>
  <si>
    <t>Upon initial recognition, Domestic and External Debts are measured at fair value.</t>
  </si>
  <si>
    <t xml:space="preserve">For concessionary loans, the difference between the loan proceeds and the fair value on initial recognition is accounted as revenue from non-exchange transactions. </t>
  </si>
  <si>
    <t xml:space="preserve">Subsequent Measurement </t>
  </si>
  <si>
    <t>•	Treasury Bills and Treasury Certificates</t>
  </si>
  <si>
    <t>Treasury Bills and Treasury Certificates are measured at amortised cost which is equivalent to the amount payable at maturity to the holders of these instruments, due to the short term nature of these liabilities.</t>
  </si>
  <si>
    <t>•	Treasury Notes, Government of Mauritius Bonds, Inflation-Indexed Bonds, Other Long-Term Securities, Domestic Loans and External Debts</t>
  </si>
  <si>
    <t>Subsequently, these instruments are measured at amortised cost using the effective interest method. Interest expense and foreign exchange gains and losses are recognised in surplus or deficit.  Amortised cost is calculated by taking into account any discount or premium on acquisition of these instruments excluding commitment fees, management charges and front-end fees.</t>
  </si>
  <si>
    <t xml:space="preserve">•	Silver Retirement/Savings Bonds </t>
  </si>
  <si>
    <t>These instruments are recognised at cost plus accrued interest.</t>
  </si>
  <si>
    <t xml:space="preserve">De-Recognition of Financial Liabilities </t>
  </si>
  <si>
    <t>A financial liability (or a part of a financial liability) is removed from the statement of financial position when, the financial liability is extinguished – i.e., when the obligation specified in the contract is discharged, waived, cancelled or expired.</t>
  </si>
  <si>
    <t>b)	International Monetary Fund (IMF)- SDR Allocations</t>
  </si>
  <si>
    <t xml:space="preserve">IMF SDR Allocations represent obligations which arise through the participation of the Republic of Mauritius in the SDR Department of the IMF and that are related to the allocation of SDR Holdings. SDR Holdings are international reserve assets created by the IMF and allocated to members to supplement reserves. </t>
  </si>
  <si>
    <t>IMF SDR Allocations are translated at year-end exchange rate with any gains/losses arising on re-measurements recognised in the Statement of Financial Performance in the period in which they arise.</t>
  </si>
  <si>
    <t>(iv)	Financial Guarantee Liability</t>
  </si>
  <si>
    <t xml:space="preserve">The Government provides financial guarantee as and when required in respect of loans contracted by Public Sector Bodies.  Such guarantees are given to the lender to reimburse the amount of any loss incurred in the event of non-repayment of the respective loans by the Public Sector Bodies.  </t>
  </si>
  <si>
    <t>These financial guarantee contracts are initially recognised as a liability at fair value.</t>
  </si>
  <si>
    <t>Subsequently, the liability is measured at the higher of the best estimate of the expenditure required to settle the liability  and the amount initially recognised less cumulative amortisation.</t>
  </si>
  <si>
    <t>(i)	Short-Term Employee Benefits</t>
  </si>
  <si>
    <t xml:space="preserve">Short-term employee benefits are benefits which are expected to be settled wholly before twelve months after the reporting period in which the employee renders the related service. </t>
  </si>
  <si>
    <t>Short-term employee benefits are expensed in the period the employee renders the service and a liability is recognised in respect of amount not paid at the end of the financial year.  Owing to the short-term nature of those entitlements, the liabilities are not discounted for the time value of money and are presented as current liabilities</t>
  </si>
  <si>
    <t>The short-term employee benefits consist of salaries, wages, salary compensation, overtime, travelling and transport, allowances, end of year bonus, social security contributions, passage benefits, and allowance in lieu of passage benefits.</t>
  </si>
  <si>
    <t xml:space="preserve">Accumulated paid leave (bank of sick leave and vacation leave) and end of year bonus are accrued in the period the employee renders the service and a liability is recognised in respect of amount not paid at the end of the financial year.  </t>
  </si>
  <si>
    <t>Passage benefits represent the estimated liability of the Government in respect of passage benefits accrued to public officers on permanent and pensionable establishment drawing a minimum monthly salary of Rs 25,525 or reckoning at least five years’ service as per PRB 2016  and minimum  monthly salary of Rs 27,400 or reckoning at least five years’ service as per PRB 2021. Passage benefits are earned at the rate of 5% of the gross salaries annually. The carrying amount is re-measured each year and after taking into account amount paid and earned during the year.</t>
  </si>
  <si>
    <t>(ii)	Post-Employment Benefits</t>
  </si>
  <si>
    <t>(a)	Defined Contribution Plan</t>
  </si>
  <si>
    <t xml:space="preserve">Defined contribution plans are post-employment benefit plans under which the Government pays fixed contributions into another entity, the State Insurance Company of Mauritius Limited (SICOM Ltd), for full time employees who joined the Public Sector from 1 January 2013 onwards. The Government has no further payment obligations once the contributions have been paid. These contributions are expensed in the period the employee renders the service and a liability is recognised in respect of amount not paid at the end of the financial year. </t>
  </si>
  <si>
    <t>(b)	Defined Benefit Plans</t>
  </si>
  <si>
    <t>The Government operates two Defined Benefit Plans, one for employees who joined service prior to the year 2013 and one for Members of the Legislative Assembly.</t>
  </si>
  <si>
    <t xml:space="preserve">Both plans are unfunded. The calculation of defined benefit obligations is performed on a 3 yearly basis by a qualified actuary. Currently, Government appoints SICOM Ltd as its actuary. The cost of providing benefits is calculated using the projected unit method. The benefits are then discounted in order to determine the present value of the defined benefit obligations and the current service cost. </t>
  </si>
  <si>
    <t xml:space="preserve">Remeasurements, comprising actuarial gains and losses, are reflected immediately in net assets/equity. </t>
  </si>
  <si>
    <t>(c)	National Savings Fund</t>
  </si>
  <si>
    <t>These contributions are expensed in the period the employee renders the service and a liability is recognised in respect of amount not paid at the end of the financial year.</t>
  </si>
  <si>
    <t>(i)	Taxation</t>
  </si>
  <si>
    <t xml:space="preserve">Taxation consists of Taxes on Income and Profits, Taxes on Property, Taxes on Goods and Services, Taxes on International Trade and Transactions and Other Taxes.  </t>
  </si>
  <si>
    <r>
      <rPr>
        <sz val="9"/>
        <color theme="1"/>
        <rFont val="Cambria"/>
        <family val="1"/>
      </rPr>
      <t xml:space="preserve">For the financial year </t>
    </r>
    <r>
      <rPr>
        <sz val="9"/>
        <color rgb="FFFF0000"/>
        <rFont val="Cambria"/>
        <family val="1"/>
      </rPr>
      <t>2021/22</t>
    </r>
    <r>
      <rPr>
        <sz val="9"/>
        <color theme="1"/>
        <rFont val="Cambria"/>
        <family val="1"/>
      </rPr>
      <t>, the revenue recognition policy adopted for each major type of taxation revenue is as follows:</t>
    </r>
  </si>
  <si>
    <t>Revenue Type</t>
  </si>
  <si>
    <t xml:space="preserve"> Revenue Recognition Point</t>
  </si>
  <si>
    <r>
      <rPr>
        <sz val="9"/>
        <color theme="1"/>
        <rFont val="Cambria"/>
        <family val="1"/>
      </rPr>
      <t>1.</t>
    </r>
    <r>
      <rPr>
        <sz val="7"/>
        <color theme="1"/>
        <rFont val="Times New Roman"/>
        <family val="1"/>
      </rPr>
      <t xml:space="preserve">     </t>
    </r>
    <r>
      <rPr>
        <u/>
        <sz val="9"/>
        <color theme="1"/>
        <rFont val="Cambria"/>
        <family val="1"/>
      </rPr>
      <t>Income Tax-  Individuals (self-assessment)</t>
    </r>
  </si>
  <si>
    <r>
      <rPr>
        <sz val="9"/>
        <color theme="1"/>
        <rFont val="Cambria"/>
        <family val="1"/>
      </rPr>
      <t xml:space="preserve">Revenue is recognised when the taxable activity takes place based on income tax returns submitted by the taxpayer by </t>
    </r>
    <r>
      <rPr>
        <sz val="9"/>
        <color rgb="FFFF0000"/>
        <rFont val="Cambria"/>
        <family val="1"/>
      </rPr>
      <t>15 October</t>
    </r>
    <r>
      <rPr>
        <sz val="9"/>
        <color theme="1"/>
        <rFont val="Cambria"/>
        <family val="1"/>
      </rPr>
      <t xml:space="preserve"> of the following financial year.</t>
    </r>
  </si>
  <si>
    <r>
      <rPr>
        <sz val="9"/>
        <color theme="1"/>
        <rFont val="Cambria"/>
        <family val="1"/>
      </rPr>
      <t xml:space="preserve">Any revenue for the current financial year declared after </t>
    </r>
    <r>
      <rPr>
        <sz val="9"/>
        <color rgb="FFFF0000"/>
        <rFont val="Cambria"/>
        <family val="1"/>
      </rPr>
      <t>15 October</t>
    </r>
    <r>
      <rPr>
        <sz val="9"/>
        <color theme="1"/>
        <rFont val="Cambria"/>
        <family val="1"/>
      </rPr>
      <t xml:space="preserve"> or relating to prior periods are recognised as revenue in the year that the returns are submitted.</t>
    </r>
  </si>
  <si>
    <t>Revenue recognised represents the net amount payable by the tax payer after any refund and deduction of any Pay As You Earn (PAYE) or Tax Deduction at Source (TDS).</t>
  </si>
  <si>
    <r>
      <rPr>
        <sz val="9"/>
        <color theme="1"/>
        <rFont val="Cambria"/>
        <family val="1"/>
      </rPr>
      <t>2.</t>
    </r>
    <r>
      <rPr>
        <sz val="7"/>
        <color theme="1"/>
        <rFont val="Times New Roman"/>
        <family val="1"/>
      </rPr>
      <t xml:space="preserve">     </t>
    </r>
    <r>
      <rPr>
        <u/>
        <sz val="9"/>
        <color theme="1"/>
        <rFont val="Cambria"/>
        <family val="1"/>
      </rPr>
      <t>Income Tax-  Companies &amp; Bodies Corporate</t>
    </r>
  </si>
  <si>
    <t>Revenue is recognised on a cash basis.</t>
  </si>
  <si>
    <r>
      <rPr>
        <sz val="9"/>
        <color theme="1"/>
        <rFont val="Cambria"/>
        <family val="1"/>
      </rPr>
      <t>3.</t>
    </r>
    <r>
      <rPr>
        <sz val="7"/>
        <color theme="1"/>
        <rFont val="Times New Roman"/>
        <family val="1"/>
      </rPr>
      <t xml:space="preserve">     </t>
    </r>
    <r>
      <rPr>
        <u/>
        <sz val="9"/>
        <color theme="1"/>
        <rFont val="Cambria"/>
        <family val="1"/>
      </rPr>
      <t>Pay As You Earn (PAYE) and Tax Deduction at Source (TDS)</t>
    </r>
  </si>
  <si>
    <r>
      <rPr>
        <sz val="9"/>
        <color theme="1"/>
        <rFont val="Cambria"/>
        <family val="1"/>
      </rPr>
      <t xml:space="preserve">Revenue is recognised in the financial year the taxable activity takes place based on returns submitted in the current financial year.  PAYE /TDS for the month of June submitted up to the cut-off date of </t>
    </r>
    <r>
      <rPr>
        <sz val="9"/>
        <color rgb="FFFF0000"/>
        <rFont val="Cambria"/>
        <family val="1"/>
      </rPr>
      <t>31 July</t>
    </r>
    <r>
      <rPr>
        <sz val="9"/>
        <color theme="1"/>
        <rFont val="Cambria"/>
        <family val="1"/>
      </rPr>
      <t xml:space="preserve"> of the following financial year are recognised as revenue in the current financial year. </t>
    </r>
  </si>
  <si>
    <t>PAYE /TDS relating to any month prior to June that are declared after the end of the current financial year and PAYE/TDS relating to any prior periods are recognised as revenue in the year in which the returns are submitted.</t>
  </si>
  <si>
    <t>Revenue is recognised on an accrual basis.</t>
  </si>
  <si>
    <t>Taxes on Goods and Services and  Taxes on International Trade and Transactions</t>
  </si>
  <si>
    <r>
      <rPr>
        <sz val="9"/>
        <color theme="1"/>
        <rFont val="Cambria"/>
        <family val="1"/>
      </rPr>
      <t>1.</t>
    </r>
    <r>
      <rPr>
        <sz val="7"/>
        <color theme="1"/>
        <rFont val="Times New Roman"/>
        <family val="1"/>
      </rPr>
      <t xml:space="preserve">     </t>
    </r>
    <r>
      <rPr>
        <u/>
        <sz val="9"/>
        <color theme="1"/>
        <rFont val="Cambria"/>
        <family val="1"/>
      </rPr>
      <t>Value Added Tax (VAT)</t>
    </r>
  </si>
  <si>
    <t>Revenue is recognised in the year the taxable activity takes place based on returns relating to the current financial year submitted by the taxpayer during the financial year and returns pertaining to the month of June and Quarter April to June submitted by 31 July of the following financial year, net of any repayment.</t>
  </si>
  <si>
    <t>VAT returns for the month of July to May and Quarters July to March declared after financial year end and VAT relating to prior periods are recognised as revenue, net of any repayment in the year in which the returns are submitted.</t>
  </si>
  <si>
    <r>
      <rPr>
        <sz val="9"/>
        <color theme="1"/>
        <rFont val="Cambria"/>
        <family val="1"/>
      </rPr>
      <t>2.</t>
    </r>
    <r>
      <rPr>
        <sz val="7"/>
        <color theme="1"/>
        <rFont val="Times New Roman"/>
        <family val="1"/>
      </rPr>
      <t xml:space="preserve">        </t>
    </r>
    <r>
      <rPr>
        <u/>
        <sz val="9"/>
        <color theme="1"/>
        <rFont val="Cambria"/>
        <family val="1"/>
      </rPr>
      <t>Custom &amp; Excise Duties and Other taxes collected at Customs</t>
    </r>
  </si>
  <si>
    <t xml:space="preserve">Revenue is recognised in the financial year the taxable activity takes place based on the customs declarations submitted at customs. </t>
  </si>
  <si>
    <r>
      <rPr>
        <sz val="9"/>
        <color theme="1"/>
        <rFont val="Cambria"/>
        <family val="1"/>
      </rPr>
      <t>3.</t>
    </r>
    <r>
      <rPr>
        <sz val="7"/>
        <color theme="1"/>
        <rFont val="Times New Roman"/>
        <family val="1"/>
      </rPr>
      <t xml:space="preserve">        </t>
    </r>
    <r>
      <rPr>
        <u/>
        <sz val="9"/>
        <color theme="1"/>
        <rFont val="Cambria"/>
        <family val="1"/>
      </rPr>
      <t>Betting and Gaming Taxes</t>
    </r>
  </si>
  <si>
    <t>Revenue is recognised when taxes are declared in the tax payers returns during the financial year.</t>
  </si>
  <si>
    <r>
      <rPr>
        <sz val="9"/>
        <color theme="1"/>
        <rFont val="Cambria"/>
        <family val="1"/>
      </rPr>
      <t>1.</t>
    </r>
    <r>
      <rPr>
        <sz val="7"/>
        <color theme="1"/>
        <rFont val="Times New Roman"/>
        <family val="1"/>
      </rPr>
      <t xml:space="preserve">        </t>
    </r>
    <r>
      <rPr>
        <u/>
        <sz val="9"/>
        <color theme="1"/>
        <rFont val="Cambria"/>
        <family val="1"/>
      </rPr>
      <t>Environment Protection Fee (EPF)</t>
    </r>
  </si>
  <si>
    <r>
      <rPr>
        <sz val="9"/>
        <color theme="1"/>
        <rFont val="Cambria"/>
        <family val="1"/>
      </rPr>
      <t>2.</t>
    </r>
    <r>
      <rPr>
        <sz val="7"/>
        <color theme="1"/>
        <rFont val="Times New Roman"/>
        <family val="1"/>
      </rPr>
      <t xml:space="preserve">        </t>
    </r>
    <r>
      <rPr>
        <u/>
        <sz val="9"/>
        <color theme="1"/>
        <rFont val="Cambria"/>
        <family val="1"/>
      </rPr>
      <t>Advertising Structure Fee, Shooting and Fishing Lease and Passenger Fee</t>
    </r>
  </si>
  <si>
    <t xml:space="preserve">Penalties, interests and surcharges arising in relation to  taxation are recognised as revenue in the year when these charges are applied. </t>
  </si>
  <si>
    <t xml:space="preserve">Revenue on assessments is recognised in the financial year in which the Assessment, Objection or Appeal is finalised i.e. after the resolution of the dispute. </t>
  </si>
  <si>
    <r>
      <rPr>
        <sz val="9"/>
        <color theme="1"/>
        <rFont val="Cambria"/>
        <family val="1"/>
      </rPr>
      <t xml:space="preserve">For the financial year </t>
    </r>
    <r>
      <rPr>
        <sz val="9"/>
        <color rgb="FFFF0000"/>
        <rFont val="Cambria"/>
        <family val="1"/>
      </rPr>
      <t>2021/22</t>
    </r>
    <r>
      <rPr>
        <sz val="9"/>
        <color theme="1"/>
        <rFont val="Cambria"/>
        <family val="1"/>
      </rPr>
      <t xml:space="preserve">, all taxation revenue were recognised on a cash basis.
</t>
    </r>
  </si>
  <si>
    <t xml:space="preserve">(ii)	Transfers	</t>
  </si>
  <si>
    <t>(a)	Fines, Penalties and Forfeits</t>
  </si>
  <si>
    <r>
      <rPr>
        <sz val="9"/>
        <color theme="1"/>
        <rFont val="Cambria"/>
        <family val="1"/>
      </rPr>
      <t>Fines, Penalties and Forfeits are recognised on an accrual basis. For the financial year</t>
    </r>
    <r>
      <rPr>
        <sz val="9"/>
        <color rgb="FFFF0000"/>
        <rFont val="Cambria"/>
        <family val="1"/>
      </rPr>
      <t xml:space="preserve"> 2021/22</t>
    </r>
    <r>
      <rPr>
        <sz val="9"/>
        <color theme="1"/>
        <rFont val="Cambria"/>
        <family val="1"/>
      </rPr>
      <t>, these were recognised on a cash basis.</t>
    </r>
  </si>
  <si>
    <t xml:space="preserve">(b)	Grants and Aid </t>
  </si>
  <si>
    <t>Grants and Aid consist of Grants from Domestic and Foreign Governments, International Organisations and Other General Government Units.</t>
  </si>
  <si>
    <t>These grants are recognised on an accrual basis.</t>
  </si>
  <si>
    <t xml:space="preserve">(c)	Other Transfers </t>
  </si>
  <si>
    <t xml:space="preserve">Other transfers include: </t>
  </si>
  <si>
    <t>•	Transfer of surplus cash balances from statutory bodies and special funds and any contributions made by a party to Government. These are recognised on a cash basis.</t>
  </si>
  <si>
    <t>•	Concessionary Loans</t>
  </si>
  <si>
    <t xml:space="preserve">The difference between loan proceeds and the fair value of the loan on initial recognition is recognised as revenue. </t>
  </si>
  <si>
    <t>•	Goods in-kind</t>
  </si>
  <si>
    <t>Goods in-kind are measured at fair value as at the date of acquisition and recognised on obtaining control of the asset if the transfer is free from conditions and it is probable that the economic benefits or service potential related to the asset will flow to the Government and can be measured reliably.</t>
  </si>
  <si>
    <t>•	Debt Forgiveness</t>
  </si>
  <si>
    <t>Debts written off by Development Partners/Donor Agencies are recognised as revenue when the debt no longer meets the definition of a liability.</t>
  </si>
  <si>
    <t>(iii)	Contribution Sociale Généralisée (CSG)</t>
  </si>
  <si>
    <t>CSG is recognised on an accrual basis.</t>
  </si>
  <si>
    <t xml:space="preserve">Revenue from exchange transactions consist of  Licenses, Finance Income, Dividends and Withdrawals from Income of Quasi Corporations, Rent and Royalties, Sales of Goods and Services and Other Revenue.  </t>
  </si>
  <si>
    <r>
      <rPr>
        <sz val="9"/>
        <color theme="1"/>
        <rFont val="Cambria"/>
        <family val="1"/>
      </rPr>
      <t xml:space="preserve">For the financial year </t>
    </r>
    <r>
      <rPr>
        <sz val="9"/>
        <color rgb="FFFF0000"/>
        <rFont val="Cambria"/>
        <family val="1"/>
      </rPr>
      <t>2021/22</t>
    </r>
    <r>
      <rPr>
        <sz val="9"/>
        <color theme="1"/>
        <rFont val="Cambria"/>
        <family val="1"/>
      </rPr>
      <t>, these revenues except for Dividends and Withdrawals from Income of Quasi Corporations, have been recognised on an accrual basis.  Dividends and Withdrawals from Income of Quasi Corporations have been recognised on a cash basis.</t>
    </r>
  </si>
  <si>
    <r>
      <rPr>
        <sz val="9"/>
        <color theme="1"/>
        <rFont val="Cambria"/>
        <family val="1"/>
      </rPr>
      <t xml:space="preserve">For the financial year </t>
    </r>
    <r>
      <rPr>
        <sz val="9"/>
        <color rgb="FFFF0000"/>
        <rFont val="Cambria"/>
        <family val="1"/>
      </rPr>
      <t>2021/22</t>
    </r>
    <r>
      <rPr>
        <sz val="9"/>
        <color theme="1"/>
        <rFont val="Cambria"/>
        <family val="1"/>
      </rPr>
      <t>, all revenue were recognised on a cash basis.</t>
    </r>
  </si>
  <si>
    <t>(i)	Subsidies and Grants</t>
  </si>
  <si>
    <t>Subsidies and Grants to Local Authorities, Extra Budgetary Units, Rodrigues Regional Assembly and other General Government units are recognised when payments are made.</t>
  </si>
  <si>
    <t xml:space="preserve">Contributions to International/Regional Organisations, Insurance &amp; Compensation arising out of Government Liability are recognised in the period to which they relate to. </t>
  </si>
  <si>
    <t>(ii)	Social Benefits</t>
  </si>
  <si>
    <t>Social benefits are recognised in the period to which they relate to.</t>
  </si>
  <si>
    <t>(iii)	Operating Expenses</t>
  </si>
  <si>
    <t>These are recognised in the period when goods are received or services are rendered.</t>
  </si>
  <si>
    <t>Operating expenses include rental expense on operating leases which are recognised on a straight-line basis over the lease terms. The Government does not currently hold any assets under a finance lease. The Government leases various offices, warehouses, rental of network lines amongst others. Rental of offices, warehouses and network lines are made for fixed periods between 2 to 10 years which may be extended. All other rental contracts are for short term lease, normally less than one year.</t>
  </si>
  <si>
    <t>(iv)	Other Expenses</t>
  </si>
  <si>
    <t xml:space="preserve">Other expenses, except for other transfer payments are recognised on an accrual basis.  </t>
  </si>
  <si>
    <t>All transfer payments, except those made to regional/international organisations, Insurance &amp; Compensation arising out of Government liability, are recognised on a cash basis. Transfers made to regional/international organisations are recognised in the period when goods are received or services are rendered.</t>
  </si>
  <si>
    <t>(v)	Finance Costs</t>
  </si>
  <si>
    <t>Finance costs on financial liabilities are measured at amortised cost and are recognised using the effective interest rate method.</t>
  </si>
  <si>
    <t>CRITICAL ACCOUNTING ESTIMATES AND JUDGEMENTS</t>
  </si>
  <si>
    <t>The preparation of financial statements includes the use of accounting estimates and management assumptions and judgement. It also requires management to exercise its judgement in the process of applying accounting policies. The areas involving a higher degree of judgement or complexity, or areas where assumptions and estimates are significant include, but are not limited to: estimation of Receivables and loss allowance for expected credit losses on Receivables from Exchange Transactions, selection of useful lives and the depreciation/amortization method for Property Plant and Equipment/Intangible Assets, estimating the fair value of certain categories of Property Plant and Equipment and Investments, actuarial measurement of post-employment benefit obligations, assumptions used in calculating the fair value of Government Debt for which there is no observable market price and  Financial Risk and estimation to compute the value for Financial Guarantee Liability. Actual results could differ from those estimates. Changes in estimates are reflected in the period in which they become known.</t>
  </si>
  <si>
    <t>Government</t>
  </si>
  <si>
    <t>Utility bills - Electricity</t>
  </si>
  <si>
    <t>CEB</t>
  </si>
  <si>
    <t xml:space="preserve">Recurrent grants received </t>
  </si>
  <si>
    <t>Borrowing cost capitalised is being reversed</t>
  </si>
  <si>
    <t xml:space="preserve">Financial Statement Line
Item. Breakdown 1.Breakdown 2. Breakdown 3
</t>
  </si>
  <si>
    <t>Financial Statement Line
Item. Breakdown 1.Breakdown 2. Breakdown 3</t>
  </si>
  <si>
    <t>Finance Costs. Other Borrowing Costs.0.0</t>
  </si>
  <si>
    <t>Property, Plant and Equipment. Infrastructure, Plant and  Equipment. Office Machinery and Equipment. Office Equipment</t>
  </si>
  <si>
    <t>Government (Ministries/Departments)</t>
  </si>
  <si>
    <t>Grants and Aid.Government (Ministries/Departments).0.0</t>
  </si>
  <si>
    <t>Operating Expenses.Cost of Utilities.Electricity and Gas Charges.0</t>
  </si>
  <si>
    <t>Remarks (Whether reconciled or not)</t>
  </si>
  <si>
    <t xml:space="preserve">Remarks </t>
  </si>
  <si>
    <t xml:space="preserve">Financial Statement 
Line Item. Breakdown 1.Breakdown 2. Breakdown 3
</t>
  </si>
  <si>
    <t>Financial Statement 
Line Item. Breakdown 1.Breakdown 2. Breakdown 3</t>
  </si>
  <si>
    <t xml:space="preserve">Financial Statement
Line Item. Breakdown 1.Breakdown 2. Breakdown 3
</t>
  </si>
  <si>
    <t>Consolidation Guidelines</t>
  </si>
  <si>
    <r>
      <rPr>
        <b/>
        <sz val="12"/>
        <color theme="1"/>
        <rFont val="Calibri"/>
        <family val="2"/>
      </rPr>
      <t>Implementation of accrual IPSAS in the Public Sector</t>
    </r>
    <r>
      <rPr>
        <sz val="12"/>
        <color theme="1"/>
        <rFont val="Calibri"/>
        <family val="2"/>
      </rPr>
      <t xml:space="preserve">
To modernise the financial and reporting framework, Government has embarked on a gradual implementation of accrual based International Public Sector Accounting Standards (IPSAS) since 2016.
The reform started with adoption of accrual IPSAS in the Budgetary Central Government followed by Local Government and Statutory Bodies.  It is expected that the reform will culminate with the consolidation of the Public Sector entities.   Accordingly, the Finance and Audit Act was amended and a roadmap was established so that the financial statements of Public Sector fully comply with IPSAS for FY 2022/23 and onwards.
A steering Committee at the level of the Ministry of Finance, Economic Planning and Development was set to ensure the successful implementation of the reform.</t>
    </r>
  </si>
  <si>
    <r>
      <t xml:space="preserve">Public Sector Entities will be required to identify inter-public sector entity </t>
    </r>
    <r>
      <rPr>
        <vertAlign val="superscript"/>
        <sz val="11"/>
        <color theme="1"/>
        <rFont val="Calibri"/>
        <family val="2"/>
      </rPr>
      <t>1</t>
    </r>
    <r>
      <rPr>
        <sz val="11"/>
        <color theme="1"/>
        <rFont val="Calibri"/>
        <family val="2"/>
      </rPr>
      <t xml:space="preserve"> transactions and balances within the Public Sector and fill in the appropriate amount in the corresponding cell. </t>
    </r>
  </si>
  <si>
    <t>1. Inter Public Sector transactions and balances refer to transactions between EBUs, Public Corporations, BCG, special Funds, Local Authorities etc.</t>
  </si>
  <si>
    <t>2. All debit transactions/balances should be filled in with positive values (e.g. expenses and assets ) and credit transactions/balances (e.g. income and liabilities) should be input with negative (-) sign. For ease of reference  following colour coding has been used: 
- Expenses and Assets  have been highlighted in GREY; and
- Income, Liabilities and Equity have been highlighted in LIGHT YELLOW.</t>
  </si>
  <si>
    <t>A. Objective of the Consolidation Package</t>
  </si>
  <si>
    <t>52.</t>
  </si>
  <si>
    <t>Inter-Public Sector balances for the year ended 30 June 2022 and 30 June 2021</t>
  </si>
  <si>
    <t>Description of balances</t>
  </si>
  <si>
    <t>Inter-entity transactions and balances for the year ended 30 June 2022 and 30 June 2021</t>
  </si>
  <si>
    <t>Description of transactions and balances</t>
  </si>
  <si>
    <t>v</t>
  </si>
  <si>
    <t>Other (To specify)</t>
  </si>
  <si>
    <t>Other (To Specify)</t>
  </si>
  <si>
    <t>Other fees (To Specify)</t>
  </si>
  <si>
    <t>Others  (To Specify)</t>
  </si>
  <si>
    <t xml:space="preserve">Others (To Specify) </t>
  </si>
  <si>
    <t xml:space="preserve">Other  (To Specify) </t>
  </si>
  <si>
    <t>Others ( To Specify)</t>
  </si>
  <si>
    <t>Loans to and placements with Banks &amp; Financial Institutions (Short Term original maturity of upto 3 months)</t>
  </si>
  <si>
    <t>Unrestricted balances with central bank - local</t>
  </si>
  <si>
    <t>Unrestricted balances with central bank - Foreign</t>
  </si>
  <si>
    <t>Loans to and placements with banks &amp; financial institutions (original maturity of upto 3 months)</t>
  </si>
  <si>
    <t>Social Contributions - CSG</t>
  </si>
  <si>
    <t>Loans to and placements with banks &amp; financial Institutions</t>
  </si>
  <si>
    <t>Loans to and placements with banks and financial institutions</t>
  </si>
  <si>
    <t>Gold Deposits</t>
  </si>
  <si>
    <t>Deposit with other local financial institutions</t>
  </si>
  <si>
    <t>Deposit with foreign banks and financial institutions</t>
  </si>
  <si>
    <t xml:space="preserve">Other (To Specify) </t>
  </si>
  <si>
    <t>Others(To Specify)</t>
  </si>
  <si>
    <t>Others( To Specify)</t>
  </si>
  <si>
    <t>Investment in securities designated at FVTNAE /Others To Specify</t>
  </si>
  <si>
    <t>Gold Deposit</t>
  </si>
  <si>
    <t>Government (Ministires/Departments)</t>
  </si>
  <si>
    <t>The Ministry of Finance, Economic Planning and Development has entrusted the Accountant-General with the responsibility to prepare consolidated financial statements for the whole Public Sector, as far as possible in compliance with International Public Sector Accounting Standards (IPSAS). The consolidated financial statements will include Budgetary Central Government (BCG), Statutory Bodies, Special Funds, Local Authorities (LA), Rodrigues Regional Assembly (RRA) and Controlled Public Corporations. The collaboration and active participation of each and every stakeholder is required in this exercise.</t>
  </si>
  <si>
    <t>To facilitate the preparation of the consolidated financial statements of the Public Sector, Treasury in consultation with stakeholders has prepared:</t>
  </si>
  <si>
    <t>•        A Consolidation Package which provides the form and content of the financial statements, including explanatory notes where Public Sector entities are required to fill-in the necessary information, ''where applicable".</t>
  </si>
  <si>
    <t>•        By end of April 2023 
1) The amended version of the Consolidation Package highlighting (in yellow) the amendments together with a list of these amendments made to the accounts; or
an email confirming that there was no change in the figures; and
2) A copy of the audited financial statements together with the signed audit report.</t>
  </si>
  <si>
    <t xml:space="preserve">35. </t>
  </si>
  <si>
    <t>53.</t>
  </si>
  <si>
    <t>Fill in the "3. Consolidated Statement of Changes in Net Assets or Equity".</t>
  </si>
  <si>
    <t>3. CONSOLIDATED STATEMENT OF CHANGES IN NET ASSETS OR EQUITY FOR THE YEAR ENDED 30 JUNE 2022</t>
  </si>
  <si>
    <t>No significant events have occurred after the reporting date that require the  Financial Statements to be adjusted as at ………………………. (Year-end), nor have there been any significant non-adjusting events that have occurred after the reporting date.</t>
  </si>
  <si>
    <t>No Events After the Reporting Date</t>
  </si>
  <si>
    <t>(a) Non-Adjusting Events After the Reporting Date</t>
  </si>
  <si>
    <t>(b) Adjusting Events After the Reporting Date</t>
  </si>
  <si>
    <t>EVENTS AFTER REPORTING DATE</t>
  </si>
  <si>
    <t xml:space="preserve"> Aapravasi Ghat Trust Fund</t>
  </si>
  <si>
    <t xml:space="preserve"> Agalega Island Council</t>
  </si>
  <si>
    <t xml:space="preserve"> Allied Health Professionals Council</t>
  </si>
  <si>
    <t xml:space="preserve"> Arabic Speaking Union</t>
  </si>
  <si>
    <t xml:space="preserve"> Beach Authority</t>
  </si>
  <si>
    <t xml:space="preserve"> Bhojpuri Speaking Union</t>
  </si>
  <si>
    <t xml:space="preserve"> Bus Industry Employees Welfare Fund </t>
  </si>
  <si>
    <t xml:space="preserve"> Chagossian Welfare Fund</t>
  </si>
  <si>
    <t xml:space="preserve"> Chinese Speaking Union</t>
  </si>
  <si>
    <t xml:space="preserve"> Civil Service Family Protection Scheme Board</t>
  </si>
  <si>
    <t xml:space="preserve"> Competition Commission</t>
  </si>
  <si>
    <t xml:space="preserve"> Conservatoire de Musique François Mitterand Trust Fund</t>
  </si>
  <si>
    <t xml:space="preserve"> Construction Industry Development Board</t>
  </si>
  <si>
    <t xml:space="preserve"> Cooperative Development Fund</t>
  </si>
  <si>
    <t xml:space="preserve"> COVID-19 Projects Development Fund</t>
  </si>
  <si>
    <t xml:space="preserve"> COVID-19 Solidarity Fund</t>
  </si>
  <si>
    <t xml:space="preserve"> Creole Speaking Union</t>
  </si>
  <si>
    <t xml:space="preserve"> Curatelle Fund</t>
  </si>
  <si>
    <t xml:space="preserve"> Discharged Person’s Aid Committee</t>
  </si>
  <si>
    <t xml:space="preserve"> Early Childhood Care and Education Authority </t>
  </si>
  <si>
    <t xml:space="preserve"> Economic Development Board</t>
  </si>
  <si>
    <t xml:space="preserve"> Employees Welfare Fund</t>
  </si>
  <si>
    <t xml:space="preserve"> English Speaking Union </t>
  </si>
  <si>
    <t xml:space="preserve"> Fashion and Design Institute</t>
  </si>
  <si>
    <t xml:space="preserve"> Financial Intelligence Unit</t>
  </si>
  <si>
    <t xml:space="preserve"> Financial Reporting Council</t>
  </si>
  <si>
    <t xml:space="preserve"> Financial Services Institute Co. Ltd </t>
  </si>
  <si>
    <t xml:space="preserve"> Fisherman Welfare Fund</t>
  </si>
  <si>
    <t xml:space="preserve"> Food and Agricultural Research Extension Institute</t>
  </si>
  <si>
    <t xml:space="preserve"> Gambling Regulatory Authority </t>
  </si>
  <si>
    <t>(i) Horse Racing Division</t>
  </si>
  <si>
    <t xml:space="preserve">(ii) Responsible Gambling and Capacity Building Fund </t>
  </si>
  <si>
    <t xml:space="preserve"> Higher Education Commission</t>
  </si>
  <si>
    <t xml:space="preserve"> Hindi Speaking Union</t>
  </si>
  <si>
    <t xml:space="preserve"> Human Resource Development Council</t>
  </si>
  <si>
    <t xml:space="preserve"> Independent Broadcasting Authority</t>
  </si>
  <si>
    <t xml:space="preserve"> Independent Commission Against Corruption</t>
  </si>
  <si>
    <t xml:space="preserve"> Independent Police Complaints Commission</t>
  </si>
  <si>
    <t xml:space="preserve"> Insurance Industry Compensation Fund</t>
  </si>
  <si>
    <t xml:space="preserve"> Information &amp; Communication Technologies Authority</t>
  </si>
  <si>
    <t xml:space="preserve"> Institute for Judicial and Legal Studies</t>
  </si>
  <si>
    <t xml:space="preserve"> Integrity Reporting Services Agency</t>
  </si>
  <si>
    <t xml:space="preserve"> Irrigation Authority</t>
  </si>
  <si>
    <t xml:space="preserve"> Islamic Cultural Centre for Hajj organisation </t>
  </si>
  <si>
    <t xml:space="preserve"> Islamic Cultural Centre Trust Fund</t>
  </si>
  <si>
    <t xml:space="preserve"> Land Drainage Authority</t>
  </si>
  <si>
    <t xml:space="preserve"> Law Reform Commission</t>
  </si>
  <si>
    <t xml:space="preserve"> Le Morne Heritage Trust Fund</t>
  </si>
  <si>
    <t xml:space="preserve"> Lois Lagesse Trust Fund</t>
  </si>
  <si>
    <t xml:space="preserve"> Lotto Fund</t>
  </si>
  <si>
    <t xml:space="preserve"> Mahatma Gandhi Institute</t>
  </si>
  <si>
    <t xml:space="preserve"> Malcolm de Chazal Trust Fund</t>
  </si>
  <si>
    <t xml:space="preserve"> Marathi Speaking Union</t>
  </si>
  <si>
    <t xml:space="preserve"> Mauritian Cultural Centre Trust</t>
  </si>
  <si>
    <t xml:space="preserve"> Mauritius Council of Registered Librarians</t>
  </si>
  <si>
    <t xml:space="preserve"> Mauritius Examinations Syndicate</t>
  </si>
  <si>
    <t xml:space="preserve"> Mauritius Emerging Technologies Council</t>
  </si>
  <si>
    <t xml:space="preserve"> Mauritius Film Development Corporation</t>
  </si>
  <si>
    <t xml:space="preserve"> Mauritius Institute of Education</t>
  </si>
  <si>
    <t xml:space="preserve"> Mauritius Institute of Health</t>
  </si>
  <si>
    <t xml:space="preserve"> Mauritius Institute of Training and Development (MITD)</t>
  </si>
  <si>
    <t xml:space="preserve"> Mauritius Investment Corporations (MIC)</t>
  </si>
  <si>
    <t xml:space="preserve"> Mauritius Marathi Cultural Centre Trust </t>
  </si>
  <si>
    <t xml:space="preserve"> Mauritius Meat Authority</t>
  </si>
  <si>
    <t xml:space="preserve"> Mauritius Museums Council</t>
  </si>
  <si>
    <t xml:space="preserve"> Mauritius Oceanography Institute</t>
  </si>
  <si>
    <t xml:space="preserve"> Mauritius Qualifications Authority</t>
  </si>
  <si>
    <t xml:space="preserve"> Mauritius Renewable Energy Agency</t>
  </si>
  <si>
    <t xml:space="preserve"> Mauritius Research and Innovation Council</t>
  </si>
  <si>
    <t xml:space="preserve"> Mauritius Revenue Authority</t>
  </si>
  <si>
    <t xml:space="preserve"> Mauritius Society for Animal Welfare </t>
  </si>
  <si>
    <t xml:space="preserve"> Mauritius Society of Authors</t>
  </si>
  <si>
    <t xml:space="preserve"> Mauritius Sports Council</t>
  </si>
  <si>
    <t xml:space="preserve"> Mauritius Standards Bureau</t>
  </si>
  <si>
    <t xml:space="preserve"> Mauritius Tamil Cultural Centre Trust</t>
  </si>
  <si>
    <t xml:space="preserve"> Mauritius Telugu Cultural Centre Trust</t>
  </si>
  <si>
    <t xml:space="preserve"> Mauritius Tourism Promotion Authority</t>
  </si>
  <si>
    <t xml:space="preserve"> Mauritius Urdu Speaking Union</t>
  </si>
  <si>
    <t xml:space="preserve"> Media Trust Board</t>
  </si>
  <si>
    <t xml:space="preserve"> Morris Legacy Fund</t>
  </si>
  <si>
    <t xml:space="preserve"> National Adoption Council</t>
  </si>
  <si>
    <t xml:space="preserve"> National Archives Research And Publication Fund</t>
  </si>
  <si>
    <t xml:space="preserve"> National Art Gallery</t>
  </si>
  <si>
    <t xml:space="preserve"> National Arts Fund</t>
  </si>
  <si>
    <t xml:space="preserve"> National Children’s Council</t>
  </si>
  <si>
    <t xml:space="preserve"> National Computer Board</t>
  </si>
  <si>
    <t xml:space="preserve"> National Committee on Corporate Governance</t>
  </si>
  <si>
    <t xml:space="preserve"> National Cooperative College</t>
  </si>
  <si>
    <t xml:space="preserve"> National Council for Rehabilitation of Disabled Persons</t>
  </si>
  <si>
    <t xml:space="preserve"> National COVID-19 Vaccination Programme Fund</t>
  </si>
  <si>
    <t xml:space="preserve"> National Economic and Social Council</t>
  </si>
  <si>
    <t xml:space="preserve"> National Empowerment Foundation</t>
  </si>
  <si>
    <t xml:space="preserve"> National Environment and Climate Change Fund</t>
  </si>
  <si>
    <t xml:space="preserve"> National Heritage Fund</t>
  </si>
  <si>
    <t xml:space="preserve"> National Human Rights Commission</t>
  </si>
  <si>
    <t xml:space="preserve"> National Library</t>
  </si>
  <si>
    <t xml:space="preserve"> National Parks and Conservation Fund</t>
  </si>
  <si>
    <t xml:space="preserve"> National Productivity and Competitiveness Council</t>
  </si>
  <si>
    <t xml:space="preserve"> National Resilience Fund</t>
  </si>
  <si>
    <t xml:space="preserve"> National Solidarity Fund</t>
  </si>
  <si>
    <t xml:space="preserve"> National Social Inclusion Foundation</t>
  </si>
  <si>
    <t>  National Wage Consultative Council</t>
  </si>
  <si>
    <t>  National Women Entrepreneur Council</t>
  </si>
  <si>
    <t>  National Women’s Council</t>
  </si>
  <si>
    <t>  National Women’s Sports Commission</t>
  </si>
  <si>
    <t>  National Youth Council</t>
  </si>
  <si>
    <t>  Nelson Mandela Centre for African Culture Trust Fund</t>
  </si>
  <si>
    <t>  Non-Government Organisation Trust Fund</t>
  </si>
  <si>
    <t>  Open University of Mauritius</t>
  </si>
  <si>
    <t>  Outer Islands Development Corporation</t>
  </si>
  <si>
    <t>  Parole Board</t>
  </si>
  <si>
    <t>  Polytechnics Mauritius Ltd</t>
  </si>
  <si>
    <t>  Postal Authority</t>
  </si>
  <si>
    <t>  President Fund for Creative Writing in English</t>
  </si>
  <si>
    <t>  Prime Minister's Relief Fund</t>
  </si>
  <si>
    <t xml:space="preserve">  Private Secondary Education Authority  </t>
  </si>
  <si>
    <t>  Professor Basdeo Bissoondoyal Trust Fund</t>
  </si>
  <si>
    <t>  Public Officers’ Welfare Council</t>
  </si>
  <si>
    <t>  Quality Assurance Authority</t>
  </si>
  <si>
    <t>  Rabindranath Tagore Institute</t>
  </si>
  <si>
    <t xml:space="preserve">  Rajiv Gandhi Science Centre </t>
  </si>
  <si>
    <t>  Ramayana Centre</t>
  </si>
  <si>
    <t>  Residential Care Home Fund</t>
  </si>
  <si>
    <t>  Road Development Authority</t>
  </si>
  <si>
    <t>  Rodrigues Subsidy Account</t>
  </si>
  <si>
    <t>  Sanskrit Speaking Union</t>
  </si>
  <si>
    <t>  Seafarer’s Welfare Fund</t>
  </si>
  <si>
    <t>  Senior Citizens Council</t>
  </si>
  <si>
    <t>  Sir Seewoosagur Ramgoolam Foundation</t>
  </si>
  <si>
    <t>  SME Mauritius Ltd</t>
  </si>
  <si>
    <t>  Small Farmers Welfare Fund</t>
  </si>
  <si>
    <t>  Special Education Needs Authority</t>
  </si>
  <si>
    <t>  St Antoine Planters Co-operative Trust</t>
  </si>
  <si>
    <t>  Statutory Bodies Family Protection Fund</t>
  </si>
  <si>
    <t>  Sugar Industry Labour Welfare Fund</t>
  </si>
  <si>
    <t xml:space="preserve">  Tamil Speaking Union  </t>
  </si>
  <si>
    <t>  Taxi Operators Welfare Fund</t>
  </si>
  <si>
    <t xml:space="preserve">  Telugu Speaking Union  </t>
  </si>
  <si>
    <t>  Tourism Authority</t>
  </si>
  <si>
    <t>  Tourism Employees Welfare Fund</t>
  </si>
  <si>
    <t>  Town and Country Planning Board</t>
  </si>
  <si>
    <t>  Trade Union Trust Fund</t>
  </si>
  <si>
    <t>  Training &amp; Employment of Disabled Persons Board</t>
  </si>
  <si>
    <t>  Treasury Foreign Currency Management Fund</t>
  </si>
  <si>
    <t>  Trust Fund for Excellence in Sports</t>
  </si>
  <si>
    <t>  Trust Fund for Specialised Medical Care</t>
  </si>
  <si>
    <t>  Université des Mascareignes</t>
  </si>
  <si>
    <t>  University of Mauritius</t>
  </si>
  <si>
    <t>  University of Technology, Mauritius</t>
  </si>
  <si>
    <t>  Utility Regulatory Authority</t>
  </si>
  <si>
    <t>  Vallee d’Osterlog Endemic Garden</t>
  </si>
  <si>
    <t>  World Hindi Secretariat</t>
  </si>
  <si>
    <t xml:space="preserve"> National Pensions Fund</t>
  </si>
  <si>
    <t xml:space="preserve"> National Savings Fund – Transitional Unemployment Benefit (NSF-TUB)</t>
  </si>
  <si>
    <t xml:space="preserve"> Rodrigues Regional Assembly</t>
  </si>
  <si>
    <t xml:space="preserve">  City Council of Port Louis</t>
  </si>
  <si>
    <t xml:space="preserve">  Municipal Council of Beau Bassin / Rose Hill</t>
  </si>
  <si>
    <t xml:space="preserve">  Municipal Council of Quatre Bornes</t>
  </si>
  <si>
    <t xml:space="preserve">  Municipal Council of Vacoas / Phoenix</t>
  </si>
  <si>
    <t xml:space="preserve">  Municipal Council of Curepipe</t>
  </si>
  <si>
    <t xml:space="preserve">  District Council of Black River</t>
  </si>
  <si>
    <t xml:space="preserve">  District Council of Pamplemousses</t>
  </si>
  <si>
    <t xml:space="preserve">  District Council of Rivière du Rempart</t>
  </si>
  <si>
    <t xml:space="preserve">  District Council of Grand Port</t>
  </si>
  <si>
    <t xml:space="preserve"> District Council of Savanne</t>
  </si>
  <si>
    <t xml:space="preserve"> District Council of Moka</t>
  </si>
  <si>
    <t xml:space="preserve">  District Council of Flacq</t>
  </si>
  <si>
    <t>    Agricultural Marketing Board</t>
  </si>
  <si>
    <t>    Airport holdings Ltd</t>
  </si>
  <si>
    <t xml:space="preserve">(i)           AHL Hospitality Ltd </t>
  </si>
  <si>
    <t>(ii)          Air Mauritius Ltd</t>
  </si>
  <si>
    <t>(iii)         AirMate Ltd</t>
  </si>
  <si>
    <t>(iv)         Air Mauritius Holdings Ltd  </t>
  </si>
  <si>
    <t>(v)          Air Mauritius Institute Ltd</t>
  </si>
  <si>
    <t>(vi)         Airports of Mauritius Co Ltd</t>
  </si>
  <si>
    <t>(vii)       Airport Terminal Operations Ltd (ATOL)</t>
  </si>
  <si>
    <t>(viii)      Airport of Rodrigues Ltd</t>
  </si>
  <si>
    <t>(ix)         Aviation Engineering Services (Mauritius) Ltd</t>
  </si>
  <si>
    <t>(x)          Cargo &amp; Freeport Business Ltd</t>
  </si>
  <si>
    <t>(xi)         Ground Handling Services Ltd</t>
  </si>
  <si>
    <t>(xii)        Jet A-1 Ltd</t>
  </si>
  <si>
    <t>(xiii)      Jet Prime Ltd</t>
  </si>
  <si>
    <t>(xiv)      Luxury Travel and Tours Ltd</t>
  </si>
  <si>
    <t>(xv)       Mauritius Duty Free Paradise Co Ltd</t>
  </si>
  <si>
    <t>(xvi)      Mauritius Estate Development Corporation Limited</t>
  </si>
  <si>
    <t>(xvii)     Mauritius Helicopter Limited</t>
  </si>
  <si>
    <t>(xviii)    MRO Maintenance Ltd</t>
  </si>
  <si>
    <t xml:space="preserve">(xix)      New Property Development Ltd </t>
  </si>
  <si>
    <t>(xx)       Pointe Coton Resort Hotel Co Ltd</t>
  </si>
  <si>
    <t xml:space="preserve">(xxi)      Rodrigues Duty Free Paradise Co Ltd </t>
  </si>
  <si>
    <t>    Cargo Handling Corporation Ltd</t>
  </si>
  <si>
    <t>    Central Electricity Board</t>
  </si>
  <si>
    <t xml:space="preserve">(i)           CEB (Green Energy) Co. Ltd </t>
  </si>
  <si>
    <t xml:space="preserve">(ii)          CEB (Fibrenet) Co. Ltd </t>
  </si>
  <si>
    <t xml:space="preserve">(iii)         CEB ( Facilities) Co. Ltd </t>
  </si>
  <si>
    <t>    Central Water Authority</t>
  </si>
  <si>
    <t>    Civil Service College Mauritius</t>
  </si>
  <si>
    <t xml:space="preserve">    Landscope Mauritius </t>
  </si>
  <si>
    <t xml:space="preserve">(i)           Cyber Properties Investment Ltd  </t>
  </si>
  <si>
    <t>(ii)          Informatics Park Ltd</t>
  </si>
  <si>
    <t>(iii)         Cote D'or Data Technology Park Ltd</t>
  </si>
  <si>
    <t>(iv)         Cote D'or Smart City Mauritius Co Ltd</t>
  </si>
  <si>
    <t>(v)          BPML Freeport Services Ltd</t>
  </si>
  <si>
    <t>(vi)         Les Pailles Management Ltd</t>
  </si>
  <si>
    <t>(vii)       Mauri-Facilities Management Co Ltd</t>
  </si>
  <si>
    <t>    Mauritius Broadcasting Corporation</t>
  </si>
  <si>
    <t xml:space="preserve">    Mauritius Cane Industry Authority </t>
  </si>
  <si>
    <t xml:space="preserve"> Mauritius Multisports Infrastructure Ltd</t>
  </si>
  <si>
    <t xml:space="preserve"> Mauritius Ports Authority</t>
  </si>
  <si>
    <t xml:space="preserve"> Mauritius Posts Ltd</t>
  </si>
  <si>
    <t>(i) Mauritius Post Foreign Exchange Co Ltd</t>
  </si>
  <si>
    <t xml:space="preserve">(i)           Call Services Ltd </t>
  </si>
  <si>
    <t xml:space="preserve">(ii)          Cellplus Mobile Communications Ltd </t>
  </si>
  <si>
    <t>(iii)         Mauritius Telecom Foundation</t>
  </si>
  <si>
    <t>(iv)         MT International Ventures PCC</t>
  </si>
  <si>
    <t>(v)          MT Properties Ltd (Telecom)</t>
  </si>
  <si>
    <t>(vi)         MT Services Ltd (Telecom)</t>
  </si>
  <si>
    <t>(vii)       Telecom Plus Ltd (Telecom)</t>
  </si>
  <si>
    <t>(viii)      Teleforce Ltd</t>
  </si>
  <si>
    <t xml:space="preserve"> Metro Express Ltd</t>
  </si>
  <si>
    <t xml:space="preserve"> Multi Carrier Mauritius Ltd</t>
  </si>
  <si>
    <t xml:space="preserve"> National Housing Development Corporation Ltd </t>
  </si>
  <si>
    <t>(i)           New Social Living Development Ltd (NSLD)</t>
  </si>
  <si>
    <t xml:space="preserve"> National Real Estate Ltd</t>
  </si>
  <si>
    <t xml:space="preserve"> National Transport Corporation</t>
  </si>
  <si>
    <t xml:space="preserve"> Rose Belle Sugar Estate Board</t>
  </si>
  <si>
    <t xml:space="preserve"> SBM (NFC) Holding Ltd (under SBM Holdings Ltd-see Financial Public Corporations )</t>
  </si>
  <si>
    <t>   State Investment Corporation (SIC) Ltd (refer to other subsidiaries listed under Financial Corporations)</t>
  </si>
  <si>
    <t>(i)           Beach Casino Ltd</t>
  </si>
  <si>
    <t xml:space="preserve">(ii)         Casino de Maurice Ltd </t>
  </si>
  <si>
    <t>(iii)         Compagnie Mauricienne D'Hippodromes Ltee</t>
  </si>
  <si>
    <t>(iv)         Domaine Les Pailles Ltee</t>
  </si>
  <si>
    <t>(v)          EREIT Management Ltd</t>
  </si>
  <si>
    <t>(vi)         Grand Baie Casino Ltd</t>
  </si>
  <si>
    <t>(vii)       Guibies Holding Ltd</t>
  </si>
  <si>
    <t>(viii)      Guibies Properties Ltd</t>
  </si>
  <si>
    <t>(ix)         Lakepoint Ltd</t>
  </si>
  <si>
    <t>(x)          Le Caudan Waterfront Casino Ltd</t>
  </si>
  <si>
    <t>(xi)         Le Grand Casino du Domaine Limitee</t>
  </si>
  <si>
    <t>(xii)        Le Val Development Ltd</t>
  </si>
  <si>
    <t>(xiii)      Mauritius Technologies Holdings Ltd</t>
  </si>
  <si>
    <t>(xiv)      MJTI Properties Ltd</t>
  </si>
  <si>
    <t>(xv)       Prime Partners Ltd</t>
  </si>
  <si>
    <t>(xvi)      Prime Real Estate Ltd</t>
  </si>
  <si>
    <t>(xvii)     SBM Infrastructure Development Co Ltd</t>
  </si>
  <si>
    <t>(xviii)    SIC Development Co Ltd</t>
  </si>
  <si>
    <t>(xix)      Sun Casinos Ltd</t>
  </si>
  <si>
    <t>(xx)       SIC Management Services Ltd</t>
  </si>
  <si>
    <t xml:space="preserve"> State Informatics Ltd</t>
  </si>
  <si>
    <t xml:space="preserve"> State Trading Corporation</t>
  </si>
  <si>
    <t xml:space="preserve"> Sugar Investment Trust</t>
  </si>
  <si>
    <t xml:space="preserve"> Wastewater Management Authority</t>
  </si>
  <si>
    <t xml:space="preserve"> Bank of Mauritius</t>
  </si>
  <si>
    <t xml:space="preserve"> Development Bank of Mauritius Ltd</t>
  </si>
  <si>
    <t xml:space="preserve">(i)           DBM Financial Services Ltd </t>
  </si>
  <si>
    <t>(ii)          DBM Venture Capital Fund Ltd</t>
  </si>
  <si>
    <t xml:space="preserve">(iii)         DBM Energy Ltd </t>
  </si>
  <si>
    <t>(iv)         DBM Properties Development Ltd</t>
  </si>
  <si>
    <t>(v)          Rodrigues Business Park Co Ltd</t>
  </si>
  <si>
    <t xml:space="preserve"> Financial Services Commission</t>
  </si>
  <si>
    <t xml:space="preserve"> Industrial Finance Corporation of Mauritius Ltd</t>
  </si>
  <si>
    <t xml:space="preserve"> MauBank Holdings Ltd</t>
  </si>
  <si>
    <t xml:space="preserve">  (a) MauBank Ltd</t>
  </si>
  <si>
    <t xml:space="preserve">    (i) MauBank Investment Ltd</t>
  </si>
  <si>
    <t xml:space="preserve">       (b) Ebene Asset Management Company ltd (EAMC Ltd)</t>
  </si>
  <si>
    <t xml:space="preserve">       (c) MauFactoring ltd</t>
  </si>
  <si>
    <t xml:space="preserve"> Mauritius Africa Fund</t>
  </si>
  <si>
    <t xml:space="preserve"> Mauritius Civil Service Mutual Aid Association Ltd</t>
  </si>
  <si>
    <t xml:space="preserve"> Mauritius Housing Company Ltd</t>
  </si>
  <si>
    <t xml:space="preserve"> National Savings Fund</t>
  </si>
  <si>
    <t xml:space="preserve"> National Insurance Company (NIC) Group </t>
  </si>
  <si>
    <t xml:space="preserve">(a)  NIC General Insurance Co Ltd </t>
  </si>
  <si>
    <t xml:space="preserve">(b)  National Insurance Co Ltd </t>
  </si>
  <si>
    <t xml:space="preserve">    (i) NIC Healthcare Co</t>
  </si>
  <si>
    <t xml:space="preserve">                   (ii) NIC Services Co</t>
  </si>
  <si>
    <t xml:space="preserve">     (c) NIC Properties Co</t>
  </si>
  <si>
    <t xml:space="preserve"> National Property Fund Ltd</t>
  </si>
  <si>
    <t xml:space="preserve"> SBM Holdings Ltd</t>
  </si>
  <si>
    <t>(a)  SBM (Bank) Holdings Ltd</t>
  </si>
  <si>
    <t>(i)           SBM Bank (Mauritius) Ltd</t>
  </si>
  <si>
    <t xml:space="preserve">(ii)          Banque SBM Madagascar </t>
  </si>
  <si>
    <t>(iii)         SBM Bank (India) Ltd</t>
  </si>
  <si>
    <t>(iv)         SBM Africa Holdings Ltd</t>
  </si>
  <si>
    <t>(v)          SBM Bank (Kenya) Ltd</t>
  </si>
  <si>
    <t>(b)  SBM (NBFC) Holdings Ltd</t>
  </si>
  <si>
    <t>(i)           SBM Factors Ltd</t>
  </si>
  <si>
    <t>(ii)          SBM Insurance Agency Ltd</t>
  </si>
  <si>
    <t>(iii)         SBM eBusiness Ltd</t>
  </si>
  <si>
    <t>(iv)         SBM Leasing Co</t>
  </si>
  <si>
    <t>(v)          SBM Fund Services Ltd</t>
  </si>
  <si>
    <t>(vi)         SBM Capital Markets Ltd</t>
  </si>
  <si>
    <t>(vii)       SBM Mauritius Asset Managers Ltd</t>
  </si>
  <si>
    <t xml:space="preserve"> State Insurance Company of Mauritius Ltd</t>
  </si>
  <si>
    <t>(i)           SICOM Financial Services Ltd</t>
  </si>
  <si>
    <t>(ii)          SICOM General Fund</t>
  </si>
  <si>
    <t>(iii)         SICOM General Insurance Ltd</t>
  </si>
  <si>
    <t>(iv)         SICOM Global Fund</t>
  </si>
  <si>
    <t>(v)          SICOM Management Ltd</t>
  </si>
  <si>
    <t>(vi)         SICOM Overseas Diversified Fund</t>
  </si>
  <si>
    <t xml:space="preserve"> State Investment Corporation Ltd</t>
  </si>
  <si>
    <t>(i)           Capital Assets Management Ltd</t>
  </si>
  <si>
    <t>(ii)          SIC Capital Support Ltd</t>
  </si>
  <si>
    <t>(iii)         SIC Fund Management Ltd</t>
  </si>
  <si>
    <t>(iv)         State Investment Finance Corporation Ltd</t>
  </si>
  <si>
    <t xml:space="preserve"> Sugar Insurance Fund Board</t>
  </si>
  <si>
    <t>EVENTS AFTER THE REPORTING DATE</t>
  </si>
  <si>
    <t>1b. SUMMARISED CONSOLIDATED STATEMENT OF FINANCIAL POSITION AS AT 30 JUNE 2022</t>
  </si>
  <si>
    <t>2b. SUMMARISED CONSOLIDATED STATEMENT OF FINANCIAL PERFORMANCE FOR THE YEAR ENDED 30 JUNE 2022 (Classification of Expenses by Nature)</t>
  </si>
  <si>
    <t>Gold Deposit (To provide details)</t>
  </si>
  <si>
    <t>•        By 21 November 2022 
1) The Consolidated Package (soft copy excel file); and 
2) A copy of unaudited financial statements submitted to the auditor.</t>
  </si>
  <si>
    <t>Manufacturing Sector Workers Welfare Fund (ex EPZLWF)</t>
  </si>
  <si>
    <t>Recovered Assets Fund</t>
  </si>
  <si>
    <t>List of entities to be consolidated in FY 2021/2022 as part of General Government</t>
  </si>
  <si>
    <r>
      <t xml:space="preserve">TOTAL : 168 entities </t>
    </r>
    <r>
      <rPr>
        <b/>
        <i/>
        <sz val="10"/>
        <color theme="1"/>
        <rFont val="Times New Roman"/>
        <family val="1"/>
      </rPr>
      <t>(Including Budgetary Central Government -Ministries and Departments)</t>
    </r>
    <r>
      <rPr>
        <b/>
        <sz val="11"/>
        <color theme="1"/>
        <rFont val="Times New Roman"/>
        <family val="1"/>
      </rPr>
      <t xml:space="preserve"> </t>
    </r>
  </si>
  <si>
    <r>
      <t>1.</t>
    </r>
    <r>
      <rPr>
        <b/>
        <i/>
        <sz val="7"/>
        <color theme="1"/>
        <rFont val="Times New Roman"/>
        <family val="1"/>
      </rPr>
      <t xml:space="preserve">       </t>
    </r>
    <r>
      <rPr>
        <b/>
        <i/>
        <u/>
        <sz val="11"/>
        <color theme="1"/>
        <rFont val="Times New Roman"/>
        <family val="1"/>
      </rPr>
      <t>Budgetary Central Government -Ministries and Departments</t>
    </r>
  </si>
  <si>
    <r>
      <t>2.</t>
    </r>
    <r>
      <rPr>
        <b/>
        <i/>
        <sz val="7"/>
        <color theme="1"/>
        <rFont val="Times New Roman"/>
        <family val="1"/>
      </rPr>
      <t xml:space="preserve">       </t>
    </r>
    <r>
      <rPr>
        <b/>
        <i/>
        <u/>
        <sz val="11"/>
        <color theme="1"/>
        <rFont val="Times New Roman"/>
        <family val="1"/>
      </rPr>
      <t>Extra Budgetary Units (including special funds)</t>
    </r>
  </si>
  <si>
    <r>
      <t>1.</t>
    </r>
    <r>
      <rPr>
        <b/>
        <i/>
        <sz val="7"/>
        <color theme="1"/>
        <rFont val="Times New Roman"/>
        <family val="1"/>
      </rPr>
      <t xml:space="preserve">       </t>
    </r>
    <r>
      <rPr>
        <b/>
        <i/>
        <u/>
        <sz val="11"/>
        <color theme="1"/>
        <rFont val="Times New Roman"/>
        <family val="1"/>
      </rPr>
      <t>Social Security Schemes</t>
    </r>
  </si>
  <si>
    <r>
      <t>2.</t>
    </r>
    <r>
      <rPr>
        <b/>
        <i/>
        <sz val="7"/>
        <color theme="1"/>
        <rFont val="Times New Roman"/>
        <family val="1"/>
      </rPr>
      <t xml:space="preserve">       </t>
    </r>
    <r>
      <rPr>
        <b/>
        <i/>
        <u/>
        <sz val="11"/>
        <color theme="1"/>
        <rFont val="Times New Roman"/>
        <family val="1"/>
      </rPr>
      <t>Regional Government</t>
    </r>
  </si>
  <si>
    <r>
      <t>3.</t>
    </r>
    <r>
      <rPr>
        <b/>
        <i/>
        <sz val="7"/>
        <color theme="1"/>
        <rFont val="Times New Roman"/>
        <family val="1"/>
      </rPr>
      <t xml:space="preserve">       </t>
    </r>
    <r>
      <rPr>
        <b/>
        <i/>
        <u/>
        <sz val="11"/>
        <color theme="1"/>
        <rFont val="Times New Roman"/>
        <family val="1"/>
      </rPr>
      <t>Local Government</t>
    </r>
  </si>
  <si>
    <t>List of entities to be consolidated in FY 2022/2023 as part of Public Sector</t>
  </si>
  <si>
    <r>
      <t>TOTAL : 210 entities (</t>
    </r>
    <r>
      <rPr>
        <b/>
        <i/>
        <sz val="10"/>
        <color theme="1"/>
        <rFont val="Times New Roman"/>
        <family val="1"/>
      </rPr>
      <t>Including General Government)</t>
    </r>
  </si>
  <si>
    <t>The above list of entities falling under the General Government should be considered in addition to the list of entities falling under the Public Sector</t>
  </si>
  <si>
    <r>
      <t>1.</t>
    </r>
    <r>
      <rPr>
        <b/>
        <i/>
        <sz val="7"/>
        <color theme="1"/>
        <rFont val="Times New Roman"/>
        <family val="1"/>
      </rPr>
      <t xml:space="preserve">       </t>
    </r>
    <r>
      <rPr>
        <b/>
        <i/>
        <u/>
        <sz val="11"/>
        <color theme="1"/>
        <rFont val="Times New Roman"/>
        <family val="1"/>
      </rPr>
      <t>Non-Financial Public Corporations</t>
    </r>
  </si>
  <si>
    <r>
      <t>2.</t>
    </r>
    <r>
      <rPr>
        <b/>
        <i/>
        <sz val="7"/>
        <color theme="1"/>
        <rFont val="Times New Roman"/>
        <family val="1"/>
      </rPr>
      <t xml:space="preserve">       </t>
    </r>
    <r>
      <rPr>
        <b/>
        <i/>
        <u/>
        <sz val="11"/>
        <color theme="1"/>
        <rFont val="Times New Roman"/>
        <family val="1"/>
      </rPr>
      <t>Financial Public Corporations</t>
    </r>
  </si>
  <si>
    <t>B</t>
  </si>
  <si>
    <t xml:space="preserve">Gains/(Losses) on other instruments </t>
  </si>
  <si>
    <t>Gains/(Losses) on other instruments (To specify)</t>
  </si>
  <si>
    <t>Other Transfers- Total</t>
  </si>
  <si>
    <r>
      <t>At 30 June 2022 (Audited)</t>
    </r>
    <r>
      <rPr>
        <b/>
        <sz val="9"/>
        <color rgb="FFFFC000"/>
        <rFont val="Cambria"/>
        <family val="1"/>
      </rPr>
      <t xml:space="preserve">  </t>
    </r>
  </si>
  <si>
    <t>Check- Audited 2021</t>
  </si>
  <si>
    <t>Check- Audited 2022</t>
  </si>
  <si>
    <t>Check- Gross 2021</t>
  </si>
  <si>
    <t>Check- Gross 2022</t>
  </si>
  <si>
    <t>The figures should be filled as full amount instead of rounding to the nearest thousands.</t>
  </si>
  <si>
    <t>Social Contributions- Total</t>
  </si>
  <si>
    <t>Other Revenue-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</si>
</sst>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_-* #,##0_-;\-* #,##0_-;_-* &quot;-&quot;??_-;_-@"/>
    <numFmt numFmtId="166" formatCode="d\ mmm\ yy"/>
    <numFmt numFmtId="167" formatCode="d\ mmmm\ yyyy"/>
  </numFmts>
  <fonts count="157">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color theme="1"/>
      <name val="Calibri"/>
      <family val="2"/>
    </font>
    <font>
      <sz val="11"/>
      <color theme="1"/>
      <name val="Calibri"/>
      <family val="2"/>
    </font>
    <font>
      <b/>
      <i/>
      <sz val="11"/>
      <color theme="1"/>
      <name val="Calibri"/>
      <family val="2"/>
    </font>
    <font>
      <i/>
      <sz val="11"/>
      <color theme="1"/>
      <name val="Calibri"/>
      <family val="2"/>
    </font>
    <font>
      <sz val="11"/>
      <name val="Calibri"/>
      <family val="2"/>
    </font>
    <font>
      <sz val="11"/>
      <color rgb="FFFF0000"/>
      <name val="Calibri"/>
      <family val="2"/>
    </font>
    <font>
      <sz val="11"/>
      <color rgb="FF000000"/>
      <name val="Calibri"/>
      <family val="2"/>
    </font>
    <font>
      <b/>
      <sz val="11"/>
      <color theme="1"/>
      <name val="Calibri"/>
      <family val="2"/>
    </font>
    <font>
      <b/>
      <sz val="11"/>
      <color theme="1"/>
      <name val="Calibri"/>
      <family val="2"/>
      <scheme val="minor"/>
    </font>
    <font>
      <b/>
      <u/>
      <sz val="11"/>
      <color theme="1"/>
      <name val="Calibri"/>
      <family val="2"/>
    </font>
    <font>
      <b/>
      <sz val="9"/>
      <color theme="1"/>
      <name val="Cambria"/>
      <family val="1"/>
    </font>
    <font>
      <b/>
      <sz val="9"/>
      <color rgb="FF000000"/>
      <name val="Cambria"/>
      <family val="1"/>
    </font>
    <font>
      <b/>
      <i/>
      <u/>
      <sz val="11"/>
      <color theme="1"/>
      <name val="Calibri"/>
      <family val="2"/>
    </font>
    <font>
      <b/>
      <u/>
      <sz val="11"/>
      <color theme="1"/>
      <name val="Calibri"/>
      <family val="2"/>
    </font>
    <font>
      <u/>
      <sz val="11"/>
      <color theme="1"/>
      <name val="Calibri"/>
      <family val="2"/>
    </font>
    <font>
      <u/>
      <sz val="11"/>
      <color theme="1"/>
      <name val="Calibri"/>
      <family val="2"/>
    </font>
    <font>
      <i/>
      <sz val="9"/>
      <color theme="1"/>
      <name val="Cambria"/>
      <family val="1"/>
    </font>
    <font>
      <sz val="9"/>
      <color theme="1"/>
      <name val="Cambria"/>
      <family val="1"/>
    </font>
    <font>
      <sz val="9"/>
      <color rgb="FFFFC000"/>
      <name val="Cambria"/>
      <family val="1"/>
    </font>
    <font>
      <sz val="9"/>
      <color rgb="FF000000"/>
      <name val="Cambria"/>
      <family val="1"/>
    </font>
    <font>
      <b/>
      <sz val="9"/>
      <color rgb="FFFFC000"/>
      <name val="Cambria"/>
      <family val="1"/>
    </font>
    <font>
      <sz val="11"/>
      <color rgb="FFFFC000"/>
      <name val="Calibri"/>
      <family val="2"/>
      <scheme val="minor"/>
    </font>
    <font>
      <sz val="9"/>
      <color rgb="FFFF0000"/>
      <name val="Cambria"/>
      <family val="1"/>
    </font>
    <font>
      <i/>
      <u/>
      <sz val="9"/>
      <color theme="1"/>
      <name val="Cambria"/>
      <family val="1"/>
    </font>
    <font>
      <b/>
      <sz val="8"/>
      <color rgb="FF231F20"/>
      <name val="Times New Roman"/>
      <family val="1"/>
    </font>
    <font>
      <b/>
      <u/>
      <sz val="9"/>
      <color theme="1"/>
      <name val="Cambria"/>
      <family val="1"/>
    </font>
    <font>
      <sz val="11"/>
      <color rgb="FFFFC000"/>
      <name val="Calibri"/>
      <family val="2"/>
    </font>
    <font>
      <u/>
      <sz val="9"/>
      <color rgb="FF00B0F0"/>
      <name val="Cambria"/>
      <family val="1"/>
    </font>
    <font>
      <sz val="9"/>
      <color rgb="FF00B0F0"/>
      <name val="Cambria"/>
      <family val="1"/>
    </font>
    <font>
      <i/>
      <u/>
      <sz val="9"/>
      <color theme="1"/>
      <name val="Cambria"/>
      <family val="1"/>
    </font>
    <font>
      <u/>
      <sz val="9"/>
      <color rgb="FF000000"/>
      <name val="Cambria"/>
      <family val="1"/>
    </font>
    <font>
      <u/>
      <sz val="9"/>
      <color rgb="FFFFC000"/>
      <name val="Cambria"/>
      <family val="1"/>
    </font>
    <font>
      <i/>
      <sz val="9"/>
      <color rgb="FFFF0000"/>
      <name val="Cambria"/>
      <family val="1"/>
    </font>
    <font>
      <u/>
      <sz val="9"/>
      <color theme="1"/>
      <name val="Cambria"/>
      <family val="1"/>
    </font>
    <font>
      <b/>
      <u/>
      <sz val="9"/>
      <color theme="1"/>
      <name val="Cambria"/>
      <family val="1"/>
    </font>
    <font>
      <i/>
      <sz val="9"/>
      <color rgb="FF000000"/>
      <name val="Cambria"/>
      <family val="1"/>
    </font>
    <font>
      <i/>
      <u/>
      <sz val="9"/>
      <color theme="1"/>
      <name val="Cambria"/>
      <family val="1"/>
    </font>
    <font>
      <u/>
      <sz val="9"/>
      <color theme="1"/>
      <name val="Cambria"/>
      <family val="1"/>
    </font>
    <font>
      <b/>
      <sz val="9"/>
      <color rgb="FFFF0000"/>
      <name val="Cambria"/>
      <family val="1"/>
    </font>
    <font>
      <u/>
      <sz val="9"/>
      <color theme="1"/>
      <name val="Cambria"/>
      <family val="1"/>
    </font>
    <font>
      <b/>
      <sz val="9"/>
      <color rgb="FFED7D31"/>
      <name val="Cambria"/>
      <family val="1"/>
    </font>
    <font>
      <u/>
      <sz val="9"/>
      <color theme="1"/>
      <name val="Cambria"/>
      <family val="1"/>
    </font>
    <font>
      <u/>
      <sz val="9"/>
      <color theme="1"/>
      <name val="Cambria"/>
      <family val="1"/>
    </font>
    <font>
      <i/>
      <u/>
      <sz val="9"/>
      <color theme="1"/>
      <name val="Cambria"/>
      <family val="1"/>
    </font>
    <font>
      <b/>
      <u/>
      <sz val="9"/>
      <color theme="1"/>
      <name val="Cambria"/>
      <family val="1"/>
    </font>
    <font>
      <b/>
      <i/>
      <sz val="9"/>
      <color theme="1"/>
      <name val="Cambria"/>
      <family val="1"/>
    </font>
    <font>
      <i/>
      <u/>
      <sz val="9"/>
      <color theme="1"/>
      <name val="Cambria"/>
      <family val="1"/>
    </font>
    <font>
      <i/>
      <u/>
      <sz val="9"/>
      <color theme="1"/>
      <name val="Cambria"/>
      <family val="1"/>
    </font>
    <font>
      <i/>
      <u/>
      <sz val="9"/>
      <color theme="1"/>
      <name val="Cambria"/>
      <family val="1"/>
    </font>
    <font>
      <sz val="9"/>
      <color rgb="FFFFC000"/>
      <name val="Docs-Cambria"/>
    </font>
    <font>
      <b/>
      <u/>
      <sz val="9"/>
      <color theme="1"/>
      <name val="Cambria"/>
      <family val="1"/>
    </font>
    <font>
      <b/>
      <i/>
      <u/>
      <sz val="9"/>
      <color theme="1"/>
      <name val="Cambria"/>
      <family val="1"/>
    </font>
    <font>
      <b/>
      <u/>
      <sz val="9"/>
      <color theme="1"/>
      <name val="Cambria"/>
      <family val="1"/>
    </font>
    <font>
      <b/>
      <u/>
      <sz val="9"/>
      <color theme="1"/>
      <name val="Cambria"/>
      <family val="1"/>
    </font>
    <font>
      <b/>
      <u/>
      <sz val="9"/>
      <color theme="1"/>
      <name val="Cambria"/>
      <family val="1"/>
    </font>
    <font>
      <b/>
      <u/>
      <sz val="9"/>
      <color theme="1"/>
      <name val="Cambria"/>
      <family val="1"/>
    </font>
    <font>
      <b/>
      <sz val="9"/>
      <color theme="0"/>
      <name val="Cambria"/>
      <family val="1"/>
    </font>
    <font>
      <i/>
      <u/>
      <sz val="9"/>
      <color theme="1"/>
      <name val="Cambria"/>
      <family val="1"/>
    </font>
    <font>
      <i/>
      <u/>
      <sz val="9"/>
      <color theme="1"/>
      <name val="Cambria"/>
      <family val="1"/>
    </font>
    <font>
      <i/>
      <u/>
      <sz val="9"/>
      <color theme="1"/>
      <name val="Cambria"/>
      <family val="1"/>
    </font>
    <font>
      <sz val="11"/>
      <color theme="1"/>
      <name val="Arial"/>
      <family val="2"/>
    </font>
    <font>
      <u/>
      <sz val="9"/>
      <color theme="1"/>
      <name val="Cambria"/>
      <family val="1"/>
    </font>
    <font>
      <b/>
      <u/>
      <sz val="9"/>
      <color theme="1"/>
      <name val="Cambria"/>
      <family val="1"/>
    </font>
    <font>
      <sz val="11"/>
      <color theme="1"/>
      <name val="Calibri"/>
      <family val="2"/>
      <scheme val="minor"/>
    </font>
    <font>
      <b/>
      <u/>
      <sz val="9"/>
      <color theme="1"/>
      <name val="Cambria"/>
      <family val="1"/>
    </font>
    <font>
      <sz val="9"/>
      <color theme="0"/>
      <name val="Docs-Cambria"/>
    </font>
    <font>
      <i/>
      <u/>
      <sz val="9"/>
      <color theme="1"/>
      <name val="Cambria"/>
      <family val="1"/>
    </font>
    <font>
      <b/>
      <u/>
      <sz val="9"/>
      <color theme="1"/>
      <name val="Cambria"/>
      <family val="1"/>
    </font>
    <font>
      <i/>
      <u/>
      <sz val="9"/>
      <color theme="1"/>
      <name val="Cambria"/>
      <family val="1"/>
    </font>
    <font>
      <i/>
      <u/>
      <sz val="9"/>
      <color theme="1"/>
      <name val="Cambria"/>
      <family val="1"/>
    </font>
    <font>
      <b/>
      <sz val="9"/>
      <color rgb="FF4A86E8"/>
      <name val="Cambria"/>
      <family val="1"/>
    </font>
    <font>
      <sz val="9"/>
      <color rgb="FF4A86E8"/>
      <name val="Cambria"/>
      <family val="1"/>
    </font>
    <font>
      <sz val="11"/>
      <color rgb="FF4A86E8"/>
      <name val="Calibri"/>
      <family val="2"/>
    </font>
    <font>
      <b/>
      <sz val="9"/>
      <color rgb="FF7F7F7F"/>
      <name val="Cambria"/>
      <family val="1"/>
    </font>
    <font>
      <i/>
      <u/>
      <sz val="9"/>
      <color theme="1"/>
      <name val="Cambria"/>
      <family val="1"/>
    </font>
    <font>
      <b/>
      <u/>
      <sz val="9"/>
      <color theme="1"/>
      <name val="Cambria"/>
      <family val="1"/>
    </font>
    <font>
      <b/>
      <u/>
      <sz val="9"/>
      <color theme="1"/>
      <name val="Cambria"/>
      <family val="1"/>
    </font>
    <font>
      <u/>
      <sz val="9"/>
      <color rgb="FFFFC000"/>
      <name val="Cambria"/>
      <family val="1"/>
    </font>
    <font>
      <b/>
      <u/>
      <sz val="9"/>
      <color theme="1"/>
      <name val="Cambria"/>
      <family val="1"/>
    </font>
    <font>
      <i/>
      <u/>
      <sz val="9"/>
      <color theme="1"/>
      <name val="Cambria"/>
      <family val="1"/>
    </font>
    <font>
      <i/>
      <u/>
      <sz val="9"/>
      <color theme="1"/>
      <name val="Cambria"/>
      <family val="1"/>
    </font>
    <font>
      <u/>
      <sz val="9"/>
      <color rgb="FFFFC000"/>
      <name val="Docs-Cambria"/>
    </font>
    <font>
      <i/>
      <u/>
      <sz val="9"/>
      <color rgb="FFFFC000"/>
      <name val="Docs-Cambria"/>
    </font>
    <font>
      <u/>
      <sz val="9"/>
      <color rgb="FFFFC000"/>
      <name val="Docs-Cambria"/>
    </font>
    <font>
      <b/>
      <u/>
      <sz val="9"/>
      <color theme="1"/>
      <name val="Cambria"/>
      <family val="1"/>
    </font>
    <font>
      <b/>
      <sz val="9"/>
      <color rgb="FF00B0F0"/>
      <name val="Cambria"/>
      <family val="1"/>
    </font>
    <font>
      <b/>
      <i/>
      <u/>
      <sz val="9"/>
      <color theme="1"/>
      <name val="Cambria"/>
      <family val="1"/>
    </font>
    <font>
      <u/>
      <sz val="9"/>
      <color rgb="FF0563C1"/>
      <name val="Cambria"/>
      <family val="1"/>
    </font>
    <font>
      <i/>
      <u/>
      <sz val="9"/>
      <color rgb="FF000000"/>
      <name val="Cambria"/>
      <family val="1"/>
    </font>
    <font>
      <i/>
      <u/>
      <sz val="9"/>
      <color rgb="FF000000"/>
      <name val="Cambria"/>
      <family val="1"/>
    </font>
    <font>
      <b/>
      <sz val="9"/>
      <color rgb="FF231F20"/>
      <name val="Cambria"/>
      <family val="1"/>
    </font>
    <font>
      <i/>
      <u/>
      <sz val="9"/>
      <color theme="1"/>
      <name val="Cambria"/>
      <family val="1"/>
    </font>
    <font>
      <i/>
      <u/>
      <sz val="9"/>
      <color theme="1"/>
      <name val="Cambria"/>
      <family val="1"/>
    </font>
    <font>
      <i/>
      <u/>
      <sz val="9"/>
      <color theme="1"/>
      <name val="Cambria"/>
      <family val="1"/>
    </font>
    <font>
      <i/>
      <u/>
      <sz val="9"/>
      <color theme="1"/>
      <name val="Cambria"/>
      <family val="1"/>
    </font>
    <font>
      <b/>
      <u/>
      <sz val="9"/>
      <color theme="1"/>
      <name val="Cambria"/>
      <family val="1"/>
    </font>
    <font>
      <b/>
      <u/>
      <sz val="9"/>
      <color theme="1"/>
      <name val="Cambria"/>
      <family val="1"/>
    </font>
    <font>
      <b/>
      <u/>
      <sz val="9"/>
      <color theme="1"/>
      <name val="Cambria"/>
      <family val="1"/>
    </font>
    <font>
      <b/>
      <u/>
      <sz val="9"/>
      <color theme="1"/>
      <name val="Cambria"/>
      <family val="1"/>
    </font>
    <font>
      <b/>
      <u/>
      <sz val="9"/>
      <color theme="1"/>
      <name val="Cambria"/>
      <family val="1"/>
    </font>
    <font>
      <b/>
      <u/>
      <sz val="9"/>
      <color theme="1"/>
      <name val="Cambria"/>
      <family val="1"/>
    </font>
    <font>
      <b/>
      <u/>
      <sz val="9"/>
      <color theme="1"/>
      <name val="Cambria"/>
      <family val="1"/>
    </font>
    <font>
      <i/>
      <u/>
      <sz val="9"/>
      <color theme="1"/>
      <name val="Cambria"/>
      <family val="1"/>
    </font>
    <font>
      <i/>
      <u/>
      <sz val="9"/>
      <color theme="1"/>
      <name val="Cambria"/>
      <family val="1"/>
    </font>
    <font>
      <sz val="10"/>
      <color theme="1"/>
      <name val="Calibri"/>
      <family val="2"/>
    </font>
    <font>
      <b/>
      <u/>
      <sz val="9"/>
      <color theme="1"/>
      <name val="Cambria"/>
      <family val="1"/>
    </font>
    <font>
      <b/>
      <u/>
      <sz val="9"/>
      <color rgb="FFFFC000"/>
      <name val="Cambria"/>
      <family val="1"/>
    </font>
    <font>
      <i/>
      <u/>
      <sz val="9"/>
      <color theme="1"/>
      <name val="Cambria"/>
      <family val="1"/>
    </font>
    <font>
      <i/>
      <u/>
      <sz val="9"/>
      <color theme="1"/>
      <name val="Cambria"/>
      <family val="1"/>
    </font>
    <font>
      <sz val="8"/>
      <color theme="1"/>
      <name val="Calibri"/>
      <family val="2"/>
    </font>
    <font>
      <sz val="9"/>
      <color rgb="FFFFFF00"/>
      <name val="Cambria"/>
      <family val="1"/>
    </font>
    <font>
      <b/>
      <u/>
      <sz val="11"/>
      <color theme="1"/>
      <name val="Calibri"/>
      <family val="2"/>
    </font>
    <font>
      <sz val="11"/>
      <color rgb="FFC55A11"/>
      <name val="Calibri"/>
      <family val="2"/>
    </font>
    <font>
      <b/>
      <sz val="11"/>
      <color rgb="FF000000"/>
      <name val="Calibri"/>
      <family val="2"/>
    </font>
    <font>
      <b/>
      <u/>
      <sz val="11"/>
      <color theme="1"/>
      <name val="Calibri"/>
      <family val="2"/>
    </font>
    <font>
      <u/>
      <sz val="11"/>
      <color theme="1"/>
      <name val="Calibri"/>
      <family val="2"/>
    </font>
    <font>
      <b/>
      <sz val="11"/>
      <color rgb="FFFF0000"/>
      <name val="Calibri"/>
      <family val="2"/>
    </font>
    <font>
      <sz val="11"/>
      <color rgb="FFFFFF00"/>
      <name val="Calibri"/>
      <family val="2"/>
      <scheme val="minor"/>
    </font>
    <font>
      <sz val="11"/>
      <color rgb="FF231F20"/>
      <name val="Calibri"/>
      <family val="2"/>
    </font>
    <font>
      <i/>
      <u/>
      <sz val="11"/>
      <color theme="1"/>
      <name val="Calibri"/>
      <family val="2"/>
    </font>
    <font>
      <b/>
      <sz val="11"/>
      <color theme="1"/>
      <name val="Cambria"/>
      <family val="1"/>
    </font>
    <font>
      <sz val="11"/>
      <color theme="1"/>
      <name val="Cambria"/>
      <family val="1"/>
    </font>
    <font>
      <b/>
      <sz val="10"/>
      <color theme="1"/>
      <name val="Calibri"/>
      <family val="2"/>
    </font>
    <font>
      <b/>
      <sz val="11"/>
      <color rgb="FF009560"/>
      <name val="Cambria"/>
      <family val="1"/>
    </font>
    <font>
      <b/>
      <sz val="12"/>
      <color theme="1"/>
      <name val="Calibri"/>
      <family val="2"/>
    </font>
    <font>
      <b/>
      <u/>
      <sz val="9"/>
      <color theme="1"/>
      <name val="Cambria"/>
      <family val="1"/>
    </font>
    <font>
      <u/>
      <sz val="9"/>
      <color theme="1"/>
      <name val="Cambria"/>
      <family val="1"/>
    </font>
    <font>
      <vertAlign val="superscript"/>
      <sz val="11"/>
      <color theme="1"/>
      <name val="Calibri"/>
      <family val="2"/>
    </font>
    <font>
      <b/>
      <u/>
      <sz val="9"/>
      <color theme="1"/>
      <name val="Arial"/>
      <family val="2"/>
    </font>
    <font>
      <b/>
      <u/>
      <sz val="9"/>
      <color rgb="FFFFC000"/>
      <name val="Arial"/>
      <family val="2"/>
    </font>
    <font>
      <sz val="7"/>
      <color theme="1"/>
      <name val="Times New Roman"/>
      <family val="1"/>
    </font>
    <font>
      <b/>
      <sz val="7"/>
      <color theme="1"/>
      <name val="Times New Roman"/>
      <family val="1"/>
    </font>
    <font>
      <sz val="9"/>
      <color rgb="FF993300"/>
      <name val="Cambria"/>
      <family val="1"/>
    </font>
    <font>
      <u/>
      <sz val="11"/>
      <color theme="10"/>
      <name val="Calibri"/>
      <family val="2"/>
      <scheme val="minor"/>
    </font>
    <font>
      <sz val="11"/>
      <color theme="1"/>
      <name val="Calibri"/>
      <family val="2"/>
      <scheme val="minor"/>
    </font>
    <font>
      <sz val="12"/>
      <color theme="1"/>
      <name val="Calibri"/>
      <family val="2"/>
    </font>
    <font>
      <sz val="11"/>
      <name val="Calibri"/>
      <family val="2"/>
      <scheme val="minor"/>
    </font>
    <font>
      <i/>
      <sz val="11"/>
      <name val="Calibri"/>
      <family val="2"/>
    </font>
    <font>
      <i/>
      <sz val="11"/>
      <name val="Calibri"/>
      <family val="2"/>
      <scheme val="minor"/>
    </font>
    <font>
      <b/>
      <i/>
      <sz val="11"/>
      <name val="Calibri"/>
      <family val="2"/>
    </font>
    <font>
      <sz val="11"/>
      <color theme="1"/>
      <name val="Calibri"/>
      <family val="2"/>
      <scheme val="minor"/>
    </font>
    <font>
      <b/>
      <sz val="11"/>
      <color theme="1"/>
      <name val="Times New Roman"/>
      <family val="1"/>
    </font>
    <font>
      <b/>
      <i/>
      <sz val="10"/>
      <color theme="1"/>
      <name val="Times New Roman"/>
      <family val="1"/>
    </font>
    <font>
      <b/>
      <i/>
      <sz val="11"/>
      <color theme="1"/>
      <name val="Times New Roman"/>
      <family val="1"/>
    </font>
    <font>
      <b/>
      <i/>
      <sz val="7"/>
      <color theme="1"/>
      <name val="Times New Roman"/>
      <family val="1"/>
    </font>
    <font>
      <b/>
      <i/>
      <u/>
      <sz val="11"/>
      <color theme="1"/>
      <name val="Times New Roman"/>
      <family val="1"/>
    </font>
    <font>
      <b/>
      <sz val="12"/>
      <color theme="1"/>
      <name val="Times New Roman"/>
      <family val="1"/>
    </font>
    <font>
      <i/>
      <sz val="12"/>
      <color theme="1"/>
      <name val="Times New Roman"/>
      <family val="1"/>
    </font>
    <font>
      <sz val="11"/>
      <color theme="1"/>
      <name val="Calibri"/>
      <family val="2"/>
      <scheme val="minor"/>
    </font>
  </fonts>
  <fills count="32">
    <fill>
      <patternFill patternType="none"/>
    </fill>
    <fill>
      <patternFill patternType="gray125"/>
    </fill>
    <fill>
      <patternFill patternType="solid">
        <fgColor rgb="FFA8D08D"/>
        <bgColor rgb="FFA8D08D"/>
      </patternFill>
    </fill>
    <fill>
      <patternFill patternType="solid">
        <fgColor rgb="FFFFFF00"/>
        <bgColor rgb="FFFFFF00"/>
      </patternFill>
    </fill>
    <fill>
      <patternFill patternType="solid">
        <fgColor theme="0"/>
        <bgColor theme="0"/>
      </patternFill>
    </fill>
    <fill>
      <patternFill patternType="solid">
        <fgColor rgb="FFFFFFFF"/>
        <bgColor rgb="FFFFFFFF"/>
      </patternFill>
    </fill>
    <fill>
      <patternFill patternType="solid">
        <fgColor rgb="FFD9D9D9"/>
        <bgColor rgb="FFD9D9D9"/>
      </patternFill>
    </fill>
    <fill>
      <patternFill patternType="solid">
        <fgColor rgb="FFFFF2CC"/>
        <bgColor rgb="FFFFF2CC"/>
      </patternFill>
    </fill>
    <fill>
      <patternFill patternType="solid">
        <fgColor rgb="FFB6D7A8"/>
        <bgColor rgb="FFB6D7A8"/>
      </patternFill>
    </fill>
    <fill>
      <patternFill patternType="solid">
        <fgColor theme="8"/>
        <bgColor theme="8"/>
      </patternFill>
    </fill>
    <fill>
      <patternFill patternType="solid">
        <fgColor rgb="FFFEF2CB"/>
        <bgColor rgb="FFFEF2CB"/>
      </patternFill>
    </fill>
    <fill>
      <patternFill patternType="solid">
        <fgColor rgb="FFCCCCCC"/>
        <bgColor rgb="FFCCCCCC"/>
      </patternFill>
    </fill>
    <fill>
      <patternFill patternType="solid">
        <fgColor rgb="FFAFEAEA"/>
        <bgColor rgb="FFAFEAEA"/>
      </patternFill>
    </fill>
    <fill>
      <patternFill patternType="solid">
        <fgColor rgb="FFFF00FF"/>
        <bgColor rgb="FFFF00FF"/>
      </patternFill>
    </fill>
    <fill>
      <patternFill patternType="solid">
        <fgColor theme="8"/>
        <bgColor rgb="FFD9D9D9"/>
      </patternFill>
    </fill>
    <fill>
      <patternFill patternType="solid">
        <fgColor theme="7" tint="0.79998168889431442"/>
        <bgColor rgb="FFFFF2CC"/>
      </patternFill>
    </fill>
    <fill>
      <patternFill patternType="solid">
        <fgColor theme="8"/>
        <bgColor rgb="FFFFF2CC"/>
      </patternFill>
    </fill>
    <fill>
      <patternFill patternType="solid">
        <fgColor theme="7" tint="0.79998168889431442"/>
        <bgColor theme="0"/>
      </patternFill>
    </fill>
    <fill>
      <patternFill patternType="solid">
        <fgColor theme="8"/>
        <bgColor theme="0"/>
      </patternFill>
    </fill>
    <fill>
      <patternFill patternType="solid">
        <fgColor theme="2" tint="-0.14999847407452621"/>
        <bgColor theme="0"/>
      </patternFill>
    </fill>
    <fill>
      <patternFill patternType="solid">
        <fgColor theme="2" tint="-0.14999847407452621"/>
        <bgColor indexed="64"/>
      </patternFill>
    </fill>
    <fill>
      <patternFill patternType="solid">
        <fgColor theme="2" tint="-0.14999847407452621"/>
        <bgColor rgb="FFD9D9D9"/>
      </patternFill>
    </fill>
    <fill>
      <patternFill patternType="solid">
        <fgColor theme="8"/>
        <bgColor rgb="FFCCCCCC"/>
      </patternFill>
    </fill>
    <fill>
      <patternFill patternType="solid">
        <fgColor theme="0" tint="-0.14999847407452621"/>
        <bgColor rgb="FFD9D9D9"/>
      </patternFill>
    </fill>
    <fill>
      <patternFill patternType="solid">
        <fgColor theme="4" tint="0.39997558519241921"/>
        <bgColor indexed="64"/>
      </patternFill>
    </fill>
    <fill>
      <patternFill patternType="solid">
        <fgColor theme="7" tint="0.79998168889431442"/>
        <bgColor rgb="FFD9D9D9"/>
      </patternFill>
    </fill>
    <fill>
      <patternFill patternType="solid">
        <fgColor theme="8"/>
        <bgColor indexed="64"/>
      </patternFill>
    </fill>
    <fill>
      <patternFill patternType="solid">
        <fgColor theme="0"/>
        <bgColor rgb="FFCCCCCC"/>
      </patternFill>
    </fill>
    <fill>
      <patternFill patternType="solid">
        <fgColor theme="4"/>
        <bgColor indexed="64"/>
      </patternFill>
    </fill>
    <fill>
      <patternFill patternType="solid">
        <fgColor theme="4"/>
        <bgColor theme="0"/>
      </patternFill>
    </fill>
    <fill>
      <patternFill patternType="solid">
        <fgColor theme="4" tint="0.59999389629810485"/>
        <bgColor indexed="64"/>
      </patternFill>
    </fill>
    <fill>
      <patternFill patternType="solid">
        <fgColor theme="4" tint="0.59999389629810485"/>
        <bgColor rgb="FFAFEAEA"/>
      </patternFill>
    </fill>
  </fills>
  <borders count="148">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rgb="FF000000"/>
      </bottom>
      <diagonal/>
    </border>
    <border>
      <left/>
      <right/>
      <top style="thin">
        <color rgb="FF000000"/>
      </top>
      <bottom style="double">
        <color rgb="FF000000"/>
      </bottom>
      <diagonal/>
    </border>
    <border>
      <left/>
      <right/>
      <top style="thin">
        <color rgb="FF000000"/>
      </top>
      <bottom style="thin">
        <color rgb="FF000000"/>
      </bottom>
      <diagonal/>
    </border>
    <border>
      <left/>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bottom/>
      <diagonal/>
    </border>
    <border>
      <left/>
      <right/>
      <top style="thin">
        <color rgb="FF000000"/>
      </top>
      <bottom/>
      <diagonal/>
    </border>
    <border>
      <left/>
      <right/>
      <top/>
      <bottom style="thin">
        <color rgb="FFED7D31"/>
      </bottom>
      <diagonal/>
    </border>
    <border>
      <left/>
      <right/>
      <top/>
      <bottom style="thin">
        <color rgb="FF000000"/>
      </bottom>
      <diagonal/>
    </border>
    <border>
      <left/>
      <right/>
      <top/>
      <bottom style="thick">
        <color rgb="FFED7D31"/>
      </bottom>
      <diagonal/>
    </border>
    <border>
      <left/>
      <right/>
      <top/>
      <bottom style="thick">
        <color rgb="FFED7D31"/>
      </bottom>
      <diagonal/>
    </border>
    <border>
      <left/>
      <right/>
      <top style="thin">
        <color rgb="FF000000"/>
      </top>
      <bottom/>
      <diagonal/>
    </border>
    <border>
      <left/>
      <right/>
      <top/>
      <bottom style="thin">
        <color rgb="FFED7D31"/>
      </bottom>
      <diagonal/>
    </border>
    <border>
      <left/>
      <right/>
      <top/>
      <bottom/>
      <diagonal/>
    </border>
    <border>
      <left/>
      <right/>
      <top/>
      <bottom style="medium">
        <color rgb="FFED7D31"/>
      </bottom>
      <diagonal/>
    </border>
    <border>
      <left/>
      <right/>
      <top/>
      <bottom style="double">
        <color rgb="FFED7D31"/>
      </bottom>
      <diagonal/>
    </border>
    <border>
      <left/>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medium">
        <color rgb="FF000000"/>
      </right>
      <top style="medium">
        <color rgb="FF000000"/>
      </top>
      <bottom style="medium">
        <color rgb="FF000000"/>
      </bottom>
      <diagonal/>
    </border>
    <border>
      <left/>
      <right/>
      <top/>
      <bottom/>
      <diagonal/>
    </border>
    <border>
      <left/>
      <right/>
      <top style="thin">
        <color rgb="FF000000"/>
      </top>
      <bottom style="double">
        <color rgb="FF000000"/>
      </bottom>
      <diagonal/>
    </border>
    <border>
      <left/>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style="thin">
        <color rgb="FF000000"/>
      </top>
      <bottom style="thin">
        <color rgb="FF000000"/>
      </bottom>
      <diagonal/>
    </border>
    <border>
      <left/>
      <right/>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diagonal/>
    </border>
    <border>
      <left/>
      <right/>
      <top/>
      <bottom/>
      <diagonal/>
    </border>
    <border>
      <left/>
      <right/>
      <top/>
      <bottom style="double">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style="thin">
        <color rgb="FF000000"/>
      </right>
      <top style="thick">
        <color rgb="FF000000"/>
      </top>
      <bottom style="thin">
        <color rgb="FF000000"/>
      </bottom>
      <diagonal/>
    </border>
    <border>
      <left style="dotted">
        <color rgb="FF000000"/>
      </left>
      <right/>
      <top style="dotted">
        <color rgb="FF000000"/>
      </top>
      <bottom style="thin">
        <color rgb="FF000000"/>
      </bottom>
      <diagonal/>
    </border>
    <border>
      <left/>
      <right style="dotted">
        <color rgb="FF000000"/>
      </right>
      <top style="dotted">
        <color rgb="FF000000"/>
      </top>
      <bottom style="thin">
        <color rgb="FF000000"/>
      </bottom>
      <diagonal/>
    </border>
    <border>
      <left style="dotted">
        <color rgb="FF000000"/>
      </left>
      <right/>
      <top/>
      <bottom/>
      <diagonal/>
    </border>
    <border>
      <left/>
      <right style="dotted">
        <color rgb="FF000000"/>
      </right>
      <top/>
      <bottom/>
      <diagonal/>
    </border>
    <border>
      <left style="dotted">
        <color rgb="FF000000"/>
      </left>
      <right/>
      <top style="thin">
        <color rgb="FF000000"/>
      </top>
      <bottom style="double">
        <color rgb="FF000000"/>
      </bottom>
      <diagonal/>
    </border>
    <border>
      <left/>
      <right style="dotted">
        <color rgb="FF000000"/>
      </right>
      <top style="thin">
        <color rgb="FF000000"/>
      </top>
      <bottom style="double">
        <color rgb="FF000000"/>
      </bottom>
      <diagonal/>
    </border>
    <border>
      <left style="dotted">
        <color rgb="FF000000"/>
      </left>
      <right/>
      <top/>
      <bottom/>
      <diagonal/>
    </border>
    <border>
      <left/>
      <right style="dotted">
        <color rgb="FF000000"/>
      </right>
      <top/>
      <bottom/>
      <diagonal/>
    </border>
    <border>
      <left style="dotted">
        <color rgb="FF000000"/>
      </left>
      <right/>
      <top/>
      <bottom style="thin">
        <color rgb="FF000000"/>
      </bottom>
      <diagonal/>
    </border>
    <border>
      <left/>
      <right style="dotted">
        <color rgb="FF000000"/>
      </right>
      <top/>
      <bottom style="thin">
        <color rgb="FF000000"/>
      </bottom>
      <diagonal/>
    </border>
    <border>
      <left style="dotted">
        <color rgb="FF000000"/>
      </left>
      <right/>
      <top style="thin">
        <color rgb="FF000000"/>
      </top>
      <bottom/>
      <diagonal/>
    </border>
    <border>
      <left/>
      <right style="dotted">
        <color rgb="FF000000"/>
      </right>
      <top style="thin">
        <color rgb="FF000000"/>
      </top>
      <bottom/>
      <diagonal/>
    </border>
    <border>
      <left style="dotted">
        <color rgb="FF000000"/>
      </left>
      <right/>
      <top/>
      <bottom style="dotted">
        <color rgb="FF000000"/>
      </bottom>
      <diagonal/>
    </border>
    <border>
      <left/>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top/>
      <bottom style="dotted">
        <color rgb="FF000000"/>
      </bottom>
      <diagonal/>
    </border>
    <border>
      <left/>
      <right/>
      <top/>
      <bottom style="double">
        <color rgb="FF000000"/>
      </bottom>
      <diagonal/>
    </border>
    <border>
      <left/>
      <right style="dotted">
        <color rgb="FF000000"/>
      </right>
      <top/>
      <bottom style="double">
        <color rgb="FF000000"/>
      </bottom>
      <diagonal/>
    </border>
    <border>
      <left/>
      <right/>
      <top style="dotted">
        <color rgb="FF000000"/>
      </top>
      <bottom/>
      <diagonal/>
    </border>
    <border>
      <left/>
      <right/>
      <top/>
      <bottom style="thin">
        <color rgb="FF000000"/>
      </bottom>
      <diagonal/>
    </border>
    <border>
      <left/>
      <right/>
      <top style="thin">
        <color rgb="FF000000"/>
      </top>
      <bottom/>
      <diagonal/>
    </border>
    <border>
      <left/>
      <right/>
      <top style="double">
        <color rgb="FF000000"/>
      </top>
      <bottom style="double">
        <color rgb="FF000000"/>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bottom style="medium">
        <color rgb="FF000000"/>
      </bottom>
      <diagonal/>
    </border>
    <border>
      <left/>
      <right/>
      <top/>
      <bottom style="medium">
        <color rgb="FF000000"/>
      </bottom>
      <diagonal/>
    </border>
    <border>
      <left style="thin">
        <color rgb="FF000000"/>
      </left>
      <right style="thin">
        <color rgb="FF000000"/>
      </right>
      <top/>
      <bottom/>
      <diagonal/>
    </border>
    <border>
      <left/>
      <right/>
      <top/>
      <bottom style="double">
        <color rgb="FF000000"/>
      </bottom>
      <diagonal/>
    </border>
    <border>
      <left/>
      <right/>
      <top style="medium">
        <color rgb="FF000000"/>
      </top>
      <bottom style="double">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style="thin">
        <color rgb="FF000000"/>
      </top>
      <bottom style="thin">
        <color rgb="FFED7D31"/>
      </bottom>
      <diagonal/>
    </border>
    <border>
      <left/>
      <right/>
      <top/>
      <bottom style="thin">
        <color rgb="FFED7D3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rgb="FFED7D31"/>
      </top>
      <bottom style="thin">
        <color rgb="FFED7D31"/>
      </bottom>
      <diagonal/>
    </border>
    <border>
      <left/>
      <right/>
      <top style="thin">
        <color auto="1"/>
      </top>
      <bottom/>
      <diagonal/>
    </border>
    <border>
      <left/>
      <right/>
      <top/>
      <bottom style="thin">
        <color indexed="64"/>
      </bottom>
      <diagonal/>
    </border>
    <border>
      <left/>
      <right/>
      <top/>
      <bottom style="thin">
        <color theme="7"/>
      </bottom>
      <diagonal/>
    </border>
    <border>
      <left style="thin">
        <color rgb="FF000000"/>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9">
    <xf numFmtId="0" fontId="0" fillId="0" borderId="0"/>
    <xf numFmtId="0" fontId="141" fillId="0" borderId="0" applyNumberFormat="0" applyFill="0" applyBorder="0" applyAlignment="0" applyProtection="0"/>
    <xf numFmtId="0" fontId="142" fillId="0" borderId="112"/>
    <xf numFmtId="0" fontId="5" fillId="0" borderId="112"/>
    <xf numFmtId="0" fontId="4" fillId="0" borderId="112"/>
    <xf numFmtId="0" fontId="3" fillId="0" borderId="112"/>
    <xf numFmtId="0" fontId="148" fillId="0" borderId="112"/>
    <xf numFmtId="43" fontId="156" fillId="0" borderId="0" applyFont="0" applyFill="0" applyBorder="0" applyAlignment="0" applyProtection="0"/>
    <xf numFmtId="9" fontId="156" fillId="0" borderId="0" applyFont="0" applyFill="0" applyBorder="0" applyAlignment="0" applyProtection="0"/>
  </cellStyleXfs>
  <cellXfs count="2177">
    <xf numFmtId="0" fontId="0" fillId="0" borderId="0" xfId="0" applyFont="1" applyAlignment="1"/>
    <xf numFmtId="0" fontId="9" fillId="0" borderId="0" xfId="0" applyFont="1"/>
    <xf numFmtId="0" fontId="9" fillId="0" borderId="0" xfId="0" applyFont="1" applyAlignment="1">
      <alignment horizontal="left" vertical="center"/>
    </xf>
    <xf numFmtId="0" fontId="11" fillId="0" borderId="0" xfId="0" applyFont="1"/>
    <xf numFmtId="0" fontId="16" fillId="0" borderId="0" xfId="0" applyFont="1" applyAlignment="1"/>
    <xf numFmtId="0" fontId="17" fillId="0" borderId="0" xfId="0" applyFont="1"/>
    <xf numFmtId="0" fontId="15" fillId="0" borderId="0" xfId="0" applyFont="1"/>
    <xf numFmtId="0" fontId="15" fillId="4" borderId="1" xfId="0" applyFont="1" applyFill="1" applyBorder="1"/>
    <xf numFmtId="0" fontId="18" fillId="4" borderId="1" xfId="0" quotePrefix="1" applyFont="1" applyFill="1" applyBorder="1" applyAlignment="1">
      <alignment horizontal="left" vertical="top"/>
    </xf>
    <xf numFmtId="0" fontId="18" fillId="4" borderId="1" xfId="0" applyFont="1" applyFill="1" applyBorder="1" applyAlignment="1">
      <alignment horizontal="left" vertical="top"/>
    </xf>
    <xf numFmtId="0" fontId="18" fillId="0" borderId="0" xfId="0" applyFont="1" applyAlignment="1">
      <alignment horizontal="left" vertical="top"/>
    </xf>
    <xf numFmtId="0" fontId="18" fillId="4" borderId="1" xfId="0" quotePrefix="1" applyFont="1" applyFill="1" applyBorder="1"/>
    <xf numFmtId="0" fontId="18" fillId="0" borderId="0" xfId="0" quotePrefix="1" applyFont="1"/>
    <xf numFmtId="0" fontId="18" fillId="0" borderId="0" xfId="0" applyFont="1"/>
    <xf numFmtId="0" fontId="18" fillId="4" borderId="1" xfId="0" quotePrefix="1" applyFont="1" applyFill="1" applyBorder="1" applyAlignment="1">
      <alignment vertical="top"/>
    </xf>
    <xf numFmtId="0" fontId="18" fillId="4" borderId="1" xfId="0" applyFont="1" applyFill="1" applyBorder="1"/>
    <xf numFmtId="0" fontId="18" fillId="0" borderId="0" xfId="0" applyFont="1" applyAlignment="1">
      <alignment horizontal="left" wrapText="1"/>
    </xf>
    <xf numFmtId="0" fontId="19" fillId="5" borderId="1" xfId="0" quotePrefix="1" applyFont="1" applyFill="1" applyBorder="1"/>
    <xf numFmtId="0" fontId="19" fillId="5" borderId="1" xfId="0" applyFont="1" applyFill="1" applyBorder="1"/>
    <xf numFmtId="0" fontId="18" fillId="0" borderId="0" xfId="0" quotePrefix="1" applyFont="1" applyAlignment="1">
      <alignment vertical="center"/>
    </xf>
    <xf numFmtId="0" fontId="18" fillId="0" borderId="0" xfId="0" applyFont="1" applyAlignment="1">
      <alignment vertical="center"/>
    </xf>
    <xf numFmtId="0" fontId="9" fillId="0" borderId="0" xfId="0" applyFont="1" applyAlignment="1">
      <alignment horizontal="center"/>
    </xf>
    <xf numFmtId="0" fontId="15" fillId="0" borderId="0" xfId="0" applyFont="1" applyAlignment="1">
      <alignment horizontal="center"/>
    </xf>
    <xf numFmtId="0" fontId="15" fillId="0" borderId="8" xfId="0" applyFont="1" applyBorder="1" applyAlignment="1">
      <alignment horizontal="center" vertical="center" wrapText="1"/>
    </xf>
    <xf numFmtId="0" fontId="15" fillId="0" borderId="8" xfId="0" applyFont="1" applyBorder="1" applyAlignment="1">
      <alignment vertical="center" wrapText="1"/>
    </xf>
    <xf numFmtId="0" fontId="9" fillId="0" borderId="0" xfId="0" applyFont="1" applyAlignment="1">
      <alignment vertical="top"/>
    </xf>
    <xf numFmtId="0" fontId="9" fillId="0" borderId="0" xfId="0" quotePrefix="1" applyFont="1"/>
    <xf numFmtId="0" fontId="9" fillId="0" borderId="0" xfId="0" applyFont="1" applyAlignment="1">
      <alignment horizontal="center"/>
    </xf>
    <xf numFmtId="0" fontId="9" fillId="0" borderId="10" xfId="0" applyFont="1" applyBorder="1"/>
    <xf numFmtId="0" fontId="16" fillId="0" borderId="0" xfId="0" applyFont="1"/>
    <xf numFmtId="0" fontId="9" fillId="0" borderId="18" xfId="0" applyFont="1" applyBorder="1"/>
    <xf numFmtId="0" fontId="15" fillId="0" borderId="0" xfId="0" applyFont="1" applyAlignment="1">
      <alignment vertical="center"/>
    </xf>
    <xf numFmtId="0" fontId="9" fillId="6" borderId="1" xfId="0" applyFont="1" applyFill="1" applyBorder="1"/>
    <xf numFmtId="0" fontId="9" fillId="6" borderId="1" xfId="0" applyFont="1" applyFill="1" applyBorder="1" applyAlignment="1">
      <alignment wrapText="1"/>
    </xf>
    <xf numFmtId="0" fontId="9" fillId="0" borderId="0" xfId="0" applyFont="1" applyAlignment="1">
      <alignment wrapText="1"/>
    </xf>
    <xf numFmtId="0" fontId="15" fillId="6" borderId="1" xfId="0" applyFont="1" applyFill="1" applyBorder="1"/>
    <xf numFmtId="0" fontId="15" fillId="7" borderId="1" xfId="0" applyFont="1" applyFill="1" applyBorder="1"/>
    <xf numFmtId="0" fontId="9" fillId="6" borderId="1" xfId="0" applyFont="1" applyFill="1" applyBorder="1" applyAlignment="1">
      <alignment vertical="top"/>
    </xf>
    <xf numFmtId="0" fontId="15" fillId="6" borderId="1" xfId="0" applyFont="1" applyFill="1" applyBorder="1" applyAlignment="1">
      <alignment vertical="top"/>
    </xf>
    <xf numFmtId="0" fontId="15" fillId="6" borderId="1" xfId="0" applyFont="1" applyFill="1" applyBorder="1" applyAlignment="1">
      <alignment wrapText="1"/>
    </xf>
    <xf numFmtId="0" fontId="9" fillId="7" borderId="1" xfId="0" applyFont="1" applyFill="1" applyBorder="1"/>
    <xf numFmtId="0" fontId="15" fillId="7" borderId="1" xfId="0" applyFont="1" applyFill="1" applyBorder="1" applyAlignment="1">
      <alignment vertical="top"/>
    </xf>
    <xf numFmtId="0" fontId="9" fillId="8" borderId="1" xfId="0" applyFont="1" applyFill="1" applyBorder="1"/>
    <xf numFmtId="0" fontId="15" fillId="8" borderId="1" xfId="0" applyFont="1" applyFill="1" applyBorder="1"/>
    <xf numFmtId="0" fontId="15" fillId="7" borderId="1" xfId="0" applyFont="1" applyFill="1" applyBorder="1" applyAlignment="1">
      <alignment wrapText="1"/>
    </xf>
    <xf numFmtId="0" fontId="9" fillId="6" borderId="1" xfId="0" applyFont="1" applyFill="1" applyBorder="1" applyAlignment="1">
      <alignment vertical="top" wrapText="1"/>
    </xf>
    <xf numFmtId="0" fontId="9" fillId="0" borderId="0" xfId="0" applyFont="1" applyAlignment="1">
      <alignment vertical="top" wrapText="1"/>
    </xf>
    <xf numFmtId="0" fontId="15" fillId="0" borderId="0" xfId="0" applyFont="1" applyAlignment="1">
      <alignment wrapText="1"/>
    </xf>
    <xf numFmtId="0" fontId="15" fillId="10" borderId="1" xfId="0" applyFont="1" applyFill="1" applyBorder="1"/>
    <xf numFmtId="0" fontId="15" fillId="10" borderId="1" xfId="0" applyFont="1" applyFill="1" applyBorder="1" applyAlignment="1">
      <alignment vertical="top"/>
    </xf>
    <xf numFmtId="0" fontId="15" fillId="10" borderId="1" xfId="0" applyFont="1" applyFill="1" applyBorder="1" applyAlignment="1">
      <alignment vertical="top" wrapText="1"/>
    </xf>
    <xf numFmtId="0" fontId="9" fillId="6" borderId="1" xfId="0" quotePrefix="1" applyFont="1" applyFill="1" applyBorder="1" applyAlignment="1">
      <alignment vertical="top" wrapText="1"/>
    </xf>
    <xf numFmtId="0" fontId="9" fillId="6" borderId="1" xfId="0" quotePrefix="1" applyFont="1" applyFill="1" applyBorder="1" applyAlignment="1">
      <alignment vertical="top"/>
    </xf>
    <xf numFmtId="0" fontId="9" fillId="0" borderId="0" xfId="0" applyFont="1" applyAlignment="1">
      <alignment horizontal="left"/>
    </xf>
    <xf numFmtId="0" fontId="9" fillId="6" borderId="1" xfId="0" applyFont="1" applyFill="1" applyBorder="1" applyAlignment="1">
      <alignment horizontal="left" vertical="center"/>
    </xf>
    <xf numFmtId="0" fontId="15" fillId="6" borderId="1" xfId="0" applyFont="1" applyFill="1" applyBorder="1" applyAlignment="1">
      <alignment horizontal="left" vertical="center"/>
    </xf>
    <xf numFmtId="0" fontId="15" fillId="7" borderId="1" xfId="0" applyFont="1" applyFill="1" applyBorder="1" applyAlignment="1">
      <alignment vertical="top" wrapText="1"/>
    </xf>
    <xf numFmtId="0" fontId="9" fillId="11" borderId="1" xfId="0" applyFont="1" applyFill="1" applyBorder="1" applyAlignment="1">
      <alignment vertical="top"/>
    </xf>
    <xf numFmtId="0" fontId="9" fillId="11" borderId="1" xfId="0" applyFont="1" applyFill="1" applyBorder="1" applyAlignment="1">
      <alignment vertical="top" wrapText="1"/>
    </xf>
    <xf numFmtId="0" fontId="9" fillId="11" borderId="1" xfId="0" applyFont="1" applyFill="1" applyBorder="1"/>
    <xf numFmtId="0" fontId="15" fillId="11" borderId="1" xfId="0" applyFont="1" applyFill="1" applyBorder="1"/>
    <xf numFmtId="0" fontId="15" fillId="11" borderId="1" xfId="0" applyFont="1" applyFill="1" applyBorder="1" applyAlignment="1">
      <alignment vertical="top"/>
    </xf>
    <xf numFmtId="0" fontId="15" fillId="0" borderId="0" xfId="0" applyFont="1" applyAlignment="1">
      <alignment vertical="top"/>
    </xf>
    <xf numFmtId="0" fontId="9" fillId="7" borderId="1" xfId="0" applyFont="1" applyFill="1" applyBorder="1" applyAlignment="1">
      <alignment vertical="top"/>
    </xf>
    <xf numFmtId="0" fontId="9" fillId="11" borderId="1" xfId="0" applyFont="1" applyFill="1" applyBorder="1" applyAlignment="1">
      <alignment wrapText="1"/>
    </xf>
    <xf numFmtId="0" fontId="9" fillId="7" borderId="1" xfId="0" applyFont="1" applyFill="1" applyBorder="1" applyAlignment="1">
      <alignment vertical="top" wrapText="1"/>
    </xf>
    <xf numFmtId="0" fontId="9" fillId="7" borderId="1" xfId="0" applyFont="1" applyFill="1" applyBorder="1" applyAlignment="1">
      <alignment wrapText="1"/>
    </xf>
    <xf numFmtId="4" fontId="15" fillId="0" borderId="0" xfId="0" applyNumberFormat="1" applyFont="1"/>
    <xf numFmtId="0" fontId="9" fillId="6" borderId="1" xfId="0" applyFont="1" applyFill="1" applyBorder="1" applyAlignment="1"/>
    <xf numFmtId="0" fontId="22" fillId="7" borderId="1" xfId="0" applyFont="1" applyFill="1" applyBorder="1"/>
    <xf numFmtId="0" fontId="23" fillId="0" borderId="0" xfId="0" applyFont="1"/>
    <xf numFmtId="0" fontId="15" fillId="7" borderId="1" xfId="0" applyFont="1" applyFill="1" applyBorder="1" applyAlignment="1"/>
    <xf numFmtId="0" fontId="13" fillId="0" borderId="0" xfId="0" applyFont="1"/>
    <xf numFmtId="0" fontId="15" fillId="0" borderId="30" xfId="0" applyFont="1" applyBorder="1" applyAlignment="1">
      <alignment horizontal="center"/>
    </xf>
    <xf numFmtId="0" fontId="15" fillId="0" borderId="30" xfId="0" applyFont="1" applyBorder="1"/>
    <xf numFmtId="0" fontId="15" fillId="0" borderId="30" xfId="0" quotePrefix="1" applyFont="1" applyBorder="1" applyAlignment="1">
      <alignment horizontal="center"/>
    </xf>
    <xf numFmtId="0" fontId="18" fillId="0" borderId="8" xfId="0" applyFont="1" applyBorder="1" applyAlignment="1">
      <alignment horizontal="left" vertical="center" readingOrder="2"/>
    </xf>
    <xf numFmtId="0" fontId="24" fillId="4" borderId="21" xfId="0" applyFont="1" applyFill="1" applyBorder="1"/>
    <xf numFmtId="0" fontId="25" fillId="4" borderId="21" xfId="0" applyFont="1" applyFill="1" applyBorder="1"/>
    <xf numFmtId="0" fontId="26" fillId="4" borderId="33" xfId="0" applyFont="1" applyFill="1" applyBorder="1" applyAlignment="1">
      <alignment horizontal="left"/>
    </xf>
    <xf numFmtId="0" fontId="25" fillId="4" borderId="1" xfId="0" applyFont="1" applyFill="1" applyBorder="1"/>
    <xf numFmtId="0" fontId="25" fillId="4" borderId="1" xfId="0" applyFont="1" applyFill="1" applyBorder="1" applyAlignment="1"/>
    <xf numFmtId="0" fontId="18" fillId="0" borderId="0" xfId="0" applyFont="1" applyAlignment="1">
      <alignment horizontal="left" vertical="center" readingOrder="2"/>
    </xf>
    <xf numFmtId="0" fontId="24" fillId="4" borderId="1" xfId="0" applyFont="1" applyFill="1" applyBorder="1"/>
    <xf numFmtId="0" fontId="25" fillId="0" borderId="0" xfId="0" applyFont="1"/>
    <xf numFmtId="0" fontId="26" fillId="4" borderId="1" xfId="0" applyFont="1" applyFill="1" applyBorder="1" applyAlignment="1">
      <alignment horizontal="left"/>
    </xf>
    <xf numFmtId="0" fontId="25" fillId="0" borderId="14" xfId="0" applyFont="1" applyBorder="1" applyAlignment="1">
      <alignment wrapText="1"/>
    </xf>
    <xf numFmtId="0" fontId="19" fillId="4" borderId="1" xfId="0" applyFont="1" applyFill="1" applyBorder="1" applyAlignment="1">
      <alignment horizontal="left" vertical="top"/>
    </xf>
    <xf numFmtId="0" fontId="18" fillId="4" borderId="1" xfId="0" applyFont="1" applyFill="1" applyBorder="1" applyAlignment="1">
      <alignment horizontal="left"/>
    </xf>
    <xf numFmtId="0" fontId="28" fillId="4" borderId="1" xfId="0" applyFont="1" applyFill="1" applyBorder="1" applyAlignment="1">
      <alignment horizontal="left"/>
    </xf>
    <xf numFmtId="0" fontId="25" fillId="4" borderId="1" xfId="0" applyFont="1" applyFill="1" applyBorder="1" applyAlignment="1">
      <alignment horizontal="left" vertical="top"/>
    </xf>
    <xf numFmtId="0" fontId="26" fillId="4" borderId="0" xfId="0" applyFont="1" applyFill="1" applyAlignment="1">
      <alignment horizontal="left"/>
    </xf>
    <xf numFmtId="0" fontId="18" fillId="0" borderId="8" xfId="0" applyFont="1" applyBorder="1" applyAlignment="1">
      <alignment horizontal="center" vertical="center" wrapText="1"/>
    </xf>
    <xf numFmtId="0" fontId="25" fillId="4" borderId="1" xfId="0" applyFont="1" applyFill="1" applyBorder="1" applyAlignment="1">
      <alignment horizontal="center"/>
    </xf>
    <xf numFmtId="0" fontId="18" fillId="0" borderId="0" xfId="0" applyFont="1" applyAlignment="1">
      <alignment horizontal="center"/>
    </xf>
    <xf numFmtId="0" fontId="25" fillId="0" borderId="0" xfId="0" applyFont="1" applyAlignment="1">
      <alignment horizontal="left" vertical="center" wrapText="1"/>
    </xf>
    <xf numFmtId="164" fontId="25" fillId="4" borderId="1" xfId="0" applyNumberFormat="1" applyFont="1" applyFill="1" applyBorder="1"/>
    <xf numFmtId="165" fontId="25" fillId="4" borderId="1" xfId="0" applyNumberFormat="1" applyFont="1" applyFill="1" applyBorder="1"/>
    <xf numFmtId="0" fontId="29" fillId="0" borderId="0" xfId="0" applyFont="1" applyAlignment="1">
      <alignment horizontal="left"/>
    </xf>
    <xf numFmtId="165" fontId="18" fillId="4" borderId="1" xfId="0" applyNumberFormat="1" applyFont="1" applyFill="1" applyBorder="1"/>
    <xf numFmtId="0" fontId="18" fillId="0" borderId="0" xfId="0" applyFont="1" applyAlignment="1">
      <alignment horizontal="left" vertical="center" wrapText="1"/>
    </xf>
    <xf numFmtId="0" fontId="28" fillId="4" borderId="35" xfId="0" applyFont="1" applyFill="1" applyBorder="1" applyAlignment="1">
      <alignment horizontal="left"/>
    </xf>
    <xf numFmtId="164" fontId="25" fillId="4" borderId="1" xfId="0" applyNumberFormat="1" applyFont="1" applyFill="1" applyBorder="1" applyAlignment="1">
      <alignment horizontal="left" vertical="top"/>
    </xf>
    <xf numFmtId="164" fontId="18" fillId="4" borderId="1" xfId="0" applyNumberFormat="1" applyFont="1" applyFill="1" applyBorder="1"/>
    <xf numFmtId="0" fontId="28" fillId="4" borderId="26" xfId="0" applyFont="1" applyFill="1" applyBorder="1" applyAlignment="1">
      <alignment horizontal="left"/>
    </xf>
    <xf numFmtId="0" fontId="26" fillId="4" borderId="33" xfId="0" applyFont="1" applyFill="1" applyBorder="1" applyAlignment="1">
      <alignment horizontal="left"/>
    </xf>
    <xf numFmtId="0" fontId="25" fillId="4" borderId="1" xfId="0" applyFont="1" applyFill="1" applyBorder="1" applyAlignment="1">
      <alignment horizontal="left" vertical="center" wrapText="1"/>
    </xf>
    <xf numFmtId="0" fontId="26" fillId="4" borderId="26" xfId="0" applyFont="1" applyFill="1" applyBorder="1" applyAlignment="1">
      <alignment horizontal="left"/>
    </xf>
    <xf numFmtId="0" fontId="30" fillId="0" borderId="0" xfId="0" applyFont="1"/>
    <xf numFmtId="0" fontId="25" fillId="4" borderId="33" xfId="0" applyFont="1" applyFill="1" applyBorder="1"/>
    <xf numFmtId="0" fontId="25" fillId="4" borderId="2" xfId="0" applyFont="1" applyFill="1" applyBorder="1"/>
    <xf numFmtId="0" fontId="25" fillId="4" borderId="4" xfId="0" applyFont="1" applyFill="1" applyBorder="1"/>
    <xf numFmtId="0" fontId="25" fillId="4" borderId="26" xfId="0" applyFont="1" applyFill="1" applyBorder="1" applyAlignment="1">
      <alignment horizontal="left" vertical="top"/>
    </xf>
    <xf numFmtId="164" fontId="25" fillId="4" borderId="26" xfId="0" applyNumberFormat="1" applyFont="1" applyFill="1" applyBorder="1" applyAlignment="1">
      <alignment horizontal="left" vertical="top"/>
    </xf>
    <xf numFmtId="164" fontId="25" fillId="4" borderId="35" xfId="0" applyNumberFormat="1" applyFont="1" applyFill="1" applyBorder="1" applyAlignment="1">
      <alignment horizontal="left" vertical="top"/>
    </xf>
    <xf numFmtId="0" fontId="26" fillId="4" borderId="1" xfId="0" applyFont="1" applyFill="1" applyBorder="1" applyAlignment="1">
      <alignment horizontal="left" vertical="top"/>
    </xf>
    <xf numFmtId="0" fontId="25" fillId="4" borderId="0" xfId="0" applyFont="1" applyFill="1"/>
    <xf numFmtId="0" fontId="25" fillId="4" borderId="0" xfId="0" applyFont="1" applyFill="1" applyAlignment="1">
      <alignment horizontal="left" vertical="top"/>
    </xf>
    <xf numFmtId="164" fontId="25" fillId="4" borderId="0" xfId="0" applyNumberFormat="1" applyFont="1" applyFill="1"/>
    <xf numFmtId="164" fontId="25" fillId="4" borderId="35" xfId="0" applyNumberFormat="1" applyFont="1" applyFill="1" applyBorder="1"/>
    <xf numFmtId="164" fontId="25" fillId="4" borderId="43" xfId="0" applyNumberFormat="1" applyFont="1" applyFill="1" applyBorder="1"/>
    <xf numFmtId="0" fontId="25" fillId="4" borderId="42" xfId="0" applyFont="1" applyFill="1" applyBorder="1" applyAlignment="1">
      <alignment horizontal="left" vertical="top"/>
    </xf>
    <xf numFmtId="0" fontId="25" fillId="4" borderId="35" xfId="0" applyFont="1" applyFill="1" applyBorder="1"/>
    <xf numFmtId="0" fontId="18" fillId="4" borderId="0" xfId="0" applyFont="1" applyFill="1"/>
    <xf numFmtId="164" fontId="31" fillId="4" borderId="44" xfId="0" applyNumberFormat="1" applyFont="1" applyFill="1" applyBorder="1" applyAlignment="1">
      <alignment horizontal="left" vertical="top"/>
    </xf>
    <xf numFmtId="164" fontId="25" fillId="4" borderId="19" xfId="0" applyNumberFormat="1" applyFont="1" applyFill="1" applyBorder="1"/>
    <xf numFmtId="0" fontId="25" fillId="4" borderId="19" xfId="0" applyFont="1" applyFill="1" applyBorder="1" applyAlignment="1">
      <alignment horizontal="left" vertical="top"/>
    </xf>
    <xf numFmtId="164" fontId="25" fillId="4" borderId="19" xfId="0" applyNumberFormat="1" applyFont="1" applyFill="1" applyBorder="1" applyAlignment="1">
      <alignment horizontal="left" vertical="top"/>
    </xf>
    <xf numFmtId="0" fontId="9" fillId="4" borderId="19" xfId="0" applyFont="1" applyFill="1" applyBorder="1" applyAlignment="1">
      <alignment horizontal="center" vertical="top"/>
    </xf>
    <xf numFmtId="15" fontId="9" fillId="4" borderId="19" xfId="0" applyNumberFormat="1" applyFont="1" applyFill="1" applyBorder="1" applyAlignment="1">
      <alignment horizontal="center" vertical="top"/>
    </xf>
    <xf numFmtId="0" fontId="25" fillId="4" borderId="45" xfId="0" applyFont="1" applyFill="1" applyBorder="1"/>
    <xf numFmtId="0" fontId="28" fillId="4" borderId="0" xfId="0" applyFont="1" applyFill="1" applyAlignment="1">
      <alignment horizontal="left"/>
    </xf>
    <xf numFmtId="0" fontId="28" fillId="4" borderId="2" xfId="0" applyFont="1" applyFill="1" applyBorder="1" applyAlignment="1">
      <alignment horizontal="left"/>
    </xf>
    <xf numFmtId="0" fontId="28" fillId="4" borderId="50" xfId="0" applyFont="1" applyFill="1" applyBorder="1" applyAlignment="1">
      <alignment horizontal="left"/>
    </xf>
    <xf numFmtId="0" fontId="18" fillId="0" borderId="0" xfId="0" applyFont="1" applyAlignment="1">
      <alignment horizontal="right" readingOrder="2"/>
    </xf>
    <xf numFmtId="0" fontId="26" fillId="4" borderId="35" xfId="0" applyFont="1" applyFill="1" applyBorder="1" applyAlignment="1">
      <alignment horizontal="left"/>
    </xf>
    <xf numFmtId="0" fontId="30" fillId="4" borderId="1" xfId="0" applyFont="1" applyFill="1" applyBorder="1"/>
    <xf numFmtId="0" fontId="30" fillId="0" borderId="0" xfId="0" applyFont="1" applyAlignment="1">
      <alignment horizontal="left" vertical="top"/>
    </xf>
    <xf numFmtId="0" fontId="30" fillId="4" borderId="1" xfId="0" applyFont="1" applyFill="1" applyBorder="1" applyAlignment="1">
      <alignment horizontal="left" vertical="top"/>
    </xf>
    <xf numFmtId="164" fontId="30" fillId="4" borderId="1" xfId="0" applyNumberFormat="1" applyFont="1" applyFill="1" applyBorder="1"/>
    <xf numFmtId="0" fontId="25" fillId="0" borderId="0" xfId="0" applyFont="1" applyAlignment="1">
      <alignment horizontal="left" vertical="top"/>
    </xf>
    <xf numFmtId="0" fontId="25" fillId="4" borderId="33" xfId="0" applyFont="1" applyFill="1" applyBorder="1" applyAlignment="1">
      <alignment horizontal="left" vertical="top"/>
    </xf>
    <xf numFmtId="0" fontId="25" fillId="4" borderId="35" xfId="0" applyFont="1" applyFill="1" applyBorder="1" applyAlignment="1">
      <alignment horizontal="left" vertical="top"/>
    </xf>
    <xf numFmtId="0" fontId="18" fillId="4" borderId="21" xfId="0" applyFont="1" applyFill="1" applyBorder="1" applyAlignment="1">
      <alignment horizontal="center" vertical="center" wrapText="1"/>
    </xf>
    <xf numFmtId="0" fontId="25" fillId="4" borderId="1" xfId="0" applyFont="1" applyFill="1" applyBorder="1" applyAlignment="1">
      <alignment horizontal="left" vertical="top" wrapText="1"/>
    </xf>
    <xf numFmtId="0" fontId="26" fillId="4" borderId="1" xfId="0" applyFont="1" applyFill="1" applyBorder="1" applyAlignment="1">
      <alignment horizontal="right"/>
    </xf>
    <xf numFmtId="0" fontId="18" fillId="4" borderId="1" xfId="0" applyFont="1" applyFill="1" applyBorder="1" applyAlignment="1">
      <alignment horizontal="left" vertical="center" wrapText="1"/>
    </xf>
    <xf numFmtId="164" fontId="30" fillId="4" borderId="1" xfId="0" applyNumberFormat="1" applyFont="1" applyFill="1" applyBorder="1" applyAlignment="1">
      <alignment horizontal="left" vertical="top"/>
    </xf>
    <xf numFmtId="0" fontId="25" fillId="4" borderId="1" xfId="0" applyFont="1" applyFill="1" applyBorder="1" applyAlignment="1">
      <alignment horizontal="left" vertical="center"/>
    </xf>
    <xf numFmtId="0" fontId="26" fillId="4" borderId="1" xfId="0" applyFont="1" applyFill="1" applyBorder="1" applyAlignment="1">
      <alignment horizontal="left" vertical="center"/>
    </xf>
    <xf numFmtId="0" fontId="33" fillId="0" borderId="0" xfId="0" quotePrefix="1" applyFont="1" applyAlignment="1">
      <alignment horizontal="left" vertical="center" wrapText="1"/>
    </xf>
    <xf numFmtId="0" fontId="18" fillId="4" borderId="1" xfId="0" applyFont="1" applyFill="1" applyBorder="1" applyAlignment="1">
      <alignment horizontal="left" vertical="top" wrapText="1"/>
    </xf>
    <xf numFmtId="0" fontId="9" fillId="4" borderId="1" xfId="0" applyFont="1" applyFill="1" applyBorder="1"/>
    <xf numFmtId="0" fontId="30" fillId="4" borderId="1" xfId="0" applyFont="1" applyFill="1" applyBorder="1" applyAlignment="1">
      <alignment horizontal="left" vertical="center"/>
    </xf>
    <xf numFmtId="164" fontId="13" fillId="0" borderId="0" xfId="0" applyNumberFormat="1" applyFont="1"/>
    <xf numFmtId="0" fontId="34" fillId="0" borderId="0" xfId="0" applyFont="1" applyAlignment="1">
      <alignment horizontal="left"/>
    </xf>
    <xf numFmtId="0" fontId="35" fillId="4" borderId="1" xfId="0" applyFont="1" applyFill="1" applyBorder="1" applyAlignment="1">
      <alignment horizontal="left" vertical="center"/>
    </xf>
    <xf numFmtId="0" fontId="36" fillId="4" borderId="1" xfId="0" applyFont="1" applyFill="1" applyBorder="1" applyAlignment="1">
      <alignment horizontal="left" vertical="center"/>
    </xf>
    <xf numFmtId="0" fontId="26" fillId="4" borderId="0" xfId="0" applyFont="1" applyFill="1" applyAlignment="1">
      <alignment horizontal="left" vertical="top"/>
    </xf>
    <xf numFmtId="0" fontId="24" fillId="0" borderId="0" xfId="0" applyFont="1"/>
    <xf numFmtId="0" fontId="30" fillId="0" borderId="0" xfId="0" applyFont="1" applyAlignment="1">
      <alignment horizontal="left" vertical="top" wrapText="1"/>
    </xf>
    <xf numFmtId="0" fontId="25" fillId="4" borderId="33" xfId="0" applyFont="1" applyFill="1" applyBorder="1" applyAlignment="1">
      <alignment horizontal="left" vertical="top" wrapText="1"/>
    </xf>
    <xf numFmtId="0" fontId="26" fillId="4" borderId="4" xfId="0" applyFont="1" applyFill="1" applyBorder="1" applyAlignment="1">
      <alignment horizontal="left"/>
    </xf>
    <xf numFmtId="0" fontId="24" fillId="4" borderId="1" xfId="0" applyFont="1" applyFill="1" applyBorder="1" applyAlignment="1">
      <alignment horizontal="left" vertical="top" wrapText="1"/>
    </xf>
    <xf numFmtId="0" fontId="24" fillId="0" borderId="0" xfId="0" applyFont="1" applyAlignment="1">
      <alignment horizontal="left" vertical="center" wrapText="1"/>
    </xf>
    <xf numFmtId="0" fontId="18" fillId="4" borderId="1" xfId="0" applyFont="1" applyFill="1" applyBorder="1" applyAlignment="1">
      <alignment horizontal="center"/>
    </xf>
    <xf numFmtId="164" fontId="37" fillId="0" borderId="0" xfId="0" applyNumberFormat="1" applyFont="1" applyAlignment="1">
      <alignment horizontal="left" vertical="top"/>
    </xf>
    <xf numFmtId="164" fontId="9" fillId="0" borderId="0" xfId="0" applyNumberFormat="1" applyFont="1"/>
    <xf numFmtId="164" fontId="25" fillId="0" borderId="0" xfId="0" applyNumberFormat="1" applyFont="1" applyAlignment="1">
      <alignment horizontal="left" vertical="top"/>
    </xf>
    <xf numFmtId="0" fontId="18" fillId="0" borderId="0" xfId="0" applyFont="1" applyAlignment="1">
      <alignment horizontal="center" vertical="top"/>
    </xf>
    <xf numFmtId="15" fontId="18" fillId="0" borderId="0" xfId="0" applyNumberFormat="1" applyFont="1" applyAlignment="1">
      <alignment horizontal="center" vertical="top"/>
    </xf>
    <xf numFmtId="164" fontId="25" fillId="0" borderId="0" xfId="0" applyNumberFormat="1" applyFont="1"/>
    <xf numFmtId="0" fontId="26" fillId="0" borderId="0" xfId="0" applyFont="1" applyAlignment="1">
      <alignment horizontal="left"/>
    </xf>
    <xf numFmtId="0" fontId="28" fillId="0" borderId="0" xfId="0" applyFont="1" applyAlignment="1">
      <alignment horizontal="left"/>
    </xf>
    <xf numFmtId="3" fontId="25" fillId="4" borderId="1" xfId="0" applyNumberFormat="1" applyFont="1" applyFill="1" applyBorder="1"/>
    <xf numFmtId="0" fontId="18" fillId="4" borderId="21" xfId="0" applyFont="1" applyFill="1" applyBorder="1" applyAlignment="1">
      <alignment horizontal="left" vertical="center" readingOrder="2"/>
    </xf>
    <xf numFmtId="0" fontId="26" fillId="4" borderId="33" xfId="0" applyFont="1" applyFill="1" applyBorder="1" applyAlignment="1"/>
    <xf numFmtId="0" fontId="26" fillId="4" borderId="1" xfId="0" applyFont="1" applyFill="1" applyBorder="1"/>
    <xf numFmtId="15" fontId="18" fillId="4" borderId="1" xfId="0" applyNumberFormat="1" applyFont="1" applyFill="1" applyBorder="1" applyAlignment="1">
      <alignment wrapText="1"/>
    </xf>
    <xf numFmtId="0" fontId="18" fillId="4" borderId="1" xfId="0" applyFont="1" applyFill="1" applyBorder="1" applyAlignment="1">
      <alignment wrapText="1"/>
    </xf>
    <xf numFmtId="0" fontId="26" fillId="4" borderId="0" xfId="0" applyFont="1" applyFill="1"/>
    <xf numFmtId="0" fontId="25" fillId="4" borderId="1" xfId="0" applyFont="1" applyFill="1" applyBorder="1" applyAlignment="1">
      <alignment horizontal="left"/>
    </xf>
    <xf numFmtId="164" fontId="25" fillId="4" borderId="1" xfId="0" applyNumberFormat="1" applyFont="1" applyFill="1" applyBorder="1" applyAlignment="1">
      <alignment horizontal="center"/>
    </xf>
    <xf numFmtId="0" fontId="28" fillId="4" borderId="26" xfId="0" applyFont="1" applyFill="1" applyBorder="1"/>
    <xf numFmtId="164" fontId="25" fillId="4" borderId="1" xfId="0" applyNumberFormat="1" applyFont="1" applyFill="1" applyBorder="1" applyAlignment="1">
      <alignment vertical="top" wrapText="1"/>
    </xf>
    <xf numFmtId="164" fontId="18" fillId="4" borderId="1" xfId="0" applyNumberFormat="1" applyFont="1" applyFill="1" applyBorder="1" applyAlignment="1">
      <alignment horizontal="left" vertical="top"/>
    </xf>
    <xf numFmtId="0" fontId="26" fillId="4" borderId="35" xfId="0" applyFont="1" applyFill="1" applyBorder="1"/>
    <xf numFmtId="0" fontId="26" fillId="4" borderId="26" xfId="0" applyFont="1" applyFill="1" applyBorder="1"/>
    <xf numFmtId="0" fontId="38" fillId="5" borderId="1" xfId="0" applyFont="1" applyFill="1" applyBorder="1" applyAlignment="1">
      <alignment horizontal="left" vertical="top"/>
    </xf>
    <xf numFmtId="0" fontId="27" fillId="5" borderId="1" xfId="0" applyFont="1" applyFill="1" applyBorder="1" applyAlignment="1">
      <alignment horizontal="left" vertical="top"/>
    </xf>
    <xf numFmtId="0" fontId="26" fillId="5" borderId="1" xfId="0" applyFont="1" applyFill="1" applyBorder="1" applyAlignment="1">
      <alignment horizontal="left" vertical="top"/>
    </xf>
    <xf numFmtId="0" fontId="34" fillId="4" borderId="0" xfId="0" applyFont="1" applyFill="1"/>
    <xf numFmtId="0" fontId="39" fillId="5" borderId="1" xfId="0" applyFont="1" applyFill="1" applyBorder="1" applyAlignment="1">
      <alignment horizontal="left" vertical="top"/>
    </xf>
    <xf numFmtId="0" fontId="34" fillId="4" borderId="52" xfId="0" applyFont="1" applyFill="1" applyBorder="1"/>
    <xf numFmtId="0" fontId="19" fillId="0" borderId="8" xfId="0" applyFont="1" applyBorder="1" applyAlignment="1">
      <alignment horizontal="center" wrapText="1"/>
    </xf>
    <xf numFmtId="164" fontId="19" fillId="0" borderId="0" xfId="0" applyNumberFormat="1" applyFont="1" applyAlignment="1">
      <alignment horizontal="center"/>
    </xf>
    <xf numFmtId="0" fontId="27" fillId="5" borderId="1" xfId="0" applyFont="1" applyFill="1" applyBorder="1"/>
    <xf numFmtId="0" fontId="34" fillId="4" borderId="1" xfId="0" applyFont="1" applyFill="1" applyBorder="1"/>
    <xf numFmtId="0" fontId="13" fillId="4" borderId="1" xfId="0" applyFont="1" applyFill="1" applyBorder="1"/>
    <xf numFmtId="0" fontId="19" fillId="0" borderId="0" xfId="0" applyFont="1" applyAlignment="1">
      <alignment horizontal="left"/>
    </xf>
    <xf numFmtId="0" fontId="34" fillId="4" borderId="35" xfId="0" applyFont="1" applyFill="1" applyBorder="1"/>
    <xf numFmtId="164" fontId="27" fillId="5" borderId="1" xfId="0" applyNumberFormat="1" applyFont="1" applyFill="1" applyBorder="1"/>
    <xf numFmtId="0" fontId="40" fillId="0" borderId="0" xfId="0" applyFont="1" applyAlignment="1">
      <alignment horizontal="left" vertical="top"/>
    </xf>
    <xf numFmtId="164" fontId="30" fillId="0" borderId="0" xfId="0" applyNumberFormat="1" applyFont="1" applyAlignment="1">
      <alignment horizontal="left" vertical="top"/>
    </xf>
    <xf numFmtId="0" fontId="41" fillId="0" borderId="0" xfId="0" applyFont="1"/>
    <xf numFmtId="0" fontId="42" fillId="0" borderId="0" xfId="0" applyFont="1" applyAlignment="1">
      <alignment horizontal="left" vertical="center" wrapText="1"/>
    </xf>
    <xf numFmtId="164" fontId="18" fillId="4" borderId="1" xfId="0" applyNumberFormat="1" applyFont="1" applyFill="1" applyBorder="1" applyAlignment="1">
      <alignment vertical="top" wrapText="1"/>
    </xf>
    <xf numFmtId="164" fontId="19" fillId="0" borderId="0" xfId="0" applyNumberFormat="1" applyFont="1"/>
    <xf numFmtId="164" fontId="14" fillId="5" borderId="1" xfId="0" applyNumberFormat="1" applyFont="1" applyFill="1" applyBorder="1" applyAlignment="1">
      <alignment vertical="top"/>
    </xf>
    <xf numFmtId="164" fontId="25" fillId="4" borderId="1" xfId="0" applyNumberFormat="1" applyFont="1" applyFill="1" applyBorder="1" applyAlignment="1">
      <alignment horizontal="left" vertical="top" wrapText="1"/>
    </xf>
    <xf numFmtId="164" fontId="43" fillId="0" borderId="0" xfId="0" applyNumberFormat="1" applyFont="1"/>
    <xf numFmtId="164" fontId="27" fillId="0" borderId="0" xfId="0" applyNumberFormat="1" applyFont="1"/>
    <xf numFmtId="164" fontId="36" fillId="4" borderId="1" xfId="0" applyNumberFormat="1" applyFont="1" applyFill="1" applyBorder="1"/>
    <xf numFmtId="164" fontId="14" fillId="4" borderId="1" xfId="0" applyNumberFormat="1" applyFont="1" applyFill="1" applyBorder="1" applyAlignment="1">
      <alignment vertical="top"/>
    </xf>
    <xf numFmtId="164" fontId="27" fillId="4" borderId="1" xfId="0" applyNumberFormat="1" applyFont="1" applyFill="1" applyBorder="1"/>
    <xf numFmtId="164" fontId="13" fillId="4" borderId="1" xfId="0" applyNumberFormat="1" applyFont="1" applyFill="1" applyBorder="1" applyAlignment="1">
      <alignment vertical="top"/>
    </xf>
    <xf numFmtId="164" fontId="30" fillId="4" borderId="1" xfId="0" applyNumberFormat="1" applyFont="1" applyFill="1" applyBorder="1" applyAlignment="1">
      <alignment horizontal="left" vertical="top" wrapText="1"/>
    </xf>
    <xf numFmtId="164" fontId="30" fillId="4" borderId="1" xfId="0" applyNumberFormat="1" applyFont="1" applyFill="1" applyBorder="1" applyAlignment="1">
      <alignment horizontal="center"/>
    </xf>
    <xf numFmtId="164" fontId="18" fillId="4" borderId="1" xfId="0" applyNumberFormat="1" applyFont="1" applyFill="1" applyBorder="1" applyAlignment="1">
      <alignment vertical="top"/>
    </xf>
    <xf numFmtId="0" fontId="19" fillId="0" borderId="8" xfId="0" applyFont="1" applyBorder="1" applyAlignment="1">
      <alignment horizontal="center" vertical="center" wrapText="1"/>
    </xf>
    <xf numFmtId="0" fontId="18" fillId="0" borderId="0" xfId="0" applyFont="1" applyAlignment="1">
      <alignment horizontal="left" vertical="center"/>
    </xf>
    <xf numFmtId="164" fontId="25" fillId="4" borderId="1" xfId="0" applyNumberFormat="1" applyFont="1" applyFill="1" applyBorder="1" applyAlignment="1">
      <alignment horizontal="left" wrapText="1"/>
    </xf>
    <xf numFmtId="0" fontId="28" fillId="4" borderId="43" xfId="0" applyFont="1" applyFill="1" applyBorder="1"/>
    <xf numFmtId="0" fontId="28" fillId="4" borderId="2" xfId="0" applyFont="1" applyFill="1" applyBorder="1"/>
    <xf numFmtId="0" fontId="28" fillId="4" borderId="50" xfId="0" applyFont="1" applyFill="1" applyBorder="1"/>
    <xf numFmtId="15" fontId="28" fillId="4" borderId="0" xfId="0" applyNumberFormat="1" applyFont="1" applyFill="1" applyAlignment="1">
      <alignment horizontal="center"/>
    </xf>
    <xf numFmtId="15" fontId="18" fillId="4" borderId="1" xfId="0" applyNumberFormat="1" applyFont="1" applyFill="1" applyBorder="1" applyAlignment="1">
      <alignment horizontal="center"/>
    </xf>
    <xf numFmtId="0" fontId="28" fillId="4" borderId="0" xfId="0" applyFont="1" applyFill="1" applyAlignment="1">
      <alignment horizontal="center"/>
    </xf>
    <xf numFmtId="0" fontId="26" fillId="0" borderId="0" xfId="0" applyFont="1" applyAlignment="1"/>
    <xf numFmtId="43" fontId="26" fillId="4" borderId="1" xfId="0" applyNumberFormat="1" applyFont="1" applyFill="1" applyBorder="1"/>
    <xf numFmtId="43" fontId="25" fillId="4" borderId="1" xfId="0" applyNumberFormat="1" applyFont="1" applyFill="1" applyBorder="1"/>
    <xf numFmtId="0" fontId="26" fillId="4" borderId="33" xfId="0" applyFont="1" applyFill="1" applyBorder="1"/>
    <xf numFmtId="0" fontId="25" fillId="4" borderId="1" xfId="0" quotePrefix="1" applyFont="1" applyFill="1" applyBorder="1"/>
    <xf numFmtId="0" fontId="18" fillId="4" borderId="44" xfId="0" applyFont="1" applyFill="1" applyBorder="1"/>
    <xf numFmtId="0" fontId="25" fillId="4" borderId="19" xfId="0" applyFont="1" applyFill="1" applyBorder="1"/>
    <xf numFmtId="0" fontId="9" fillId="0" borderId="53" xfId="0" applyFont="1" applyBorder="1"/>
    <xf numFmtId="15" fontId="18" fillId="4" borderId="19" xfId="0" applyNumberFormat="1" applyFont="1" applyFill="1" applyBorder="1" applyAlignment="1">
      <alignment horizontal="center"/>
    </xf>
    <xf numFmtId="15" fontId="18" fillId="4" borderId="45" xfId="0" applyNumberFormat="1" applyFont="1" applyFill="1" applyBorder="1" applyAlignment="1">
      <alignment horizontal="center"/>
    </xf>
    <xf numFmtId="0" fontId="26" fillId="4" borderId="43" xfId="0" applyFont="1" applyFill="1" applyBorder="1"/>
    <xf numFmtId="0" fontId="26" fillId="4" borderId="2" xfId="0" applyFont="1" applyFill="1" applyBorder="1"/>
    <xf numFmtId="0" fontId="26" fillId="4" borderId="50" xfId="0" applyFont="1" applyFill="1" applyBorder="1"/>
    <xf numFmtId="0" fontId="27" fillId="5" borderId="1" xfId="0" applyFont="1" applyFill="1" applyBorder="1" applyAlignment="1">
      <alignment horizontal="left"/>
    </xf>
    <xf numFmtId="0" fontId="25" fillId="5" borderId="1" xfId="0" applyFont="1" applyFill="1" applyBorder="1"/>
    <xf numFmtId="0" fontId="9" fillId="5" borderId="1" xfId="0" applyFont="1" applyFill="1" applyBorder="1"/>
    <xf numFmtId="0" fontId="18" fillId="4" borderId="1" xfId="0" applyFont="1" applyFill="1" applyBorder="1" applyAlignment="1">
      <alignment vertical="top"/>
    </xf>
    <xf numFmtId="15" fontId="18" fillId="0" borderId="0" xfId="0" applyNumberFormat="1" applyFont="1" applyAlignment="1">
      <alignment horizontal="center"/>
    </xf>
    <xf numFmtId="0" fontId="25" fillId="4" borderId="1" xfId="0" applyFont="1" applyFill="1" applyBorder="1" applyAlignment="1">
      <alignment horizontal="left" wrapText="1"/>
    </xf>
    <xf numFmtId="0" fontId="26" fillId="4" borderId="1" xfId="0" applyFont="1" applyFill="1" applyBorder="1" applyAlignment="1">
      <alignment horizontal="left" wrapText="1"/>
    </xf>
    <xf numFmtId="0" fontId="28" fillId="4" borderId="1" xfId="0" applyFont="1" applyFill="1" applyBorder="1"/>
    <xf numFmtId="0" fontId="45" fillId="4" borderId="1" xfId="0" quotePrefix="1" applyFont="1" applyFill="1" applyBorder="1"/>
    <xf numFmtId="164" fontId="18" fillId="4" borderId="1" xfId="0" applyNumberFormat="1" applyFont="1" applyFill="1" applyBorder="1" applyAlignment="1">
      <alignment horizontal="center" vertical="center" wrapText="1"/>
    </xf>
    <xf numFmtId="0" fontId="18" fillId="0" borderId="0" xfId="0" applyFont="1" applyAlignment="1">
      <alignment horizontal="center" vertical="center" wrapText="1"/>
    </xf>
    <xf numFmtId="0" fontId="18" fillId="4" borderId="1" xfId="0" applyFont="1" applyFill="1" applyBorder="1" applyAlignment="1">
      <alignment horizontal="center" vertical="center" wrapText="1"/>
    </xf>
    <xf numFmtId="0" fontId="18" fillId="4" borderId="2" xfId="0" applyFont="1" applyFill="1" applyBorder="1" applyAlignment="1">
      <alignment horizontal="center"/>
    </xf>
    <xf numFmtId="164" fontId="25" fillId="4" borderId="1" xfId="0" applyNumberFormat="1" applyFont="1" applyFill="1" applyBorder="1" applyAlignment="1">
      <alignment horizontal="center" vertical="center" wrapText="1"/>
    </xf>
    <xf numFmtId="0" fontId="46" fillId="4" borderId="1" xfId="0" applyFont="1" applyFill="1" applyBorder="1" applyAlignment="1">
      <alignment horizontal="left" vertical="top"/>
    </xf>
    <xf numFmtId="0" fontId="47" fillId="4" borderId="1" xfId="0" applyFont="1" applyFill="1" applyBorder="1"/>
    <xf numFmtId="43" fontId="18" fillId="4" borderId="1" xfId="0" applyNumberFormat="1" applyFont="1" applyFill="1" applyBorder="1" applyAlignment="1">
      <alignment horizontal="center" vertical="center" wrapText="1"/>
    </xf>
    <xf numFmtId="0" fontId="26" fillId="4" borderId="26" xfId="0" applyFont="1" applyFill="1" applyBorder="1" applyAlignment="1">
      <alignment horizontal="left" vertical="top"/>
    </xf>
    <xf numFmtId="164" fontId="48" fillId="4" borderId="1" xfId="0" applyNumberFormat="1" applyFont="1" applyFill="1" applyBorder="1"/>
    <xf numFmtId="0" fontId="25" fillId="4" borderId="2" xfId="0" applyFont="1" applyFill="1" applyBorder="1" applyAlignment="1">
      <alignment horizontal="left"/>
    </xf>
    <xf numFmtId="0" fontId="25" fillId="4" borderId="1" xfId="0" applyFont="1" applyFill="1" applyBorder="1" applyAlignment="1">
      <alignment vertical="top"/>
    </xf>
    <xf numFmtId="0" fontId="18" fillId="4" borderId="21" xfId="0" applyFont="1" applyFill="1" applyBorder="1" applyAlignment="1">
      <alignment horizontal="center"/>
    </xf>
    <xf numFmtId="16" fontId="49" fillId="4" borderId="1" xfId="0" quotePrefix="1" applyNumberFormat="1" applyFont="1" applyFill="1" applyBorder="1"/>
    <xf numFmtId="16" fontId="25" fillId="4" borderId="1" xfId="0" applyNumberFormat="1" applyFont="1" applyFill="1" applyBorder="1"/>
    <xf numFmtId="164" fontId="25" fillId="4" borderId="39" xfId="0" applyNumberFormat="1" applyFont="1" applyFill="1" applyBorder="1" applyAlignment="1">
      <alignment horizontal="center"/>
    </xf>
    <xf numFmtId="0" fontId="25" fillId="4" borderId="39" xfId="0" applyFont="1" applyFill="1" applyBorder="1" applyAlignment="1">
      <alignment horizontal="center"/>
    </xf>
    <xf numFmtId="43" fontId="25" fillId="4" borderId="39" xfId="0" applyNumberFormat="1" applyFont="1" applyFill="1" applyBorder="1" applyAlignment="1">
      <alignment horizontal="center"/>
    </xf>
    <xf numFmtId="16" fontId="50" fillId="4" borderId="1" xfId="0" applyNumberFormat="1" applyFont="1" applyFill="1" applyBorder="1"/>
    <xf numFmtId="43" fontId="26" fillId="4" borderId="0" xfId="0" applyNumberFormat="1" applyFont="1" applyFill="1"/>
    <xf numFmtId="0" fontId="25" fillId="4" borderId="1" xfId="0" applyFont="1" applyFill="1" applyBorder="1" applyAlignment="1">
      <alignment vertical="center"/>
    </xf>
    <xf numFmtId="164" fontId="25" fillId="4" borderId="1" xfId="0" applyNumberFormat="1" applyFont="1" applyFill="1" applyBorder="1" applyAlignment="1">
      <alignment vertical="center"/>
    </xf>
    <xf numFmtId="0" fontId="25" fillId="4" borderId="1" xfId="0" applyFont="1" applyFill="1" applyBorder="1" applyAlignment="1">
      <alignment wrapText="1"/>
    </xf>
    <xf numFmtId="164" fontId="25" fillId="4" borderId="1" xfId="0" applyNumberFormat="1" applyFont="1" applyFill="1" applyBorder="1" applyAlignment="1">
      <alignment vertical="center" wrapText="1"/>
    </xf>
    <xf numFmtId="43" fontId="25" fillId="4" borderId="1" xfId="0" applyNumberFormat="1" applyFont="1" applyFill="1" applyBorder="1" applyAlignment="1">
      <alignment vertical="center" wrapText="1"/>
    </xf>
    <xf numFmtId="164" fontId="18" fillId="4" borderId="1" xfId="0" applyNumberFormat="1" applyFont="1" applyFill="1" applyBorder="1" applyAlignment="1">
      <alignment horizontal="center" wrapText="1"/>
    </xf>
    <xf numFmtId="43" fontId="18" fillId="4" borderId="1" xfId="0" applyNumberFormat="1" applyFont="1" applyFill="1" applyBorder="1"/>
    <xf numFmtId="0" fontId="25" fillId="4" borderId="21" xfId="0" applyFont="1" applyFill="1" applyBorder="1" applyAlignment="1">
      <alignment wrapText="1"/>
    </xf>
    <xf numFmtId="164" fontId="25" fillId="4" borderId="21" xfId="0" applyNumberFormat="1" applyFont="1" applyFill="1" applyBorder="1" applyAlignment="1">
      <alignment vertical="center" wrapText="1"/>
    </xf>
    <xf numFmtId="164" fontId="25" fillId="4" borderId="21" xfId="0" applyNumberFormat="1" applyFont="1" applyFill="1" applyBorder="1" applyAlignment="1">
      <alignment vertical="center"/>
    </xf>
    <xf numFmtId="43" fontId="25" fillId="4" borderId="21" xfId="0" applyNumberFormat="1" applyFont="1" applyFill="1" applyBorder="1" applyAlignment="1">
      <alignment vertical="center" wrapText="1"/>
    </xf>
    <xf numFmtId="16" fontId="25" fillId="4" borderId="1" xfId="0" quotePrefix="1" applyNumberFormat="1" applyFont="1" applyFill="1" applyBorder="1"/>
    <xf numFmtId="16" fontId="30" fillId="4" borderId="1" xfId="0" applyNumberFormat="1" applyFont="1" applyFill="1" applyBorder="1"/>
    <xf numFmtId="43" fontId="30" fillId="4" borderId="1" xfId="0" applyNumberFormat="1" applyFont="1" applyFill="1" applyBorder="1"/>
    <xf numFmtId="164" fontId="18" fillId="0" borderId="0" xfId="0" applyNumberFormat="1" applyFont="1"/>
    <xf numFmtId="0" fontId="28" fillId="4" borderId="0" xfId="0" applyFont="1" applyFill="1"/>
    <xf numFmtId="0" fontId="25" fillId="3" borderId="1" xfId="0" applyFont="1" applyFill="1" applyBorder="1"/>
    <xf numFmtId="0" fontId="26" fillId="5" borderId="0" xfId="0" applyFont="1" applyFill="1" applyAlignment="1"/>
    <xf numFmtId="0" fontId="25" fillId="0" borderId="0" xfId="0" applyFont="1" applyAlignment="1"/>
    <xf numFmtId="0" fontId="30" fillId="0" borderId="54" xfId="0" applyFont="1" applyBorder="1"/>
    <xf numFmtId="0" fontId="25" fillId="0" borderId="53" xfId="0" applyFont="1" applyBorder="1"/>
    <xf numFmtId="164" fontId="25" fillId="0" borderId="53" xfId="0" applyNumberFormat="1" applyFont="1" applyBorder="1"/>
    <xf numFmtId="164" fontId="25" fillId="0" borderId="55" xfId="0" applyNumberFormat="1" applyFont="1" applyBorder="1"/>
    <xf numFmtId="0" fontId="26" fillId="4" borderId="3" xfId="0" applyFont="1" applyFill="1" applyBorder="1"/>
    <xf numFmtId="0" fontId="18" fillId="4" borderId="46" xfId="0" applyFont="1" applyFill="1" applyBorder="1"/>
    <xf numFmtId="0" fontId="18" fillId="4" borderId="47" xfId="0" applyFont="1" applyFill="1" applyBorder="1" applyAlignment="1">
      <alignment horizontal="center"/>
    </xf>
    <xf numFmtId="0" fontId="52" fillId="4" borderId="46" xfId="0" applyFont="1" applyFill="1" applyBorder="1"/>
    <xf numFmtId="0" fontId="24" fillId="4" borderId="46" xfId="0" applyFont="1" applyFill="1" applyBorder="1"/>
    <xf numFmtId="0" fontId="18" fillId="4" borderId="48" xfId="0" applyFont="1" applyFill="1" applyBorder="1" applyAlignment="1">
      <alignment horizontal="center" vertical="center" wrapText="1"/>
    </xf>
    <xf numFmtId="0" fontId="18" fillId="4" borderId="49" xfId="0" applyFont="1" applyFill="1" applyBorder="1" applyAlignment="1">
      <alignment horizontal="center" vertical="center" wrapText="1"/>
    </xf>
    <xf numFmtId="0" fontId="24" fillId="4" borderId="48" xfId="0" applyFont="1" applyFill="1" applyBorder="1"/>
    <xf numFmtId="0" fontId="18" fillId="4" borderId="48" xfId="0" applyFont="1" applyFill="1" applyBorder="1" applyAlignment="1">
      <alignment horizontal="center"/>
    </xf>
    <xf numFmtId="0" fontId="18" fillId="4" borderId="49" xfId="0" applyFont="1" applyFill="1" applyBorder="1" applyAlignment="1">
      <alignment horizontal="center"/>
    </xf>
    <xf numFmtId="0" fontId="53" fillId="4" borderId="46" xfId="0" applyFont="1" applyFill="1" applyBorder="1"/>
    <xf numFmtId="0" fontId="25" fillId="4" borderId="46" xfId="0" applyFont="1" applyFill="1" applyBorder="1"/>
    <xf numFmtId="164" fontId="25" fillId="4" borderId="46" xfId="0" applyNumberFormat="1" applyFont="1" applyFill="1" applyBorder="1"/>
    <xf numFmtId="164" fontId="25" fillId="4" borderId="47" xfId="0" applyNumberFormat="1" applyFont="1" applyFill="1" applyBorder="1"/>
    <xf numFmtId="0" fontId="26" fillId="4" borderId="52" xfId="0" applyFont="1" applyFill="1" applyBorder="1"/>
    <xf numFmtId="0" fontId="53" fillId="4" borderId="46" xfId="0" applyFont="1" applyFill="1" applyBorder="1" applyAlignment="1">
      <alignment horizontal="left"/>
    </xf>
    <xf numFmtId="0" fontId="24" fillId="0" borderId="18" xfId="0" applyFont="1" applyBorder="1"/>
    <xf numFmtId="164" fontId="25" fillId="0" borderId="70" xfId="0" applyNumberFormat="1" applyFont="1" applyBorder="1"/>
    <xf numFmtId="0" fontId="54" fillId="0" borderId="18" xfId="0" applyFont="1" applyBorder="1"/>
    <xf numFmtId="0" fontId="9" fillId="0" borderId="70" xfId="0" applyFont="1" applyBorder="1"/>
    <xf numFmtId="166" fontId="25" fillId="0" borderId="0" xfId="0" applyNumberFormat="1" applyFont="1"/>
    <xf numFmtId="166" fontId="18" fillId="0" borderId="0" xfId="0" applyNumberFormat="1" applyFont="1" applyAlignment="1">
      <alignment horizontal="center"/>
    </xf>
    <xf numFmtId="166" fontId="18" fillId="0" borderId="70" xfId="0" applyNumberFormat="1" applyFont="1" applyBorder="1" applyAlignment="1">
      <alignment horizontal="center"/>
    </xf>
    <xf numFmtId="0" fontId="56" fillId="0" borderId="54" xfId="0" applyFont="1" applyBorder="1" applyAlignment="1"/>
    <xf numFmtId="0" fontId="24" fillId="0" borderId="71" xfId="0" applyFont="1" applyBorder="1"/>
    <xf numFmtId="0" fontId="25" fillId="0" borderId="8" xfId="0" applyFont="1" applyBorder="1"/>
    <xf numFmtId="164" fontId="25" fillId="0" borderId="8" xfId="0" applyNumberFormat="1" applyFont="1" applyBorder="1"/>
    <xf numFmtId="164" fontId="25" fillId="0" borderId="72" xfId="0" applyNumberFormat="1" applyFont="1" applyBorder="1"/>
    <xf numFmtId="0" fontId="57" fillId="5" borderId="0" xfId="0" applyFont="1" applyFill="1" applyAlignment="1">
      <alignment horizontal="left"/>
    </xf>
    <xf numFmtId="0" fontId="25" fillId="0" borderId="0" xfId="0" applyFont="1" applyAlignment="1">
      <alignment horizontal="left" vertical="top" wrapText="1"/>
    </xf>
    <xf numFmtId="0" fontId="25" fillId="12" borderId="1" xfId="0" applyFont="1" applyFill="1" applyBorder="1" applyAlignment="1">
      <alignment horizontal="left" vertical="top" wrapText="1"/>
    </xf>
    <xf numFmtId="0" fontId="18" fillId="0" borderId="0" xfId="0" applyFont="1" applyAlignment="1">
      <alignment vertical="top" wrapText="1"/>
    </xf>
    <xf numFmtId="0" fontId="18" fillId="0" borderId="0" xfId="0" applyFont="1" applyAlignment="1">
      <alignment horizontal="left" vertical="top" wrapText="1"/>
    </xf>
    <xf numFmtId="0" fontId="18" fillId="0" borderId="0" xfId="0" applyFont="1" applyAlignment="1">
      <alignment horizontal="center" vertical="top" wrapText="1"/>
    </xf>
    <xf numFmtId="0" fontId="25" fillId="0" borderId="0" xfId="0" applyFont="1" applyAlignment="1">
      <alignment vertical="top"/>
    </xf>
    <xf numFmtId="0" fontId="30" fillId="4" borderId="1" xfId="0" applyFont="1" applyFill="1" applyBorder="1" applyAlignment="1">
      <alignment horizontal="left" vertical="top" wrapText="1"/>
    </xf>
    <xf numFmtId="0" fontId="26" fillId="4" borderId="1" xfId="0" applyFont="1" applyFill="1" applyBorder="1" applyAlignment="1">
      <alignment vertical="top"/>
    </xf>
    <xf numFmtId="0" fontId="25" fillId="0" borderId="0" xfId="0" applyFont="1" applyAlignment="1">
      <alignment horizontal="left"/>
    </xf>
    <xf numFmtId="0" fontId="28" fillId="0" borderId="0" xfId="0" applyFont="1" applyAlignment="1">
      <alignment horizontal="left" vertical="top" wrapText="1"/>
    </xf>
    <xf numFmtId="0" fontId="26" fillId="0" borderId="0" xfId="0" applyFont="1" applyAlignment="1">
      <alignment horizontal="left" vertical="top" wrapText="1"/>
    </xf>
    <xf numFmtId="0" fontId="36" fillId="0" borderId="0" xfId="0" applyFont="1" applyAlignment="1">
      <alignment horizontal="left" vertical="top"/>
    </xf>
    <xf numFmtId="0" fontId="36" fillId="0" borderId="0" xfId="0" applyFont="1" applyAlignment="1">
      <alignment horizontal="left" vertical="top" wrapText="1"/>
    </xf>
    <xf numFmtId="0" fontId="26" fillId="0" borderId="0" xfId="0" applyFont="1" applyAlignment="1">
      <alignment horizontal="left" vertical="top"/>
    </xf>
    <xf numFmtId="0" fontId="25" fillId="0" borderId="0" xfId="0" applyFont="1" applyAlignment="1">
      <alignment vertical="top" wrapText="1"/>
    </xf>
    <xf numFmtId="0" fontId="25" fillId="12" borderId="1" xfId="0" applyFont="1" applyFill="1" applyBorder="1" applyAlignment="1">
      <alignment vertical="top" wrapText="1"/>
    </xf>
    <xf numFmtId="0" fontId="30" fillId="0" borderId="0" xfId="0" applyFont="1" applyAlignment="1">
      <alignment vertical="top" wrapText="1"/>
    </xf>
    <xf numFmtId="0" fontId="58" fillId="4" borderId="1" xfId="0" applyFont="1" applyFill="1" applyBorder="1" applyAlignment="1">
      <alignment horizontal="left" vertical="top"/>
    </xf>
    <xf numFmtId="0" fontId="18" fillId="4" borderId="1" xfId="0" applyFont="1" applyFill="1" applyBorder="1" applyAlignment="1">
      <alignment horizontal="left" vertical="center" readingOrder="2"/>
    </xf>
    <xf numFmtId="0" fontId="18" fillId="4" borderId="1" xfId="0" applyFont="1" applyFill="1" applyBorder="1" applyAlignment="1">
      <alignment horizontal="center" vertical="center" readingOrder="2"/>
    </xf>
    <xf numFmtId="0" fontId="59" fillId="4" borderId="1" xfId="0" applyFont="1" applyFill="1" applyBorder="1" applyAlignment="1"/>
    <xf numFmtId="0" fontId="18" fillId="4" borderId="1" xfId="0" applyFont="1" applyFill="1" applyBorder="1" applyAlignment="1">
      <alignment horizontal="center"/>
    </xf>
    <xf numFmtId="0" fontId="46" fillId="4" borderId="1" xfId="0" applyFont="1" applyFill="1" applyBorder="1" applyAlignment="1">
      <alignment horizontal="left" vertical="center" readingOrder="2"/>
    </xf>
    <xf numFmtId="0" fontId="27" fillId="4" borderId="1" xfId="0" applyFont="1" applyFill="1" applyBorder="1" applyAlignment="1">
      <alignment horizontal="left" vertical="top"/>
    </xf>
    <xf numFmtId="0" fontId="18" fillId="0" borderId="8" xfId="0" applyFont="1" applyBorder="1" applyAlignment="1">
      <alignment vertical="center" wrapText="1"/>
    </xf>
    <xf numFmtId="0" fontId="60" fillId="4" borderId="1" xfId="0" applyFont="1" applyFill="1" applyBorder="1"/>
    <xf numFmtId="0" fontId="25" fillId="4" borderId="19" xfId="0" applyFont="1" applyFill="1" applyBorder="1" applyAlignment="1">
      <alignment horizontal="left" vertical="top" wrapText="1"/>
    </xf>
    <xf numFmtId="0" fontId="19" fillId="5" borderId="0" xfId="0" applyFont="1" applyFill="1" applyAlignment="1"/>
    <xf numFmtId="0" fontId="61" fillId="4" borderId="1" xfId="0" applyFont="1" applyFill="1" applyBorder="1" applyAlignment="1"/>
    <xf numFmtId="0" fontId="62" fillId="4" borderId="1" xfId="0" applyFont="1" applyFill="1" applyBorder="1" applyAlignment="1">
      <alignment vertical="top"/>
    </xf>
    <xf numFmtId="0" fontId="18" fillId="5" borderId="1" xfId="0" applyFont="1" applyFill="1" applyBorder="1" applyAlignment="1">
      <alignment vertical="top"/>
    </xf>
    <xf numFmtId="164" fontId="9" fillId="5" borderId="1" xfId="0" applyNumberFormat="1" applyFont="1" applyFill="1" applyBorder="1"/>
    <xf numFmtId="43" fontId="9" fillId="5" borderId="1" xfId="0" applyNumberFormat="1" applyFont="1" applyFill="1" applyBorder="1"/>
    <xf numFmtId="0" fontId="25" fillId="5" borderId="1" xfId="0" applyFont="1" applyFill="1" applyBorder="1" applyAlignment="1"/>
    <xf numFmtId="0" fontId="57" fillId="0" borderId="0" xfId="0" applyFont="1" applyAlignment="1">
      <alignment horizontal="left"/>
    </xf>
    <xf numFmtId="0" fontId="63" fillId="4" borderId="44" xfId="0" applyFont="1" applyFill="1" applyBorder="1" applyAlignment="1">
      <alignment horizontal="left" vertical="top"/>
    </xf>
    <xf numFmtId="0" fontId="25" fillId="4" borderId="45" xfId="0" applyFont="1" applyFill="1" applyBorder="1" applyAlignment="1">
      <alignment horizontal="left" vertical="top" wrapText="1"/>
    </xf>
    <xf numFmtId="0" fontId="25" fillId="4" borderId="46" xfId="0" applyFont="1" applyFill="1" applyBorder="1" applyAlignment="1">
      <alignment horizontal="left" vertical="top"/>
    </xf>
    <xf numFmtId="0" fontId="25" fillId="4" borderId="47" xfId="0" applyFont="1" applyFill="1" applyBorder="1" applyAlignment="1">
      <alignment horizontal="left" vertical="top" wrapText="1"/>
    </xf>
    <xf numFmtId="0" fontId="25" fillId="4" borderId="46" xfId="0" applyFont="1" applyFill="1" applyBorder="1" applyAlignment="1">
      <alignment horizontal="left" vertical="top"/>
    </xf>
    <xf numFmtId="0" fontId="25" fillId="4" borderId="46" xfId="0" applyFont="1" applyFill="1" applyBorder="1" applyAlignment="1">
      <alignment horizontal="left" vertical="top" wrapText="1"/>
    </xf>
    <xf numFmtId="0" fontId="18" fillId="0" borderId="72" xfId="0" applyFont="1" applyBorder="1" applyAlignment="1">
      <alignment vertical="center" wrapText="1"/>
    </xf>
    <xf numFmtId="0" fontId="18" fillId="0" borderId="70" xfId="0" applyFont="1" applyBorder="1" applyAlignment="1">
      <alignment horizontal="center"/>
    </xf>
    <xf numFmtId="0" fontId="18" fillId="4" borderId="46" xfId="0" applyFont="1" applyFill="1" applyBorder="1" applyAlignment="1">
      <alignment horizontal="left" vertical="top" wrapText="1"/>
    </xf>
    <xf numFmtId="0" fontId="18" fillId="0" borderId="18" xfId="0" applyFont="1" applyBorder="1"/>
    <xf numFmtId="0" fontId="25" fillId="0" borderId="70" xfId="0" applyFont="1" applyBorder="1" applyAlignment="1">
      <alignment horizontal="left" vertical="top" wrapText="1"/>
    </xf>
    <xf numFmtId="0" fontId="26" fillId="5" borderId="0" xfId="0" applyFont="1" applyFill="1" applyAlignment="1">
      <alignment horizontal="left"/>
    </xf>
    <xf numFmtId="0" fontId="30" fillId="0" borderId="18" xfId="0" applyFont="1" applyBorder="1" applyAlignment="1">
      <alignment horizontal="left" vertical="top"/>
    </xf>
    <xf numFmtId="0" fontId="25" fillId="0" borderId="18" xfId="0" applyFont="1" applyBorder="1" applyAlignment="1">
      <alignment horizontal="left" vertical="top" wrapText="1"/>
    </xf>
    <xf numFmtId="0" fontId="18" fillId="0" borderId="18" xfId="0" applyFont="1" applyBorder="1" applyAlignment="1">
      <alignment vertical="top" wrapText="1"/>
    </xf>
    <xf numFmtId="0" fontId="26" fillId="4" borderId="0" xfId="0" applyFont="1" applyFill="1" applyAlignment="1"/>
    <xf numFmtId="0" fontId="26" fillId="4" borderId="2" xfId="0" applyFont="1" applyFill="1" applyBorder="1" applyAlignment="1">
      <alignment horizontal="left" vertical="top" wrapText="1"/>
    </xf>
    <xf numFmtId="0" fontId="18" fillId="0" borderId="18" xfId="0" applyFont="1" applyBorder="1" applyAlignment="1">
      <alignment vertical="top"/>
    </xf>
    <xf numFmtId="0" fontId="26" fillId="5" borderId="0" xfId="0" applyFont="1" applyFill="1" applyAlignment="1">
      <alignment horizontal="center"/>
    </xf>
    <xf numFmtId="0" fontId="18" fillId="4" borderId="1" xfId="0" applyFont="1" applyFill="1" applyBorder="1" applyAlignment="1"/>
    <xf numFmtId="0" fontId="64" fillId="4" borderId="1" xfId="0" applyFont="1" applyFill="1" applyBorder="1"/>
    <xf numFmtId="164" fontId="67" fillId="4" borderId="1" xfId="0" applyNumberFormat="1" applyFont="1" applyFill="1" applyBorder="1" applyAlignment="1">
      <alignment horizontal="left" vertical="top"/>
    </xf>
    <xf numFmtId="0" fontId="9" fillId="4" borderId="1" xfId="0" applyFont="1" applyFill="1" applyBorder="1" applyAlignment="1">
      <alignment horizontal="center" vertical="top"/>
    </xf>
    <xf numFmtId="15" fontId="9" fillId="4" borderId="1" xfId="0" applyNumberFormat="1" applyFont="1" applyFill="1" applyBorder="1" applyAlignment="1">
      <alignment horizontal="center" vertical="top"/>
    </xf>
    <xf numFmtId="164" fontId="26" fillId="4" borderId="1" xfId="0" applyNumberFormat="1" applyFont="1" applyFill="1" applyBorder="1" applyAlignment="1">
      <alignment vertical="top"/>
    </xf>
    <xf numFmtId="164" fontId="25" fillId="4" borderId="1" xfId="0" applyNumberFormat="1" applyFont="1" applyFill="1" applyBorder="1" applyAlignment="1">
      <alignment horizontal="left" vertical="top"/>
    </xf>
    <xf numFmtId="164" fontId="25" fillId="4" borderId="1" xfId="0" applyNumberFormat="1" applyFont="1" applyFill="1" applyBorder="1" applyAlignment="1">
      <alignment vertical="top"/>
    </xf>
    <xf numFmtId="0" fontId="28" fillId="4" borderId="35" xfId="0" applyFont="1" applyFill="1" applyBorder="1"/>
    <xf numFmtId="164" fontId="68" fillId="0" borderId="0" xfId="0" applyNumberFormat="1" applyFont="1"/>
    <xf numFmtId="164" fontId="69" fillId="4" borderId="1" xfId="0" applyNumberFormat="1" applyFont="1" applyFill="1" applyBorder="1" applyAlignment="1">
      <alignment horizontal="left" vertical="top"/>
    </xf>
    <xf numFmtId="164" fontId="70" fillId="4" borderId="1" xfId="0" applyNumberFormat="1" applyFont="1" applyFill="1" applyBorder="1" applyAlignment="1">
      <alignment horizontal="left" vertical="top"/>
    </xf>
    <xf numFmtId="0" fontId="24" fillId="0" borderId="0" xfId="0" applyFont="1" applyAlignment="1">
      <alignment horizontal="left" vertical="top"/>
    </xf>
    <xf numFmtId="0" fontId="26" fillId="4" borderId="1" xfId="0" applyFont="1" applyFill="1" applyBorder="1" applyAlignment="1"/>
    <xf numFmtId="0" fontId="18" fillId="4" borderId="2" xfId="0" applyFont="1" applyFill="1" applyBorder="1"/>
    <xf numFmtId="0" fontId="18" fillId="4" borderId="54" xfId="0" applyFont="1" applyFill="1" applyBorder="1" applyAlignment="1"/>
    <xf numFmtId="0" fontId="25" fillId="13" borderId="4" xfId="0" applyFont="1" applyFill="1" applyBorder="1"/>
    <xf numFmtId="0" fontId="26" fillId="4" borderId="75" xfId="0" applyFont="1" applyFill="1" applyBorder="1"/>
    <xf numFmtId="0" fontId="25" fillId="4" borderId="26" xfId="0" applyFont="1" applyFill="1" applyBorder="1"/>
    <xf numFmtId="15" fontId="18" fillId="4" borderId="26" xfId="0" applyNumberFormat="1" applyFont="1" applyFill="1" applyBorder="1" applyAlignment="1">
      <alignment horizontal="center"/>
    </xf>
    <xf numFmtId="15" fontId="18" fillId="4" borderId="52" xfId="0" applyNumberFormat="1" applyFont="1" applyFill="1" applyBorder="1" applyAlignment="1">
      <alignment horizontal="center"/>
    </xf>
    <xf numFmtId="0" fontId="18" fillId="4" borderId="35" xfId="0" applyFont="1" applyFill="1" applyBorder="1"/>
    <xf numFmtId="0" fontId="18" fillId="0" borderId="54" xfId="0" applyFont="1" applyBorder="1" applyAlignment="1">
      <alignment horizontal="center"/>
    </xf>
    <xf numFmtId="0" fontId="18" fillId="0" borderId="53" xfId="0" applyFont="1" applyBorder="1" applyAlignment="1">
      <alignment horizontal="center"/>
    </xf>
    <xf numFmtId="0" fontId="18" fillId="0" borderId="55" xfId="0" applyFont="1" applyBorder="1" applyAlignment="1">
      <alignment horizontal="center"/>
    </xf>
    <xf numFmtId="15" fontId="18" fillId="0" borderId="71" xfId="0" applyNumberFormat="1" applyFont="1" applyBorder="1" applyAlignment="1">
      <alignment horizontal="center"/>
    </xf>
    <xf numFmtId="15" fontId="18" fillId="0" borderId="8" xfId="0" applyNumberFormat="1" applyFont="1" applyBorder="1" applyAlignment="1">
      <alignment horizontal="center"/>
    </xf>
    <xf numFmtId="15" fontId="18" fillId="0" borderId="72" xfId="0" applyNumberFormat="1" applyFont="1" applyBorder="1" applyAlignment="1">
      <alignment horizontal="center"/>
    </xf>
    <xf numFmtId="0" fontId="46" fillId="4" borderId="1" xfId="0" applyFont="1" applyFill="1" applyBorder="1"/>
    <xf numFmtId="0" fontId="27" fillId="0" borderId="0" xfId="0" applyFont="1"/>
    <xf numFmtId="0" fontId="26" fillId="4" borderId="1" xfId="0" applyFont="1" applyFill="1" applyBorder="1" applyAlignment="1">
      <alignment wrapText="1"/>
    </xf>
    <xf numFmtId="0" fontId="18" fillId="4" borderId="1" xfId="0" applyFont="1" applyFill="1" applyBorder="1" applyAlignment="1">
      <alignment horizontal="center" vertical="top"/>
    </xf>
    <xf numFmtId="0" fontId="28" fillId="4" borderId="33" xfId="0" applyFont="1" applyFill="1" applyBorder="1"/>
    <xf numFmtId="0" fontId="18" fillId="4" borderId="4" xfId="0" applyFont="1" applyFill="1" applyBorder="1"/>
    <xf numFmtId="0" fontId="25" fillId="12" borderId="1" xfId="0" applyFont="1" applyFill="1" applyBorder="1" applyAlignment="1">
      <alignment horizontal="left" vertical="top"/>
    </xf>
    <xf numFmtId="0" fontId="18" fillId="13" borderId="4" xfId="0" applyFont="1" applyFill="1" applyBorder="1"/>
    <xf numFmtId="0" fontId="18" fillId="13" borderId="1" xfId="0" applyFont="1" applyFill="1" applyBorder="1"/>
    <xf numFmtId="0" fontId="36" fillId="4" borderId="1" xfId="0" applyFont="1" applyFill="1" applyBorder="1" applyAlignment="1">
      <alignment horizontal="left" vertical="top"/>
    </xf>
    <xf numFmtId="0" fontId="28" fillId="4" borderId="76" xfId="0" applyFont="1" applyFill="1" applyBorder="1"/>
    <xf numFmtId="0" fontId="71" fillId="13" borderId="0" xfId="0" applyFont="1" applyFill="1"/>
    <xf numFmtId="0" fontId="72" fillId="4" borderId="1" xfId="0" applyFont="1" applyFill="1" applyBorder="1" applyAlignment="1">
      <alignment horizontal="left" vertical="top"/>
    </xf>
    <xf numFmtId="0" fontId="18" fillId="4" borderId="1" xfId="0" applyFont="1" applyFill="1" applyBorder="1" applyAlignment="1">
      <alignment vertical="center"/>
    </xf>
    <xf numFmtId="0" fontId="25" fillId="4" borderId="1" xfId="0" applyFont="1" applyFill="1" applyBorder="1" applyAlignment="1">
      <alignment horizontal="left" vertical="center"/>
    </xf>
    <xf numFmtId="0" fontId="73" fillId="4" borderId="0" xfId="0" applyFont="1" applyFill="1" applyAlignment="1">
      <alignment horizontal="left"/>
    </xf>
    <xf numFmtId="0" fontId="18" fillId="4" borderId="1" xfId="0" applyFont="1" applyFill="1" applyBorder="1" applyAlignment="1">
      <alignment horizontal="left" vertical="top"/>
    </xf>
    <xf numFmtId="164" fontId="18" fillId="4" borderId="1" xfId="0" applyNumberFormat="1" applyFont="1" applyFill="1" applyBorder="1" applyAlignment="1">
      <alignment horizontal="center"/>
    </xf>
    <xf numFmtId="0" fontId="25" fillId="4" borderId="1" xfId="0" applyFont="1" applyFill="1" applyBorder="1" applyAlignment="1">
      <alignment horizontal="left" vertical="top"/>
    </xf>
    <xf numFmtId="0" fontId="26" fillId="4" borderId="1" xfId="0" applyFont="1" applyFill="1" applyBorder="1" applyAlignment="1">
      <alignment vertical="top" wrapText="1"/>
    </xf>
    <xf numFmtId="0" fontId="25" fillId="4" borderId="1" xfId="0" applyFont="1" applyFill="1" applyBorder="1" applyAlignment="1">
      <alignment vertical="top" wrapText="1"/>
    </xf>
    <xf numFmtId="164" fontId="25" fillId="3" borderId="1" xfId="0" applyNumberFormat="1" applyFont="1" applyFill="1" applyBorder="1" applyAlignment="1">
      <alignment horizontal="left" vertical="top"/>
    </xf>
    <xf numFmtId="164" fontId="9" fillId="0" borderId="0" xfId="0" applyNumberFormat="1" applyFont="1" applyAlignment="1">
      <alignment horizontal="left" vertical="top"/>
    </xf>
    <xf numFmtId="164" fontId="40" fillId="0" borderId="0" xfId="0" applyNumberFormat="1" applyFont="1" applyAlignment="1">
      <alignment horizontal="left" vertical="top"/>
    </xf>
    <xf numFmtId="164" fontId="13" fillId="0" borderId="0" xfId="0" applyNumberFormat="1" applyFont="1" applyAlignment="1">
      <alignment horizontal="left" vertical="top"/>
    </xf>
    <xf numFmtId="0" fontId="74" fillId="0" borderId="0" xfId="0" applyFont="1" applyAlignment="1"/>
    <xf numFmtId="0" fontId="25" fillId="13" borderId="1" xfId="0" applyFont="1" applyFill="1" applyBorder="1"/>
    <xf numFmtId="0" fontId="57" fillId="4" borderId="0" xfId="0" applyFont="1" applyFill="1" applyAlignment="1">
      <alignment horizontal="left"/>
    </xf>
    <xf numFmtId="0" fontId="25" fillId="13" borderId="1" xfId="0" applyFont="1" applyFill="1" applyBorder="1" applyAlignment="1">
      <alignment vertical="top"/>
    </xf>
    <xf numFmtId="0" fontId="26" fillId="4" borderId="0" xfId="0" applyFont="1" applyFill="1" applyAlignment="1">
      <alignment horizontal="left" vertical="top" wrapText="1"/>
    </xf>
    <xf numFmtId="0" fontId="75" fillId="0" borderId="0" xfId="0" quotePrefix="1" applyFont="1" applyAlignment="1">
      <alignment horizontal="left" vertical="center" wrapText="1"/>
    </xf>
    <xf numFmtId="0" fontId="25" fillId="0" borderId="0" xfId="0" applyFont="1" applyAlignment="1">
      <alignment vertical="top" wrapText="1"/>
    </xf>
    <xf numFmtId="0" fontId="25" fillId="0" borderId="0" xfId="0" applyFont="1" applyAlignment="1">
      <alignment vertical="top"/>
    </xf>
    <xf numFmtId="0" fontId="25" fillId="4" borderId="0" xfId="0" applyFont="1" applyFill="1" applyAlignment="1">
      <alignment vertical="top" wrapText="1"/>
    </xf>
    <xf numFmtId="0" fontId="25" fillId="4" borderId="0" xfId="0" applyFont="1" applyFill="1" applyAlignment="1">
      <alignment vertical="top" wrapText="1"/>
    </xf>
    <xf numFmtId="164" fontId="76" fillId="4" borderId="0" xfId="0" applyNumberFormat="1" applyFont="1" applyFill="1" applyAlignment="1">
      <alignment horizontal="left" vertical="top"/>
    </xf>
    <xf numFmtId="0" fontId="9" fillId="4" borderId="35" xfId="0" applyFont="1" applyFill="1" applyBorder="1" applyAlignment="1">
      <alignment horizontal="center" vertical="top"/>
    </xf>
    <xf numFmtId="15" fontId="9" fillId="4" borderId="35" xfId="0" applyNumberFormat="1" applyFont="1" applyFill="1" applyBorder="1" applyAlignment="1">
      <alignment horizontal="center" vertical="top"/>
    </xf>
    <xf numFmtId="0" fontId="25" fillId="4" borderId="43" xfId="0" applyFont="1" applyFill="1" applyBorder="1"/>
    <xf numFmtId="0" fontId="18" fillId="3" borderId="1" xfId="0" applyFont="1" applyFill="1" applyBorder="1"/>
    <xf numFmtId="15" fontId="18" fillId="4" borderId="0" xfId="0" applyNumberFormat="1" applyFont="1" applyFill="1" applyAlignment="1">
      <alignment horizontal="center"/>
    </xf>
    <xf numFmtId="0" fontId="18" fillId="4" borderId="0" xfId="0" applyFont="1" applyFill="1" applyAlignment="1">
      <alignment horizontal="center"/>
    </xf>
    <xf numFmtId="164" fontId="53" fillId="4" borderId="1" xfId="0" applyNumberFormat="1" applyFont="1" applyFill="1" applyBorder="1" applyAlignment="1">
      <alignment horizontal="left" vertical="top"/>
    </xf>
    <xf numFmtId="15" fontId="18" fillId="4" borderId="1" xfId="0" applyNumberFormat="1" applyFont="1" applyFill="1" applyBorder="1" applyAlignment="1">
      <alignment horizontal="center" vertical="top"/>
    </xf>
    <xf numFmtId="164" fontId="18" fillId="4" borderId="0" xfId="0" applyNumberFormat="1" applyFont="1" applyFill="1" applyAlignment="1">
      <alignment horizontal="center" vertical="center"/>
    </xf>
    <xf numFmtId="164" fontId="18" fillId="4" borderId="1" xfId="0" applyNumberFormat="1" applyFont="1" applyFill="1" applyBorder="1" applyAlignment="1">
      <alignment horizontal="center" vertical="center"/>
    </xf>
    <xf numFmtId="164" fontId="18" fillId="4" borderId="1" xfId="0" applyNumberFormat="1" applyFont="1" applyFill="1" applyBorder="1" applyAlignment="1">
      <alignment horizontal="center" vertical="top"/>
    </xf>
    <xf numFmtId="164" fontId="25" fillId="13" borderId="1" xfId="0" applyNumberFormat="1" applyFont="1" applyFill="1" applyBorder="1"/>
    <xf numFmtId="164" fontId="25" fillId="4" borderId="26" xfId="0" applyNumberFormat="1" applyFont="1" applyFill="1" applyBorder="1"/>
    <xf numFmtId="164" fontId="46" fillId="4" borderId="1" xfId="0" applyNumberFormat="1" applyFont="1" applyFill="1" applyBorder="1" applyAlignment="1">
      <alignment horizontal="left" vertical="top"/>
    </xf>
    <xf numFmtId="164" fontId="77" fillId="5" borderId="44" xfId="0" applyNumberFormat="1" applyFont="1" applyFill="1" applyBorder="1" applyAlignment="1">
      <alignment horizontal="left" vertical="top"/>
    </xf>
    <xf numFmtId="0" fontId="18" fillId="4" borderId="19" xfId="0" applyFont="1" applyFill="1" applyBorder="1" applyAlignment="1">
      <alignment horizontal="center" vertical="top"/>
    </xf>
    <xf numFmtId="15" fontId="18" fillId="4" borderId="19" xfId="0" applyNumberFormat="1" applyFont="1" applyFill="1" applyBorder="1" applyAlignment="1">
      <alignment horizontal="center" vertical="top"/>
    </xf>
    <xf numFmtId="164" fontId="25" fillId="4" borderId="2" xfId="0" applyNumberFormat="1" applyFont="1" applyFill="1" applyBorder="1"/>
    <xf numFmtId="164" fontId="25" fillId="4" borderId="50" xfId="0" applyNumberFormat="1" applyFont="1" applyFill="1" applyBorder="1"/>
    <xf numFmtId="0" fontId="18" fillId="5" borderId="1" xfId="0" applyFont="1" applyFill="1" applyBorder="1"/>
    <xf numFmtId="0" fontId="18" fillId="4" borderId="1" xfId="0" applyFont="1" applyFill="1" applyBorder="1" applyAlignment="1">
      <alignment vertical="center"/>
    </xf>
    <xf numFmtId="0" fontId="18" fillId="4" borderId="79" xfId="0" applyFont="1" applyFill="1" applyBorder="1" applyAlignment="1">
      <alignment horizontal="center" vertical="top" wrapText="1"/>
    </xf>
    <xf numFmtId="164" fontId="18" fillId="4" borderId="79" xfId="0" applyNumberFormat="1" applyFont="1" applyFill="1" applyBorder="1" applyAlignment="1">
      <alignment horizontal="center" vertical="top"/>
    </xf>
    <xf numFmtId="164" fontId="18" fillId="4" borderId="80" xfId="0" applyNumberFormat="1" applyFont="1" applyFill="1" applyBorder="1" applyAlignment="1">
      <alignment horizontal="center" vertical="top"/>
    </xf>
    <xf numFmtId="0" fontId="18" fillId="5" borderId="1" xfId="0" applyFont="1" applyFill="1" applyBorder="1" applyAlignment="1">
      <alignment vertical="center"/>
    </xf>
    <xf numFmtId="167" fontId="18" fillId="4" borderId="38" xfId="0" applyNumberFormat="1" applyFont="1" applyFill="1" applyBorder="1" applyAlignment="1">
      <alignment horizontal="center" vertical="center" wrapText="1"/>
    </xf>
    <xf numFmtId="0" fontId="18" fillId="4" borderId="82" xfId="0" applyFont="1" applyFill="1" applyBorder="1" applyAlignment="1">
      <alignment horizontal="center" vertical="top" wrapText="1"/>
    </xf>
    <xf numFmtId="167" fontId="18" fillId="4" borderId="30" xfId="0" applyNumberFormat="1" applyFont="1" applyFill="1" applyBorder="1" applyAlignment="1">
      <alignment horizontal="center" vertical="center" wrapText="1"/>
    </xf>
    <xf numFmtId="164" fontId="18" fillId="4" borderId="82" xfId="0" applyNumberFormat="1" applyFont="1" applyFill="1" applyBorder="1" applyAlignment="1">
      <alignment horizontal="center" vertical="top"/>
    </xf>
    <xf numFmtId="164" fontId="18" fillId="4" borderId="75" xfId="0" applyNumberFormat="1" applyFont="1" applyFill="1" applyBorder="1" applyAlignment="1">
      <alignment horizontal="center" vertical="top"/>
    </xf>
    <xf numFmtId="0" fontId="78" fillId="4" borderId="2" xfId="0" applyFont="1" applyFill="1" applyBorder="1"/>
    <xf numFmtId="0" fontId="71" fillId="0" borderId="30" xfId="0" applyFont="1" applyBorder="1"/>
    <xf numFmtId="0" fontId="28" fillId="4" borderId="83" xfId="0" applyFont="1" applyFill="1" applyBorder="1" applyAlignment="1">
      <alignment horizontal="left"/>
    </xf>
    <xf numFmtId="0" fontId="26" fillId="4" borderId="40" xfId="0" applyFont="1" applyFill="1" applyBorder="1" applyAlignment="1">
      <alignment horizontal="center" vertical="top"/>
    </xf>
    <xf numFmtId="0" fontId="28" fillId="4" borderId="30" xfId="0" applyFont="1" applyFill="1" applyBorder="1" applyAlignment="1">
      <alignment horizontal="center"/>
    </xf>
    <xf numFmtId="164" fontId="78" fillId="4" borderId="30" xfId="0" applyNumberFormat="1" applyFont="1" applyFill="1" applyBorder="1" applyAlignment="1">
      <alignment horizontal="center" vertical="top"/>
    </xf>
    <xf numFmtId="0" fontId="26" fillId="4" borderId="0" xfId="0" applyFont="1" applyFill="1" applyAlignment="1">
      <alignment wrapText="1"/>
    </xf>
    <xf numFmtId="164" fontId="78" fillId="4" borderId="4" xfId="0" applyNumberFormat="1" applyFont="1" applyFill="1" applyBorder="1" applyAlignment="1">
      <alignment horizontal="center" vertical="top"/>
    </xf>
    <xf numFmtId="0" fontId="78" fillId="4" borderId="1" xfId="0" applyFont="1" applyFill="1" applyBorder="1"/>
    <xf numFmtId="0" fontId="79" fillId="4" borderId="1" xfId="0" applyFont="1" applyFill="1" applyBorder="1"/>
    <xf numFmtId="0" fontId="80" fillId="4" borderId="1" xfId="0" applyFont="1" applyFill="1" applyBorder="1"/>
    <xf numFmtId="164" fontId="18" fillId="4" borderId="0" xfId="0" applyNumberFormat="1" applyFont="1" applyFill="1" applyAlignment="1">
      <alignment horizontal="center" vertical="top"/>
    </xf>
    <xf numFmtId="0" fontId="18" fillId="4" borderId="30" xfId="0" applyFont="1" applyFill="1" applyBorder="1"/>
    <xf numFmtId="0" fontId="18" fillId="4" borderId="30" xfId="0" applyFont="1" applyFill="1" applyBorder="1" applyAlignment="1">
      <alignment horizontal="center"/>
    </xf>
    <xf numFmtId="164" fontId="81" fillId="4" borderId="84" xfId="0" applyNumberFormat="1" applyFont="1" applyFill="1" applyBorder="1" applyAlignment="1">
      <alignment horizontal="center" vertical="center"/>
    </xf>
    <xf numFmtId="164" fontId="18" fillId="4" borderId="84" xfId="0" applyNumberFormat="1" applyFont="1" applyFill="1" applyBorder="1" applyAlignment="1">
      <alignment horizontal="center" vertical="top"/>
    </xf>
    <xf numFmtId="164" fontId="18" fillId="4" borderId="40" xfId="0" applyNumberFormat="1" applyFont="1" applyFill="1" applyBorder="1" applyAlignment="1">
      <alignment horizontal="center" vertical="top"/>
    </xf>
    <xf numFmtId="164" fontId="18" fillId="4" borderId="52" xfId="0" applyNumberFormat="1" applyFont="1" applyFill="1" applyBorder="1" applyAlignment="1">
      <alignment horizontal="center" vertical="top"/>
    </xf>
    <xf numFmtId="0" fontId="25" fillId="0" borderId="0" xfId="0" applyFont="1" applyAlignment="1">
      <alignment horizontal="left" wrapText="1"/>
    </xf>
    <xf numFmtId="0" fontId="25" fillId="4" borderId="0" xfId="0" applyFont="1" applyFill="1" applyAlignment="1">
      <alignment horizontal="left" wrapText="1"/>
    </xf>
    <xf numFmtId="164" fontId="82" fillId="5" borderId="1" xfId="0" applyNumberFormat="1" applyFont="1" applyFill="1" applyBorder="1" applyAlignment="1">
      <alignment horizontal="left" vertical="top"/>
    </xf>
    <xf numFmtId="0" fontId="25" fillId="0" borderId="53" xfId="0" applyFont="1" applyBorder="1" applyAlignment="1">
      <alignment horizontal="left" wrapText="1"/>
    </xf>
    <xf numFmtId="0" fontId="25" fillId="0" borderId="55" xfId="0" applyFont="1" applyBorder="1" applyAlignment="1">
      <alignment horizontal="left" wrapText="1"/>
    </xf>
    <xf numFmtId="0" fontId="83" fillId="0" borderId="0" xfId="0" applyFont="1"/>
    <xf numFmtId="0" fontId="36" fillId="0" borderId="0" xfId="0" applyFont="1" applyAlignment="1">
      <alignment horizontal="left" wrapText="1"/>
    </xf>
    <xf numFmtId="0" fontId="26" fillId="0" borderId="0" xfId="0" applyFont="1"/>
    <xf numFmtId="0" fontId="25" fillId="4" borderId="52" xfId="0" applyFont="1" applyFill="1" applyBorder="1"/>
    <xf numFmtId="15" fontId="18" fillId="4" borderId="87" xfId="0" applyNumberFormat="1" applyFont="1" applyFill="1" applyBorder="1" applyAlignment="1">
      <alignment horizontal="center"/>
    </xf>
    <xf numFmtId="15" fontId="18" fillId="4" borderId="88" xfId="0" applyNumberFormat="1" applyFont="1" applyFill="1" applyBorder="1" applyAlignment="1">
      <alignment horizontal="center"/>
    </xf>
    <xf numFmtId="15" fontId="18" fillId="4" borderId="88" xfId="0" applyNumberFormat="1" applyFont="1" applyFill="1" applyBorder="1" applyAlignment="1">
      <alignment horizontal="center" vertical="top"/>
    </xf>
    <xf numFmtId="15" fontId="18" fillId="4" borderId="2" xfId="0" applyNumberFormat="1" applyFont="1" applyFill="1" applyBorder="1" applyAlignment="1">
      <alignment horizontal="center"/>
    </xf>
    <xf numFmtId="0" fontId="18" fillId="4" borderId="87" xfId="0" applyFont="1" applyFill="1" applyBorder="1" applyAlignment="1">
      <alignment horizontal="center"/>
    </xf>
    <xf numFmtId="0" fontId="18" fillId="4" borderId="88" xfId="0" applyFont="1" applyFill="1" applyBorder="1" applyAlignment="1">
      <alignment horizontal="center"/>
    </xf>
    <xf numFmtId="0" fontId="18" fillId="4" borderId="88" xfId="0" applyFont="1" applyFill="1" applyBorder="1" applyAlignment="1">
      <alignment horizontal="center" vertical="top"/>
    </xf>
    <xf numFmtId="164" fontId="25" fillId="4" borderId="1" xfId="0" applyNumberFormat="1" applyFont="1" applyFill="1" applyBorder="1" applyAlignment="1">
      <alignment horizontal="left"/>
    </xf>
    <xf numFmtId="43" fontId="25" fillId="4" borderId="2" xfId="0" applyNumberFormat="1" applyFont="1" applyFill="1" applyBorder="1"/>
    <xf numFmtId="164" fontId="25" fillId="4" borderId="52" xfId="0" applyNumberFormat="1" applyFont="1" applyFill="1" applyBorder="1"/>
    <xf numFmtId="43" fontId="25" fillId="4" borderId="50" xfId="0" applyNumberFormat="1" applyFont="1" applyFill="1" applyBorder="1"/>
    <xf numFmtId="43" fontId="25" fillId="4" borderId="43" xfId="0" applyNumberFormat="1" applyFont="1" applyFill="1" applyBorder="1"/>
    <xf numFmtId="0" fontId="25" fillId="4" borderId="50" xfId="0" applyFont="1" applyFill="1" applyBorder="1"/>
    <xf numFmtId="164" fontId="18" fillId="4" borderId="1" xfId="0" applyNumberFormat="1" applyFont="1" applyFill="1" applyBorder="1" applyAlignment="1">
      <alignment horizontal="left" vertical="top"/>
    </xf>
    <xf numFmtId="164" fontId="25" fillId="5" borderId="1" xfId="0" applyNumberFormat="1" applyFont="1" applyFill="1" applyBorder="1" applyAlignment="1">
      <alignment horizontal="left" vertical="top"/>
    </xf>
    <xf numFmtId="164" fontId="25" fillId="5" borderId="1" xfId="0" applyNumberFormat="1" applyFont="1" applyFill="1" applyBorder="1"/>
    <xf numFmtId="0" fontId="25" fillId="4" borderId="50" xfId="0" applyFont="1" applyFill="1" applyBorder="1" applyAlignment="1">
      <alignment horizontal="left"/>
    </xf>
    <xf numFmtId="0" fontId="18" fillId="5" borderId="1" xfId="0" applyFont="1" applyFill="1" applyBorder="1" applyAlignment="1">
      <alignment horizontal="left" vertical="center" readingOrder="2"/>
    </xf>
    <xf numFmtId="0" fontId="24" fillId="5" borderId="1" xfId="0" applyFont="1" applyFill="1" applyBorder="1"/>
    <xf numFmtId="0" fontId="26" fillId="5" borderId="1" xfId="0" applyFont="1" applyFill="1" applyBorder="1" applyAlignment="1">
      <alignment horizontal="left"/>
    </xf>
    <xf numFmtId="0" fontId="25" fillId="4" borderId="33" xfId="0" applyFont="1" applyFill="1" applyBorder="1" applyAlignment="1">
      <alignment horizontal="left"/>
    </xf>
    <xf numFmtId="164" fontId="84" fillId="5" borderId="1" xfId="0" applyNumberFormat="1" applyFont="1" applyFill="1" applyBorder="1" applyAlignment="1">
      <alignment vertical="top"/>
    </xf>
    <xf numFmtId="0" fontId="9" fillId="5" borderId="98" xfId="0" applyFont="1" applyFill="1" applyBorder="1"/>
    <xf numFmtId="164" fontId="9" fillId="5" borderId="98" xfId="0" applyNumberFormat="1" applyFont="1" applyFill="1" applyBorder="1"/>
    <xf numFmtId="164" fontId="9" fillId="5" borderId="98" xfId="0" applyNumberFormat="1" applyFont="1" applyFill="1" applyBorder="1" applyAlignment="1">
      <alignment vertical="top"/>
    </xf>
    <xf numFmtId="164" fontId="9" fillId="5" borderId="101" xfId="0" applyNumberFormat="1" applyFont="1" applyFill="1" applyBorder="1" applyAlignment="1">
      <alignment vertical="top"/>
    </xf>
    <xf numFmtId="0" fontId="85" fillId="5" borderId="0" xfId="0" applyFont="1" applyFill="1" applyAlignment="1">
      <alignment horizontal="left"/>
    </xf>
    <xf numFmtId="0" fontId="9" fillId="5" borderId="4" xfId="0" applyFont="1" applyFill="1" applyBorder="1"/>
    <xf numFmtId="164" fontId="9" fillId="5" borderId="88" xfId="0" applyNumberFormat="1" applyFont="1" applyFill="1" applyBorder="1"/>
    <xf numFmtId="0" fontId="9" fillId="4" borderId="52" xfId="0" applyFont="1" applyFill="1" applyBorder="1"/>
    <xf numFmtId="15" fontId="18" fillId="5" borderId="1" xfId="0" applyNumberFormat="1" applyFont="1" applyFill="1" applyBorder="1" applyAlignment="1">
      <alignment horizontal="center"/>
    </xf>
    <xf numFmtId="15" fontId="18" fillId="5" borderId="88" xfId="0" applyNumberFormat="1" applyFont="1" applyFill="1" applyBorder="1" applyAlignment="1">
      <alignment horizontal="center"/>
    </xf>
    <xf numFmtId="15" fontId="18" fillId="5" borderId="88" xfId="0" applyNumberFormat="1" applyFont="1" applyFill="1" applyBorder="1" applyAlignment="1">
      <alignment horizontal="center" vertical="top"/>
    </xf>
    <xf numFmtId="0" fontId="9" fillId="4" borderId="2" xfId="0" applyFont="1" applyFill="1" applyBorder="1"/>
    <xf numFmtId="0" fontId="18" fillId="5" borderId="1" xfId="0" applyFont="1" applyFill="1" applyBorder="1" applyAlignment="1">
      <alignment horizontal="center"/>
    </xf>
    <xf numFmtId="0" fontId="18" fillId="5" borderId="88" xfId="0" applyFont="1" applyFill="1" applyBorder="1" applyAlignment="1">
      <alignment horizontal="center"/>
    </xf>
    <xf numFmtId="0" fontId="18" fillId="5" borderId="88" xfId="0" applyFont="1" applyFill="1" applyBorder="1" applyAlignment="1">
      <alignment horizontal="center" vertical="top"/>
    </xf>
    <xf numFmtId="0" fontId="9" fillId="4" borderId="50" xfId="0" applyFont="1" applyFill="1" applyBorder="1"/>
    <xf numFmtId="15" fontId="9" fillId="4" borderId="2" xfId="0" applyNumberFormat="1" applyFont="1" applyFill="1" applyBorder="1"/>
    <xf numFmtId="15" fontId="9" fillId="5" borderId="1" xfId="0" applyNumberFormat="1" applyFont="1" applyFill="1" applyBorder="1"/>
    <xf numFmtId="164" fontId="25" fillId="4" borderId="104" xfId="0" applyNumberFormat="1" applyFont="1" applyFill="1" applyBorder="1"/>
    <xf numFmtId="0" fontId="25" fillId="4" borderId="104" xfId="0" applyFont="1" applyFill="1" applyBorder="1"/>
    <xf numFmtId="164" fontId="86" fillId="4" borderId="1" xfId="0" applyNumberFormat="1" applyFont="1" applyFill="1" applyBorder="1" applyAlignment="1">
      <alignment horizontal="left" vertical="top"/>
    </xf>
    <xf numFmtId="0" fontId="28" fillId="4" borderId="30" xfId="0" applyFont="1" applyFill="1" applyBorder="1" applyAlignment="1">
      <alignment horizontal="center"/>
    </xf>
    <xf numFmtId="0" fontId="9" fillId="4" borderId="0" xfId="0" applyFont="1" applyFill="1"/>
    <xf numFmtId="164" fontId="87" fillId="5" borderId="44" xfId="0" applyNumberFormat="1" applyFont="1" applyFill="1" applyBorder="1" applyAlignment="1">
      <alignment vertical="top"/>
    </xf>
    <xf numFmtId="164" fontId="9" fillId="0" borderId="53" xfId="0" applyNumberFormat="1" applyFont="1" applyBorder="1"/>
    <xf numFmtId="0" fontId="9" fillId="0" borderId="55" xfId="0" applyFont="1" applyBorder="1"/>
    <xf numFmtId="0" fontId="26" fillId="4" borderId="2" xfId="0" applyFont="1" applyFill="1" applyBorder="1" applyAlignment="1">
      <alignment horizontal="left"/>
    </xf>
    <xf numFmtId="164" fontId="88" fillId="4" borderId="1" xfId="0" applyNumberFormat="1" applyFont="1" applyFill="1" applyBorder="1" applyAlignment="1">
      <alignment horizontal="left" vertical="top"/>
    </xf>
    <xf numFmtId="43" fontId="89" fillId="5" borderId="0" xfId="0" applyNumberFormat="1" applyFont="1" applyFill="1" applyAlignment="1">
      <alignment horizontal="left"/>
    </xf>
    <xf numFmtId="164" fontId="24" fillId="4" borderId="1" xfId="0" applyNumberFormat="1" applyFont="1" applyFill="1" applyBorder="1" applyAlignment="1">
      <alignment horizontal="left" vertical="top"/>
    </xf>
    <xf numFmtId="0" fontId="53" fillId="4" borderId="1" xfId="0" applyFont="1" applyFill="1" applyBorder="1"/>
    <xf numFmtId="43" fontId="26" fillId="4" borderId="2" xfId="0" applyNumberFormat="1" applyFont="1" applyFill="1" applyBorder="1" applyAlignment="1">
      <alignment horizontal="left"/>
    </xf>
    <xf numFmtId="43" fontId="26" fillId="4" borderId="50" xfId="0" applyNumberFormat="1" applyFont="1" applyFill="1" applyBorder="1" applyAlignment="1">
      <alignment horizontal="left"/>
    </xf>
    <xf numFmtId="43" fontId="26" fillId="4" borderId="43" xfId="0" applyNumberFormat="1" applyFont="1" applyFill="1" applyBorder="1" applyAlignment="1">
      <alignment horizontal="left"/>
    </xf>
    <xf numFmtId="0" fontId="26" fillId="4" borderId="50" xfId="0" applyFont="1" applyFill="1" applyBorder="1" applyAlignment="1">
      <alignment horizontal="left"/>
    </xf>
    <xf numFmtId="0" fontId="90" fillId="5" borderId="0" xfId="0" applyFont="1" applyFill="1" applyAlignment="1">
      <alignment horizontal="left"/>
    </xf>
    <xf numFmtId="164" fontId="18" fillId="5" borderId="1" xfId="0" applyNumberFormat="1" applyFont="1" applyFill="1" applyBorder="1" applyAlignment="1">
      <alignment horizontal="left" vertical="top"/>
    </xf>
    <xf numFmtId="164" fontId="25" fillId="4" borderId="1" xfId="0" applyNumberFormat="1" applyFont="1" applyFill="1" applyBorder="1" applyAlignment="1">
      <alignment horizontal="center" vertical="top"/>
    </xf>
    <xf numFmtId="0" fontId="91" fillId="5" borderId="0" xfId="0" applyFont="1" applyFill="1" applyAlignment="1">
      <alignment horizontal="left"/>
    </xf>
    <xf numFmtId="0" fontId="25" fillId="4" borderId="3" xfId="0" applyFont="1" applyFill="1" applyBorder="1"/>
    <xf numFmtId="0" fontId="18" fillId="4" borderId="52" xfId="0" applyFont="1" applyFill="1" applyBorder="1" applyAlignment="1">
      <alignment horizontal="center"/>
    </xf>
    <xf numFmtId="0" fontId="18" fillId="4" borderId="50" xfId="0" applyFont="1" applyFill="1" applyBorder="1" applyAlignment="1">
      <alignment horizontal="center"/>
    </xf>
    <xf numFmtId="0" fontId="71" fillId="0" borderId="53" xfId="0" applyFont="1" applyBorder="1"/>
    <xf numFmtId="164" fontId="26" fillId="0" borderId="0" xfId="0" applyNumberFormat="1" applyFont="1"/>
    <xf numFmtId="0" fontId="25" fillId="3" borderId="1" xfId="0" applyFont="1" applyFill="1" applyBorder="1" applyAlignment="1">
      <alignment horizontal="left" vertical="top"/>
    </xf>
    <xf numFmtId="164" fontId="30" fillId="0" borderId="0" xfId="0" applyNumberFormat="1" applyFont="1"/>
    <xf numFmtId="0" fontId="53" fillId="4" borderId="44" xfId="0" applyFont="1" applyFill="1" applyBorder="1"/>
    <xf numFmtId="0" fontId="25" fillId="0" borderId="53" xfId="0" applyFont="1" applyBorder="1" applyAlignment="1">
      <alignment horizontal="right"/>
    </xf>
    <xf numFmtId="0" fontId="18" fillId="0" borderId="53" xfId="0" applyFont="1" applyBorder="1" applyAlignment="1">
      <alignment horizontal="center" vertical="top"/>
    </xf>
    <xf numFmtId="15" fontId="18" fillId="4" borderId="45" xfId="0" applyNumberFormat="1" applyFont="1" applyFill="1" applyBorder="1" applyAlignment="1">
      <alignment horizontal="center" vertical="top"/>
    </xf>
    <xf numFmtId="0" fontId="26" fillId="0" borderId="53" xfId="0" applyFont="1" applyBorder="1" applyAlignment="1">
      <alignment horizontal="right"/>
    </xf>
    <xf numFmtId="0" fontId="18" fillId="4" borderId="44" xfId="0" applyFont="1" applyFill="1" applyBorder="1" applyAlignment="1">
      <alignment horizontal="center" vertical="top" wrapText="1"/>
    </xf>
    <xf numFmtId="0" fontId="53" fillId="4" borderId="73" xfId="0" applyFont="1" applyFill="1" applyBorder="1" applyAlignment="1">
      <alignment vertical="top" wrapText="1"/>
    </xf>
    <xf numFmtId="0" fontId="71" fillId="0" borderId="18" xfId="0" applyFont="1" applyBorder="1"/>
    <xf numFmtId="0" fontId="71" fillId="0" borderId="70" xfId="0" applyFont="1" applyBorder="1"/>
    <xf numFmtId="0" fontId="28" fillId="0" borderId="8" xfId="0" applyFont="1" applyBorder="1" applyAlignment="1">
      <alignment horizontal="center" vertical="top"/>
    </xf>
    <xf numFmtId="0" fontId="18" fillId="0" borderId="8" xfId="0" applyFont="1" applyBorder="1" applyAlignment="1">
      <alignment horizontal="center" vertical="top"/>
    </xf>
    <xf numFmtId="15" fontId="18" fillId="4" borderId="49" xfId="0" applyNumberFormat="1" applyFont="1" applyFill="1" applyBorder="1" applyAlignment="1">
      <alignment horizontal="center" vertical="top"/>
    </xf>
    <xf numFmtId="0" fontId="25" fillId="0" borderId="0" xfId="0" applyFont="1" applyAlignment="1">
      <alignment horizontal="right"/>
    </xf>
    <xf numFmtId="0" fontId="26" fillId="0" borderId="0" xfId="0" applyFont="1" applyAlignment="1">
      <alignment horizontal="right"/>
    </xf>
    <xf numFmtId="0" fontId="92" fillId="4" borderId="1" xfId="0" applyFont="1" applyFill="1" applyBorder="1" applyAlignment="1">
      <alignment horizontal="left" vertical="top"/>
    </xf>
    <xf numFmtId="15" fontId="18" fillId="4" borderId="43" xfId="0" applyNumberFormat="1" applyFont="1" applyFill="1" applyBorder="1" applyAlignment="1">
      <alignment horizontal="center" vertical="top"/>
    </xf>
    <xf numFmtId="0" fontId="18" fillId="4" borderId="33" xfId="0" applyFont="1" applyFill="1" applyBorder="1" applyAlignment="1">
      <alignment horizontal="left" vertical="top"/>
    </xf>
    <xf numFmtId="0" fontId="18" fillId="4" borderId="33" xfId="0" applyFont="1" applyFill="1" applyBorder="1"/>
    <xf numFmtId="15" fontId="18" fillId="4" borderId="80" xfId="0" applyNumberFormat="1" applyFont="1" applyFill="1" applyBorder="1" applyAlignment="1">
      <alignment horizontal="center" vertical="top"/>
    </xf>
    <xf numFmtId="0" fontId="53" fillId="4" borderId="42" xfId="0" applyFont="1" applyFill="1" applyBorder="1" applyAlignment="1"/>
    <xf numFmtId="0" fontId="28" fillId="0" borderId="0" xfId="0" applyFont="1" applyAlignment="1">
      <alignment horizontal="center" vertical="top"/>
    </xf>
    <xf numFmtId="0" fontId="26" fillId="4" borderId="52" xfId="0" applyFont="1" applyFill="1" applyBorder="1" applyAlignment="1">
      <alignment horizontal="left"/>
    </xf>
    <xf numFmtId="0" fontId="53" fillId="4" borderId="44" xfId="0" applyFont="1" applyFill="1" applyBorder="1" applyAlignment="1"/>
    <xf numFmtId="0" fontId="26" fillId="4" borderId="43" xfId="0" applyFont="1" applyFill="1" applyBorder="1" applyAlignment="1">
      <alignment horizontal="left"/>
    </xf>
    <xf numFmtId="0" fontId="18" fillId="0" borderId="8" xfId="0" applyFont="1" applyBorder="1" applyAlignment="1">
      <alignment horizontal="center" vertical="top" wrapText="1"/>
    </xf>
    <xf numFmtId="0" fontId="18" fillId="0" borderId="8" xfId="0" applyFont="1" applyBorder="1" applyAlignment="1">
      <alignment vertical="top" wrapText="1"/>
    </xf>
    <xf numFmtId="0" fontId="18" fillId="4" borderId="1" xfId="0" applyFont="1" applyFill="1" applyBorder="1" applyAlignment="1">
      <alignment horizontal="center" vertical="top" wrapText="1"/>
    </xf>
    <xf numFmtId="15" fontId="19" fillId="5" borderId="1" xfId="0" applyNumberFormat="1" applyFont="1" applyFill="1" applyBorder="1" applyAlignment="1">
      <alignment horizontal="center"/>
    </xf>
    <xf numFmtId="164" fontId="9" fillId="4" borderId="0" xfId="0" applyNumberFormat="1" applyFont="1" applyFill="1"/>
    <xf numFmtId="164" fontId="9" fillId="0" borderId="53" xfId="0" applyNumberFormat="1" applyFont="1" applyBorder="1" applyAlignment="1">
      <alignment horizontal="left" vertical="top"/>
    </xf>
    <xf numFmtId="164" fontId="9" fillId="0" borderId="55" xfId="0" applyNumberFormat="1" applyFont="1" applyBorder="1"/>
    <xf numFmtId="0" fontId="25" fillId="4" borderId="33" xfId="0" applyFont="1" applyFill="1" applyBorder="1" applyAlignment="1"/>
    <xf numFmtId="0" fontId="25" fillId="5" borderId="1" xfId="0" applyFont="1" applyFill="1" applyBorder="1" applyAlignment="1">
      <alignment horizontal="center" vertical="center"/>
    </xf>
    <xf numFmtId="0" fontId="18" fillId="5" borderId="21" xfId="0" applyFont="1" applyFill="1" applyBorder="1" applyAlignment="1">
      <alignment horizontal="center" vertical="center" wrapText="1"/>
    </xf>
    <xf numFmtId="0" fontId="18" fillId="5" borderId="21" xfId="0" applyFont="1" applyFill="1" applyBorder="1" applyAlignment="1">
      <alignment horizontal="center" vertical="center"/>
    </xf>
    <xf numFmtId="0" fontId="18" fillId="5" borderId="39" xfId="0" applyFont="1" applyFill="1" applyBorder="1" applyAlignment="1">
      <alignment horizontal="center" vertical="center" wrapText="1"/>
    </xf>
    <xf numFmtId="0" fontId="18" fillId="5" borderId="39" xfId="0" applyFont="1" applyFill="1" applyBorder="1" applyAlignment="1">
      <alignment horizontal="center" vertical="center"/>
    </xf>
    <xf numFmtId="0" fontId="26" fillId="4" borderId="1" xfId="0" applyFont="1" applyFill="1" applyBorder="1" applyAlignment="1">
      <alignment horizontal="left" vertical="center"/>
    </xf>
    <xf numFmtId="0" fontId="25" fillId="5" borderId="1" xfId="0" applyFont="1" applyFill="1" applyBorder="1" applyAlignment="1">
      <alignment horizontal="left" vertical="center"/>
    </xf>
    <xf numFmtId="0" fontId="18" fillId="5" borderId="1" xfId="0" applyFont="1" applyFill="1" applyBorder="1" applyAlignment="1">
      <alignment horizontal="center" vertical="center" wrapText="1"/>
    </xf>
    <xf numFmtId="0" fontId="18" fillId="0" borderId="0" xfId="0" applyFont="1" applyAlignment="1">
      <alignment horizontal="center" vertical="center"/>
    </xf>
    <xf numFmtId="0" fontId="18" fillId="5" borderId="1" xfId="0" applyFont="1" applyFill="1" applyBorder="1" applyAlignment="1">
      <alignment horizontal="left" vertical="center"/>
    </xf>
    <xf numFmtId="0" fontId="25" fillId="5" borderId="1" xfId="0" applyFont="1" applyFill="1" applyBorder="1" applyAlignment="1">
      <alignment horizontal="left" vertical="center" wrapText="1"/>
    </xf>
    <xf numFmtId="0" fontId="71" fillId="4" borderId="0" xfId="0" applyFont="1" applyFill="1"/>
    <xf numFmtId="0" fontId="18" fillId="5" borderId="1" xfId="0" applyFont="1" applyFill="1" applyBorder="1" applyAlignment="1">
      <alignment horizontal="left" vertical="center" wrapText="1"/>
    </xf>
    <xf numFmtId="0" fontId="36" fillId="5" borderId="1" xfId="0" applyFont="1" applyFill="1" applyBorder="1" applyAlignment="1">
      <alignment horizontal="left" vertical="center"/>
    </xf>
    <xf numFmtId="0" fontId="18" fillId="5" borderId="1" xfId="0" applyFont="1" applyFill="1" applyBorder="1" applyAlignment="1">
      <alignment horizontal="left" vertical="center"/>
    </xf>
    <xf numFmtId="0" fontId="36" fillId="5" borderId="1" xfId="0" applyFont="1" applyFill="1" applyBorder="1"/>
    <xf numFmtId="0" fontId="34" fillId="4" borderId="33" xfId="0" applyFont="1" applyFill="1" applyBorder="1"/>
    <xf numFmtId="0" fontId="9" fillId="5" borderId="33" xfId="0" applyFont="1" applyFill="1" applyBorder="1"/>
    <xf numFmtId="0" fontId="93" fillId="5" borderId="1" xfId="0" applyFont="1" applyFill="1" applyBorder="1"/>
    <xf numFmtId="0" fontId="25" fillId="4" borderId="44" xfId="0" applyFont="1" applyFill="1" applyBorder="1"/>
    <xf numFmtId="0" fontId="26" fillId="4" borderId="4" xfId="0" applyFont="1" applyFill="1" applyBorder="1" applyAlignment="1"/>
    <xf numFmtId="0" fontId="26" fillId="4" borderId="4" xfId="0" applyFont="1" applyFill="1" applyBorder="1"/>
    <xf numFmtId="0" fontId="25" fillId="4" borderId="112" xfId="0" applyFont="1" applyFill="1" applyBorder="1"/>
    <xf numFmtId="0" fontId="94" fillId="4" borderId="44" xfId="0" applyFont="1" applyFill="1" applyBorder="1" applyAlignment="1"/>
    <xf numFmtId="0" fontId="25" fillId="4" borderId="47" xfId="0" applyFont="1" applyFill="1" applyBorder="1"/>
    <xf numFmtId="0" fontId="25" fillId="4" borderId="2" xfId="0" applyFont="1" applyFill="1" applyBorder="1" applyAlignment="1"/>
    <xf numFmtId="0" fontId="25" fillId="4" borderId="46" xfId="0" applyFont="1" applyFill="1" applyBorder="1" applyAlignment="1"/>
    <xf numFmtId="0" fontId="25" fillId="4" borderId="2" xfId="0" applyFont="1" applyFill="1" applyBorder="1" applyAlignment="1">
      <alignment vertical="top"/>
    </xf>
    <xf numFmtId="0" fontId="18" fillId="4" borderId="56" xfId="0" applyFont="1" applyFill="1" applyBorder="1"/>
    <xf numFmtId="0" fontId="18" fillId="4" borderId="57" xfId="0" applyFont="1" applyFill="1" applyBorder="1"/>
    <xf numFmtId="0" fontId="25" fillId="4" borderId="57" xfId="0" applyFont="1" applyFill="1" applyBorder="1"/>
    <xf numFmtId="0" fontId="25" fillId="4" borderId="58" xfId="0" applyFont="1" applyFill="1" applyBorder="1"/>
    <xf numFmtId="0" fontId="18" fillId="4" borderId="2" xfId="0" applyFont="1" applyFill="1" applyBorder="1" applyAlignment="1">
      <alignment horizontal="left" vertical="top"/>
    </xf>
    <xf numFmtId="0" fontId="26" fillId="4" borderId="4" xfId="0" applyFont="1" applyFill="1" applyBorder="1" applyAlignment="1">
      <alignment horizontal="left" vertical="top"/>
    </xf>
    <xf numFmtId="0" fontId="36" fillId="5" borderId="35" xfId="0" applyFont="1" applyFill="1" applyBorder="1" applyAlignment="1">
      <alignment horizontal="left" vertical="center"/>
    </xf>
    <xf numFmtId="0" fontId="95" fillId="0" borderId="0" xfId="0" applyFont="1"/>
    <xf numFmtId="0" fontId="96" fillId="5" borderId="1" xfId="0" applyFont="1" applyFill="1" applyBorder="1" applyAlignment="1">
      <alignment horizontal="left" vertical="top"/>
    </xf>
    <xf numFmtId="164" fontId="27" fillId="5" borderId="1" xfId="0" applyNumberFormat="1" applyFont="1" applyFill="1" applyBorder="1" applyAlignment="1">
      <alignment horizontal="left" vertical="top"/>
    </xf>
    <xf numFmtId="0" fontId="14" fillId="5" borderId="1" xfId="0" applyFont="1" applyFill="1" applyBorder="1" applyAlignment="1">
      <alignment horizontal="center" vertical="top"/>
    </xf>
    <xf numFmtId="0" fontId="19" fillId="0" borderId="0" xfId="0" applyFont="1"/>
    <xf numFmtId="164" fontId="27" fillId="4" borderId="19" xfId="0" applyNumberFormat="1" applyFont="1" applyFill="1" applyBorder="1" applyAlignment="1">
      <alignment horizontal="left" vertical="top"/>
    </xf>
    <xf numFmtId="0" fontId="14" fillId="4" borderId="19" xfId="0" applyFont="1" applyFill="1" applyBorder="1" applyAlignment="1">
      <alignment horizontal="center" vertical="top"/>
    </xf>
    <xf numFmtId="164" fontId="27" fillId="4" borderId="19" xfId="0" applyNumberFormat="1" applyFont="1" applyFill="1" applyBorder="1"/>
    <xf numFmtId="164" fontId="27" fillId="4" borderId="45" xfId="0" applyNumberFormat="1" applyFont="1" applyFill="1" applyBorder="1"/>
    <xf numFmtId="0" fontId="26" fillId="4" borderId="43" xfId="0" applyFont="1" applyFill="1" applyBorder="1" applyAlignment="1">
      <alignment horizontal="left" vertical="top"/>
    </xf>
    <xf numFmtId="0" fontId="25" fillId="4" borderId="43" xfId="0" applyFont="1" applyFill="1" applyBorder="1" applyAlignment="1">
      <alignment horizontal="left" vertical="top"/>
    </xf>
    <xf numFmtId="0" fontId="26" fillId="4" borderId="2" xfId="0" applyFont="1" applyFill="1" applyBorder="1" applyAlignment="1">
      <alignment horizontal="left" vertical="top"/>
    </xf>
    <xf numFmtId="0" fontId="25" fillId="4" borderId="2" xfId="0" applyFont="1" applyFill="1" applyBorder="1" applyAlignment="1">
      <alignment horizontal="left" vertical="top"/>
    </xf>
    <xf numFmtId="0" fontId="26" fillId="4" borderId="50" xfId="0" applyFont="1" applyFill="1" applyBorder="1" applyAlignment="1">
      <alignment horizontal="left" vertical="top"/>
    </xf>
    <xf numFmtId="0" fontId="25" fillId="4" borderId="50" xfId="0" applyFont="1" applyFill="1" applyBorder="1" applyAlignment="1">
      <alignment horizontal="left" vertical="top"/>
    </xf>
    <xf numFmtId="0" fontId="19" fillId="5" borderId="1" xfId="0" applyFont="1" applyFill="1" applyBorder="1" applyAlignment="1">
      <alignment horizontal="left" vertical="top"/>
    </xf>
    <xf numFmtId="0" fontId="30" fillId="5" borderId="1" xfId="0" applyFont="1" applyFill="1" applyBorder="1" applyAlignment="1">
      <alignment horizontal="left" vertical="top"/>
    </xf>
    <xf numFmtId="164" fontId="19" fillId="5" borderId="1" xfId="0" applyNumberFormat="1" applyFont="1" applyFill="1" applyBorder="1" applyAlignment="1">
      <alignment horizontal="center" vertical="top"/>
    </xf>
    <xf numFmtId="164" fontId="19" fillId="4" borderId="1" xfId="0" applyNumberFormat="1" applyFont="1" applyFill="1" applyBorder="1" applyAlignment="1">
      <alignment horizontal="center" vertical="top"/>
    </xf>
    <xf numFmtId="164" fontId="19" fillId="4" borderId="1" xfId="0" applyNumberFormat="1" applyFont="1" applyFill="1" applyBorder="1" applyAlignment="1">
      <alignment horizontal="center" vertical="top" wrapText="1"/>
    </xf>
    <xf numFmtId="164" fontId="98" fillId="4" borderId="1" xfId="0" applyNumberFormat="1" applyFont="1" applyFill="1" applyBorder="1" applyAlignment="1">
      <alignment horizontal="center" vertical="top" wrapText="1"/>
    </xf>
    <xf numFmtId="0" fontId="27" fillId="4" borderId="33" xfId="0" applyFont="1" applyFill="1" applyBorder="1" applyAlignment="1">
      <alignment horizontal="left" vertical="top"/>
    </xf>
    <xf numFmtId="164" fontId="19" fillId="4" borderId="33" xfId="0" applyNumberFormat="1" applyFont="1" applyFill="1" applyBorder="1" applyAlignment="1">
      <alignment horizontal="center" vertical="top"/>
    </xf>
    <xf numFmtId="164" fontId="19" fillId="4" borderId="33" xfId="0" applyNumberFormat="1" applyFont="1" applyFill="1" applyBorder="1" applyAlignment="1">
      <alignment horizontal="center" vertical="top" wrapText="1"/>
    </xf>
    <xf numFmtId="164" fontId="98" fillId="4" borderId="33" xfId="0" applyNumberFormat="1" applyFont="1" applyFill="1" applyBorder="1" applyAlignment="1">
      <alignment horizontal="center" vertical="top" wrapText="1"/>
    </xf>
    <xf numFmtId="0" fontId="19" fillId="4" borderId="2" xfId="0" applyFont="1" applyFill="1" applyBorder="1" applyAlignment="1">
      <alignment horizontal="left" vertical="top"/>
    </xf>
    <xf numFmtId="0" fontId="18" fillId="4" borderId="38" xfId="0" applyFont="1" applyFill="1" applyBorder="1" applyAlignment="1">
      <alignment horizontal="left" vertical="top"/>
    </xf>
    <xf numFmtId="0" fontId="27" fillId="4" borderId="39" xfId="0" applyFont="1" applyFill="1" applyBorder="1" applyAlignment="1">
      <alignment horizontal="left" vertical="top"/>
    </xf>
    <xf numFmtId="164" fontId="19" fillId="4" borderId="39" xfId="0" applyNumberFormat="1" applyFont="1" applyFill="1" applyBorder="1" applyAlignment="1">
      <alignment horizontal="center" vertical="top"/>
    </xf>
    <xf numFmtId="164" fontId="19" fillId="4" borderId="39" xfId="0" applyNumberFormat="1" applyFont="1" applyFill="1" applyBorder="1" applyAlignment="1">
      <alignment horizontal="center" vertical="top" wrapText="1"/>
    </xf>
    <xf numFmtId="164" fontId="98" fillId="4" borderId="39" xfId="0" applyNumberFormat="1" applyFont="1" applyFill="1" applyBorder="1" applyAlignment="1">
      <alignment horizontal="center" vertical="top" wrapText="1"/>
    </xf>
    <xf numFmtId="164" fontId="19" fillId="4" borderId="40" xfId="0" applyNumberFormat="1" applyFont="1" applyFill="1" applyBorder="1" applyAlignment="1">
      <alignment horizontal="center" vertical="top"/>
    </xf>
    <xf numFmtId="0" fontId="26" fillId="4" borderId="4" xfId="0" applyFont="1" applyFill="1" applyBorder="1" applyAlignment="1">
      <alignment horizontal="left" vertical="top"/>
    </xf>
    <xf numFmtId="0" fontId="25" fillId="13" borderId="1" xfId="0" applyFont="1" applyFill="1" applyBorder="1" applyAlignment="1">
      <alignment horizontal="left" vertical="top"/>
    </xf>
    <xf numFmtId="164" fontId="27" fillId="5" borderId="1" xfId="0" applyNumberFormat="1" applyFont="1" applyFill="1" applyBorder="1" applyAlignment="1">
      <alignment horizontal="center" vertical="top"/>
    </xf>
    <xf numFmtId="0" fontId="26" fillId="4" borderId="1" xfId="0" applyFont="1" applyFill="1" applyBorder="1" applyAlignment="1">
      <alignment horizontal="left" vertical="top"/>
    </xf>
    <xf numFmtId="0" fontId="19" fillId="5" borderId="1" xfId="0" applyFont="1" applyFill="1" applyBorder="1" applyAlignment="1">
      <alignment horizontal="left"/>
    </xf>
    <xf numFmtId="164" fontId="19" fillId="5" borderId="1" xfId="0" applyNumberFormat="1" applyFont="1" applyFill="1" applyBorder="1" applyAlignment="1">
      <alignment horizontal="left" vertical="top"/>
    </xf>
    <xf numFmtId="0" fontId="26" fillId="4" borderId="35" xfId="0" applyFont="1" applyFill="1" applyBorder="1" applyAlignment="1">
      <alignment horizontal="left" vertical="top"/>
    </xf>
    <xf numFmtId="0" fontId="36" fillId="5" borderId="1" xfId="0" applyFont="1" applyFill="1" applyBorder="1" applyAlignment="1">
      <alignment horizontal="left"/>
    </xf>
    <xf numFmtId="0" fontId="28" fillId="4" borderId="1" xfId="0" applyFont="1" applyFill="1" applyBorder="1" applyAlignment="1">
      <alignment horizontal="left" vertical="top"/>
    </xf>
    <xf numFmtId="0" fontId="25" fillId="4" borderId="1" xfId="0" applyFont="1" applyFill="1" applyBorder="1" applyAlignment="1">
      <alignment horizontal="center" vertical="top"/>
    </xf>
    <xf numFmtId="0" fontId="28" fillId="4" borderId="35" xfId="0" applyFont="1" applyFill="1" applyBorder="1" applyAlignment="1">
      <alignment horizontal="left" vertical="top"/>
    </xf>
    <xf numFmtId="0" fontId="18" fillId="4" borderId="35" xfId="0" applyFont="1" applyFill="1" applyBorder="1" applyAlignment="1">
      <alignment horizontal="left" vertical="top"/>
    </xf>
    <xf numFmtId="0" fontId="26" fillId="4" borderId="33" xfId="0" applyFont="1" applyFill="1" applyBorder="1" applyAlignment="1">
      <alignment horizontal="left" vertical="top"/>
    </xf>
    <xf numFmtId="0" fontId="25" fillId="0" borderId="0" xfId="0" applyFont="1" applyAlignment="1">
      <alignment horizontal="center" vertical="top"/>
    </xf>
    <xf numFmtId="0" fontId="18" fillId="4" borderId="0" xfId="0" applyFont="1" applyFill="1" applyAlignment="1">
      <alignment horizontal="left" vertical="top"/>
    </xf>
    <xf numFmtId="164" fontId="25" fillId="0" borderId="0" xfId="0" applyNumberFormat="1" applyFont="1" applyAlignment="1">
      <alignment horizontal="center" vertical="top"/>
    </xf>
    <xf numFmtId="164" fontId="25" fillId="4" borderId="0" xfId="0" applyNumberFormat="1" applyFont="1" applyFill="1" applyAlignment="1">
      <alignment horizontal="center" vertical="top"/>
    </xf>
    <xf numFmtId="0" fontId="25" fillId="13" borderId="0" xfId="0" applyFont="1" applyFill="1" applyAlignment="1">
      <alignment horizontal="left" vertical="top"/>
    </xf>
    <xf numFmtId="0" fontId="25" fillId="4" borderId="35" xfId="0" applyFont="1" applyFill="1" applyBorder="1" applyAlignment="1">
      <alignment vertical="top"/>
    </xf>
    <xf numFmtId="164" fontId="25" fillId="4" borderId="35" xfId="0" applyNumberFormat="1" applyFont="1" applyFill="1" applyBorder="1" applyAlignment="1">
      <alignment horizontal="center" vertical="top"/>
    </xf>
    <xf numFmtId="0" fontId="18" fillId="4" borderId="0" xfId="0" applyFont="1" applyFill="1" applyAlignment="1"/>
    <xf numFmtId="164" fontId="18" fillId="4" borderId="42" xfId="0" applyNumberFormat="1" applyFont="1" applyFill="1" applyBorder="1" applyAlignment="1">
      <alignment horizontal="left" vertical="top"/>
    </xf>
    <xf numFmtId="0" fontId="18" fillId="13" borderId="0" xfId="0" applyFont="1" applyFill="1"/>
    <xf numFmtId="164" fontId="99" fillId="4" borderId="42" xfId="0" applyNumberFormat="1" applyFont="1" applyFill="1" applyBorder="1" applyAlignment="1">
      <alignment horizontal="left" vertical="top"/>
    </xf>
    <xf numFmtId="164" fontId="100" fillId="4" borderId="112" xfId="0" applyNumberFormat="1" applyFont="1" applyFill="1" applyBorder="1" applyAlignment="1">
      <alignment horizontal="left" vertical="top"/>
    </xf>
    <xf numFmtId="0" fontId="9" fillId="4" borderId="26" xfId="0" applyFont="1" applyFill="1" applyBorder="1" applyAlignment="1">
      <alignment horizontal="center" vertical="top"/>
    </xf>
    <xf numFmtId="15" fontId="9" fillId="4" borderId="26" xfId="0" applyNumberFormat="1" applyFont="1" applyFill="1" applyBorder="1" applyAlignment="1">
      <alignment horizontal="center" vertical="top"/>
    </xf>
    <xf numFmtId="164" fontId="18" fillId="4" borderId="38" xfId="0" applyNumberFormat="1" applyFont="1" applyFill="1" applyBorder="1" applyAlignment="1">
      <alignment horizontal="left" vertical="top"/>
    </xf>
    <xf numFmtId="164" fontId="25" fillId="4" borderId="39" xfId="0" applyNumberFormat="1" applyFont="1" applyFill="1" applyBorder="1"/>
    <xf numFmtId="0" fontId="25" fillId="4" borderId="39" xfId="0" applyFont="1" applyFill="1" applyBorder="1" applyAlignment="1">
      <alignment horizontal="left" vertical="top"/>
    </xf>
    <xf numFmtId="164" fontId="25" fillId="4" borderId="39" xfId="0" applyNumberFormat="1" applyFont="1" applyFill="1" applyBorder="1" applyAlignment="1">
      <alignment horizontal="left" vertical="top"/>
    </xf>
    <xf numFmtId="0" fontId="9" fillId="4" borderId="39" xfId="0" applyFont="1" applyFill="1" applyBorder="1" applyAlignment="1">
      <alignment horizontal="center" vertical="top"/>
    </xf>
    <xf numFmtId="15" fontId="9" fillId="4" borderId="39" xfId="0" applyNumberFormat="1" applyFont="1" applyFill="1" applyBorder="1" applyAlignment="1">
      <alignment horizontal="center" vertical="top"/>
    </xf>
    <xf numFmtId="0" fontId="25" fillId="4" borderId="40" xfId="0" applyFont="1" applyFill="1" applyBorder="1"/>
    <xf numFmtId="0" fontId="28" fillId="4" borderId="0" xfId="0" applyFont="1" applyFill="1" applyAlignment="1"/>
    <xf numFmtId="0" fontId="28" fillId="4" borderId="0" xfId="0" applyFont="1" applyFill="1" applyAlignment="1">
      <alignment vertical="top"/>
    </xf>
    <xf numFmtId="0" fontId="18" fillId="4" borderId="50" xfId="0" applyFont="1" applyFill="1" applyBorder="1"/>
    <xf numFmtId="0" fontId="46" fillId="4" borderId="1" xfId="0" applyFont="1" applyFill="1" applyBorder="1" applyAlignment="1">
      <alignment horizontal="left" vertical="top" wrapText="1"/>
    </xf>
    <xf numFmtId="0" fontId="46" fillId="4" borderId="33" xfId="0" applyFont="1" applyFill="1" applyBorder="1" applyAlignment="1">
      <alignment horizontal="left" vertical="top"/>
    </xf>
    <xf numFmtId="0" fontId="105" fillId="4" borderId="35" xfId="0" applyFont="1" applyFill="1" applyBorder="1" applyAlignment="1">
      <alignment horizontal="left" vertical="top"/>
    </xf>
    <xf numFmtId="15" fontId="18" fillId="4" borderId="35" xfId="0" applyNumberFormat="1" applyFont="1" applyFill="1" applyBorder="1" applyAlignment="1">
      <alignment horizontal="center" vertical="top"/>
    </xf>
    <xf numFmtId="0" fontId="106" fillId="4" borderId="1" xfId="0" applyFont="1" applyFill="1" applyBorder="1" applyAlignment="1">
      <alignment horizontal="left" vertical="top"/>
    </xf>
    <xf numFmtId="0" fontId="25" fillId="5" borderId="1" xfId="0" applyFont="1" applyFill="1" applyBorder="1" applyAlignment="1">
      <alignment horizontal="center" vertical="center" wrapText="1"/>
    </xf>
    <xf numFmtId="0" fontId="26" fillId="4" borderId="0" xfId="0" applyFont="1" applyFill="1" applyAlignment="1">
      <alignment horizontal="left" vertical="top"/>
    </xf>
    <xf numFmtId="164" fontId="53" fillId="4" borderId="44" xfId="0" applyNumberFormat="1" applyFont="1" applyFill="1" applyBorder="1" applyAlignment="1">
      <alignment horizontal="left" vertical="top"/>
    </xf>
    <xf numFmtId="0" fontId="29" fillId="0" borderId="0" xfId="0" applyFont="1"/>
    <xf numFmtId="0" fontId="25" fillId="4" borderId="1" xfId="0" quotePrefix="1" applyFont="1" applyFill="1" applyBorder="1" applyAlignment="1">
      <alignment horizontal="left" vertical="top"/>
    </xf>
    <xf numFmtId="0" fontId="25" fillId="5" borderId="1" xfId="0" applyFont="1" applyFill="1" applyBorder="1" applyAlignment="1">
      <alignment horizontal="left" vertical="center"/>
    </xf>
    <xf numFmtId="0" fontId="18" fillId="4" borderId="0" xfId="0" applyFont="1" applyFill="1" applyAlignment="1">
      <alignment horizontal="left" vertical="top" wrapText="1"/>
    </xf>
    <xf numFmtId="0" fontId="26" fillId="4" borderId="4" xfId="0" applyFont="1" applyFill="1" applyBorder="1" applyAlignment="1">
      <alignment vertical="top"/>
    </xf>
    <xf numFmtId="0" fontId="27" fillId="5" borderId="35" xfId="0" applyFont="1" applyFill="1" applyBorder="1" applyAlignment="1">
      <alignment horizontal="left"/>
    </xf>
    <xf numFmtId="0" fontId="18" fillId="4" borderId="35" xfId="0" applyFont="1" applyFill="1" applyBorder="1" applyAlignment="1">
      <alignment horizontal="left" vertical="top" wrapText="1"/>
    </xf>
    <xf numFmtId="0" fontId="18" fillId="4" borderId="114" xfId="0" applyFont="1" applyFill="1" applyBorder="1" applyAlignment="1">
      <alignment horizontal="left" vertical="top"/>
    </xf>
    <xf numFmtId="0" fontId="25" fillId="4" borderId="115" xfId="0" applyFont="1" applyFill="1" applyBorder="1" applyAlignment="1">
      <alignment horizontal="left" vertical="top"/>
    </xf>
    <xf numFmtId="0" fontId="25" fillId="4" borderId="115" xfId="0" applyFont="1" applyFill="1" applyBorder="1"/>
    <xf numFmtId="0" fontId="9" fillId="4" borderId="115" xfId="0" applyFont="1" applyFill="1" applyBorder="1"/>
    <xf numFmtId="0" fontId="18" fillId="4" borderId="116" xfId="0" applyFont="1" applyFill="1" applyBorder="1" applyAlignment="1">
      <alignment horizontal="left" vertical="top" wrapText="1"/>
    </xf>
    <xf numFmtId="0" fontId="18" fillId="4" borderId="116" xfId="0" applyFont="1" applyFill="1" applyBorder="1" applyAlignment="1">
      <alignment horizontal="center"/>
    </xf>
    <xf numFmtId="0" fontId="18" fillId="4" borderId="26" xfId="0" applyFont="1" applyFill="1" applyBorder="1" applyAlignment="1">
      <alignment horizontal="left" vertical="top" wrapText="1"/>
    </xf>
    <xf numFmtId="0" fontId="18" fillId="4" borderId="26" xfId="0" applyFont="1" applyFill="1" applyBorder="1" applyAlignment="1">
      <alignment horizontal="left" vertical="top"/>
    </xf>
    <xf numFmtId="0" fontId="27" fillId="5" borderId="26" xfId="0" applyFont="1" applyFill="1" applyBorder="1" applyAlignment="1">
      <alignment horizontal="left"/>
    </xf>
    <xf numFmtId="0" fontId="27" fillId="5" borderId="0" xfId="0" applyFont="1" applyFill="1" applyAlignment="1">
      <alignment horizontal="left"/>
    </xf>
    <xf numFmtId="0" fontId="18" fillId="4" borderId="1" xfId="0" applyFont="1" applyFill="1" applyBorder="1" applyAlignment="1">
      <alignment horizontal="left" vertical="top"/>
    </xf>
    <xf numFmtId="0" fontId="29" fillId="4" borderId="0" xfId="0" applyFont="1" applyFill="1"/>
    <xf numFmtId="0" fontId="18" fillId="4" borderId="14" xfId="0" applyFont="1" applyFill="1" applyBorder="1" applyAlignment="1">
      <alignment horizontal="center" wrapText="1"/>
    </xf>
    <xf numFmtId="0" fontId="18" fillId="3" borderId="1" xfId="0" applyFont="1" applyFill="1" applyBorder="1" applyAlignment="1">
      <alignment horizontal="left" vertical="top"/>
    </xf>
    <xf numFmtId="0" fontId="25" fillId="4" borderId="1" xfId="0" applyFont="1" applyFill="1" applyBorder="1" applyAlignment="1">
      <alignment vertical="top" wrapText="1"/>
    </xf>
    <xf numFmtId="0" fontId="108" fillId="4" borderId="44" xfId="0" applyFont="1" applyFill="1" applyBorder="1" applyAlignment="1">
      <alignment horizontal="left" vertical="top"/>
    </xf>
    <xf numFmtId="0" fontId="25" fillId="4" borderId="112" xfId="0" applyFont="1" applyFill="1" applyBorder="1" applyAlignment="1">
      <alignment horizontal="left" vertical="top" wrapText="1"/>
    </xf>
    <xf numFmtId="0" fontId="25" fillId="4" borderId="26" xfId="0" applyFont="1" applyFill="1" applyBorder="1" applyAlignment="1">
      <alignment horizontal="left" vertical="top" wrapText="1"/>
    </xf>
    <xf numFmtId="0" fontId="25" fillId="4" borderId="52" xfId="0" applyFont="1" applyFill="1" applyBorder="1" applyAlignment="1">
      <alignment horizontal="left" vertical="top" wrapText="1"/>
    </xf>
    <xf numFmtId="0" fontId="18" fillId="4" borderId="44" xfId="0" applyFont="1" applyFill="1" applyBorder="1" applyAlignment="1">
      <alignment horizontal="left" vertical="top"/>
    </xf>
    <xf numFmtId="0" fontId="18" fillId="4" borderId="19" xfId="0" applyFont="1" applyFill="1" applyBorder="1" applyAlignment="1">
      <alignment horizontal="left" vertical="top" wrapText="1"/>
    </xf>
    <xf numFmtId="0" fontId="18" fillId="4" borderId="45" xfId="0" applyFont="1" applyFill="1" applyBorder="1" applyAlignment="1">
      <alignment horizontal="left" vertical="top" wrapText="1"/>
    </xf>
    <xf numFmtId="0" fontId="71" fillId="0" borderId="55" xfId="0" applyFont="1" applyBorder="1"/>
    <xf numFmtId="164" fontId="110" fillId="4" borderId="46" xfId="0" applyNumberFormat="1" applyFont="1" applyFill="1" applyBorder="1" applyAlignment="1">
      <alignment horizontal="left" vertical="top"/>
    </xf>
    <xf numFmtId="0" fontId="28" fillId="4" borderId="4" xfId="0" applyFont="1" applyFill="1" applyBorder="1"/>
    <xf numFmtId="164" fontId="111" fillId="4" borderId="35" xfId="0" applyNumberFormat="1" applyFont="1" applyFill="1" applyBorder="1" applyAlignment="1">
      <alignment horizontal="left" vertical="top"/>
    </xf>
    <xf numFmtId="164" fontId="18" fillId="5" borderId="1" xfId="0" applyNumberFormat="1" applyFont="1" applyFill="1" applyBorder="1" applyAlignment="1">
      <alignment horizontal="center" vertical="center" wrapText="1"/>
    </xf>
    <xf numFmtId="0" fontId="28" fillId="0" borderId="0" xfId="0" applyFont="1"/>
    <xf numFmtId="0" fontId="25" fillId="0" borderId="0" xfId="0" applyFont="1" applyAlignment="1">
      <alignment horizontal="left" vertical="center"/>
    </xf>
    <xf numFmtId="0" fontId="112" fillId="0" borderId="0" xfId="0" applyFont="1" applyAlignment="1">
      <alignment vertical="center" wrapText="1"/>
    </xf>
    <xf numFmtId="0" fontId="18" fillId="5" borderId="1" xfId="0" applyFont="1" applyFill="1" applyBorder="1" applyAlignment="1">
      <alignment horizontal="center" vertical="center"/>
    </xf>
    <xf numFmtId="0" fontId="18" fillId="4" borderId="21" xfId="0" applyFont="1" applyFill="1" applyBorder="1"/>
    <xf numFmtId="0" fontId="25" fillId="4" borderId="30" xfId="0" applyFont="1" applyFill="1" applyBorder="1" applyAlignment="1">
      <alignment vertical="top"/>
    </xf>
    <xf numFmtId="0" fontId="25" fillId="4" borderId="40" xfId="0" applyFont="1" applyFill="1" applyBorder="1" applyAlignment="1">
      <alignment vertical="top" wrapText="1"/>
    </xf>
    <xf numFmtId="0" fontId="18" fillId="4" borderId="126" xfId="0" applyFont="1" applyFill="1" applyBorder="1"/>
    <xf numFmtId="0" fontId="25" fillId="4" borderId="38" xfId="0" applyFont="1" applyFill="1" applyBorder="1"/>
    <xf numFmtId="0" fontId="25" fillId="4" borderId="39" xfId="0" applyFont="1" applyFill="1" applyBorder="1"/>
    <xf numFmtId="0" fontId="25" fillId="4" borderId="40" xfId="0" applyFont="1" applyFill="1" applyBorder="1" applyAlignment="1">
      <alignment vertical="top"/>
    </xf>
    <xf numFmtId="0" fontId="25" fillId="4" borderId="126" xfId="0" applyFont="1" applyFill="1" applyBorder="1" applyAlignment="1">
      <alignment wrapText="1"/>
    </xf>
    <xf numFmtId="0" fontId="18" fillId="4" borderId="126" xfId="0" applyFont="1" applyFill="1" applyBorder="1" applyAlignment="1">
      <alignment wrapText="1"/>
    </xf>
    <xf numFmtId="0" fontId="18" fillId="4" borderId="82" xfId="0" applyFont="1" applyFill="1" applyBorder="1"/>
    <xf numFmtId="0" fontId="25" fillId="4" borderId="42" xfId="0" applyFont="1" applyFill="1" applyBorder="1"/>
    <xf numFmtId="0" fontId="30" fillId="4" borderId="0" xfId="0" applyFont="1" applyFill="1"/>
    <xf numFmtId="0" fontId="114" fillId="4" borderId="1" xfId="0" applyFont="1" applyFill="1" applyBorder="1"/>
    <xf numFmtId="0" fontId="26" fillId="4" borderId="1" xfId="0" applyFont="1" applyFill="1" applyBorder="1" applyAlignment="1">
      <alignment wrapText="1"/>
    </xf>
    <xf numFmtId="0" fontId="25" fillId="5" borderId="4" xfId="0" applyFont="1" applyFill="1" applyBorder="1" applyAlignment="1">
      <alignment horizontal="left" vertical="top" wrapText="1"/>
    </xf>
    <xf numFmtId="0" fontId="115" fillId="0" borderId="0" xfId="0" applyFont="1"/>
    <xf numFmtId="0" fontId="18" fillId="4" borderId="1" xfId="0" applyFont="1" applyFill="1" applyBorder="1" applyAlignment="1">
      <alignment horizontal="center" wrapText="1"/>
    </xf>
    <xf numFmtId="167" fontId="18" fillId="4" borderId="1" xfId="0" applyNumberFormat="1" applyFont="1" applyFill="1" applyBorder="1" applyAlignment="1">
      <alignment horizontal="left"/>
    </xf>
    <xf numFmtId="9" fontId="25" fillId="4" borderId="21" xfId="0" applyNumberFormat="1" applyFont="1" applyFill="1" applyBorder="1" applyAlignment="1">
      <alignment horizontal="center"/>
    </xf>
    <xf numFmtId="0" fontId="116" fillId="4" borderId="1" xfId="0" applyFont="1" applyFill="1" applyBorder="1" applyAlignment="1">
      <alignment horizontal="left" vertical="top"/>
    </xf>
    <xf numFmtId="0" fontId="18" fillId="4" borderId="44" xfId="0" applyFont="1" applyFill="1" applyBorder="1" applyAlignment="1"/>
    <xf numFmtId="0" fontId="18" fillId="4" borderId="19" xfId="0" applyFont="1" applyFill="1" applyBorder="1"/>
    <xf numFmtId="0" fontId="18" fillId="4" borderId="45" xfId="0" applyFont="1" applyFill="1" applyBorder="1"/>
    <xf numFmtId="0" fontId="25" fillId="4" borderId="46" xfId="0" applyFont="1" applyFill="1" applyBorder="1" applyAlignment="1">
      <alignment vertical="top"/>
    </xf>
    <xf numFmtId="0" fontId="25" fillId="4" borderId="26" xfId="0" applyFont="1" applyFill="1" applyBorder="1" applyAlignment="1">
      <alignment wrapText="1"/>
    </xf>
    <xf numFmtId="0" fontId="25" fillId="4" borderId="1" xfId="0" applyFont="1" applyFill="1" applyBorder="1" applyAlignment="1">
      <alignment horizontal="center" vertical="center"/>
    </xf>
    <xf numFmtId="0" fontId="25" fillId="4" borderId="30"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117" fillId="0" borderId="0" xfId="0" applyFont="1" applyAlignment="1">
      <alignment vertical="center"/>
    </xf>
    <xf numFmtId="0" fontId="18" fillId="4" borderId="1" xfId="0" quotePrefix="1" applyFont="1" applyFill="1" applyBorder="1" applyAlignment="1"/>
    <xf numFmtId="0" fontId="25" fillId="4" borderId="44" xfId="0" applyFont="1" applyFill="1" applyBorder="1" applyAlignment="1"/>
    <xf numFmtId="0" fontId="118" fillId="13" borderId="4" xfId="0" applyFont="1" applyFill="1" applyBorder="1" applyAlignment="1"/>
    <xf numFmtId="0" fontId="18" fillId="4" borderId="47" xfId="0" applyFont="1" applyFill="1" applyBorder="1"/>
    <xf numFmtId="0" fontId="25" fillId="4" borderId="112" xfId="0" applyFont="1" applyFill="1" applyBorder="1" applyAlignment="1"/>
    <xf numFmtId="0" fontId="18" fillId="4" borderId="26" xfId="0" applyFont="1" applyFill="1" applyBorder="1"/>
    <xf numFmtId="0" fontId="18" fillId="4" borderId="52" xfId="0" applyFont="1" applyFill="1" applyBorder="1"/>
    <xf numFmtId="0" fontId="118" fillId="4" borderId="4" xfId="0" applyFont="1" applyFill="1" applyBorder="1" applyAlignment="1"/>
    <xf numFmtId="0" fontId="118" fillId="13" borderId="4" xfId="0" applyFont="1" applyFill="1" applyBorder="1" applyAlignment="1"/>
    <xf numFmtId="0" fontId="25" fillId="4" borderId="112" xfId="0" applyFont="1" applyFill="1" applyBorder="1" applyAlignment="1">
      <alignment wrapText="1"/>
    </xf>
    <xf numFmtId="0" fontId="25" fillId="4" borderId="26" xfId="0" applyFont="1" applyFill="1" applyBorder="1" applyAlignment="1">
      <alignment wrapText="1"/>
    </xf>
    <xf numFmtId="0" fontId="25" fillId="4" borderId="52" xfId="0" applyFont="1" applyFill="1" applyBorder="1" applyAlignment="1">
      <alignment wrapText="1"/>
    </xf>
    <xf numFmtId="0" fontId="118" fillId="4" borderId="4" xfId="0" applyFont="1" applyFill="1" applyBorder="1" applyAlignment="1"/>
    <xf numFmtId="0" fontId="25" fillId="4" borderId="1" xfId="0" quotePrefix="1" applyFont="1" applyFill="1" applyBorder="1" applyAlignment="1"/>
    <xf numFmtId="0" fontId="15" fillId="0" borderId="0" xfId="0" applyFont="1" applyAlignment="1"/>
    <xf numFmtId="0" fontId="15" fillId="0" borderId="0" xfId="0" applyFont="1" applyAlignment="1">
      <alignment horizontal="center" vertical="top"/>
    </xf>
    <xf numFmtId="0" fontId="9" fillId="4" borderId="1" xfId="0" applyFont="1" applyFill="1" applyBorder="1" applyAlignment="1">
      <alignment horizontal="right"/>
    </xf>
    <xf numFmtId="0" fontId="9" fillId="4" borderId="1" xfId="0" applyFont="1" applyFill="1" applyBorder="1" applyAlignment="1">
      <alignment wrapText="1"/>
    </xf>
    <xf numFmtId="0" fontId="9" fillId="0" borderId="0" xfId="0" applyFont="1" applyAlignment="1">
      <alignment horizontal="right"/>
    </xf>
    <xf numFmtId="0" fontId="9" fillId="0" borderId="0" xfId="0" applyFont="1" applyAlignment="1"/>
    <xf numFmtId="0" fontId="9" fillId="0" borderId="0" xfId="0" applyFont="1" applyAlignment="1">
      <alignment horizontal="right"/>
    </xf>
    <xf numFmtId="0" fontId="119" fillId="0" borderId="112" xfId="0" applyFont="1" applyBorder="1" applyAlignment="1"/>
    <xf numFmtId="0" fontId="9" fillId="0" borderId="0" xfId="0" applyFont="1" applyAlignment="1"/>
    <xf numFmtId="0" fontId="15" fillId="4" borderId="1" xfId="0" applyFont="1" applyFill="1" applyBorder="1" applyAlignment="1"/>
    <xf numFmtId="0" fontId="9" fillId="0" borderId="129" xfId="0" applyFont="1" applyBorder="1" applyAlignment="1">
      <alignment vertical="top" wrapText="1"/>
    </xf>
    <xf numFmtId="0" fontId="15" fillId="4" borderId="1" xfId="0" applyFont="1" applyFill="1" applyBorder="1" applyAlignment="1">
      <alignment horizontal="center"/>
    </xf>
    <xf numFmtId="0" fontId="9" fillId="4" borderId="1" xfId="0" applyFont="1" applyFill="1" applyBorder="1" applyAlignment="1">
      <alignment vertical="center"/>
    </xf>
    <xf numFmtId="0" fontId="9" fillId="4" borderId="130" xfId="0" applyFont="1" applyFill="1" applyBorder="1"/>
    <xf numFmtId="0" fontId="9" fillId="4" borderId="132" xfId="0" applyFont="1" applyFill="1" applyBorder="1"/>
    <xf numFmtId="0" fontId="15" fillId="4" borderId="21" xfId="0" applyFont="1" applyFill="1" applyBorder="1" applyAlignment="1">
      <alignment horizontal="center" vertical="center" wrapText="1"/>
    </xf>
    <xf numFmtId="0" fontId="15" fillId="4" borderId="1" xfId="0" applyFont="1" applyFill="1" applyBorder="1" applyAlignment="1">
      <alignment vertical="center"/>
    </xf>
    <xf numFmtId="0" fontId="18" fillId="8" borderId="1" xfId="0" applyFont="1" applyFill="1" applyBorder="1" applyAlignment="1">
      <alignment horizontal="left" vertical="top" wrapText="1"/>
    </xf>
    <xf numFmtId="0" fontId="15" fillId="4" borderId="1" xfId="0" applyFont="1" applyFill="1" applyBorder="1" applyAlignment="1">
      <alignment wrapText="1"/>
    </xf>
    <xf numFmtId="0" fontId="120" fillId="6" borderId="1" xfId="0" applyFont="1" applyFill="1" applyBorder="1"/>
    <xf numFmtId="0" fontId="120" fillId="4" borderId="1" xfId="0" applyFont="1" applyFill="1" applyBorder="1"/>
    <xf numFmtId="0" fontId="9" fillId="8" borderId="1" xfId="0" applyFont="1" applyFill="1" applyBorder="1" applyAlignment="1">
      <alignment horizontal="left" wrapText="1"/>
    </xf>
    <xf numFmtId="0" fontId="9" fillId="4" borderId="1" xfId="0" applyFont="1" applyFill="1" applyBorder="1" applyAlignment="1">
      <alignment horizontal="left" wrapText="1"/>
    </xf>
    <xf numFmtId="0" fontId="9" fillId="6" borderId="1" xfId="0" applyFont="1" applyFill="1" applyBorder="1" applyAlignment="1">
      <alignment horizontal="left" wrapText="1"/>
    </xf>
    <xf numFmtId="0" fontId="15" fillId="8" borderId="1" xfId="0" applyFont="1" applyFill="1" applyBorder="1" applyAlignment="1">
      <alignment horizontal="left" wrapText="1"/>
    </xf>
    <xf numFmtId="0" fontId="15" fillId="4" borderId="1" xfId="0" applyFont="1" applyFill="1" applyBorder="1" applyAlignment="1">
      <alignment horizontal="left" wrapText="1"/>
    </xf>
    <xf numFmtId="0" fontId="14" fillId="6" borderId="1" xfId="0" applyFont="1" applyFill="1" applyBorder="1" applyAlignment="1">
      <alignment horizontal="left" wrapText="1"/>
    </xf>
    <xf numFmtId="0" fontId="14" fillId="4" borderId="1" xfId="0" applyFont="1" applyFill="1" applyBorder="1" applyAlignment="1">
      <alignment horizontal="left" wrapText="1"/>
    </xf>
    <xf numFmtId="0" fontId="121" fillId="6" borderId="1" xfId="0" applyFont="1" applyFill="1" applyBorder="1" applyAlignment="1">
      <alignment horizontal="left" wrapText="1"/>
    </xf>
    <xf numFmtId="0" fontId="121" fillId="4" borderId="1" xfId="0" applyFont="1" applyFill="1" applyBorder="1" applyAlignment="1">
      <alignment horizontal="left" wrapText="1"/>
    </xf>
    <xf numFmtId="0" fontId="9" fillId="4" borderId="1" xfId="0" applyFont="1" applyFill="1" applyBorder="1" applyAlignment="1">
      <alignment vertical="top" wrapText="1"/>
    </xf>
    <xf numFmtId="0" fontId="9" fillId="4" borderId="1" xfId="0" applyFont="1" applyFill="1" applyBorder="1" applyAlignment="1">
      <alignment vertical="top"/>
    </xf>
    <xf numFmtId="0" fontId="15" fillId="8" borderId="1" xfId="0" applyFont="1" applyFill="1" applyBorder="1" applyAlignment="1">
      <alignment wrapText="1"/>
    </xf>
    <xf numFmtId="0" fontId="122" fillId="8" borderId="1" xfId="0" applyFont="1" applyFill="1" applyBorder="1" applyAlignment="1">
      <alignment horizontal="left"/>
    </xf>
    <xf numFmtId="0" fontId="123" fillId="4" borderId="1" xfId="0" applyFont="1" applyFill="1" applyBorder="1" applyAlignment="1">
      <alignment horizontal="left"/>
    </xf>
    <xf numFmtId="0" fontId="9" fillId="6" borderId="1" xfId="0" quotePrefix="1" applyFont="1" applyFill="1" applyBorder="1"/>
    <xf numFmtId="0" fontId="18" fillId="6" borderId="1" xfId="0" applyFont="1" applyFill="1" applyBorder="1" applyAlignment="1">
      <alignment wrapText="1"/>
    </xf>
    <xf numFmtId="0" fontId="9" fillId="4" borderId="1" xfId="0" applyFont="1" applyFill="1" applyBorder="1" applyAlignment="1"/>
    <xf numFmtId="0" fontId="15" fillId="8" borderId="1" xfId="0" applyFont="1" applyFill="1" applyBorder="1" applyAlignment="1"/>
    <xf numFmtId="0" fontId="124" fillId="4" borderId="1" xfId="0" applyFont="1" applyFill="1" applyBorder="1"/>
    <xf numFmtId="0" fontId="15" fillId="4" borderId="30" xfId="0" applyFont="1" applyFill="1" applyBorder="1" applyAlignment="1">
      <alignment horizontal="center"/>
    </xf>
    <xf numFmtId="0" fontId="15" fillId="4" borderId="30" xfId="0" applyFont="1" applyFill="1" applyBorder="1"/>
    <xf numFmtId="0" fontId="9" fillId="4" borderId="39" xfId="0" applyFont="1" applyFill="1" applyBorder="1"/>
    <xf numFmtId="0" fontId="15" fillId="4" borderId="30" xfId="0" quotePrefix="1" applyFont="1" applyFill="1" applyBorder="1" applyAlignment="1">
      <alignment horizontal="center"/>
    </xf>
    <xf numFmtId="0" fontId="24" fillId="0" borderId="8" xfId="0" applyFont="1" applyBorder="1"/>
    <xf numFmtId="164" fontId="18" fillId="0" borderId="0" xfId="0" applyNumberFormat="1" applyFont="1" applyAlignment="1">
      <alignment horizontal="center" vertical="center" wrapText="1"/>
    </xf>
    <xf numFmtId="0" fontId="25" fillId="0" borderId="0" xfId="0" applyFont="1" applyAlignment="1">
      <alignment wrapText="1"/>
    </xf>
    <xf numFmtId="164" fontId="25" fillId="0" borderId="0" xfId="0" applyNumberFormat="1" applyFont="1" applyAlignment="1">
      <alignment horizontal="center"/>
    </xf>
    <xf numFmtId="0" fontId="15" fillId="0" borderId="0" xfId="0" applyFont="1" applyAlignment="1">
      <alignment horizontal="center" wrapText="1"/>
    </xf>
    <xf numFmtId="0" fontId="15" fillId="4" borderId="30" xfId="0" applyFont="1" applyFill="1" applyBorder="1" applyAlignment="1">
      <alignment horizontal="center" wrapText="1"/>
    </xf>
    <xf numFmtId="0" fontId="71" fillId="0" borderId="0" xfId="0" applyFont="1" applyAlignment="1"/>
    <xf numFmtId="0" fontId="71" fillId="4" borderId="0" xfId="0" applyFont="1" applyFill="1" applyAlignment="1"/>
    <xf numFmtId="0" fontId="9" fillId="0" borderId="0" xfId="0" applyFont="1" applyAlignment="1">
      <alignment wrapText="1"/>
    </xf>
    <xf numFmtId="0" fontId="125" fillId="13" borderId="0" xfId="0" applyFont="1" applyFill="1" applyAlignment="1"/>
    <xf numFmtId="0" fontId="71" fillId="0" borderId="0" xfId="0" applyFont="1"/>
    <xf numFmtId="0" fontId="71" fillId="5" borderId="0" xfId="0" applyFont="1" applyFill="1"/>
    <xf numFmtId="0" fontId="71" fillId="5" borderId="0" xfId="0" applyFont="1" applyFill="1" applyAlignment="1"/>
    <xf numFmtId="0" fontId="9" fillId="4" borderId="0" xfId="0" applyFont="1" applyFill="1" applyAlignment="1"/>
    <xf numFmtId="0" fontId="9" fillId="5" borderId="0" xfId="0" applyFont="1" applyFill="1"/>
    <xf numFmtId="0" fontId="9" fillId="5" borderId="0" xfId="0" applyFont="1" applyFill="1" applyAlignment="1"/>
    <xf numFmtId="0" fontId="126" fillId="0" borderId="0" xfId="0" applyFont="1" applyAlignment="1"/>
    <xf numFmtId="0" fontId="112" fillId="0" borderId="0" xfId="0" applyFont="1" applyAlignment="1">
      <alignment horizontal="left" vertical="center" wrapText="1"/>
    </xf>
    <xf numFmtId="0" fontId="129" fillId="0" borderId="0" xfId="0" applyFont="1" applyAlignment="1">
      <alignment horizontal="left" vertical="center"/>
    </xf>
    <xf numFmtId="0" fontId="128" fillId="0" borderId="0" xfId="0" applyFont="1" applyAlignment="1">
      <alignment horizontal="left" vertical="center" wrapText="1"/>
    </xf>
    <xf numFmtId="0" fontId="130" fillId="0" borderId="0" xfId="0" applyFont="1" applyAlignment="1">
      <alignment horizontal="left" vertical="center" wrapText="1"/>
    </xf>
    <xf numFmtId="0" fontId="128" fillId="0" borderId="0" xfId="0" applyFont="1" applyAlignment="1">
      <alignment vertical="center"/>
    </xf>
    <xf numFmtId="0" fontId="131" fillId="0" borderId="0" xfId="0" applyFont="1" applyAlignment="1">
      <alignment horizontal="left" vertical="center"/>
    </xf>
    <xf numFmtId="0" fontId="24" fillId="4" borderId="1" xfId="0" applyFont="1" applyFill="1" applyBorder="1" applyAlignment="1">
      <alignment horizontal="left" vertical="top"/>
    </xf>
    <xf numFmtId="0" fontId="18" fillId="4" borderId="1" xfId="0" quotePrefix="1" applyFont="1" applyFill="1" applyBorder="1" applyAlignment="1">
      <alignment horizontal="left"/>
    </xf>
    <xf numFmtId="0" fontId="130" fillId="0" borderId="0" xfId="0" applyFont="1" applyAlignment="1">
      <alignment horizontal="left" vertical="top"/>
    </xf>
    <xf numFmtId="2" fontId="18" fillId="4" borderId="1" xfId="0" applyNumberFormat="1" applyFont="1" applyFill="1" applyBorder="1" applyAlignment="1">
      <alignment horizontal="left" vertical="top"/>
    </xf>
    <xf numFmtId="0" fontId="18" fillId="4" borderId="1" xfId="0" applyFont="1" applyFill="1" applyBorder="1" applyAlignment="1">
      <alignment horizontal="right"/>
    </xf>
    <xf numFmtId="0" fontId="112" fillId="0" borderId="0" xfId="0" applyFont="1"/>
    <xf numFmtId="0" fontId="0" fillId="0" borderId="0" xfId="0" applyFont="1" applyAlignment="1"/>
    <xf numFmtId="0" fontId="9" fillId="0" borderId="135" xfId="0" applyFont="1" applyFill="1" applyBorder="1"/>
    <xf numFmtId="0" fontId="15" fillId="4" borderId="30" xfId="0" applyFont="1" applyFill="1" applyBorder="1" applyAlignment="1">
      <alignment horizontal="center" vertical="top" wrapText="1"/>
    </xf>
    <xf numFmtId="0" fontId="0" fillId="0" borderId="0" xfId="0" applyFont="1" applyAlignment="1">
      <alignment vertical="center"/>
    </xf>
    <xf numFmtId="0" fontId="15" fillId="4" borderId="39" xfId="0" applyFont="1" applyFill="1" applyBorder="1" applyAlignment="1">
      <alignment horizontal="center" vertical="top"/>
    </xf>
    <xf numFmtId="0" fontId="15" fillId="4" borderId="30" xfId="0" applyFont="1" applyFill="1" applyBorder="1" applyAlignment="1">
      <alignment horizontal="center" vertical="top"/>
    </xf>
    <xf numFmtId="15" fontId="15" fillId="4" borderId="30" xfId="0" applyNumberFormat="1" applyFont="1" applyFill="1" applyBorder="1" applyAlignment="1">
      <alignment horizontal="center" vertical="top"/>
    </xf>
    <xf numFmtId="0" fontId="0" fillId="0" borderId="0" xfId="0" applyFont="1" applyAlignment="1">
      <alignment vertical="top"/>
    </xf>
    <xf numFmtId="0" fontId="9" fillId="7" borderId="112" xfId="0" applyFont="1" applyFill="1" applyBorder="1"/>
    <xf numFmtId="0" fontId="9" fillId="4" borderId="112" xfId="0" applyFont="1" applyFill="1" applyBorder="1"/>
    <xf numFmtId="15" fontId="15" fillId="4" borderId="38" xfId="0" applyNumberFormat="1" applyFont="1" applyFill="1" applyBorder="1" applyAlignment="1">
      <alignment horizontal="center" vertical="top"/>
    </xf>
    <xf numFmtId="0" fontId="15" fillId="4" borderId="38" xfId="0" quotePrefix="1" applyFont="1" applyFill="1" applyBorder="1" applyAlignment="1">
      <alignment horizontal="center"/>
    </xf>
    <xf numFmtId="0" fontId="15" fillId="4" borderId="135" xfId="0" applyFont="1" applyFill="1" applyBorder="1" applyAlignment="1">
      <alignment vertical="top" wrapText="1"/>
    </xf>
    <xf numFmtId="0" fontId="9" fillId="4" borderId="135" xfId="0" applyFont="1" applyFill="1" applyBorder="1"/>
    <xf numFmtId="0" fontId="15" fillId="0" borderId="30" xfId="0" applyFont="1" applyBorder="1" applyAlignment="1">
      <alignment horizontal="center" vertical="top"/>
    </xf>
    <xf numFmtId="0" fontId="15" fillId="4" borderId="39" xfId="0" applyFont="1" applyFill="1" applyBorder="1" applyAlignment="1">
      <alignment horizontal="center" vertical="top" wrapText="1"/>
    </xf>
    <xf numFmtId="0" fontId="9" fillId="0" borderId="1" xfId="0" applyFont="1" applyFill="1" applyBorder="1"/>
    <xf numFmtId="0" fontId="0" fillId="0" borderId="112" xfId="2" applyFont="1" applyAlignment="1"/>
    <xf numFmtId="0" fontId="10" fillId="0" borderId="112" xfId="2" applyFont="1" applyAlignment="1">
      <alignment horizontal="left" vertical="center" wrapText="1"/>
    </xf>
    <xf numFmtId="0" fontId="9" fillId="0" borderId="112" xfId="2" applyFont="1" applyAlignment="1">
      <alignment horizontal="left" vertical="center" wrapText="1"/>
    </xf>
    <xf numFmtId="0" fontId="9" fillId="0" borderId="112" xfId="2" applyFont="1" applyAlignment="1">
      <alignment horizontal="left" vertical="center"/>
    </xf>
    <xf numFmtId="0" fontId="11" fillId="0" borderId="112" xfId="2" applyFont="1" applyAlignment="1">
      <alignment horizontal="left" vertical="center" wrapText="1"/>
    </xf>
    <xf numFmtId="0" fontId="9" fillId="0" borderId="112" xfId="2" applyFont="1" applyAlignment="1">
      <alignment horizontal="left" vertical="top" wrapText="1"/>
    </xf>
    <xf numFmtId="0" fontId="9" fillId="3" borderId="112" xfId="2" applyFont="1" applyFill="1" applyBorder="1" applyAlignment="1">
      <alignment horizontal="left" vertical="top" wrapText="1"/>
    </xf>
    <xf numFmtId="0" fontId="9" fillId="0" borderId="112" xfId="2" applyFont="1" applyAlignment="1">
      <alignment horizontal="center" vertical="center"/>
    </xf>
    <xf numFmtId="0" fontId="15" fillId="0" borderId="112" xfId="2" applyFont="1" applyAlignment="1">
      <alignment horizontal="left" vertical="top"/>
    </xf>
    <xf numFmtId="0" fontId="9" fillId="0" borderId="112" xfId="2" applyFont="1"/>
    <xf numFmtId="0" fontId="9" fillId="0" borderId="112" xfId="2" applyFont="1" applyAlignment="1">
      <alignment horizontal="left" vertical="top"/>
    </xf>
    <xf numFmtId="0" fontId="9" fillId="0" borderId="112" xfId="2" applyFont="1" applyAlignment="1"/>
    <xf numFmtId="0" fontId="0" fillId="0" borderId="112" xfId="2" applyFont="1" applyFill="1" applyAlignment="1"/>
    <xf numFmtId="0" fontId="145" fillId="0" borderId="112" xfId="2" applyFont="1" applyAlignment="1">
      <alignment horizontal="left" vertical="top"/>
    </xf>
    <xf numFmtId="0" fontId="145" fillId="0" borderId="112" xfId="2" applyFont="1"/>
    <xf numFmtId="0" fontId="146" fillId="0" borderId="112" xfId="2" applyFont="1" applyAlignment="1"/>
    <xf numFmtId="0" fontId="141" fillId="0" borderId="0" xfId="1"/>
    <xf numFmtId="0" fontId="141" fillId="4" borderId="1" xfId="1" applyFill="1" applyBorder="1"/>
    <xf numFmtId="0" fontId="141" fillId="4" borderId="1" xfId="1" applyFill="1" applyBorder="1" applyAlignment="1">
      <alignment horizontal="left" vertical="top"/>
    </xf>
    <xf numFmtId="0" fontId="141" fillId="0" borderId="0" xfId="1" applyAlignment="1">
      <alignment horizontal="left" vertical="top"/>
    </xf>
    <xf numFmtId="0" fontId="141" fillId="0" borderId="0" xfId="1" applyAlignment="1">
      <alignment horizontal="left" wrapText="1"/>
    </xf>
    <xf numFmtId="0" fontId="141" fillId="5" borderId="1" xfId="1" applyFill="1" applyBorder="1"/>
    <xf numFmtId="0" fontId="141" fillId="4" borderId="112" xfId="1" applyFill="1" applyBorder="1" applyAlignment="1">
      <alignment horizontal="left" vertical="top"/>
    </xf>
    <xf numFmtId="0" fontId="141" fillId="0" borderId="0" xfId="1" applyAlignment="1">
      <alignment vertical="center"/>
    </xf>
    <xf numFmtId="0" fontId="141" fillId="4" borderId="21" xfId="1" applyFill="1" applyBorder="1" applyAlignment="1">
      <alignment vertical="center" wrapText="1"/>
    </xf>
    <xf numFmtId="0" fontId="141" fillId="4" borderId="21" xfId="1" applyFill="1" applyBorder="1" applyAlignment="1">
      <alignment horizontal="center" vertical="center" wrapText="1"/>
    </xf>
    <xf numFmtId="0" fontId="0" fillId="0" borderId="0" xfId="0" applyFont="1" applyAlignment="1"/>
    <xf numFmtId="0" fontId="25" fillId="4" borderId="110" xfId="0" applyFont="1" applyFill="1" applyBorder="1" applyAlignment="1">
      <alignment vertical="top" wrapText="1"/>
    </xf>
    <xf numFmtId="0" fontId="25" fillId="4" borderId="82" xfId="0" applyFont="1" applyFill="1" applyBorder="1" applyAlignment="1">
      <alignment vertical="top" wrapText="1"/>
    </xf>
    <xf numFmtId="0" fontId="25" fillId="4" borderId="51" xfId="0" applyFont="1" applyFill="1" applyBorder="1" applyAlignment="1">
      <alignment vertical="top" wrapText="1"/>
    </xf>
    <xf numFmtId="0" fontId="25" fillId="4" borderId="138" xfId="0" applyFont="1" applyFill="1" applyBorder="1" applyAlignment="1">
      <alignment vertical="top" wrapText="1"/>
    </xf>
    <xf numFmtId="0" fontId="9" fillId="0" borderId="0" xfId="0" applyFont="1" applyFill="1"/>
    <xf numFmtId="0" fontId="15" fillId="0" borderId="39" xfId="0" applyFont="1" applyFill="1" applyBorder="1" applyAlignment="1">
      <alignment horizontal="center" vertical="top"/>
    </xf>
    <xf numFmtId="0" fontId="0" fillId="0" borderId="0" xfId="0" applyFont="1" applyAlignment="1"/>
    <xf numFmtId="0" fontId="9" fillId="7" borderId="112" xfId="0" applyFont="1" applyFill="1" applyBorder="1" applyAlignment="1">
      <alignment wrapText="1"/>
    </xf>
    <xf numFmtId="0" fontId="9" fillId="4" borderId="112" xfId="0" applyFont="1" applyFill="1" applyBorder="1" applyAlignment="1">
      <alignment wrapText="1"/>
    </xf>
    <xf numFmtId="0" fontId="15" fillId="7" borderId="112" xfId="0" applyFont="1" applyFill="1" applyBorder="1"/>
    <xf numFmtId="0" fontId="15" fillId="4" borderId="112" xfId="0" applyFont="1" applyFill="1" applyBorder="1"/>
    <xf numFmtId="0" fontId="9" fillId="6" borderId="112" xfId="0" applyFont="1" applyFill="1" applyBorder="1"/>
    <xf numFmtId="0" fontId="15" fillId="6" borderId="112" xfId="0" applyFont="1" applyFill="1" applyBorder="1"/>
    <xf numFmtId="0" fontId="0" fillId="0" borderId="0" xfId="0" applyFont="1" applyAlignment="1"/>
    <xf numFmtId="0" fontId="0" fillId="0" borderId="0" xfId="0" applyFont="1" applyAlignment="1"/>
    <xf numFmtId="0" fontId="9" fillId="15" borderId="1" xfId="0" applyFont="1" applyFill="1" applyBorder="1"/>
    <xf numFmtId="0" fontId="120" fillId="6" borderId="112" xfId="0" applyFont="1" applyFill="1" applyBorder="1"/>
    <xf numFmtId="0" fontId="120" fillId="4" borderId="112" xfId="0" applyFont="1" applyFill="1" applyBorder="1"/>
    <xf numFmtId="0" fontId="9" fillId="6" borderId="112" xfId="0" applyFont="1" applyFill="1" applyBorder="1" applyAlignment="1">
      <alignment wrapText="1"/>
    </xf>
    <xf numFmtId="0" fontId="9" fillId="6" borderId="112" xfId="0" applyFont="1" applyFill="1" applyBorder="1" applyAlignment="1">
      <alignment horizontal="left" wrapText="1"/>
    </xf>
    <xf numFmtId="0" fontId="9" fillId="4" borderId="112" xfId="0" applyFont="1" applyFill="1" applyBorder="1" applyAlignment="1">
      <alignment horizontal="left" wrapText="1"/>
    </xf>
    <xf numFmtId="0" fontId="15" fillId="4" borderId="112" xfId="0" applyFont="1" applyFill="1" applyBorder="1" applyAlignment="1">
      <alignment wrapText="1"/>
    </xf>
    <xf numFmtId="0" fontId="15" fillId="7" borderId="112" xfId="0" applyFont="1" applyFill="1" applyBorder="1" applyAlignment="1">
      <alignment wrapText="1"/>
    </xf>
    <xf numFmtId="0" fontId="9" fillId="17" borderId="112" xfId="0" applyFont="1" applyFill="1" applyBorder="1"/>
    <xf numFmtId="0" fontId="15" fillId="17" borderId="112" xfId="0" applyFont="1" applyFill="1" applyBorder="1"/>
    <xf numFmtId="0" fontId="15" fillId="17" borderId="112" xfId="0" applyFont="1" applyFill="1" applyBorder="1" applyAlignment="1">
      <alignment wrapText="1"/>
    </xf>
    <xf numFmtId="0" fontId="9" fillId="21" borderId="1" xfId="0" applyFont="1" applyFill="1" applyBorder="1"/>
    <xf numFmtId="0" fontId="9" fillId="19" borderId="112" xfId="0" applyFont="1" applyFill="1" applyBorder="1"/>
    <xf numFmtId="0" fontId="9" fillId="20" borderId="1" xfId="0" applyFont="1" applyFill="1" applyBorder="1"/>
    <xf numFmtId="0" fontId="9" fillId="6" borderId="112" xfId="0" applyFont="1" applyFill="1" applyBorder="1" applyAlignment="1">
      <alignment vertical="top"/>
    </xf>
    <xf numFmtId="0" fontId="9" fillId="6" borderId="112" xfId="0" applyFont="1" applyFill="1" applyBorder="1" applyAlignment="1">
      <alignment vertical="top" wrapText="1"/>
    </xf>
    <xf numFmtId="0" fontId="9" fillId="6" borderId="112" xfId="0" applyFont="1" applyFill="1" applyBorder="1" applyAlignment="1">
      <alignment horizontal="left" vertical="center"/>
    </xf>
    <xf numFmtId="0" fontId="15" fillId="6" borderId="112" xfId="0" applyFont="1" applyFill="1" applyBorder="1" applyAlignment="1">
      <alignment horizontal="left" vertical="center"/>
    </xf>
    <xf numFmtId="0" fontId="9" fillId="11" borderId="112" xfId="0" applyFont="1" applyFill="1" applyBorder="1" applyAlignment="1">
      <alignment vertical="top"/>
    </xf>
    <xf numFmtId="0" fontId="9" fillId="11" borderId="112" xfId="0" applyFont="1" applyFill="1" applyBorder="1" applyAlignment="1">
      <alignment vertical="top" wrapText="1"/>
    </xf>
    <xf numFmtId="0" fontId="15" fillId="6" borderId="112" xfId="0" applyFont="1" applyFill="1" applyBorder="1" applyAlignment="1">
      <alignment vertical="top"/>
    </xf>
    <xf numFmtId="0" fontId="9" fillId="11" borderId="112" xfId="0" applyFont="1" applyFill="1" applyBorder="1"/>
    <xf numFmtId="0" fontId="9" fillId="7" borderId="112" xfId="0" applyFont="1" applyFill="1" applyBorder="1" applyAlignment="1">
      <alignment vertical="top" wrapText="1"/>
    </xf>
    <xf numFmtId="0" fontId="0" fillId="0" borderId="0" xfId="0" applyFont="1" applyAlignment="1"/>
    <xf numFmtId="0" fontId="9" fillId="7" borderId="112" xfId="0" applyFont="1" applyFill="1" applyBorder="1" applyAlignment="1">
      <alignment vertical="top"/>
    </xf>
    <xf numFmtId="0" fontId="0" fillId="0" borderId="0" xfId="0" applyFont="1" applyAlignment="1"/>
    <xf numFmtId="0" fontId="9" fillId="17" borderId="1" xfId="0" applyFont="1" applyFill="1" applyBorder="1"/>
    <xf numFmtId="0" fontId="15" fillId="17" borderId="1" xfId="0" applyFont="1" applyFill="1" applyBorder="1"/>
    <xf numFmtId="0" fontId="0" fillId="0" borderId="0" xfId="0" applyFont="1" applyAlignment="1"/>
    <xf numFmtId="0" fontId="15" fillId="0" borderId="112" xfId="0" applyFont="1" applyFill="1" applyBorder="1"/>
    <xf numFmtId="0" fontId="15" fillId="0" borderId="112" xfId="0" applyFont="1" applyFill="1" applyBorder="1" applyAlignment="1">
      <alignment wrapText="1"/>
    </xf>
    <xf numFmtId="0" fontId="0" fillId="0" borderId="0" xfId="0" applyFont="1" applyFill="1" applyAlignment="1"/>
    <xf numFmtId="0" fontId="15" fillId="0" borderId="1" xfId="0" applyFont="1" applyFill="1" applyBorder="1"/>
    <xf numFmtId="0" fontId="9" fillId="0" borderId="112" xfId="0" applyFont="1" applyFill="1" applyBorder="1"/>
    <xf numFmtId="0" fontId="0" fillId="0" borderId="0" xfId="0" applyFont="1" applyAlignment="1"/>
    <xf numFmtId="0" fontId="15" fillId="21" borderId="1" xfId="0" applyFont="1" applyFill="1" applyBorder="1"/>
    <xf numFmtId="0" fontId="0" fillId="0" borderId="0" xfId="0" applyFont="1" applyAlignment="1"/>
    <xf numFmtId="0" fontId="25" fillId="0" borderId="0" xfId="0" applyFont="1" applyAlignment="1">
      <alignment horizontal="left" wrapText="1"/>
    </xf>
    <xf numFmtId="0" fontId="0" fillId="0" borderId="0" xfId="0" applyFont="1" applyAlignment="1"/>
    <xf numFmtId="0" fontId="6" fillId="0" borderId="0" xfId="0" applyFont="1" applyAlignment="1">
      <alignment vertical="top"/>
    </xf>
    <xf numFmtId="0" fontId="9" fillId="7" borderId="0" xfId="0" applyFont="1" applyFill="1" applyAlignment="1"/>
    <xf numFmtId="0" fontId="9" fillId="25" borderId="1" xfId="0" applyFont="1" applyFill="1" applyBorder="1"/>
    <xf numFmtId="0" fontId="9" fillId="25" borderId="112" xfId="0" applyFont="1" applyFill="1" applyBorder="1"/>
    <xf numFmtId="0" fontId="9" fillId="21" borderId="1" xfId="0" applyFont="1" applyFill="1" applyBorder="1" applyAlignment="1">
      <alignment vertical="top" wrapText="1"/>
    </xf>
    <xf numFmtId="0" fontId="18" fillId="4" borderId="112" xfId="0" applyFont="1" applyFill="1" applyBorder="1"/>
    <xf numFmtId="0" fontId="26" fillId="4" borderId="112" xfId="0" applyFont="1" applyFill="1" applyBorder="1"/>
    <xf numFmtId="0" fontId="28" fillId="4" borderId="112" xfId="0" applyFont="1" applyFill="1" applyBorder="1"/>
    <xf numFmtId="0" fontId="0" fillId="0" borderId="0" xfId="0" applyFont="1" applyAlignment="1"/>
    <xf numFmtId="0" fontId="26" fillId="4" borderId="112" xfId="0" applyFont="1" applyFill="1" applyBorder="1" applyAlignment="1">
      <alignment horizontal="left" vertical="top"/>
    </xf>
    <xf numFmtId="0" fontId="25" fillId="4" borderId="112" xfId="0" applyFont="1" applyFill="1" applyBorder="1" applyAlignment="1">
      <alignment horizontal="left" vertical="top"/>
    </xf>
    <xf numFmtId="0" fontId="0" fillId="0" borderId="0" xfId="0" applyFont="1" applyAlignment="1"/>
    <xf numFmtId="0" fontId="9" fillId="14" borderId="112" xfId="0" applyFont="1" applyFill="1" applyBorder="1" applyProtection="1">
      <protection locked="0"/>
    </xf>
    <xf numFmtId="0" fontId="9" fillId="14" borderId="1" xfId="0" applyFont="1" applyFill="1" applyBorder="1" applyProtection="1">
      <protection locked="0"/>
    </xf>
    <xf numFmtId="0" fontId="9" fillId="14" borderId="1" xfId="0" applyFont="1" applyFill="1" applyBorder="1" applyAlignment="1" applyProtection="1">
      <alignment wrapText="1"/>
      <protection locked="0"/>
    </xf>
    <xf numFmtId="0" fontId="9" fillId="9" borderId="1" xfId="0" applyFont="1" applyFill="1" applyBorder="1" applyProtection="1">
      <protection locked="0"/>
    </xf>
    <xf numFmtId="0" fontId="9" fillId="9" borderId="1" xfId="0" applyFont="1" applyFill="1" applyBorder="1" applyAlignment="1" applyProtection="1">
      <alignment wrapText="1"/>
      <protection locked="0"/>
    </xf>
    <xf numFmtId="0" fontId="9" fillId="9" borderId="112" xfId="0" quotePrefix="1" applyFont="1" applyFill="1" applyBorder="1" applyAlignment="1" applyProtection="1">
      <alignment vertical="top"/>
      <protection locked="0"/>
    </xf>
    <xf numFmtId="0" fontId="9" fillId="9" borderId="1" xfId="0" applyFont="1" applyFill="1" applyBorder="1" applyAlignment="1" applyProtection="1">
      <alignment vertical="top"/>
      <protection locked="0"/>
    </xf>
    <xf numFmtId="0" fontId="9" fillId="14" borderId="1" xfId="0" applyFont="1" applyFill="1" applyBorder="1" applyAlignment="1" applyProtection="1">
      <alignment vertical="top" wrapText="1"/>
      <protection locked="0"/>
    </xf>
    <xf numFmtId="0" fontId="9" fillId="9" borderId="112" xfId="0" applyFont="1" applyFill="1" applyBorder="1" applyAlignment="1" applyProtection="1">
      <alignment vertical="top"/>
      <protection locked="0"/>
    </xf>
    <xf numFmtId="0" fontId="9" fillId="14" borderId="1" xfId="0" applyFont="1" applyFill="1" applyBorder="1" applyAlignment="1" applyProtection="1">
      <alignment horizontal="left" vertical="center"/>
      <protection locked="0"/>
    </xf>
    <xf numFmtId="0" fontId="9" fillId="14" borderId="112" xfId="0" applyFont="1" applyFill="1" applyBorder="1" applyAlignment="1" applyProtection="1">
      <alignment vertical="top"/>
      <protection locked="0"/>
    </xf>
    <xf numFmtId="0" fontId="9" fillId="9" borderId="1" xfId="0" applyFont="1" applyFill="1" applyBorder="1" applyAlignment="1" applyProtection="1">
      <alignment vertical="top" wrapText="1"/>
      <protection locked="0"/>
    </xf>
    <xf numFmtId="0" fontId="9" fillId="14" borderId="112" xfId="0" applyFont="1" applyFill="1" applyBorder="1" applyAlignment="1" applyProtection="1">
      <alignment vertical="top" wrapText="1"/>
      <protection locked="0"/>
    </xf>
    <xf numFmtId="0" fontId="9" fillId="22" borderId="1" xfId="0" applyFont="1" applyFill="1" applyBorder="1" applyAlignment="1" applyProtection="1">
      <alignment wrapText="1"/>
      <protection locked="0"/>
    </xf>
    <xf numFmtId="0" fontId="9" fillId="22" borderId="112" xfId="0" applyFont="1" applyFill="1" applyBorder="1" applyAlignment="1" applyProtection="1">
      <alignment vertical="top" wrapText="1"/>
      <protection locked="0"/>
    </xf>
    <xf numFmtId="0" fontId="9" fillId="22" borderId="112" xfId="0" applyFont="1" applyFill="1" applyBorder="1" applyProtection="1">
      <protection locked="0"/>
    </xf>
    <xf numFmtId="0" fontId="9" fillId="16" borderId="1" xfId="0" applyFont="1" applyFill="1" applyBorder="1" applyAlignment="1" applyProtection="1">
      <alignment wrapText="1"/>
      <protection locked="0"/>
    </xf>
    <xf numFmtId="0" fontId="9" fillId="16" borderId="112" xfId="0" applyFont="1" applyFill="1" applyBorder="1" applyAlignment="1" applyProtection="1">
      <alignment vertical="top" wrapText="1"/>
      <protection locked="0"/>
    </xf>
    <xf numFmtId="0" fontId="9" fillId="16" borderId="112" xfId="0" applyFont="1" applyFill="1" applyBorder="1" applyProtection="1">
      <protection locked="0"/>
    </xf>
    <xf numFmtId="0" fontId="9" fillId="16" borderId="1" xfId="0" applyFont="1" applyFill="1" applyBorder="1" applyProtection="1">
      <protection locked="0"/>
    </xf>
    <xf numFmtId="0" fontId="15" fillId="9" borderId="1" xfId="0" applyFont="1" applyFill="1" applyBorder="1" applyProtection="1">
      <protection locked="0"/>
    </xf>
    <xf numFmtId="0" fontId="15" fillId="16" borderId="1" xfId="0" applyFont="1" applyFill="1" applyBorder="1" applyProtection="1">
      <protection locked="0"/>
    </xf>
    <xf numFmtId="0" fontId="15" fillId="9" borderId="1" xfId="0" applyFont="1" applyFill="1" applyBorder="1" applyAlignment="1" applyProtection="1">
      <alignment vertical="top"/>
      <protection locked="0"/>
    </xf>
    <xf numFmtId="0" fontId="9" fillId="24" borderId="30" xfId="0" applyFont="1" applyFill="1" applyBorder="1" applyProtection="1">
      <protection locked="0"/>
    </xf>
    <xf numFmtId="0" fontId="9" fillId="24" borderId="10" xfId="0" applyFont="1" applyFill="1" applyBorder="1" applyProtection="1">
      <protection locked="0"/>
    </xf>
    <xf numFmtId="0" fontId="9" fillId="24" borderId="38" xfId="0" applyFont="1" applyFill="1" applyBorder="1" applyProtection="1">
      <protection locked="0"/>
    </xf>
    <xf numFmtId="0" fontId="9" fillId="24" borderId="135" xfId="0" applyFont="1" applyFill="1" applyBorder="1" applyProtection="1">
      <protection locked="0"/>
    </xf>
    <xf numFmtId="15" fontId="15" fillId="24" borderId="30" xfId="0" applyNumberFormat="1" applyFont="1" applyFill="1" applyBorder="1" applyAlignment="1" applyProtection="1">
      <alignment horizontal="left"/>
      <protection locked="0"/>
    </xf>
    <xf numFmtId="0" fontId="9" fillId="0" borderId="0" xfId="0" applyFont="1" applyProtection="1">
      <protection locked="0"/>
    </xf>
    <xf numFmtId="0" fontId="0" fillId="0" borderId="0" xfId="0" applyFont="1" applyAlignment="1" applyProtection="1">
      <protection locked="0"/>
    </xf>
    <xf numFmtId="0" fontId="9" fillId="0" borderId="0" xfId="0" applyFont="1" applyProtection="1"/>
    <xf numFmtId="0" fontId="15" fillId="0" borderId="0" xfId="0" applyFont="1" applyAlignment="1" applyProtection="1">
      <alignment horizontal="center"/>
    </xf>
    <xf numFmtId="0" fontId="15" fillId="0" borderId="0" xfId="0" applyFont="1" applyProtection="1"/>
    <xf numFmtId="0" fontId="9" fillId="6" borderId="1" xfId="0" applyFont="1" applyFill="1" applyBorder="1" applyProtection="1"/>
    <xf numFmtId="0" fontId="9" fillId="6" borderId="112" xfId="0" applyFont="1" applyFill="1" applyBorder="1" applyProtection="1"/>
    <xf numFmtId="0" fontId="15" fillId="6" borderId="1" xfId="0" applyFont="1" applyFill="1" applyBorder="1" applyProtection="1"/>
    <xf numFmtId="0" fontId="15" fillId="6" borderId="112" xfId="0" applyFont="1" applyFill="1" applyBorder="1" applyProtection="1"/>
    <xf numFmtId="0" fontId="15" fillId="7" borderId="1" xfId="0" applyFont="1" applyFill="1" applyBorder="1" applyProtection="1"/>
    <xf numFmtId="0" fontId="9" fillId="0" borderId="0" xfId="0" applyFont="1" applyAlignment="1" applyProtection="1">
      <alignment vertical="top"/>
    </xf>
    <xf numFmtId="0" fontId="9" fillId="6" borderId="1" xfId="0" applyFont="1" applyFill="1" applyBorder="1" applyAlignment="1" applyProtection="1">
      <alignment vertical="top"/>
    </xf>
    <xf numFmtId="0" fontId="9" fillId="6" borderId="112" xfId="0" applyFont="1" applyFill="1" applyBorder="1" applyAlignment="1" applyProtection="1">
      <alignment vertical="top"/>
    </xf>
    <xf numFmtId="0" fontId="15" fillId="6" borderId="112" xfId="0" applyFont="1" applyFill="1" applyBorder="1" applyAlignment="1" applyProtection="1">
      <alignment vertical="top"/>
    </xf>
    <xf numFmtId="0" fontId="9" fillId="7" borderId="1" xfId="0" applyFont="1" applyFill="1" applyBorder="1" applyProtection="1"/>
    <xf numFmtId="0" fontId="9" fillId="8" borderId="1" xfId="0" applyFont="1" applyFill="1" applyBorder="1" applyProtection="1"/>
    <xf numFmtId="0" fontId="15" fillId="10" borderId="1" xfId="0" applyFont="1" applyFill="1" applyBorder="1" applyProtection="1"/>
    <xf numFmtId="0" fontId="15" fillId="8" borderId="1" xfId="0" applyFont="1" applyFill="1" applyBorder="1" applyProtection="1"/>
    <xf numFmtId="0" fontId="9" fillId="6" borderId="1" xfId="0" applyFont="1" applyFill="1" applyBorder="1" applyAlignment="1" applyProtection="1">
      <alignment vertical="top" wrapText="1"/>
    </xf>
    <xf numFmtId="0" fontId="15" fillId="6" borderId="1" xfId="0" applyFont="1" applyFill="1" applyBorder="1" applyAlignment="1" applyProtection="1">
      <alignment vertical="top" wrapText="1"/>
    </xf>
    <xf numFmtId="0" fontId="9" fillId="6" borderId="112" xfId="0" applyFont="1" applyFill="1" applyBorder="1" applyAlignment="1" applyProtection="1">
      <alignment vertical="top" wrapText="1"/>
    </xf>
    <xf numFmtId="43" fontId="9" fillId="0" borderId="0" xfId="0" applyNumberFormat="1" applyFont="1" applyProtection="1"/>
    <xf numFmtId="0" fontId="15" fillId="8" borderId="1" xfId="0" applyFont="1" applyFill="1" applyBorder="1" applyAlignment="1" applyProtection="1">
      <alignment horizontal="left" vertical="center"/>
    </xf>
    <xf numFmtId="0" fontId="15" fillId="0" borderId="0" xfId="0" applyFont="1" applyAlignment="1" applyProtection="1">
      <alignment horizontal="left" vertical="center"/>
    </xf>
    <xf numFmtId="0" fontId="15" fillId="6" borderId="1" xfId="0" applyFont="1" applyFill="1" applyBorder="1" applyAlignment="1" applyProtection="1">
      <alignment horizontal="left" vertical="center"/>
    </xf>
    <xf numFmtId="0" fontId="15" fillId="6" borderId="112" xfId="0" applyFont="1" applyFill="1" applyBorder="1" applyAlignment="1" applyProtection="1">
      <alignment horizontal="left" vertical="center"/>
    </xf>
    <xf numFmtId="0" fontId="9" fillId="8" borderId="1" xfId="0" applyFont="1" applyFill="1" applyBorder="1" applyAlignment="1" applyProtection="1">
      <alignment vertical="top"/>
    </xf>
    <xf numFmtId="0" fontId="9" fillId="11" borderId="1" xfId="0" applyFont="1" applyFill="1" applyBorder="1" applyAlignment="1" applyProtection="1">
      <alignment vertical="top"/>
    </xf>
    <xf numFmtId="0" fontId="9" fillId="11" borderId="112" xfId="0" applyFont="1" applyFill="1" applyBorder="1" applyAlignment="1" applyProtection="1">
      <alignment vertical="top"/>
    </xf>
    <xf numFmtId="0" fontId="9" fillId="11" borderId="1" xfId="0" applyFont="1" applyFill="1" applyBorder="1" applyProtection="1"/>
    <xf numFmtId="0" fontId="15" fillId="11" borderId="1" xfId="0" applyFont="1" applyFill="1" applyBorder="1" applyProtection="1"/>
    <xf numFmtId="0" fontId="9" fillId="6" borderId="1" xfId="0" applyFont="1" applyFill="1" applyBorder="1" applyAlignment="1" applyProtection="1">
      <alignment wrapText="1"/>
    </xf>
    <xf numFmtId="0" fontId="9" fillId="6" borderId="112" xfId="0" applyFont="1" applyFill="1" applyBorder="1" applyAlignment="1" applyProtection="1">
      <alignment wrapText="1"/>
    </xf>
    <xf numFmtId="0" fontId="9" fillId="11" borderId="112" xfId="0" applyFont="1" applyFill="1" applyBorder="1" applyProtection="1"/>
    <xf numFmtId="0" fontId="9" fillId="7" borderId="112" xfId="0" applyFont="1" applyFill="1" applyBorder="1" applyProtection="1"/>
    <xf numFmtId="0" fontId="15" fillId="7" borderId="112" xfId="0" applyFont="1" applyFill="1" applyBorder="1" applyProtection="1"/>
    <xf numFmtId="0" fontId="15" fillId="7" borderId="2" xfId="0" applyFont="1" applyFill="1" applyBorder="1" applyProtection="1"/>
    <xf numFmtId="0" fontId="15" fillId="8" borderId="1" xfId="0" applyFont="1" applyFill="1" applyBorder="1" applyAlignment="1" applyProtection="1">
      <alignment vertical="top"/>
    </xf>
    <xf numFmtId="0" fontId="9" fillId="7" borderId="1" xfId="0" applyFont="1" applyFill="1" applyBorder="1" applyAlignment="1" applyProtection="1">
      <alignment vertical="top"/>
    </xf>
    <xf numFmtId="0" fontId="9" fillId="7" borderId="112" xfId="0" applyFont="1" applyFill="1" applyBorder="1" applyAlignment="1" applyProtection="1">
      <alignment vertical="top"/>
    </xf>
    <xf numFmtId="15" fontId="15" fillId="4" borderId="38" xfId="0" applyNumberFormat="1" applyFont="1" applyFill="1" applyBorder="1" applyAlignment="1" applyProtection="1">
      <alignment horizontal="center" vertical="top"/>
    </xf>
    <xf numFmtId="0" fontId="15" fillId="0" borderId="38" xfId="0" quotePrefix="1" applyFont="1" applyBorder="1" applyAlignment="1" applyProtection="1">
      <alignment horizontal="center"/>
    </xf>
    <xf numFmtId="0" fontId="0" fillId="0" borderId="0" xfId="0" applyFont="1" applyAlignment="1" applyProtection="1"/>
    <xf numFmtId="0" fontId="9" fillId="0" borderId="12" xfId="0" applyFont="1" applyBorder="1" applyProtection="1"/>
    <xf numFmtId="0" fontId="9" fillId="0" borderId="14" xfId="0" applyFont="1" applyBorder="1" applyProtection="1"/>
    <xf numFmtId="0" fontId="9" fillId="0" borderId="16" xfId="0" applyFont="1" applyBorder="1" applyProtection="1"/>
    <xf numFmtId="0" fontId="9" fillId="0" borderId="0" xfId="0" applyFont="1" applyAlignment="1" applyProtection="1">
      <alignment vertical="center"/>
    </xf>
    <xf numFmtId="0" fontId="15" fillId="0" borderId="8" xfId="0" applyFont="1" applyBorder="1" applyAlignment="1" applyProtection="1">
      <alignment horizontal="center" vertical="center" wrapText="1"/>
    </xf>
    <xf numFmtId="0" fontId="141" fillId="0" borderId="8" xfId="1" applyBorder="1" applyAlignment="1" applyProtection="1">
      <alignment horizontal="center" vertical="center" wrapText="1"/>
    </xf>
    <xf numFmtId="0" fontId="141" fillId="0" borderId="8" xfId="1" applyBorder="1" applyAlignment="1" applyProtection="1">
      <alignment vertical="center" wrapText="1"/>
    </xf>
    <xf numFmtId="0" fontId="15" fillId="2" borderId="1" xfId="0" applyFont="1" applyFill="1" applyBorder="1" applyProtection="1"/>
    <xf numFmtId="0" fontId="15" fillId="6" borderId="1" xfId="0" applyFont="1" applyFill="1" applyBorder="1" applyAlignment="1" applyProtection="1">
      <alignment vertical="top"/>
    </xf>
    <xf numFmtId="0" fontId="15" fillId="0" borderId="0" xfId="0" applyFont="1" applyAlignment="1" applyProtection="1">
      <alignment vertical="top"/>
    </xf>
    <xf numFmtId="0" fontId="0" fillId="0" borderId="0" xfId="0" applyFont="1" applyAlignment="1" applyProtection="1">
      <alignment vertical="top"/>
    </xf>
    <xf numFmtId="0" fontId="15" fillId="6" borderId="1" xfId="0" applyFont="1" applyFill="1" applyBorder="1" applyAlignment="1" applyProtection="1">
      <alignment wrapText="1"/>
    </xf>
    <xf numFmtId="0" fontId="15" fillId="0" borderId="0" xfId="0" applyFont="1" applyAlignment="1" applyProtection="1">
      <alignment wrapText="1"/>
    </xf>
    <xf numFmtId="0" fontId="15" fillId="0" borderId="0" xfId="0" applyFont="1" applyAlignment="1" applyProtection="1">
      <alignment vertical="top" wrapText="1"/>
    </xf>
    <xf numFmtId="0" fontId="15" fillId="11" borderId="1" xfId="0" applyFont="1" applyFill="1" applyBorder="1" applyAlignment="1" applyProtection="1">
      <alignment vertical="top"/>
    </xf>
    <xf numFmtId="0" fontId="15" fillId="11" borderId="1" xfId="0" applyFont="1" applyFill="1" applyBorder="1" applyAlignment="1" applyProtection="1">
      <alignment vertical="top" wrapText="1"/>
    </xf>
    <xf numFmtId="0" fontId="15" fillId="8" borderId="1" xfId="0" applyFont="1" applyFill="1" applyBorder="1" applyAlignment="1" applyProtection="1">
      <alignment vertical="top" wrapText="1"/>
    </xf>
    <xf numFmtId="0" fontId="9" fillId="0" borderId="0" xfId="0" applyFont="1" applyAlignment="1" applyProtection="1">
      <alignment vertical="top" wrapText="1"/>
    </xf>
    <xf numFmtId="0" fontId="9" fillId="0" borderId="0" xfId="0" applyFont="1" applyAlignment="1" applyProtection="1">
      <alignment horizontal="left"/>
    </xf>
    <xf numFmtId="0" fontId="15" fillId="7" borderId="1" xfId="0" applyFont="1" applyFill="1" applyBorder="1" applyAlignment="1" applyProtection="1">
      <alignment vertical="top"/>
    </xf>
    <xf numFmtId="0" fontId="15" fillId="7" borderId="1" xfId="0" applyFont="1" applyFill="1" applyBorder="1" applyAlignment="1" applyProtection="1">
      <alignment vertical="top" wrapText="1"/>
    </xf>
    <xf numFmtId="4" fontId="15" fillId="0" borderId="0" xfId="0" applyNumberFormat="1" applyFont="1" applyProtection="1"/>
    <xf numFmtId="0" fontId="9" fillId="8" borderId="1" xfId="0" applyFont="1" applyFill="1" applyBorder="1" applyAlignment="1" applyProtection="1">
      <alignment vertical="top" wrapText="1"/>
    </xf>
    <xf numFmtId="0" fontId="9" fillId="8" borderId="1" xfId="0" applyFont="1" applyFill="1" applyBorder="1" applyAlignment="1" applyProtection="1">
      <alignment wrapText="1"/>
    </xf>
    <xf numFmtId="0" fontId="9" fillId="0" borderId="0" xfId="0" applyFont="1" applyAlignment="1" applyProtection="1">
      <alignment wrapText="1"/>
    </xf>
    <xf numFmtId="0" fontId="13" fillId="0" borderId="0" xfId="0" applyFont="1" applyProtection="1"/>
    <xf numFmtId="0" fontId="9" fillId="0" borderId="135" xfId="0" applyFont="1" applyBorder="1" applyProtection="1"/>
    <xf numFmtId="0" fontId="15" fillId="4" borderId="135" xfId="0" applyFont="1" applyFill="1" applyBorder="1" applyAlignment="1" applyProtection="1">
      <alignment vertical="top" wrapText="1"/>
    </xf>
    <xf numFmtId="0" fontId="9" fillId="0" borderId="0" xfId="0" applyFont="1" applyAlignment="1" applyProtection="1">
      <alignment horizontal="left" vertical="center"/>
    </xf>
    <xf numFmtId="0" fontId="20" fillId="0" borderId="0" xfId="0" applyFont="1" applyAlignment="1" applyProtection="1">
      <alignment vertical="top"/>
    </xf>
    <xf numFmtId="0" fontId="21" fillId="7" borderId="1" xfId="0" applyFont="1" applyFill="1" applyBorder="1" applyProtection="1"/>
    <xf numFmtId="0" fontId="17" fillId="0" borderId="0" xfId="0" applyFont="1" applyProtection="1"/>
    <xf numFmtId="0" fontId="0" fillId="0" borderId="0" xfId="0" applyFont="1" applyAlignment="1"/>
    <xf numFmtId="0" fontId="25" fillId="0" borderId="0" xfId="0" applyFont="1" applyAlignment="1">
      <alignment wrapText="1"/>
    </xf>
    <xf numFmtId="0" fontId="0" fillId="0" borderId="0" xfId="0" applyFont="1" applyAlignment="1"/>
    <xf numFmtId="0" fontId="15" fillId="18" borderId="112" xfId="0" applyFont="1" applyFill="1" applyBorder="1" applyProtection="1">
      <protection locked="0"/>
    </xf>
    <xf numFmtId="0" fontId="15" fillId="14" borderId="1" xfId="0" applyFont="1" applyFill="1" applyBorder="1" applyProtection="1">
      <protection locked="0"/>
    </xf>
    <xf numFmtId="0" fontId="9" fillId="4" borderId="1" xfId="0" applyFont="1" applyFill="1" applyBorder="1" applyProtection="1"/>
    <xf numFmtId="0" fontId="27" fillId="7" borderId="13" xfId="0" applyFont="1" applyFill="1" applyBorder="1" applyProtection="1">
      <protection locked="0"/>
    </xf>
    <xf numFmtId="0" fontId="9" fillId="6" borderId="131" xfId="0" applyFont="1" applyFill="1" applyBorder="1" applyProtection="1">
      <protection locked="0"/>
    </xf>
    <xf numFmtId="0" fontId="9" fillId="9" borderId="131" xfId="0" applyFont="1" applyFill="1" applyBorder="1" applyProtection="1">
      <protection locked="0"/>
    </xf>
    <xf numFmtId="0" fontId="15" fillId="8" borderId="17" xfId="0" applyFont="1" applyFill="1" applyBorder="1" applyProtection="1">
      <protection locked="0"/>
    </xf>
    <xf numFmtId="0" fontId="9" fillId="6" borderId="13" xfId="0" applyFont="1" applyFill="1" applyBorder="1" applyProtection="1">
      <protection locked="0"/>
    </xf>
    <xf numFmtId="0" fontId="9" fillId="7" borderId="15" xfId="0" applyFont="1" applyFill="1" applyBorder="1" applyProtection="1">
      <protection locked="0"/>
    </xf>
    <xf numFmtId="0" fontId="9" fillId="7" borderId="17" xfId="0" applyFont="1" applyFill="1" applyBorder="1" applyProtection="1">
      <protection locked="0"/>
    </xf>
    <xf numFmtId="0" fontId="15" fillId="2" borderId="17" xfId="0" applyFont="1" applyFill="1" applyBorder="1" applyProtection="1">
      <protection locked="0"/>
    </xf>
    <xf numFmtId="0" fontId="16" fillId="0" borderId="0" xfId="0" applyFont="1" applyAlignment="1" applyProtection="1">
      <protection locked="0"/>
    </xf>
    <xf numFmtId="0" fontId="27" fillId="12" borderId="34" xfId="0" applyFont="1" applyFill="1" applyBorder="1" applyProtection="1">
      <protection locked="0"/>
    </xf>
    <xf numFmtId="164" fontId="18" fillId="12" borderId="1" xfId="0" applyNumberFormat="1" applyFont="1" applyFill="1" applyBorder="1" applyProtection="1">
      <protection locked="0"/>
    </xf>
    <xf numFmtId="164" fontId="25" fillId="12" borderId="1" xfId="0" applyNumberFormat="1" applyFont="1" applyFill="1" applyBorder="1" applyProtection="1">
      <protection locked="0"/>
    </xf>
    <xf numFmtId="0" fontId="25" fillId="12" borderId="38" xfId="0" applyFont="1" applyFill="1" applyBorder="1" applyProtection="1">
      <protection locked="0"/>
    </xf>
    <xf numFmtId="0" fontId="25" fillId="12" borderId="39" xfId="0" applyFont="1" applyFill="1" applyBorder="1" applyProtection="1">
      <protection locked="0"/>
    </xf>
    <xf numFmtId="0" fontId="25" fillId="12" borderId="40" xfId="0" applyFont="1" applyFill="1" applyBorder="1" applyProtection="1">
      <protection locked="0"/>
    </xf>
    <xf numFmtId="0" fontId="25" fillId="12" borderId="30" xfId="0" applyFont="1" applyFill="1" applyBorder="1" applyAlignment="1" applyProtection="1">
      <alignment horizontal="left" vertical="top"/>
      <protection locked="0"/>
    </xf>
    <xf numFmtId="0" fontId="25" fillId="12" borderId="41" xfId="0" applyFont="1" applyFill="1" applyBorder="1" applyProtection="1">
      <protection locked="0"/>
    </xf>
    <xf numFmtId="164" fontId="30" fillId="12" borderId="46" xfId="0" applyNumberFormat="1" applyFont="1" applyFill="1" applyBorder="1" applyProtection="1">
      <protection locked="0"/>
    </xf>
    <xf numFmtId="0" fontId="25" fillId="12" borderId="1" xfId="0" applyFont="1" applyFill="1" applyBorder="1" applyAlignment="1" applyProtection="1">
      <alignment horizontal="left" vertical="top"/>
      <protection locked="0"/>
    </xf>
    <xf numFmtId="164" fontId="25" fillId="12" borderId="1" xfId="0" applyNumberFormat="1" applyFont="1" applyFill="1" applyBorder="1" applyAlignment="1" applyProtection="1">
      <alignment horizontal="left" vertical="top"/>
      <protection locked="0"/>
    </xf>
    <xf numFmtId="0" fontId="9" fillId="12" borderId="1" xfId="0" applyFont="1" applyFill="1" applyBorder="1" applyAlignment="1" applyProtection="1">
      <alignment horizontal="center" vertical="top"/>
      <protection locked="0"/>
    </xf>
    <xf numFmtId="15" fontId="9" fillId="12" borderId="1" xfId="0" applyNumberFormat="1" applyFont="1" applyFill="1" applyBorder="1" applyAlignment="1" applyProtection="1">
      <alignment horizontal="center" vertical="top"/>
      <protection locked="0"/>
    </xf>
    <xf numFmtId="0" fontId="25" fillId="12" borderId="47" xfId="0" applyFont="1" applyFill="1" applyBorder="1" applyProtection="1">
      <protection locked="0"/>
    </xf>
    <xf numFmtId="164" fontId="25" fillId="12" borderId="46" xfId="0" applyNumberFormat="1" applyFont="1" applyFill="1" applyBorder="1" applyProtection="1">
      <protection locked="0"/>
    </xf>
    <xf numFmtId="164" fontId="25" fillId="12" borderId="48" xfId="0" applyNumberFormat="1" applyFont="1" applyFill="1" applyBorder="1" applyProtection="1">
      <protection locked="0"/>
    </xf>
    <xf numFmtId="164" fontId="25" fillId="12" borderId="21" xfId="0" applyNumberFormat="1" applyFont="1" applyFill="1" applyBorder="1" applyProtection="1">
      <protection locked="0"/>
    </xf>
    <xf numFmtId="0" fontId="25" fillId="12" borderId="21" xfId="0" applyFont="1" applyFill="1" applyBorder="1" applyAlignment="1" applyProtection="1">
      <alignment horizontal="left" vertical="top"/>
      <protection locked="0"/>
    </xf>
    <xf numFmtId="164" fontId="25" fillId="12" borderId="21" xfId="0" applyNumberFormat="1" applyFont="1" applyFill="1" applyBorder="1" applyAlignment="1" applyProtection="1">
      <alignment horizontal="left" vertical="top"/>
      <protection locked="0"/>
    </xf>
    <xf numFmtId="0" fontId="9" fillId="12" borderId="21" xfId="0" applyFont="1" applyFill="1" applyBorder="1" applyAlignment="1" applyProtection="1">
      <alignment horizontal="center" vertical="top"/>
      <protection locked="0"/>
    </xf>
    <xf numFmtId="15" fontId="9" fillId="12" borderId="21" xfId="0" applyNumberFormat="1" applyFont="1" applyFill="1" applyBorder="1" applyAlignment="1" applyProtection="1">
      <alignment horizontal="center" vertical="top"/>
      <protection locked="0"/>
    </xf>
    <xf numFmtId="0" fontId="25" fillId="12" borderId="49" xfId="0" applyFont="1" applyFill="1" applyBorder="1" applyProtection="1">
      <protection locked="0"/>
    </xf>
    <xf numFmtId="0" fontId="25" fillId="12" borderId="38" xfId="0" applyFont="1" applyFill="1" applyBorder="1" applyAlignment="1" applyProtection="1">
      <alignment horizontal="left" vertical="top"/>
      <protection locked="0"/>
    </xf>
    <xf numFmtId="0" fontId="25" fillId="12" borderId="39" xfId="0" applyFont="1" applyFill="1" applyBorder="1" applyAlignment="1" applyProtection="1">
      <alignment horizontal="left" vertical="top"/>
      <protection locked="0"/>
    </xf>
    <xf numFmtId="0" fontId="9" fillId="12" borderId="1" xfId="0" applyFont="1" applyFill="1" applyBorder="1" applyProtection="1">
      <protection locked="0"/>
    </xf>
    <xf numFmtId="0" fontId="25" fillId="12" borderId="39" xfId="0" applyFont="1" applyFill="1" applyBorder="1" applyAlignment="1" applyProtection="1">
      <alignment horizontal="left" vertical="top" wrapText="1"/>
      <protection locked="0"/>
    </xf>
    <xf numFmtId="0" fontId="25" fillId="12" borderId="1" xfId="0" applyFont="1" applyFill="1" applyBorder="1" applyProtection="1">
      <protection locked="0"/>
    </xf>
    <xf numFmtId="0" fontId="27" fillId="12" borderId="1" xfId="0" applyFont="1" applyFill="1" applyBorder="1" applyProtection="1">
      <protection locked="0"/>
    </xf>
    <xf numFmtId="164" fontId="27" fillId="12" borderId="1" xfId="0" applyNumberFormat="1" applyFont="1" applyFill="1" applyBorder="1" applyProtection="1">
      <protection locked="0"/>
    </xf>
    <xf numFmtId="164" fontId="44" fillId="12" borderId="44" xfId="0" applyNumberFormat="1" applyFont="1" applyFill="1" applyBorder="1" applyAlignment="1" applyProtection="1">
      <alignment horizontal="left" vertical="top"/>
      <protection locked="0"/>
    </xf>
    <xf numFmtId="164" fontId="25" fillId="12" borderId="19" xfId="0" applyNumberFormat="1" applyFont="1" applyFill="1" applyBorder="1" applyProtection="1">
      <protection locked="0"/>
    </xf>
    <xf numFmtId="0" fontId="25" fillId="12" borderId="19" xfId="0" applyFont="1" applyFill="1" applyBorder="1" applyAlignment="1" applyProtection="1">
      <alignment horizontal="left" vertical="top"/>
      <protection locked="0"/>
    </xf>
    <xf numFmtId="164" fontId="25" fillId="12" borderId="19" xfId="0" applyNumberFormat="1" applyFont="1" applyFill="1" applyBorder="1" applyAlignment="1" applyProtection="1">
      <alignment horizontal="left" vertical="top"/>
      <protection locked="0"/>
    </xf>
    <xf numFmtId="0" fontId="9" fillId="12" borderId="19" xfId="0" applyFont="1" applyFill="1" applyBorder="1" applyAlignment="1" applyProtection="1">
      <alignment horizontal="center" vertical="top"/>
      <protection locked="0"/>
    </xf>
    <xf numFmtId="15" fontId="9" fillId="12" borderId="19" xfId="0" applyNumberFormat="1" applyFont="1" applyFill="1" applyBorder="1" applyAlignment="1" applyProtection="1">
      <alignment horizontal="center" vertical="top"/>
      <protection locked="0"/>
    </xf>
    <xf numFmtId="0" fontId="25" fillId="12" borderId="45" xfId="0" applyFont="1" applyFill="1" applyBorder="1" applyProtection="1">
      <protection locked="0"/>
    </xf>
    <xf numFmtId="0" fontId="18" fillId="12" borderId="46" xfId="0" applyFont="1" applyFill="1" applyBorder="1" applyProtection="1">
      <protection locked="0"/>
    </xf>
    <xf numFmtId="15" fontId="18" fillId="12" borderId="1" xfId="0" applyNumberFormat="1" applyFont="1" applyFill="1" applyBorder="1" applyAlignment="1" applyProtection="1">
      <alignment horizontal="center"/>
      <protection locked="0"/>
    </xf>
    <xf numFmtId="15" fontId="18" fillId="12" borderId="47" xfId="0" applyNumberFormat="1" applyFont="1" applyFill="1" applyBorder="1" applyAlignment="1" applyProtection="1">
      <alignment horizontal="center"/>
      <protection locked="0"/>
    </xf>
    <xf numFmtId="0" fontId="18" fillId="12" borderId="48" xfId="0" applyFont="1" applyFill="1" applyBorder="1" applyProtection="1">
      <protection locked="0"/>
    </xf>
    <xf numFmtId="0" fontId="25" fillId="12" borderId="21" xfId="0" applyFont="1" applyFill="1" applyBorder="1" applyProtection="1">
      <protection locked="0"/>
    </xf>
    <xf numFmtId="0" fontId="9" fillId="12" borderId="21" xfId="0" applyFont="1" applyFill="1" applyBorder="1" applyProtection="1">
      <protection locked="0"/>
    </xf>
    <xf numFmtId="15" fontId="18" fillId="12" borderId="21" xfId="0" applyNumberFormat="1" applyFont="1" applyFill="1" applyBorder="1" applyAlignment="1" applyProtection="1">
      <alignment horizontal="center"/>
      <protection locked="0"/>
    </xf>
    <xf numFmtId="15" fontId="18" fillId="12" borderId="49" xfId="0" applyNumberFormat="1" applyFont="1" applyFill="1" applyBorder="1" applyAlignment="1" applyProtection="1">
      <alignment horizontal="center"/>
      <protection locked="0"/>
    </xf>
    <xf numFmtId="0" fontId="25" fillId="26" borderId="0" xfId="0" applyFont="1" applyFill="1" applyAlignment="1" applyProtection="1">
      <protection locked="0"/>
    </xf>
    <xf numFmtId="0" fontId="25" fillId="0" borderId="0" xfId="0" applyFont="1" applyFill="1"/>
    <xf numFmtId="0" fontId="25" fillId="12" borderId="46" xfId="0" applyFont="1" applyFill="1" applyBorder="1" applyProtection="1">
      <protection locked="0"/>
    </xf>
    <xf numFmtId="164" fontId="25" fillId="12" borderId="47" xfId="0" applyNumberFormat="1" applyFont="1" applyFill="1" applyBorder="1" applyProtection="1">
      <protection locked="0"/>
    </xf>
    <xf numFmtId="0" fontId="24" fillId="12" borderId="46" xfId="0" applyFont="1" applyFill="1" applyBorder="1" applyProtection="1">
      <protection locked="0"/>
    </xf>
    <xf numFmtId="0" fontId="24" fillId="12" borderId="48" xfId="0" applyFont="1" applyFill="1" applyBorder="1" applyProtection="1">
      <protection locked="0"/>
    </xf>
    <xf numFmtId="164" fontId="25" fillId="12" borderId="49" xfId="0" applyNumberFormat="1" applyFont="1" applyFill="1" applyBorder="1" applyProtection="1">
      <protection locked="0"/>
    </xf>
    <xf numFmtId="164" fontId="18" fillId="12" borderId="1" xfId="0" applyNumberFormat="1" applyFont="1" applyFill="1" applyBorder="1" applyAlignment="1" applyProtection="1">
      <alignment horizontal="center" wrapText="1"/>
      <protection locked="0"/>
    </xf>
    <xf numFmtId="0" fontId="18" fillId="12" borderId="1" xfId="0" applyFont="1" applyFill="1" applyBorder="1" applyAlignment="1" applyProtection="1">
      <alignment horizontal="center"/>
      <protection locked="0"/>
    </xf>
    <xf numFmtId="0" fontId="18" fillId="12" borderId="47" xfId="0" applyFont="1" applyFill="1" applyBorder="1" applyAlignment="1" applyProtection="1">
      <alignment horizontal="center"/>
      <protection locked="0"/>
    </xf>
    <xf numFmtId="0" fontId="55" fillId="12" borderId="46" xfId="0" applyFont="1" applyFill="1" applyBorder="1" applyProtection="1">
      <protection locked="0"/>
    </xf>
    <xf numFmtId="0" fontId="30" fillId="12" borderId="1" xfId="0" applyFont="1" applyFill="1" applyBorder="1" applyAlignment="1" applyProtection="1">
      <alignment horizontal="left" vertical="top" wrapText="1"/>
      <protection locked="0"/>
    </xf>
    <xf numFmtId="0" fontId="18" fillId="12" borderId="21" xfId="0" applyFont="1" applyFill="1" applyBorder="1" applyAlignment="1" applyProtection="1">
      <alignment horizontal="left" vertical="top" wrapText="1"/>
      <protection locked="0"/>
    </xf>
    <xf numFmtId="0" fontId="18" fillId="12" borderId="1" xfId="0" applyFont="1" applyFill="1" applyBorder="1" applyAlignment="1" applyProtection="1">
      <alignment horizontal="left" vertical="top" wrapText="1"/>
      <protection locked="0"/>
    </xf>
    <xf numFmtId="0" fontId="25" fillId="12" borderId="1" xfId="0" applyFont="1" applyFill="1" applyBorder="1" applyAlignment="1" applyProtection="1">
      <alignment vertical="top"/>
      <protection locked="0"/>
    </xf>
    <xf numFmtId="0" fontId="25" fillId="12" borderId="1" xfId="0" applyFont="1" applyFill="1" applyBorder="1" applyAlignment="1" applyProtection="1">
      <alignment vertical="top" wrapText="1"/>
      <protection locked="0"/>
    </xf>
    <xf numFmtId="0" fontId="25" fillId="12" borderId="46" xfId="0" applyFont="1" applyFill="1" applyBorder="1" applyAlignment="1" applyProtection="1">
      <alignment horizontal="left" vertical="top" wrapText="1"/>
      <protection locked="0"/>
    </xf>
    <xf numFmtId="0" fontId="25" fillId="12" borderId="1" xfId="0" applyFont="1" applyFill="1" applyBorder="1" applyAlignment="1" applyProtection="1">
      <alignment horizontal="left" vertical="top" wrapText="1"/>
      <protection locked="0"/>
    </xf>
    <xf numFmtId="0" fontId="25" fillId="12" borderId="47" xfId="0" applyFont="1" applyFill="1" applyBorder="1" applyAlignment="1" applyProtection="1">
      <alignment horizontal="left" vertical="top" wrapText="1"/>
      <protection locked="0"/>
    </xf>
    <xf numFmtId="0" fontId="25" fillId="12" borderId="48" xfId="0" applyFont="1" applyFill="1" applyBorder="1" applyAlignment="1" applyProtection="1">
      <alignment horizontal="left" vertical="top" wrapText="1"/>
      <protection locked="0"/>
    </xf>
    <xf numFmtId="0" fontId="25" fillId="12" borderId="21" xfId="0" applyFont="1" applyFill="1" applyBorder="1" applyAlignment="1" applyProtection="1">
      <alignment horizontal="left" vertical="top" wrapText="1"/>
      <protection locked="0"/>
    </xf>
    <xf numFmtId="0" fontId="25" fillId="12" borderId="49" xfId="0" applyFont="1" applyFill="1" applyBorder="1" applyAlignment="1" applyProtection="1">
      <alignment horizontal="left" vertical="top" wrapText="1"/>
      <protection locked="0"/>
    </xf>
    <xf numFmtId="164" fontId="9" fillId="12" borderId="1" xfId="0" applyNumberFormat="1" applyFont="1" applyFill="1" applyBorder="1" applyProtection="1">
      <protection locked="0"/>
    </xf>
    <xf numFmtId="0" fontId="25" fillId="12" borderId="46" xfId="0" applyFont="1" applyFill="1" applyBorder="1" applyAlignment="1" applyProtection="1">
      <alignment horizontal="left" vertical="top"/>
      <protection locked="0"/>
    </xf>
    <xf numFmtId="0" fontId="30" fillId="12" borderId="47" xfId="0" applyFont="1" applyFill="1" applyBorder="1" applyAlignment="1" applyProtection="1">
      <alignment horizontal="left" vertical="top" wrapText="1"/>
      <protection locked="0"/>
    </xf>
    <xf numFmtId="164" fontId="65" fillId="12" borderId="46" xfId="0" applyNumberFormat="1" applyFont="1" applyFill="1" applyBorder="1" applyAlignment="1" applyProtection="1">
      <alignment horizontal="left" vertical="top"/>
      <protection locked="0"/>
    </xf>
    <xf numFmtId="164" fontId="66" fillId="12" borderId="48" xfId="0" applyNumberFormat="1" applyFont="1" applyFill="1" applyBorder="1" applyAlignment="1" applyProtection="1">
      <alignment horizontal="left" vertical="top"/>
      <protection locked="0"/>
    </xf>
    <xf numFmtId="0" fontId="18" fillId="12" borderId="18" xfId="0" applyFont="1" applyFill="1" applyBorder="1" applyProtection="1">
      <protection locked="0"/>
    </xf>
    <xf numFmtId="0" fontId="18" fillId="12" borderId="71" xfId="0" applyFont="1" applyFill="1" applyBorder="1" applyProtection="1">
      <protection locked="0"/>
    </xf>
    <xf numFmtId="0" fontId="25" fillId="12" borderId="0" xfId="0" applyFont="1" applyFill="1" applyAlignment="1" applyProtection="1">
      <protection locked="0"/>
    </xf>
    <xf numFmtId="0" fontId="18" fillId="12" borderId="1" xfId="0" applyFont="1" applyFill="1" applyBorder="1" applyProtection="1">
      <protection locked="0"/>
    </xf>
    <xf numFmtId="0" fontId="46" fillId="12" borderId="1" xfId="0" applyFont="1" applyFill="1" applyBorder="1" applyAlignment="1" applyProtection="1">
      <alignment horizontal="left" vertical="top"/>
      <protection locked="0"/>
    </xf>
    <xf numFmtId="0" fontId="25" fillId="12" borderId="1" xfId="0" applyFont="1" applyFill="1" applyBorder="1" applyAlignment="1" applyProtection="1">
      <alignment horizontal="center" vertical="top" wrapText="1"/>
      <protection locked="0"/>
    </xf>
    <xf numFmtId="0" fontId="18" fillId="12" borderId="1" xfId="0" applyFont="1" applyFill="1" applyBorder="1" applyAlignment="1" applyProtection="1">
      <alignment horizontal="left" vertical="top"/>
      <protection locked="0"/>
    </xf>
    <xf numFmtId="0" fontId="25" fillId="12" borderId="1" xfId="0" applyFont="1" applyFill="1" applyBorder="1" applyAlignment="1" applyProtection="1">
      <alignment horizontal="left"/>
      <protection locked="0"/>
    </xf>
    <xf numFmtId="0" fontId="25" fillId="18" borderId="1" xfId="0" applyFont="1" applyFill="1" applyBorder="1" applyProtection="1">
      <protection locked="0"/>
    </xf>
    <xf numFmtId="0" fontId="25" fillId="12" borderId="0" xfId="0" applyFont="1" applyFill="1" applyAlignment="1" applyProtection="1">
      <alignment vertical="top"/>
      <protection locked="0"/>
    </xf>
    <xf numFmtId="0" fontId="25" fillId="12" borderId="0" xfId="0" applyFont="1" applyFill="1" applyAlignment="1" applyProtection="1">
      <alignment horizontal="left" vertical="top" wrapText="1"/>
      <protection locked="0"/>
    </xf>
    <xf numFmtId="0" fontId="25" fillId="14" borderId="112" xfId="0" applyFont="1" applyFill="1" applyBorder="1" applyProtection="1">
      <protection locked="0"/>
    </xf>
    <xf numFmtId="164" fontId="18" fillId="12" borderId="1" xfId="0" applyNumberFormat="1" applyFont="1" applyFill="1" applyBorder="1" applyAlignment="1" applyProtection="1">
      <alignment horizontal="left" vertical="top"/>
      <protection locked="0"/>
    </xf>
    <xf numFmtId="164" fontId="30" fillId="12" borderId="46" xfId="0" applyNumberFormat="1" applyFont="1" applyFill="1" applyBorder="1" applyAlignment="1" applyProtection="1">
      <alignment horizontal="left" vertical="top"/>
      <protection locked="0"/>
    </xf>
    <xf numFmtId="0" fontId="18" fillId="12" borderId="1" xfId="0" applyFont="1" applyFill="1" applyBorder="1" applyAlignment="1" applyProtection="1">
      <alignment horizontal="center" vertical="top"/>
      <protection locked="0"/>
    </xf>
    <xf numFmtId="15" fontId="18" fillId="12" borderId="1" xfId="0" applyNumberFormat="1" applyFont="1" applyFill="1" applyBorder="1" applyAlignment="1" applyProtection="1">
      <alignment horizontal="center" vertical="top"/>
      <protection locked="0"/>
    </xf>
    <xf numFmtId="164" fontId="25" fillId="12" borderId="46" xfId="0" applyNumberFormat="1" applyFont="1" applyFill="1" applyBorder="1" applyAlignment="1" applyProtection="1">
      <alignment horizontal="left" vertical="top"/>
      <protection locked="0"/>
    </xf>
    <xf numFmtId="164" fontId="25" fillId="12" borderId="48" xfId="0" applyNumberFormat="1" applyFont="1" applyFill="1" applyBorder="1" applyAlignment="1" applyProtection="1">
      <alignment horizontal="left" vertical="top"/>
      <protection locked="0"/>
    </xf>
    <xf numFmtId="0" fontId="18" fillId="12" borderId="21" xfId="0" applyFont="1" applyFill="1" applyBorder="1" applyAlignment="1" applyProtection="1">
      <alignment horizontal="center" vertical="top"/>
      <protection locked="0"/>
    </xf>
    <xf numFmtId="15" fontId="18" fillId="12" borderId="21" xfId="0" applyNumberFormat="1" applyFont="1" applyFill="1" applyBorder="1" applyAlignment="1" applyProtection="1">
      <alignment horizontal="center" vertical="top"/>
      <protection locked="0"/>
    </xf>
    <xf numFmtId="0" fontId="18" fillId="12" borderId="30" xfId="0" applyFont="1" applyFill="1" applyBorder="1" applyProtection="1">
      <protection locked="0"/>
    </xf>
    <xf numFmtId="0" fontId="18" fillId="12" borderId="30" xfId="0" applyFont="1" applyFill="1" applyBorder="1" applyAlignment="1" applyProtection="1">
      <alignment horizontal="center"/>
      <protection locked="0"/>
    </xf>
    <xf numFmtId="164" fontId="18" fillId="12" borderId="30" xfId="0" applyNumberFormat="1" applyFont="1" applyFill="1" applyBorder="1" applyAlignment="1" applyProtection="1">
      <alignment horizontal="center" vertical="top"/>
      <protection locked="0"/>
    </xf>
    <xf numFmtId="0" fontId="25" fillId="12" borderId="1" xfId="0" applyFont="1" applyFill="1" applyBorder="1" applyAlignment="1" applyProtection="1">
      <alignment horizontal="left" wrapText="1"/>
      <protection locked="0"/>
    </xf>
    <xf numFmtId="0" fontId="25" fillId="12" borderId="47" xfId="0" applyFont="1" applyFill="1" applyBorder="1" applyAlignment="1" applyProtection="1">
      <alignment horizontal="left" wrapText="1"/>
      <protection locked="0"/>
    </xf>
    <xf numFmtId="0" fontId="25" fillId="12" borderId="21" xfId="0" applyFont="1" applyFill="1" applyBorder="1" applyAlignment="1" applyProtection="1">
      <alignment horizontal="left" wrapText="1"/>
      <protection locked="0"/>
    </xf>
    <xf numFmtId="0" fontId="25" fillId="12" borderId="49" xfId="0" applyFont="1" applyFill="1" applyBorder="1" applyAlignment="1" applyProtection="1">
      <alignment horizontal="left" wrapText="1"/>
      <protection locked="0"/>
    </xf>
    <xf numFmtId="0" fontId="25" fillId="12" borderId="46" xfId="0" applyFont="1" applyFill="1" applyBorder="1" applyAlignment="1" applyProtection="1">
      <alignment horizontal="left" wrapText="1"/>
      <protection locked="0"/>
    </xf>
    <xf numFmtId="0" fontId="25" fillId="12" borderId="48" xfId="0" applyFont="1" applyFill="1" applyBorder="1" applyAlignment="1" applyProtection="1">
      <alignment horizontal="left" wrapText="1"/>
      <protection locked="0"/>
    </xf>
    <xf numFmtId="164" fontId="9" fillId="12" borderId="21" xfId="0" applyNumberFormat="1" applyFont="1" applyFill="1" applyBorder="1" applyProtection="1">
      <protection locked="0"/>
    </xf>
    <xf numFmtId="0" fontId="9" fillId="12" borderId="46" xfId="0" applyFont="1" applyFill="1" applyBorder="1" applyProtection="1">
      <protection locked="0"/>
    </xf>
    <xf numFmtId="0" fontId="9" fillId="12" borderId="47" xfId="0" applyFont="1" applyFill="1" applyBorder="1" applyProtection="1">
      <protection locked="0"/>
    </xf>
    <xf numFmtId="0" fontId="9" fillId="12" borderId="48" xfId="0" applyFont="1" applyFill="1" applyBorder="1" applyProtection="1">
      <protection locked="0"/>
    </xf>
    <xf numFmtId="0" fontId="9" fillId="12" borderId="49" xfId="0" applyFont="1" applyFill="1" applyBorder="1" applyProtection="1">
      <protection locked="0"/>
    </xf>
    <xf numFmtId="0" fontId="25" fillId="12" borderId="48" xfId="0" applyFont="1" applyFill="1" applyBorder="1" applyProtection="1">
      <protection locked="0"/>
    </xf>
    <xf numFmtId="0" fontId="25" fillId="12" borderId="8" xfId="0" applyFont="1" applyFill="1" applyBorder="1" applyProtection="1">
      <protection locked="0"/>
    </xf>
    <xf numFmtId="0" fontId="18" fillId="12" borderId="8" xfId="0" applyFont="1" applyFill="1" applyBorder="1" applyAlignment="1" applyProtection="1">
      <alignment horizontal="center"/>
      <protection locked="0"/>
    </xf>
    <xf numFmtId="0" fontId="18" fillId="12" borderId="8" xfId="0" applyFont="1" applyFill="1" applyBorder="1" applyAlignment="1" applyProtection="1">
      <alignment horizontal="center" vertical="top"/>
      <protection locked="0"/>
    </xf>
    <xf numFmtId="15" fontId="18" fillId="12" borderId="49" xfId="0" applyNumberFormat="1" applyFont="1" applyFill="1" applyBorder="1" applyAlignment="1" applyProtection="1">
      <alignment horizontal="center" vertical="top"/>
      <protection locked="0"/>
    </xf>
    <xf numFmtId="0" fontId="53" fillId="12" borderId="44" xfId="0" applyFont="1" applyFill="1" applyBorder="1" applyProtection="1">
      <protection locked="0"/>
    </xf>
    <xf numFmtId="0" fontId="25" fillId="12" borderId="44" xfId="0" applyFont="1" applyFill="1" applyBorder="1" applyAlignment="1" applyProtection="1">
      <alignment horizontal="left" vertical="top"/>
      <protection locked="0"/>
    </xf>
    <xf numFmtId="0" fontId="18" fillId="12" borderId="45" xfId="0" applyFont="1" applyFill="1" applyBorder="1" applyAlignment="1" applyProtection="1">
      <alignment horizontal="left" vertical="top"/>
      <protection locked="0"/>
    </xf>
    <xf numFmtId="0" fontId="18" fillId="12" borderId="19" xfId="0" applyFont="1" applyFill="1" applyBorder="1" applyAlignment="1" applyProtection="1">
      <alignment horizontal="right"/>
      <protection locked="0"/>
    </xf>
    <xf numFmtId="0" fontId="18" fillId="12" borderId="19" xfId="0" applyFont="1" applyFill="1" applyBorder="1" applyAlignment="1" applyProtection="1">
      <alignment horizontal="center"/>
      <protection locked="0"/>
    </xf>
    <xf numFmtId="0" fontId="18" fillId="12" borderId="44" xfId="0" applyFont="1" applyFill="1" applyBorder="1" applyAlignment="1" applyProtection="1">
      <alignment horizontal="center"/>
      <protection locked="0"/>
    </xf>
    <xf numFmtId="0" fontId="28" fillId="12" borderId="45" xfId="0" applyFont="1" applyFill="1" applyBorder="1" applyAlignment="1" applyProtection="1">
      <alignment horizontal="right"/>
      <protection locked="0"/>
    </xf>
    <xf numFmtId="0" fontId="18" fillId="12" borderId="19" xfId="0" applyFont="1" applyFill="1" applyBorder="1" applyAlignment="1" applyProtection="1">
      <alignment horizontal="center" vertical="top"/>
      <protection locked="0"/>
    </xf>
    <xf numFmtId="15" fontId="18" fillId="12" borderId="45" xfId="0" applyNumberFormat="1" applyFont="1" applyFill="1" applyBorder="1" applyAlignment="1" applyProtection="1">
      <alignment horizontal="center" vertical="top"/>
      <protection locked="0"/>
    </xf>
    <xf numFmtId="0" fontId="53" fillId="12" borderId="46" xfId="0" applyFont="1" applyFill="1" applyBorder="1" applyProtection="1">
      <protection locked="0"/>
    </xf>
    <xf numFmtId="0" fontId="25" fillId="12" borderId="47" xfId="0" applyFont="1" applyFill="1" applyBorder="1" applyAlignment="1" applyProtection="1">
      <alignment horizontal="left" vertical="top"/>
      <protection locked="0"/>
    </xf>
    <xf numFmtId="0" fontId="25" fillId="12" borderId="1" xfId="0" applyFont="1" applyFill="1" applyBorder="1" applyAlignment="1" applyProtection="1">
      <alignment horizontal="right"/>
      <protection locked="0"/>
    </xf>
    <xf numFmtId="0" fontId="26" fillId="12" borderId="1" xfId="0" applyFont="1" applyFill="1" applyBorder="1" applyAlignment="1" applyProtection="1">
      <alignment horizontal="right"/>
      <protection locked="0"/>
    </xf>
    <xf numFmtId="0" fontId="18" fillId="12" borderId="46" xfId="0" applyFont="1" applyFill="1" applyBorder="1" applyAlignment="1" applyProtection="1">
      <alignment horizontal="center"/>
      <protection locked="0"/>
    </xf>
    <xf numFmtId="0" fontId="26" fillId="12" borderId="47" xfId="0" applyFont="1" applyFill="1" applyBorder="1" applyAlignment="1" applyProtection="1">
      <alignment horizontal="right"/>
      <protection locked="0"/>
    </xf>
    <xf numFmtId="15" fontId="18" fillId="12" borderId="47" xfId="0" applyNumberFormat="1" applyFont="1" applyFill="1" applyBorder="1" applyAlignment="1" applyProtection="1">
      <alignment horizontal="center" vertical="top"/>
      <protection locked="0"/>
    </xf>
    <xf numFmtId="0" fontId="18" fillId="12" borderId="1" xfId="0" applyFont="1" applyFill="1" applyBorder="1" applyAlignment="1" applyProtection="1">
      <alignment horizontal="center" vertical="center"/>
      <protection locked="0"/>
    </xf>
    <xf numFmtId="0" fontId="53" fillId="12" borderId="48" xfId="0" applyFont="1" applyFill="1" applyBorder="1" applyProtection="1">
      <protection locked="0"/>
    </xf>
    <xf numFmtId="0" fontId="25" fillId="12" borderId="48" xfId="0" applyFont="1" applyFill="1" applyBorder="1" applyAlignment="1" applyProtection="1">
      <alignment horizontal="left" vertical="top"/>
      <protection locked="0"/>
    </xf>
    <xf numFmtId="0" fontId="25" fillId="12" borderId="49" xfId="0" applyFont="1" applyFill="1" applyBorder="1" applyAlignment="1" applyProtection="1">
      <alignment horizontal="left" vertical="top"/>
      <protection locked="0"/>
    </xf>
    <xf numFmtId="0" fontId="25" fillId="12" borderId="21" xfId="0" applyFont="1" applyFill="1" applyBorder="1" applyAlignment="1" applyProtection="1">
      <alignment horizontal="right"/>
      <protection locked="0"/>
    </xf>
    <xf numFmtId="0" fontId="26" fillId="12" borderId="21" xfId="0" applyFont="1" applyFill="1" applyBorder="1" applyAlignment="1" applyProtection="1">
      <alignment horizontal="right"/>
      <protection locked="0"/>
    </xf>
    <xf numFmtId="0" fontId="18" fillId="12" borderId="21" xfId="0" applyFont="1" applyFill="1" applyBorder="1" applyAlignment="1" applyProtection="1">
      <alignment horizontal="center"/>
      <protection locked="0"/>
    </xf>
    <xf numFmtId="0" fontId="18" fillId="12" borderId="48" xfId="0" applyFont="1" applyFill="1" applyBorder="1" applyAlignment="1" applyProtection="1">
      <alignment horizontal="center"/>
      <protection locked="0"/>
    </xf>
    <xf numFmtId="0" fontId="26" fillId="12" borderId="49" xfId="0" applyFont="1" applyFill="1" applyBorder="1" applyAlignment="1" applyProtection="1">
      <alignment horizontal="right"/>
      <protection locked="0"/>
    </xf>
    <xf numFmtId="0" fontId="18" fillId="12" borderId="44" xfId="0" applyFont="1" applyFill="1" applyBorder="1" applyAlignment="1" applyProtection="1">
      <alignment horizontal="left" vertical="top"/>
      <protection locked="0"/>
    </xf>
    <xf numFmtId="0" fontId="25" fillId="12" borderId="47" xfId="0" applyFont="1" applyFill="1" applyBorder="1" applyAlignment="1" applyProtection="1">
      <alignment horizontal="left"/>
      <protection locked="0"/>
    </xf>
    <xf numFmtId="0" fontId="18" fillId="12" borderId="46" xfId="0" applyFont="1" applyFill="1" applyBorder="1" applyAlignment="1" applyProtection="1">
      <alignment horizontal="left" vertical="top"/>
      <protection locked="0"/>
    </xf>
    <xf numFmtId="0" fontId="18" fillId="12" borderId="48" xfId="0" applyFont="1" applyFill="1" applyBorder="1" applyAlignment="1" applyProtection="1">
      <alignment horizontal="left" vertical="top"/>
      <protection locked="0"/>
    </xf>
    <xf numFmtId="0" fontId="18" fillId="12" borderId="21" xfId="0" applyFont="1" applyFill="1" applyBorder="1" applyAlignment="1" applyProtection="1">
      <alignment horizontal="left" vertical="top"/>
      <protection locked="0"/>
    </xf>
    <xf numFmtId="0" fontId="25" fillId="12" borderId="37" xfId="0" applyFont="1" applyFill="1" applyBorder="1" applyAlignment="1" applyProtection="1">
      <alignment horizontal="left" vertical="top" wrapText="1"/>
      <protection locked="0"/>
    </xf>
    <xf numFmtId="164" fontId="9" fillId="12" borderId="1" xfId="0" applyNumberFormat="1" applyFont="1" applyFill="1" applyBorder="1" applyAlignment="1" applyProtection="1">
      <alignment horizontal="left" vertical="top"/>
      <protection locked="0"/>
    </xf>
    <xf numFmtId="164" fontId="9" fillId="12" borderId="47" xfId="0" applyNumberFormat="1" applyFont="1" applyFill="1" applyBorder="1" applyProtection="1">
      <protection locked="0"/>
    </xf>
    <xf numFmtId="164" fontId="9" fillId="12" borderId="46" xfId="0" applyNumberFormat="1" applyFont="1" applyFill="1" applyBorder="1" applyAlignment="1" applyProtection="1">
      <alignment horizontal="left" vertical="top"/>
      <protection locked="0"/>
    </xf>
    <xf numFmtId="164" fontId="9" fillId="12" borderId="48" xfId="0" applyNumberFormat="1" applyFont="1" applyFill="1" applyBorder="1" applyAlignment="1" applyProtection="1">
      <alignment horizontal="left" vertical="top"/>
      <protection locked="0"/>
    </xf>
    <xf numFmtId="164" fontId="9" fillId="12" borderId="21" xfId="0" applyNumberFormat="1" applyFont="1" applyFill="1" applyBorder="1" applyAlignment="1" applyProtection="1">
      <alignment horizontal="left" vertical="top"/>
      <protection locked="0"/>
    </xf>
    <xf numFmtId="164" fontId="9" fillId="12" borderId="49" xfId="0" applyNumberFormat="1" applyFont="1" applyFill="1" applyBorder="1" applyProtection="1">
      <protection locked="0"/>
    </xf>
    <xf numFmtId="164" fontId="25" fillId="12" borderId="1" xfId="0" applyNumberFormat="1" applyFont="1" applyFill="1" applyBorder="1" applyAlignment="1" applyProtection="1">
      <alignment horizontal="left"/>
      <protection locked="0"/>
    </xf>
    <xf numFmtId="0" fontId="25" fillId="12" borderId="61" xfId="0" applyFont="1" applyFill="1" applyBorder="1" applyProtection="1">
      <protection locked="0"/>
    </xf>
    <xf numFmtId="0" fontId="25" fillId="12" borderId="33" xfId="0" applyFont="1" applyFill="1" applyBorder="1" applyProtection="1">
      <protection locked="0"/>
    </xf>
    <xf numFmtId="0" fontId="25" fillId="12" borderId="108" xfId="0" applyFont="1" applyFill="1" applyBorder="1" applyProtection="1">
      <protection locked="0"/>
    </xf>
    <xf numFmtId="0" fontId="25" fillId="12" borderId="109" xfId="0" applyFont="1" applyFill="1" applyBorder="1" applyProtection="1">
      <protection locked="0"/>
    </xf>
    <xf numFmtId="0" fontId="25" fillId="12" borderId="110" xfId="0" applyFont="1" applyFill="1" applyBorder="1" applyProtection="1">
      <protection locked="0"/>
    </xf>
    <xf numFmtId="0" fontId="25" fillId="12" borderId="111" xfId="0" applyFont="1" applyFill="1" applyBorder="1" applyProtection="1">
      <protection locked="0"/>
    </xf>
    <xf numFmtId="0" fontId="25" fillId="12" borderId="46" xfId="0" applyFont="1" applyFill="1" applyBorder="1" applyAlignment="1" applyProtection="1">
      <alignment wrapText="1"/>
      <protection locked="0"/>
    </xf>
    <xf numFmtId="0" fontId="25" fillId="12" borderId="1" xfId="0" applyFont="1" applyFill="1" applyBorder="1" applyAlignment="1" applyProtection="1">
      <alignment wrapText="1"/>
      <protection locked="0"/>
    </xf>
    <xf numFmtId="0" fontId="25" fillId="12" borderId="47" xfId="0" applyFont="1" applyFill="1" applyBorder="1" applyAlignment="1" applyProtection="1">
      <alignment wrapText="1"/>
      <protection locked="0"/>
    </xf>
    <xf numFmtId="0" fontId="25" fillId="12" borderId="48" xfId="0" applyFont="1" applyFill="1" applyBorder="1" applyAlignment="1" applyProtection="1">
      <alignment wrapText="1"/>
      <protection locked="0"/>
    </xf>
    <xf numFmtId="0" fontId="25" fillId="12" borderId="21" xfId="0" applyFont="1" applyFill="1" applyBorder="1" applyAlignment="1" applyProtection="1">
      <alignment wrapText="1"/>
      <protection locked="0"/>
    </xf>
    <xf numFmtId="0" fontId="25" fillId="12" borderId="49" xfId="0" applyFont="1" applyFill="1" applyBorder="1" applyAlignment="1" applyProtection="1">
      <alignment wrapText="1"/>
      <protection locked="0"/>
    </xf>
    <xf numFmtId="0" fontId="25" fillId="12" borderId="46" xfId="0" applyFont="1" applyFill="1" applyBorder="1" applyAlignment="1" applyProtection="1">
      <protection locked="0"/>
    </xf>
    <xf numFmtId="0" fontId="25" fillId="12" borderId="1" xfId="0" applyFont="1" applyFill="1" applyBorder="1" applyAlignment="1" applyProtection="1">
      <protection locked="0"/>
    </xf>
    <xf numFmtId="0" fontId="25" fillId="12" borderId="47" xfId="0" applyFont="1" applyFill="1" applyBorder="1" applyAlignment="1" applyProtection="1">
      <protection locked="0"/>
    </xf>
    <xf numFmtId="0" fontId="25" fillId="12" borderId="48" xfId="0" applyFont="1" applyFill="1" applyBorder="1" applyAlignment="1" applyProtection="1">
      <protection locked="0"/>
    </xf>
    <xf numFmtId="0" fontId="25" fillId="12" borderId="21" xfId="0" applyFont="1" applyFill="1" applyBorder="1" applyAlignment="1" applyProtection="1">
      <protection locked="0"/>
    </xf>
    <xf numFmtId="0" fontId="25" fillId="12" borderId="49" xfId="0" applyFont="1" applyFill="1" applyBorder="1" applyAlignment="1" applyProtection="1">
      <protection locked="0"/>
    </xf>
    <xf numFmtId="0" fontId="36" fillId="12" borderId="46" xfId="0" applyFont="1" applyFill="1" applyBorder="1" applyAlignment="1" applyProtection="1">
      <alignment horizontal="left" vertical="center"/>
      <protection locked="0"/>
    </xf>
    <xf numFmtId="164" fontId="25" fillId="12" borderId="0" xfId="0" applyNumberFormat="1" applyFont="1" applyFill="1" applyAlignment="1" applyProtection="1">
      <alignment horizontal="left" vertical="top"/>
      <protection locked="0"/>
    </xf>
    <xf numFmtId="164" fontId="25" fillId="12" borderId="47" xfId="0" applyNumberFormat="1" applyFont="1" applyFill="1" applyBorder="1" applyAlignment="1" applyProtection="1">
      <alignment horizontal="left" vertical="top"/>
      <protection locked="0"/>
    </xf>
    <xf numFmtId="0" fontId="36" fillId="12" borderId="48" xfId="0" applyFont="1" applyFill="1" applyBorder="1" applyAlignment="1" applyProtection="1">
      <alignment horizontal="left" vertical="center"/>
      <protection locked="0"/>
    </xf>
    <xf numFmtId="164" fontId="25" fillId="12" borderId="8" xfId="0" applyNumberFormat="1" applyFont="1" applyFill="1" applyBorder="1" applyAlignment="1" applyProtection="1">
      <alignment horizontal="left" vertical="top"/>
      <protection locked="0"/>
    </xf>
    <xf numFmtId="164" fontId="25" fillId="12" borderId="49" xfId="0" applyNumberFormat="1" applyFont="1" applyFill="1" applyBorder="1" applyAlignment="1" applyProtection="1">
      <alignment horizontal="left" vertical="top"/>
      <protection locked="0"/>
    </xf>
    <xf numFmtId="0" fontId="30" fillId="12" borderId="46" xfId="0" applyFont="1" applyFill="1" applyBorder="1" applyProtection="1">
      <protection locked="0"/>
    </xf>
    <xf numFmtId="0" fontId="27" fillId="12" borderId="1" xfId="0" applyFont="1" applyFill="1" applyBorder="1" applyAlignment="1" applyProtection="1">
      <alignment horizontal="left" vertical="top"/>
      <protection locked="0"/>
    </xf>
    <xf numFmtId="164" fontId="27" fillId="12" borderId="1" xfId="0" applyNumberFormat="1" applyFont="1" applyFill="1" applyBorder="1" applyAlignment="1" applyProtection="1">
      <alignment horizontal="left" vertical="top"/>
      <protection locked="0"/>
    </xf>
    <xf numFmtId="0" fontId="14" fillId="12" borderId="1" xfId="0" applyFont="1" applyFill="1" applyBorder="1" applyAlignment="1" applyProtection="1">
      <alignment horizontal="center" vertical="top"/>
      <protection locked="0"/>
    </xf>
    <xf numFmtId="164" fontId="27" fillId="12" borderId="47" xfId="0" applyNumberFormat="1" applyFont="1" applyFill="1" applyBorder="1" applyProtection="1">
      <protection locked="0"/>
    </xf>
    <xf numFmtId="0" fontId="27" fillId="12" borderId="46" xfId="0" applyFont="1" applyFill="1" applyBorder="1" applyProtection="1">
      <protection locked="0"/>
    </xf>
    <xf numFmtId="0" fontId="27" fillId="12" borderId="48" xfId="0" applyFont="1" applyFill="1" applyBorder="1" applyProtection="1">
      <protection locked="0"/>
    </xf>
    <xf numFmtId="0" fontId="27" fillId="12" borderId="21" xfId="0" applyFont="1" applyFill="1" applyBorder="1" applyProtection="1">
      <protection locked="0"/>
    </xf>
    <xf numFmtId="0" fontId="27" fillId="12" borderId="21" xfId="0" applyFont="1" applyFill="1" applyBorder="1" applyAlignment="1" applyProtection="1">
      <alignment horizontal="left" vertical="top"/>
      <protection locked="0"/>
    </xf>
    <xf numFmtId="164" fontId="27" fillId="12" borderId="21" xfId="0" applyNumberFormat="1" applyFont="1" applyFill="1" applyBorder="1" applyAlignment="1" applyProtection="1">
      <alignment horizontal="left" vertical="top"/>
      <protection locked="0"/>
    </xf>
    <xf numFmtId="0" fontId="14" fillId="12" borderId="21" xfId="0" applyFont="1" applyFill="1" applyBorder="1" applyAlignment="1" applyProtection="1">
      <alignment horizontal="center" vertical="top"/>
      <protection locked="0"/>
    </xf>
    <xf numFmtId="164" fontId="27" fillId="12" borderId="21" xfId="0" applyNumberFormat="1" applyFont="1" applyFill="1" applyBorder="1" applyProtection="1">
      <protection locked="0"/>
    </xf>
    <xf numFmtId="164" fontId="27" fillId="12" borderId="49" xfId="0" applyNumberFormat="1" applyFont="1" applyFill="1" applyBorder="1" applyProtection="1">
      <protection locked="0"/>
    </xf>
    <xf numFmtId="0" fontId="30" fillId="12" borderId="44" xfId="0" applyFont="1" applyFill="1" applyBorder="1" applyAlignment="1" applyProtection="1">
      <alignment horizontal="left" vertical="top"/>
      <protection locked="0"/>
    </xf>
    <xf numFmtId="0" fontId="27" fillId="12" borderId="19" xfId="0" applyFont="1" applyFill="1" applyBorder="1" applyAlignment="1" applyProtection="1">
      <alignment horizontal="left" vertical="top"/>
      <protection locked="0"/>
    </xf>
    <xf numFmtId="164" fontId="19" fillId="12" borderId="19" xfId="0" applyNumberFormat="1" applyFont="1" applyFill="1" applyBorder="1" applyAlignment="1" applyProtection="1">
      <alignment horizontal="center" vertical="top"/>
      <protection locked="0"/>
    </xf>
    <xf numFmtId="164" fontId="19" fillId="12" borderId="19" xfId="0" applyNumberFormat="1" applyFont="1" applyFill="1" applyBorder="1" applyAlignment="1" applyProtection="1">
      <alignment horizontal="center" vertical="top" wrapText="1"/>
      <protection locked="0"/>
    </xf>
    <xf numFmtId="164" fontId="98" fillId="12" borderId="19" xfId="0" applyNumberFormat="1" applyFont="1" applyFill="1" applyBorder="1" applyAlignment="1" applyProtection="1">
      <alignment horizontal="center" vertical="top" wrapText="1"/>
      <protection locked="0"/>
    </xf>
    <xf numFmtId="164" fontId="19" fillId="12" borderId="45" xfId="0" applyNumberFormat="1" applyFont="1" applyFill="1" applyBorder="1" applyAlignment="1" applyProtection="1">
      <alignment horizontal="center" vertical="top"/>
      <protection locked="0"/>
    </xf>
    <xf numFmtId="0" fontId="30" fillId="12" borderId="48" xfId="0" applyFont="1" applyFill="1" applyBorder="1" applyAlignment="1" applyProtection="1">
      <alignment horizontal="left" vertical="top"/>
      <protection locked="0"/>
    </xf>
    <xf numFmtId="164" fontId="19" fillId="12" borderId="21" xfId="0" applyNumberFormat="1" applyFont="1" applyFill="1" applyBorder="1" applyAlignment="1" applyProtection="1">
      <alignment horizontal="center" vertical="top"/>
      <protection locked="0"/>
    </xf>
    <xf numFmtId="164" fontId="19" fillId="12" borderId="21" xfId="0" applyNumberFormat="1" applyFont="1" applyFill="1" applyBorder="1" applyAlignment="1" applyProtection="1">
      <alignment horizontal="center" vertical="top" wrapText="1"/>
      <protection locked="0"/>
    </xf>
    <xf numFmtId="164" fontId="98" fillId="12" borderId="21" xfId="0" applyNumberFormat="1" applyFont="1" applyFill="1" applyBorder="1" applyAlignment="1" applyProtection="1">
      <alignment horizontal="center" vertical="top" wrapText="1"/>
      <protection locked="0"/>
    </xf>
    <xf numFmtId="164" fontId="19" fillId="12" borderId="49" xfId="0" applyNumberFormat="1" applyFont="1" applyFill="1" applyBorder="1" applyAlignment="1" applyProtection="1">
      <alignment horizontal="center" vertical="top"/>
      <protection locked="0"/>
    </xf>
    <xf numFmtId="164" fontId="98" fillId="12" borderId="1" xfId="0" applyNumberFormat="1" applyFont="1" applyFill="1" applyBorder="1" applyAlignment="1" applyProtection="1">
      <alignment horizontal="center" vertical="top" wrapText="1"/>
      <protection locked="0"/>
    </xf>
    <xf numFmtId="164" fontId="25" fillId="12" borderId="1" xfId="0" applyNumberFormat="1" applyFont="1" applyFill="1" applyBorder="1" applyAlignment="1" applyProtection="1">
      <alignment horizontal="center" vertical="top"/>
      <protection locked="0"/>
    </xf>
    <xf numFmtId="164" fontId="101" fillId="12" borderId="63" xfId="0" applyNumberFormat="1" applyFont="1" applyFill="1" applyBorder="1" applyAlignment="1" applyProtection="1">
      <alignment horizontal="left" vertical="top"/>
      <protection locked="0"/>
    </xf>
    <xf numFmtId="164" fontId="25" fillId="12" borderId="35" xfId="0" applyNumberFormat="1" applyFont="1" applyFill="1" applyBorder="1" applyProtection="1">
      <protection locked="0"/>
    </xf>
    <xf numFmtId="0" fontId="25" fillId="12" borderId="35" xfId="0" applyFont="1" applyFill="1" applyBorder="1" applyAlignment="1" applyProtection="1">
      <alignment horizontal="left" vertical="top"/>
      <protection locked="0"/>
    </xf>
    <xf numFmtId="164" fontId="25" fillId="12" borderId="35" xfId="0" applyNumberFormat="1" applyFont="1" applyFill="1" applyBorder="1" applyAlignment="1" applyProtection="1">
      <alignment horizontal="left" vertical="top"/>
      <protection locked="0"/>
    </xf>
    <xf numFmtId="0" fontId="9" fillId="12" borderId="35" xfId="0" applyFont="1" applyFill="1" applyBorder="1" applyAlignment="1" applyProtection="1">
      <alignment horizontal="center" vertical="top"/>
      <protection locked="0"/>
    </xf>
    <xf numFmtId="15" fontId="9" fillId="12" borderId="35" xfId="0" applyNumberFormat="1" applyFont="1" applyFill="1" applyBorder="1" applyAlignment="1" applyProtection="1">
      <alignment horizontal="center" vertical="top"/>
      <protection locked="0"/>
    </xf>
    <xf numFmtId="0" fontId="25" fillId="12" borderId="113" xfId="0" applyFont="1" applyFill="1" applyBorder="1" applyProtection="1">
      <protection locked="0"/>
    </xf>
    <xf numFmtId="164" fontId="102" fillId="12" borderId="109" xfId="0" applyNumberFormat="1" applyFont="1" applyFill="1" applyBorder="1" applyAlignment="1" applyProtection="1">
      <alignment horizontal="left" vertical="top"/>
      <protection locked="0"/>
    </xf>
    <xf numFmtId="164" fontId="25" fillId="12" borderId="110" xfId="0" applyNumberFormat="1" applyFont="1" applyFill="1" applyBorder="1" applyProtection="1">
      <protection locked="0"/>
    </xf>
    <xf numFmtId="0" fontId="25" fillId="12" borderId="110" xfId="0" applyFont="1" applyFill="1" applyBorder="1" applyAlignment="1" applyProtection="1">
      <alignment horizontal="left" vertical="top"/>
      <protection locked="0"/>
    </xf>
    <xf numFmtId="164" fontId="25" fillId="12" borderId="110" xfId="0" applyNumberFormat="1" applyFont="1" applyFill="1" applyBorder="1" applyAlignment="1" applyProtection="1">
      <alignment horizontal="left" vertical="top"/>
      <protection locked="0"/>
    </xf>
    <xf numFmtId="0" fontId="9" fillId="12" borderId="110" xfId="0" applyFont="1" applyFill="1" applyBorder="1" applyAlignment="1" applyProtection="1">
      <alignment horizontal="center" vertical="top"/>
      <protection locked="0"/>
    </xf>
    <xf numFmtId="15" fontId="9" fillId="12" borderId="110" xfId="0" applyNumberFormat="1" applyFont="1" applyFill="1" applyBorder="1" applyAlignment="1" applyProtection="1">
      <alignment horizontal="center" vertical="top"/>
      <protection locked="0"/>
    </xf>
    <xf numFmtId="0" fontId="103" fillId="12" borderId="46" xfId="0" applyFont="1" applyFill="1" applyBorder="1" applyAlignment="1" applyProtection="1">
      <alignment horizontal="left" vertical="top"/>
      <protection locked="0"/>
    </xf>
    <xf numFmtId="0" fontId="104" fillId="12" borderId="48" xfId="0" applyFont="1" applyFill="1" applyBorder="1" applyAlignment="1" applyProtection="1">
      <alignment horizontal="left" vertical="top"/>
      <protection locked="0"/>
    </xf>
    <xf numFmtId="164" fontId="30" fillId="12" borderId="48" xfId="0" applyNumberFormat="1" applyFont="1" applyFill="1" applyBorder="1" applyProtection="1">
      <protection locked="0"/>
    </xf>
    <xf numFmtId="0" fontId="25" fillId="12" borderId="119" xfId="0" applyFont="1" applyFill="1" applyBorder="1" applyAlignment="1" applyProtection="1">
      <alignment horizontal="left" vertical="top"/>
      <protection locked="0"/>
    </xf>
    <xf numFmtId="0" fontId="18" fillId="12" borderId="1" xfId="0" applyFont="1" applyFill="1" applyBorder="1" applyAlignment="1" applyProtection="1">
      <alignment horizontal="center" vertical="top" wrapText="1"/>
      <protection locked="0"/>
    </xf>
    <xf numFmtId="0" fontId="18" fillId="12" borderId="120" xfId="0" applyFont="1" applyFill="1" applyBorder="1" applyAlignment="1" applyProtection="1">
      <alignment horizontal="center" vertical="top" wrapText="1"/>
      <protection locked="0"/>
    </xf>
    <xf numFmtId="0" fontId="18" fillId="12" borderId="120" xfId="0" applyFont="1" applyFill="1" applyBorder="1" applyAlignment="1" applyProtection="1">
      <alignment horizontal="center"/>
      <protection locked="0"/>
    </xf>
    <xf numFmtId="0" fontId="30" fillId="12" borderId="119" xfId="0" applyFont="1" applyFill="1" applyBorder="1" applyAlignment="1" applyProtection="1">
      <alignment horizontal="left" vertical="top"/>
      <protection locked="0"/>
    </xf>
    <xf numFmtId="0" fontId="30" fillId="12" borderId="1" xfId="0" applyFont="1" applyFill="1" applyBorder="1" applyAlignment="1" applyProtection="1">
      <alignment horizontal="left" vertical="top"/>
      <protection locked="0"/>
    </xf>
    <xf numFmtId="0" fontId="30" fillId="12" borderId="1" xfId="0" applyFont="1" applyFill="1" applyBorder="1" applyProtection="1">
      <protection locked="0"/>
    </xf>
    <xf numFmtId="0" fontId="13" fillId="12" borderId="1" xfId="0" applyFont="1" applyFill="1" applyBorder="1" applyProtection="1">
      <protection locked="0"/>
    </xf>
    <xf numFmtId="0" fontId="30" fillId="12" borderId="120" xfId="0" applyFont="1" applyFill="1" applyBorder="1" applyAlignment="1" applyProtection="1">
      <alignment horizontal="left" vertical="top" wrapText="1"/>
      <protection locked="0"/>
    </xf>
    <xf numFmtId="0" fontId="25" fillId="12" borderId="120" xfId="0" applyFont="1" applyFill="1" applyBorder="1" applyAlignment="1" applyProtection="1">
      <alignment horizontal="left" vertical="top" wrapText="1"/>
      <protection locked="0"/>
    </xf>
    <xf numFmtId="0" fontId="25" fillId="12" borderId="121" xfId="0" applyFont="1" applyFill="1" applyBorder="1" applyAlignment="1" applyProtection="1">
      <alignment horizontal="left" vertical="top"/>
      <protection locked="0"/>
    </xf>
    <xf numFmtId="0" fontId="25" fillId="12" borderId="37" xfId="0" applyFont="1" applyFill="1" applyBorder="1" applyAlignment="1" applyProtection="1">
      <alignment horizontal="left" vertical="top"/>
      <protection locked="0"/>
    </xf>
    <xf numFmtId="0" fontId="25" fillId="12" borderId="37" xfId="0" applyFont="1" applyFill="1" applyBorder="1" applyProtection="1">
      <protection locked="0"/>
    </xf>
    <xf numFmtId="0" fontId="9" fillId="12" borderId="37" xfId="0" applyFont="1" applyFill="1" applyBorder="1" applyProtection="1">
      <protection locked="0"/>
    </xf>
    <xf numFmtId="0" fontId="25" fillId="12" borderId="37" xfId="0" applyFont="1" applyFill="1" applyBorder="1" applyAlignment="1" applyProtection="1">
      <alignment vertical="top" wrapText="1"/>
      <protection locked="0"/>
    </xf>
    <xf numFmtId="0" fontId="25" fillId="12" borderId="122" xfId="0" applyFont="1" applyFill="1" applyBorder="1" applyAlignment="1" applyProtection="1">
      <alignment horizontal="left" vertical="top" wrapText="1"/>
      <protection locked="0"/>
    </xf>
    <xf numFmtId="0" fontId="18" fillId="12" borderId="46" xfId="0" applyFont="1" applyFill="1" applyBorder="1" applyAlignment="1" applyProtection="1">
      <alignment horizontal="left" vertical="top" wrapText="1"/>
      <protection locked="0"/>
    </xf>
    <xf numFmtId="0" fontId="18" fillId="12" borderId="48" xfId="0" applyFont="1" applyFill="1" applyBorder="1" applyAlignment="1" applyProtection="1">
      <alignment horizontal="left" vertical="top" wrapText="1"/>
      <protection locked="0"/>
    </xf>
    <xf numFmtId="0" fontId="27" fillId="12" borderId="18" xfId="0" applyFont="1" applyFill="1" applyBorder="1" applyAlignment="1" applyProtection="1">
      <alignment horizontal="left"/>
      <protection locked="0"/>
    </xf>
    <xf numFmtId="0" fontId="18" fillId="12" borderId="35" xfId="0" applyFont="1" applyFill="1" applyBorder="1" applyAlignment="1" applyProtection="1">
      <alignment horizontal="left" vertical="top"/>
      <protection locked="0"/>
    </xf>
    <xf numFmtId="0" fontId="18" fillId="12" borderId="35" xfId="0" applyFont="1" applyFill="1" applyBorder="1" applyAlignment="1" applyProtection="1">
      <alignment horizontal="left" vertical="top" wrapText="1"/>
      <protection locked="0"/>
    </xf>
    <xf numFmtId="0" fontId="25" fillId="12" borderId="35" xfId="0" applyFont="1" applyFill="1" applyBorder="1" applyProtection="1">
      <protection locked="0"/>
    </xf>
    <xf numFmtId="0" fontId="27" fillId="12" borderId="71" xfId="0" applyFont="1" applyFill="1" applyBorder="1" applyAlignment="1" applyProtection="1">
      <alignment horizontal="left"/>
      <protection locked="0"/>
    </xf>
    <xf numFmtId="0" fontId="18" fillId="12" borderId="110" xfId="0" applyFont="1" applyFill="1" applyBorder="1" applyAlignment="1" applyProtection="1">
      <alignment horizontal="left" vertical="top"/>
      <protection locked="0"/>
    </xf>
    <xf numFmtId="0" fontId="18" fillId="12" borderId="110" xfId="0" applyFont="1" applyFill="1" applyBorder="1" applyAlignment="1" applyProtection="1">
      <alignment horizontal="left" vertical="top" wrapText="1"/>
      <protection locked="0"/>
    </xf>
    <xf numFmtId="0" fontId="27" fillId="12" borderId="63" xfId="0" applyFont="1" applyFill="1" applyBorder="1" applyAlignment="1" applyProtection="1">
      <alignment horizontal="left"/>
      <protection locked="0"/>
    </xf>
    <xf numFmtId="0" fontId="27" fillId="12" borderId="109" xfId="0" applyFont="1" applyFill="1" applyBorder="1" applyAlignment="1" applyProtection="1">
      <alignment horizontal="left"/>
      <protection locked="0"/>
    </xf>
    <xf numFmtId="0" fontId="25" fillId="12" borderId="1" xfId="0" applyFont="1" applyFill="1" applyBorder="1" applyAlignment="1" applyProtection="1">
      <alignment horizontal="left" vertical="center"/>
      <protection locked="0"/>
    </xf>
    <xf numFmtId="0" fontId="25" fillId="12" borderId="63" xfId="0" applyFont="1" applyFill="1" applyBorder="1" applyAlignment="1" applyProtection="1">
      <alignment horizontal="left" vertical="top" wrapText="1"/>
      <protection locked="0"/>
    </xf>
    <xf numFmtId="0" fontId="25" fillId="12" borderId="35" xfId="0" applyFont="1" applyFill="1" applyBorder="1" applyAlignment="1" applyProtection="1">
      <alignment horizontal="left" vertical="top" wrapText="1"/>
      <protection locked="0"/>
    </xf>
    <xf numFmtId="0" fontId="25" fillId="12" borderId="113" xfId="0" applyFont="1" applyFill="1" applyBorder="1" applyAlignment="1" applyProtection="1">
      <alignment horizontal="left" vertical="top" wrapText="1"/>
      <protection locked="0"/>
    </xf>
    <xf numFmtId="0" fontId="25" fillId="12" borderId="109" xfId="0" applyFont="1" applyFill="1" applyBorder="1" applyAlignment="1" applyProtection="1">
      <alignment horizontal="left" vertical="top" wrapText="1"/>
      <protection locked="0"/>
    </xf>
    <xf numFmtId="0" fontId="25" fillId="12" borderId="110" xfId="0" applyFont="1" applyFill="1" applyBorder="1" applyAlignment="1" applyProtection="1">
      <alignment horizontal="left" vertical="top" wrapText="1"/>
      <protection locked="0"/>
    </xf>
    <xf numFmtId="0" fontId="25" fillId="12" borderId="111" xfId="0" applyFont="1" applyFill="1" applyBorder="1" applyAlignment="1" applyProtection="1">
      <alignment horizontal="left" vertical="top" wrapText="1"/>
      <protection locked="0"/>
    </xf>
    <xf numFmtId="0" fontId="25" fillId="18" borderId="112" xfId="0" applyFont="1" applyFill="1" applyBorder="1" applyProtection="1">
      <protection locked="0"/>
    </xf>
    <xf numFmtId="0" fontId="25" fillId="12" borderId="112" xfId="0" applyFont="1" applyFill="1" applyBorder="1" applyProtection="1">
      <protection locked="0"/>
    </xf>
    <xf numFmtId="0" fontId="25" fillId="12" borderId="139" xfId="0" applyFont="1" applyFill="1" applyBorder="1" applyProtection="1">
      <protection locked="0"/>
    </xf>
    <xf numFmtId="0" fontId="25" fillId="12" borderId="126" xfId="0" applyFont="1" applyFill="1" applyBorder="1" applyProtection="1">
      <protection locked="0"/>
    </xf>
    <xf numFmtId="0" fontId="25" fillId="12" borderId="140" xfId="0" applyFont="1" applyFill="1" applyBorder="1" applyProtection="1">
      <protection locked="0"/>
    </xf>
    <xf numFmtId="0" fontId="25" fillId="12" borderId="82" xfId="0" applyFont="1" applyFill="1" applyBorder="1" applyProtection="1">
      <protection locked="0"/>
    </xf>
    <xf numFmtId="0" fontId="25" fillId="12" borderId="63" xfId="0" applyFont="1" applyFill="1" applyBorder="1" applyProtection="1">
      <protection locked="0"/>
    </xf>
    <xf numFmtId="0" fontId="25" fillId="12" borderId="18" xfId="0" applyFont="1" applyFill="1" applyBorder="1" applyAlignment="1" applyProtection="1">
      <alignment horizontal="left" vertical="top" wrapText="1"/>
      <protection locked="0"/>
    </xf>
    <xf numFmtId="0" fontId="25" fillId="12" borderId="70" xfId="0" applyFont="1" applyFill="1" applyBorder="1" applyAlignment="1" applyProtection="1">
      <alignment horizontal="left" vertical="top" wrapText="1"/>
      <protection locked="0"/>
    </xf>
    <xf numFmtId="0" fontId="18" fillId="12" borderId="21" xfId="0" applyFont="1" applyFill="1" applyBorder="1" applyProtection="1">
      <protection locked="0"/>
    </xf>
    <xf numFmtId="9" fontId="25" fillId="12" borderId="21" xfId="0" applyNumberFormat="1" applyFont="1" applyFill="1" applyBorder="1" applyAlignment="1" applyProtection="1">
      <alignment horizontal="center"/>
      <protection locked="0"/>
    </xf>
    <xf numFmtId="0" fontId="25" fillId="12" borderId="30" xfId="0" applyFont="1" applyFill="1" applyBorder="1" applyAlignment="1" applyProtection="1">
      <alignment vertical="top" wrapText="1"/>
      <protection locked="0"/>
    </xf>
    <xf numFmtId="0" fontId="25" fillId="12" borderId="30" xfId="0" applyFont="1" applyFill="1" applyBorder="1" applyAlignment="1" applyProtection="1">
      <alignment vertical="top"/>
      <protection locked="0"/>
    </xf>
    <xf numFmtId="0" fontId="25" fillId="12" borderId="30" xfId="0" applyFont="1" applyFill="1" applyBorder="1" applyProtection="1">
      <protection locked="0"/>
    </xf>
    <xf numFmtId="0" fontId="9" fillId="12" borderId="30" xfId="0" applyFont="1" applyFill="1" applyBorder="1" applyAlignment="1" applyProtection="1">
      <alignment vertical="center" wrapText="1"/>
      <protection locked="0"/>
    </xf>
    <xf numFmtId="0" fontId="25" fillId="12" borderId="30" xfId="0" applyFont="1" applyFill="1" applyBorder="1" applyAlignment="1" applyProtection="1">
      <alignment horizontal="left" vertical="center" wrapText="1"/>
      <protection locked="0"/>
    </xf>
    <xf numFmtId="0" fontId="18" fillId="12" borderId="49" xfId="0" applyFont="1" applyFill="1" applyBorder="1" applyProtection="1">
      <protection locked="0"/>
    </xf>
    <xf numFmtId="0" fontId="18" fillId="12" borderId="47" xfId="0" applyFont="1" applyFill="1" applyBorder="1" applyProtection="1">
      <protection locked="0"/>
    </xf>
    <xf numFmtId="0" fontId="25" fillId="26" borderId="0" xfId="0" applyFont="1" applyFill="1" applyAlignment="1" applyProtection="1">
      <alignment horizontal="left" vertical="top" wrapText="1"/>
      <protection locked="0"/>
    </xf>
    <xf numFmtId="0" fontId="25" fillId="26" borderId="0" xfId="0" applyFont="1" applyFill="1" applyAlignment="1" applyProtection="1">
      <alignment horizontal="left" vertical="center"/>
      <protection locked="0"/>
    </xf>
    <xf numFmtId="0" fontId="25" fillId="9" borderId="1" xfId="0" applyFont="1" applyFill="1" applyBorder="1" applyProtection="1">
      <protection locked="0"/>
    </xf>
    <xf numFmtId="0" fontId="25" fillId="26" borderId="0" xfId="0" applyFont="1" applyFill="1" applyProtection="1">
      <protection locked="0"/>
    </xf>
    <xf numFmtId="0" fontId="15" fillId="0" borderId="0" xfId="0" applyFont="1" applyAlignment="1">
      <alignment horizontal="center"/>
    </xf>
    <xf numFmtId="0" fontId="9" fillId="4" borderId="112" xfId="0" applyFont="1" applyFill="1" applyBorder="1" applyProtection="1"/>
    <xf numFmtId="0" fontId="15" fillId="4" borderId="1" xfId="0" applyFont="1" applyFill="1" applyBorder="1" applyProtection="1"/>
    <xf numFmtId="0" fontId="15" fillId="4" borderId="112" xfId="0" applyFont="1" applyFill="1" applyBorder="1" applyProtection="1"/>
    <xf numFmtId="0" fontId="9" fillId="0" borderId="1" xfId="0" applyFont="1" applyFill="1" applyBorder="1" applyProtection="1"/>
    <xf numFmtId="0" fontId="9" fillId="0" borderId="112" xfId="0" applyFont="1" applyFill="1" applyBorder="1" applyProtection="1"/>
    <xf numFmtId="0" fontId="15" fillId="0" borderId="112" xfId="0" applyFont="1" applyFill="1" applyBorder="1" applyProtection="1"/>
    <xf numFmtId="0" fontId="9" fillId="4" borderId="1" xfId="0" applyFont="1" applyFill="1" applyBorder="1" applyAlignment="1" applyProtection="1">
      <alignment wrapText="1"/>
    </xf>
    <xf numFmtId="0" fontId="9" fillId="4" borderId="112" xfId="0" applyFont="1" applyFill="1" applyBorder="1" applyAlignment="1" applyProtection="1">
      <alignment wrapText="1"/>
    </xf>
    <xf numFmtId="0" fontId="15" fillId="4" borderId="1" xfId="0" applyFont="1" applyFill="1" applyBorder="1" applyAlignment="1" applyProtection="1">
      <alignment wrapText="1"/>
    </xf>
    <xf numFmtId="0" fontId="9" fillId="4" borderId="1" xfId="0" applyFont="1" applyFill="1" applyBorder="1" applyAlignment="1" applyProtection="1">
      <alignment vertical="top"/>
    </xf>
    <xf numFmtId="0" fontId="9" fillId="4" borderId="1" xfId="0" applyFont="1" applyFill="1" applyBorder="1" applyAlignment="1" applyProtection="1">
      <alignment vertical="center"/>
    </xf>
    <xf numFmtId="0" fontId="0" fillId="0" borderId="0" xfId="0" applyFont="1" applyAlignment="1"/>
    <xf numFmtId="0" fontId="0" fillId="0" borderId="0" xfId="0" applyFont="1" applyAlignment="1"/>
    <xf numFmtId="0" fontId="25" fillId="4" borderId="112" xfId="0" applyFont="1" applyFill="1" applyBorder="1" applyAlignment="1" applyProtection="1">
      <protection locked="0"/>
    </xf>
    <xf numFmtId="0" fontId="0" fillId="0" borderId="0" xfId="0" applyFont="1" applyAlignment="1"/>
    <xf numFmtId="0" fontId="141" fillId="0" borderId="0" xfId="1" applyAlignment="1">
      <alignment horizontal="center" wrapText="1"/>
    </xf>
    <xf numFmtId="0" fontId="141" fillId="0" borderId="8" xfId="1" applyBorder="1" applyAlignment="1">
      <alignment horizontal="center" vertical="center" wrapText="1"/>
    </xf>
    <xf numFmtId="0" fontId="141" fillId="0" borderId="8" xfId="1" applyBorder="1" applyAlignment="1">
      <alignment vertical="center" wrapText="1"/>
    </xf>
    <xf numFmtId="0" fontId="25" fillId="0" borderId="112" xfId="0" applyFont="1" applyFill="1" applyBorder="1"/>
    <xf numFmtId="0" fontId="25" fillId="0" borderId="112" xfId="0" applyFont="1" applyFill="1" applyBorder="1" applyAlignment="1" applyProtection="1">
      <alignment horizontal="left" vertical="top" wrapText="1"/>
      <protection locked="0"/>
    </xf>
    <xf numFmtId="0" fontId="12" fillId="0" borderId="112" xfId="0" applyFont="1" applyFill="1" applyBorder="1" applyProtection="1">
      <protection locked="0"/>
    </xf>
    <xf numFmtId="0" fontId="26" fillId="0" borderId="112" xfId="0" applyFont="1" applyFill="1" applyBorder="1"/>
    <xf numFmtId="0" fontId="25" fillId="0" borderId="112" xfId="0" applyFont="1" applyFill="1" applyBorder="1" applyProtection="1">
      <protection locked="0"/>
    </xf>
    <xf numFmtId="0" fontId="20" fillId="0" borderId="112" xfId="5" applyFont="1" applyFill="1" applyBorder="1"/>
    <xf numFmtId="0" fontId="9" fillId="0" borderId="112" xfId="5" applyFont="1" applyFill="1" applyBorder="1"/>
    <xf numFmtId="0" fontId="15" fillId="0" borderId="112" xfId="5" applyFont="1" applyFill="1" applyBorder="1"/>
    <xf numFmtId="0" fontId="16" fillId="0" borderId="112" xfId="5" applyFont="1" applyFill="1"/>
    <xf numFmtId="0" fontId="149" fillId="0" borderId="112" xfId="6" applyFont="1" applyFill="1" applyAlignment="1">
      <alignment horizontal="left" vertical="center"/>
    </xf>
    <xf numFmtId="0" fontId="151" fillId="0" borderId="112" xfId="6" applyFont="1" applyFill="1" applyAlignment="1">
      <alignment horizontal="left" vertical="center" indent="5"/>
    </xf>
    <xf numFmtId="0" fontId="154" fillId="0" borderId="112" xfId="6" applyFont="1" applyFill="1" applyAlignment="1">
      <alignment horizontal="left" vertical="center"/>
    </xf>
    <xf numFmtId="0" fontId="154" fillId="0" borderId="112" xfId="6" applyFont="1" applyFill="1" applyAlignment="1">
      <alignment horizontal="center" vertical="center"/>
    </xf>
    <xf numFmtId="0" fontId="155" fillId="0" borderId="112" xfId="6" applyFont="1" applyFill="1" applyAlignment="1">
      <alignment horizontal="left" vertical="center" wrapText="1"/>
    </xf>
    <xf numFmtId="0" fontId="2" fillId="0" borderId="112" xfId="5" applyFont="1" applyFill="1"/>
    <xf numFmtId="0" fontId="2" fillId="0" borderId="112" xfId="5" applyFont="1" applyFill="1" applyBorder="1"/>
    <xf numFmtId="0" fontId="2" fillId="0" borderId="112" xfId="5" applyFont="1" applyFill="1" applyAlignment="1">
      <alignment vertical="center"/>
    </xf>
    <xf numFmtId="0" fontId="2" fillId="0" borderId="112" xfId="5" applyFont="1" applyFill="1" applyAlignment="1">
      <alignment horizontal="justify" vertical="center"/>
    </xf>
    <xf numFmtId="0" fontId="0" fillId="0" borderId="0" xfId="0" applyFont="1" applyAlignment="1"/>
    <xf numFmtId="0" fontId="15" fillId="0" borderId="0" xfId="0" applyFont="1" applyAlignment="1">
      <alignment horizontal="center"/>
    </xf>
    <xf numFmtId="0" fontId="18" fillId="0" borderId="0" xfId="0" applyFont="1" applyAlignment="1">
      <alignment horizontal="center"/>
    </xf>
    <xf numFmtId="0" fontId="0" fillId="0" borderId="112" xfId="2" applyFont="1" applyAlignment="1"/>
    <xf numFmtId="0" fontId="0" fillId="0" borderId="0" xfId="0" applyFont="1" applyAlignment="1"/>
    <xf numFmtId="164" fontId="9" fillId="6" borderId="1" xfId="7" applyNumberFormat="1" applyFont="1" applyFill="1" applyBorder="1" applyProtection="1">
      <protection locked="0"/>
    </xf>
    <xf numFmtId="164" fontId="9" fillId="6" borderId="1" xfId="7" applyNumberFormat="1" applyFont="1" applyFill="1" applyBorder="1" applyProtection="1"/>
    <xf numFmtId="164" fontId="9" fillId="6" borderId="112" xfId="7" applyNumberFormat="1" applyFont="1" applyFill="1" applyBorder="1" applyProtection="1">
      <protection locked="0"/>
    </xf>
    <xf numFmtId="164" fontId="15" fillId="6" borderId="19" xfId="7" applyNumberFormat="1" applyFont="1" applyFill="1" applyBorder="1" applyProtection="1"/>
    <xf numFmtId="164" fontId="15" fillId="6" borderId="1" xfId="7" applyNumberFormat="1" applyFont="1" applyFill="1" applyBorder="1" applyProtection="1">
      <protection locked="0"/>
    </xf>
    <xf numFmtId="164" fontId="15" fillId="6" borderId="112" xfId="7" applyNumberFormat="1" applyFont="1" applyFill="1" applyBorder="1" applyProtection="1">
      <protection locked="0"/>
    </xf>
    <xf numFmtId="164" fontId="15" fillId="7" borderId="20" xfId="7" applyNumberFormat="1" applyFont="1" applyFill="1" applyBorder="1" applyProtection="1">
      <protection locked="0"/>
    </xf>
    <xf numFmtId="164" fontId="9" fillId="7" borderId="20" xfId="7" applyNumberFormat="1" applyFont="1" applyFill="1" applyBorder="1" applyProtection="1"/>
    <xf numFmtId="164" fontId="9" fillId="7" borderId="20" xfId="7" applyNumberFormat="1" applyFont="1" applyFill="1" applyBorder="1" applyProtection="1">
      <protection locked="0"/>
    </xf>
    <xf numFmtId="164" fontId="9" fillId="0" borderId="0" xfId="7" applyNumberFormat="1" applyFont="1" applyAlignment="1" applyProtection="1">
      <alignment vertical="top"/>
    </xf>
    <xf numFmtId="164" fontId="9" fillId="0" borderId="0" xfId="7" applyNumberFormat="1" applyFont="1" applyProtection="1"/>
    <xf numFmtId="164" fontId="9" fillId="6" borderId="1" xfId="7" applyNumberFormat="1" applyFont="1" applyFill="1" applyBorder="1" applyAlignment="1" applyProtection="1">
      <alignment vertical="top"/>
      <protection locked="0"/>
    </xf>
    <xf numFmtId="164" fontId="9" fillId="6" borderId="1" xfId="7" applyNumberFormat="1" applyFont="1" applyFill="1" applyBorder="1" applyAlignment="1" applyProtection="1">
      <alignment vertical="top"/>
    </xf>
    <xf numFmtId="164" fontId="9" fillId="6" borderId="112" xfId="7" applyNumberFormat="1" applyFont="1" applyFill="1" applyBorder="1" applyAlignment="1" applyProtection="1">
      <alignment vertical="top"/>
      <protection locked="0"/>
    </xf>
    <xf numFmtId="164" fontId="9" fillId="6" borderId="21" xfId="7" applyNumberFormat="1" applyFont="1" applyFill="1" applyBorder="1" applyProtection="1">
      <protection locked="0"/>
    </xf>
    <xf numFmtId="164" fontId="9" fillId="6" borderId="21" xfId="7" applyNumberFormat="1" applyFont="1" applyFill="1" applyBorder="1" applyAlignment="1" applyProtection="1">
      <alignment vertical="top"/>
    </xf>
    <xf numFmtId="164" fontId="15" fillId="6" borderId="1" xfId="7" applyNumberFormat="1" applyFont="1" applyFill="1" applyBorder="1" applyProtection="1"/>
    <xf numFmtId="164" fontId="15" fillId="6" borderId="143" xfId="7" applyNumberFormat="1" applyFont="1" applyFill="1" applyBorder="1" applyProtection="1">
      <protection locked="0"/>
    </xf>
    <xf numFmtId="164" fontId="15" fillId="6" borderId="112" xfId="7" applyNumberFormat="1" applyFont="1" applyFill="1" applyBorder="1" applyAlignment="1" applyProtection="1">
      <alignment vertical="top"/>
      <protection locked="0"/>
    </xf>
    <xf numFmtId="164" fontId="15" fillId="6" borderId="142" xfId="7" applyNumberFormat="1" applyFont="1" applyFill="1" applyBorder="1" applyAlignment="1" applyProtection="1">
      <alignment vertical="top"/>
    </xf>
    <xf numFmtId="164" fontId="15" fillId="6" borderId="1" xfId="7" applyNumberFormat="1" applyFont="1" applyFill="1" applyBorder="1" applyAlignment="1" applyProtection="1">
      <alignment vertical="top"/>
    </xf>
    <xf numFmtId="164" fontId="15" fillId="6" borderId="112" xfId="7" applyNumberFormat="1" applyFont="1" applyFill="1" applyBorder="1" applyAlignment="1" applyProtection="1">
      <alignment vertical="top"/>
    </xf>
    <xf numFmtId="164" fontId="15" fillId="6" borderId="143" xfId="7" applyNumberFormat="1" applyFont="1" applyFill="1" applyBorder="1" applyAlignment="1" applyProtection="1">
      <alignment vertical="top"/>
    </xf>
    <xf numFmtId="164" fontId="15" fillId="6" borderId="112" xfId="7" applyNumberFormat="1" applyFont="1" applyFill="1" applyBorder="1" applyProtection="1"/>
    <xf numFmtId="164" fontId="9" fillId="7" borderId="1" xfId="7" applyNumberFormat="1" applyFont="1" applyFill="1" applyBorder="1" applyProtection="1">
      <protection locked="0"/>
    </xf>
    <xf numFmtId="164" fontId="15" fillId="7" borderId="1" xfId="7" applyNumberFormat="1" applyFont="1" applyFill="1" applyBorder="1" applyAlignment="1" applyProtection="1">
      <alignment vertical="top"/>
    </xf>
    <xf numFmtId="164" fontId="15" fillId="7" borderId="1" xfId="7" applyNumberFormat="1" applyFont="1" applyFill="1" applyBorder="1" applyProtection="1">
      <protection locked="0"/>
    </xf>
    <xf numFmtId="164" fontId="9" fillId="2" borderId="141" xfId="7" applyNumberFormat="1" applyFont="1" applyFill="1" applyBorder="1" applyProtection="1"/>
    <xf numFmtId="164" fontId="15" fillId="7" borderId="20" xfId="7" applyNumberFormat="1" applyFont="1" applyFill="1" applyBorder="1" applyAlignment="1" applyProtection="1">
      <alignment vertical="top"/>
    </xf>
    <xf numFmtId="164" fontId="9" fillId="8" borderId="20" xfId="7" applyNumberFormat="1" applyFont="1" applyFill="1" applyBorder="1" applyProtection="1"/>
    <xf numFmtId="164" fontId="15" fillId="8" borderId="20" xfId="7" applyNumberFormat="1" applyFont="1" applyFill="1" applyBorder="1" applyAlignment="1" applyProtection="1">
      <alignment vertical="top"/>
    </xf>
    <xf numFmtId="164" fontId="15" fillId="10" borderId="20" xfId="7" applyNumberFormat="1" applyFont="1" applyFill="1" applyBorder="1" applyProtection="1">
      <protection locked="0"/>
    </xf>
    <xf numFmtId="164" fontId="15" fillId="10" borderId="20" xfId="7" applyNumberFormat="1" applyFont="1" applyFill="1" applyBorder="1" applyAlignment="1" applyProtection="1">
      <alignment vertical="top"/>
    </xf>
    <xf numFmtId="164" fontId="0" fillId="0" borderId="0" xfId="7" applyNumberFormat="1" applyFont="1" applyAlignment="1" applyProtection="1"/>
    <xf numFmtId="164" fontId="15" fillId="0" borderId="0" xfId="7" applyNumberFormat="1" applyFont="1" applyProtection="1"/>
    <xf numFmtId="164" fontId="15" fillId="8" borderId="20" xfId="7" applyNumberFormat="1" applyFont="1" applyFill="1" applyBorder="1" applyProtection="1"/>
    <xf numFmtId="164" fontId="9" fillId="6" borderId="1" xfId="7" applyNumberFormat="1" applyFont="1" applyFill="1" applyBorder="1" applyAlignment="1" applyProtection="1">
      <alignment vertical="center"/>
    </xf>
    <xf numFmtId="164" fontId="9" fillId="6" borderId="1" xfId="7" applyNumberFormat="1" applyFont="1" applyFill="1" applyBorder="1" applyAlignment="1" applyProtection="1">
      <alignment vertical="center"/>
      <protection locked="0"/>
    </xf>
    <xf numFmtId="164" fontId="9" fillId="6" borderId="112" xfId="7" applyNumberFormat="1" applyFont="1" applyFill="1" applyBorder="1" applyAlignment="1" applyProtection="1">
      <alignment vertical="center"/>
      <protection locked="0"/>
    </xf>
    <xf numFmtId="164" fontId="9" fillId="6" borderId="112" xfId="7" applyNumberFormat="1" applyFont="1" applyFill="1" applyBorder="1" applyAlignment="1" applyProtection="1">
      <alignment vertical="center"/>
    </xf>
    <xf numFmtId="164" fontId="9" fillId="6" borderId="1" xfId="7" applyNumberFormat="1" applyFont="1" applyFill="1" applyBorder="1" applyAlignment="1" applyProtection="1">
      <alignment vertical="top" wrapText="1"/>
      <protection locked="0"/>
    </xf>
    <xf numFmtId="164" fontId="15" fillId="6" borderId="19" xfId="7" applyNumberFormat="1" applyFont="1" applyFill="1" applyBorder="1" applyAlignment="1" applyProtection="1">
      <alignment vertical="top" wrapText="1"/>
    </xf>
    <xf numFmtId="164" fontId="15" fillId="7" borderId="1" xfId="7" applyNumberFormat="1" applyFont="1" applyFill="1" applyBorder="1" applyAlignment="1" applyProtection="1">
      <alignment horizontal="right"/>
    </xf>
    <xf numFmtId="164" fontId="9" fillId="6" borderId="112" xfId="7" applyNumberFormat="1" applyFont="1" applyFill="1" applyBorder="1" applyAlignment="1" applyProtection="1">
      <alignment vertical="top" wrapText="1"/>
      <protection locked="0"/>
    </xf>
    <xf numFmtId="164" fontId="15" fillId="6" borderId="21" xfId="7" applyNumberFormat="1" applyFont="1" applyFill="1" applyBorder="1" applyProtection="1">
      <protection locked="0"/>
    </xf>
    <xf numFmtId="164" fontId="15" fillId="6" borderId="142" xfId="7" applyNumberFormat="1" applyFont="1" applyFill="1" applyBorder="1" applyProtection="1"/>
    <xf numFmtId="164" fontId="15" fillId="7" borderId="20" xfId="7" applyNumberFormat="1" applyFont="1" applyFill="1" applyBorder="1" applyAlignment="1" applyProtection="1">
      <alignment horizontal="right"/>
    </xf>
    <xf numFmtId="164" fontId="15" fillId="8" borderId="141" xfId="7" applyNumberFormat="1" applyFont="1" applyFill="1" applyBorder="1" applyProtection="1"/>
    <xf numFmtId="164" fontId="9" fillId="0" borderId="0" xfId="7" applyNumberFormat="1" applyFont="1" applyAlignment="1" applyProtection="1">
      <alignment vertical="center"/>
    </xf>
    <xf numFmtId="164" fontId="15" fillId="0" borderId="0" xfId="7" applyNumberFormat="1" applyFont="1" applyAlignment="1" applyProtection="1">
      <alignment horizontal="left" vertical="center"/>
    </xf>
    <xf numFmtId="164" fontId="15" fillId="6" borderId="1" xfId="7" applyNumberFormat="1" applyFont="1" applyFill="1" applyBorder="1" applyAlignment="1" applyProtection="1">
      <alignment horizontal="right" vertical="center"/>
      <protection locked="0"/>
    </xf>
    <xf numFmtId="164" fontId="15" fillId="6" borderId="1" xfId="7" applyNumberFormat="1" applyFont="1" applyFill="1" applyBorder="1" applyAlignment="1" applyProtection="1">
      <alignment horizontal="right" vertical="center"/>
    </xf>
    <xf numFmtId="164" fontId="15" fillId="6" borderId="112" xfId="7" applyNumberFormat="1" applyFont="1" applyFill="1" applyBorder="1" applyAlignment="1" applyProtection="1">
      <alignment horizontal="right" vertical="center"/>
      <protection locked="0"/>
    </xf>
    <xf numFmtId="164" fontId="15" fillId="6" borderId="134" xfId="7" applyNumberFormat="1" applyFont="1" applyFill="1" applyBorder="1" applyAlignment="1" applyProtection="1">
      <alignment horizontal="right" vertical="center"/>
      <protection locked="0"/>
    </xf>
    <xf numFmtId="164" fontId="15" fillId="8" borderId="141" xfId="7" applyNumberFormat="1" applyFont="1" applyFill="1" applyBorder="1" applyAlignment="1" applyProtection="1">
      <alignment vertical="top"/>
    </xf>
    <xf numFmtId="164" fontId="9" fillId="6" borderId="143" xfId="7" applyNumberFormat="1" applyFont="1" applyFill="1" applyBorder="1" applyProtection="1">
      <protection locked="0"/>
    </xf>
    <xf numFmtId="164" fontId="9" fillId="6" borderId="143" xfId="7" applyNumberFormat="1" applyFont="1" applyFill="1" applyBorder="1" applyAlignment="1" applyProtection="1">
      <alignment vertical="top"/>
    </xf>
    <xf numFmtId="164" fontId="9" fillId="7" borderId="20" xfId="7" applyNumberFormat="1" applyFont="1" applyFill="1" applyBorder="1" applyAlignment="1" applyProtection="1">
      <alignment vertical="top"/>
    </xf>
    <xf numFmtId="164" fontId="9" fillId="11" borderId="1" xfId="7" applyNumberFormat="1" applyFont="1" applyFill="1" applyBorder="1" applyAlignment="1" applyProtection="1">
      <alignment vertical="top"/>
      <protection locked="0"/>
    </xf>
    <xf numFmtId="164" fontId="9" fillId="11" borderId="1" xfId="7" applyNumberFormat="1" applyFont="1" applyFill="1" applyBorder="1" applyAlignment="1" applyProtection="1">
      <alignment vertical="top"/>
    </xf>
    <xf numFmtId="164" fontId="9" fillId="11" borderId="112" xfId="7" applyNumberFormat="1" applyFont="1" applyFill="1" applyBorder="1" applyAlignment="1" applyProtection="1">
      <alignment vertical="top"/>
      <protection locked="0"/>
    </xf>
    <xf numFmtId="164" fontId="9" fillId="11" borderId="1" xfId="7" applyNumberFormat="1" applyFont="1" applyFill="1" applyBorder="1" applyProtection="1">
      <protection locked="0"/>
    </xf>
    <xf numFmtId="164" fontId="15" fillId="11" borderId="19" xfId="7" applyNumberFormat="1" applyFont="1" applyFill="1" applyBorder="1" applyProtection="1"/>
    <xf numFmtId="164" fontId="15" fillId="0" borderId="0" xfId="7" applyNumberFormat="1" applyFont="1" applyAlignment="1" applyProtection="1">
      <alignment vertical="top"/>
    </xf>
    <xf numFmtId="164" fontId="9" fillId="6" borderId="144" xfId="7" applyNumberFormat="1" applyFont="1" applyFill="1" applyBorder="1" applyProtection="1">
      <protection locked="0"/>
    </xf>
    <xf numFmtId="164" fontId="9" fillId="6" borderId="144" xfId="7" applyNumberFormat="1" applyFont="1" applyFill="1" applyBorder="1" applyAlignment="1" applyProtection="1">
      <alignment vertical="top"/>
    </xf>
    <xf numFmtId="164" fontId="9" fillId="6" borderId="112" xfId="7" applyNumberFormat="1" applyFont="1" applyFill="1" applyBorder="1" applyAlignment="1" applyProtection="1">
      <alignment vertical="top"/>
    </xf>
    <xf numFmtId="164" fontId="15" fillId="6" borderId="20" xfId="7" applyNumberFormat="1" applyFont="1" applyFill="1" applyBorder="1" applyProtection="1">
      <protection locked="0"/>
    </xf>
    <xf numFmtId="164" fontId="15" fillId="6" borderId="20" xfId="7" applyNumberFormat="1" applyFont="1" applyFill="1" applyBorder="1" applyProtection="1"/>
    <xf numFmtId="164" fontId="15" fillId="6" borderId="112" xfId="7" applyNumberFormat="1" applyFont="1" applyFill="1" applyBorder="1" applyAlignment="1" applyProtection="1">
      <alignment vertical="center"/>
      <protection locked="0"/>
    </xf>
    <xf numFmtId="164" fontId="15" fillId="6" borderId="134" xfId="7" applyNumberFormat="1" applyFont="1" applyFill="1" applyBorder="1" applyProtection="1">
      <protection locked="0"/>
    </xf>
    <xf numFmtId="164" fontId="15" fillId="6" borderId="134" xfId="7" applyNumberFormat="1" applyFont="1" applyFill="1" applyBorder="1" applyAlignment="1" applyProtection="1">
      <alignment vertical="center"/>
      <protection locked="0"/>
    </xf>
    <xf numFmtId="164" fontId="15" fillId="6" borderId="134" xfId="7" applyNumberFormat="1" applyFont="1" applyFill="1" applyBorder="1" applyAlignment="1" applyProtection="1">
      <alignment vertical="top"/>
      <protection locked="0"/>
    </xf>
    <xf numFmtId="164" fontId="9" fillId="11" borderId="1" xfId="7" applyNumberFormat="1" applyFont="1" applyFill="1" applyBorder="1" applyProtection="1"/>
    <xf numFmtId="164" fontId="9" fillId="11" borderId="112" xfId="7" applyNumberFormat="1" applyFont="1" applyFill="1" applyBorder="1" applyProtection="1">
      <protection locked="0"/>
    </xf>
    <xf numFmtId="164" fontId="9" fillId="11" borderId="21" xfId="7" applyNumberFormat="1" applyFont="1" applyFill="1" applyBorder="1" applyProtection="1">
      <protection locked="0"/>
    </xf>
    <xf numFmtId="164" fontId="9" fillId="11" borderId="21" xfId="7" applyNumberFormat="1" applyFont="1" applyFill="1" applyBorder="1" applyProtection="1"/>
    <xf numFmtId="164" fontId="15" fillId="11" borderId="1" xfId="7" applyNumberFormat="1" applyFont="1" applyFill="1" applyBorder="1" applyProtection="1">
      <protection locked="0"/>
    </xf>
    <xf numFmtId="164" fontId="15" fillId="11" borderId="1" xfId="7" applyNumberFormat="1" applyFont="1" applyFill="1" applyBorder="1" applyProtection="1"/>
    <xf numFmtId="164" fontId="15" fillId="11" borderId="20" xfId="7" applyNumberFormat="1" applyFont="1" applyFill="1" applyBorder="1" applyProtection="1">
      <protection locked="0"/>
    </xf>
    <xf numFmtId="164" fontId="15" fillId="11" borderId="20" xfId="7" applyNumberFormat="1" applyFont="1" applyFill="1" applyBorder="1" applyProtection="1"/>
    <xf numFmtId="164" fontId="15" fillId="27" borderId="112" xfId="7" applyNumberFormat="1" applyFont="1" applyFill="1" applyBorder="1" applyProtection="1"/>
    <xf numFmtId="164" fontId="9" fillId="7" borderId="1" xfId="7" applyNumberFormat="1" applyFont="1" applyFill="1" applyBorder="1" applyProtection="1"/>
    <xf numFmtId="164" fontId="9" fillId="7" borderId="112" xfId="7" applyNumberFormat="1" applyFont="1" applyFill="1" applyBorder="1" applyProtection="1">
      <protection locked="0"/>
    </xf>
    <xf numFmtId="164" fontId="15" fillId="7" borderId="19" xfId="7" applyNumberFormat="1" applyFont="1" applyFill="1" applyBorder="1" applyProtection="1"/>
    <xf numFmtId="164" fontId="9" fillId="7" borderId="21" xfId="7" applyNumberFormat="1" applyFont="1" applyFill="1" applyBorder="1" applyProtection="1">
      <protection locked="0"/>
    </xf>
    <xf numFmtId="164" fontId="9" fillId="7" borderId="21" xfId="7" applyNumberFormat="1" applyFont="1" applyFill="1" applyBorder="1" applyProtection="1"/>
    <xf numFmtId="164" fontId="15" fillId="7" borderId="112" xfId="7" applyNumberFormat="1" applyFont="1" applyFill="1" applyBorder="1" applyProtection="1">
      <protection locked="0"/>
    </xf>
    <xf numFmtId="164" fontId="15" fillId="7" borderId="1" xfId="7" applyNumberFormat="1" applyFont="1" applyFill="1" applyBorder="1" applyProtection="1"/>
    <xf numFmtId="164" fontId="15" fillId="7" borderId="20" xfId="7" applyNumberFormat="1" applyFont="1" applyFill="1" applyBorder="1" applyProtection="1"/>
    <xf numFmtId="164" fontId="9" fillId="6" borderId="20" xfId="7" applyNumberFormat="1" applyFont="1" applyFill="1" applyBorder="1" applyProtection="1">
      <protection locked="0"/>
    </xf>
    <xf numFmtId="164" fontId="9" fillId="6" borderId="20" xfId="7" applyNumberFormat="1" applyFont="1" applyFill="1" applyBorder="1" applyProtection="1"/>
    <xf numFmtId="164" fontId="9" fillId="6" borderId="1" xfId="7" applyNumberFormat="1" applyFont="1" applyFill="1" applyBorder="1" applyAlignment="1" applyProtection="1">
      <protection locked="0"/>
    </xf>
    <xf numFmtId="164" fontId="9" fillId="6" borderId="112" xfId="7" applyNumberFormat="1" applyFont="1" applyFill="1" applyBorder="1" applyAlignment="1" applyProtection="1">
      <protection locked="0"/>
    </xf>
    <xf numFmtId="164" fontId="9" fillId="7" borderId="1" xfId="7" applyNumberFormat="1" applyFont="1" applyFill="1" applyBorder="1" applyAlignment="1" applyProtection="1">
      <protection locked="0"/>
    </xf>
    <xf numFmtId="164" fontId="9" fillId="0" borderId="22" xfId="7" applyNumberFormat="1" applyFont="1" applyBorder="1" applyProtection="1"/>
    <xf numFmtId="164" fontId="9" fillId="8" borderId="23" xfId="7" applyNumberFormat="1" applyFont="1" applyFill="1" applyBorder="1" applyProtection="1"/>
    <xf numFmtId="164" fontId="15" fillId="7" borderId="24" xfId="7" applyNumberFormat="1" applyFont="1" applyFill="1" applyBorder="1" applyProtection="1"/>
    <xf numFmtId="164" fontId="15" fillId="7" borderId="0" xfId="7" applyNumberFormat="1" applyFont="1" applyFill="1" applyProtection="1">
      <protection locked="0"/>
    </xf>
    <xf numFmtId="164" fontId="15" fillId="7" borderId="112" xfId="7" applyNumberFormat="1" applyFont="1" applyFill="1" applyBorder="1" applyProtection="1"/>
    <xf numFmtId="164" fontId="9" fillId="8" borderId="141" xfId="7" applyNumberFormat="1" applyFont="1" applyFill="1" applyBorder="1" applyProtection="1"/>
    <xf numFmtId="164" fontId="9" fillId="7" borderId="112" xfId="7" applyNumberFormat="1" applyFont="1" applyFill="1" applyBorder="1" applyProtection="1"/>
    <xf numFmtId="164" fontId="9" fillId="7" borderId="112" xfId="7" applyNumberFormat="1" applyFont="1" applyFill="1" applyBorder="1" applyAlignment="1" applyProtection="1">
      <alignment vertical="top"/>
      <protection locked="0"/>
    </xf>
    <xf numFmtId="164" fontId="9" fillId="7" borderId="1" xfId="7" applyNumberFormat="1" applyFont="1" applyFill="1" applyBorder="1" applyAlignment="1" applyProtection="1">
      <alignment vertical="top"/>
      <protection locked="0"/>
    </xf>
    <xf numFmtId="164" fontId="9" fillId="7" borderId="1" xfId="7" applyNumberFormat="1" applyFont="1" applyFill="1" applyBorder="1" applyAlignment="1" applyProtection="1">
      <alignment vertical="top"/>
    </xf>
    <xf numFmtId="164" fontId="15" fillId="7" borderId="26" xfId="7" applyNumberFormat="1" applyFont="1" applyFill="1" applyBorder="1" applyProtection="1">
      <protection locked="0"/>
    </xf>
    <xf numFmtId="164" fontId="15" fillId="7" borderId="134" xfId="7" applyNumberFormat="1" applyFont="1" applyFill="1" applyBorder="1" applyProtection="1">
      <protection locked="0"/>
    </xf>
    <xf numFmtId="164" fontId="15" fillId="15" borderId="19" xfId="7" applyNumberFormat="1" applyFont="1" applyFill="1" applyBorder="1" applyProtection="1"/>
    <xf numFmtId="164" fontId="15" fillId="7" borderId="0" xfId="7" applyNumberFormat="1" applyFont="1" applyFill="1" applyProtection="1"/>
    <xf numFmtId="164" fontId="9" fillId="0" borderId="27" xfId="7" applyNumberFormat="1" applyFont="1" applyBorder="1" applyProtection="1"/>
    <xf numFmtId="164" fontId="9" fillId="0" borderId="28" xfId="7" applyNumberFormat="1" applyFont="1" applyBorder="1" applyProtection="1"/>
    <xf numFmtId="164" fontId="9" fillId="8" borderId="29" xfId="7" applyNumberFormat="1" applyFont="1" applyFill="1" applyBorder="1" applyProtection="1"/>
    <xf numFmtId="164" fontId="9" fillId="0" borderId="0" xfId="7" applyNumberFormat="1" applyFont="1" applyProtection="1">
      <protection locked="0"/>
    </xf>
    <xf numFmtId="164" fontId="9" fillId="0" borderId="1" xfId="7" applyNumberFormat="1" applyFont="1" applyFill="1" applyBorder="1" applyProtection="1"/>
    <xf numFmtId="164" fontId="9" fillId="0" borderId="0" xfId="7" applyNumberFormat="1" applyFont="1" applyFill="1" applyProtection="1">
      <protection locked="0"/>
    </xf>
    <xf numFmtId="164" fontId="0" fillId="0" borderId="0" xfId="7" applyNumberFormat="1" applyFont="1" applyAlignment="1"/>
    <xf numFmtId="164" fontId="9" fillId="0" borderId="0" xfId="7" applyNumberFormat="1" applyFont="1"/>
    <xf numFmtId="164" fontId="9" fillId="0" borderId="8" xfId="7" applyNumberFormat="1" applyFont="1" applyBorder="1"/>
    <xf numFmtId="164" fontId="15" fillId="0" borderId="9" xfId="7" applyNumberFormat="1" applyFont="1" applyBorder="1"/>
    <xf numFmtId="164" fontId="9" fillId="0" borderId="10" xfId="7" applyNumberFormat="1" applyFont="1" applyBorder="1"/>
    <xf numFmtId="164" fontId="15" fillId="0" borderId="11" xfId="7" applyNumberFormat="1" applyFont="1" applyBorder="1"/>
    <xf numFmtId="0" fontId="16" fillId="0" borderId="0" xfId="0" applyFont="1" applyAlignment="1" applyProtection="1"/>
    <xf numFmtId="164" fontId="15" fillId="2" borderId="20" xfId="7" applyNumberFormat="1" applyFont="1" applyFill="1" applyBorder="1" applyProtection="1"/>
    <xf numFmtId="164" fontId="9" fillId="7" borderId="1" xfId="7" applyNumberFormat="1" applyFont="1" applyFill="1" applyBorder="1"/>
    <xf numFmtId="164" fontId="15" fillId="7" borderId="19" xfId="7" applyNumberFormat="1" applyFont="1" applyFill="1" applyBorder="1"/>
    <xf numFmtId="164" fontId="15" fillId="7" borderId="1" xfId="7" applyNumberFormat="1" applyFont="1" applyFill="1" applyBorder="1"/>
    <xf numFmtId="164" fontId="15" fillId="7" borderId="133" xfId="7" applyNumberFormat="1" applyFont="1" applyFill="1" applyBorder="1"/>
    <xf numFmtId="164" fontId="15" fillId="8" borderId="20" xfId="7" applyNumberFormat="1" applyFont="1" applyFill="1" applyBorder="1"/>
    <xf numFmtId="164" fontId="9" fillId="4" borderId="1" xfId="7" applyNumberFormat="1" applyFont="1" applyFill="1" applyBorder="1"/>
    <xf numFmtId="164" fontId="9" fillId="7" borderId="20" xfId="7" applyNumberFormat="1" applyFont="1" applyFill="1" applyBorder="1"/>
    <xf numFmtId="164" fontId="9" fillId="7" borderId="112" xfId="7" applyNumberFormat="1" applyFont="1" applyFill="1" applyBorder="1"/>
    <xf numFmtId="164" fontId="15" fillId="7" borderId="20" xfId="7" applyNumberFormat="1" applyFont="1" applyFill="1" applyBorder="1"/>
    <xf numFmtId="164" fontId="9" fillId="8" borderId="20" xfId="7" applyNumberFormat="1" applyFont="1" applyFill="1" applyBorder="1"/>
    <xf numFmtId="164" fontId="9" fillId="7" borderId="134" xfId="7" applyNumberFormat="1" applyFont="1" applyFill="1" applyBorder="1" applyProtection="1">
      <protection locked="0"/>
    </xf>
    <xf numFmtId="164" fontId="15" fillId="8" borderId="141" xfId="7" applyNumberFormat="1" applyFont="1" applyFill="1" applyBorder="1"/>
    <xf numFmtId="164" fontId="9" fillId="17" borderId="1" xfId="7" applyNumberFormat="1" applyFont="1" applyFill="1" applyBorder="1" applyProtection="1">
      <protection locked="0"/>
    </xf>
    <xf numFmtId="164" fontId="9" fillId="17" borderId="1" xfId="7" applyNumberFormat="1" applyFont="1" applyFill="1" applyBorder="1"/>
    <xf numFmtId="164" fontId="9" fillId="17" borderId="112" xfId="7" applyNumberFormat="1" applyFont="1" applyFill="1" applyBorder="1" applyProtection="1">
      <protection locked="0"/>
    </xf>
    <xf numFmtId="164" fontId="15" fillId="4" borderId="1" xfId="7" applyNumberFormat="1" applyFont="1" applyFill="1" applyBorder="1"/>
    <xf numFmtId="164" fontId="15" fillId="7" borderId="112" xfId="7" applyNumberFormat="1" applyFont="1" applyFill="1" applyBorder="1"/>
    <xf numFmtId="164" fontId="15" fillId="17" borderId="112" xfId="7" applyNumberFormat="1" applyFont="1" applyFill="1" applyBorder="1" applyProtection="1">
      <protection locked="0"/>
    </xf>
    <xf numFmtId="164" fontId="9" fillId="4" borderId="23" xfId="7" applyNumberFormat="1" applyFont="1" applyFill="1" applyBorder="1"/>
    <xf numFmtId="164" fontId="15" fillId="4" borderId="23" xfId="7" applyNumberFormat="1" applyFont="1" applyFill="1" applyBorder="1"/>
    <xf numFmtId="164" fontId="9" fillId="6" borderId="1" xfId="7" applyNumberFormat="1" applyFont="1" applyFill="1" applyBorder="1"/>
    <xf numFmtId="164" fontId="15" fillId="6" borderId="19" xfId="7" applyNumberFormat="1" applyFont="1" applyFill="1" applyBorder="1"/>
    <xf numFmtId="164" fontId="15" fillId="6" borderId="1" xfId="7" applyNumberFormat="1" applyFont="1" applyFill="1" applyBorder="1"/>
    <xf numFmtId="164" fontId="15" fillId="6" borderId="133" xfId="7" applyNumberFormat="1" applyFont="1" applyFill="1" applyBorder="1"/>
    <xf numFmtId="164" fontId="9" fillId="6" borderId="20" xfId="7" applyNumberFormat="1" applyFont="1" applyFill="1" applyBorder="1"/>
    <xf numFmtId="164" fontId="9" fillId="6" borderId="1" xfId="7" applyNumberFormat="1" applyFont="1" applyFill="1" applyBorder="1" applyAlignment="1" applyProtection="1">
      <alignment wrapText="1"/>
      <protection locked="0"/>
    </xf>
    <xf numFmtId="164" fontId="9" fillId="6" borderId="112" xfId="7" applyNumberFormat="1" applyFont="1" applyFill="1" applyBorder="1" applyAlignment="1" applyProtection="1">
      <alignment wrapText="1"/>
      <protection locked="0"/>
    </xf>
    <xf numFmtId="164" fontId="15" fillId="6" borderId="19" xfId="7" applyNumberFormat="1" applyFont="1" applyFill="1" applyBorder="1" applyAlignment="1">
      <alignment wrapText="1"/>
    </xf>
    <xf numFmtId="164" fontId="9" fillId="19" borderId="112" xfId="7" applyNumberFormat="1" applyFont="1" applyFill="1" applyBorder="1" applyProtection="1">
      <protection locked="0"/>
    </xf>
    <xf numFmtId="164" fontId="9" fillId="6" borderId="112" xfId="7" applyNumberFormat="1" applyFont="1" applyFill="1" applyBorder="1"/>
    <xf numFmtId="164" fontId="9" fillId="6" borderId="134" xfId="7" applyNumberFormat="1" applyFont="1" applyFill="1" applyBorder="1" applyProtection="1">
      <protection locked="0"/>
    </xf>
    <xf numFmtId="164" fontId="15" fillId="23" borderId="1" xfId="7" applyNumberFormat="1" applyFont="1" applyFill="1" applyBorder="1" applyProtection="1">
      <protection locked="0"/>
    </xf>
    <xf numFmtId="164" fontId="15" fillId="6" borderId="1" xfId="7" applyNumberFormat="1" applyFont="1" applyFill="1" applyBorder="1" applyAlignment="1" applyProtection="1">
      <alignment wrapText="1"/>
      <protection locked="0"/>
    </xf>
    <xf numFmtId="164" fontId="18" fillId="6" borderId="1" xfId="7" applyNumberFormat="1" applyFont="1" applyFill="1" applyBorder="1" applyAlignment="1" applyProtection="1">
      <alignment wrapText="1"/>
      <protection locked="0"/>
    </xf>
    <xf numFmtId="164" fontId="15" fillId="6" borderId="112" xfId="7" applyNumberFormat="1" applyFont="1" applyFill="1" applyBorder="1"/>
    <xf numFmtId="164" fontId="9" fillId="4" borderId="1" xfId="7" applyNumberFormat="1" applyFont="1" applyFill="1" applyBorder="1" applyProtection="1">
      <protection locked="0"/>
    </xf>
    <xf numFmtId="164" fontId="9" fillId="4" borderId="20" xfId="7" applyNumberFormat="1" applyFont="1" applyFill="1" applyBorder="1" applyProtection="1">
      <protection locked="0"/>
    </xf>
    <xf numFmtId="164" fontId="9" fillId="4" borderId="20" xfId="7" applyNumberFormat="1" applyFont="1" applyFill="1" applyBorder="1"/>
    <xf numFmtId="164" fontId="15" fillId="8" borderId="25" xfId="7" applyNumberFormat="1" applyFont="1" applyFill="1" applyBorder="1"/>
    <xf numFmtId="164" fontId="9" fillId="4" borderId="112" xfId="7" applyNumberFormat="1" applyFont="1" applyFill="1" applyBorder="1" applyProtection="1">
      <protection locked="0"/>
    </xf>
    <xf numFmtId="164" fontId="9" fillId="0" borderId="134" xfId="7" applyNumberFormat="1" applyFont="1" applyBorder="1" applyProtection="1">
      <protection locked="0"/>
    </xf>
    <xf numFmtId="164" fontId="9" fillId="4" borderId="33" xfId="7" applyNumberFormat="1" applyFont="1" applyFill="1" applyBorder="1"/>
    <xf numFmtId="164" fontId="9" fillId="4" borderId="33" xfId="7" applyNumberFormat="1" applyFont="1" applyFill="1" applyBorder="1" applyProtection="1">
      <protection locked="0"/>
    </xf>
    <xf numFmtId="164" fontId="9" fillId="4" borderId="35" xfId="7" applyNumberFormat="1" applyFont="1" applyFill="1" applyBorder="1"/>
    <xf numFmtId="164" fontId="9" fillId="4" borderId="36" xfId="7" applyNumberFormat="1" applyFont="1" applyFill="1" applyBorder="1"/>
    <xf numFmtId="164" fontId="9" fillId="4" borderId="1" xfId="7" applyNumberFormat="1" applyFont="1" applyFill="1" applyBorder="1" applyProtection="1"/>
    <xf numFmtId="164" fontId="9" fillId="0" borderId="125" xfId="7" applyNumberFormat="1" applyFont="1" applyBorder="1"/>
    <xf numFmtId="164" fontId="15" fillId="0" borderId="53" xfId="7" applyNumberFormat="1" applyFont="1" applyBorder="1"/>
    <xf numFmtId="164" fontId="15" fillId="0" borderId="53" xfId="7" applyNumberFormat="1" applyFont="1" applyBorder="1" applyProtection="1">
      <protection locked="0"/>
    </xf>
    <xf numFmtId="164" fontId="15" fillId="0" borderId="0" xfId="7" applyNumberFormat="1" applyFont="1"/>
    <xf numFmtId="164" fontId="9" fillId="0" borderId="53" xfId="7" applyNumberFormat="1" applyFont="1" applyBorder="1"/>
    <xf numFmtId="164" fontId="9" fillId="12" borderId="1" xfId="7" applyNumberFormat="1" applyFont="1" applyFill="1" applyBorder="1" applyProtection="1">
      <protection locked="0"/>
    </xf>
    <xf numFmtId="164" fontId="9" fillId="0" borderId="9" xfId="7" applyNumberFormat="1" applyFont="1" applyBorder="1"/>
    <xf numFmtId="164" fontId="128" fillId="0" borderId="0" xfId="7" applyNumberFormat="1" applyFont="1" applyAlignment="1">
      <alignment horizontal="right" vertical="center"/>
    </xf>
    <xf numFmtId="164" fontId="9" fillId="0" borderId="0" xfId="7" applyNumberFormat="1" applyFont="1" applyAlignment="1">
      <alignment vertical="center"/>
    </xf>
    <xf numFmtId="164" fontId="9" fillId="0" borderId="53" xfId="7" applyNumberFormat="1" applyFont="1" applyBorder="1" applyAlignment="1">
      <alignment horizontal="right" vertical="center"/>
    </xf>
    <xf numFmtId="164" fontId="129" fillId="0" borderId="53" xfId="7" applyNumberFormat="1" applyFont="1" applyBorder="1" applyAlignment="1">
      <alignment horizontal="right" vertical="center"/>
    </xf>
    <xf numFmtId="164" fontId="128" fillId="0" borderId="9" xfId="7" applyNumberFormat="1" applyFont="1" applyBorder="1" applyAlignment="1">
      <alignment horizontal="right" vertical="center"/>
    </xf>
    <xf numFmtId="164" fontId="13" fillId="0" borderId="0" xfId="7" applyNumberFormat="1" applyFont="1"/>
    <xf numFmtId="43" fontId="25" fillId="4" borderId="1" xfId="7" applyFont="1" applyFill="1" applyBorder="1"/>
    <xf numFmtId="43" fontId="25" fillId="12" borderId="1" xfId="7" applyFont="1" applyFill="1" applyBorder="1" applyProtection="1">
      <protection locked="0"/>
    </xf>
    <xf numFmtId="43" fontId="18" fillId="4" borderId="36" xfId="7" applyFont="1" applyFill="1" applyBorder="1"/>
    <xf numFmtId="43" fontId="30" fillId="4" borderId="1" xfId="7" applyFont="1" applyFill="1" applyBorder="1"/>
    <xf numFmtId="164" fontId="25" fillId="4" borderId="1" xfId="7" applyNumberFormat="1" applyFont="1" applyFill="1" applyBorder="1"/>
    <xf numFmtId="164" fontId="18" fillId="4" borderId="19" xfId="7" applyNumberFormat="1" applyFont="1" applyFill="1" applyBorder="1"/>
    <xf numFmtId="164" fontId="18" fillId="4" borderId="1" xfId="7" applyNumberFormat="1" applyFont="1" applyFill="1" applyBorder="1"/>
    <xf numFmtId="164" fontId="25" fillId="4" borderId="36" xfId="7" applyNumberFormat="1" applyFont="1" applyFill="1" applyBorder="1"/>
    <xf numFmtId="164" fontId="27" fillId="12" borderId="37" xfId="7" applyNumberFormat="1" applyFont="1" applyFill="1" applyBorder="1" applyProtection="1">
      <protection locked="0"/>
    </xf>
    <xf numFmtId="164" fontId="18" fillId="0" borderId="0" xfId="7" applyNumberFormat="1" applyFont="1" applyAlignment="1">
      <alignment horizontal="center"/>
    </xf>
    <xf numFmtId="164" fontId="18" fillId="12" borderId="1" xfId="7" applyNumberFormat="1" applyFont="1" applyFill="1" applyBorder="1" applyProtection="1">
      <protection locked="0"/>
    </xf>
    <xf numFmtId="164" fontId="25" fillId="12" borderId="1" xfId="7" applyNumberFormat="1" applyFont="1" applyFill="1" applyBorder="1" applyProtection="1">
      <protection locked="0"/>
    </xf>
    <xf numFmtId="164" fontId="25" fillId="4" borderId="33" xfId="7" applyNumberFormat="1" applyFont="1" applyFill="1" applyBorder="1"/>
    <xf numFmtId="164" fontId="25" fillId="12" borderId="39" xfId="7" applyNumberFormat="1" applyFont="1" applyFill="1" applyBorder="1" applyProtection="1">
      <protection locked="0"/>
    </xf>
    <xf numFmtId="164" fontId="25" fillId="12" borderId="40" xfId="7" applyNumberFormat="1" applyFont="1" applyFill="1" applyBorder="1" applyProtection="1">
      <protection locked="0"/>
    </xf>
    <xf numFmtId="164" fontId="25" fillId="4" borderId="4" xfId="7" applyNumberFormat="1" applyFont="1" applyFill="1" applyBorder="1"/>
    <xf numFmtId="164" fontId="25" fillId="4" borderId="26" xfId="7" applyNumberFormat="1" applyFont="1" applyFill="1" applyBorder="1" applyAlignment="1">
      <alignment horizontal="left" vertical="top"/>
    </xf>
    <xf numFmtId="164" fontId="25" fillId="4" borderId="35" xfId="7" applyNumberFormat="1" applyFont="1" applyFill="1" applyBorder="1" applyAlignment="1">
      <alignment horizontal="left" vertical="top"/>
    </xf>
    <xf numFmtId="164" fontId="25" fillId="4" borderId="1" xfId="7" applyNumberFormat="1" applyFont="1" applyFill="1" applyBorder="1" applyAlignment="1">
      <alignment horizontal="left" vertical="top"/>
    </xf>
    <xf numFmtId="164" fontId="25" fillId="4" borderId="0" xfId="7" applyNumberFormat="1" applyFont="1" applyFill="1"/>
    <xf numFmtId="164" fontId="25" fillId="4" borderId="42" xfId="7" applyNumberFormat="1" applyFont="1" applyFill="1" applyBorder="1"/>
    <xf numFmtId="164" fontId="25" fillId="4" borderId="35" xfId="7" applyNumberFormat="1" applyFont="1" applyFill="1" applyBorder="1"/>
    <xf numFmtId="164" fontId="25" fillId="4" borderId="43" xfId="7" applyNumberFormat="1" applyFont="1" applyFill="1" applyBorder="1"/>
    <xf numFmtId="164" fontId="25" fillId="4" borderId="19" xfId="7" applyNumberFormat="1" applyFont="1" applyFill="1" applyBorder="1" applyAlignment="1">
      <alignment horizontal="left" vertical="top"/>
    </xf>
    <xf numFmtId="164" fontId="9" fillId="4" borderId="19" xfId="7" applyNumberFormat="1" applyFont="1" applyFill="1" applyBorder="1" applyAlignment="1">
      <alignment horizontal="center" vertical="top"/>
    </xf>
    <xf numFmtId="164" fontId="25" fillId="4" borderId="19" xfId="7" applyNumberFormat="1" applyFont="1" applyFill="1" applyBorder="1"/>
    <xf numFmtId="164" fontId="25" fillId="4" borderId="45" xfId="7" applyNumberFormat="1" applyFont="1" applyFill="1" applyBorder="1"/>
    <xf numFmtId="164" fontId="25" fillId="12" borderId="1" xfId="7" applyNumberFormat="1" applyFont="1" applyFill="1" applyBorder="1" applyAlignment="1" applyProtection="1">
      <alignment horizontal="left" vertical="top"/>
      <protection locked="0"/>
    </xf>
    <xf numFmtId="164" fontId="9" fillId="12" borderId="1" xfId="7" applyNumberFormat="1" applyFont="1" applyFill="1" applyBorder="1" applyAlignment="1" applyProtection="1">
      <alignment horizontal="center" vertical="top"/>
      <protection locked="0"/>
    </xf>
    <xf numFmtId="164" fontId="25" fillId="12" borderId="47" xfId="7" applyNumberFormat="1" applyFont="1" applyFill="1" applyBorder="1" applyProtection="1">
      <protection locked="0"/>
    </xf>
    <xf numFmtId="164" fontId="25" fillId="12" borderId="21" xfId="7" applyNumberFormat="1" applyFont="1" applyFill="1" applyBorder="1" applyAlignment="1" applyProtection="1">
      <alignment horizontal="left" vertical="top"/>
      <protection locked="0"/>
    </xf>
    <xf numFmtId="164" fontId="9" fillId="12" borderId="21" xfId="7" applyNumberFormat="1" applyFont="1" applyFill="1" applyBorder="1" applyAlignment="1" applyProtection="1">
      <alignment horizontal="center" vertical="top"/>
      <protection locked="0"/>
    </xf>
    <xf numFmtId="164" fontId="25" fillId="12" borderId="21" xfId="7" applyNumberFormat="1" applyFont="1" applyFill="1" applyBorder="1" applyProtection="1">
      <protection locked="0"/>
    </xf>
    <xf numFmtId="164" fontId="25" fillId="12" borderId="49" xfId="7" applyNumberFormat="1" applyFont="1" applyFill="1" applyBorder="1" applyProtection="1">
      <protection locked="0"/>
    </xf>
    <xf numFmtId="164" fontId="18" fillId="0" borderId="8" xfId="7" applyNumberFormat="1" applyFont="1" applyBorder="1" applyAlignment="1">
      <alignment horizontal="center" vertical="center" wrapText="1"/>
    </xf>
    <xf numFmtId="164" fontId="18" fillId="4" borderId="36" xfId="7" applyNumberFormat="1" applyFont="1" applyFill="1" applyBorder="1"/>
    <xf numFmtId="164" fontId="30" fillId="4" borderId="1" xfId="7" applyNumberFormat="1" applyFont="1" applyFill="1" applyBorder="1"/>
    <xf numFmtId="164" fontId="18" fillId="4" borderId="21" xfId="7" applyNumberFormat="1" applyFont="1" applyFill="1" applyBorder="1" applyAlignment="1">
      <alignment horizontal="center" vertical="center" wrapText="1"/>
    </xf>
    <xf numFmtId="164" fontId="32" fillId="12" borderId="1" xfId="7" applyNumberFormat="1" applyFont="1" applyFill="1" applyBorder="1" applyProtection="1">
      <protection locked="0"/>
    </xf>
    <xf numFmtId="164" fontId="32" fillId="4" borderId="1" xfId="7" applyNumberFormat="1" applyFont="1" applyFill="1" applyBorder="1"/>
    <xf numFmtId="164" fontId="30" fillId="4" borderId="1" xfId="7" applyNumberFormat="1" applyFont="1" applyFill="1" applyBorder="1" applyAlignment="1">
      <alignment horizontal="left" vertical="top"/>
    </xf>
    <xf numFmtId="164" fontId="18" fillId="4" borderId="1" xfId="7" applyNumberFormat="1" applyFont="1" applyFill="1" applyBorder="1" applyAlignment="1">
      <alignment horizontal="left" vertical="top" wrapText="1"/>
    </xf>
    <xf numFmtId="164" fontId="25" fillId="0" borderId="0" xfId="7" applyNumberFormat="1" applyFont="1"/>
    <xf numFmtId="164" fontId="30" fillId="0" borderId="0" xfId="7" applyNumberFormat="1" applyFont="1" applyAlignment="1">
      <alignment horizontal="left" vertical="top" wrapText="1"/>
    </xf>
    <xf numFmtId="164" fontId="25" fillId="4" borderId="1" xfId="7" applyNumberFormat="1" applyFont="1" applyFill="1" applyBorder="1" applyAlignment="1">
      <alignment horizontal="left" vertical="top" wrapText="1"/>
    </xf>
    <xf numFmtId="164" fontId="25" fillId="4" borderId="33" xfId="7" applyNumberFormat="1" applyFont="1" applyFill="1" applyBorder="1" applyAlignment="1">
      <alignment horizontal="left" vertical="top" wrapText="1"/>
    </xf>
    <xf numFmtId="164" fontId="25" fillId="12" borderId="39" xfId="7" applyNumberFormat="1" applyFont="1" applyFill="1" applyBorder="1" applyAlignment="1" applyProtection="1">
      <alignment horizontal="left" vertical="top" wrapText="1"/>
      <protection locked="0"/>
    </xf>
    <xf numFmtId="164" fontId="25" fillId="12" borderId="40" xfId="7" applyNumberFormat="1" applyFont="1" applyFill="1" applyBorder="1" applyAlignment="1" applyProtection="1">
      <alignment horizontal="left" vertical="top" wrapText="1"/>
      <protection locked="0"/>
    </xf>
    <xf numFmtId="164" fontId="26" fillId="4" borderId="1" xfId="7" applyNumberFormat="1" applyFont="1" applyFill="1" applyBorder="1" applyAlignment="1">
      <alignment horizontal="right"/>
    </xf>
    <xf numFmtId="164" fontId="18" fillId="4" borderId="1" xfId="7" applyNumberFormat="1" applyFont="1" applyFill="1" applyBorder="1" applyAlignment="1">
      <alignment horizontal="center"/>
    </xf>
    <xf numFmtId="164" fontId="25" fillId="0" borderId="0" xfId="7" applyNumberFormat="1" applyFont="1" applyAlignment="1">
      <alignment horizontal="left" vertical="top"/>
    </xf>
    <xf numFmtId="164" fontId="9" fillId="0" borderId="0" xfId="7" applyNumberFormat="1" applyFont="1" applyAlignment="1">
      <alignment horizontal="left" vertical="top"/>
    </xf>
    <xf numFmtId="164" fontId="18" fillId="0" borderId="0" xfId="7" applyNumberFormat="1" applyFont="1" applyAlignment="1">
      <alignment horizontal="center" vertical="top"/>
    </xf>
    <xf numFmtId="164" fontId="25" fillId="4" borderId="1" xfId="7" applyNumberFormat="1" applyFont="1" applyFill="1" applyBorder="1" applyAlignment="1">
      <alignment horizontal="center"/>
    </xf>
    <xf numFmtId="164" fontId="27" fillId="12" borderId="1" xfId="7" applyNumberFormat="1" applyFont="1" applyFill="1" applyBorder="1" applyProtection="1">
      <protection locked="0"/>
    </xf>
    <xf numFmtId="164" fontId="25" fillId="4" borderId="19" xfId="7" applyNumberFormat="1" applyFont="1" applyFill="1" applyBorder="1" applyAlignment="1">
      <alignment horizontal="center"/>
    </xf>
    <xf numFmtId="164" fontId="27" fillId="5" borderId="1" xfId="7" applyNumberFormat="1" applyFont="1" applyFill="1" applyBorder="1"/>
    <xf numFmtId="164" fontId="13" fillId="4" borderId="1" xfId="7" applyNumberFormat="1" applyFont="1" applyFill="1" applyBorder="1" applyAlignment="1">
      <alignment horizontal="left" vertical="top"/>
    </xf>
    <xf numFmtId="164" fontId="25" fillId="12" borderId="1" xfId="7" applyNumberFormat="1" applyFont="1" applyFill="1" applyBorder="1" applyAlignment="1" applyProtection="1">
      <alignment horizontal="center"/>
      <protection locked="0"/>
    </xf>
    <xf numFmtId="164" fontId="30" fillId="4" borderId="1" xfId="7" applyNumberFormat="1" applyFont="1" applyFill="1" applyBorder="1" applyAlignment="1">
      <alignment horizontal="center"/>
    </xf>
    <xf numFmtId="164" fontId="25" fillId="12" borderId="1" xfId="7" applyNumberFormat="1" applyFont="1" applyFill="1" applyBorder="1" applyAlignment="1" applyProtection="1">
      <alignment horizontal="center" vertical="center" wrapText="1"/>
      <protection locked="0"/>
    </xf>
    <xf numFmtId="164" fontId="25" fillId="12" borderId="1" xfId="7" applyNumberFormat="1" applyFont="1" applyFill="1" applyBorder="1" applyAlignment="1" applyProtection="1">
      <alignment wrapText="1"/>
      <protection locked="0"/>
    </xf>
    <xf numFmtId="164" fontId="25" fillId="4" borderId="29" xfId="7" applyNumberFormat="1" applyFont="1" applyFill="1" applyBorder="1" applyAlignment="1">
      <alignment horizontal="center" vertical="center" wrapText="1"/>
    </xf>
    <xf numFmtId="164" fontId="48" fillId="4" borderId="1" xfId="7" applyNumberFormat="1" applyFont="1" applyFill="1" applyBorder="1"/>
    <xf numFmtId="164" fontId="18" fillId="0" borderId="53" xfId="7" applyNumberFormat="1" applyFont="1" applyBorder="1"/>
    <xf numFmtId="164" fontId="18" fillId="0" borderId="9" xfId="7" applyNumberFormat="1" applyFont="1" applyBorder="1"/>
    <xf numFmtId="164" fontId="18" fillId="0" borderId="0" xfId="7" applyNumberFormat="1" applyFont="1"/>
    <xf numFmtId="164" fontId="25" fillId="12" borderId="46" xfId="7" applyNumberFormat="1" applyFont="1" applyFill="1" applyBorder="1" applyProtection="1">
      <protection locked="0"/>
    </xf>
    <xf numFmtId="164" fontId="25" fillId="4" borderId="46" xfId="7" applyNumberFormat="1" applyFont="1" applyFill="1" applyBorder="1"/>
    <xf numFmtId="164" fontId="25" fillId="4" borderId="69" xfId="7" applyNumberFormat="1" applyFont="1" applyFill="1" applyBorder="1"/>
    <xf numFmtId="164" fontId="25" fillId="4" borderId="47" xfId="7" applyNumberFormat="1" applyFont="1" applyFill="1" applyBorder="1"/>
    <xf numFmtId="164" fontId="18" fillId="12" borderId="1" xfId="7" applyNumberFormat="1" applyFont="1" applyFill="1" applyBorder="1" applyAlignment="1" applyProtection="1">
      <alignment horizontal="left" vertical="top" wrapText="1"/>
      <protection locked="0"/>
    </xf>
    <xf numFmtId="164" fontId="18" fillId="0" borderId="0" xfId="7" applyNumberFormat="1" applyFont="1" applyAlignment="1">
      <alignment horizontal="left" vertical="top" wrapText="1"/>
    </xf>
    <xf numFmtId="164" fontId="18" fillId="0" borderId="53" xfId="7" applyNumberFormat="1" applyFont="1" applyBorder="1" applyAlignment="1">
      <alignment horizontal="left" vertical="top" wrapText="1"/>
    </xf>
    <xf numFmtId="164" fontId="18" fillId="12" borderId="21" xfId="7" applyNumberFormat="1" applyFont="1" applyFill="1" applyBorder="1" applyAlignment="1" applyProtection="1">
      <alignment horizontal="left" vertical="top" wrapText="1"/>
      <protection locked="0"/>
    </xf>
    <xf numFmtId="164" fontId="18" fillId="0" borderId="11" xfId="7" applyNumberFormat="1" applyFont="1" applyBorder="1" applyAlignment="1">
      <alignment horizontal="left" vertical="top" wrapText="1"/>
    </xf>
    <xf numFmtId="164" fontId="25" fillId="12" borderId="1" xfId="7" applyNumberFormat="1" applyFont="1" applyFill="1" applyBorder="1" applyAlignment="1" applyProtection="1">
      <alignment vertical="top" wrapText="1"/>
      <protection locked="0"/>
    </xf>
    <xf numFmtId="164" fontId="18" fillId="12" borderId="1" xfId="7" applyNumberFormat="1" applyFont="1" applyFill="1" applyBorder="1" applyAlignment="1" applyProtection="1">
      <alignment vertical="top" wrapText="1"/>
      <protection locked="0"/>
    </xf>
    <xf numFmtId="164" fontId="18" fillId="0" borderId="53" xfId="7" applyNumberFormat="1" applyFont="1" applyBorder="1" applyAlignment="1">
      <alignment vertical="top" wrapText="1"/>
    </xf>
    <xf numFmtId="164" fontId="25" fillId="12" borderId="21" xfId="7" applyNumberFormat="1" applyFont="1" applyFill="1" applyBorder="1" applyAlignment="1" applyProtection="1">
      <alignment vertical="top" wrapText="1"/>
      <protection locked="0"/>
    </xf>
    <xf numFmtId="164" fontId="25" fillId="0" borderId="0" xfId="7" applyNumberFormat="1" applyFont="1" applyAlignment="1">
      <alignment vertical="top" wrapText="1"/>
    </xf>
    <xf numFmtId="164" fontId="25" fillId="0" borderId="11" xfId="7" applyNumberFormat="1" applyFont="1" applyBorder="1" applyAlignment="1">
      <alignment vertical="top" wrapText="1"/>
    </xf>
    <xf numFmtId="164" fontId="30" fillId="0" borderId="0" xfId="7" applyNumberFormat="1" applyFont="1" applyAlignment="1">
      <alignment vertical="top" wrapText="1"/>
    </xf>
    <xf numFmtId="164" fontId="25" fillId="0" borderId="53" xfId="7" applyNumberFormat="1" applyFont="1" applyBorder="1" applyAlignment="1">
      <alignment vertical="top" wrapText="1"/>
    </xf>
    <xf numFmtId="164" fontId="24" fillId="4" borderId="1" xfId="7" applyNumberFormat="1" applyFont="1" applyFill="1" applyBorder="1"/>
    <xf numFmtId="164" fontId="18" fillId="4" borderId="36" xfId="7" applyNumberFormat="1" applyFont="1" applyFill="1" applyBorder="1" applyAlignment="1">
      <alignment horizontal="center"/>
    </xf>
    <xf numFmtId="164" fontId="30" fillId="4" borderId="1" xfId="7" applyNumberFormat="1" applyFont="1" applyFill="1" applyBorder="1" applyAlignment="1">
      <alignment horizontal="left" vertical="top" wrapText="1"/>
    </xf>
    <xf numFmtId="164" fontId="25" fillId="12" borderId="1" xfId="7" applyNumberFormat="1" applyFont="1" applyFill="1" applyBorder="1" applyAlignment="1" applyProtection="1">
      <alignment horizontal="left" vertical="top" wrapText="1"/>
      <protection locked="0"/>
    </xf>
    <xf numFmtId="164" fontId="9" fillId="12" borderId="47" xfId="7" applyNumberFormat="1" applyFont="1" applyFill="1" applyBorder="1" applyProtection="1">
      <protection locked="0"/>
    </xf>
    <xf numFmtId="164" fontId="25" fillId="12" borderId="47" xfId="7" applyNumberFormat="1" applyFont="1" applyFill="1" applyBorder="1" applyAlignment="1" applyProtection="1">
      <alignment horizontal="left" vertical="top" wrapText="1"/>
      <protection locked="0"/>
    </xf>
    <xf numFmtId="164" fontId="25" fillId="4" borderId="19" xfId="7" applyNumberFormat="1" applyFont="1" applyFill="1" applyBorder="1" applyAlignment="1">
      <alignment horizontal="left" vertical="top" wrapText="1"/>
    </xf>
    <xf numFmtId="164" fontId="25" fillId="4" borderId="45" xfId="7" applyNumberFormat="1" applyFont="1" applyFill="1" applyBorder="1" applyAlignment="1">
      <alignment horizontal="left" vertical="top" wrapText="1"/>
    </xf>
    <xf numFmtId="164" fontId="25" fillId="4" borderId="47" xfId="7" applyNumberFormat="1" applyFont="1" applyFill="1" applyBorder="1" applyAlignment="1">
      <alignment horizontal="left" vertical="top" wrapText="1"/>
    </xf>
    <xf numFmtId="164" fontId="9" fillId="4" borderId="1" xfId="7" applyNumberFormat="1" applyFont="1" applyFill="1" applyBorder="1" applyAlignment="1">
      <alignment horizontal="center" vertical="top"/>
    </xf>
    <xf numFmtId="164" fontId="18" fillId="0" borderId="8" xfId="7" applyNumberFormat="1" applyFont="1" applyBorder="1" applyAlignment="1">
      <alignment vertical="center" wrapText="1"/>
    </xf>
    <xf numFmtId="164" fontId="18" fillId="12" borderId="1" xfId="7" applyNumberFormat="1" applyFont="1" applyFill="1" applyBorder="1" applyAlignment="1" applyProtection="1">
      <alignment horizontal="center"/>
      <protection locked="0"/>
    </xf>
    <xf numFmtId="164" fontId="46" fillId="4" borderId="1" xfId="7" applyNumberFormat="1" applyFont="1" applyFill="1" applyBorder="1"/>
    <xf numFmtId="164" fontId="25" fillId="12" borderId="33" xfId="7" applyNumberFormat="1" applyFont="1" applyFill="1" applyBorder="1" applyProtection="1">
      <protection locked="0"/>
    </xf>
    <xf numFmtId="164" fontId="25" fillId="12" borderId="0" xfId="7" applyNumberFormat="1" applyFont="1" applyFill="1" applyProtection="1">
      <protection locked="0"/>
    </xf>
    <xf numFmtId="164" fontId="25" fillId="12" borderId="8" xfId="7" applyNumberFormat="1" applyFont="1" applyFill="1" applyBorder="1" applyProtection="1">
      <protection locked="0"/>
    </xf>
    <xf numFmtId="164" fontId="25" fillId="4" borderId="8" xfId="7" applyNumberFormat="1" applyFont="1" applyFill="1" applyBorder="1"/>
    <xf numFmtId="164" fontId="25" fillId="4" borderId="29" xfId="7" applyNumberFormat="1" applyFont="1" applyFill="1" applyBorder="1"/>
    <xf numFmtId="164" fontId="25" fillId="4" borderId="21" xfId="7" applyNumberFormat="1" applyFont="1" applyFill="1" applyBorder="1"/>
    <xf numFmtId="164" fontId="25" fillId="4" borderId="112" xfId="7" applyNumberFormat="1" applyFont="1" applyFill="1" applyBorder="1" applyAlignment="1">
      <alignment horizontal="center"/>
    </xf>
    <xf numFmtId="164" fontId="25" fillId="4" borderId="0" xfId="7" applyNumberFormat="1" applyFont="1" applyFill="1" applyAlignment="1">
      <alignment vertical="top" wrapText="1"/>
    </xf>
    <xf numFmtId="164" fontId="18" fillId="4" borderId="1" xfId="7" applyNumberFormat="1" applyFont="1" applyFill="1" applyBorder="1" applyAlignment="1">
      <alignment horizontal="center" vertical="top"/>
    </xf>
    <xf numFmtId="164" fontId="9" fillId="0" borderId="77" xfId="7" applyNumberFormat="1" applyFont="1" applyBorder="1"/>
    <xf numFmtId="164" fontId="18" fillId="4" borderId="19" xfId="7" applyNumberFormat="1" applyFont="1" applyFill="1" applyBorder="1" applyAlignment="1">
      <alignment horizontal="center" vertical="top"/>
    </xf>
    <xf numFmtId="164" fontId="18" fillId="12" borderId="1" xfId="7" applyNumberFormat="1" applyFont="1" applyFill="1" applyBorder="1" applyAlignment="1" applyProtection="1">
      <alignment horizontal="center" vertical="top"/>
      <protection locked="0"/>
    </xf>
    <xf numFmtId="164" fontId="18" fillId="12" borderId="21" xfId="7" applyNumberFormat="1" applyFont="1" applyFill="1" applyBorder="1" applyAlignment="1" applyProtection="1">
      <alignment horizontal="center" vertical="top"/>
      <protection locked="0"/>
    </xf>
    <xf numFmtId="9" fontId="28" fillId="4" borderId="30" xfId="8" applyFont="1" applyFill="1" applyBorder="1" applyAlignment="1">
      <alignment horizontal="center"/>
    </xf>
    <xf numFmtId="9" fontId="25" fillId="12" borderId="30" xfId="8" applyFont="1" applyFill="1" applyBorder="1" applyAlignment="1" applyProtection="1">
      <alignment horizontal="center"/>
      <protection locked="0"/>
    </xf>
    <xf numFmtId="9" fontId="18" fillId="12" borderId="30" xfId="8" applyFont="1" applyFill="1" applyBorder="1" applyAlignment="1" applyProtection="1">
      <alignment horizontal="center"/>
      <protection locked="0"/>
    </xf>
    <xf numFmtId="9" fontId="25" fillId="4" borderId="30" xfId="8" applyFont="1" applyFill="1" applyBorder="1" applyAlignment="1">
      <alignment horizontal="center"/>
    </xf>
    <xf numFmtId="9" fontId="18" fillId="4" borderId="30" xfId="8" applyFont="1" applyFill="1" applyBorder="1" applyAlignment="1">
      <alignment horizontal="center"/>
    </xf>
    <xf numFmtId="164" fontId="28" fillId="4" borderId="30" xfId="7" applyNumberFormat="1" applyFont="1" applyFill="1" applyBorder="1" applyAlignment="1">
      <alignment horizontal="center"/>
    </xf>
    <xf numFmtId="164" fontId="78" fillId="4" borderId="30" xfId="7" applyNumberFormat="1" applyFont="1" applyFill="1" applyBorder="1" applyAlignment="1">
      <alignment horizontal="center" vertical="top"/>
    </xf>
    <xf numFmtId="164" fontId="81" fillId="12" borderId="30" xfId="7" applyNumberFormat="1" applyFont="1" applyFill="1" applyBorder="1" applyAlignment="1" applyProtection="1">
      <alignment horizontal="center" vertical="center"/>
      <protection locked="0"/>
    </xf>
    <xf numFmtId="164" fontId="18" fillId="12" borderId="30" xfId="7" applyNumberFormat="1" applyFont="1" applyFill="1" applyBorder="1" applyAlignment="1" applyProtection="1">
      <alignment horizontal="center" vertical="top"/>
      <protection locked="0"/>
    </xf>
    <xf numFmtId="164" fontId="25" fillId="12" borderId="87" xfId="7" applyNumberFormat="1" applyFont="1" applyFill="1" applyBorder="1" applyProtection="1">
      <protection locked="0"/>
    </xf>
    <xf numFmtId="164" fontId="25" fillId="12" borderId="88" xfId="7" applyNumberFormat="1" applyFont="1" applyFill="1" applyBorder="1" applyProtection="1">
      <protection locked="0"/>
    </xf>
    <xf numFmtId="164" fontId="25" fillId="4" borderId="89" xfId="7" applyNumberFormat="1" applyFont="1" applyFill="1" applyBorder="1"/>
    <xf numFmtId="164" fontId="25" fillId="4" borderId="90" xfId="7" applyNumberFormat="1" applyFont="1" applyFill="1" applyBorder="1"/>
    <xf numFmtId="164" fontId="25" fillId="4" borderId="87" xfId="7" applyNumberFormat="1" applyFont="1" applyFill="1" applyBorder="1"/>
    <xf numFmtId="164" fontId="25" fillId="4" borderId="88" xfId="7" applyNumberFormat="1" applyFont="1" applyFill="1" applyBorder="1"/>
    <xf numFmtId="164" fontId="9" fillId="0" borderId="91" xfId="7" applyNumberFormat="1" applyFont="1" applyBorder="1"/>
    <xf numFmtId="164" fontId="9" fillId="0" borderId="92" xfId="7" applyNumberFormat="1" applyFont="1" applyBorder="1"/>
    <xf numFmtId="164" fontId="25" fillId="12" borderId="93" xfId="7" applyNumberFormat="1" applyFont="1" applyFill="1" applyBorder="1" applyProtection="1">
      <protection locked="0"/>
    </xf>
    <xf numFmtId="164" fontId="25" fillId="12" borderId="94" xfId="7" applyNumberFormat="1" applyFont="1" applyFill="1" applyBorder="1" applyProtection="1">
      <protection locked="0"/>
    </xf>
    <xf numFmtId="164" fontId="25" fillId="4" borderId="95" xfId="7" applyNumberFormat="1" applyFont="1" applyFill="1" applyBorder="1"/>
    <xf numFmtId="164" fontId="25" fillId="4" borderId="96" xfId="7" applyNumberFormat="1" applyFont="1" applyFill="1" applyBorder="1"/>
    <xf numFmtId="164" fontId="25" fillId="5" borderId="97" xfId="7" applyNumberFormat="1" applyFont="1" applyFill="1" applyBorder="1"/>
    <xf numFmtId="164" fontId="25" fillId="12" borderId="98" xfId="7" applyNumberFormat="1" applyFont="1" applyFill="1" applyBorder="1" applyProtection="1">
      <protection locked="0"/>
    </xf>
    <xf numFmtId="164" fontId="9" fillId="0" borderId="99" xfId="7" applyNumberFormat="1" applyFont="1" applyBorder="1"/>
    <xf numFmtId="164" fontId="25" fillId="12" borderId="100" xfId="7" applyNumberFormat="1" applyFont="1" applyFill="1" applyBorder="1" applyProtection="1">
      <protection locked="0"/>
    </xf>
    <xf numFmtId="164" fontId="25" fillId="5" borderId="1" xfId="7" applyNumberFormat="1" applyFont="1" applyFill="1" applyBorder="1" applyAlignment="1">
      <alignment horizontal="right"/>
    </xf>
    <xf numFmtId="164" fontId="9" fillId="12" borderId="88" xfId="7" applyNumberFormat="1" applyFont="1" applyFill="1" applyBorder="1" applyProtection="1">
      <protection locked="0"/>
    </xf>
    <xf numFmtId="164" fontId="9" fillId="5" borderId="87" xfId="7" applyNumberFormat="1" applyFont="1" applyFill="1" applyBorder="1"/>
    <xf numFmtId="164" fontId="25" fillId="5" borderId="88" xfId="7" applyNumberFormat="1" applyFont="1" applyFill="1" applyBorder="1" applyAlignment="1">
      <alignment horizontal="right"/>
    </xf>
    <xf numFmtId="164" fontId="25" fillId="5" borderId="87" xfId="7" applyNumberFormat="1" applyFont="1" applyFill="1" applyBorder="1" applyAlignment="1">
      <alignment horizontal="right"/>
    </xf>
    <xf numFmtId="164" fontId="9" fillId="12" borderId="21" xfId="7" applyNumberFormat="1" applyFont="1" applyFill="1" applyBorder="1" applyProtection="1">
      <protection locked="0"/>
    </xf>
    <xf numFmtId="164" fontId="9" fillId="12" borderId="94" xfId="7" applyNumberFormat="1" applyFont="1" applyFill="1" applyBorder="1" applyProtection="1">
      <protection locked="0"/>
    </xf>
    <xf numFmtId="164" fontId="9" fillId="5" borderId="1" xfId="7" applyNumberFormat="1" applyFont="1" applyFill="1" applyBorder="1"/>
    <xf numFmtId="164" fontId="9" fillId="5" borderId="88" xfId="7" applyNumberFormat="1" applyFont="1" applyFill="1" applyBorder="1"/>
    <xf numFmtId="164" fontId="25" fillId="5" borderId="102" xfId="7" applyNumberFormat="1" applyFont="1" applyFill="1" applyBorder="1" applyAlignment="1">
      <alignment horizontal="right"/>
    </xf>
    <xf numFmtId="164" fontId="25" fillId="5" borderId="103" xfId="7" applyNumberFormat="1" applyFont="1" applyFill="1" applyBorder="1" applyAlignment="1">
      <alignment horizontal="right"/>
    </xf>
    <xf numFmtId="164" fontId="9" fillId="5" borderId="98" xfId="7" applyNumberFormat="1" applyFont="1" applyFill="1" applyBorder="1"/>
    <xf numFmtId="164" fontId="9" fillId="5" borderId="100" xfId="7" applyNumberFormat="1" applyFont="1" applyFill="1" applyBorder="1"/>
    <xf numFmtId="164" fontId="81" fillId="12" borderId="79" xfId="7" applyNumberFormat="1" applyFont="1" applyFill="1" applyBorder="1" applyAlignment="1" applyProtection="1">
      <alignment horizontal="center" vertical="center"/>
      <protection locked="0"/>
    </xf>
    <xf numFmtId="164" fontId="18" fillId="12" borderId="79" xfId="7" applyNumberFormat="1" applyFont="1" applyFill="1" applyBorder="1" applyAlignment="1" applyProtection="1">
      <alignment horizontal="center" vertical="top"/>
      <protection locked="0"/>
    </xf>
    <xf numFmtId="164" fontId="81" fillId="4" borderId="84" xfId="7" applyNumberFormat="1" applyFont="1" applyFill="1" applyBorder="1" applyAlignment="1">
      <alignment horizontal="center" vertical="center"/>
    </xf>
    <xf numFmtId="164" fontId="18" fillId="4" borderId="84" xfId="7" applyNumberFormat="1" applyFont="1" applyFill="1" applyBorder="1" applyAlignment="1">
      <alignment horizontal="center" vertical="top"/>
    </xf>
    <xf numFmtId="164" fontId="25" fillId="5" borderId="87" xfId="7" applyNumberFormat="1" applyFont="1" applyFill="1" applyBorder="1"/>
    <xf numFmtId="164" fontId="25" fillId="5" borderId="88" xfId="7" applyNumberFormat="1" applyFont="1" applyFill="1" applyBorder="1"/>
    <xf numFmtId="164" fontId="25" fillId="0" borderId="88" xfId="7" applyNumberFormat="1" applyFont="1" applyFill="1" applyBorder="1" applyProtection="1">
      <protection locked="0"/>
    </xf>
    <xf numFmtId="164" fontId="18" fillId="12" borderId="87" xfId="7" applyNumberFormat="1" applyFont="1" applyFill="1" applyBorder="1" applyAlignment="1" applyProtection="1">
      <alignment horizontal="center"/>
      <protection locked="0"/>
    </xf>
    <xf numFmtId="164" fontId="18" fillId="12" borderId="88" xfId="7" applyNumberFormat="1" applyFont="1" applyFill="1" applyBorder="1" applyAlignment="1" applyProtection="1">
      <alignment horizontal="center"/>
      <protection locked="0"/>
    </xf>
    <xf numFmtId="164" fontId="25" fillId="4" borderId="97" xfId="7" applyNumberFormat="1" applyFont="1" applyFill="1" applyBorder="1"/>
    <xf numFmtId="164" fontId="25" fillId="4" borderId="100" xfId="7" applyNumberFormat="1" applyFont="1" applyFill="1" applyBorder="1"/>
    <xf numFmtId="164" fontId="18" fillId="4" borderId="97" xfId="7" applyNumberFormat="1" applyFont="1" applyFill="1" applyBorder="1" applyAlignment="1">
      <alignment horizontal="center"/>
    </xf>
    <xf numFmtId="164" fontId="18" fillId="4" borderId="100" xfId="7" applyNumberFormat="1" applyFont="1" applyFill="1" applyBorder="1" applyAlignment="1">
      <alignment horizontal="center"/>
    </xf>
    <xf numFmtId="164" fontId="25" fillId="0" borderId="9" xfId="7" applyNumberFormat="1" applyFont="1" applyBorder="1"/>
    <xf numFmtId="164" fontId="30" fillId="0" borderId="0" xfId="7" applyNumberFormat="1" applyFont="1"/>
    <xf numFmtId="164" fontId="25" fillId="0" borderId="53" xfId="7" applyNumberFormat="1" applyFont="1" applyBorder="1" applyAlignment="1">
      <alignment horizontal="left" vertical="top"/>
    </xf>
    <xf numFmtId="164" fontId="30" fillId="0" borderId="0" xfId="7" applyNumberFormat="1" applyFont="1" applyAlignment="1">
      <alignment horizontal="left" vertical="top"/>
    </xf>
    <xf numFmtId="164" fontId="25" fillId="12" borderId="37" xfId="7" applyNumberFormat="1" applyFont="1" applyFill="1" applyBorder="1" applyAlignment="1" applyProtection="1">
      <alignment horizontal="left" vertical="top" wrapText="1"/>
      <protection locked="0"/>
    </xf>
    <xf numFmtId="164" fontId="18" fillId="12" borderId="21" xfId="7" applyNumberFormat="1" applyFont="1" applyFill="1" applyBorder="1" applyAlignment="1" applyProtection="1">
      <alignment horizontal="center"/>
      <protection locked="0"/>
    </xf>
    <xf numFmtId="164" fontId="18" fillId="4" borderId="21" xfId="7" applyNumberFormat="1" applyFont="1" applyFill="1" applyBorder="1" applyAlignment="1">
      <alignment horizontal="center"/>
    </xf>
    <xf numFmtId="164" fontId="18" fillId="5" borderId="1" xfId="7" applyNumberFormat="1" applyFont="1" applyFill="1" applyBorder="1" applyAlignment="1">
      <alignment horizontal="left" vertical="center"/>
    </xf>
    <xf numFmtId="164" fontId="25" fillId="12" borderId="1" xfId="7" applyNumberFormat="1" applyFont="1" applyFill="1" applyBorder="1" applyAlignment="1" applyProtection="1">
      <alignment horizontal="left" vertical="center"/>
      <protection locked="0"/>
    </xf>
    <xf numFmtId="164" fontId="25" fillId="4" borderId="19" xfId="7" applyNumberFormat="1" applyFont="1" applyFill="1" applyBorder="1" applyAlignment="1">
      <alignment horizontal="left" vertical="center"/>
    </xf>
    <xf numFmtId="164" fontId="18" fillId="4" borderId="19" xfId="7" applyNumberFormat="1" applyFont="1" applyFill="1" applyBorder="1" applyAlignment="1">
      <alignment horizontal="left" vertical="center"/>
    </xf>
    <xf numFmtId="164" fontId="18" fillId="5" borderId="19" xfId="7" applyNumberFormat="1" applyFont="1" applyFill="1" applyBorder="1" applyAlignment="1">
      <alignment horizontal="left" vertical="center"/>
    </xf>
    <xf numFmtId="164" fontId="18" fillId="5" borderId="21" xfId="7" applyNumberFormat="1" applyFont="1" applyFill="1" applyBorder="1" applyAlignment="1">
      <alignment horizontal="center"/>
    </xf>
    <xf numFmtId="164" fontId="18" fillId="5" borderId="1" xfId="7" applyNumberFormat="1" applyFont="1" applyFill="1" applyBorder="1" applyAlignment="1">
      <alignment horizontal="center"/>
    </xf>
    <xf numFmtId="164" fontId="25" fillId="4" borderId="102" xfId="7" applyNumberFormat="1" applyFont="1" applyFill="1" applyBorder="1"/>
    <xf numFmtId="164" fontId="18" fillId="4" borderId="102" xfId="7" applyNumberFormat="1" applyFont="1" applyFill="1" applyBorder="1"/>
    <xf numFmtId="164" fontId="25" fillId="4" borderId="107" xfId="7" applyNumberFormat="1" applyFont="1" applyFill="1" applyBorder="1"/>
    <xf numFmtId="164" fontId="18" fillId="4" borderId="107" xfId="7" applyNumberFormat="1" applyFont="1" applyFill="1" applyBorder="1"/>
    <xf numFmtId="164" fontId="25" fillId="12" borderId="107" xfId="7" applyNumberFormat="1" applyFont="1" applyFill="1" applyBorder="1" applyProtection="1">
      <protection locked="0"/>
    </xf>
    <xf numFmtId="164" fontId="27" fillId="12" borderId="1" xfId="7" applyNumberFormat="1" applyFont="1" applyFill="1" applyBorder="1" applyAlignment="1" applyProtection="1">
      <alignment horizontal="left" vertical="top"/>
      <protection locked="0"/>
    </xf>
    <xf numFmtId="164" fontId="27" fillId="5" borderId="1" xfId="7" applyNumberFormat="1" applyFont="1" applyFill="1" applyBorder="1" applyAlignment="1">
      <alignment horizontal="left" vertical="top"/>
    </xf>
    <xf numFmtId="164" fontId="19" fillId="5" borderId="19" xfId="7" applyNumberFormat="1" applyFont="1" applyFill="1" applyBorder="1" applyAlignment="1">
      <alignment horizontal="left" vertical="top"/>
    </xf>
    <xf numFmtId="164" fontId="27" fillId="5" borderId="19" xfId="7" applyNumberFormat="1" applyFont="1" applyFill="1" applyBorder="1" applyAlignment="1">
      <alignment horizontal="left" vertical="top"/>
    </xf>
    <xf numFmtId="164" fontId="18" fillId="4" borderId="19" xfId="7" applyNumberFormat="1" applyFont="1" applyFill="1" applyBorder="1" applyAlignment="1">
      <alignment horizontal="left" vertical="top"/>
    </xf>
    <xf numFmtId="164" fontId="18" fillId="4" borderId="1" xfId="7" applyNumberFormat="1" applyFont="1" applyFill="1" applyBorder="1" applyAlignment="1">
      <alignment horizontal="left" vertical="top"/>
    </xf>
    <xf numFmtId="164" fontId="18" fillId="4" borderId="1" xfId="7" applyNumberFormat="1" applyFont="1" applyFill="1" applyBorder="1" applyAlignment="1">
      <alignment horizontal="center" vertical="top" wrapText="1"/>
    </xf>
    <xf numFmtId="164" fontId="98" fillId="12" borderId="1" xfId="7" applyNumberFormat="1" applyFont="1" applyFill="1" applyBorder="1" applyAlignment="1" applyProtection="1">
      <alignment horizontal="center" vertical="top" wrapText="1"/>
      <protection locked="0"/>
    </xf>
    <xf numFmtId="164" fontId="25" fillId="4" borderId="102" xfId="7" applyNumberFormat="1" applyFont="1" applyFill="1" applyBorder="1" applyAlignment="1">
      <alignment horizontal="left" vertical="top"/>
    </xf>
    <xf numFmtId="164" fontId="25" fillId="4" borderId="36" xfId="7" applyNumberFormat="1" applyFont="1" applyFill="1" applyBorder="1" applyAlignment="1">
      <alignment horizontal="left" vertical="top"/>
    </xf>
    <xf numFmtId="164" fontId="25" fillId="4" borderId="1" xfId="7" applyNumberFormat="1" applyFont="1" applyFill="1" applyBorder="1" applyAlignment="1">
      <alignment horizontal="center" vertical="top"/>
    </xf>
    <xf numFmtId="164" fontId="18" fillId="12" borderId="1" xfId="7" applyNumberFormat="1" applyFont="1" applyFill="1" applyBorder="1" applyAlignment="1" applyProtection="1">
      <alignment horizontal="center" vertical="center" wrapText="1"/>
      <protection locked="0"/>
    </xf>
    <xf numFmtId="164" fontId="25" fillId="12" borderId="33" xfId="7" applyNumberFormat="1" applyFont="1" applyFill="1" applyBorder="1" applyAlignment="1" applyProtection="1">
      <alignment horizontal="left" vertical="top"/>
      <protection locked="0"/>
    </xf>
    <xf numFmtId="164" fontId="18" fillId="4" borderId="0" xfId="7" applyNumberFormat="1" applyFont="1" applyFill="1"/>
    <xf numFmtId="164" fontId="9" fillId="4" borderId="35" xfId="7" applyNumberFormat="1" applyFont="1" applyFill="1" applyBorder="1" applyAlignment="1">
      <alignment horizontal="center" vertical="top"/>
    </xf>
    <xf numFmtId="164" fontId="26" fillId="4" borderId="1" xfId="7" applyNumberFormat="1" applyFont="1" applyFill="1" applyBorder="1" applyAlignment="1">
      <alignment horizontal="left" vertical="top"/>
    </xf>
    <xf numFmtId="164" fontId="18" fillId="13" borderId="0" xfId="7" applyNumberFormat="1" applyFont="1" applyFill="1"/>
    <xf numFmtId="164" fontId="71" fillId="4" borderId="0" xfId="7" applyNumberFormat="1" applyFont="1" applyFill="1"/>
    <xf numFmtId="164" fontId="25" fillId="4" borderId="36" xfId="7" applyNumberFormat="1" applyFont="1" applyFill="1" applyBorder="1" applyAlignment="1">
      <alignment horizontal="center" vertical="top"/>
    </xf>
    <xf numFmtId="164" fontId="30" fillId="12" borderId="1" xfId="7" applyNumberFormat="1" applyFont="1" applyFill="1" applyBorder="1" applyAlignment="1" applyProtection="1">
      <alignment horizontal="center" vertical="top" wrapText="1"/>
      <protection locked="0"/>
    </xf>
    <xf numFmtId="164" fontId="25" fillId="12" borderId="37" xfId="7" applyNumberFormat="1" applyFont="1" applyFill="1" applyBorder="1" applyAlignment="1" applyProtection="1">
      <alignment vertical="top" wrapText="1"/>
      <protection locked="0"/>
    </xf>
    <xf numFmtId="164" fontId="25" fillId="12" borderId="2" xfId="7" applyNumberFormat="1" applyFont="1" applyFill="1" applyBorder="1" applyAlignment="1" applyProtection="1">
      <alignment horizontal="left" vertical="top" wrapText="1"/>
      <protection locked="0"/>
    </xf>
    <xf numFmtId="164" fontId="25" fillId="4" borderId="0" xfId="7" applyNumberFormat="1" applyFont="1" applyFill="1" applyAlignment="1">
      <alignment horizontal="left" vertical="top"/>
    </xf>
    <xf numFmtId="164" fontId="25" fillId="12" borderId="4" xfId="7" applyNumberFormat="1" applyFont="1" applyFill="1" applyBorder="1" applyAlignment="1" applyProtection="1">
      <alignment horizontal="left" vertical="top" wrapText="1"/>
      <protection locked="0"/>
    </xf>
    <xf numFmtId="164" fontId="18" fillId="5" borderId="102" xfId="7" applyNumberFormat="1" applyFont="1" applyFill="1" applyBorder="1" applyAlignment="1">
      <alignment horizontal="center" vertical="center" wrapText="1"/>
    </xf>
    <xf numFmtId="164" fontId="18" fillId="5" borderId="107" xfId="7" applyNumberFormat="1" applyFont="1" applyFill="1" applyBorder="1" applyAlignment="1">
      <alignment horizontal="center" vertical="center" wrapText="1"/>
    </xf>
    <xf numFmtId="164" fontId="18" fillId="5" borderId="36" xfId="7" applyNumberFormat="1" applyFont="1" applyFill="1" applyBorder="1" applyAlignment="1">
      <alignment horizontal="center" vertical="center" wrapText="1"/>
    </xf>
    <xf numFmtId="164" fontId="25" fillId="5" borderId="1" xfId="7" applyNumberFormat="1" applyFont="1" applyFill="1" applyBorder="1" applyAlignment="1">
      <alignment horizontal="center" vertical="center" wrapText="1"/>
    </xf>
    <xf numFmtId="164" fontId="25" fillId="5" borderId="112" xfId="7" applyNumberFormat="1" applyFont="1" applyFill="1" applyBorder="1" applyAlignment="1">
      <alignment horizontal="center" vertical="center" wrapText="1"/>
    </xf>
    <xf numFmtId="164" fontId="18" fillId="5" borderId="26" xfId="7" applyNumberFormat="1" applyFont="1" applyFill="1" applyBorder="1" applyAlignment="1">
      <alignment horizontal="center" vertical="center" wrapText="1"/>
    </xf>
    <xf numFmtId="164" fontId="46" fillId="4" borderId="1" xfId="7" applyNumberFormat="1" applyFont="1" applyFill="1" applyBorder="1" applyAlignment="1">
      <alignment horizontal="center"/>
    </xf>
    <xf numFmtId="164" fontId="60" fillId="4" borderId="1" xfId="7" applyNumberFormat="1" applyFont="1" applyFill="1" applyBorder="1"/>
    <xf numFmtId="164" fontId="113" fillId="4" borderId="1" xfId="7" applyNumberFormat="1" applyFont="1" applyFill="1" applyBorder="1" applyAlignment="1">
      <alignment horizontal="center"/>
    </xf>
    <xf numFmtId="164" fontId="18" fillId="5" borderId="1" xfId="7" applyNumberFormat="1" applyFont="1" applyFill="1" applyBorder="1" applyAlignment="1">
      <alignment horizontal="center" vertical="center" wrapText="1"/>
    </xf>
    <xf numFmtId="164" fontId="25" fillId="4" borderId="21" xfId="7" applyNumberFormat="1" applyFont="1" applyFill="1" applyBorder="1" applyAlignment="1">
      <alignment horizontal="center"/>
    </xf>
    <xf numFmtId="164" fontId="18" fillId="5" borderId="127" xfId="7" applyNumberFormat="1" applyFont="1" applyFill="1" applyBorder="1" applyAlignment="1">
      <alignment horizontal="center" vertical="center" wrapText="1"/>
    </xf>
    <xf numFmtId="164" fontId="18" fillId="12" borderId="21" xfId="7" applyNumberFormat="1" applyFont="1" applyFill="1" applyBorder="1" applyProtection="1">
      <protection locked="0"/>
    </xf>
    <xf numFmtId="164" fontId="18" fillId="0" borderId="77" xfId="7" applyNumberFormat="1" applyFont="1" applyBorder="1"/>
    <xf numFmtId="164" fontId="25" fillId="4" borderId="128" xfId="7" applyNumberFormat="1" applyFont="1" applyFill="1" applyBorder="1"/>
    <xf numFmtId="164" fontId="25" fillId="12" borderId="102" xfId="7" applyNumberFormat="1" applyFont="1" applyFill="1" applyBorder="1" applyProtection="1">
      <protection locked="0"/>
    </xf>
    <xf numFmtId="164" fontId="25" fillId="12" borderId="30" xfId="7" applyNumberFormat="1" applyFont="1" applyFill="1" applyBorder="1" applyAlignment="1" applyProtection="1">
      <alignment vertical="top"/>
      <protection locked="0"/>
    </xf>
    <xf numFmtId="164" fontId="25" fillId="12" borderId="30" xfId="7" applyNumberFormat="1" applyFont="1" applyFill="1" applyBorder="1" applyProtection="1">
      <protection locked="0"/>
    </xf>
    <xf numFmtId="164" fontId="9" fillId="12" borderId="30" xfId="7" applyNumberFormat="1" applyFont="1" applyFill="1" applyBorder="1" applyAlignment="1" applyProtection="1">
      <alignment vertical="center" wrapText="1"/>
      <protection locked="0"/>
    </xf>
    <xf numFmtId="0" fontId="25" fillId="4" borderId="112" xfId="0" applyFont="1" applyFill="1" applyBorder="1" applyAlignment="1">
      <alignment horizontal="center" vertical="center"/>
    </xf>
    <xf numFmtId="0" fontId="25" fillId="4" borderId="112" xfId="0" applyFont="1" applyFill="1" applyBorder="1" applyAlignment="1">
      <alignment horizontal="center" vertical="center" wrapText="1"/>
    </xf>
    <xf numFmtId="0" fontId="25" fillId="4" borderId="112" xfId="0" applyFont="1" applyFill="1" applyBorder="1" applyAlignment="1">
      <alignment horizontal="left" vertical="center"/>
    </xf>
    <xf numFmtId="0" fontId="9" fillId="12" borderId="30" xfId="0" applyFont="1" applyFill="1" applyBorder="1" applyAlignment="1" applyProtection="1">
      <alignment horizontal="center" vertical="center" wrapText="1"/>
      <protection locked="0"/>
    </xf>
    <xf numFmtId="0" fontId="25" fillId="12" borderId="30" xfId="0" applyFont="1" applyFill="1" applyBorder="1" applyAlignment="1" applyProtection="1">
      <alignment horizontal="center" vertical="center" wrapText="1"/>
      <protection locked="0"/>
    </xf>
    <xf numFmtId="0" fontId="18" fillId="12" borderId="30" xfId="0" applyFont="1" applyFill="1" applyBorder="1" applyAlignment="1" applyProtection="1">
      <alignment horizontal="center" vertical="center" wrapText="1"/>
      <protection locked="0"/>
    </xf>
    <xf numFmtId="164" fontId="18" fillId="0" borderId="0" xfId="7" applyNumberFormat="1" applyFont="1" applyAlignment="1">
      <alignment horizontal="center" vertical="center" wrapText="1"/>
    </xf>
    <xf numFmtId="164" fontId="18" fillId="0" borderId="9" xfId="7" applyNumberFormat="1" applyFont="1" applyBorder="1" applyAlignment="1">
      <alignment horizontal="center" vertical="center" wrapText="1"/>
    </xf>
    <xf numFmtId="164" fontId="25" fillId="0" borderId="0" xfId="7" applyNumberFormat="1" applyFont="1" applyAlignment="1">
      <alignment horizontal="center" vertical="center" wrapText="1"/>
    </xf>
    <xf numFmtId="164" fontId="25" fillId="0" borderId="0" xfId="7" applyNumberFormat="1" applyFont="1" applyAlignment="1">
      <alignment horizontal="left" vertical="top" wrapText="1"/>
    </xf>
    <xf numFmtId="164" fontId="25" fillId="0" borderId="77" xfId="7" applyNumberFormat="1" applyFont="1" applyBorder="1" applyAlignment="1">
      <alignment horizontal="left" vertical="top" wrapText="1"/>
    </xf>
    <xf numFmtId="164" fontId="18" fillId="0" borderId="77" xfId="7" applyNumberFormat="1" applyFont="1" applyBorder="1" applyAlignment="1">
      <alignment horizontal="center" vertical="center" wrapText="1"/>
    </xf>
    <xf numFmtId="164" fontId="18" fillId="0" borderId="0" xfId="7" applyNumberFormat="1" applyFont="1" applyAlignment="1" applyProtection="1">
      <alignment horizontal="center" vertical="center" wrapText="1"/>
    </xf>
    <xf numFmtId="0" fontId="16" fillId="0" borderId="0" xfId="0" applyFont="1" applyFill="1" applyAlignment="1"/>
    <xf numFmtId="0" fontId="1" fillId="0" borderId="0" xfId="0" applyFont="1" applyAlignment="1"/>
    <xf numFmtId="164" fontId="18" fillId="4" borderId="19" xfId="7" applyNumberFormat="1" applyFont="1" applyFill="1" applyBorder="1" applyAlignment="1">
      <alignment horizontal="center"/>
    </xf>
    <xf numFmtId="0" fontId="28" fillId="4" borderId="1" xfId="0" applyFont="1" applyFill="1" applyBorder="1" applyAlignment="1"/>
    <xf numFmtId="164" fontId="25" fillId="0" borderId="1" xfId="7" applyNumberFormat="1" applyFont="1" applyFill="1" applyBorder="1" applyAlignment="1">
      <alignment horizontal="center"/>
    </xf>
    <xf numFmtId="164" fontId="18" fillId="0" borderId="36" xfId="7" applyNumberFormat="1" applyFont="1" applyFill="1" applyBorder="1"/>
    <xf numFmtId="0" fontId="28" fillId="4" borderId="33" xfId="0" applyFont="1" applyFill="1" applyBorder="1" applyAlignment="1"/>
    <xf numFmtId="164" fontId="28" fillId="4" borderId="33" xfId="0" applyNumberFormat="1" applyFont="1" applyFill="1" applyBorder="1"/>
    <xf numFmtId="164" fontId="18" fillId="4" borderId="33" xfId="0" applyNumberFormat="1" applyFont="1" applyFill="1" applyBorder="1"/>
    <xf numFmtId="0" fontId="25" fillId="5" borderId="112" xfId="0" applyFont="1" applyFill="1" applyBorder="1" applyAlignment="1">
      <alignment horizontal="left" vertical="center"/>
    </xf>
    <xf numFmtId="164" fontId="18" fillId="12" borderId="112" xfId="7" applyNumberFormat="1" applyFont="1" applyFill="1" applyBorder="1" applyAlignment="1" applyProtection="1">
      <alignment horizontal="center"/>
      <protection locked="0"/>
    </xf>
    <xf numFmtId="0" fontId="19" fillId="5" borderId="112" xfId="0" applyFont="1" applyFill="1" applyBorder="1" applyAlignment="1">
      <alignment horizontal="left" vertical="top"/>
    </xf>
    <xf numFmtId="0" fontId="27" fillId="5" borderId="112" xfId="0" applyFont="1" applyFill="1" applyBorder="1" applyAlignment="1">
      <alignment horizontal="left" vertical="top"/>
    </xf>
    <xf numFmtId="164" fontId="27" fillId="5" borderId="112" xfId="0" applyNumberFormat="1" applyFont="1" applyFill="1" applyBorder="1" applyAlignment="1">
      <alignment horizontal="left" vertical="top"/>
    </xf>
    <xf numFmtId="164" fontId="27" fillId="12" borderId="112" xfId="7" applyNumberFormat="1" applyFont="1" applyFill="1" applyBorder="1" applyAlignment="1" applyProtection="1">
      <alignment horizontal="left" vertical="top"/>
      <protection locked="0"/>
    </xf>
    <xf numFmtId="0" fontId="18" fillId="4" borderId="112" xfId="0" applyFont="1" applyFill="1" applyBorder="1" applyAlignment="1">
      <alignment horizontal="left" vertical="top"/>
    </xf>
    <xf numFmtId="164" fontId="25" fillId="4" borderId="112" xfId="0" applyNumberFormat="1" applyFont="1" applyFill="1" applyBorder="1" applyAlignment="1">
      <alignment horizontal="left" vertical="top"/>
    </xf>
    <xf numFmtId="164" fontId="25" fillId="12" borderId="112" xfId="7" applyNumberFormat="1" applyFont="1" applyFill="1" applyBorder="1" applyAlignment="1" applyProtection="1">
      <alignment horizontal="left" vertical="top"/>
      <protection locked="0"/>
    </xf>
    <xf numFmtId="0" fontId="28" fillId="4" borderId="26" xfId="0" applyFont="1" applyFill="1" applyBorder="1" applyAlignment="1">
      <alignment horizontal="left" vertical="top"/>
    </xf>
    <xf numFmtId="164" fontId="9" fillId="23" borderId="112" xfId="7" applyNumberFormat="1" applyFont="1" applyFill="1" applyBorder="1" applyProtection="1">
      <protection locked="0"/>
    </xf>
    <xf numFmtId="0" fontId="15" fillId="4" borderId="112" xfId="0" applyFont="1" applyFill="1" applyBorder="1" applyAlignment="1"/>
    <xf numFmtId="0" fontId="15" fillId="0" borderId="0" xfId="0" applyFont="1" applyFill="1"/>
    <xf numFmtId="0" fontId="15" fillId="0" borderId="112" xfId="0" applyFont="1" applyFill="1" applyBorder="1" applyProtection="1">
      <protection locked="0"/>
    </xf>
    <xf numFmtId="0" fontId="9" fillId="0" borderId="0" xfId="0" applyFont="1" applyFill="1" applyProtection="1"/>
    <xf numFmtId="0" fontId="0" fillId="0" borderId="0" xfId="0" applyFont="1" applyFill="1" applyAlignment="1" applyProtection="1"/>
    <xf numFmtId="164" fontId="25" fillId="4" borderId="112" xfId="0" applyNumberFormat="1" applyFont="1" applyFill="1" applyBorder="1"/>
    <xf numFmtId="164" fontId="25" fillId="0" borderId="112" xfId="0" applyNumberFormat="1" applyFont="1" applyFill="1" applyBorder="1"/>
    <xf numFmtId="0" fontId="25" fillId="0" borderId="112" xfId="0" applyFont="1" applyFill="1" applyBorder="1" applyAlignment="1">
      <alignment wrapText="1"/>
    </xf>
    <xf numFmtId="0" fontId="27" fillId="0" borderId="112" xfId="0" applyFont="1" applyFill="1" applyBorder="1" applyProtection="1">
      <protection locked="0"/>
    </xf>
    <xf numFmtId="0" fontId="18" fillId="0" borderId="112" xfId="0" applyFont="1" applyBorder="1" applyAlignment="1">
      <alignment horizontal="left" vertical="center" readingOrder="2"/>
    </xf>
    <xf numFmtId="0" fontId="24" fillId="4" borderId="112" xfId="0" applyFont="1" applyFill="1" applyBorder="1"/>
    <xf numFmtId="0" fontId="26" fillId="4" borderId="112" xfId="0" applyFont="1" applyFill="1" applyBorder="1" applyAlignment="1"/>
    <xf numFmtId="0" fontId="15" fillId="0" borderId="38" xfId="0" quotePrefix="1" applyFont="1" applyBorder="1" applyAlignment="1">
      <alignment horizontal="center"/>
    </xf>
    <xf numFmtId="164" fontId="27" fillId="0" borderId="37" xfId="7" applyNumberFormat="1" applyFont="1" applyFill="1" applyBorder="1" applyProtection="1">
      <protection locked="0"/>
    </xf>
    <xf numFmtId="164" fontId="18" fillId="0" borderId="1" xfId="7" applyNumberFormat="1" applyFont="1" applyFill="1" applyBorder="1" applyProtection="1">
      <protection locked="0"/>
    </xf>
    <xf numFmtId="164" fontId="25" fillId="0" borderId="1" xfId="7" applyNumberFormat="1" applyFont="1" applyFill="1" applyBorder="1" applyProtection="1">
      <protection locked="0"/>
    </xf>
    <xf numFmtId="164" fontId="25" fillId="0" borderId="36" xfId="7" applyNumberFormat="1" applyFont="1" applyFill="1" applyBorder="1"/>
    <xf numFmtId="164" fontId="32" fillId="0" borderId="1" xfId="7" applyNumberFormat="1" applyFont="1" applyFill="1" applyBorder="1"/>
    <xf numFmtId="164" fontId="27" fillId="0" borderId="1" xfId="7" applyNumberFormat="1" applyFont="1" applyFill="1" applyBorder="1" applyProtection="1">
      <protection locked="0"/>
    </xf>
    <xf numFmtId="164" fontId="25" fillId="0" borderId="1" xfId="7" applyNumberFormat="1" applyFont="1" applyFill="1" applyBorder="1" applyAlignment="1" applyProtection="1">
      <alignment horizontal="center"/>
      <protection locked="0"/>
    </xf>
    <xf numFmtId="164" fontId="25" fillId="0" borderId="19" xfId="7" applyNumberFormat="1" applyFont="1" applyFill="1" applyBorder="1" applyAlignment="1">
      <alignment horizontal="center"/>
    </xf>
    <xf numFmtId="43" fontId="25" fillId="0" borderId="1" xfId="7" applyFont="1" applyFill="1" applyBorder="1" applyProtection="1">
      <protection locked="0"/>
    </xf>
    <xf numFmtId="43" fontId="25" fillId="12" borderId="112" xfId="7" applyFont="1" applyFill="1" applyBorder="1" applyProtection="1">
      <protection locked="0"/>
    </xf>
    <xf numFmtId="43" fontId="25" fillId="0" borderId="112" xfId="7" applyFont="1" applyFill="1" applyBorder="1" applyProtection="1">
      <protection locked="0"/>
    </xf>
    <xf numFmtId="43" fontId="25" fillId="4" borderId="142" xfId="7" applyFont="1" applyFill="1" applyBorder="1"/>
    <xf numFmtId="164" fontId="25" fillId="12" borderId="112" xfId="7" applyNumberFormat="1" applyFont="1" applyFill="1" applyBorder="1" applyProtection="1">
      <protection locked="0"/>
    </xf>
    <xf numFmtId="164" fontId="25" fillId="0" borderId="112" xfId="7" applyNumberFormat="1" applyFont="1" applyFill="1" applyBorder="1" applyProtection="1">
      <protection locked="0"/>
    </xf>
    <xf numFmtId="164" fontId="25" fillId="4" borderId="142" xfId="7" applyNumberFormat="1" applyFont="1" applyFill="1" applyBorder="1"/>
    <xf numFmtId="164" fontId="25" fillId="0" borderId="1" xfId="7" applyNumberFormat="1" applyFont="1" applyFill="1" applyBorder="1" applyAlignment="1" applyProtection="1">
      <alignment horizontal="center" vertical="center" wrapText="1"/>
      <protection locked="0"/>
    </xf>
    <xf numFmtId="0" fontId="18" fillId="4" borderId="112" xfId="0" applyFont="1" applyFill="1" applyBorder="1" applyAlignment="1">
      <alignment horizontal="center" vertical="center" wrapText="1"/>
    </xf>
    <xf numFmtId="0" fontId="18" fillId="4" borderId="112" xfId="0" applyFont="1" applyFill="1" applyBorder="1" applyAlignment="1">
      <alignment horizontal="center"/>
    </xf>
    <xf numFmtId="164" fontId="25" fillId="4" borderId="112" xfId="0" applyNumberFormat="1" applyFont="1" applyFill="1" applyBorder="1" applyAlignment="1">
      <alignment horizontal="center" vertical="center" wrapText="1"/>
    </xf>
    <xf numFmtId="164" fontId="18" fillId="4" borderId="112" xfId="0" applyNumberFormat="1" applyFont="1" applyFill="1" applyBorder="1" applyAlignment="1">
      <alignment horizontal="center" vertical="center" wrapText="1"/>
    </xf>
    <xf numFmtId="0" fontId="18" fillId="0" borderId="112" xfId="0" applyFont="1" applyBorder="1" applyAlignment="1">
      <alignment horizontal="center" vertical="center" wrapText="1"/>
    </xf>
    <xf numFmtId="0" fontId="0" fillId="0" borderId="112" xfId="0" applyFont="1" applyFill="1" applyBorder="1" applyAlignment="1"/>
    <xf numFmtId="0" fontId="18" fillId="0" borderId="112" xfId="0" applyFont="1" applyFill="1" applyBorder="1" applyAlignment="1">
      <alignment horizontal="center"/>
    </xf>
    <xf numFmtId="164" fontId="25" fillId="0" borderId="112" xfId="7" applyNumberFormat="1" applyFont="1" applyFill="1" applyBorder="1" applyAlignment="1" applyProtection="1">
      <alignment horizontal="center" vertical="center" wrapText="1"/>
      <protection locked="0"/>
    </xf>
    <xf numFmtId="164" fontId="25" fillId="0" borderId="112" xfId="7" applyNumberFormat="1" applyFont="1" applyFill="1" applyBorder="1" applyAlignment="1" applyProtection="1">
      <alignment wrapText="1"/>
      <protection locked="0"/>
    </xf>
    <xf numFmtId="164" fontId="25" fillId="0" borderId="112" xfId="7" applyNumberFormat="1" applyFont="1" applyFill="1" applyBorder="1" applyAlignment="1">
      <alignment horizontal="center" vertical="center" wrapText="1"/>
    </xf>
    <xf numFmtId="43" fontId="18" fillId="4" borderId="112" xfId="0" applyNumberFormat="1" applyFont="1" applyFill="1" applyBorder="1" applyAlignment="1">
      <alignment horizontal="center" vertical="center" wrapText="1"/>
    </xf>
    <xf numFmtId="164" fontId="18" fillId="0" borderId="136" xfId="0" applyNumberFormat="1" applyFont="1" applyBorder="1" applyAlignment="1">
      <alignment horizontal="center" vertical="center" wrapText="1"/>
    </xf>
    <xf numFmtId="0" fontId="18" fillId="0" borderId="147" xfId="0" applyFont="1" applyBorder="1" applyAlignment="1">
      <alignment horizontal="center" vertical="center" wrapText="1"/>
    </xf>
    <xf numFmtId="0" fontId="18" fillId="0" borderId="137" xfId="0" applyFont="1" applyBorder="1" applyAlignment="1">
      <alignment horizontal="center" vertical="center" wrapText="1"/>
    </xf>
    <xf numFmtId="164" fontId="25" fillId="12" borderId="112" xfId="7" applyNumberFormat="1" applyFont="1" applyFill="1" applyBorder="1" applyAlignment="1" applyProtection="1">
      <alignment wrapText="1"/>
      <protection locked="0"/>
    </xf>
    <xf numFmtId="164" fontId="18" fillId="0" borderId="112" xfId="0" applyNumberFormat="1" applyFont="1" applyFill="1" applyBorder="1" applyAlignment="1">
      <alignment horizontal="center" vertical="center" wrapText="1"/>
    </xf>
    <xf numFmtId="0" fontId="18" fillId="0" borderId="112" xfId="0" applyFont="1" applyFill="1" applyBorder="1" applyAlignment="1">
      <alignment horizontal="center" vertical="center" wrapText="1"/>
    </xf>
    <xf numFmtId="164" fontId="25" fillId="0" borderId="112" xfId="0" applyNumberFormat="1" applyFont="1" applyFill="1" applyBorder="1" applyAlignment="1">
      <alignment horizontal="left" vertical="top"/>
    </xf>
    <xf numFmtId="0" fontId="25" fillId="0" borderId="1" xfId="0" applyFont="1" applyFill="1" applyBorder="1"/>
    <xf numFmtId="0" fontId="26" fillId="0" borderId="1" xfId="0" applyFont="1" applyFill="1" applyBorder="1"/>
    <xf numFmtId="164" fontId="18" fillId="0" borderId="1" xfId="7" applyNumberFormat="1" applyFont="1" applyFill="1" applyBorder="1" applyAlignment="1" applyProtection="1">
      <alignment horizontal="center"/>
      <protection locked="0"/>
    </xf>
    <xf numFmtId="164" fontId="25" fillId="0" borderId="1" xfId="7" applyNumberFormat="1" applyFont="1" applyFill="1" applyBorder="1" applyAlignment="1" applyProtection="1">
      <alignment horizontal="left" vertical="top" wrapText="1"/>
      <protection locked="0"/>
    </xf>
    <xf numFmtId="164" fontId="25" fillId="0" borderId="1" xfId="7" applyNumberFormat="1" applyFont="1" applyFill="1" applyBorder="1" applyAlignment="1" applyProtection="1">
      <alignment horizontal="left" vertical="top"/>
      <protection locked="0"/>
    </xf>
    <xf numFmtId="164" fontId="18" fillId="0" borderId="1" xfId="7" applyNumberFormat="1" applyFont="1" applyFill="1" applyBorder="1" applyAlignment="1" applyProtection="1">
      <alignment horizontal="center" vertical="center" wrapText="1"/>
      <protection locked="0"/>
    </xf>
    <xf numFmtId="164" fontId="18" fillId="0" borderId="21" xfId="7" applyNumberFormat="1" applyFont="1" applyFill="1" applyBorder="1" applyProtection="1">
      <protection locked="0"/>
    </xf>
    <xf numFmtId="164" fontId="9" fillId="17" borderId="1" xfId="7" applyNumberFormat="1" applyFont="1" applyFill="1" applyBorder="1" applyProtection="1"/>
    <xf numFmtId="0" fontId="0" fillId="0" borderId="0" xfId="0" applyFont="1" applyAlignment="1"/>
    <xf numFmtId="0" fontId="9" fillId="24" borderId="145" xfId="0" applyFont="1" applyFill="1" applyBorder="1" applyAlignment="1" applyProtection="1">
      <alignment horizontal="center"/>
      <protection locked="0"/>
    </xf>
    <xf numFmtId="0" fontId="9" fillId="24" borderId="146" xfId="0" applyFont="1" applyFill="1" applyBorder="1" applyAlignment="1" applyProtection="1">
      <alignment horizontal="center"/>
      <protection locked="0"/>
    </xf>
    <xf numFmtId="0" fontId="9" fillId="28" borderId="135" xfId="0" applyFont="1" applyFill="1" applyBorder="1" applyAlignment="1" applyProtection="1">
      <alignment wrapText="1"/>
      <protection locked="0"/>
    </xf>
    <xf numFmtId="0" fontId="9" fillId="29" borderId="39" xfId="0" applyFont="1" applyFill="1" applyBorder="1" applyProtection="1">
      <protection locked="0"/>
    </xf>
    <xf numFmtId="0" fontId="9" fillId="29" borderId="30" xfId="0" applyFont="1" applyFill="1" applyBorder="1" applyProtection="1">
      <protection locked="0"/>
    </xf>
    <xf numFmtId="0" fontId="9" fillId="29" borderId="38" xfId="0" applyFont="1" applyFill="1" applyBorder="1" applyProtection="1">
      <protection locked="0"/>
    </xf>
    <xf numFmtId="0" fontId="9" fillId="29" borderId="135" xfId="0" applyFont="1" applyFill="1" applyBorder="1" applyProtection="1">
      <protection locked="0"/>
    </xf>
    <xf numFmtId="0" fontId="7" fillId="29" borderId="30" xfId="0" applyFont="1" applyFill="1" applyBorder="1" applyAlignment="1" applyProtection="1">
      <alignment wrapText="1"/>
      <protection locked="0"/>
    </xf>
    <xf numFmtId="15" fontId="15" fillId="29" borderId="30" xfId="0" applyNumberFormat="1" applyFont="1" applyFill="1" applyBorder="1" applyAlignment="1">
      <alignment horizontal="left"/>
    </xf>
    <xf numFmtId="0" fontId="9" fillId="29" borderId="30" xfId="0" applyFont="1" applyFill="1" applyBorder="1"/>
    <xf numFmtId="0" fontId="9" fillId="29" borderId="30" xfId="0" applyFont="1" applyFill="1" applyBorder="1" applyAlignment="1" applyProtection="1">
      <alignment vertical="center" wrapText="1"/>
      <protection locked="0"/>
    </xf>
    <xf numFmtId="0" fontId="9" fillId="29" borderId="30" xfId="0" applyFont="1" applyFill="1" applyBorder="1" applyAlignment="1" applyProtection="1">
      <alignment vertical="center"/>
      <protection locked="0"/>
    </xf>
    <xf numFmtId="15" fontId="15" fillId="29" borderId="30" xfId="0" applyNumberFormat="1" applyFont="1" applyFill="1" applyBorder="1" applyAlignment="1" applyProtection="1">
      <alignment horizontal="left"/>
      <protection locked="0"/>
    </xf>
    <xf numFmtId="0" fontId="9" fillId="29" borderId="1" xfId="0" applyFont="1" applyFill="1" applyBorder="1"/>
    <xf numFmtId="15" fontId="15" fillId="0" borderId="30" xfId="0" applyNumberFormat="1" applyFont="1" applyBorder="1" applyAlignment="1" applyProtection="1">
      <alignment horizontal="left"/>
      <protection locked="0"/>
    </xf>
    <xf numFmtId="0" fontId="9" fillId="0" borderId="30" xfId="0" applyFont="1" applyBorder="1" applyProtection="1">
      <protection locked="0"/>
    </xf>
    <xf numFmtId="0" fontId="9" fillId="0" borderId="38" xfId="0" applyFont="1" applyBorder="1" applyProtection="1">
      <protection locked="0"/>
    </xf>
    <xf numFmtId="0" fontId="12" fillId="0" borderId="112" xfId="2" applyFont="1" applyAlignment="1">
      <alignment horizontal="left" vertical="center" wrapText="1"/>
    </xf>
    <xf numFmtId="0" fontId="144" fillId="0" borderId="112" xfId="2" applyFont="1" applyAlignment="1"/>
    <xf numFmtId="0" fontId="8" fillId="0" borderId="112" xfId="2" applyFont="1" applyAlignment="1">
      <alignment horizontal="center" vertical="top"/>
    </xf>
    <xf numFmtId="0" fontId="143" fillId="0" borderId="112" xfId="2" applyFont="1" applyFill="1" applyAlignment="1">
      <alignment horizontal="left" vertical="top" wrapText="1"/>
    </xf>
    <xf numFmtId="0" fontId="147" fillId="0" borderId="112" xfId="2" applyFont="1" applyFill="1" applyAlignment="1">
      <alignment horizontal="left" vertical="center" wrapText="1"/>
    </xf>
    <xf numFmtId="0" fontId="144" fillId="0" borderId="112" xfId="2" applyFont="1" applyFill="1" applyAlignment="1"/>
    <xf numFmtId="0" fontId="9" fillId="0" borderId="112" xfId="2" applyFont="1" applyFill="1" applyAlignment="1">
      <alignment horizontal="left" vertical="center" wrapText="1"/>
    </xf>
    <xf numFmtId="0" fontId="0" fillId="0" borderId="112" xfId="2" applyFont="1" applyFill="1" applyAlignment="1"/>
    <xf numFmtId="0" fontId="10" fillId="0" borderId="112" xfId="2" applyFont="1" applyAlignment="1">
      <alignment horizontal="left" vertical="center" wrapText="1"/>
    </xf>
    <xf numFmtId="0" fontId="0" fillId="0" borderId="112" xfId="2" applyFont="1" applyAlignment="1"/>
    <xf numFmtId="0" fontId="9" fillId="0" borderId="112" xfId="2" applyFont="1" applyAlignment="1">
      <alignment horizontal="left" vertical="center" wrapText="1"/>
    </xf>
    <xf numFmtId="0" fontId="9" fillId="0" borderId="112" xfId="2" applyFont="1" applyAlignment="1">
      <alignment horizontal="left" vertical="top" wrapText="1"/>
    </xf>
    <xf numFmtId="0" fontId="145" fillId="0" borderId="112" xfId="2" applyFont="1" applyFill="1" applyAlignment="1">
      <alignment horizontal="left" vertical="center" wrapText="1"/>
    </xf>
    <xf numFmtId="0" fontId="146" fillId="0" borderId="112" xfId="2" applyFont="1" applyFill="1" applyAlignment="1"/>
    <xf numFmtId="0" fontId="9" fillId="0" borderId="112" xfId="2" applyFont="1" applyAlignment="1">
      <alignment horizontal="left" wrapText="1"/>
    </xf>
    <xf numFmtId="0" fontId="0" fillId="0" borderId="112" xfId="2" applyFont="1" applyAlignment="1">
      <alignment vertical="top"/>
    </xf>
    <xf numFmtId="0" fontId="9" fillId="24" borderId="135" xfId="0" applyFont="1" applyFill="1" applyBorder="1" applyAlignment="1" applyProtection="1">
      <alignment horizontal="center"/>
      <protection locked="0"/>
    </xf>
    <xf numFmtId="0" fontId="9" fillId="24" borderId="145" xfId="0" applyFont="1" applyFill="1" applyBorder="1" applyAlignment="1" applyProtection="1">
      <alignment horizontal="center"/>
      <protection locked="0"/>
    </xf>
    <xf numFmtId="0" fontId="9" fillId="24" borderId="146" xfId="0" applyFont="1" applyFill="1" applyBorder="1" applyAlignment="1" applyProtection="1">
      <alignment horizontal="center"/>
      <protection locked="0"/>
    </xf>
    <xf numFmtId="0" fontId="15" fillId="0" borderId="135" xfId="0" applyFont="1" applyBorder="1" applyAlignment="1" applyProtection="1">
      <alignment horizontal="center"/>
    </xf>
    <xf numFmtId="0" fontId="15" fillId="0" borderId="135" xfId="0" applyFont="1" applyBorder="1" applyAlignment="1" applyProtection="1">
      <alignment horizontal="center"/>
      <protection locked="0"/>
    </xf>
    <xf numFmtId="0" fontId="15" fillId="0" borderId="5" xfId="0" applyFont="1" applyBorder="1" applyAlignment="1" applyProtection="1">
      <alignment horizontal="center"/>
    </xf>
    <xf numFmtId="0" fontId="12" fillId="0" borderId="6" xfId="0" applyFont="1" applyBorder="1" applyProtection="1"/>
    <xf numFmtId="0" fontId="12" fillId="0" borderId="7" xfId="0" applyFont="1" applyBorder="1" applyProtection="1"/>
    <xf numFmtId="15" fontId="15" fillId="0" borderId="31" xfId="0" applyNumberFormat="1" applyFont="1" applyBorder="1" applyAlignment="1">
      <alignment horizontal="center" vertical="top" wrapText="1"/>
    </xf>
    <xf numFmtId="0" fontId="12" fillId="0" borderId="32" xfId="0" applyFont="1" applyBorder="1" applyAlignment="1">
      <alignment vertical="top"/>
    </xf>
    <xf numFmtId="0" fontId="9" fillId="0" borderId="0" xfId="0" applyFont="1" applyAlignment="1">
      <alignment horizontal="left" vertical="top" wrapText="1"/>
    </xf>
    <xf numFmtId="0" fontId="0" fillId="0" borderId="0" xfId="0" applyFont="1" applyAlignment="1"/>
    <xf numFmtId="0" fontId="9" fillId="0" borderId="0" xfId="0" applyFont="1" applyAlignment="1">
      <alignment horizontal="center" vertical="top" wrapText="1"/>
    </xf>
    <xf numFmtId="0" fontId="15" fillId="0" borderId="56" xfId="0" applyFont="1" applyBorder="1" applyAlignment="1" applyProtection="1">
      <alignment horizontal="center" vertical="top"/>
    </xf>
    <xf numFmtId="0" fontId="15" fillId="0" borderId="58" xfId="0" applyFont="1" applyBorder="1" applyAlignment="1" applyProtection="1">
      <alignment horizontal="center" vertical="top"/>
    </xf>
    <xf numFmtId="15" fontId="15" fillId="0" borderId="5" xfId="0" quotePrefix="1" applyNumberFormat="1" applyFont="1" applyBorder="1" applyAlignment="1">
      <alignment horizontal="center"/>
    </xf>
    <xf numFmtId="0" fontId="12" fillId="0" borderId="6" xfId="0" applyFont="1" applyBorder="1"/>
    <xf numFmtId="0" fontId="12" fillId="0" borderId="7" xfId="0" applyFont="1" applyBorder="1"/>
    <xf numFmtId="0" fontId="15" fillId="4" borderId="2" xfId="0" applyFont="1" applyFill="1" applyBorder="1" applyAlignment="1">
      <alignment horizontal="center"/>
    </xf>
    <xf numFmtId="0" fontId="12" fillId="0" borderId="3" xfId="0" applyFont="1" applyBorder="1"/>
    <xf numFmtId="0" fontId="12" fillId="0" borderId="4" xfId="0" applyFont="1" applyBorder="1"/>
    <xf numFmtId="15" fontId="15" fillId="4" borderId="31" xfId="0" applyNumberFormat="1" applyFont="1" applyFill="1" applyBorder="1" applyAlignment="1">
      <alignment horizontal="center" wrapText="1"/>
    </xf>
    <xf numFmtId="0" fontId="12" fillId="0" borderId="32" xfId="0" applyFont="1" applyBorder="1"/>
    <xf numFmtId="0" fontId="15" fillId="0" borderId="0" xfId="0" applyFont="1" applyAlignment="1">
      <alignment horizontal="center"/>
    </xf>
    <xf numFmtId="15" fontId="15" fillId="4" borderId="31" xfId="0" applyNumberFormat="1" applyFont="1" applyFill="1" applyBorder="1" applyAlignment="1">
      <alignment horizontal="center" vertical="top" wrapText="1"/>
    </xf>
    <xf numFmtId="0" fontId="15" fillId="0" borderId="0" xfId="0" applyFont="1" applyAlignment="1">
      <alignment horizontal="left" wrapText="1"/>
    </xf>
    <xf numFmtId="0" fontId="127" fillId="0" borderId="0" xfId="0" applyFont="1" applyAlignment="1">
      <alignment horizontal="left" vertical="center" wrapText="1"/>
    </xf>
    <xf numFmtId="0" fontId="18" fillId="0" borderId="0" xfId="0" applyFont="1" applyAlignment="1">
      <alignment horizontal="center" vertical="center"/>
    </xf>
    <xf numFmtId="0" fontId="129" fillId="0" borderId="0" xfId="0" applyFont="1" applyAlignment="1">
      <alignment horizontal="left" vertical="center"/>
    </xf>
    <xf numFmtId="0" fontId="9" fillId="0" borderId="0" xfId="0" applyFont="1" applyAlignment="1">
      <alignment horizontal="left" wrapText="1"/>
    </xf>
    <xf numFmtId="0" fontId="112" fillId="0" borderId="0" xfId="0" applyFont="1" applyAlignment="1">
      <alignment horizontal="left" vertical="center" wrapText="1"/>
    </xf>
    <xf numFmtId="164" fontId="18" fillId="4" borderId="31" xfId="7" applyNumberFormat="1" applyFont="1" applyFill="1" applyBorder="1" applyAlignment="1">
      <alignment horizontal="center" vertical="top" wrapText="1"/>
    </xf>
    <xf numFmtId="164" fontId="12" fillId="0" borderId="10" xfId="7" applyNumberFormat="1" applyFont="1" applyBorder="1" applyAlignment="1">
      <alignment horizontal="center"/>
    </xf>
    <xf numFmtId="164" fontId="12" fillId="0" borderId="32" xfId="7" applyNumberFormat="1" applyFont="1" applyBorder="1" applyAlignment="1">
      <alignment horizontal="center"/>
    </xf>
    <xf numFmtId="15" fontId="18" fillId="0" borderId="31" xfId="0" applyNumberFormat="1" applyFont="1" applyBorder="1" applyAlignment="1">
      <alignment horizontal="center"/>
    </xf>
    <xf numFmtId="0" fontId="12" fillId="0" borderId="10" xfId="0" applyFont="1" applyBorder="1"/>
    <xf numFmtId="0" fontId="25" fillId="0" borderId="0" xfId="0" applyFont="1" applyAlignment="1">
      <alignment horizontal="left" vertical="center" wrapText="1"/>
    </xf>
    <xf numFmtId="164" fontId="25" fillId="4" borderId="2" xfId="0" applyNumberFormat="1" applyFont="1" applyFill="1" applyBorder="1" applyAlignment="1">
      <alignment horizontal="left" vertical="top" wrapText="1"/>
    </xf>
    <xf numFmtId="164" fontId="26" fillId="4" borderId="2" xfId="0" applyNumberFormat="1" applyFont="1" applyFill="1" applyBorder="1" applyAlignment="1">
      <alignment vertical="top" wrapText="1"/>
    </xf>
    <xf numFmtId="0" fontId="30" fillId="12" borderId="2" xfId="0" applyFont="1" applyFill="1" applyBorder="1" applyAlignment="1" applyProtection="1">
      <alignment horizontal="left" vertical="top" wrapText="1"/>
      <protection locked="0"/>
    </xf>
    <xf numFmtId="0" fontId="12" fillId="0" borderId="4" xfId="0" applyFont="1" applyBorder="1" applyProtection="1">
      <protection locked="0"/>
    </xf>
    <xf numFmtId="0" fontId="26" fillId="12" borderId="2" xfId="0" applyFont="1" applyFill="1" applyBorder="1" applyAlignment="1" applyProtection="1">
      <alignment horizontal="left" vertical="top" wrapText="1"/>
      <protection locked="0"/>
    </xf>
    <xf numFmtId="0" fontId="12" fillId="0" borderId="3" xfId="0" applyFont="1" applyBorder="1" applyProtection="1">
      <protection locked="0"/>
    </xf>
    <xf numFmtId="0" fontId="18" fillId="4" borderId="59" xfId="0" applyFont="1" applyFill="1" applyBorder="1" applyAlignment="1">
      <alignment horizontal="left" vertical="top" wrapText="1"/>
    </xf>
    <xf numFmtId="0" fontId="12" fillId="0" borderId="60" xfId="0" applyFont="1" applyBorder="1"/>
    <xf numFmtId="0" fontId="25" fillId="4" borderId="59" xfId="0" applyFont="1" applyFill="1" applyBorder="1" applyAlignment="1">
      <alignment horizontal="left" vertical="top" wrapText="1"/>
    </xf>
    <xf numFmtId="0" fontId="18" fillId="4" borderId="56" xfId="0" applyFont="1" applyFill="1" applyBorder="1" applyAlignment="1">
      <alignment horizontal="center" vertical="top" wrapText="1"/>
    </xf>
    <xf numFmtId="0" fontId="12" fillId="0" borderId="57" xfId="0" applyFont="1" applyBorder="1"/>
    <xf numFmtId="0" fontId="12" fillId="0" borderId="58" xfId="0" applyFont="1" applyBorder="1"/>
    <xf numFmtId="0" fontId="18" fillId="4" borderId="56" xfId="0" applyFont="1" applyFill="1" applyBorder="1" applyAlignment="1">
      <alignment horizontal="center" vertical="top"/>
    </xf>
    <xf numFmtId="0" fontId="26" fillId="4" borderId="73" xfId="0" applyFont="1" applyFill="1" applyBorder="1" applyAlignment="1">
      <alignment horizontal="center" vertical="top" wrapText="1"/>
    </xf>
    <xf numFmtId="0" fontId="12" fillId="0" borderId="74" xfId="0" applyFont="1" applyBorder="1"/>
    <xf numFmtId="0" fontId="12" fillId="0" borderId="66" xfId="0" applyFont="1" applyBorder="1"/>
    <xf numFmtId="0" fontId="26" fillId="4" borderId="73" xfId="0" applyFont="1" applyFill="1" applyBorder="1" applyAlignment="1">
      <alignment horizontal="center" vertical="top"/>
    </xf>
    <xf numFmtId="0" fontId="25" fillId="12" borderId="2" xfId="0" applyFont="1" applyFill="1" applyBorder="1" applyAlignment="1" applyProtection="1">
      <alignment horizontal="left" vertical="top" wrapText="1"/>
      <protection locked="0"/>
    </xf>
    <xf numFmtId="15" fontId="18" fillId="0" borderId="31" xfId="0" applyNumberFormat="1" applyFont="1" applyBorder="1" applyAlignment="1">
      <alignment horizontal="center" vertical="top"/>
    </xf>
    <xf numFmtId="0" fontId="25" fillId="0" borderId="0" xfId="0" applyFont="1" applyAlignment="1">
      <alignment horizontal="left" wrapText="1"/>
    </xf>
    <xf numFmtId="0" fontId="25" fillId="0" borderId="0" xfId="0" applyFont="1" applyAlignment="1">
      <alignment horizontal="left" vertical="top" wrapText="1"/>
    </xf>
    <xf numFmtId="0" fontId="18" fillId="0" borderId="0" xfId="0" applyFont="1" applyAlignment="1">
      <alignment vertical="top" wrapText="1"/>
    </xf>
    <xf numFmtId="0" fontId="18" fillId="0" borderId="0" xfId="0" applyFont="1" applyAlignment="1">
      <alignment horizontal="center" vertical="top" wrapText="1"/>
    </xf>
    <xf numFmtId="0" fontId="25" fillId="12" borderId="2" xfId="0" applyFont="1" applyFill="1" applyBorder="1" applyAlignment="1" applyProtection="1">
      <alignment horizontal="center" vertical="top"/>
      <protection locked="0"/>
    </xf>
    <xf numFmtId="0" fontId="18" fillId="4" borderId="2" xfId="0" applyFont="1" applyFill="1" applyBorder="1" applyAlignment="1">
      <alignment horizontal="center" vertical="top"/>
    </xf>
    <xf numFmtId="0" fontId="18" fillId="4" borderId="2" xfId="0" applyFont="1" applyFill="1" applyBorder="1" applyAlignment="1">
      <alignment horizontal="center"/>
    </xf>
    <xf numFmtId="0" fontId="18" fillId="4" borderId="1" xfId="0" applyFont="1" applyFill="1" applyBorder="1" applyAlignment="1">
      <alignment horizontal="center" vertical="top"/>
    </xf>
    <xf numFmtId="0" fontId="25" fillId="4" borderId="56" xfId="0" applyFont="1" applyFill="1" applyBorder="1" applyAlignment="1">
      <alignment horizontal="left" vertical="top" wrapText="1"/>
    </xf>
    <xf numFmtId="0" fontId="25" fillId="4" borderId="2" xfId="0" applyFont="1" applyFill="1" applyBorder="1" applyAlignment="1">
      <alignment horizontal="left" vertical="top" wrapText="1"/>
    </xf>
    <xf numFmtId="0" fontId="18" fillId="4" borderId="59" xfId="0" applyFont="1" applyFill="1" applyBorder="1" applyAlignment="1">
      <alignment wrapText="1"/>
    </xf>
    <xf numFmtId="0" fontId="25" fillId="0" borderId="18" xfId="0" applyFont="1" applyBorder="1" applyAlignment="1">
      <alignment horizontal="left" vertical="top" wrapText="1"/>
    </xf>
    <xf numFmtId="0" fontId="12" fillId="0" borderId="70" xfId="0" applyFont="1" applyBorder="1"/>
    <xf numFmtId="0" fontId="18" fillId="0" borderId="31" xfId="0" applyFont="1" applyBorder="1" applyAlignment="1">
      <alignment vertical="top" wrapText="1"/>
    </xf>
    <xf numFmtId="0" fontId="18" fillId="0" borderId="31" xfId="0" applyFont="1" applyBorder="1" applyAlignment="1">
      <alignment horizontal="center" vertical="top" wrapText="1"/>
    </xf>
    <xf numFmtId="164" fontId="18" fillId="4" borderId="31" xfId="0" applyNumberFormat="1" applyFont="1" applyFill="1" applyBorder="1" applyAlignment="1">
      <alignment horizontal="center" vertical="top" wrapText="1"/>
    </xf>
    <xf numFmtId="164" fontId="27" fillId="0" borderId="0" xfId="0" applyNumberFormat="1" applyFont="1" applyAlignment="1">
      <alignment wrapText="1"/>
    </xf>
    <xf numFmtId="164" fontId="43" fillId="0" borderId="0" xfId="0" applyNumberFormat="1" applyFont="1" applyAlignment="1">
      <alignment wrapText="1"/>
    </xf>
    <xf numFmtId="0" fontId="12" fillId="0" borderId="41" xfId="0" applyFont="1" applyBorder="1"/>
    <xf numFmtId="164" fontId="18" fillId="4" borderId="31" xfId="0" applyNumberFormat="1" applyFont="1" applyFill="1" applyBorder="1" applyAlignment="1">
      <alignment vertical="top" wrapText="1"/>
    </xf>
    <xf numFmtId="0" fontId="25" fillId="4" borderId="2" xfId="0" applyFont="1" applyFill="1" applyBorder="1" applyAlignment="1">
      <alignment wrapText="1"/>
    </xf>
    <xf numFmtId="164" fontId="25" fillId="12" borderId="2" xfId="7" applyNumberFormat="1" applyFont="1" applyFill="1" applyBorder="1" applyProtection="1">
      <protection locked="0"/>
    </xf>
    <xf numFmtId="164" fontId="12" fillId="0" borderId="60" xfId="7" applyNumberFormat="1" applyFont="1" applyBorder="1" applyProtection="1">
      <protection locked="0"/>
    </xf>
    <xf numFmtId="0" fontId="12" fillId="0" borderId="10" xfId="0" applyFont="1" applyBorder="1" applyAlignment="1">
      <alignment horizontal="center"/>
    </xf>
    <xf numFmtId="0" fontId="12" fillId="0" borderId="41" xfId="0" applyFont="1" applyBorder="1" applyAlignment="1">
      <alignment horizontal="center"/>
    </xf>
    <xf numFmtId="0" fontId="12" fillId="0" borderId="32" xfId="0" applyFont="1" applyBorder="1" applyAlignment="1">
      <alignment horizontal="center"/>
    </xf>
    <xf numFmtId="164" fontId="25" fillId="4" borderId="67" xfId="7" applyNumberFormat="1" applyFont="1" applyFill="1" applyBorder="1"/>
    <xf numFmtId="164" fontId="12" fillId="0" borderId="68" xfId="7" applyNumberFormat="1" applyFont="1" applyBorder="1"/>
    <xf numFmtId="164" fontId="25" fillId="4" borderId="2" xfId="7" applyNumberFormat="1" applyFont="1" applyFill="1" applyBorder="1"/>
    <xf numFmtId="164" fontId="12" fillId="0" borderId="60" xfId="7" applyNumberFormat="1" applyFont="1" applyBorder="1"/>
    <xf numFmtId="0" fontId="18" fillId="4" borderId="65" xfId="0" applyFont="1" applyFill="1" applyBorder="1" applyAlignment="1">
      <alignment horizontal="center"/>
    </xf>
    <xf numFmtId="0" fontId="25" fillId="4" borderId="2" xfId="0" applyFont="1" applyFill="1" applyBorder="1"/>
    <xf numFmtId="0" fontId="25" fillId="0" borderId="0" xfId="0" applyFont="1" applyAlignment="1">
      <alignment wrapText="1"/>
    </xf>
    <xf numFmtId="0" fontId="51" fillId="4" borderId="56" xfId="0" applyFont="1" applyFill="1" applyBorder="1" applyAlignment="1"/>
    <xf numFmtId="0" fontId="25" fillId="4" borderId="59" xfId="0" applyFont="1" applyFill="1" applyBorder="1"/>
    <xf numFmtId="164" fontId="18" fillId="4" borderId="31" xfId="0" applyNumberFormat="1" applyFont="1" applyFill="1" applyBorder="1" applyAlignment="1">
      <alignment horizontal="center" wrapText="1"/>
    </xf>
    <xf numFmtId="0" fontId="18" fillId="4" borderId="31" xfId="0" applyFont="1" applyFill="1" applyBorder="1" applyAlignment="1">
      <alignment horizontal="center"/>
    </xf>
    <xf numFmtId="166" fontId="18" fillId="4" borderId="61" xfId="0" applyNumberFormat="1" applyFont="1" applyFill="1" applyBorder="1" applyAlignment="1">
      <alignment horizontal="center" wrapText="1"/>
    </xf>
    <xf numFmtId="0" fontId="12" fillId="0" borderId="63" xfId="0" applyFont="1" applyBorder="1"/>
    <xf numFmtId="166" fontId="18" fillId="4" borderId="50" xfId="0" applyNumberFormat="1" applyFont="1" applyFill="1" applyBorder="1" applyAlignment="1">
      <alignment horizontal="center" wrapText="1"/>
    </xf>
    <xf numFmtId="0" fontId="12" fillId="0" borderId="62" xfId="0" applyFont="1" applyBorder="1"/>
    <xf numFmtId="0" fontId="12" fillId="0" borderId="43" xfId="0" applyFont="1" applyBorder="1"/>
    <xf numFmtId="0" fontId="12" fillId="0" borderId="64" xfId="0" applyFont="1" applyBorder="1"/>
    <xf numFmtId="0" fontId="25" fillId="4" borderId="2" xfId="0" applyFont="1" applyFill="1" applyBorder="1" applyAlignment="1">
      <alignment horizontal="left"/>
    </xf>
    <xf numFmtId="0" fontId="25" fillId="12" borderId="2" xfId="0" applyFont="1" applyFill="1" applyBorder="1" applyAlignment="1" applyProtection="1">
      <alignment horizontal="left" wrapText="1"/>
      <protection locked="0"/>
    </xf>
    <xf numFmtId="164" fontId="18" fillId="4" borderId="2" xfId="0" applyNumberFormat="1" applyFont="1" applyFill="1" applyBorder="1" applyAlignment="1">
      <alignment horizontal="center" vertical="center" wrapText="1"/>
    </xf>
    <xf numFmtId="164" fontId="25" fillId="4" borderId="2" xfId="0" applyNumberFormat="1" applyFont="1" applyFill="1" applyBorder="1" applyAlignment="1">
      <alignment horizontal="center" vertical="center" wrapText="1"/>
    </xf>
    <xf numFmtId="0" fontId="26" fillId="4" borderId="2" xfId="0" applyFont="1" applyFill="1" applyBorder="1" applyAlignment="1">
      <alignment wrapText="1"/>
    </xf>
    <xf numFmtId="0" fontId="18" fillId="0" borderId="0" xfId="0" applyFont="1" applyAlignment="1">
      <alignment horizontal="center"/>
    </xf>
    <xf numFmtId="0" fontId="25" fillId="4" borderId="33" xfId="0" applyFont="1" applyFill="1" applyBorder="1" applyAlignment="1">
      <alignment horizontal="center"/>
    </xf>
    <xf numFmtId="0" fontId="12" fillId="0" borderId="35" xfId="0" applyFont="1" applyBorder="1"/>
    <xf numFmtId="15" fontId="19" fillId="5" borderId="31" xfId="0" applyNumberFormat="1" applyFont="1" applyFill="1" applyBorder="1" applyAlignment="1">
      <alignment horizontal="center" vertical="top"/>
    </xf>
    <xf numFmtId="15" fontId="19" fillId="5" borderId="51" xfId="0" applyNumberFormat="1" applyFont="1" applyFill="1" applyBorder="1" applyAlignment="1">
      <alignment horizontal="center" vertical="top"/>
    </xf>
    <xf numFmtId="164" fontId="18" fillId="4" borderId="38" xfId="0" applyNumberFormat="1" applyFont="1" applyFill="1" applyBorder="1" applyAlignment="1">
      <alignment horizontal="center" vertical="top" wrapText="1"/>
    </xf>
    <xf numFmtId="164" fontId="18" fillId="4" borderId="51" xfId="0" applyNumberFormat="1" applyFont="1" applyFill="1" applyBorder="1" applyAlignment="1">
      <alignment horizontal="center" vertical="top" wrapText="1"/>
    </xf>
    <xf numFmtId="164" fontId="18" fillId="4" borderId="40" xfId="0" applyNumberFormat="1" applyFont="1" applyFill="1" applyBorder="1" applyAlignment="1">
      <alignment horizontal="center" vertical="top" wrapText="1"/>
    </xf>
    <xf numFmtId="0" fontId="18" fillId="4" borderId="78" xfId="0" applyFont="1" applyFill="1" applyBorder="1" applyAlignment="1">
      <alignment vertical="top" wrapText="1"/>
    </xf>
    <xf numFmtId="0" fontId="12" fillId="0" borderId="81" xfId="0" applyFont="1" applyBorder="1"/>
    <xf numFmtId="164" fontId="18" fillId="4" borderId="56" xfId="0" applyNumberFormat="1" applyFont="1" applyFill="1" applyBorder="1" applyAlignment="1">
      <alignment horizontal="center" vertical="top" wrapText="1"/>
    </xf>
    <xf numFmtId="0" fontId="25" fillId="12" borderId="31" xfId="0" applyFont="1" applyFill="1" applyBorder="1" applyAlignment="1" applyProtection="1">
      <alignment horizontal="center" vertical="top"/>
      <protection locked="0"/>
    </xf>
    <xf numFmtId="0" fontId="12" fillId="0" borderId="32" xfId="0" applyFont="1" applyBorder="1" applyProtection="1">
      <protection locked="0"/>
    </xf>
    <xf numFmtId="0" fontId="18" fillId="12" borderId="31" xfId="0" applyFont="1" applyFill="1" applyBorder="1" applyAlignment="1" applyProtection="1">
      <alignment horizontal="center"/>
      <protection locked="0"/>
    </xf>
    <xf numFmtId="164" fontId="81" fillId="12" borderId="31" xfId="0" applyNumberFormat="1" applyFont="1" applyFill="1" applyBorder="1" applyAlignment="1" applyProtection="1">
      <alignment horizontal="center" vertical="center"/>
      <protection locked="0"/>
    </xf>
    <xf numFmtId="0" fontId="18" fillId="4" borderId="31" xfId="0" applyFont="1" applyFill="1" applyBorder="1" applyAlignment="1">
      <alignment horizontal="center" vertical="top" wrapText="1"/>
    </xf>
    <xf numFmtId="164" fontId="18" fillId="4" borderId="54" xfId="0" applyNumberFormat="1" applyFont="1" applyFill="1" applyBorder="1" applyAlignment="1">
      <alignment horizontal="center" vertical="top" wrapText="1"/>
    </xf>
    <xf numFmtId="0" fontId="12" fillId="0" borderId="55" xfId="0" applyFont="1" applyBorder="1"/>
    <xf numFmtId="0" fontId="12" fillId="0" borderId="71" xfId="0" applyFont="1" applyBorder="1"/>
    <xf numFmtId="0" fontId="12" fillId="0" borderId="72" xfId="0" applyFont="1" applyBorder="1"/>
    <xf numFmtId="164" fontId="26" fillId="4" borderId="31" xfId="0" applyNumberFormat="1" applyFont="1" applyFill="1" applyBorder="1" applyAlignment="1">
      <alignment horizontal="center"/>
    </xf>
    <xf numFmtId="0" fontId="18" fillId="4" borderId="54" xfId="0" applyFont="1" applyFill="1" applyBorder="1" applyAlignment="1">
      <alignment horizontal="center" vertical="top" wrapText="1"/>
    </xf>
    <xf numFmtId="0" fontId="28" fillId="4" borderId="31" xfId="0" applyFont="1" applyFill="1" applyBorder="1" applyAlignment="1">
      <alignment horizontal="center"/>
    </xf>
    <xf numFmtId="0" fontId="12" fillId="0" borderId="60" xfId="0" applyFont="1" applyBorder="1" applyProtection="1">
      <protection locked="0"/>
    </xf>
    <xf numFmtId="0" fontId="25" fillId="12" borderId="65" xfId="0" applyFont="1" applyFill="1" applyBorder="1" applyAlignment="1" applyProtection="1">
      <alignment horizontal="left" vertical="top" wrapText="1"/>
      <protection locked="0"/>
    </xf>
    <xf numFmtId="0" fontId="12" fillId="0" borderId="74" xfId="0" applyFont="1" applyBorder="1" applyProtection="1">
      <protection locked="0"/>
    </xf>
    <xf numFmtId="0" fontId="12" fillId="0" borderId="105" xfId="0" applyFont="1" applyBorder="1" applyProtection="1">
      <protection locked="0"/>
    </xf>
    <xf numFmtId="0" fontId="12" fillId="0" borderId="66" xfId="0" applyFont="1" applyBorder="1" applyProtection="1">
      <protection locked="0"/>
    </xf>
    <xf numFmtId="164" fontId="25" fillId="3" borderId="2" xfId="0" applyNumberFormat="1" applyFont="1" applyFill="1" applyBorder="1" applyAlignment="1">
      <alignment horizontal="left" vertical="top"/>
    </xf>
    <xf numFmtId="164" fontId="18" fillId="4" borderId="31" xfId="0" applyNumberFormat="1" applyFont="1" applyFill="1" applyBorder="1" applyAlignment="1">
      <alignment horizontal="center" vertical="center"/>
    </xf>
    <xf numFmtId="0" fontId="25" fillId="12" borderId="56" xfId="0" applyFont="1" applyFill="1" applyBorder="1" applyAlignment="1" applyProtection="1">
      <alignment horizontal="left" wrapText="1"/>
      <protection locked="0"/>
    </xf>
    <xf numFmtId="0" fontId="12" fillId="0" borderId="57" xfId="0" applyFont="1" applyBorder="1" applyProtection="1">
      <protection locked="0"/>
    </xf>
    <xf numFmtId="0" fontId="12" fillId="0" borderId="58" xfId="0" applyFont="1" applyBorder="1" applyProtection="1">
      <protection locked="0"/>
    </xf>
    <xf numFmtId="164" fontId="81" fillId="4" borderId="31" xfId="0" applyNumberFormat="1" applyFont="1" applyFill="1" applyBorder="1" applyAlignment="1">
      <alignment horizontal="center" vertical="center"/>
    </xf>
    <xf numFmtId="0" fontId="25" fillId="4" borderId="31" xfId="0" applyFont="1" applyFill="1" applyBorder="1" applyAlignment="1">
      <alignment horizontal="center" vertical="top"/>
    </xf>
    <xf numFmtId="0" fontId="25" fillId="12" borderId="106" xfId="0" applyFont="1" applyFill="1" applyBorder="1" applyAlignment="1" applyProtection="1">
      <alignment horizontal="center" vertical="top"/>
      <protection locked="0"/>
    </xf>
    <xf numFmtId="0" fontId="12" fillId="0" borderId="83" xfId="0" applyFont="1" applyBorder="1" applyProtection="1">
      <protection locked="0"/>
    </xf>
    <xf numFmtId="0" fontId="25" fillId="12" borderId="106" xfId="0" applyFont="1" applyFill="1" applyBorder="1" applyAlignment="1" applyProtection="1">
      <alignment horizontal="left" vertical="top" wrapText="1"/>
      <protection locked="0"/>
    </xf>
    <xf numFmtId="0" fontId="26" fillId="4" borderId="0" xfId="0" applyFont="1" applyFill="1" applyAlignment="1">
      <alignment horizontal="left" vertical="top" wrapText="1"/>
    </xf>
    <xf numFmtId="164" fontId="24" fillId="4" borderId="2" xfId="0" applyNumberFormat="1" applyFont="1" applyFill="1" applyBorder="1" applyAlignment="1">
      <alignment horizontal="left" vertical="top" wrapText="1"/>
    </xf>
    <xf numFmtId="0" fontId="18" fillId="0" borderId="53" xfId="0" applyFont="1" applyBorder="1" applyAlignment="1">
      <alignment horizontal="center" vertical="top" wrapText="1"/>
    </xf>
    <xf numFmtId="0" fontId="12" fillId="0" borderId="53" xfId="0" applyFont="1" applyBorder="1"/>
    <xf numFmtId="0" fontId="18" fillId="0" borderId="54" xfId="0" applyFont="1" applyBorder="1" applyAlignment="1">
      <alignment horizontal="center" vertical="top" wrapText="1"/>
    </xf>
    <xf numFmtId="0" fontId="28" fillId="4" borderId="74" xfId="0" applyFont="1" applyFill="1" applyBorder="1" applyAlignment="1">
      <alignment horizontal="center" vertical="top" wrapText="1"/>
    </xf>
    <xf numFmtId="0" fontId="12" fillId="0" borderId="105" xfId="0" applyFont="1" applyBorder="1"/>
    <xf numFmtId="0" fontId="28" fillId="0" borderId="71" xfId="0" applyFont="1" applyBorder="1" applyAlignment="1">
      <alignment horizontal="center" vertical="top"/>
    </xf>
    <xf numFmtId="164" fontId="28" fillId="4" borderId="31" xfId="0" applyNumberFormat="1" applyFont="1" applyFill="1" applyBorder="1" applyAlignment="1">
      <alignment horizontal="center"/>
    </xf>
    <xf numFmtId="0" fontId="18" fillId="0" borderId="53" xfId="0" applyFont="1" applyBorder="1" applyAlignment="1">
      <alignment horizontal="center" vertical="top"/>
    </xf>
    <xf numFmtId="0" fontId="25" fillId="12" borderId="85" xfId="0" applyFont="1" applyFill="1" applyBorder="1" applyAlignment="1" applyProtection="1">
      <alignment horizontal="center"/>
      <protection locked="0"/>
    </xf>
    <xf numFmtId="0" fontId="25" fillId="12" borderId="86" xfId="0" applyFont="1" applyFill="1" applyBorder="1" applyAlignment="1" applyProtection="1">
      <alignment horizontal="center"/>
      <protection locked="0"/>
    </xf>
    <xf numFmtId="0" fontId="25" fillId="12" borderId="59" xfId="0" applyFont="1" applyFill="1" applyBorder="1" applyAlignment="1" applyProtection="1">
      <alignment horizontal="left" vertical="top" wrapText="1"/>
      <protection locked="0"/>
    </xf>
    <xf numFmtId="0" fontId="18" fillId="4" borderId="56" xfId="0" applyFont="1" applyFill="1" applyBorder="1" applyAlignment="1">
      <alignment horizontal="left" vertical="top" wrapText="1"/>
    </xf>
    <xf numFmtId="0" fontId="46" fillId="4" borderId="2" xfId="0" applyFont="1" applyFill="1" applyBorder="1" applyAlignment="1">
      <alignment horizontal="left" vertical="top" wrapText="1"/>
    </xf>
    <xf numFmtId="0" fontId="107" fillId="5" borderId="0" xfId="0" applyFont="1" applyFill="1" applyAlignment="1">
      <alignment horizontal="left" vertical="top" wrapText="1"/>
    </xf>
    <xf numFmtId="0" fontId="18" fillId="4" borderId="117" xfId="0" applyFont="1" applyFill="1" applyBorder="1" applyAlignment="1">
      <alignment horizontal="center" vertical="top" wrapText="1"/>
    </xf>
    <xf numFmtId="0" fontId="12" fillId="0" borderId="118" xfId="0" applyFont="1" applyBorder="1"/>
    <xf numFmtId="0" fontId="25" fillId="12" borderId="123" xfId="0" applyFont="1" applyFill="1" applyBorder="1" applyAlignment="1" applyProtection="1">
      <alignment horizontal="left" vertical="top" wrapText="1"/>
      <protection locked="0"/>
    </xf>
    <xf numFmtId="0" fontId="12" fillId="0" borderId="75" xfId="0" applyFont="1" applyBorder="1" applyProtection="1">
      <protection locked="0"/>
    </xf>
    <xf numFmtId="0" fontId="12" fillId="0" borderId="62" xfId="0" applyFont="1" applyBorder="1" applyProtection="1">
      <protection locked="0"/>
    </xf>
    <xf numFmtId="0" fontId="18" fillId="4" borderId="38" xfId="0" applyNumberFormat="1" applyFont="1" applyFill="1" applyBorder="1" applyAlignment="1">
      <alignment horizontal="left" vertical="top" wrapText="1"/>
    </xf>
    <xf numFmtId="0" fontId="18" fillId="4" borderId="51" xfId="0" applyNumberFormat="1" applyFont="1" applyFill="1" applyBorder="1" applyAlignment="1">
      <alignment horizontal="left" vertical="top"/>
    </xf>
    <xf numFmtId="0" fontId="18" fillId="4" borderId="40" xfId="0" applyNumberFormat="1" applyFont="1" applyFill="1" applyBorder="1" applyAlignment="1">
      <alignment horizontal="left" vertical="top"/>
    </xf>
    <xf numFmtId="0" fontId="25" fillId="4" borderId="59" xfId="0" applyFont="1" applyFill="1" applyBorder="1" applyAlignment="1">
      <alignment wrapText="1"/>
    </xf>
    <xf numFmtId="0" fontId="25" fillId="4" borderId="56" xfId="0" applyFont="1" applyFill="1" applyBorder="1" applyAlignment="1"/>
    <xf numFmtId="0" fontId="97" fillId="4" borderId="56" xfId="0" applyFont="1" applyFill="1" applyBorder="1" applyAlignment="1">
      <alignment horizontal="left" vertical="top"/>
    </xf>
    <xf numFmtId="0" fontId="12" fillId="0" borderId="83" xfId="0" applyFont="1" applyBorder="1"/>
    <xf numFmtId="0" fontId="25" fillId="4" borderId="56" xfId="0" applyFont="1" applyFill="1" applyBorder="1" applyAlignment="1">
      <alignment wrapText="1"/>
    </xf>
    <xf numFmtId="0" fontId="25" fillId="4" borderId="59" xfId="0" applyFont="1" applyFill="1" applyBorder="1" applyAlignment="1"/>
    <xf numFmtId="0" fontId="18" fillId="4" borderId="56" xfId="0" applyFont="1" applyFill="1" applyBorder="1"/>
    <xf numFmtId="0" fontId="25" fillId="4" borderId="59" xfId="0" applyFont="1" applyFill="1" applyBorder="1" applyAlignment="1">
      <alignment horizontal="left" wrapText="1"/>
    </xf>
    <xf numFmtId="0" fontId="18" fillId="5" borderId="65" xfId="0" applyFont="1" applyFill="1" applyBorder="1" applyAlignment="1">
      <alignment horizontal="center" vertical="center"/>
    </xf>
    <xf numFmtId="0" fontId="25" fillId="12" borderId="2" xfId="0" quotePrefix="1" applyFont="1" applyFill="1" applyBorder="1" applyAlignment="1" applyProtection="1">
      <alignment horizontal="left" vertical="top" wrapText="1"/>
      <protection locked="0"/>
    </xf>
    <xf numFmtId="0" fontId="25" fillId="4" borderId="50" xfId="0" quotePrefix="1" applyFont="1" applyFill="1" applyBorder="1" applyAlignment="1">
      <alignment horizontal="left" vertical="top" wrapText="1"/>
    </xf>
    <xf numFmtId="0" fontId="12" fillId="0" borderId="75" xfId="0" applyFont="1" applyBorder="1"/>
    <xf numFmtId="0" fontId="12" fillId="0" borderId="76" xfId="0" applyFont="1" applyBorder="1"/>
    <xf numFmtId="0" fontId="25" fillId="12" borderId="2" xfId="0" applyFont="1" applyFill="1" applyBorder="1" applyAlignment="1" applyProtection="1">
      <alignment horizontal="left" vertical="top"/>
      <protection locked="0"/>
    </xf>
    <xf numFmtId="0" fontId="18" fillId="0" borderId="0" xfId="0" applyFont="1" applyAlignment="1">
      <alignment horizontal="left" vertical="top"/>
    </xf>
    <xf numFmtId="0" fontId="25" fillId="4" borderId="2" xfId="0" applyFont="1" applyFill="1" applyBorder="1" applyAlignment="1">
      <alignment horizontal="left" wrapText="1"/>
    </xf>
    <xf numFmtId="0" fontId="25" fillId="0" borderId="0" xfId="0" applyFont="1" applyAlignment="1">
      <alignment horizontal="left" vertical="center"/>
    </xf>
    <xf numFmtId="0" fontId="18" fillId="4" borderId="5" xfId="0" applyFont="1" applyFill="1" applyBorder="1" applyAlignment="1">
      <alignment horizontal="center" vertical="center"/>
    </xf>
    <xf numFmtId="0" fontId="18" fillId="4" borderId="33" xfId="0" applyFont="1" applyFill="1" applyBorder="1" applyAlignment="1">
      <alignment horizontal="center" vertical="center" wrapText="1"/>
    </xf>
    <xf numFmtId="0" fontId="12" fillId="0" borderId="124" xfId="0" applyFont="1" applyBorder="1"/>
    <xf numFmtId="0" fontId="18" fillId="12" borderId="33" xfId="0" applyFont="1" applyFill="1" applyBorder="1" applyAlignment="1" applyProtection="1">
      <alignment horizontal="center" vertical="center" wrapText="1"/>
      <protection locked="0"/>
    </xf>
    <xf numFmtId="0" fontId="12" fillId="0" borderId="124" xfId="0" applyFont="1" applyBorder="1" applyProtection="1">
      <protection locked="0"/>
    </xf>
    <xf numFmtId="0" fontId="12" fillId="0" borderId="125" xfId="0" applyFont="1" applyBorder="1"/>
    <xf numFmtId="0" fontId="109" fillId="4" borderId="56" xfId="0" applyFont="1" applyFill="1" applyBorder="1" applyAlignment="1">
      <alignment horizontal="left" vertical="top" wrapText="1"/>
    </xf>
    <xf numFmtId="0" fontId="18" fillId="4" borderId="56" xfId="0" applyFont="1" applyFill="1" applyBorder="1" applyAlignment="1">
      <alignment horizontal="left" wrapText="1"/>
    </xf>
    <xf numFmtId="0" fontId="25" fillId="4" borderId="65" xfId="0" applyFont="1" applyFill="1" applyBorder="1" applyAlignment="1">
      <alignment horizontal="center" vertical="top"/>
    </xf>
    <xf numFmtId="0" fontId="12" fillId="0" borderId="112" xfId="0" applyFont="1" applyBorder="1"/>
    <xf numFmtId="0" fontId="25" fillId="4" borderId="136" xfId="0" applyFont="1" applyFill="1" applyBorder="1" applyAlignment="1">
      <alignment horizontal="center" vertical="top"/>
    </xf>
    <xf numFmtId="0" fontId="12" fillId="0" borderId="137" xfId="0" applyFont="1" applyBorder="1"/>
    <xf numFmtId="0" fontId="25" fillId="4" borderId="51" xfId="0" applyFont="1" applyFill="1" applyBorder="1" applyAlignment="1">
      <alignment horizontal="center" vertical="top" wrapText="1"/>
    </xf>
    <xf numFmtId="0" fontId="25" fillId="12" borderId="73" xfId="0" applyFont="1" applyFill="1" applyBorder="1" applyAlignment="1" applyProtection="1">
      <alignment horizontal="left" vertical="top" wrapText="1"/>
      <protection locked="0"/>
    </xf>
    <xf numFmtId="0" fontId="25" fillId="4" borderId="56" xfId="0" applyFont="1" applyFill="1" applyBorder="1" applyAlignment="1">
      <alignment horizontal="left" wrapText="1"/>
    </xf>
    <xf numFmtId="164" fontId="25" fillId="12" borderId="31" xfId="7" applyNumberFormat="1" applyFont="1" applyFill="1" applyBorder="1" applyAlignment="1" applyProtection="1">
      <alignment horizontal="center" vertical="top"/>
      <protection locked="0"/>
    </xf>
    <xf numFmtId="164" fontId="12" fillId="0" borderId="32" xfId="7" applyNumberFormat="1" applyFont="1" applyBorder="1" applyProtection="1">
      <protection locked="0"/>
    </xf>
    <xf numFmtId="0" fontId="25" fillId="4" borderId="31" xfId="0" applyFont="1" applyFill="1" applyBorder="1" applyAlignment="1">
      <alignment horizontal="center" vertical="center" wrapText="1"/>
    </xf>
    <xf numFmtId="164" fontId="25" fillId="12" borderId="73" xfId="7" applyNumberFormat="1" applyFont="1" applyFill="1" applyBorder="1" applyAlignment="1" applyProtection="1">
      <alignment horizontal="center" vertical="center" wrapText="1"/>
      <protection locked="0"/>
    </xf>
    <xf numFmtId="164" fontId="12" fillId="0" borderId="66" xfId="7" applyNumberFormat="1" applyFont="1" applyBorder="1" applyProtection="1">
      <protection locked="0"/>
    </xf>
    <xf numFmtId="0" fontId="25" fillId="12" borderId="38" xfId="0" applyFont="1" applyFill="1" applyBorder="1" applyAlignment="1" applyProtection="1">
      <alignment horizontal="center" vertical="center" wrapText="1"/>
      <protection locked="0"/>
    </xf>
    <xf numFmtId="0" fontId="25" fillId="12" borderId="40" xfId="0" applyFont="1" applyFill="1" applyBorder="1" applyAlignment="1" applyProtection="1">
      <alignment horizontal="center" vertical="center" wrapText="1"/>
      <protection locked="0"/>
    </xf>
    <xf numFmtId="0" fontId="25" fillId="4" borderId="112" xfId="0" applyFont="1" applyFill="1" applyBorder="1" applyAlignment="1" applyProtection="1">
      <alignment horizontal="left" wrapText="1"/>
      <protection locked="0"/>
    </xf>
    <xf numFmtId="0" fontId="25" fillId="12" borderId="56" xfId="0" applyFont="1" applyFill="1" applyBorder="1" applyAlignment="1" applyProtection="1">
      <alignment horizontal="left" vertical="top" wrapText="1"/>
      <protection locked="0"/>
    </xf>
    <xf numFmtId="15" fontId="18" fillId="0" borderId="71" xfId="0" applyNumberFormat="1" applyFont="1" applyBorder="1" applyAlignment="1">
      <alignment horizontal="center"/>
    </xf>
    <xf numFmtId="0" fontId="12" fillId="0" borderId="8" xfId="0" applyFont="1" applyBorder="1"/>
    <xf numFmtId="0" fontId="18" fillId="0" borderId="54" xfId="0" applyFont="1" applyBorder="1" applyAlignment="1">
      <alignment horizontal="center"/>
    </xf>
    <xf numFmtId="0" fontId="25" fillId="26" borderId="0" xfId="0" applyFont="1" applyFill="1" applyAlignment="1">
      <alignment wrapText="1"/>
    </xf>
    <xf numFmtId="0" fontId="0" fillId="26" borderId="0" xfId="0" applyFont="1" applyFill="1" applyAlignment="1"/>
    <xf numFmtId="0" fontId="18" fillId="0" borderId="0" xfId="0" applyFont="1" applyAlignment="1">
      <alignment horizontal="left" wrapText="1"/>
    </xf>
    <xf numFmtId="164" fontId="18" fillId="0" borderId="54" xfId="7" applyNumberFormat="1" applyFont="1" applyBorder="1" applyAlignment="1">
      <alignment horizontal="center"/>
    </xf>
    <xf numFmtId="164" fontId="12" fillId="0" borderId="53" xfId="7" applyNumberFormat="1" applyFont="1" applyBorder="1"/>
    <xf numFmtId="164" fontId="12" fillId="0" borderId="55" xfId="7" applyNumberFormat="1" applyFont="1" applyBorder="1"/>
    <xf numFmtId="0" fontId="25" fillId="0" borderId="54" xfId="0" applyFont="1" applyBorder="1" applyAlignment="1">
      <alignment horizontal="center" vertical="center" wrapText="1"/>
    </xf>
    <xf numFmtId="0" fontId="25" fillId="0" borderId="54" xfId="0" applyFont="1" applyBorder="1" applyAlignment="1">
      <alignment horizontal="left" vertical="top" wrapText="1"/>
    </xf>
    <xf numFmtId="0" fontId="25" fillId="0" borderId="71" xfId="0" applyFont="1" applyBorder="1" applyAlignment="1">
      <alignment horizontal="left" vertical="top" wrapText="1"/>
    </xf>
    <xf numFmtId="0" fontId="12" fillId="0" borderId="18" xfId="0" applyFont="1" applyBorder="1"/>
    <xf numFmtId="0" fontId="25" fillId="0" borderId="31" xfId="0" applyFont="1" applyBorder="1" applyAlignment="1">
      <alignment horizontal="left" vertical="top" wrapText="1"/>
    </xf>
    <xf numFmtId="0" fontId="18" fillId="0" borderId="54" xfId="0" applyFont="1" applyBorder="1" applyAlignment="1">
      <alignment horizontal="left" vertical="top" wrapText="1"/>
    </xf>
    <xf numFmtId="0" fontId="18" fillId="0" borderId="31" xfId="0" applyFont="1" applyBorder="1" applyAlignment="1">
      <alignment horizontal="left" vertical="top" wrapText="1"/>
    </xf>
    <xf numFmtId="0" fontId="134" fillId="4" borderId="2" xfId="0" applyFont="1" applyFill="1" applyBorder="1" applyAlignment="1">
      <alignment horizontal="left" vertical="top" wrapText="1"/>
    </xf>
    <xf numFmtId="0" fontId="24" fillId="0" borderId="0" xfId="0" applyFont="1" applyAlignment="1">
      <alignment horizontal="left" vertical="top" wrapText="1"/>
    </xf>
    <xf numFmtId="0" fontId="18" fillId="4" borderId="2" xfId="0" applyFont="1" applyFill="1" applyBorder="1" applyAlignment="1">
      <alignment horizontal="left" vertical="top" wrapText="1"/>
    </xf>
    <xf numFmtId="0" fontId="18" fillId="0" borderId="0" xfId="0" applyFont="1" applyAlignment="1">
      <alignment horizontal="left" vertical="top" wrapText="1"/>
    </xf>
    <xf numFmtId="0" fontId="25" fillId="4" borderId="2" xfId="0" applyFont="1" applyFill="1" applyBorder="1" applyAlignment="1">
      <alignment horizontal="left" vertical="top"/>
    </xf>
    <xf numFmtId="0" fontId="133" fillId="0" borderId="0" xfId="0" applyFont="1" applyAlignment="1">
      <alignment horizontal="left" vertical="top" wrapText="1"/>
    </xf>
    <xf numFmtId="0" fontId="25" fillId="0" borderId="0" xfId="0" applyFont="1" applyAlignment="1">
      <alignment vertical="top" wrapText="1"/>
    </xf>
    <xf numFmtId="0" fontId="25" fillId="4" borderId="2" xfId="0" applyFont="1" applyFill="1" applyBorder="1" applyAlignment="1">
      <alignment horizontal="left" vertical="center" wrapText="1"/>
    </xf>
    <xf numFmtId="0" fontId="9" fillId="4" borderId="1" xfId="0" applyFont="1" applyFill="1" applyBorder="1" applyAlignment="1">
      <alignment horizontal="left" wrapText="1"/>
    </xf>
    <xf numFmtId="0" fontId="9" fillId="29" borderId="51" xfId="0" applyFont="1" applyFill="1" applyBorder="1" applyProtection="1">
      <protection locked="0"/>
    </xf>
    <xf numFmtId="0" fontId="9" fillId="4" borderId="112" xfId="0" applyFont="1" applyFill="1" applyBorder="1" applyAlignment="1">
      <alignment vertical="center"/>
    </xf>
    <xf numFmtId="0" fontId="9" fillId="4" borderId="112" xfId="0" applyFont="1" applyFill="1" applyBorder="1" applyAlignment="1" applyProtection="1">
      <alignment vertical="center"/>
    </xf>
    <xf numFmtId="0" fontId="9" fillId="24" borderId="51" xfId="0" applyFont="1" applyFill="1" applyBorder="1" applyProtection="1">
      <protection locked="0"/>
    </xf>
    <xf numFmtId="164" fontId="0" fillId="30" borderId="0" xfId="7" applyNumberFormat="1" applyFont="1" applyFill="1" applyAlignment="1" applyProtection="1">
      <protection locked="0"/>
    </xf>
    <xf numFmtId="164" fontId="9" fillId="30" borderId="0" xfId="7" applyNumberFormat="1" applyFont="1" applyFill="1" applyProtection="1">
      <protection locked="0"/>
    </xf>
    <xf numFmtId="164" fontId="0" fillId="30" borderId="0" xfId="7" applyNumberFormat="1" applyFont="1" applyFill="1" applyAlignment="1"/>
    <xf numFmtId="0" fontId="27" fillId="31" borderId="34" xfId="0" applyFont="1" applyFill="1" applyBorder="1" applyProtection="1">
      <protection locked="0"/>
    </xf>
    <xf numFmtId="0" fontId="22" fillId="4" borderId="0" xfId="0" applyFont="1" applyFill="1" applyAlignment="1" applyProtection="1"/>
    <xf numFmtId="0" fontId="9" fillId="13" borderId="0" xfId="0" applyFont="1" applyFill="1" applyProtection="1"/>
    <xf numFmtId="0" fontId="9" fillId="13" borderId="0" xfId="0" applyFont="1" applyFill="1" applyAlignment="1" applyProtection="1"/>
    <xf numFmtId="0" fontId="71" fillId="13" borderId="0" xfId="0" applyFont="1" applyFill="1" applyProtection="1">
      <protection locked="0"/>
    </xf>
    <xf numFmtId="0" fontId="112" fillId="0" borderId="0" xfId="0" applyFont="1" applyAlignment="1" applyProtection="1">
      <alignment horizontal="left" vertical="center" wrapText="1"/>
      <protection locked="0"/>
    </xf>
    <xf numFmtId="164" fontId="25" fillId="12" borderId="112" xfId="7" applyNumberFormat="1" applyFont="1" applyFill="1" applyBorder="1" applyAlignment="1" applyProtection="1">
      <alignment horizontal="center"/>
      <protection locked="0"/>
    </xf>
    <xf numFmtId="164" fontId="25" fillId="12" borderId="112" xfId="7" applyNumberFormat="1" applyFont="1" applyFill="1" applyBorder="1" applyAlignment="1" applyProtection="1">
      <alignment horizontal="left"/>
      <protection locked="0"/>
    </xf>
  </cellXfs>
  <cellStyles count="9">
    <cellStyle name="Comma" xfId="7" builtinId="3"/>
    <cellStyle name="Hyperlink" xfId="1" builtinId="8"/>
    <cellStyle name="Normal" xfId="0" builtinId="0"/>
    <cellStyle name="Normal 2" xfId="2" xr:uid="{00000000-0005-0000-0000-000003000000}"/>
    <cellStyle name="Normal 3" xfId="3" xr:uid="{00000000-0005-0000-0000-000004000000}"/>
    <cellStyle name="Normal 3 2" xfId="4" xr:uid="{00000000-0005-0000-0000-000005000000}"/>
    <cellStyle name="Normal 3 3" xfId="5" xr:uid="{00000000-0005-0000-0000-000006000000}"/>
    <cellStyle name="Normal 4" xfId="6" xr:uid="{00000000-0005-0000-0000-000007000000}"/>
    <cellStyle name="Percent" xfId="8" builtinId="5"/>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36" Type="http://schemas.openxmlformats.org/officeDocument/2006/relationships/customXml" Target="../customXml/item1.xml"/><Relationship Id="rId10" Type="http://schemas.openxmlformats.org/officeDocument/2006/relationships/worksheet" Target="worksheets/sheet10.xml"/><Relationship Id="rId31"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35"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2" Type="http://schemas.openxmlformats.org/officeDocument/2006/relationships/hyperlink" Target="http://30.ag/" TargetMode="External"/><Relationship Id="rId1" Type="http://schemas.openxmlformats.org/officeDocument/2006/relationships/hyperlink" Target="http://30.ag/"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1" Type="http://schemas.openxmlformats.org/officeDocument/2006/relationships/hyperlink" Target="https://treasury.govmu.org/Documents/TRY_Circular/2017/Annex%20II-Asset-Category-UserGuide.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G1014"/>
  <sheetViews>
    <sheetView showGridLines="0" tabSelected="1" view="pageBreakPreview" zoomScale="130" zoomScaleNormal="130" zoomScaleSheetLayoutView="130" workbookViewId="0">
      <selection sqref="A1:G1"/>
    </sheetView>
  </sheetViews>
  <sheetFormatPr defaultColWidth="14.42578125" defaultRowHeight="15" customHeight="1"/>
  <cols>
    <col min="1" max="1" width="3.85546875" style="880" customWidth="1"/>
    <col min="2" max="3" width="8.85546875" style="880" customWidth="1"/>
    <col min="4" max="4" width="17.5703125" style="880" customWidth="1"/>
    <col min="5" max="5" width="21.28515625" style="880" customWidth="1"/>
    <col min="6" max="6" width="1.42578125" style="880" customWidth="1"/>
    <col min="7" max="7" width="38.7109375" style="880" customWidth="1"/>
    <col min="8" max="16384" width="14.42578125" style="880"/>
  </cols>
  <sheetData>
    <row r="1" spans="1:7" ht="21">
      <c r="A1" s="1916" t="s">
        <v>2696</v>
      </c>
      <c r="B1" s="1916"/>
      <c r="C1" s="1916"/>
      <c r="D1" s="1916"/>
      <c r="E1" s="1916"/>
      <c r="F1" s="1916"/>
      <c r="G1" s="1916"/>
    </row>
    <row r="2" spans="1:7" s="892" customFormat="1" ht="192" customHeight="1">
      <c r="A2" s="1917" t="s">
        <v>2697</v>
      </c>
      <c r="B2" s="1917"/>
      <c r="C2" s="1917"/>
      <c r="D2" s="1917"/>
      <c r="E2" s="1917"/>
      <c r="F2" s="1917"/>
      <c r="G2" s="1917"/>
    </row>
    <row r="3" spans="1:7" s="892" customFormat="1">
      <c r="A3" s="1918" t="s">
        <v>2701</v>
      </c>
      <c r="B3" s="1919"/>
      <c r="C3" s="1919"/>
      <c r="D3" s="1919"/>
      <c r="E3" s="1919"/>
      <c r="F3" s="1919"/>
      <c r="G3" s="1919"/>
    </row>
    <row r="4" spans="1:7" s="892" customFormat="1" ht="29.25" customHeight="1">
      <c r="A4" s="1920" t="s">
        <v>1</v>
      </c>
      <c r="B4" s="1921"/>
      <c r="C4" s="1921"/>
      <c r="D4" s="1921"/>
      <c r="E4" s="1921"/>
      <c r="F4" s="1921"/>
      <c r="G4" s="1921"/>
    </row>
    <row r="5" spans="1:7">
      <c r="A5" s="881"/>
      <c r="B5" s="881"/>
      <c r="C5" s="881"/>
      <c r="D5" s="881"/>
      <c r="E5" s="881"/>
      <c r="F5" s="881"/>
      <c r="G5" s="881"/>
    </row>
    <row r="6" spans="1:7">
      <c r="A6" s="1922" t="s">
        <v>2</v>
      </c>
      <c r="B6" s="1923"/>
      <c r="C6" s="1923"/>
      <c r="D6" s="1923"/>
      <c r="E6" s="1923"/>
      <c r="F6" s="1923"/>
      <c r="G6" s="1923"/>
    </row>
    <row r="7" spans="1:7" ht="96" customHeight="1">
      <c r="A7" s="1914" t="s">
        <v>2731</v>
      </c>
      <c r="B7" s="1915"/>
      <c r="C7" s="1915"/>
      <c r="D7" s="1915"/>
      <c r="E7" s="1915"/>
      <c r="F7" s="1915"/>
      <c r="G7" s="1915"/>
    </row>
    <row r="8" spans="1:7" ht="14.25" customHeight="1">
      <c r="A8" s="1924" t="s">
        <v>3</v>
      </c>
      <c r="B8" s="1923"/>
      <c r="C8" s="1923"/>
      <c r="D8" s="1923"/>
      <c r="E8" s="1923"/>
      <c r="F8" s="1923"/>
      <c r="G8" s="1923"/>
    </row>
    <row r="9" spans="1:7" ht="30.6" customHeight="1">
      <c r="A9" s="1914" t="s">
        <v>2732</v>
      </c>
      <c r="B9" s="1915"/>
      <c r="C9" s="1915"/>
      <c r="D9" s="1915"/>
      <c r="E9" s="1915"/>
      <c r="F9" s="1915"/>
      <c r="G9" s="1915"/>
    </row>
    <row r="10" spans="1:7" ht="57.75" customHeight="1">
      <c r="A10" s="882"/>
      <c r="B10" s="1924" t="s">
        <v>4</v>
      </c>
      <c r="C10" s="1923"/>
      <c r="D10" s="1923"/>
      <c r="E10" s="1923"/>
      <c r="F10" s="1923"/>
      <c r="G10" s="1923"/>
    </row>
    <row r="11" spans="1:7" ht="45" customHeight="1">
      <c r="A11" s="882"/>
      <c r="B11" s="1924" t="s">
        <v>2733</v>
      </c>
      <c r="C11" s="1923"/>
      <c r="D11" s="1923"/>
      <c r="E11" s="1923"/>
      <c r="F11" s="1923"/>
      <c r="G11" s="1923"/>
    </row>
    <row r="12" spans="1:7" ht="12.75" customHeight="1">
      <c r="A12" s="883"/>
      <c r="B12" s="882"/>
      <c r="C12" s="882"/>
      <c r="D12" s="882"/>
      <c r="E12" s="882"/>
      <c r="F12" s="882"/>
      <c r="G12" s="882"/>
    </row>
    <row r="13" spans="1:7" ht="16.5" customHeight="1">
      <c r="A13" s="883" t="s">
        <v>5</v>
      </c>
      <c r="B13" s="882"/>
      <c r="C13" s="882"/>
      <c r="D13" s="882"/>
      <c r="E13" s="882"/>
      <c r="F13" s="882"/>
      <c r="G13" s="882"/>
    </row>
    <row r="14" spans="1:7" ht="44.25" customHeight="1">
      <c r="A14" s="883"/>
      <c r="B14" s="1924" t="s">
        <v>3053</v>
      </c>
      <c r="C14" s="1923"/>
      <c r="D14" s="1923"/>
      <c r="E14" s="1923"/>
      <c r="F14" s="1923"/>
      <c r="G14" s="1923"/>
    </row>
    <row r="15" spans="1:7" ht="10.5" customHeight="1">
      <c r="A15" s="882"/>
      <c r="B15" s="882"/>
      <c r="C15" s="882"/>
      <c r="D15" s="882"/>
      <c r="E15" s="882"/>
      <c r="F15" s="882"/>
      <c r="G15" s="882"/>
    </row>
    <row r="16" spans="1:7" ht="78" customHeight="1">
      <c r="A16" s="882"/>
      <c r="B16" s="1914" t="s">
        <v>2734</v>
      </c>
      <c r="C16" s="1915"/>
      <c r="D16" s="1915"/>
      <c r="E16" s="1915"/>
      <c r="F16" s="1915"/>
      <c r="G16" s="1915"/>
    </row>
    <row r="17" spans="1:7">
      <c r="A17" s="882"/>
      <c r="B17" s="882"/>
      <c r="C17" s="882"/>
      <c r="D17" s="882"/>
      <c r="E17" s="882"/>
      <c r="F17" s="882"/>
      <c r="G17" s="882"/>
    </row>
    <row r="18" spans="1:7">
      <c r="A18" s="1922" t="s">
        <v>6</v>
      </c>
      <c r="B18" s="1923"/>
      <c r="C18" s="1923"/>
      <c r="D18" s="1923"/>
      <c r="E18" s="1923"/>
      <c r="F18" s="1923"/>
      <c r="G18" s="1923"/>
    </row>
    <row r="19" spans="1:7" ht="9" customHeight="1">
      <c r="A19" s="883"/>
      <c r="B19" s="883"/>
      <c r="C19" s="883"/>
      <c r="D19" s="883"/>
      <c r="E19" s="883"/>
      <c r="F19" s="883"/>
      <c r="G19" s="883"/>
    </row>
    <row r="20" spans="1:7" ht="18.75" customHeight="1">
      <c r="A20" s="1922" t="s">
        <v>7</v>
      </c>
      <c r="B20" s="1923"/>
      <c r="C20" s="1923"/>
      <c r="D20" s="1923"/>
      <c r="E20" s="1923"/>
      <c r="F20" s="1923"/>
      <c r="G20" s="1923"/>
    </row>
    <row r="21" spans="1:7" ht="25.5" customHeight="1">
      <c r="A21" s="1924" t="s">
        <v>8</v>
      </c>
      <c r="B21" s="1923"/>
      <c r="C21" s="1923"/>
      <c r="D21" s="1923"/>
      <c r="E21" s="1923"/>
      <c r="F21" s="1923"/>
      <c r="G21" s="1923"/>
    </row>
    <row r="22" spans="1:7">
      <c r="A22" s="884"/>
      <c r="B22" s="884"/>
      <c r="C22" s="884"/>
      <c r="D22" s="884"/>
      <c r="E22" s="884"/>
      <c r="F22" s="884"/>
      <c r="G22" s="884"/>
    </row>
    <row r="23" spans="1:7" ht="18.75" customHeight="1">
      <c r="A23" s="1922" t="s">
        <v>9</v>
      </c>
      <c r="B23" s="1923"/>
      <c r="C23" s="1923"/>
      <c r="D23" s="1923"/>
      <c r="E23" s="1923"/>
      <c r="F23" s="1923"/>
      <c r="G23" s="1923"/>
    </row>
    <row r="24" spans="1:7" ht="54.75" customHeight="1">
      <c r="A24" s="1924" t="s">
        <v>10</v>
      </c>
      <c r="B24" s="1923"/>
      <c r="C24" s="1923"/>
      <c r="D24" s="1923"/>
      <c r="E24" s="1923"/>
      <c r="F24" s="1923"/>
      <c r="G24" s="1923"/>
    </row>
    <row r="25" spans="1:7" ht="6" customHeight="1">
      <c r="A25" s="882"/>
      <c r="B25" s="882"/>
      <c r="C25" s="882"/>
      <c r="D25" s="882"/>
      <c r="E25" s="882"/>
      <c r="F25" s="882"/>
      <c r="G25" s="882"/>
    </row>
    <row r="26" spans="1:7" ht="29.25" customHeight="1">
      <c r="A26" s="1926" t="s">
        <v>11</v>
      </c>
      <c r="B26" s="1927"/>
      <c r="C26" s="1927"/>
      <c r="D26" s="1927"/>
      <c r="E26" s="1927"/>
      <c r="F26" s="1927"/>
      <c r="G26" s="1927"/>
    </row>
    <row r="27" spans="1:7">
      <c r="A27" s="883"/>
      <c r="B27" s="883"/>
      <c r="C27" s="883"/>
      <c r="D27" s="883"/>
      <c r="E27" s="883"/>
      <c r="F27" s="883"/>
      <c r="G27" s="883"/>
    </row>
    <row r="28" spans="1:7">
      <c r="A28" s="1922" t="s">
        <v>12</v>
      </c>
      <c r="B28" s="1923"/>
      <c r="C28" s="1923"/>
      <c r="D28" s="1923"/>
      <c r="E28" s="1923"/>
      <c r="F28" s="1923"/>
      <c r="G28" s="1923"/>
    </row>
    <row r="29" spans="1:7" ht="36.75" customHeight="1">
      <c r="A29" s="1925" t="s">
        <v>2698</v>
      </c>
      <c r="B29" s="1923"/>
      <c r="C29" s="1923"/>
      <c r="D29" s="1923"/>
      <c r="E29" s="1923"/>
      <c r="F29" s="1923"/>
      <c r="G29" s="1923"/>
    </row>
    <row r="30" spans="1:7" ht="30.75" customHeight="1">
      <c r="A30" s="1925" t="s">
        <v>13</v>
      </c>
      <c r="B30" s="1923"/>
      <c r="C30" s="1923"/>
      <c r="D30" s="1923"/>
      <c r="E30" s="1923"/>
      <c r="F30" s="1923"/>
      <c r="G30" s="1923"/>
    </row>
    <row r="31" spans="1:7" ht="47.25" customHeight="1">
      <c r="A31" s="1925" t="s">
        <v>14</v>
      </c>
      <c r="B31" s="1923"/>
      <c r="C31" s="1923"/>
      <c r="D31" s="1923"/>
      <c r="E31" s="1923"/>
      <c r="F31" s="1923"/>
      <c r="G31" s="1923"/>
    </row>
    <row r="32" spans="1:7" s="895" customFormat="1">
      <c r="A32" s="893" t="s">
        <v>15</v>
      </c>
      <c r="B32" s="894"/>
      <c r="C32" s="894"/>
      <c r="D32" s="894"/>
      <c r="E32" s="894"/>
      <c r="F32" s="894"/>
      <c r="G32" s="894"/>
    </row>
    <row r="33" spans="1:7" ht="8.25" customHeight="1">
      <c r="A33" s="881"/>
      <c r="B33" s="881"/>
      <c r="C33" s="881"/>
      <c r="D33" s="881"/>
      <c r="E33" s="881"/>
      <c r="F33" s="881"/>
      <c r="G33" s="881"/>
    </row>
    <row r="34" spans="1:7" ht="24.75" customHeight="1">
      <c r="A34" s="1922" t="s">
        <v>16</v>
      </c>
      <c r="B34" s="1923"/>
      <c r="C34" s="1923"/>
      <c r="D34" s="1923"/>
      <c r="E34" s="1923"/>
      <c r="F34" s="1923"/>
      <c r="G34" s="1923"/>
    </row>
    <row r="35" spans="1:7" ht="30.75" customHeight="1">
      <c r="A35" s="1925" t="s">
        <v>17</v>
      </c>
      <c r="B35" s="1923"/>
      <c r="C35" s="1923"/>
      <c r="D35" s="1923"/>
      <c r="E35" s="1923"/>
      <c r="F35" s="1923"/>
      <c r="G35" s="1923"/>
    </row>
    <row r="36" spans="1:7" ht="30.75" hidden="1" customHeight="1">
      <c r="A36" s="885"/>
      <c r="B36" s="886" t="s">
        <v>18</v>
      </c>
      <c r="C36" s="885"/>
      <c r="D36" s="886" t="s">
        <v>19</v>
      </c>
      <c r="E36" s="885"/>
      <c r="F36" s="885"/>
      <c r="G36" s="885"/>
    </row>
    <row r="37" spans="1:7" ht="48" customHeight="1">
      <c r="A37" s="887">
        <v>1</v>
      </c>
      <c r="B37" s="1928" t="s">
        <v>20</v>
      </c>
      <c r="C37" s="1923"/>
      <c r="D37" s="1923"/>
      <c r="E37" s="1923"/>
      <c r="F37" s="1923"/>
      <c r="G37" s="1923"/>
    </row>
    <row r="38" spans="1:7">
      <c r="A38" s="887">
        <v>2</v>
      </c>
      <c r="B38" s="1925" t="s">
        <v>21</v>
      </c>
      <c r="C38" s="1929"/>
      <c r="D38" s="1929"/>
      <c r="E38" s="1929"/>
      <c r="F38" s="1929"/>
      <c r="G38" s="1929"/>
    </row>
    <row r="39" spans="1:7">
      <c r="A39" s="887">
        <v>3</v>
      </c>
      <c r="B39" s="1928" t="s">
        <v>2737</v>
      </c>
      <c r="C39" s="1923"/>
      <c r="D39" s="1923"/>
      <c r="E39" s="1923"/>
      <c r="F39" s="1923"/>
      <c r="G39" s="1923"/>
    </row>
    <row r="40" spans="1:7" ht="46.5" customHeight="1">
      <c r="A40" s="887">
        <v>4</v>
      </c>
      <c r="B40" s="1928" t="s">
        <v>22</v>
      </c>
      <c r="C40" s="1923"/>
      <c r="D40" s="1923"/>
      <c r="E40" s="1923"/>
      <c r="F40" s="1923"/>
      <c r="G40" s="1923"/>
    </row>
    <row r="41" spans="1:7" ht="47.25" customHeight="1">
      <c r="A41" s="887">
        <v>5</v>
      </c>
      <c r="B41" s="1928" t="s">
        <v>23</v>
      </c>
      <c r="C41" s="1923"/>
      <c r="D41" s="1923"/>
      <c r="E41" s="1923"/>
      <c r="F41" s="1923"/>
      <c r="G41" s="1923"/>
    </row>
    <row r="42" spans="1:7">
      <c r="A42" s="887">
        <v>6</v>
      </c>
      <c r="B42" s="1928" t="s">
        <v>24</v>
      </c>
      <c r="C42" s="1923"/>
      <c r="D42" s="1923"/>
      <c r="E42" s="1923"/>
      <c r="F42" s="1923"/>
      <c r="G42" s="1923"/>
    </row>
    <row r="43" spans="1:7" s="1401" customFormat="1">
      <c r="A43" s="887">
        <v>7</v>
      </c>
      <c r="B43" s="1928" t="s">
        <v>3077</v>
      </c>
      <c r="C43" s="1923"/>
      <c r="D43" s="1923"/>
      <c r="E43" s="1923"/>
      <c r="F43" s="1923"/>
      <c r="G43" s="1923"/>
    </row>
    <row r="44" spans="1:7" ht="15.75" customHeight="1">
      <c r="A44" s="885"/>
    </row>
    <row r="45" spans="1:7" ht="15.75" customHeight="1">
      <c r="A45" s="888" t="s">
        <v>25</v>
      </c>
      <c r="B45" s="889"/>
      <c r="C45" s="889"/>
      <c r="D45" s="889"/>
      <c r="E45" s="889"/>
      <c r="F45" s="889"/>
      <c r="G45" s="889"/>
    </row>
    <row r="46" spans="1:7" ht="36.75" customHeight="1">
      <c r="A46" s="1925" t="s">
        <v>2699</v>
      </c>
      <c r="B46" s="1923"/>
      <c r="C46" s="1923"/>
      <c r="D46" s="1923"/>
      <c r="E46" s="1923"/>
      <c r="F46" s="1923"/>
      <c r="G46" s="1923"/>
    </row>
    <row r="47" spans="1:7" ht="77.25" customHeight="1">
      <c r="A47" s="1925" t="s">
        <v>2700</v>
      </c>
      <c r="B47" s="1925"/>
      <c r="C47" s="1925"/>
      <c r="D47" s="1925"/>
      <c r="E47" s="1925"/>
      <c r="F47" s="1925"/>
      <c r="G47" s="1925"/>
    </row>
    <row r="48" spans="1:7" ht="15" customHeight="1">
      <c r="A48" s="1925"/>
      <c r="B48" s="1923"/>
      <c r="C48" s="1923"/>
      <c r="D48" s="1923"/>
      <c r="E48" s="1923"/>
      <c r="F48" s="1923"/>
      <c r="G48" s="1923"/>
    </row>
    <row r="49" spans="1:7" ht="15.75" customHeight="1">
      <c r="A49" s="890"/>
      <c r="B49" s="889"/>
      <c r="C49" s="889"/>
      <c r="D49" s="889"/>
      <c r="E49" s="889"/>
      <c r="F49" s="889"/>
      <c r="G49" s="889"/>
    </row>
    <row r="50" spans="1:7" ht="15.75" customHeight="1">
      <c r="A50" s="890"/>
      <c r="B50" s="891"/>
      <c r="C50" s="889"/>
      <c r="D50" s="889"/>
      <c r="E50" s="889"/>
      <c r="F50" s="889"/>
      <c r="G50" s="889"/>
    </row>
    <row r="51" spans="1:7" ht="15.75" customHeight="1">
      <c r="A51" s="890"/>
      <c r="B51" s="889"/>
      <c r="C51" s="889"/>
      <c r="D51" s="889"/>
      <c r="E51" s="889"/>
      <c r="F51" s="889"/>
      <c r="G51" s="889"/>
    </row>
    <row r="52" spans="1:7" ht="15.75" customHeight="1">
      <c r="A52" s="890"/>
      <c r="B52" s="889"/>
      <c r="C52" s="889"/>
      <c r="D52" s="889"/>
      <c r="E52" s="889"/>
      <c r="F52" s="889"/>
      <c r="G52" s="889"/>
    </row>
    <row r="53" spans="1:7" ht="15.75" customHeight="1">
      <c r="A53" s="890"/>
      <c r="B53" s="889"/>
      <c r="C53" s="889"/>
      <c r="D53" s="889"/>
      <c r="E53" s="889"/>
      <c r="F53" s="889"/>
      <c r="G53" s="889"/>
    </row>
    <row r="54" spans="1:7" ht="15.75" customHeight="1">
      <c r="A54" s="890"/>
      <c r="B54" s="889"/>
      <c r="C54" s="889"/>
      <c r="D54" s="889"/>
      <c r="E54" s="889"/>
      <c r="F54" s="889"/>
      <c r="G54" s="889"/>
    </row>
    <row r="55" spans="1:7" ht="15.75" customHeight="1">
      <c r="A55" s="890"/>
      <c r="B55" s="889"/>
      <c r="C55" s="889"/>
      <c r="D55" s="889"/>
      <c r="E55" s="889"/>
      <c r="F55" s="889"/>
      <c r="G55" s="889"/>
    </row>
    <row r="56" spans="1:7" ht="15.75" customHeight="1">
      <c r="A56" s="890"/>
      <c r="B56" s="889"/>
      <c r="C56" s="889"/>
      <c r="D56" s="889"/>
      <c r="E56" s="889"/>
      <c r="F56" s="889"/>
      <c r="G56" s="889"/>
    </row>
    <row r="57" spans="1:7" ht="15.75" customHeight="1">
      <c r="A57" s="890"/>
      <c r="B57" s="889"/>
      <c r="C57" s="889"/>
      <c r="D57" s="889"/>
      <c r="E57" s="889"/>
      <c r="F57" s="889"/>
      <c r="G57" s="889"/>
    </row>
    <row r="58" spans="1:7" ht="15.75" customHeight="1">
      <c r="A58" s="890"/>
      <c r="B58" s="889"/>
      <c r="C58" s="889"/>
      <c r="D58" s="889"/>
      <c r="E58" s="889"/>
      <c r="F58" s="889"/>
      <c r="G58" s="889"/>
    </row>
    <row r="59" spans="1:7" ht="15.75" customHeight="1">
      <c r="A59" s="890"/>
      <c r="B59" s="889"/>
      <c r="C59" s="889"/>
      <c r="D59" s="889"/>
      <c r="E59" s="889"/>
      <c r="F59" s="889"/>
      <c r="G59" s="889"/>
    </row>
    <row r="60" spans="1:7" ht="15.75" customHeight="1">
      <c r="A60" s="890"/>
      <c r="B60" s="889"/>
      <c r="C60" s="889"/>
      <c r="D60" s="889"/>
      <c r="E60" s="889"/>
      <c r="F60" s="889"/>
      <c r="G60" s="889"/>
    </row>
    <row r="61" spans="1:7" ht="15.75" customHeight="1">
      <c r="A61" s="890"/>
      <c r="B61" s="889"/>
      <c r="C61" s="889"/>
      <c r="D61" s="889"/>
      <c r="E61" s="889"/>
      <c r="F61" s="889"/>
      <c r="G61" s="889"/>
    </row>
    <row r="62" spans="1:7" ht="15.75" customHeight="1">
      <c r="A62" s="890"/>
      <c r="B62" s="889"/>
      <c r="C62" s="889"/>
      <c r="D62" s="889"/>
      <c r="E62" s="889"/>
      <c r="F62" s="889"/>
      <c r="G62" s="889"/>
    </row>
    <row r="63" spans="1:7" ht="15.75" customHeight="1">
      <c r="A63" s="890"/>
      <c r="B63" s="889"/>
      <c r="C63" s="889"/>
      <c r="D63" s="889"/>
      <c r="E63" s="889"/>
      <c r="F63" s="889"/>
      <c r="G63" s="889"/>
    </row>
    <row r="64" spans="1:7" ht="15.75" customHeight="1">
      <c r="A64" s="890"/>
      <c r="B64" s="889"/>
      <c r="C64" s="889"/>
      <c r="D64" s="889"/>
      <c r="E64" s="889"/>
      <c r="F64" s="889"/>
      <c r="G64" s="889"/>
    </row>
    <row r="65" spans="1:7" ht="15.75" customHeight="1">
      <c r="A65" s="890"/>
      <c r="B65" s="889"/>
      <c r="C65" s="889"/>
      <c r="D65" s="889"/>
      <c r="E65" s="889"/>
      <c r="F65" s="889"/>
      <c r="G65" s="889"/>
    </row>
    <row r="66" spans="1:7" ht="15.75" customHeight="1">
      <c r="A66" s="890"/>
      <c r="B66" s="889"/>
      <c r="C66" s="889"/>
      <c r="D66" s="889"/>
      <c r="E66" s="889"/>
      <c r="F66" s="889"/>
      <c r="G66" s="889"/>
    </row>
    <row r="67" spans="1:7" ht="15.75" customHeight="1">
      <c r="A67" s="890"/>
      <c r="B67" s="889"/>
      <c r="C67" s="889"/>
      <c r="D67" s="889"/>
      <c r="E67" s="889"/>
      <c r="F67" s="889"/>
      <c r="G67" s="889"/>
    </row>
    <row r="68" spans="1:7" ht="15.75" customHeight="1">
      <c r="A68" s="890"/>
      <c r="B68" s="889"/>
      <c r="C68" s="889"/>
      <c r="D68" s="889"/>
      <c r="E68" s="889"/>
      <c r="F68" s="889"/>
      <c r="G68" s="889"/>
    </row>
    <row r="69" spans="1:7" ht="15.75" customHeight="1">
      <c r="A69" s="890"/>
      <c r="B69" s="889"/>
      <c r="C69" s="889"/>
      <c r="D69" s="889"/>
      <c r="E69" s="889"/>
      <c r="F69" s="889"/>
      <c r="G69" s="889"/>
    </row>
    <row r="70" spans="1:7" ht="15.75" customHeight="1">
      <c r="A70" s="890"/>
      <c r="B70" s="889"/>
      <c r="C70" s="889"/>
      <c r="D70" s="889"/>
      <c r="E70" s="889"/>
      <c r="F70" s="889"/>
      <c r="G70" s="889"/>
    </row>
    <row r="71" spans="1:7" ht="15.75" customHeight="1">
      <c r="A71" s="890"/>
      <c r="B71" s="889"/>
      <c r="C71" s="889"/>
      <c r="D71" s="889"/>
      <c r="E71" s="889"/>
      <c r="F71" s="889"/>
      <c r="G71" s="889"/>
    </row>
    <row r="72" spans="1:7" ht="15.75" customHeight="1">
      <c r="A72" s="890"/>
      <c r="B72" s="889"/>
      <c r="C72" s="889"/>
      <c r="D72" s="889"/>
      <c r="E72" s="889"/>
      <c r="F72" s="889"/>
      <c r="G72" s="889"/>
    </row>
    <row r="73" spans="1:7" ht="15.75" customHeight="1">
      <c r="A73" s="890"/>
      <c r="B73" s="889"/>
      <c r="C73" s="889"/>
      <c r="D73" s="889"/>
      <c r="E73" s="889"/>
      <c r="F73" s="889"/>
      <c r="G73" s="889"/>
    </row>
    <row r="74" spans="1:7" ht="15.75" customHeight="1">
      <c r="A74" s="890"/>
      <c r="B74" s="889"/>
      <c r="C74" s="889"/>
      <c r="D74" s="889"/>
      <c r="E74" s="889"/>
      <c r="F74" s="889"/>
      <c r="G74" s="889"/>
    </row>
    <row r="75" spans="1:7" ht="15.75" customHeight="1">
      <c r="A75" s="890"/>
      <c r="B75" s="889"/>
      <c r="C75" s="889"/>
      <c r="D75" s="889"/>
      <c r="E75" s="889"/>
      <c r="F75" s="889"/>
      <c r="G75" s="889"/>
    </row>
    <row r="76" spans="1:7" ht="15.75" customHeight="1">
      <c r="A76" s="890"/>
      <c r="B76" s="889"/>
      <c r="C76" s="889"/>
      <c r="D76" s="889"/>
      <c r="E76" s="889"/>
      <c r="F76" s="889"/>
      <c r="G76" s="889"/>
    </row>
    <row r="77" spans="1:7" ht="15.75" customHeight="1">
      <c r="A77" s="890"/>
      <c r="B77" s="889"/>
      <c r="C77" s="889"/>
      <c r="D77" s="889"/>
      <c r="E77" s="889"/>
      <c r="F77" s="889"/>
      <c r="G77" s="889"/>
    </row>
    <row r="78" spans="1:7" ht="15.75" customHeight="1">
      <c r="A78" s="890"/>
      <c r="B78" s="889"/>
      <c r="C78" s="889"/>
      <c r="D78" s="889"/>
      <c r="E78" s="889"/>
      <c r="F78" s="889"/>
      <c r="G78" s="889"/>
    </row>
    <row r="79" spans="1:7" ht="15.75" customHeight="1">
      <c r="A79" s="890"/>
      <c r="B79" s="889"/>
      <c r="C79" s="889"/>
      <c r="D79" s="889"/>
      <c r="E79" s="889"/>
      <c r="F79" s="889"/>
      <c r="G79" s="889"/>
    </row>
    <row r="80" spans="1:7" ht="15.75" customHeight="1">
      <c r="A80" s="890"/>
      <c r="B80" s="889"/>
      <c r="C80" s="889"/>
      <c r="D80" s="889"/>
      <c r="E80" s="889"/>
      <c r="F80" s="889"/>
      <c r="G80" s="889"/>
    </row>
    <row r="81" spans="1:7" ht="15.75" customHeight="1">
      <c r="A81" s="890"/>
      <c r="B81" s="889"/>
      <c r="C81" s="889"/>
      <c r="D81" s="889"/>
      <c r="E81" s="889"/>
      <c r="F81" s="889"/>
      <c r="G81" s="889"/>
    </row>
    <row r="82" spans="1:7" ht="15.75" customHeight="1">
      <c r="A82" s="890"/>
      <c r="B82" s="889"/>
      <c r="C82" s="889"/>
      <c r="D82" s="889"/>
      <c r="E82" s="889"/>
      <c r="F82" s="889"/>
      <c r="G82" s="889"/>
    </row>
    <row r="83" spans="1:7" ht="15.75" customHeight="1">
      <c r="A83" s="890"/>
      <c r="B83" s="889"/>
      <c r="C83" s="889"/>
      <c r="D83" s="889"/>
      <c r="E83" s="889"/>
      <c r="F83" s="889"/>
      <c r="G83" s="889"/>
    </row>
    <row r="84" spans="1:7" ht="15.75" customHeight="1">
      <c r="A84" s="890"/>
      <c r="B84" s="889"/>
      <c r="C84" s="889"/>
      <c r="D84" s="889"/>
      <c r="E84" s="889"/>
      <c r="F84" s="889"/>
      <c r="G84" s="889"/>
    </row>
    <row r="85" spans="1:7" ht="15.75" customHeight="1">
      <c r="A85" s="890"/>
      <c r="B85" s="889"/>
      <c r="C85" s="889"/>
      <c r="D85" s="889"/>
      <c r="E85" s="889"/>
      <c r="F85" s="889"/>
      <c r="G85" s="889"/>
    </row>
    <row r="86" spans="1:7" ht="15.75" customHeight="1">
      <c r="A86" s="890"/>
      <c r="B86" s="889"/>
      <c r="C86" s="889"/>
      <c r="D86" s="889"/>
      <c r="E86" s="889"/>
      <c r="F86" s="889"/>
      <c r="G86" s="889"/>
    </row>
    <row r="87" spans="1:7" ht="15.75" customHeight="1">
      <c r="A87" s="890"/>
      <c r="B87" s="889"/>
      <c r="C87" s="889"/>
      <c r="D87" s="889"/>
      <c r="E87" s="889"/>
      <c r="F87" s="889"/>
      <c r="G87" s="889"/>
    </row>
    <row r="88" spans="1:7" ht="15.75" customHeight="1">
      <c r="A88" s="890"/>
      <c r="B88" s="889"/>
      <c r="C88" s="889"/>
      <c r="D88" s="889"/>
      <c r="E88" s="889"/>
      <c r="F88" s="889"/>
      <c r="G88" s="889"/>
    </row>
    <row r="89" spans="1:7" ht="15.75" customHeight="1">
      <c r="A89" s="890"/>
      <c r="B89" s="889"/>
      <c r="C89" s="889"/>
      <c r="D89" s="889"/>
      <c r="E89" s="889"/>
      <c r="F89" s="889"/>
      <c r="G89" s="889"/>
    </row>
    <row r="90" spans="1:7" ht="15.75" customHeight="1">
      <c r="A90" s="890"/>
      <c r="B90" s="889"/>
      <c r="C90" s="889"/>
      <c r="D90" s="889"/>
      <c r="E90" s="889"/>
      <c r="F90" s="889"/>
      <c r="G90" s="889"/>
    </row>
    <row r="91" spans="1:7" ht="15.75" customHeight="1">
      <c r="A91" s="890"/>
      <c r="B91" s="889"/>
      <c r="C91" s="889"/>
      <c r="D91" s="889"/>
      <c r="E91" s="889"/>
      <c r="F91" s="889"/>
      <c r="G91" s="889"/>
    </row>
    <row r="92" spans="1:7" ht="15.75" customHeight="1">
      <c r="A92" s="890"/>
      <c r="B92" s="889"/>
      <c r="C92" s="889"/>
      <c r="D92" s="889"/>
      <c r="E92" s="889"/>
      <c r="F92" s="889"/>
      <c r="G92" s="889"/>
    </row>
    <row r="93" spans="1:7" ht="15.75" customHeight="1">
      <c r="A93" s="890"/>
      <c r="B93" s="889"/>
      <c r="C93" s="889"/>
      <c r="D93" s="889"/>
      <c r="E93" s="889"/>
      <c r="F93" s="889"/>
      <c r="G93" s="889"/>
    </row>
    <row r="94" spans="1:7" ht="15.75" customHeight="1">
      <c r="A94" s="890"/>
      <c r="B94" s="889"/>
      <c r="C94" s="889"/>
      <c r="D94" s="889"/>
      <c r="E94" s="889"/>
      <c r="F94" s="889"/>
      <c r="G94" s="889"/>
    </row>
    <row r="95" spans="1:7" ht="15.75" customHeight="1">
      <c r="A95" s="890"/>
      <c r="B95" s="889"/>
      <c r="C95" s="889"/>
      <c r="D95" s="889"/>
      <c r="E95" s="889"/>
      <c r="F95" s="889"/>
      <c r="G95" s="889"/>
    </row>
    <row r="96" spans="1:7" ht="15.75" customHeight="1">
      <c r="A96" s="890"/>
      <c r="B96" s="889"/>
      <c r="C96" s="889"/>
      <c r="D96" s="889"/>
      <c r="E96" s="889"/>
      <c r="F96" s="889"/>
      <c r="G96" s="889"/>
    </row>
    <row r="97" spans="1:7" ht="15.75" customHeight="1">
      <c r="A97" s="890"/>
      <c r="B97" s="889"/>
      <c r="C97" s="889"/>
      <c r="D97" s="889"/>
      <c r="E97" s="889"/>
      <c r="F97" s="889"/>
      <c r="G97" s="889"/>
    </row>
    <row r="98" spans="1:7" ht="15.75" customHeight="1">
      <c r="A98" s="890"/>
      <c r="B98" s="889"/>
      <c r="C98" s="889"/>
      <c r="D98" s="889"/>
      <c r="E98" s="889"/>
      <c r="F98" s="889"/>
      <c r="G98" s="889"/>
    </row>
    <row r="99" spans="1:7" ht="15.75" customHeight="1">
      <c r="A99" s="890"/>
      <c r="B99" s="889"/>
      <c r="C99" s="889"/>
      <c r="D99" s="889"/>
      <c r="E99" s="889"/>
      <c r="F99" s="889"/>
      <c r="G99" s="889"/>
    </row>
    <row r="100" spans="1:7" ht="15.75" customHeight="1">
      <c r="A100" s="890"/>
      <c r="B100" s="889"/>
      <c r="C100" s="889"/>
      <c r="D100" s="889"/>
      <c r="E100" s="889"/>
      <c r="F100" s="889"/>
      <c r="G100" s="889"/>
    </row>
    <row r="101" spans="1:7" ht="15.75" customHeight="1">
      <c r="A101" s="890"/>
      <c r="B101" s="889"/>
      <c r="C101" s="889"/>
      <c r="D101" s="889"/>
      <c r="E101" s="889"/>
      <c r="F101" s="889"/>
      <c r="G101" s="889"/>
    </row>
    <row r="102" spans="1:7" ht="15.75" customHeight="1">
      <c r="A102" s="890"/>
      <c r="B102" s="889"/>
      <c r="C102" s="889"/>
      <c r="D102" s="889"/>
      <c r="E102" s="889"/>
      <c r="F102" s="889"/>
      <c r="G102" s="889"/>
    </row>
    <row r="103" spans="1:7" ht="15.75" customHeight="1">
      <c r="A103" s="890"/>
      <c r="B103" s="889"/>
      <c r="C103" s="889"/>
      <c r="D103" s="889"/>
      <c r="E103" s="889"/>
      <c r="F103" s="889"/>
      <c r="G103" s="889"/>
    </row>
    <row r="104" spans="1:7" ht="15.75" customHeight="1">
      <c r="A104" s="890"/>
      <c r="B104" s="889"/>
      <c r="C104" s="889"/>
      <c r="D104" s="889"/>
      <c r="E104" s="889"/>
      <c r="F104" s="889"/>
      <c r="G104" s="889"/>
    </row>
    <row r="105" spans="1:7" ht="15.75" customHeight="1">
      <c r="A105" s="890"/>
      <c r="B105" s="889"/>
      <c r="C105" s="889"/>
      <c r="D105" s="889"/>
      <c r="E105" s="889"/>
      <c r="F105" s="889"/>
      <c r="G105" s="889"/>
    </row>
    <row r="106" spans="1:7" ht="15.75" customHeight="1">
      <c r="A106" s="890"/>
      <c r="B106" s="889"/>
      <c r="C106" s="889"/>
      <c r="D106" s="889"/>
      <c r="E106" s="889"/>
      <c r="F106" s="889"/>
      <c r="G106" s="889"/>
    </row>
    <row r="107" spans="1:7" ht="15.75" customHeight="1">
      <c r="A107" s="890"/>
      <c r="B107" s="889"/>
      <c r="C107" s="889"/>
      <c r="D107" s="889"/>
      <c r="E107" s="889"/>
      <c r="F107" s="889"/>
      <c r="G107" s="889"/>
    </row>
    <row r="108" spans="1:7" ht="15.75" customHeight="1">
      <c r="A108" s="890"/>
      <c r="B108" s="889"/>
      <c r="C108" s="889"/>
      <c r="D108" s="889"/>
      <c r="E108" s="889"/>
      <c r="F108" s="889"/>
      <c r="G108" s="889"/>
    </row>
    <row r="109" spans="1:7" ht="15.75" customHeight="1">
      <c r="A109" s="890"/>
      <c r="B109" s="889"/>
      <c r="C109" s="889"/>
      <c r="D109" s="889"/>
      <c r="E109" s="889"/>
      <c r="F109" s="889"/>
      <c r="G109" s="889"/>
    </row>
    <row r="110" spans="1:7" ht="15.75" customHeight="1">
      <c r="A110" s="890"/>
      <c r="B110" s="889"/>
      <c r="C110" s="889"/>
      <c r="D110" s="889"/>
      <c r="E110" s="889"/>
      <c r="F110" s="889"/>
      <c r="G110" s="889"/>
    </row>
    <row r="111" spans="1:7" ht="15.75" customHeight="1">
      <c r="A111" s="890"/>
      <c r="B111" s="889"/>
      <c r="C111" s="889"/>
      <c r="D111" s="889"/>
      <c r="E111" s="889"/>
      <c r="F111" s="889"/>
      <c r="G111" s="889"/>
    </row>
    <row r="112" spans="1:7" ht="15.75" customHeight="1">
      <c r="A112" s="890"/>
      <c r="B112" s="889"/>
      <c r="C112" s="889"/>
      <c r="D112" s="889"/>
      <c r="E112" s="889"/>
      <c r="F112" s="889"/>
      <c r="G112" s="889"/>
    </row>
    <row r="113" spans="1:7" ht="15.75" customHeight="1">
      <c r="A113" s="890"/>
      <c r="B113" s="889"/>
      <c r="C113" s="889"/>
      <c r="D113" s="889"/>
      <c r="E113" s="889"/>
      <c r="F113" s="889"/>
      <c r="G113" s="889"/>
    </row>
    <row r="114" spans="1:7" ht="15.75" customHeight="1">
      <c r="A114" s="890"/>
      <c r="B114" s="889"/>
      <c r="C114" s="889"/>
      <c r="D114" s="889"/>
      <c r="E114" s="889"/>
      <c r="F114" s="889"/>
      <c r="G114" s="889"/>
    </row>
    <row r="115" spans="1:7" ht="15.75" customHeight="1">
      <c r="A115" s="890"/>
      <c r="B115" s="889"/>
      <c r="C115" s="889"/>
      <c r="D115" s="889"/>
      <c r="E115" s="889"/>
      <c r="F115" s="889"/>
      <c r="G115" s="889"/>
    </row>
    <row r="116" spans="1:7" ht="15.75" customHeight="1">
      <c r="A116" s="890"/>
      <c r="B116" s="889"/>
      <c r="C116" s="889"/>
      <c r="D116" s="889"/>
      <c r="E116" s="889"/>
      <c r="F116" s="889"/>
      <c r="G116" s="889"/>
    </row>
    <row r="117" spans="1:7" ht="15.75" customHeight="1">
      <c r="A117" s="890"/>
      <c r="B117" s="889"/>
      <c r="C117" s="889"/>
      <c r="D117" s="889"/>
      <c r="E117" s="889"/>
      <c r="F117" s="889"/>
      <c r="G117" s="889"/>
    </row>
    <row r="118" spans="1:7" ht="15.75" customHeight="1">
      <c r="A118" s="890"/>
      <c r="B118" s="889"/>
      <c r="C118" s="889"/>
      <c r="D118" s="889"/>
      <c r="E118" s="889"/>
      <c r="F118" s="889"/>
      <c r="G118" s="889"/>
    </row>
    <row r="119" spans="1:7" ht="15.75" customHeight="1">
      <c r="A119" s="890"/>
      <c r="B119" s="889"/>
      <c r="C119" s="889"/>
      <c r="D119" s="889"/>
      <c r="E119" s="889"/>
      <c r="F119" s="889"/>
      <c r="G119" s="889"/>
    </row>
    <row r="120" spans="1:7" ht="15.75" customHeight="1">
      <c r="A120" s="890"/>
      <c r="B120" s="889"/>
      <c r="C120" s="889"/>
      <c r="D120" s="889"/>
      <c r="E120" s="889"/>
      <c r="F120" s="889"/>
      <c r="G120" s="889"/>
    </row>
    <row r="121" spans="1:7" ht="15.75" customHeight="1">
      <c r="A121" s="890"/>
      <c r="B121" s="889"/>
      <c r="C121" s="889"/>
      <c r="D121" s="889"/>
      <c r="E121" s="889"/>
      <c r="F121" s="889"/>
      <c r="G121" s="889"/>
    </row>
    <row r="122" spans="1:7" ht="15.75" customHeight="1">
      <c r="A122" s="890"/>
      <c r="B122" s="889"/>
      <c r="C122" s="889"/>
      <c r="D122" s="889"/>
      <c r="E122" s="889"/>
      <c r="F122" s="889"/>
      <c r="G122" s="889"/>
    </row>
    <row r="123" spans="1:7" ht="15.75" customHeight="1">
      <c r="A123" s="890"/>
      <c r="B123" s="889"/>
      <c r="C123" s="889"/>
      <c r="D123" s="889"/>
      <c r="E123" s="889"/>
      <c r="F123" s="889"/>
      <c r="G123" s="889"/>
    </row>
    <row r="124" spans="1:7" ht="15.75" customHeight="1">
      <c r="A124" s="890"/>
      <c r="B124" s="889"/>
      <c r="C124" s="889"/>
      <c r="D124" s="889"/>
      <c r="E124" s="889"/>
      <c r="F124" s="889"/>
      <c r="G124" s="889"/>
    </row>
    <row r="125" spans="1:7" ht="15.75" customHeight="1">
      <c r="A125" s="890"/>
      <c r="B125" s="889"/>
      <c r="C125" s="889"/>
      <c r="D125" s="889"/>
      <c r="E125" s="889"/>
      <c r="F125" s="889"/>
      <c r="G125" s="889"/>
    </row>
    <row r="126" spans="1:7" ht="15.75" customHeight="1">
      <c r="A126" s="890"/>
      <c r="B126" s="889"/>
      <c r="C126" s="889"/>
      <c r="D126" s="889"/>
      <c r="E126" s="889"/>
      <c r="F126" s="889"/>
      <c r="G126" s="889"/>
    </row>
    <row r="127" spans="1:7" ht="15.75" customHeight="1">
      <c r="A127" s="890"/>
      <c r="B127" s="889"/>
      <c r="C127" s="889"/>
      <c r="D127" s="889"/>
      <c r="E127" s="889"/>
      <c r="F127" s="889"/>
      <c r="G127" s="889"/>
    </row>
    <row r="128" spans="1:7" ht="15.75" customHeight="1">
      <c r="A128" s="890"/>
      <c r="B128" s="889"/>
      <c r="C128" s="889"/>
      <c r="D128" s="889"/>
      <c r="E128" s="889"/>
      <c r="F128" s="889"/>
      <c r="G128" s="889"/>
    </row>
    <row r="129" spans="1:7" ht="15.75" customHeight="1">
      <c r="A129" s="890"/>
      <c r="B129" s="889"/>
      <c r="C129" s="889"/>
      <c r="D129" s="889"/>
      <c r="E129" s="889"/>
      <c r="F129" s="889"/>
      <c r="G129" s="889"/>
    </row>
    <row r="130" spans="1:7" ht="15.75" customHeight="1">
      <c r="A130" s="890"/>
      <c r="B130" s="889"/>
      <c r="C130" s="889"/>
      <c r="D130" s="889"/>
      <c r="E130" s="889"/>
      <c r="F130" s="889"/>
      <c r="G130" s="889"/>
    </row>
    <row r="131" spans="1:7" ht="15.75" customHeight="1">
      <c r="A131" s="890"/>
      <c r="B131" s="889"/>
      <c r="C131" s="889"/>
      <c r="D131" s="889"/>
      <c r="E131" s="889"/>
      <c r="F131" s="889"/>
      <c r="G131" s="889"/>
    </row>
    <row r="132" spans="1:7" ht="15.75" customHeight="1">
      <c r="A132" s="890"/>
      <c r="B132" s="889"/>
      <c r="C132" s="889"/>
      <c r="D132" s="889"/>
      <c r="E132" s="889"/>
      <c r="F132" s="889"/>
      <c r="G132" s="889"/>
    </row>
    <row r="133" spans="1:7" ht="15.75" customHeight="1">
      <c r="A133" s="890"/>
      <c r="B133" s="889"/>
      <c r="C133" s="889"/>
      <c r="D133" s="889"/>
      <c r="E133" s="889"/>
      <c r="F133" s="889"/>
      <c r="G133" s="889"/>
    </row>
    <row r="134" spans="1:7" ht="15.75" customHeight="1">
      <c r="A134" s="890"/>
      <c r="B134" s="889"/>
      <c r="C134" s="889"/>
      <c r="D134" s="889"/>
      <c r="E134" s="889"/>
      <c r="F134" s="889"/>
      <c r="G134" s="889"/>
    </row>
    <row r="135" spans="1:7" ht="15.75" customHeight="1">
      <c r="A135" s="890"/>
      <c r="B135" s="889"/>
      <c r="C135" s="889"/>
      <c r="D135" s="889"/>
      <c r="E135" s="889"/>
      <c r="F135" s="889"/>
      <c r="G135" s="889"/>
    </row>
    <row r="136" spans="1:7" ht="15.75" customHeight="1">
      <c r="A136" s="890"/>
      <c r="B136" s="889"/>
      <c r="C136" s="889"/>
      <c r="D136" s="889"/>
      <c r="E136" s="889"/>
      <c r="F136" s="889"/>
      <c r="G136" s="889"/>
    </row>
    <row r="137" spans="1:7" ht="15.75" customHeight="1">
      <c r="A137" s="890"/>
      <c r="B137" s="889"/>
      <c r="C137" s="889"/>
      <c r="D137" s="889"/>
      <c r="E137" s="889"/>
      <c r="F137" s="889"/>
      <c r="G137" s="889"/>
    </row>
    <row r="138" spans="1:7" ht="15.75" customHeight="1">
      <c r="A138" s="890"/>
      <c r="B138" s="889"/>
      <c r="C138" s="889"/>
      <c r="D138" s="889"/>
      <c r="E138" s="889"/>
      <c r="F138" s="889"/>
      <c r="G138" s="889"/>
    </row>
    <row r="139" spans="1:7" ht="15.75" customHeight="1">
      <c r="A139" s="890"/>
      <c r="B139" s="889"/>
      <c r="C139" s="889"/>
      <c r="D139" s="889"/>
      <c r="E139" s="889"/>
      <c r="F139" s="889"/>
      <c r="G139" s="889"/>
    </row>
    <row r="140" spans="1:7" ht="15.75" customHeight="1">
      <c r="A140" s="890"/>
      <c r="B140" s="889"/>
      <c r="C140" s="889"/>
      <c r="D140" s="889"/>
      <c r="E140" s="889"/>
      <c r="F140" s="889"/>
      <c r="G140" s="889"/>
    </row>
    <row r="141" spans="1:7" ht="15.75" customHeight="1">
      <c r="A141" s="890"/>
      <c r="B141" s="889"/>
      <c r="C141" s="889"/>
      <c r="D141" s="889"/>
      <c r="E141" s="889"/>
      <c r="F141" s="889"/>
      <c r="G141" s="889"/>
    </row>
    <row r="142" spans="1:7" ht="15.75" customHeight="1">
      <c r="A142" s="890"/>
      <c r="B142" s="889"/>
      <c r="C142" s="889"/>
      <c r="D142" s="889"/>
      <c r="E142" s="889"/>
      <c r="F142" s="889"/>
      <c r="G142" s="889"/>
    </row>
    <row r="143" spans="1:7" ht="15.75" customHeight="1">
      <c r="A143" s="890"/>
      <c r="B143" s="889"/>
      <c r="C143" s="889"/>
      <c r="D143" s="889"/>
      <c r="E143" s="889"/>
      <c r="F143" s="889"/>
      <c r="G143" s="889"/>
    </row>
    <row r="144" spans="1:7" ht="15.75" customHeight="1">
      <c r="A144" s="890"/>
      <c r="B144" s="889"/>
      <c r="C144" s="889"/>
      <c r="D144" s="889"/>
      <c r="E144" s="889"/>
      <c r="F144" s="889"/>
      <c r="G144" s="889"/>
    </row>
    <row r="145" spans="1:7" ht="15.75" customHeight="1">
      <c r="A145" s="890"/>
      <c r="B145" s="889"/>
      <c r="C145" s="889"/>
      <c r="D145" s="889"/>
      <c r="E145" s="889"/>
      <c r="F145" s="889"/>
      <c r="G145" s="889"/>
    </row>
    <row r="146" spans="1:7" ht="15.75" customHeight="1">
      <c r="A146" s="890"/>
      <c r="B146" s="889"/>
      <c r="C146" s="889"/>
      <c r="D146" s="889"/>
      <c r="E146" s="889"/>
      <c r="F146" s="889"/>
      <c r="G146" s="889"/>
    </row>
    <row r="147" spans="1:7" ht="15.75" customHeight="1">
      <c r="A147" s="890"/>
      <c r="B147" s="889"/>
      <c r="C147" s="889"/>
      <c r="D147" s="889"/>
      <c r="E147" s="889"/>
      <c r="F147" s="889"/>
      <c r="G147" s="889"/>
    </row>
    <row r="148" spans="1:7" ht="15.75" customHeight="1">
      <c r="A148" s="890"/>
      <c r="B148" s="889"/>
      <c r="C148" s="889"/>
      <c r="D148" s="889"/>
      <c r="E148" s="889"/>
      <c r="F148" s="889"/>
      <c r="G148" s="889"/>
    </row>
    <row r="149" spans="1:7" ht="15.75" customHeight="1">
      <c r="A149" s="890"/>
      <c r="B149" s="889"/>
      <c r="C149" s="889"/>
      <c r="D149" s="889"/>
      <c r="E149" s="889"/>
      <c r="F149" s="889"/>
      <c r="G149" s="889"/>
    </row>
    <row r="150" spans="1:7" ht="15.75" customHeight="1">
      <c r="A150" s="890"/>
      <c r="B150" s="889"/>
      <c r="C150" s="889"/>
      <c r="D150" s="889"/>
      <c r="E150" s="889"/>
      <c r="F150" s="889"/>
      <c r="G150" s="889"/>
    </row>
    <row r="151" spans="1:7" ht="15.75" customHeight="1">
      <c r="A151" s="890"/>
      <c r="B151" s="889"/>
      <c r="C151" s="889"/>
      <c r="D151" s="889"/>
      <c r="E151" s="889"/>
      <c r="F151" s="889"/>
      <c r="G151" s="889"/>
    </row>
    <row r="152" spans="1:7" ht="15.75" customHeight="1">
      <c r="A152" s="890"/>
      <c r="B152" s="889"/>
      <c r="C152" s="889"/>
      <c r="D152" s="889"/>
      <c r="E152" s="889"/>
      <c r="F152" s="889"/>
      <c r="G152" s="889"/>
    </row>
    <row r="153" spans="1:7" ht="15.75" customHeight="1">
      <c r="A153" s="890"/>
      <c r="B153" s="889"/>
      <c r="C153" s="889"/>
      <c r="D153" s="889"/>
      <c r="E153" s="889"/>
      <c r="F153" s="889"/>
      <c r="G153" s="889"/>
    </row>
    <row r="154" spans="1:7" ht="15.75" customHeight="1">
      <c r="A154" s="890"/>
      <c r="B154" s="889"/>
      <c r="C154" s="889"/>
      <c r="D154" s="889"/>
      <c r="E154" s="889"/>
      <c r="F154" s="889"/>
      <c r="G154" s="889"/>
    </row>
    <row r="155" spans="1:7" ht="15.75" customHeight="1">
      <c r="A155" s="890"/>
      <c r="B155" s="889"/>
      <c r="C155" s="889"/>
      <c r="D155" s="889"/>
      <c r="E155" s="889"/>
      <c r="F155" s="889"/>
      <c r="G155" s="889"/>
    </row>
    <row r="156" spans="1:7" ht="15.75" customHeight="1">
      <c r="A156" s="890"/>
      <c r="B156" s="889"/>
      <c r="C156" s="889"/>
      <c r="D156" s="889"/>
      <c r="E156" s="889"/>
      <c r="F156" s="889"/>
      <c r="G156" s="889"/>
    </row>
    <row r="157" spans="1:7" ht="15.75" customHeight="1">
      <c r="A157" s="890"/>
      <c r="B157" s="889"/>
      <c r="C157" s="889"/>
      <c r="D157" s="889"/>
      <c r="E157" s="889"/>
      <c r="F157" s="889"/>
      <c r="G157" s="889"/>
    </row>
    <row r="158" spans="1:7" ht="15.75" customHeight="1">
      <c r="A158" s="890"/>
      <c r="B158" s="889"/>
      <c r="C158" s="889"/>
      <c r="D158" s="889"/>
      <c r="E158" s="889"/>
      <c r="F158" s="889"/>
      <c r="G158" s="889"/>
    </row>
    <row r="159" spans="1:7" ht="15.75" customHeight="1">
      <c r="A159" s="890"/>
      <c r="B159" s="889"/>
      <c r="C159" s="889"/>
      <c r="D159" s="889"/>
      <c r="E159" s="889"/>
      <c r="F159" s="889"/>
      <c r="G159" s="889"/>
    </row>
    <row r="160" spans="1:7" ht="15.75" customHeight="1">
      <c r="A160" s="890"/>
      <c r="B160" s="889"/>
      <c r="C160" s="889"/>
      <c r="D160" s="889"/>
      <c r="E160" s="889"/>
      <c r="F160" s="889"/>
      <c r="G160" s="889"/>
    </row>
    <row r="161" spans="1:7" ht="15.75" customHeight="1">
      <c r="A161" s="890"/>
      <c r="B161" s="889"/>
      <c r="C161" s="889"/>
      <c r="D161" s="889"/>
      <c r="E161" s="889"/>
      <c r="F161" s="889"/>
      <c r="G161" s="889"/>
    </row>
    <row r="162" spans="1:7" ht="15.75" customHeight="1">
      <c r="A162" s="890"/>
      <c r="B162" s="889"/>
      <c r="C162" s="889"/>
      <c r="D162" s="889"/>
      <c r="E162" s="889"/>
      <c r="F162" s="889"/>
      <c r="G162" s="889"/>
    </row>
    <row r="163" spans="1:7" ht="15.75" customHeight="1">
      <c r="A163" s="890"/>
      <c r="B163" s="889"/>
      <c r="C163" s="889"/>
      <c r="D163" s="889"/>
      <c r="E163" s="889"/>
      <c r="F163" s="889"/>
      <c r="G163" s="889"/>
    </row>
    <row r="164" spans="1:7" ht="15.75" customHeight="1">
      <c r="A164" s="890"/>
      <c r="B164" s="889"/>
      <c r="C164" s="889"/>
      <c r="D164" s="889"/>
      <c r="E164" s="889"/>
      <c r="F164" s="889"/>
      <c r="G164" s="889"/>
    </row>
    <row r="165" spans="1:7" ht="15.75" customHeight="1">
      <c r="A165" s="890"/>
      <c r="B165" s="889"/>
      <c r="C165" s="889"/>
      <c r="D165" s="889"/>
      <c r="E165" s="889"/>
      <c r="F165" s="889"/>
      <c r="G165" s="889"/>
    </row>
    <row r="166" spans="1:7" ht="15.75" customHeight="1">
      <c r="A166" s="890"/>
      <c r="B166" s="889"/>
      <c r="C166" s="889"/>
      <c r="D166" s="889"/>
      <c r="E166" s="889"/>
      <c r="F166" s="889"/>
      <c r="G166" s="889"/>
    </row>
    <row r="167" spans="1:7" ht="15.75" customHeight="1">
      <c r="A167" s="890"/>
      <c r="B167" s="889"/>
      <c r="C167" s="889"/>
      <c r="D167" s="889"/>
      <c r="E167" s="889"/>
      <c r="F167" s="889"/>
      <c r="G167" s="889"/>
    </row>
    <row r="168" spans="1:7" ht="15.75" customHeight="1">
      <c r="A168" s="890"/>
      <c r="B168" s="889"/>
      <c r="C168" s="889"/>
      <c r="D168" s="889"/>
      <c r="E168" s="889"/>
      <c r="F168" s="889"/>
      <c r="G168" s="889"/>
    </row>
    <row r="169" spans="1:7" ht="15.75" customHeight="1">
      <c r="A169" s="890"/>
      <c r="B169" s="889"/>
      <c r="C169" s="889"/>
      <c r="D169" s="889"/>
      <c r="E169" s="889"/>
      <c r="F169" s="889"/>
      <c r="G169" s="889"/>
    </row>
    <row r="170" spans="1:7" ht="15.75" customHeight="1">
      <c r="A170" s="890"/>
      <c r="B170" s="889"/>
      <c r="C170" s="889"/>
      <c r="D170" s="889"/>
      <c r="E170" s="889"/>
      <c r="F170" s="889"/>
      <c r="G170" s="889"/>
    </row>
    <row r="171" spans="1:7" ht="15.75" customHeight="1">
      <c r="A171" s="890"/>
      <c r="B171" s="889"/>
      <c r="C171" s="889"/>
      <c r="D171" s="889"/>
      <c r="E171" s="889"/>
      <c r="F171" s="889"/>
      <c r="G171" s="889"/>
    </row>
    <row r="172" spans="1:7" ht="15.75" customHeight="1">
      <c r="A172" s="890"/>
      <c r="B172" s="889"/>
      <c r="C172" s="889"/>
      <c r="D172" s="889"/>
      <c r="E172" s="889"/>
      <c r="F172" s="889"/>
      <c r="G172" s="889"/>
    </row>
    <row r="173" spans="1:7" ht="15.75" customHeight="1">
      <c r="A173" s="890"/>
      <c r="B173" s="889"/>
      <c r="C173" s="889"/>
      <c r="D173" s="889"/>
      <c r="E173" s="889"/>
      <c r="F173" s="889"/>
      <c r="G173" s="889"/>
    </row>
    <row r="174" spans="1:7" ht="15.75" customHeight="1">
      <c r="A174" s="890"/>
      <c r="B174" s="889"/>
      <c r="C174" s="889"/>
      <c r="D174" s="889"/>
      <c r="E174" s="889"/>
      <c r="F174" s="889"/>
      <c r="G174" s="889"/>
    </row>
    <row r="175" spans="1:7" ht="15.75" customHeight="1">
      <c r="A175" s="890"/>
      <c r="B175" s="889"/>
      <c r="C175" s="889"/>
      <c r="D175" s="889"/>
      <c r="E175" s="889"/>
      <c r="F175" s="889"/>
      <c r="G175" s="889"/>
    </row>
    <row r="176" spans="1:7" ht="15.75" customHeight="1">
      <c r="A176" s="890"/>
      <c r="B176" s="889"/>
      <c r="C176" s="889"/>
      <c r="D176" s="889"/>
      <c r="E176" s="889"/>
      <c r="F176" s="889"/>
      <c r="G176" s="889"/>
    </row>
    <row r="177" spans="1:7" ht="15.75" customHeight="1">
      <c r="A177" s="890"/>
      <c r="B177" s="889"/>
      <c r="C177" s="889"/>
      <c r="D177" s="889"/>
      <c r="E177" s="889"/>
      <c r="F177" s="889"/>
      <c r="G177" s="889"/>
    </row>
    <row r="178" spans="1:7" ht="15.75" customHeight="1">
      <c r="A178" s="890"/>
      <c r="B178" s="889"/>
      <c r="C178" s="889"/>
      <c r="D178" s="889"/>
      <c r="E178" s="889"/>
      <c r="F178" s="889"/>
      <c r="G178" s="889"/>
    </row>
    <row r="179" spans="1:7" ht="15.75" customHeight="1">
      <c r="A179" s="890"/>
      <c r="B179" s="889"/>
      <c r="C179" s="889"/>
      <c r="D179" s="889"/>
      <c r="E179" s="889"/>
      <c r="F179" s="889"/>
      <c r="G179" s="889"/>
    </row>
    <row r="180" spans="1:7" ht="15.75" customHeight="1">
      <c r="A180" s="890"/>
      <c r="B180" s="889"/>
      <c r="C180" s="889"/>
      <c r="D180" s="889"/>
      <c r="E180" s="889"/>
      <c r="F180" s="889"/>
      <c r="G180" s="889"/>
    </row>
    <row r="181" spans="1:7" ht="15.75" customHeight="1">
      <c r="A181" s="890"/>
      <c r="B181" s="889"/>
      <c r="C181" s="889"/>
      <c r="D181" s="889"/>
      <c r="E181" s="889"/>
      <c r="F181" s="889"/>
      <c r="G181" s="889"/>
    </row>
    <row r="182" spans="1:7" ht="15.75" customHeight="1">
      <c r="A182" s="890"/>
      <c r="B182" s="889"/>
      <c r="C182" s="889"/>
      <c r="D182" s="889"/>
      <c r="E182" s="889"/>
      <c r="F182" s="889"/>
      <c r="G182" s="889"/>
    </row>
    <row r="183" spans="1:7" ht="15.75" customHeight="1">
      <c r="A183" s="890"/>
      <c r="B183" s="889"/>
      <c r="C183" s="889"/>
      <c r="D183" s="889"/>
      <c r="E183" s="889"/>
      <c r="F183" s="889"/>
      <c r="G183" s="889"/>
    </row>
    <row r="184" spans="1:7" ht="15.75" customHeight="1">
      <c r="A184" s="890"/>
      <c r="B184" s="889"/>
      <c r="C184" s="889"/>
      <c r="D184" s="889"/>
      <c r="E184" s="889"/>
      <c r="F184" s="889"/>
      <c r="G184" s="889"/>
    </row>
    <row r="185" spans="1:7" ht="15.75" customHeight="1">
      <c r="A185" s="890"/>
      <c r="B185" s="889"/>
      <c r="C185" s="889"/>
      <c r="D185" s="889"/>
      <c r="E185" s="889"/>
      <c r="F185" s="889"/>
      <c r="G185" s="889"/>
    </row>
    <row r="186" spans="1:7" ht="15.75" customHeight="1">
      <c r="A186" s="890"/>
      <c r="B186" s="889"/>
      <c r="C186" s="889"/>
      <c r="D186" s="889"/>
      <c r="E186" s="889"/>
      <c r="F186" s="889"/>
      <c r="G186" s="889"/>
    </row>
    <row r="187" spans="1:7" ht="15.75" customHeight="1">
      <c r="A187" s="890"/>
      <c r="B187" s="889"/>
      <c r="C187" s="889"/>
      <c r="D187" s="889"/>
      <c r="E187" s="889"/>
      <c r="F187" s="889"/>
      <c r="G187" s="889"/>
    </row>
    <row r="188" spans="1:7" ht="15.75" customHeight="1">
      <c r="A188" s="890"/>
      <c r="B188" s="889"/>
      <c r="C188" s="889"/>
      <c r="D188" s="889"/>
      <c r="E188" s="889"/>
      <c r="F188" s="889"/>
      <c r="G188" s="889"/>
    </row>
    <row r="189" spans="1:7" ht="15.75" customHeight="1">
      <c r="A189" s="890"/>
      <c r="B189" s="889"/>
      <c r="C189" s="889"/>
      <c r="D189" s="889"/>
      <c r="E189" s="889"/>
      <c r="F189" s="889"/>
      <c r="G189" s="889"/>
    </row>
    <row r="190" spans="1:7" ht="15.75" customHeight="1">
      <c r="A190" s="890"/>
      <c r="B190" s="889"/>
      <c r="C190" s="889"/>
      <c r="D190" s="889"/>
      <c r="E190" s="889"/>
      <c r="F190" s="889"/>
      <c r="G190" s="889"/>
    </row>
    <row r="191" spans="1:7" ht="15.75" customHeight="1">
      <c r="A191" s="890"/>
      <c r="B191" s="889"/>
      <c r="C191" s="889"/>
      <c r="D191" s="889"/>
      <c r="E191" s="889"/>
      <c r="F191" s="889"/>
      <c r="G191" s="889"/>
    </row>
    <row r="192" spans="1:7" ht="15.75" customHeight="1">
      <c r="A192" s="890"/>
      <c r="B192" s="889"/>
      <c r="C192" s="889"/>
      <c r="D192" s="889"/>
      <c r="E192" s="889"/>
      <c r="F192" s="889"/>
      <c r="G192" s="889"/>
    </row>
    <row r="193" spans="1:7" ht="15.75" customHeight="1">
      <c r="A193" s="890"/>
      <c r="B193" s="889"/>
      <c r="C193" s="889"/>
      <c r="D193" s="889"/>
      <c r="E193" s="889"/>
      <c r="F193" s="889"/>
      <c r="G193" s="889"/>
    </row>
    <row r="194" spans="1:7" ht="15.75" customHeight="1">
      <c r="A194" s="890"/>
      <c r="B194" s="889"/>
      <c r="C194" s="889"/>
      <c r="D194" s="889"/>
      <c r="E194" s="889"/>
      <c r="F194" s="889"/>
      <c r="G194" s="889"/>
    </row>
    <row r="195" spans="1:7" ht="15.75" customHeight="1">
      <c r="A195" s="890"/>
      <c r="B195" s="889"/>
      <c r="C195" s="889"/>
      <c r="D195" s="889"/>
      <c r="E195" s="889"/>
      <c r="F195" s="889"/>
      <c r="G195" s="889"/>
    </row>
    <row r="196" spans="1:7" ht="15.75" customHeight="1">
      <c r="A196" s="890"/>
      <c r="B196" s="889"/>
      <c r="C196" s="889"/>
      <c r="D196" s="889"/>
      <c r="E196" s="889"/>
      <c r="F196" s="889"/>
      <c r="G196" s="889"/>
    </row>
    <row r="197" spans="1:7" ht="15.75" customHeight="1">
      <c r="A197" s="890"/>
      <c r="B197" s="889"/>
      <c r="C197" s="889"/>
      <c r="D197" s="889"/>
      <c r="E197" s="889"/>
      <c r="F197" s="889"/>
      <c r="G197" s="889"/>
    </row>
    <row r="198" spans="1:7" ht="15.75" customHeight="1">
      <c r="A198" s="890"/>
      <c r="B198" s="889"/>
      <c r="C198" s="889"/>
      <c r="D198" s="889"/>
      <c r="E198" s="889"/>
      <c r="F198" s="889"/>
      <c r="G198" s="889"/>
    </row>
    <row r="199" spans="1:7" ht="15.75" customHeight="1">
      <c r="A199" s="890"/>
      <c r="B199" s="889"/>
      <c r="C199" s="889"/>
      <c r="D199" s="889"/>
      <c r="E199" s="889"/>
      <c r="F199" s="889"/>
      <c r="G199" s="889"/>
    </row>
    <row r="200" spans="1:7" ht="15.75" customHeight="1">
      <c r="A200" s="890"/>
      <c r="B200" s="889"/>
      <c r="C200" s="889"/>
      <c r="D200" s="889"/>
      <c r="E200" s="889"/>
      <c r="F200" s="889"/>
      <c r="G200" s="889"/>
    </row>
    <row r="201" spans="1:7" ht="15.75" customHeight="1">
      <c r="A201" s="890"/>
      <c r="B201" s="889"/>
      <c r="C201" s="889"/>
      <c r="D201" s="889"/>
      <c r="E201" s="889"/>
      <c r="F201" s="889"/>
      <c r="G201" s="889"/>
    </row>
    <row r="202" spans="1:7" ht="15.75" customHeight="1">
      <c r="A202" s="890"/>
      <c r="B202" s="889"/>
      <c r="C202" s="889"/>
      <c r="D202" s="889"/>
      <c r="E202" s="889"/>
      <c r="F202" s="889"/>
      <c r="G202" s="889"/>
    </row>
    <row r="203" spans="1:7" ht="15.75" customHeight="1">
      <c r="A203" s="890"/>
      <c r="B203" s="889"/>
      <c r="C203" s="889"/>
      <c r="D203" s="889"/>
      <c r="E203" s="889"/>
      <c r="F203" s="889"/>
      <c r="G203" s="889"/>
    </row>
    <row r="204" spans="1:7" ht="15.75" customHeight="1">
      <c r="A204" s="890"/>
      <c r="B204" s="889"/>
      <c r="C204" s="889"/>
      <c r="D204" s="889"/>
      <c r="E204" s="889"/>
      <c r="F204" s="889"/>
      <c r="G204" s="889"/>
    </row>
    <row r="205" spans="1:7" ht="15.75" customHeight="1">
      <c r="A205" s="890"/>
      <c r="B205" s="889"/>
      <c r="C205" s="889"/>
      <c r="D205" s="889"/>
      <c r="E205" s="889"/>
      <c r="F205" s="889"/>
      <c r="G205" s="889"/>
    </row>
    <row r="206" spans="1:7" ht="15.75" customHeight="1">
      <c r="A206" s="890"/>
      <c r="B206" s="889"/>
      <c r="C206" s="889"/>
      <c r="D206" s="889"/>
      <c r="E206" s="889"/>
      <c r="F206" s="889"/>
      <c r="G206" s="889"/>
    </row>
    <row r="207" spans="1:7" ht="15.75" customHeight="1">
      <c r="A207" s="890"/>
      <c r="B207" s="889"/>
      <c r="C207" s="889"/>
      <c r="D207" s="889"/>
      <c r="E207" s="889"/>
      <c r="F207" s="889"/>
      <c r="G207" s="889"/>
    </row>
    <row r="208" spans="1:7" ht="15.75" customHeight="1">
      <c r="A208" s="890"/>
      <c r="B208" s="889"/>
      <c r="C208" s="889"/>
      <c r="D208" s="889"/>
      <c r="E208" s="889"/>
      <c r="F208" s="889"/>
      <c r="G208" s="889"/>
    </row>
    <row r="209" spans="1:7" ht="15.75" customHeight="1">
      <c r="A209" s="890"/>
      <c r="B209" s="889"/>
      <c r="C209" s="889"/>
      <c r="D209" s="889"/>
      <c r="E209" s="889"/>
      <c r="F209" s="889"/>
      <c r="G209" s="889"/>
    </row>
    <row r="210" spans="1:7" ht="15.75" customHeight="1">
      <c r="A210" s="890"/>
      <c r="B210" s="889"/>
      <c r="C210" s="889"/>
      <c r="D210" s="889"/>
      <c r="E210" s="889"/>
      <c r="F210" s="889"/>
      <c r="G210" s="889"/>
    </row>
    <row r="211" spans="1:7" ht="15.75" customHeight="1">
      <c r="A211" s="890"/>
      <c r="B211" s="889"/>
      <c r="C211" s="889"/>
      <c r="D211" s="889"/>
      <c r="E211" s="889"/>
      <c r="F211" s="889"/>
      <c r="G211" s="889"/>
    </row>
    <row r="212" spans="1:7" ht="15.75" customHeight="1">
      <c r="A212" s="890"/>
      <c r="B212" s="889"/>
      <c r="C212" s="889"/>
      <c r="D212" s="889"/>
      <c r="E212" s="889"/>
      <c r="F212" s="889"/>
      <c r="G212" s="889"/>
    </row>
    <row r="213" spans="1:7" ht="15.75" customHeight="1">
      <c r="A213" s="890"/>
      <c r="B213" s="889"/>
      <c r="C213" s="889"/>
      <c r="D213" s="889"/>
      <c r="E213" s="889"/>
      <c r="F213" s="889"/>
      <c r="G213" s="889"/>
    </row>
    <row r="214" spans="1:7" ht="15.75" customHeight="1">
      <c r="A214" s="890"/>
      <c r="B214" s="889"/>
      <c r="C214" s="889"/>
      <c r="D214" s="889"/>
      <c r="E214" s="889"/>
      <c r="F214" s="889"/>
      <c r="G214" s="889"/>
    </row>
    <row r="215" spans="1:7" ht="15.75" customHeight="1">
      <c r="A215" s="890"/>
      <c r="B215" s="889"/>
      <c r="C215" s="889"/>
      <c r="D215" s="889"/>
      <c r="E215" s="889"/>
      <c r="F215" s="889"/>
      <c r="G215" s="889"/>
    </row>
    <row r="216" spans="1:7" ht="15.75" customHeight="1">
      <c r="A216" s="890"/>
      <c r="B216" s="889"/>
      <c r="C216" s="889"/>
      <c r="D216" s="889"/>
      <c r="E216" s="889"/>
      <c r="F216" s="889"/>
      <c r="G216" s="889"/>
    </row>
    <row r="217" spans="1:7" ht="15.75" customHeight="1">
      <c r="A217" s="890"/>
      <c r="B217" s="889"/>
      <c r="C217" s="889"/>
      <c r="D217" s="889"/>
      <c r="E217" s="889"/>
      <c r="F217" s="889"/>
      <c r="G217" s="889"/>
    </row>
    <row r="218" spans="1:7" ht="15.75" customHeight="1">
      <c r="A218" s="890"/>
      <c r="B218" s="889"/>
      <c r="C218" s="889"/>
      <c r="D218" s="889"/>
      <c r="E218" s="889"/>
      <c r="F218" s="889"/>
      <c r="G218" s="889"/>
    </row>
    <row r="219" spans="1:7" ht="15.75" customHeight="1">
      <c r="A219" s="890"/>
      <c r="B219" s="889"/>
      <c r="C219" s="889"/>
      <c r="D219" s="889"/>
      <c r="E219" s="889"/>
      <c r="F219" s="889"/>
      <c r="G219" s="889"/>
    </row>
    <row r="220" spans="1:7" ht="15.75" customHeight="1">
      <c r="A220" s="890"/>
      <c r="B220" s="889"/>
      <c r="C220" s="889"/>
      <c r="D220" s="889"/>
      <c r="E220" s="889"/>
      <c r="F220" s="889"/>
      <c r="G220" s="889"/>
    </row>
    <row r="221" spans="1:7" ht="15.75" customHeight="1">
      <c r="A221" s="890"/>
      <c r="B221" s="889"/>
      <c r="C221" s="889"/>
      <c r="D221" s="889"/>
      <c r="E221" s="889"/>
      <c r="F221" s="889"/>
      <c r="G221" s="889"/>
    </row>
    <row r="222" spans="1:7" ht="15.75" customHeight="1">
      <c r="A222" s="890"/>
      <c r="B222" s="889"/>
      <c r="C222" s="889"/>
      <c r="D222" s="889"/>
      <c r="E222" s="889"/>
      <c r="F222" s="889"/>
      <c r="G222" s="889"/>
    </row>
    <row r="223" spans="1:7" ht="15.75" customHeight="1">
      <c r="A223" s="890"/>
      <c r="B223" s="889"/>
      <c r="C223" s="889"/>
      <c r="D223" s="889"/>
      <c r="E223" s="889"/>
      <c r="F223" s="889"/>
      <c r="G223" s="889"/>
    </row>
    <row r="224" spans="1:7" ht="15.75" customHeight="1">
      <c r="A224" s="890"/>
      <c r="B224" s="889"/>
      <c r="C224" s="889"/>
      <c r="D224" s="889"/>
      <c r="E224" s="889"/>
      <c r="F224" s="889"/>
      <c r="G224" s="889"/>
    </row>
    <row r="225" spans="1:7" ht="15.75" customHeight="1">
      <c r="A225" s="890"/>
      <c r="B225" s="889"/>
      <c r="C225" s="889"/>
      <c r="D225" s="889"/>
      <c r="E225" s="889"/>
      <c r="F225" s="889"/>
      <c r="G225" s="889"/>
    </row>
    <row r="226" spans="1:7" ht="15.75" customHeight="1">
      <c r="A226" s="890"/>
      <c r="B226" s="889"/>
      <c r="C226" s="889"/>
      <c r="D226" s="889"/>
      <c r="E226" s="889"/>
      <c r="F226" s="889"/>
      <c r="G226" s="889"/>
    </row>
    <row r="227" spans="1:7" ht="15.75" customHeight="1">
      <c r="A227" s="890"/>
      <c r="B227" s="889"/>
      <c r="C227" s="889"/>
      <c r="D227" s="889"/>
      <c r="E227" s="889"/>
      <c r="F227" s="889"/>
      <c r="G227" s="889"/>
    </row>
    <row r="228" spans="1:7" ht="15.75" customHeight="1">
      <c r="A228" s="890"/>
      <c r="B228" s="889"/>
      <c r="C228" s="889"/>
      <c r="D228" s="889"/>
      <c r="E228" s="889"/>
      <c r="F228" s="889"/>
      <c r="G228" s="889"/>
    </row>
    <row r="229" spans="1:7" ht="15.75" customHeight="1">
      <c r="A229" s="890"/>
      <c r="B229" s="889"/>
      <c r="C229" s="889"/>
      <c r="D229" s="889"/>
      <c r="E229" s="889"/>
      <c r="F229" s="889"/>
      <c r="G229" s="889"/>
    </row>
    <row r="230" spans="1:7" ht="15.75" customHeight="1">
      <c r="A230" s="890"/>
      <c r="B230" s="889"/>
      <c r="C230" s="889"/>
      <c r="D230" s="889"/>
      <c r="E230" s="889"/>
      <c r="F230" s="889"/>
      <c r="G230" s="889"/>
    </row>
    <row r="231" spans="1:7" ht="15.75" customHeight="1">
      <c r="A231" s="890"/>
      <c r="B231" s="889"/>
      <c r="C231" s="889"/>
      <c r="D231" s="889"/>
      <c r="E231" s="889"/>
      <c r="F231" s="889"/>
      <c r="G231" s="889"/>
    </row>
    <row r="232" spans="1:7" ht="15.75" customHeight="1">
      <c r="A232" s="890"/>
      <c r="B232" s="889"/>
      <c r="C232" s="889"/>
      <c r="D232" s="889"/>
      <c r="E232" s="889"/>
      <c r="F232" s="889"/>
      <c r="G232" s="889"/>
    </row>
    <row r="233" spans="1:7" ht="15.75" customHeight="1">
      <c r="A233" s="890"/>
      <c r="B233" s="889"/>
      <c r="C233" s="889"/>
      <c r="D233" s="889"/>
      <c r="E233" s="889"/>
      <c r="F233" s="889"/>
      <c r="G233" s="889"/>
    </row>
    <row r="234" spans="1:7" ht="15.75" customHeight="1">
      <c r="A234" s="890"/>
      <c r="B234" s="889"/>
      <c r="C234" s="889"/>
      <c r="D234" s="889"/>
      <c r="E234" s="889"/>
      <c r="F234" s="889"/>
      <c r="G234" s="889"/>
    </row>
    <row r="235" spans="1:7" ht="15.75" customHeight="1">
      <c r="A235" s="890"/>
      <c r="B235" s="889"/>
      <c r="C235" s="889"/>
      <c r="D235" s="889"/>
      <c r="E235" s="889"/>
      <c r="F235" s="889"/>
      <c r="G235" s="889"/>
    </row>
    <row r="236" spans="1:7" ht="15.75" customHeight="1">
      <c r="A236" s="890"/>
      <c r="B236" s="889"/>
      <c r="C236" s="889"/>
      <c r="D236" s="889"/>
      <c r="E236" s="889"/>
      <c r="F236" s="889"/>
      <c r="G236" s="889"/>
    </row>
    <row r="237" spans="1:7" ht="15.75" customHeight="1">
      <c r="A237" s="890"/>
      <c r="B237" s="889"/>
      <c r="C237" s="889"/>
      <c r="D237" s="889"/>
      <c r="E237" s="889"/>
      <c r="F237" s="889"/>
      <c r="G237" s="889"/>
    </row>
    <row r="238" spans="1:7" ht="15.75" customHeight="1">
      <c r="A238" s="890"/>
      <c r="B238" s="889"/>
      <c r="C238" s="889"/>
      <c r="D238" s="889"/>
      <c r="E238" s="889"/>
      <c r="F238" s="889"/>
      <c r="G238" s="889"/>
    </row>
    <row r="239" spans="1:7" ht="15.75" customHeight="1">
      <c r="A239" s="890"/>
      <c r="B239" s="889"/>
      <c r="C239" s="889"/>
      <c r="D239" s="889"/>
      <c r="E239" s="889"/>
      <c r="F239" s="889"/>
      <c r="G239" s="889"/>
    </row>
    <row r="240" spans="1:7" ht="15.75" customHeight="1">
      <c r="A240" s="890"/>
      <c r="B240" s="889"/>
      <c r="C240" s="889"/>
      <c r="D240" s="889"/>
      <c r="E240" s="889"/>
      <c r="F240" s="889"/>
      <c r="G240" s="889"/>
    </row>
    <row r="241" spans="1:7" ht="15.75" customHeight="1">
      <c r="A241" s="890"/>
      <c r="B241" s="889"/>
      <c r="C241" s="889"/>
      <c r="D241" s="889"/>
      <c r="E241" s="889"/>
      <c r="F241" s="889"/>
      <c r="G241" s="889"/>
    </row>
    <row r="242" spans="1:7" ht="15.75" customHeight="1">
      <c r="A242" s="890"/>
      <c r="B242" s="889"/>
      <c r="C242" s="889"/>
      <c r="D242" s="889"/>
      <c r="E242" s="889"/>
      <c r="F242" s="889"/>
      <c r="G242" s="889"/>
    </row>
    <row r="243" spans="1:7" ht="15.75" customHeight="1">
      <c r="A243" s="890"/>
      <c r="B243" s="889"/>
      <c r="C243" s="889"/>
      <c r="D243" s="889"/>
      <c r="E243" s="889"/>
      <c r="F243" s="889"/>
      <c r="G243" s="889"/>
    </row>
    <row r="244" spans="1:7" ht="15.75" customHeight="1">
      <c r="A244" s="890"/>
      <c r="B244" s="889"/>
      <c r="C244" s="889"/>
      <c r="D244" s="889"/>
      <c r="E244" s="889"/>
      <c r="F244" s="889"/>
      <c r="G244" s="889"/>
    </row>
    <row r="245" spans="1:7" ht="15.75" customHeight="1">
      <c r="A245" s="890"/>
      <c r="B245" s="889"/>
      <c r="C245" s="889"/>
      <c r="D245" s="889"/>
      <c r="E245" s="889"/>
      <c r="F245" s="889"/>
      <c r="G245" s="889"/>
    </row>
    <row r="246" spans="1:7" ht="15.75" customHeight="1">
      <c r="A246" s="890"/>
      <c r="B246" s="889"/>
      <c r="C246" s="889"/>
      <c r="D246" s="889"/>
      <c r="E246" s="889"/>
      <c r="F246" s="889"/>
      <c r="G246" s="889"/>
    </row>
    <row r="247" spans="1:7" ht="15.75" customHeight="1">
      <c r="A247" s="890"/>
      <c r="B247" s="889"/>
      <c r="C247" s="889"/>
      <c r="D247" s="889"/>
      <c r="E247" s="889"/>
      <c r="F247" s="889"/>
      <c r="G247" s="889"/>
    </row>
    <row r="248" spans="1:7" ht="15.75" customHeight="1">
      <c r="A248" s="890"/>
      <c r="B248" s="889"/>
      <c r="C248" s="889"/>
      <c r="D248" s="889"/>
      <c r="E248" s="889"/>
      <c r="F248" s="889"/>
      <c r="G248" s="889"/>
    </row>
    <row r="249" spans="1:7" ht="15.75" customHeight="1">
      <c r="A249" s="890"/>
      <c r="B249" s="889"/>
      <c r="C249" s="889"/>
      <c r="D249" s="889"/>
      <c r="E249" s="889"/>
      <c r="F249" s="889"/>
      <c r="G249" s="889"/>
    </row>
    <row r="250" spans="1:7" ht="15.75" customHeight="1">
      <c r="A250" s="890"/>
      <c r="B250" s="889"/>
      <c r="C250" s="889"/>
      <c r="D250" s="889"/>
      <c r="E250" s="889"/>
      <c r="F250" s="889"/>
      <c r="G250" s="889"/>
    </row>
    <row r="251" spans="1:7" ht="15.75" customHeight="1">
      <c r="A251" s="890"/>
      <c r="B251" s="889"/>
      <c r="C251" s="889"/>
      <c r="D251" s="889"/>
      <c r="E251" s="889"/>
      <c r="F251" s="889"/>
      <c r="G251" s="889"/>
    </row>
    <row r="252" spans="1:7" ht="15.75" customHeight="1">
      <c r="A252" s="890"/>
      <c r="B252" s="889"/>
      <c r="C252" s="889"/>
      <c r="D252" s="889"/>
      <c r="E252" s="889"/>
      <c r="F252" s="889"/>
      <c r="G252" s="889"/>
    </row>
    <row r="253" spans="1:7" ht="15.75" customHeight="1">
      <c r="A253" s="890"/>
      <c r="B253" s="889"/>
      <c r="C253" s="889"/>
      <c r="D253" s="889"/>
      <c r="E253" s="889"/>
      <c r="F253" s="889"/>
      <c r="G253" s="889"/>
    </row>
    <row r="254" spans="1:7" ht="15.75" customHeight="1">
      <c r="A254" s="890"/>
      <c r="B254" s="889"/>
      <c r="C254" s="889"/>
      <c r="D254" s="889"/>
      <c r="E254" s="889"/>
      <c r="F254" s="889"/>
      <c r="G254" s="889"/>
    </row>
    <row r="255" spans="1:7" ht="15.75" customHeight="1">
      <c r="A255" s="890"/>
      <c r="B255" s="889"/>
      <c r="C255" s="889"/>
      <c r="D255" s="889"/>
      <c r="E255" s="889"/>
      <c r="F255" s="889"/>
      <c r="G255" s="889"/>
    </row>
    <row r="256" spans="1:7" ht="15.75" customHeight="1">
      <c r="A256" s="890"/>
      <c r="B256" s="889"/>
      <c r="C256" s="889"/>
      <c r="D256" s="889"/>
      <c r="E256" s="889"/>
      <c r="F256" s="889"/>
      <c r="G256" s="889"/>
    </row>
    <row r="257" spans="1:7" ht="15.75" customHeight="1">
      <c r="A257" s="890"/>
      <c r="B257" s="889"/>
      <c r="C257" s="889"/>
      <c r="D257" s="889"/>
      <c r="E257" s="889"/>
      <c r="F257" s="889"/>
      <c r="G257" s="889"/>
    </row>
    <row r="258" spans="1:7" ht="15.75" customHeight="1">
      <c r="A258" s="890"/>
      <c r="B258" s="889"/>
      <c r="C258" s="889"/>
      <c r="D258" s="889"/>
      <c r="E258" s="889"/>
      <c r="F258" s="889"/>
      <c r="G258" s="889"/>
    </row>
    <row r="259" spans="1:7" ht="15.75" customHeight="1">
      <c r="A259" s="890"/>
      <c r="B259" s="889"/>
      <c r="C259" s="889"/>
      <c r="D259" s="889"/>
      <c r="E259" s="889"/>
      <c r="F259" s="889"/>
      <c r="G259" s="889"/>
    </row>
    <row r="260" spans="1:7" ht="15.75" customHeight="1">
      <c r="A260" s="890"/>
      <c r="B260" s="889"/>
      <c r="C260" s="889"/>
      <c r="D260" s="889"/>
      <c r="E260" s="889"/>
      <c r="F260" s="889"/>
      <c r="G260" s="889"/>
    </row>
    <row r="261" spans="1:7" ht="15.75" customHeight="1">
      <c r="A261" s="890"/>
      <c r="B261" s="889"/>
      <c r="C261" s="889"/>
      <c r="D261" s="889"/>
      <c r="E261" s="889"/>
      <c r="F261" s="889"/>
      <c r="G261" s="889"/>
    </row>
    <row r="262" spans="1:7" ht="15.75" customHeight="1">
      <c r="A262" s="890"/>
      <c r="B262" s="889"/>
      <c r="C262" s="889"/>
      <c r="D262" s="889"/>
      <c r="E262" s="889"/>
      <c r="F262" s="889"/>
      <c r="G262" s="889"/>
    </row>
    <row r="263" spans="1:7" ht="15.75" customHeight="1">
      <c r="A263" s="890"/>
      <c r="B263" s="889"/>
      <c r="C263" s="889"/>
      <c r="D263" s="889"/>
      <c r="E263" s="889"/>
      <c r="F263" s="889"/>
      <c r="G263" s="889"/>
    </row>
    <row r="264" spans="1:7" ht="15.75" customHeight="1">
      <c r="A264" s="890"/>
      <c r="B264" s="889"/>
      <c r="C264" s="889"/>
      <c r="D264" s="889"/>
      <c r="E264" s="889"/>
      <c r="F264" s="889"/>
      <c r="G264" s="889"/>
    </row>
    <row r="265" spans="1:7" ht="15.75" customHeight="1">
      <c r="A265" s="890"/>
      <c r="B265" s="889"/>
      <c r="C265" s="889"/>
      <c r="D265" s="889"/>
      <c r="E265" s="889"/>
      <c r="F265" s="889"/>
      <c r="G265" s="889"/>
    </row>
    <row r="266" spans="1:7" ht="15.75" customHeight="1">
      <c r="A266" s="890"/>
      <c r="B266" s="889"/>
      <c r="C266" s="889"/>
      <c r="D266" s="889"/>
      <c r="E266" s="889"/>
      <c r="F266" s="889"/>
      <c r="G266" s="889"/>
    </row>
    <row r="267" spans="1:7" ht="15.75" customHeight="1">
      <c r="A267" s="890"/>
      <c r="B267" s="889"/>
      <c r="C267" s="889"/>
      <c r="D267" s="889"/>
      <c r="E267" s="889"/>
      <c r="F267" s="889"/>
      <c r="G267" s="889"/>
    </row>
    <row r="268" spans="1:7" ht="15.75" customHeight="1">
      <c r="A268" s="890"/>
      <c r="B268" s="889"/>
      <c r="C268" s="889"/>
      <c r="D268" s="889"/>
      <c r="E268" s="889"/>
      <c r="F268" s="889"/>
      <c r="G268" s="889"/>
    </row>
    <row r="269" spans="1:7" ht="15.75" customHeight="1">
      <c r="A269" s="890"/>
      <c r="B269" s="889"/>
      <c r="C269" s="889"/>
      <c r="D269" s="889"/>
      <c r="E269" s="889"/>
      <c r="F269" s="889"/>
      <c r="G269" s="889"/>
    </row>
    <row r="270" spans="1:7" ht="15.75" customHeight="1">
      <c r="A270" s="890"/>
      <c r="B270" s="889"/>
      <c r="C270" s="889"/>
      <c r="D270" s="889"/>
      <c r="E270" s="889"/>
      <c r="F270" s="889"/>
      <c r="G270" s="889"/>
    </row>
    <row r="271" spans="1:7" ht="15.75" customHeight="1">
      <c r="A271" s="890"/>
      <c r="B271" s="889"/>
      <c r="C271" s="889"/>
      <c r="D271" s="889"/>
      <c r="E271" s="889"/>
      <c r="F271" s="889"/>
      <c r="G271" s="889"/>
    </row>
    <row r="272" spans="1:7" ht="15.75" customHeight="1">
      <c r="A272" s="890"/>
      <c r="B272" s="889"/>
      <c r="C272" s="889"/>
      <c r="D272" s="889"/>
      <c r="E272" s="889"/>
      <c r="F272" s="889"/>
      <c r="G272" s="889"/>
    </row>
    <row r="273" spans="1:7" ht="15.75" customHeight="1">
      <c r="A273" s="890"/>
      <c r="B273" s="889"/>
      <c r="C273" s="889"/>
      <c r="D273" s="889"/>
      <c r="E273" s="889"/>
      <c r="F273" s="889"/>
      <c r="G273" s="889"/>
    </row>
    <row r="274" spans="1:7" ht="15.75" customHeight="1">
      <c r="A274" s="890"/>
      <c r="B274" s="889"/>
      <c r="C274" s="889"/>
      <c r="D274" s="889"/>
      <c r="E274" s="889"/>
      <c r="F274" s="889"/>
      <c r="G274" s="889"/>
    </row>
    <row r="275" spans="1:7" ht="15.75" customHeight="1">
      <c r="A275" s="890"/>
      <c r="B275" s="889"/>
      <c r="C275" s="889"/>
      <c r="D275" s="889"/>
      <c r="E275" s="889"/>
      <c r="F275" s="889"/>
      <c r="G275" s="889"/>
    </row>
    <row r="276" spans="1:7" ht="15.75" customHeight="1">
      <c r="A276" s="890"/>
      <c r="B276" s="889"/>
      <c r="C276" s="889"/>
      <c r="D276" s="889"/>
      <c r="E276" s="889"/>
      <c r="F276" s="889"/>
      <c r="G276" s="889"/>
    </row>
    <row r="277" spans="1:7" ht="15.75" customHeight="1">
      <c r="A277" s="890"/>
      <c r="B277" s="889"/>
      <c r="C277" s="889"/>
      <c r="D277" s="889"/>
      <c r="E277" s="889"/>
      <c r="F277" s="889"/>
      <c r="G277" s="889"/>
    </row>
    <row r="278" spans="1:7" ht="15.75" customHeight="1">
      <c r="A278" s="890"/>
      <c r="B278" s="889"/>
      <c r="C278" s="889"/>
      <c r="D278" s="889"/>
      <c r="E278" s="889"/>
      <c r="F278" s="889"/>
      <c r="G278" s="889"/>
    </row>
    <row r="279" spans="1:7" ht="15.75" customHeight="1">
      <c r="A279" s="890"/>
      <c r="B279" s="889"/>
      <c r="C279" s="889"/>
      <c r="D279" s="889"/>
      <c r="E279" s="889"/>
      <c r="F279" s="889"/>
      <c r="G279" s="889"/>
    </row>
    <row r="280" spans="1:7" ht="15.75" customHeight="1">
      <c r="A280" s="890"/>
      <c r="B280" s="889"/>
      <c r="C280" s="889"/>
      <c r="D280" s="889"/>
      <c r="E280" s="889"/>
      <c r="F280" s="889"/>
      <c r="G280" s="889"/>
    </row>
    <row r="281" spans="1:7" ht="15.75" customHeight="1">
      <c r="A281" s="890"/>
      <c r="B281" s="889"/>
      <c r="C281" s="889"/>
      <c r="D281" s="889"/>
      <c r="E281" s="889"/>
      <c r="F281" s="889"/>
      <c r="G281" s="889"/>
    </row>
    <row r="282" spans="1:7" ht="15.75" customHeight="1">
      <c r="A282" s="890"/>
      <c r="B282" s="889"/>
      <c r="C282" s="889"/>
      <c r="D282" s="889"/>
      <c r="E282" s="889"/>
      <c r="F282" s="889"/>
      <c r="G282" s="889"/>
    </row>
    <row r="283" spans="1:7" ht="15.75" customHeight="1">
      <c r="A283" s="890"/>
      <c r="B283" s="889"/>
      <c r="C283" s="889"/>
      <c r="D283" s="889"/>
      <c r="E283" s="889"/>
      <c r="F283" s="889"/>
      <c r="G283" s="889"/>
    </row>
    <row r="284" spans="1:7" ht="15.75" customHeight="1">
      <c r="A284" s="890"/>
      <c r="B284" s="889"/>
      <c r="C284" s="889"/>
      <c r="D284" s="889"/>
      <c r="E284" s="889"/>
      <c r="F284" s="889"/>
      <c r="G284" s="889"/>
    </row>
    <row r="285" spans="1:7" ht="15.75" customHeight="1">
      <c r="A285" s="890"/>
      <c r="B285" s="889"/>
      <c r="C285" s="889"/>
      <c r="D285" s="889"/>
      <c r="E285" s="889"/>
      <c r="F285" s="889"/>
      <c r="G285" s="889"/>
    </row>
    <row r="286" spans="1:7" ht="15.75" customHeight="1">
      <c r="A286" s="890"/>
      <c r="B286" s="889"/>
      <c r="C286" s="889"/>
      <c r="D286" s="889"/>
      <c r="E286" s="889"/>
      <c r="F286" s="889"/>
      <c r="G286" s="889"/>
    </row>
    <row r="287" spans="1:7" ht="15.75" customHeight="1">
      <c r="A287" s="890"/>
      <c r="B287" s="889"/>
      <c r="C287" s="889"/>
      <c r="D287" s="889"/>
      <c r="E287" s="889"/>
      <c r="F287" s="889"/>
      <c r="G287" s="889"/>
    </row>
    <row r="288" spans="1:7" ht="15.75" customHeight="1">
      <c r="A288" s="890"/>
      <c r="B288" s="889"/>
      <c r="C288" s="889"/>
      <c r="D288" s="889"/>
      <c r="E288" s="889"/>
      <c r="F288" s="889"/>
      <c r="G288" s="889"/>
    </row>
    <row r="289" spans="1:7" ht="15.75" customHeight="1">
      <c r="A289" s="890"/>
      <c r="B289" s="889"/>
      <c r="C289" s="889"/>
      <c r="D289" s="889"/>
      <c r="E289" s="889"/>
      <c r="F289" s="889"/>
      <c r="G289" s="889"/>
    </row>
    <row r="290" spans="1:7" ht="15.75" customHeight="1">
      <c r="A290" s="890"/>
      <c r="B290" s="889"/>
      <c r="C290" s="889"/>
      <c r="D290" s="889"/>
      <c r="E290" s="889"/>
      <c r="F290" s="889"/>
      <c r="G290" s="889"/>
    </row>
    <row r="291" spans="1:7" ht="15.75" customHeight="1">
      <c r="A291" s="890"/>
      <c r="B291" s="889"/>
      <c r="C291" s="889"/>
      <c r="D291" s="889"/>
      <c r="E291" s="889"/>
      <c r="F291" s="889"/>
      <c r="G291" s="889"/>
    </row>
    <row r="292" spans="1:7" ht="15.75" customHeight="1">
      <c r="A292" s="890"/>
      <c r="B292" s="889"/>
      <c r="C292" s="889"/>
      <c r="D292" s="889"/>
      <c r="E292" s="889"/>
      <c r="F292" s="889"/>
      <c r="G292" s="889"/>
    </row>
    <row r="293" spans="1:7" ht="15.75" customHeight="1">
      <c r="A293" s="890"/>
      <c r="B293" s="889"/>
      <c r="C293" s="889"/>
      <c r="D293" s="889"/>
      <c r="E293" s="889"/>
      <c r="F293" s="889"/>
      <c r="G293" s="889"/>
    </row>
    <row r="294" spans="1:7" ht="15.75" customHeight="1">
      <c r="A294" s="890"/>
      <c r="B294" s="889"/>
      <c r="C294" s="889"/>
      <c r="D294" s="889"/>
      <c r="E294" s="889"/>
      <c r="F294" s="889"/>
      <c r="G294" s="889"/>
    </row>
    <row r="295" spans="1:7" ht="15.75" customHeight="1">
      <c r="A295" s="890"/>
      <c r="B295" s="889"/>
      <c r="C295" s="889"/>
      <c r="D295" s="889"/>
      <c r="E295" s="889"/>
      <c r="F295" s="889"/>
      <c r="G295" s="889"/>
    </row>
    <row r="296" spans="1:7" ht="15.75" customHeight="1">
      <c r="A296" s="890"/>
      <c r="B296" s="889"/>
      <c r="C296" s="889"/>
      <c r="D296" s="889"/>
      <c r="E296" s="889"/>
      <c r="F296" s="889"/>
      <c r="G296" s="889"/>
    </row>
    <row r="297" spans="1:7" ht="15.75" customHeight="1">
      <c r="A297" s="890"/>
      <c r="B297" s="889"/>
      <c r="C297" s="889"/>
      <c r="D297" s="889"/>
      <c r="E297" s="889"/>
      <c r="F297" s="889"/>
      <c r="G297" s="889"/>
    </row>
    <row r="298" spans="1:7" ht="15.75" customHeight="1">
      <c r="A298" s="890"/>
      <c r="B298" s="889"/>
      <c r="C298" s="889"/>
      <c r="D298" s="889"/>
      <c r="E298" s="889"/>
      <c r="F298" s="889"/>
      <c r="G298" s="889"/>
    </row>
    <row r="299" spans="1:7" ht="15.75" customHeight="1">
      <c r="A299" s="890"/>
      <c r="B299" s="889"/>
      <c r="C299" s="889"/>
      <c r="D299" s="889"/>
      <c r="E299" s="889"/>
      <c r="F299" s="889"/>
      <c r="G299" s="889"/>
    </row>
    <row r="300" spans="1:7" ht="15.75" customHeight="1">
      <c r="A300" s="890"/>
      <c r="B300" s="889"/>
      <c r="C300" s="889"/>
      <c r="D300" s="889"/>
      <c r="E300" s="889"/>
      <c r="F300" s="889"/>
      <c r="G300" s="889"/>
    </row>
    <row r="301" spans="1:7" ht="15.75" customHeight="1">
      <c r="A301" s="890"/>
      <c r="B301" s="889"/>
      <c r="C301" s="889"/>
      <c r="D301" s="889"/>
      <c r="E301" s="889"/>
      <c r="F301" s="889"/>
      <c r="G301" s="889"/>
    </row>
    <row r="302" spans="1:7" ht="15.75" customHeight="1">
      <c r="A302" s="890"/>
      <c r="B302" s="889"/>
      <c r="C302" s="889"/>
      <c r="D302" s="889"/>
      <c r="E302" s="889"/>
      <c r="F302" s="889"/>
      <c r="G302" s="889"/>
    </row>
    <row r="303" spans="1:7" ht="15.75" customHeight="1">
      <c r="A303" s="890"/>
      <c r="B303" s="889"/>
      <c r="C303" s="889"/>
      <c r="D303" s="889"/>
      <c r="E303" s="889"/>
      <c r="F303" s="889"/>
      <c r="G303" s="889"/>
    </row>
    <row r="304" spans="1:7" ht="15.75" customHeight="1">
      <c r="A304" s="890"/>
      <c r="B304" s="889"/>
      <c r="C304" s="889"/>
      <c r="D304" s="889"/>
      <c r="E304" s="889"/>
      <c r="F304" s="889"/>
      <c r="G304" s="889"/>
    </row>
    <row r="305" spans="1:7" ht="15.75" customHeight="1">
      <c r="A305" s="890"/>
      <c r="B305" s="889"/>
      <c r="C305" s="889"/>
      <c r="D305" s="889"/>
      <c r="E305" s="889"/>
      <c r="F305" s="889"/>
      <c r="G305" s="889"/>
    </row>
    <row r="306" spans="1:7" ht="15.75" customHeight="1">
      <c r="A306" s="890"/>
      <c r="B306" s="889"/>
      <c r="C306" s="889"/>
      <c r="D306" s="889"/>
      <c r="E306" s="889"/>
      <c r="F306" s="889"/>
      <c r="G306" s="889"/>
    </row>
    <row r="307" spans="1:7" ht="15.75" customHeight="1">
      <c r="A307" s="890"/>
      <c r="B307" s="889"/>
      <c r="C307" s="889"/>
      <c r="D307" s="889"/>
      <c r="E307" s="889"/>
      <c r="F307" s="889"/>
      <c r="G307" s="889"/>
    </row>
    <row r="308" spans="1:7" ht="15.75" customHeight="1">
      <c r="A308" s="890"/>
      <c r="B308" s="889"/>
      <c r="C308" s="889"/>
      <c r="D308" s="889"/>
      <c r="E308" s="889"/>
      <c r="F308" s="889"/>
      <c r="G308" s="889"/>
    </row>
    <row r="309" spans="1:7" ht="15.75" customHeight="1">
      <c r="A309" s="890"/>
      <c r="B309" s="889"/>
      <c r="C309" s="889"/>
      <c r="D309" s="889"/>
      <c r="E309" s="889"/>
      <c r="F309" s="889"/>
      <c r="G309" s="889"/>
    </row>
    <row r="310" spans="1:7" ht="15.75" customHeight="1">
      <c r="A310" s="890"/>
      <c r="B310" s="889"/>
      <c r="C310" s="889"/>
      <c r="D310" s="889"/>
      <c r="E310" s="889"/>
      <c r="F310" s="889"/>
      <c r="G310" s="889"/>
    </row>
    <row r="311" spans="1:7" ht="15.75" customHeight="1">
      <c r="A311" s="890"/>
      <c r="B311" s="889"/>
      <c r="C311" s="889"/>
      <c r="D311" s="889"/>
      <c r="E311" s="889"/>
      <c r="F311" s="889"/>
      <c r="G311" s="889"/>
    </row>
    <row r="312" spans="1:7" ht="15.75" customHeight="1">
      <c r="A312" s="890"/>
      <c r="B312" s="889"/>
      <c r="C312" s="889"/>
      <c r="D312" s="889"/>
      <c r="E312" s="889"/>
      <c r="F312" s="889"/>
      <c r="G312" s="889"/>
    </row>
    <row r="313" spans="1:7" ht="15.75" customHeight="1">
      <c r="A313" s="890"/>
      <c r="B313" s="889"/>
      <c r="C313" s="889"/>
      <c r="D313" s="889"/>
      <c r="E313" s="889"/>
      <c r="F313" s="889"/>
      <c r="G313" s="889"/>
    </row>
    <row r="314" spans="1:7" ht="15.75" customHeight="1">
      <c r="A314" s="890"/>
      <c r="B314" s="889"/>
      <c r="C314" s="889"/>
      <c r="D314" s="889"/>
      <c r="E314" s="889"/>
      <c r="F314" s="889"/>
      <c r="G314" s="889"/>
    </row>
    <row r="315" spans="1:7" ht="15.75" customHeight="1">
      <c r="A315" s="890"/>
      <c r="B315" s="889"/>
      <c r="C315" s="889"/>
      <c r="D315" s="889"/>
      <c r="E315" s="889"/>
      <c r="F315" s="889"/>
      <c r="G315" s="889"/>
    </row>
    <row r="316" spans="1:7" ht="15.75" customHeight="1">
      <c r="A316" s="890"/>
      <c r="B316" s="889"/>
      <c r="C316" s="889"/>
      <c r="D316" s="889"/>
      <c r="E316" s="889"/>
      <c r="F316" s="889"/>
      <c r="G316" s="889"/>
    </row>
    <row r="317" spans="1:7" ht="15.75" customHeight="1">
      <c r="A317" s="890"/>
      <c r="B317" s="889"/>
      <c r="C317" s="889"/>
      <c r="D317" s="889"/>
      <c r="E317" s="889"/>
      <c r="F317" s="889"/>
      <c r="G317" s="889"/>
    </row>
    <row r="318" spans="1:7" ht="15.75" customHeight="1">
      <c r="A318" s="890"/>
      <c r="B318" s="889"/>
      <c r="C318" s="889"/>
      <c r="D318" s="889"/>
      <c r="E318" s="889"/>
      <c r="F318" s="889"/>
      <c r="G318" s="889"/>
    </row>
    <row r="319" spans="1:7" ht="15.75" customHeight="1">
      <c r="A319" s="890"/>
      <c r="B319" s="889"/>
      <c r="C319" s="889"/>
      <c r="D319" s="889"/>
      <c r="E319" s="889"/>
      <c r="F319" s="889"/>
      <c r="G319" s="889"/>
    </row>
    <row r="320" spans="1:7" ht="15.75" customHeight="1">
      <c r="A320" s="890"/>
      <c r="B320" s="889"/>
      <c r="C320" s="889"/>
      <c r="D320" s="889"/>
      <c r="E320" s="889"/>
      <c r="F320" s="889"/>
      <c r="G320" s="889"/>
    </row>
    <row r="321" spans="1:7" ht="15.75" customHeight="1">
      <c r="A321" s="890"/>
      <c r="B321" s="889"/>
      <c r="C321" s="889"/>
      <c r="D321" s="889"/>
      <c r="E321" s="889"/>
      <c r="F321" s="889"/>
      <c r="G321" s="889"/>
    </row>
    <row r="322" spans="1:7" ht="15.75" customHeight="1">
      <c r="A322" s="890"/>
      <c r="B322" s="889"/>
      <c r="C322" s="889"/>
      <c r="D322" s="889"/>
      <c r="E322" s="889"/>
      <c r="F322" s="889"/>
      <c r="G322" s="889"/>
    </row>
    <row r="323" spans="1:7" ht="15.75" customHeight="1">
      <c r="A323" s="890"/>
      <c r="B323" s="889"/>
      <c r="C323" s="889"/>
      <c r="D323" s="889"/>
      <c r="E323" s="889"/>
      <c r="F323" s="889"/>
      <c r="G323" s="889"/>
    </row>
    <row r="324" spans="1:7" ht="15.75" customHeight="1">
      <c r="A324" s="890"/>
      <c r="B324" s="889"/>
      <c r="C324" s="889"/>
      <c r="D324" s="889"/>
      <c r="E324" s="889"/>
      <c r="F324" s="889"/>
      <c r="G324" s="889"/>
    </row>
    <row r="325" spans="1:7" ht="15.75" customHeight="1">
      <c r="A325" s="890"/>
      <c r="B325" s="889"/>
      <c r="C325" s="889"/>
      <c r="D325" s="889"/>
      <c r="E325" s="889"/>
      <c r="F325" s="889"/>
      <c r="G325" s="889"/>
    </row>
    <row r="326" spans="1:7" ht="15.75" customHeight="1">
      <c r="A326" s="890"/>
      <c r="B326" s="889"/>
      <c r="C326" s="889"/>
      <c r="D326" s="889"/>
      <c r="E326" s="889"/>
      <c r="F326" s="889"/>
      <c r="G326" s="889"/>
    </row>
    <row r="327" spans="1:7" ht="15.75" customHeight="1">
      <c r="A327" s="890"/>
      <c r="B327" s="889"/>
      <c r="C327" s="889"/>
      <c r="D327" s="889"/>
      <c r="E327" s="889"/>
      <c r="F327" s="889"/>
      <c r="G327" s="889"/>
    </row>
    <row r="328" spans="1:7" ht="15.75" customHeight="1">
      <c r="A328" s="890"/>
      <c r="B328" s="889"/>
      <c r="C328" s="889"/>
      <c r="D328" s="889"/>
      <c r="E328" s="889"/>
      <c r="F328" s="889"/>
      <c r="G328" s="889"/>
    </row>
    <row r="329" spans="1:7" ht="15.75" customHeight="1">
      <c r="A329" s="890"/>
      <c r="B329" s="889"/>
      <c r="C329" s="889"/>
      <c r="D329" s="889"/>
      <c r="E329" s="889"/>
      <c r="F329" s="889"/>
      <c r="G329" s="889"/>
    </row>
    <row r="330" spans="1:7" ht="15.75" customHeight="1">
      <c r="A330" s="890"/>
      <c r="B330" s="889"/>
      <c r="C330" s="889"/>
      <c r="D330" s="889"/>
      <c r="E330" s="889"/>
      <c r="F330" s="889"/>
      <c r="G330" s="889"/>
    </row>
    <row r="331" spans="1:7" ht="15.75" customHeight="1">
      <c r="A331" s="890"/>
      <c r="B331" s="889"/>
      <c r="C331" s="889"/>
      <c r="D331" s="889"/>
      <c r="E331" s="889"/>
      <c r="F331" s="889"/>
      <c r="G331" s="889"/>
    </row>
    <row r="332" spans="1:7" ht="15.75" customHeight="1">
      <c r="A332" s="890"/>
      <c r="B332" s="889"/>
      <c r="C332" s="889"/>
      <c r="D332" s="889"/>
      <c r="E332" s="889"/>
      <c r="F332" s="889"/>
      <c r="G332" s="889"/>
    </row>
    <row r="333" spans="1:7" ht="15.75" customHeight="1">
      <c r="A333" s="890"/>
      <c r="B333" s="889"/>
      <c r="C333" s="889"/>
      <c r="D333" s="889"/>
      <c r="E333" s="889"/>
      <c r="F333" s="889"/>
      <c r="G333" s="889"/>
    </row>
    <row r="334" spans="1:7" ht="15.75" customHeight="1">
      <c r="A334" s="890"/>
      <c r="B334" s="889"/>
      <c r="C334" s="889"/>
      <c r="D334" s="889"/>
      <c r="E334" s="889"/>
      <c r="F334" s="889"/>
      <c r="G334" s="889"/>
    </row>
    <row r="335" spans="1:7" ht="15.75" customHeight="1">
      <c r="A335" s="890"/>
      <c r="B335" s="889"/>
      <c r="C335" s="889"/>
      <c r="D335" s="889"/>
      <c r="E335" s="889"/>
      <c r="F335" s="889"/>
      <c r="G335" s="889"/>
    </row>
    <row r="336" spans="1:7" ht="15.75" customHeight="1">
      <c r="A336" s="890"/>
      <c r="B336" s="889"/>
      <c r="C336" s="889"/>
      <c r="D336" s="889"/>
      <c r="E336" s="889"/>
      <c r="F336" s="889"/>
      <c r="G336" s="889"/>
    </row>
    <row r="337" spans="1:7" ht="15.75" customHeight="1">
      <c r="A337" s="890"/>
      <c r="B337" s="889"/>
      <c r="C337" s="889"/>
      <c r="D337" s="889"/>
      <c r="E337" s="889"/>
      <c r="F337" s="889"/>
      <c r="G337" s="889"/>
    </row>
    <row r="338" spans="1:7" ht="15.75" customHeight="1">
      <c r="A338" s="890"/>
      <c r="B338" s="889"/>
      <c r="C338" s="889"/>
      <c r="D338" s="889"/>
      <c r="E338" s="889"/>
      <c r="F338" s="889"/>
      <c r="G338" s="889"/>
    </row>
    <row r="339" spans="1:7" ht="15.75" customHeight="1">
      <c r="A339" s="890"/>
      <c r="B339" s="889"/>
      <c r="C339" s="889"/>
      <c r="D339" s="889"/>
      <c r="E339" s="889"/>
      <c r="F339" s="889"/>
      <c r="G339" s="889"/>
    </row>
    <row r="340" spans="1:7" ht="15.75" customHeight="1">
      <c r="A340" s="890"/>
      <c r="B340" s="889"/>
      <c r="C340" s="889"/>
      <c r="D340" s="889"/>
      <c r="E340" s="889"/>
      <c r="F340" s="889"/>
      <c r="G340" s="889"/>
    </row>
    <row r="341" spans="1:7" ht="15.75" customHeight="1">
      <c r="A341" s="890"/>
      <c r="B341" s="889"/>
      <c r="C341" s="889"/>
      <c r="D341" s="889"/>
      <c r="E341" s="889"/>
      <c r="F341" s="889"/>
      <c r="G341" s="889"/>
    </row>
    <row r="342" spans="1:7" ht="15.75" customHeight="1">
      <c r="A342" s="890"/>
      <c r="B342" s="889"/>
      <c r="C342" s="889"/>
      <c r="D342" s="889"/>
      <c r="E342" s="889"/>
      <c r="F342" s="889"/>
      <c r="G342" s="889"/>
    </row>
    <row r="343" spans="1:7" ht="15.75" customHeight="1">
      <c r="A343" s="890"/>
      <c r="B343" s="889"/>
      <c r="C343" s="889"/>
      <c r="D343" s="889"/>
      <c r="E343" s="889"/>
      <c r="F343" s="889"/>
      <c r="G343" s="889"/>
    </row>
    <row r="344" spans="1:7" ht="15.75" customHeight="1">
      <c r="A344" s="890"/>
      <c r="B344" s="889"/>
      <c r="C344" s="889"/>
      <c r="D344" s="889"/>
      <c r="E344" s="889"/>
      <c r="F344" s="889"/>
      <c r="G344" s="889"/>
    </row>
    <row r="345" spans="1:7" ht="15.75" customHeight="1">
      <c r="A345" s="890"/>
      <c r="B345" s="889"/>
      <c r="C345" s="889"/>
      <c r="D345" s="889"/>
      <c r="E345" s="889"/>
      <c r="F345" s="889"/>
      <c r="G345" s="889"/>
    </row>
    <row r="346" spans="1:7" ht="15.75" customHeight="1">
      <c r="A346" s="890"/>
      <c r="B346" s="889"/>
      <c r="C346" s="889"/>
      <c r="D346" s="889"/>
      <c r="E346" s="889"/>
      <c r="F346" s="889"/>
      <c r="G346" s="889"/>
    </row>
    <row r="347" spans="1:7" ht="15.75" customHeight="1">
      <c r="A347" s="890"/>
      <c r="B347" s="889"/>
      <c r="C347" s="889"/>
      <c r="D347" s="889"/>
      <c r="E347" s="889"/>
      <c r="F347" s="889"/>
      <c r="G347" s="889"/>
    </row>
    <row r="348" spans="1:7" ht="15.75" customHeight="1">
      <c r="A348" s="890"/>
      <c r="B348" s="889"/>
      <c r="C348" s="889"/>
      <c r="D348" s="889"/>
      <c r="E348" s="889"/>
      <c r="F348" s="889"/>
      <c r="G348" s="889"/>
    </row>
    <row r="349" spans="1:7" ht="15.75" customHeight="1">
      <c r="A349" s="890"/>
      <c r="B349" s="889"/>
      <c r="C349" s="889"/>
      <c r="D349" s="889"/>
      <c r="E349" s="889"/>
      <c r="F349" s="889"/>
      <c r="G349" s="889"/>
    </row>
    <row r="350" spans="1:7" ht="15.75" customHeight="1">
      <c r="A350" s="890"/>
      <c r="B350" s="889"/>
      <c r="C350" s="889"/>
      <c r="D350" s="889"/>
      <c r="E350" s="889"/>
      <c r="F350" s="889"/>
      <c r="G350" s="889"/>
    </row>
    <row r="351" spans="1:7" ht="15.75" customHeight="1">
      <c r="A351" s="890"/>
      <c r="B351" s="889"/>
      <c r="C351" s="889"/>
      <c r="D351" s="889"/>
      <c r="E351" s="889"/>
      <c r="F351" s="889"/>
      <c r="G351" s="889"/>
    </row>
    <row r="352" spans="1:7" ht="15.75" customHeight="1">
      <c r="A352" s="890"/>
      <c r="B352" s="889"/>
      <c r="C352" s="889"/>
      <c r="D352" s="889"/>
      <c r="E352" s="889"/>
      <c r="F352" s="889"/>
      <c r="G352" s="889"/>
    </row>
    <row r="353" spans="1:7" ht="15.75" customHeight="1">
      <c r="A353" s="890"/>
      <c r="B353" s="889"/>
      <c r="C353" s="889"/>
      <c r="D353" s="889"/>
      <c r="E353" s="889"/>
      <c r="F353" s="889"/>
      <c r="G353" s="889"/>
    </row>
    <row r="354" spans="1:7" ht="15.75" customHeight="1">
      <c r="A354" s="890"/>
      <c r="B354" s="889"/>
      <c r="C354" s="889"/>
      <c r="D354" s="889"/>
      <c r="E354" s="889"/>
      <c r="F354" s="889"/>
      <c r="G354" s="889"/>
    </row>
    <row r="355" spans="1:7" ht="15.75" customHeight="1">
      <c r="A355" s="890"/>
      <c r="B355" s="889"/>
      <c r="C355" s="889"/>
      <c r="D355" s="889"/>
      <c r="E355" s="889"/>
      <c r="F355" s="889"/>
      <c r="G355" s="889"/>
    </row>
    <row r="356" spans="1:7" ht="15.75" customHeight="1">
      <c r="A356" s="890"/>
      <c r="B356" s="889"/>
      <c r="C356" s="889"/>
      <c r="D356" s="889"/>
      <c r="E356" s="889"/>
      <c r="F356" s="889"/>
      <c r="G356" s="889"/>
    </row>
    <row r="357" spans="1:7" ht="15.75" customHeight="1">
      <c r="A357" s="890"/>
      <c r="B357" s="889"/>
      <c r="C357" s="889"/>
      <c r="D357" s="889"/>
      <c r="E357" s="889"/>
      <c r="F357" s="889"/>
      <c r="G357" s="889"/>
    </row>
    <row r="358" spans="1:7" ht="15.75" customHeight="1">
      <c r="A358" s="890"/>
      <c r="B358" s="889"/>
      <c r="C358" s="889"/>
      <c r="D358" s="889"/>
      <c r="E358" s="889"/>
      <c r="F358" s="889"/>
      <c r="G358" s="889"/>
    </row>
    <row r="359" spans="1:7" ht="15.75" customHeight="1">
      <c r="A359" s="890"/>
      <c r="B359" s="889"/>
      <c r="C359" s="889"/>
      <c r="D359" s="889"/>
      <c r="E359" s="889"/>
      <c r="F359" s="889"/>
      <c r="G359" s="889"/>
    </row>
    <row r="360" spans="1:7" ht="15.75" customHeight="1">
      <c r="A360" s="890"/>
      <c r="B360" s="889"/>
      <c r="C360" s="889"/>
      <c r="D360" s="889"/>
      <c r="E360" s="889"/>
      <c r="F360" s="889"/>
      <c r="G360" s="889"/>
    </row>
    <row r="361" spans="1:7" ht="15.75" customHeight="1">
      <c r="A361" s="890"/>
      <c r="B361" s="889"/>
      <c r="C361" s="889"/>
      <c r="D361" s="889"/>
      <c r="E361" s="889"/>
      <c r="F361" s="889"/>
      <c r="G361" s="889"/>
    </row>
    <row r="362" spans="1:7" ht="15.75" customHeight="1">
      <c r="A362" s="890"/>
      <c r="B362" s="889"/>
      <c r="C362" s="889"/>
      <c r="D362" s="889"/>
      <c r="E362" s="889"/>
      <c r="F362" s="889"/>
      <c r="G362" s="889"/>
    </row>
    <row r="363" spans="1:7" ht="15.75" customHeight="1">
      <c r="A363" s="890"/>
      <c r="B363" s="889"/>
      <c r="C363" s="889"/>
      <c r="D363" s="889"/>
      <c r="E363" s="889"/>
      <c r="F363" s="889"/>
      <c r="G363" s="889"/>
    </row>
    <row r="364" spans="1:7" ht="15.75" customHeight="1">
      <c r="A364" s="890"/>
      <c r="B364" s="889"/>
      <c r="C364" s="889"/>
      <c r="D364" s="889"/>
      <c r="E364" s="889"/>
      <c r="F364" s="889"/>
      <c r="G364" s="889"/>
    </row>
    <row r="365" spans="1:7" ht="15.75" customHeight="1">
      <c r="A365" s="890"/>
      <c r="B365" s="889"/>
      <c r="C365" s="889"/>
      <c r="D365" s="889"/>
      <c r="E365" s="889"/>
      <c r="F365" s="889"/>
      <c r="G365" s="889"/>
    </row>
    <row r="366" spans="1:7" ht="15.75" customHeight="1">
      <c r="A366" s="890"/>
      <c r="B366" s="889"/>
      <c r="C366" s="889"/>
      <c r="D366" s="889"/>
      <c r="E366" s="889"/>
      <c r="F366" s="889"/>
      <c r="G366" s="889"/>
    </row>
    <row r="367" spans="1:7" ht="15.75" customHeight="1">
      <c r="A367" s="890"/>
      <c r="B367" s="889"/>
      <c r="C367" s="889"/>
      <c r="D367" s="889"/>
      <c r="E367" s="889"/>
      <c r="F367" s="889"/>
      <c r="G367" s="889"/>
    </row>
    <row r="368" spans="1:7" ht="15.75" customHeight="1">
      <c r="A368" s="890"/>
      <c r="B368" s="889"/>
      <c r="C368" s="889"/>
      <c r="D368" s="889"/>
      <c r="E368" s="889"/>
      <c r="F368" s="889"/>
      <c r="G368" s="889"/>
    </row>
    <row r="369" spans="1:7" ht="15.75" customHeight="1">
      <c r="A369" s="890"/>
      <c r="B369" s="889"/>
      <c r="C369" s="889"/>
      <c r="D369" s="889"/>
      <c r="E369" s="889"/>
      <c r="F369" s="889"/>
      <c r="G369" s="889"/>
    </row>
    <row r="370" spans="1:7" ht="15.75" customHeight="1">
      <c r="A370" s="890"/>
      <c r="B370" s="889"/>
      <c r="C370" s="889"/>
      <c r="D370" s="889"/>
      <c r="E370" s="889"/>
      <c r="F370" s="889"/>
      <c r="G370" s="889"/>
    </row>
    <row r="371" spans="1:7" ht="15.75" customHeight="1">
      <c r="A371" s="890"/>
      <c r="B371" s="889"/>
      <c r="C371" s="889"/>
      <c r="D371" s="889"/>
      <c r="E371" s="889"/>
      <c r="F371" s="889"/>
      <c r="G371" s="889"/>
    </row>
    <row r="372" spans="1:7" ht="15.75" customHeight="1">
      <c r="A372" s="890"/>
      <c r="B372" s="889"/>
      <c r="C372" s="889"/>
      <c r="D372" s="889"/>
      <c r="E372" s="889"/>
      <c r="F372" s="889"/>
      <c r="G372" s="889"/>
    </row>
    <row r="373" spans="1:7" ht="15.75" customHeight="1">
      <c r="A373" s="890"/>
      <c r="B373" s="889"/>
      <c r="C373" s="889"/>
      <c r="D373" s="889"/>
      <c r="E373" s="889"/>
      <c r="F373" s="889"/>
      <c r="G373" s="889"/>
    </row>
    <row r="374" spans="1:7" ht="15.75" customHeight="1">
      <c r="A374" s="890"/>
      <c r="B374" s="889"/>
      <c r="C374" s="889"/>
      <c r="D374" s="889"/>
      <c r="E374" s="889"/>
      <c r="F374" s="889"/>
      <c r="G374" s="889"/>
    </row>
    <row r="375" spans="1:7" ht="15.75" customHeight="1">
      <c r="A375" s="890"/>
      <c r="B375" s="889"/>
      <c r="C375" s="889"/>
      <c r="D375" s="889"/>
      <c r="E375" s="889"/>
      <c r="F375" s="889"/>
      <c r="G375" s="889"/>
    </row>
    <row r="376" spans="1:7" ht="15.75" customHeight="1">
      <c r="A376" s="890"/>
      <c r="B376" s="889"/>
      <c r="C376" s="889"/>
      <c r="D376" s="889"/>
      <c r="E376" s="889"/>
      <c r="F376" s="889"/>
      <c r="G376" s="889"/>
    </row>
    <row r="377" spans="1:7" ht="15.75" customHeight="1">
      <c r="A377" s="890"/>
      <c r="B377" s="889"/>
      <c r="C377" s="889"/>
      <c r="D377" s="889"/>
      <c r="E377" s="889"/>
      <c r="F377" s="889"/>
      <c r="G377" s="889"/>
    </row>
    <row r="378" spans="1:7" ht="15.75" customHeight="1">
      <c r="A378" s="890"/>
      <c r="B378" s="889"/>
      <c r="C378" s="889"/>
      <c r="D378" s="889"/>
      <c r="E378" s="889"/>
      <c r="F378" s="889"/>
      <c r="G378" s="889"/>
    </row>
    <row r="379" spans="1:7" ht="15.75" customHeight="1">
      <c r="A379" s="890"/>
      <c r="B379" s="889"/>
      <c r="C379" s="889"/>
      <c r="D379" s="889"/>
      <c r="E379" s="889"/>
      <c r="F379" s="889"/>
      <c r="G379" s="889"/>
    </row>
    <row r="380" spans="1:7" ht="15.75" customHeight="1">
      <c r="A380" s="890"/>
      <c r="B380" s="889"/>
      <c r="C380" s="889"/>
      <c r="D380" s="889"/>
      <c r="E380" s="889"/>
      <c r="F380" s="889"/>
      <c r="G380" s="889"/>
    </row>
    <row r="381" spans="1:7" ht="15.75" customHeight="1">
      <c r="A381" s="890"/>
      <c r="B381" s="889"/>
      <c r="C381" s="889"/>
      <c r="D381" s="889"/>
      <c r="E381" s="889"/>
      <c r="F381" s="889"/>
      <c r="G381" s="889"/>
    </row>
    <row r="382" spans="1:7" ht="15.75" customHeight="1">
      <c r="A382" s="890"/>
      <c r="B382" s="889"/>
      <c r="C382" s="889"/>
      <c r="D382" s="889"/>
      <c r="E382" s="889"/>
      <c r="F382" s="889"/>
      <c r="G382" s="889"/>
    </row>
    <row r="383" spans="1:7" ht="15.75" customHeight="1">
      <c r="A383" s="890"/>
      <c r="B383" s="889"/>
      <c r="C383" s="889"/>
      <c r="D383" s="889"/>
      <c r="E383" s="889"/>
      <c r="F383" s="889"/>
      <c r="G383" s="889"/>
    </row>
    <row r="384" spans="1:7" ht="15.75" customHeight="1">
      <c r="A384" s="890"/>
      <c r="B384" s="889"/>
      <c r="C384" s="889"/>
      <c r="D384" s="889"/>
      <c r="E384" s="889"/>
      <c r="F384" s="889"/>
      <c r="G384" s="889"/>
    </row>
    <row r="385" spans="1:7" ht="15.75" customHeight="1">
      <c r="A385" s="890"/>
      <c r="B385" s="889"/>
      <c r="C385" s="889"/>
      <c r="D385" s="889"/>
      <c r="E385" s="889"/>
      <c r="F385" s="889"/>
      <c r="G385" s="889"/>
    </row>
    <row r="386" spans="1:7" ht="15.75" customHeight="1">
      <c r="A386" s="890"/>
      <c r="B386" s="889"/>
      <c r="C386" s="889"/>
      <c r="D386" s="889"/>
      <c r="E386" s="889"/>
      <c r="F386" s="889"/>
      <c r="G386" s="889"/>
    </row>
    <row r="387" spans="1:7" ht="15.75" customHeight="1">
      <c r="A387" s="890"/>
      <c r="B387" s="889"/>
      <c r="C387" s="889"/>
      <c r="D387" s="889"/>
      <c r="E387" s="889"/>
      <c r="F387" s="889"/>
      <c r="G387" s="889"/>
    </row>
    <row r="388" spans="1:7" ht="15.75" customHeight="1">
      <c r="A388" s="890"/>
      <c r="B388" s="889"/>
      <c r="C388" s="889"/>
      <c r="D388" s="889"/>
      <c r="E388" s="889"/>
      <c r="F388" s="889"/>
      <c r="G388" s="889"/>
    </row>
    <row r="389" spans="1:7" ht="15.75" customHeight="1">
      <c r="A389" s="890"/>
      <c r="B389" s="889"/>
      <c r="C389" s="889"/>
      <c r="D389" s="889"/>
      <c r="E389" s="889"/>
      <c r="F389" s="889"/>
      <c r="G389" s="889"/>
    </row>
    <row r="390" spans="1:7" ht="15.75" customHeight="1">
      <c r="A390" s="890"/>
      <c r="B390" s="889"/>
      <c r="C390" s="889"/>
      <c r="D390" s="889"/>
      <c r="E390" s="889"/>
      <c r="F390" s="889"/>
      <c r="G390" s="889"/>
    </row>
    <row r="391" spans="1:7" ht="15.75" customHeight="1">
      <c r="A391" s="890"/>
      <c r="B391" s="889"/>
      <c r="C391" s="889"/>
      <c r="D391" s="889"/>
      <c r="E391" s="889"/>
      <c r="F391" s="889"/>
      <c r="G391" s="889"/>
    </row>
    <row r="392" spans="1:7" ht="15.75" customHeight="1">
      <c r="A392" s="890"/>
      <c r="B392" s="889"/>
      <c r="C392" s="889"/>
      <c r="D392" s="889"/>
      <c r="E392" s="889"/>
      <c r="F392" s="889"/>
      <c r="G392" s="889"/>
    </row>
    <row r="393" spans="1:7" ht="15.75" customHeight="1">
      <c r="A393" s="890"/>
      <c r="B393" s="889"/>
      <c r="C393" s="889"/>
      <c r="D393" s="889"/>
      <c r="E393" s="889"/>
      <c r="F393" s="889"/>
      <c r="G393" s="889"/>
    </row>
    <row r="394" spans="1:7" ht="15.75" customHeight="1">
      <c r="A394" s="890"/>
      <c r="B394" s="889"/>
      <c r="C394" s="889"/>
      <c r="D394" s="889"/>
      <c r="E394" s="889"/>
      <c r="F394" s="889"/>
      <c r="G394" s="889"/>
    </row>
    <row r="395" spans="1:7" ht="15.75" customHeight="1">
      <c r="A395" s="890"/>
      <c r="B395" s="889"/>
      <c r="C395" s="889"/>
      <c r="D395" s="889"/>
      <c r="E395" s="889"/>
      <c r="F395" s="889"/>
      <c r="G395" s="889"/>
    </row>
    <row r="396" spans="1:7" ht="15.75" customHeight="1">
      <c r="A396" s="890"/>
      <c r="B396" s="889"/>
      <c r="C396" s="889"/>
      <c r="D396" s="889"/>
      <c r="E396" s="889"/>
      <c r="F396" s="889"/>
      <c r="G396" s="889"/>
    </row>
    <row r="397" spans="1:7" ht="15.75" customHeight="1">
      <c r="A397" s="890"/>
      <c r="B397" s="889"/>
      <c r="C397" s="889"/>
      <c r="D397" s="889"/>
      <c r="E397" s="889"/>
      <c r="F397" s="889"/>
      <c r="G397" s="889"/>
    </row>
    <row r="398" spans="1:7" ht="15.75" customHeight="1">
      <c r="A398" s="890"/>
      <c r="B398" s="889"/>
      <c r="C398" s="889"/>
      <c r="D398" s="889"/>
      <c r="E398" s="889"/>
      <c r="F398" s="889"/>
      <c r="G398" s="889"/>
    </row>
    <row r="399" spans="1:7" ht="15.75" customHeight="1">
      <c r="A399" s="890"/>
      <c r="B399" s="889"/>
      <c r="C399" s="889"/>
      <c r="D399" s="889"/>
      <c r="E399" s="889"/>
      <c r="F399" s="889"/>
      <c r="G399" s="889"/>
    </row>
    <row r="400" spans="1:7" ht="15.75" customHeight="1">
      <c r="A400" s="890"/>
      <c r="B400" s="889"/>
      <c r="C400" s="889"/>
      <c r="D400" s="889"/>
      <c r="E400" s="889"/>
      <c r="F400" s="889"/>
      <c r="G400" s="889"/>
    </row>
    <row r="401" spans="1:7" ht="15.75" customHeight="1">
      <c r="A401" s="890"/>
      <c r="B401" s="889"/>
      <c r="C401" s="889"/>
      <c r="D401" s="889"/>
      <c r="E401" s="889"/>
      <c r="F401" s="889"/>
      <c r="G401" s="889"/>
    </row>
    <row r="402" spans="1:7" ht="15.75" customHeight="1">
      <c r="A402" s="890"/>
      <c r="B402" s="889"/>
      <c r="C402" s="889"/>
      <c r="D402" s="889"/>
      <c r="E402" s="889"/>
      <c r="F402" s="889"/>
      <c r="G402" s="889"/>
    </row>
    <row r="403" spans="1:7" ht="15.75" customHeight="1">
      <c r="A403" s="890"/>
      <c r="B403" s="889"/>
      <c r="C403" s="889"/>
      <c r="D403" s="889"/>
      <c r="E403" s="889"/>
      <c r="F403" s="889"/>
      <c r="G403" s="889"/>
    </row>
    <row r="404" spans="1:7" ht="15.75" customHeight="1">
      <c r="A404" s="890"/>
      <c r="B404" s="889"/>
      <c r="C404" s="889"/>
      <c r="D404" s="889"/>
      <c r="E404" s="889"/>
      <c r="F404" s="889"/>
      <c r="G404" s="889"/>
    </row>
    <row r="405" spans="1:7" ht="15.75" customHeight="1">
      <c r="A405" s="890"/>
      <c r="B405" s="889"/>
      <c r="C405" s="889"/>
      <c r="D405" s="889"/>
      <c r="E405" s="889"/>
      <c r="F405" s="889"/>
      <c r="G405" s="889"/>
    </row>
    <row r="406" spans="1:7" ht="15.75" customHeight="1">
      <c r="A406" s="890"/>
      <c r="B406" s="889"/>
      <c r="C406" s="889"/>
      <c r="D406" s="889"/>
      <c r="E406" s="889"/>
      <c r="F406" s="889"/>
      <c r="G406" s="889"/>
    </row>
    <row r="407" spans="1:7" ht="15.75" customHeight="1">
      <c r="A407" s="890"/>
      <c r="B407" s="889"/>
      <c r="C407" s="889"/>
      <c r="D407" s="889"/>
      <c r="E407" s="889"/>
      <c r="F407" s="889"/>
      <c r="G407" s="889"/>
    </row>
    <row r="408" spans="1:7" ht="15.75" customHeight="1">
      <c r="A408" s="890"/>
      <c r="B408" s="889"/>
      <c r="C408" s="889"/>
      <c r="D408" s="889"/>
      <c r="E408" s="889"/>
      <c r="F408" s="889"/>
      <c r="G408" s="889"/>
    </row>
    <row r="409" spans="1:7" ht="15.75" customHeight="1">
      <c r="A409" s="890"/>
      <c r="B409" s="889"/>
      <c r="C409" s="889"/>
      <c r="D409" s="889"/>
      <c r="E409" s="889"/>
      <c r="F409" s="889"/>
      <c r="G409" s="889"/>
    </row>
    <row r="410" spans="1:7" ht="15.75" customHeight="1">
      <c r="A410" s="890"/>
      <c r="B410" s="889"/>
      <c r="C410" s="889"/>
      <c r="D410" s="889"/>
      <c r="E410" s="889"/>
      <c r="F410" s="889"/>
      <c r="G410" s="889"/>
    </row>
    <row r="411" spans="1:7" ht="15.75" customHeight="1">
      <c r="A411" s="890"/>
      <c r="B411" s="889"/>
      <c r="C411" s="889"/>
      <c r="D411" s="889"/>
      <c r="E411" s="889"/>
      <c r="F411" s="889"/>
      <c r="G411" s="889"/>
    </row>
    <row r="412" spans="1:7" ht="15.75" customHeight="1">
      <c r="A412" s="890"/>
      <c r="B412" s="889"/>
      <c r="C412" s="889"/>
      <c r="D412" s="889"/>
      <c r="E412" s="889"/>
      <c r="F412" s="889"/>
      <c r="G412" s="889"/>
    </row>
    <row r="413" spans="1:7" ht="15.75" customHeight="1">
      <c r="A413" s="890"/>
      <c r="B413" s="889"/>
      <c r="C413" s="889"/>
      <c r="D413" s="889"/>
      <c r="E413" s="889"/>
      <c r="F413" s="889"/>
      <c r="G413" s="889"/>
    </row>
    <row r="414" spans="1:7" ht="15.75" customHeight="1">
      <c r="A414" s="890"/>
      <c r="B414" s="889"/>
      <c r="C414" s="889"/>
      <c r="D414" s="889"/>
      <c r="E414" s="889"/>
      <c r="F414" s="889"/>
      <c r="G414" s="889"/>
    </row>
    <row r="415" spans="1:7" ht="15.75" customHeight="1">
      <c r="A415" s="890"/>
      <c r="B415" s="889"/>
      <c r="C415" s="889"/>
      <c r="D415" s="889"/>
      <c r="E415" s="889"/>
      <c r="F415" s="889"/>
      <c r="G415" s="889"/>
    </row>
    <row r="416" spans="1:7" ht="15.75" customHeight="1">
      <c r="A416" s="890"/>
      <c r="B416" s="889"/>
      <c r="C416" s="889"/>
      <c r="D416" s="889"/>
      <c r="E416" s="889"/>
      <c r="F416" s="889"/>
      <c r="G416" s="889"/>
    </row>
    <row r="417" spans="1:7" ht="15.75" customHeight="1">
      <c r="A417" s="890"/>
      <c r="B417" s="889"/>
      <c r="C417" s="889"/>
      <c r="D417" s="889"/>
      <c r="E417" s="889"/>
      <c r="F417" s="889"/>
      <c r="G417" s="889"/>
    </row>
    <row r="418" spans="1:7" ht="15.75" customHeight="1">
      <c r="A418" s="890"/>
      <c r="B418" s="889"/>
      <c r="C418" s="889"/>
      <c r="D418" s="889"/>
      <c r="E418" s="889"/>
      <c r="F418" s="889"/>
      <c r="G418" s="889"/>
    </row>
    <row r="419" spans="1:7" ht="15.75" customHeight="1">
      <c r="A419" s="890"/>
      <c r="B419" s="889"/>
      <c r="C419" s="889"/>
      <c r="D419" s="889"/>
      <c r="E419" s="889"/>
      <c r="F419" s="889"/>
      <c r="G419" s="889"/>
    </row>
    <row r="420" spans="1:7" ht="15.75" customHeight="1">
      <c r="A420" s="890"/>
      <c r="B420" s="889"/>
      <c r="C420" s="889"/>
      <c r="D420" s="889"/>
      <c r="E420" s="889"/>
      <c r="F420" s="889"/>
      <c r="G420" s="889"/>
    </row>
    <row r="421" spans="1:7" ht="15.75" customHeight="1">
      <c r="A421" s="890"/>
      <c r="B421" s="889"/>
      <c r="C421" s="889"/>
      <c r="D421" s="889"/>
      <c r="E421" s="889"/>
      <c r="F421" s="889"/>
      <c r="G421" s="889"/>
    </row>
    <row r="422" spans="1:7" ht="15.75" customHeight="1">
      <c r="A422" s="890"/>
      <c r="B422" s="889"/>
      <c r="C422" s="889"/>
      <c r="D422" s="889"/>
      <c r="E422" s="889"/>
      <c r="F422" s="889"/>
      <c r="G422" s="889"/>
    </row>
    <row r="423" spans="1:7" ht="15.75" customHeight="1">
      <c r="A423" s="890"/>
      <c r="B423" s="889"/>
      <c r="C423" s="889"/>
      <c r="D423" s="889"/>
      <c r="E423" s="889"/>
      <c r="F423" s="889"/>
      <c r="G423" s="889"/>
    </row>
    <row r="424" spans="1:7" ht="15.75" customHeight="1">
      <c r="A424" s="890"/>
      <c r="B424" s="889"/>
      <c r="C424" s="889"/>
      <c r="D424" s="889"/>
      <c r="E424" s="889"/>
      <c r="F424" s="889"/>
      <c r="G424" s="889"/>
    </row>
    <row r="425" spans="1:7" ht="15.75" customHeight="1">
      <c r="A425" s="890"/>
      <c r="B425" s="889"/>
      <c r="C425" s="889"/>
      <c r="D425" s="889"/>
      <c r="E425" s="889"/>
      <c r="F425" s="889"/>
      <c r="G425" s="889"/>
    </row>
    <row r="426" spans="1:7" ht="15.75" customHeight="1">
      <c r="A426" s="890"/>
      <c r="B426" s="889"/>
      <c r="C426" s="889"/>
      <c r="D426" s="889"/>
      <c r="E426" s="889"/>
      <c r="F426" s="889"/>
      <c r="G426" s="889"/>
    </row>
    <row r="427" spans="1:7" ht="15.75" customHeight="1">
      <c r="A427" s="890"/>
      <c r="B427" s="889"/>
      <c r="C427" s="889"/>
      <c r="D427" s="889"/>
      <c r="E427" s="889"/>
      <c r="F427" s="889"/>
      <c r="G427" s="889"/>
    </row>
    <row r="428" spans="1:7" ht="15.75" customHeight="1">
      <c r="A428" s="890"/>
      <c r="B428" s="889"/>
      <c r="C428" s="889"/>
      <c r="D428" s="889"/>
      <c r="E428" s="889"/>
      <c r="F428" s="889"/>
      <c r="G428" s="889"/>
    </row>
    <row r="429" spans="1:7" ht="15.75" customHeight="1">
      <c r="A429" s="890"/>
      <c r="B429" s="889"/>
      <c r="C429" s="889"/>
      <c r="D429" s="889"/>
      <c r="E429" s="889"/>
      <c r="F429" s="889"/>
      <c r="G429" s="889"/>
    </row>
    <row r="430" spans="1:7" ht="15.75" customHeight="1">
      <c r="A430" s="890"/>
      <c r="B430" s="889"/>
      <c r="C430" s="889"/>
      <c r="D430" s="889"/>
      <c r="E430" s="889"/>
      <c r="F430" s="889"/>
      <c r="G430" s="889"/>
    </row>
    <row r="431" spans="1:7" ht="15.75" customHeight="1">
      <c r="A431" s="890"/>
      <c r="B431" s="889"/>
      <c r="C431" s="889"/>
      <c r="D431" s="889"/>
      <c r="E431" s="889"/>
      <c r="F431" s="889"/>
      <c r="G431" s="889"/>
    </row>
    <row r="432" spans="1:7" ht="15.75" customHeight="1">
      <c r="A432" s="890"/>
      <c r="B432" s="889"/>
      <c r="C432" s="889"/>
      <c r="D432" s="889"/>
      <c r="E432" s="889"/>
      <c r="F432" s="889"/>
      <c r="G432" s="889"/>
    </row>
    <row r="433" spans="1:7" ht="15.75" customHeight="1">
      <c r="A433" s="890"/>
      <c r="B433" s="889"/>
      <c r="C433" s="889"/>
      <c r="D433" s="889"/>
      <c r="E433" s="889"/>
      <c r="F433" s="889"/>
      <c r="G433" s="889"/>
    </row>
    <row r="434" spans="1:7" ht="15.75" customHeight="1">
      <c r="A434" s="890"/>
      <c r="B434" s="889"/>
      <c r="C434" s="889"/>
      <c r="D434" s="889"/>
      <c r="E434" s="889"/>
      <c r="F434" s="889"/>
      <c r="G434" s="889"/>
    </row>
    <row r="435" spans="1:7" ht="15.75" customHeight="1">
      <c r="A435" s="890"/>
      <c r="B435" s="889"/>
      <c r="C435" s="889"/>
      <c r="D435" s="889"/>
      <c r="E435" s="889"/>
      <c r="F435" s="889"/>
      <c r="G435" s="889"/>
    </row>
    <row r="436" spans="1:7" ht="15.75" customHeight="1">
      <c r="A436" s="890"/>
      <c r="B436" s="889"/>
      <c r="C436" s="889"/>
      <c r="D436" s="889"/>
      <c r="E436" s="889"/>
      <c r="F436" s="889"/>
      <c r="G436" s="889"/>
    </row>
    <row r="437" spans="1:7" ht="15.75" customHeight="1">
      <c r="A437" s="890"/>
      <c r="B437" s="889"/>
      <c r="C437" s="889"/>
      <c r="D437" s="889"/>
      <c r="E437" s="889"/>
      <c r="F437" s="889"/>
      <c r="G437" s="889"/>
    </row>
    <row r="438" spans="1:7" ht="15.75" customHeight="1">
      <c r="A438" s="890"/>
      <c r="B438" s="889"/>
      <c r="C438" s="889"/>
      <c r="D438" s="889"/>
      <c r="E438" s="889"/>
      <c r="F438" s="889"/>
      <c r="G438" s="889"/>
    </row>
    <row r="439" spans="1:7" ht="15.75" customHeight="1">
      <c r="A439" s="890"/>
      <c r="B439" s="889"/>
      <c r="C439" s="889"/>
      <c r="D439" s="889"/>
      <c r="E439" s="889"/>
      <c r="F439" s="889"/>
      <c r="G439" s="889"/>
    </row>
    <row r="440" spans="1:7" ht="15.75" customHeight="1">
      <c r="A440" s="890"/>
      <c r="B440" s="889"/>
      <c r="C440" s="889"/>
      <c r="D440" s="889"/>
      <c r="E440" s="889"/>
      <c r="F440" s="889"/>
      <c r="G440" s="889"/>
    </row>
    <row r="441" spans="1:7" ht="15.75" customHeight="1">
      <c r="A441" s="890"/>
      <c r="B441" s="889"/>
      <c r="C441" s="889"/>
      <c r="D441" s="889"/>
      <c r="E441" s="889"/>
      <c r="F441" s="889"/>
      <c r="G441" s="889"/>
    </row>
    <row r="442" spans="1:7" ht="15.75" customHeight="1">
      <c r="A442" s="890"/>
      <c r="B442" s="889"/>
      <c r="C442" s="889"/>
      <c r="D442" s="889"/>
      <c r="E442" s="889"/>
      <c r="F442" s="889"/>
      <c r="G442" s="889"/>
    </row>
    <row r="443" spans="1:7" ht="15.75" customHeight="1">
      <c r="A443" s="890"/>
      <c r="B443" s="889"/>
      <c r="C443" s="889"/>
      <c r="D443" s="889"/>
      <c r="E443" s="889"/>
      <c r="F443" s="889"/>
      <c r="G443" s="889"/>
    </row>
    <row r="444" spans="1:7" ht="15.75" customHeight="1">
      <c r="A444" s="890"/>
      <c r="B444" s="889"/>
      <c r="C444" s="889"/>
      <c r="D444" s="889"/>
      <c r="E444" s="889"/>
      <c r="F444" s="889"/>
      <c r="G444" s="889"/>
    </row>
    <row r="445" spans="1:7" ht="15.75" customHeight="1">
      <c r="A445" s="890"/>
      <c r="B445" s="889"/>
      <c r="C445" s="889"/>
      <c r="D445" s="889"/>
      <c r="E445" s="889"/>
      <c r="F445" s="889"/>
      <c r="G445" s="889"/>
    </row>
    <row r="446" spans="1:7" ht="15.75" customHeight="1">
      <c r="A446" s="890"/>
      <c r="B446" s="889"/>
      <c r="C446" s="889"/>
      <c r="D446" s="889"/>
      <c r="E446" s="889"/>
      <c r="F446" s="889"/>
      <c r="G446" s="889"/>
    </row>
    <row r="447" spans="1:7" ht="15.75" customHeight="1">
      <c r="A447" s="890"/>
      <c r="B447" s="889"/>
      <c r="C447" s="889"/>
      <c r="D447" s="889"/>
      <c r="E447" s="889"/>
      <c r="F447" s="889"/>
      <c r="G447" s="889"/>
    </row>
    <row r="448" spans="1:7" ht="15.75" customHeight="1">
      <c r="A448" s="890"/>
      <c r="B448" s="889"/>
      <c r="C448" s="889"/>
      <c r="D448" s="889"/>
      <c r="E448" s="889"/>
      <c r="F448" s="889"/>
      <c r="G448" s="889"/>
    </row>
    <row r="449" spans="1:7" ht="15.75" customHeight="1">
      <c r="A449" s="890"/>
      <c r="B449" s="889"/>
      <c r="C449" s="889"/>
      <c r="D449" s="889"/>
      <c r="E449" s="889"/>
      <c r="F449" s="889"/>
      <c r="G449" s="889"/>
    </row>
    <row r="450" spans="1:7" ht="15.75" customHeight="1">
      <c r="A450" s="890"/>
      <c r="B450" s="889"/>
      <c r="C450" s="889"/>
      <c r="D450" s="889"/>
      <c r="E450" s="889"/>
      <c r="F450" s="889"/>
      <c r="G450" s="889"/>
    </row>
    <row r="451" spans="1:7" ht="15.75" customHeight="1">
      <c r="A451" s="890"/>
      <c r="B451" s="889"/>
      <c r="C451" s="889"/>
      <c r="D451" s="889"/>
      <c r="E451" s="889"/>
      <c r="F451" s="889"/>
      <c r="G451" s="889"/>
    </row>
    <row r="452" spans="1:7" ht="15.75" customHeight="1">
      <c r="A452" s="890"/>
      <c r="B452" s="889"/>
      <c r="C452" s="889"/>
      <c r="D452" s="889"/>
      <c r="E452" s="889"/>
      <c r="F452" s="889"/>
      <c r="G452" s="889"/>
    </row>
    <row r="453" spans="1:7" ht="15.75" customHeight="1">
      <c r="A453" s="890"/>
      <c r="B453" s="889"/>
      <c r="C453" s="889"/>
      <c r="D453" s="889"/>
      <c r="E453" s="889"/>
      <c r="F453" s="889"/>
      <c r="G453" s="889"/>
    </row>
    <row r="454" spans="1:7" ht="15.75" customHeight="1">
      <c r="A454" s="890"/>
      <c r="B454" s="889"/>
      <c r="C454" s="889"/>
      <c r="D454" s="889"/>
      <c r="E454" s="889"/>
      <c r="F454" s="889"/>
      <c r="G454" s="889"/>
    </row>
    <row r="455" spans="1:7" ht="15.75" customHeight="1">
      <c r="A455" s="890"/>
      <c r="B455" s="889"/>
      <c r="C455" s="889"/>
      <c r="D455" s="889"/>
      <c r="E455" s="889"/>
      <c r="F455" s="889"/>
      <c r="G455" s="889"/>
    </row>
    <row r="456" spans="1:7" ht="15.75" customHeight="1">
      <c r="A456" s="890"/>
      <c r="B456" s="889"/>
      <c r="C456" s="889"/>
      <c r="D456" s="889"/>
      <c r="E456" s="889"/>
      <c r="F456" s="889"/>
      <c r="G456" s="889"/>
    </row>
    <row r="457" spans="1:7" ht="15.75" customHeight="1">
      <c r="A457" s="890"/>
      <c r="B457" s="889"/>
      <c r="C457" s="889"/>
      <c r="D457" s="889"/>
      <c r="E457" s="889"/>
      <c r="F457" s="889"/>
      <c r="G457" s="889"/>
    </row>
    <row r="458" spans="1:7" ht="15.75" customHeight="1">
      <c r="A458" s="890"/>
      <c r="B458" s="889"/>
      <c r="C458" s="889"/>
      <c r="D458" s="889"/>
      <c r="E458" s="889"/>
      <c r="F458" s="889"/>
      <c r="G458" s="889"/>
    </row>
    <row r="459" spans="1:7" ht="15.75" customHeight="1">
      <c r="A459" s="890"/>
      <c r="B459" s="889"/>
      <c r="C459" s="889"/>
      <c r="D459" s="889"/>
      <c r="E459" s="889"/>
      <c r="F459" s="889"/>
      <c r="G459" s="889"/>
    </row>
    <row r="460" spans="1:7" ht="15.75" customHeight="1">
      <c r="A460" s="890"/>
      <c r="B460" s="889"/>
      <c r="C460" s="889"/>
      <c r="D460" s="889"/>
      <c r="E460" s="889"/>
      <c r="F460" s="889"/>
      <c r="G460" s="889"/>
    </row>
    <row r="461" spans="1:7" ht="15.75" customHeight="1">
      <c r="A461" s="890"/>
      <c r="B461" s="889"/>
      <c r="C461" s="889"/>
      <c r="D461" s="889"/>
      <c r="E461" s="889"/>
      <c r="F461" s="889"/>
      <c r="G461" s="889"/>
    </row>
    <row r="462" spans="1:7" ht="15.75" customHeight="1">
      <c r="A462" s="890"/>
      <c r="B462" s="889"/>
      <c r="C462" s="889"/>
      <c r="D462" s="889"/>
      <c r="E462" s="889"/>
      <c r="F462" s="889"/>
      <c r="G462" s="889"/>
    </row>
    <row r="463" spans="1:7" ht="15.75" customHeight="1">
      <c r="A463" s="890"/>
      <c r="B463" s="889"/>
      <c r="C463" s="889"/>
      <c r="D463" s="889"/>
      <c r="E463" s="889"/>
      <c r="F463" s="889"/>
      <c r="G463" s="889"/>
    </row>
    <row r="464" spans="1:7" ht="15.75" customHeight="1">
      <c r="A464" s="890"/>
      <c r="B464" s="889"/>
      <c r="C464" s="889"/>
      <c r="D464" s="889"/>
      <c r="E464" s="889"/>
      <c r="F464" s="889"/>
      <c r="G464" s="889"/>
    </row>
    <row r="465" spans="1:7" ht="15.75" customHeight="1">
      <c r="A465" s="890"/>
      <c r="B465" s="889"/>
      <c r="C465" s="889"/>
      <c r="D465" s="889"/>
      <c r="E465" s="889"/>
      <c r="F465" s="889"/>
      <c r="G465" s="889"/>
    </row>
    <row r="466" spans="1:7" ht="15.75" customHeight="1">
      <c r="A466" s="890"/>
      <c r="B466" s="889"/>
      <c r="C466" s="889"/>
      <c r="D466" s="889"/>
      <c r="E466" s="889"/>
      <c r="F466" s="889"/>
      <c r="G466" s="889"/>
    </row>
    <row r="467" spans="1:7" ht="15.75" customHeight="1">
      <c r="A467" s="890"/>
      <c r="B467" s="889"/>
      <c r="C467" s="889"/>
      <c r="D467" s="889"/>
      <c r="E467" s="889"/>
      <c r="F467" s="889"/>
      <c r="G467" s="889"/>
    </row>
    <row r="468" spans="1:7" ht="15.75" customHeight="1">
      <c r="A468" s="890"/>
      <c r="B468" s="889"/>
      <c r="C468" s="889"/>
      <c r="D468" s="889"/>
      <c r="E468" s="889"/>
      <c r="F468" s="889"/>
      <c r="G468" s="889"/>
    </row>
    <row r="469" spans="1:7" ht="15.75" customHeight="1">
      <c r="A469" s="890"/>
      <c r="B469" s="889"/>
      <c r="C469" s="889"/>
      <c r="D469" s="889"/>
      <c r="E469" s="889"/>
      <c r="F469" s="889"/>
      <c r="G469" s="889"/>
    </row>
    <row r="470" spans="1:7" ht="15.75" customHeight="1">
      <c r="A470" s="890"/>
      <c r="B470" s="889"/>
      <c r="C470" s="889"/>
      <c r="D470" s="889"/>
      <c r="E470" s="889"/>
      <c r="F470" s="889"/>
      <c r="G470" s="889"/>
    </row>
    <row r="471" spans="1:7" ht="15.75" customHeight="1">
      <c r="A471" s="890"/>
      <c r="B471" s="889"/>
      <c r="C471" s="889"/>
      <c r="D471" s="889"/>
      <c r="E471" s="889"/>
      <c r="F471" s="889"/>
      <c r="G471" s="889"/>
    </row>
    <row r="472" spans="1:7" ht="15.75" customHeight="1">
      <c r="A472" s="890"/>
      <c r="B472" s="889"/>
      <c r="C472" s="889"/>
      <c r="D472" s="889"/>
      <c r="E472" s="889"/>
      <c r="F472" s="889"/>
      <c r="G472" s="889"/>
    </row>
    <row r="473" spans="1:7" ht="15.75" customHeight="1">
      <c r="A473" s="890"/>
      <c r="B473" s="889"/>
      <c r="C473" s="889"/>
      <c r="D473" s="889"/>
      <c r="E473" s="889"/>
      <c r="F473" s="889"/>
      <c r="G473" s="889"/>
    </row>
    <row r="474" spans="1:7" ht="15.75" customHeight="1">
      <c r="A474" s="890"/>
      <c r="B474" s="889"/>
      <c r="C474" s="889"/>
      <c r="D474" s="889"/>
      <c r="E474" s="889"/>
      <c r="F474" s="889"/>
      <c r="G474" s="889"/>
    </row>
    <row r="475" spans="1:7" ht="15.75" customHeight="1">
      <c r="A475" s="890"/>
      <c r="B475" s="889"/>
      <c r="C475" s="889"/>
      <c r="D475" s="889"/>
      <c r="E475" s="889"/>
      <c r="F475" s="889"/>
      <c r="G475" s="889"/>
    </row>
    <row r="476" spans="1:7" ht="15.75" customHeight="1">
      <c r="A476" s="890"/>
      <c r="B476" s="889"/>
      <c r="C476" s="889"/>
      <c r="D476" s="889"/>
      <c r="E476" s="889"/>
      <c r="F476" s="889"/>
      <c r="G476" s="889"/>
    </row>
    <row r="477" spans="1:7" ht="15.75" customHeight="1">
      <c r="A477" s="890"/>
      <c r="B477" s="889"/>
      <c r="C477" s="889"/>
      <c r="D477" s="889"/>
      <c r="E477" s="889"/>
      <c r="F477" s="889"/>
      <c r="G477" s="889"/>
    </row>
    <row r="478" spans="1:7" ht="15.75" customHeight="1">
      <c r="A478" s="890"/>
      <c r="B478" s="889"/>
      <c r="C478" s="889"/>
      <c r="D478" s="889"/>
      <c r="E478" s="889"/>
      <c r="F478" s="889"/>
      <c r="G478" s="889"/>
    </row>
    <row r="479" spans="1:7" ht="15.75" customHeight="1">
      <c r="A479" s="890"/>
      <c r="B479" s="889"/>
      <c r="C479" s="889"/>
      <c r="D479" s="889"/>
      <c r="E479" s="889"/>
      <c r="F479" s="889"/>
      <c r="G479" s="889"/>
    </row>
    <row r="480" spans="1:7" ht="15.75" customHeight="1">
      <c r="A480" s="890"/>
      <c r="B480" s="889"/>
      <c r="C480" s="889"/>
      <c r="D480" s="889"/>
      <c r="E480" s="889"/>
      <c r="F480" s="889"/>
      <c r="G480" s="889"/>
    </row>
    <row r="481" spans="1:7" ht="15.75" customHeight="1">
      <c r="A481" s="890"/>
      <c r="B481" s="889"/>
      <c r="C481" s="889"/>
      <c r="D481" s="889"/>
      <c r="E481" s="889"/>
      <c r="F481" s="889"/>
      <c r="G481" s="889"/>
    </row>
    <row r="482" spans="1:7" ht="15.75" customHeight="1">
      <c r="A482" s="890"/>
      <c r="B482" s="889"/>
      <c r="C482" s="889"/>
      <c r="D482" s="889"/>
      <c r="E482" s="889"/>
      <c r="F482" s="889"/>
      <c r="G482" s="889"/>
    </row>
    <row r="483" spans="1:7" ht="15.75" customHeight="1">
      <c r="A483" s="890"/>
      <c r="B483" s="889"/>
      <c r="C483" s="889"/>
      <c r="D483" s="889"/>
      <c r="E483" s="889"/>
      <c r="F483" s="889"/>
      <c r="G483" s="889"/>
    </row>
    <row r="484" spans="1:7" ht="15.75" customHeight="1">
      <c r="A484" s="890"/>
      <c r="B484" s="889"/>
      <c r="C484" s="889"/>
      <c r="D484" s="889"/>
      <c r="E484" s="889"/>
      <c r="F484" s="889"/>
      <c r="G484" s="889"/>
    </row>
    <row r="485" spans="1:7" ht="15.75" customHeight="1">
      <c r="A485" s="890"/>
      <c r="B485" s="889"/>
      <c r="C485" s="889"/>
      <c r="D485" s="889"/>
      <c r="E485" s="889"/>
      <c r="F485" s="889"/>
      <c r="G485" s="889"/>
    </row>
    <row r="486" spans="1:7" ht="15.75" customHeight="1">
      <c r="A486" s="890"/>
      <c r="B486" s="889"/>
      <c r="C486" s="889"/>
      <c r="D486" s="889"/>
      <c r="E486" s="889"/>
      <c r="F486" s="889"/>
      <c r="G486" s="889"/>
    </row>
    <row r="487" spans="1:7" ht="15.75" customHeight="1">
      <c r="A487" s="890"/>
      <c r="B487" s="889"/>
      <c r="C487" s="889"/>
      <c r="D487" s="889"/>
      <c r="E487" s="889"/>
      <c r="F487" s="889"/>
      <c r="G487" s="889"/>
    </row>
    <row r="488" spans="1:7" ht="15.75" customHeight="1">
      <c r="A488" s="890"/>
      <c r="B488" s="889"/>
      <c r="C488" s="889"/>
      <c r="D488" s="889"/>
      <c r="E488" s="889"/>
      <c r="F488" s="889"/>
      <c r="G488" s="889"/>
    </row>
    <row r="489" spans="1:7" ht="15.75" customHeight="1">
      <c r="A489" s="890"/>
      <c r="B489" s="889"/>
      <c r="C489" s="889"/>
      <c r="D489" s="889"/>
      <c r="E489" s="889"/>
      <c r="F489" s="889"/>
      <c r="G489" s="889"/>
    </row>
    <row r="490" spans="1:7" ht="15.75" customHeight="1">
      <c r="A490" s="890"/>
      <c r="B490" s="889"/>
      <c r="C490" s="889"/>
      <c r="D490" s="889"/>
      <c r="E490" s="889"/>
      <c r="F490" s="889"/>
      <c r="G490" s="889"/>
    </row>
    <row r="491" spans="1:7" ht="15.75" customHeight="1">
      <c r="A491" s="890"/>
      <c r="B491" s="889"/>
      <c r="C491" s="889"/>
      <c r="D491" s="889"/>
      <c r="E491" s="889"/>
      <c r="F491" s="889"/>
      <c r="G491" s="889"/>
    </row>
    <row r="492" spans="1:7" ht="15.75" customHeight="1">
      <c r="A492" s="890"/>
      <c r="B492" s="889"/>
      <c r="C492" s="889"/>
      <c r="D492" s="889"/>
      <c r="E492" s="889"/>
      <c r="F492" s="889"/>
      <c r="G492" s="889"/>
    </row>
    <row r="493" spans="1:7" ht="15.75" customHeight="1">
      <c r="A493" s="890"/>
      <c r="B493" s="889"/>
      <c r="C493" s="889"/>
      <c r="D493" s="889"/>
      <c r="E493" s="889"/>
      <c r="F493" s="889"/>
      <c r="G493" s="889"/>
    </row>
    <row r="494" spans="1:7" ht="15.75" customHeight="1">
      <c r="A494" s="890"/>
      <c r="B494" s="889"/>
      <c r="C494" s="889"/>
      <c r="D494" s="889"/>
      <c r="E494" s="889"/>
      <c r="F494" s="889"/>
      <c r="G494" s="889"/>
    </row>
    <row r="495" spans="1:7" ht="15.75" customHeight="1">
      <c r="A495" s="890"/>
      <c r="B495" s="889"/>
      <c r="C495" s="889"/>
      <c r="D495" s="889"/>
      <c r="E495" s="889"/>
      <c r="F495" s="889"/>
      <c r="G495" s="889"/>
    </row>
    <row r="496" spans="1:7" ht="15.75" customHeight="1">
      <c r="A496" s="890"/>
      <c r="B496" s="889"/>
      <c r="C496" s="889"/>
      <c r="D496" s="889"/>
      <c r="E496" s="889"/>
      <c r="F496" s="889"/>
      <c r="G496" s="889"/>
    </row>
    <row r="497" spans="1:7" ht="15.75" customHeight="1">
      <c r="A497" s="890"/>
      <c r="B497" s="889"/>
      <c r="C497" s="889"/>
      <c r="D497" s="889"/>
      <c r="E497" s="889"/>
      <c r="F497" s="889"/>
      <c r="G497" s="889"/>
    </row>
    <row r="498" spans="1:7" ht="15.75" customHeight="1">
      <c r="A498" s="890"/>
      <c r="B498" s="889"/>
      <c r="C498" s="889"/>
      <c r="D498" s="889"/>
      <c r="E498" s="889"/>
      <c r="F498" s="889"/>
      <c r="G498" s="889"/>
    </row>
    <row r="499" spans="1:7" ht="15.75" customHeight="1">
      <c r="A499" s="890"/>
      <c r="B499" s="889"/>
      <c r="C499" s="889"/>
      <c r="D499" s="889"/>
      <c r="E499" s="889"/>
      <c r="F499" s="889"/>
      <c r="G499" s="889"/>
    </row>
    <row r="500" spans="1:7" ht="15.75" customHeight="1">
      <c r="A500" s="890"/>
      <c r="B500" s="889"/>
      <c r="C500" s="889"/>
      <c r="D500" s="889"/>
      <c r="E500" s="889"/>
      <c r="F500" s="889"/>
      <c r="G500" s="889"/>
    </row>
    <row r="501" spans="1:7" ht="15.75" customHeight="1">
      <c r="A501" s="890"/>
      <c r="B501" s="889"/>
      <c r="C501" s="889"/>
      <c r="D501" s="889"/>
      <c r="E501" s="889"/>
      <c r="F501" s="889"/>
      <c r="G501" s="889"/>
    </row>
    <row r="502" spans="1:7" ht="15.75" customHeight="1">
      <c r="A502" s="890"/>
      <c r="B502" s="889"/>
      <c r="C502" s="889"/>
      <c r="D502" s="889"/>
      <c r="E502" s="889"/>
      <c r="F502" s="889"/>
      <c r="G502" s="889"/>
    </row>
    <row r="503" spans="1:7" ht="15.75" customHeight="1">
      <c r="A503" s="890"/>
      <c r="B503" s="889"/>
      <c r="C503" s="889"/>
      <c r="D503" s="889"/>
      <c r="E503" s="889"/>
      <c r="F503" s="889"/>
      <c r="G503" s="889"/>
    </row>
    <row r="504" spans="1:7" ht="15.75" customHeight="1">
      <c r="A504" s="890"/>
      <c r="B504" s="889"/>
      <c r="C504" s="889"/>
      <c r="D504" s="889"/>
      <c r="E504" s="889"/>
      <c r="F504" s="889"/>
      <c r="G504" s="889"/>
    </row>
    <row r="505" spans="1:7" ht="15.75" customHeight="1">
      <c r="A505" s="890"/>
      <c r="B505" s="889"/>
      <c r="C505" s="889"/>
      <c r="D505" s="889"/>
      <c r="E505" s="889"/>
      <c r="F505" s="889"/>
      <c r="G505" s="889"/>
    </row>
    <row r="506" spans="1:7" ht="15.75" customHeight="1">
      <c r="A506" s="890"/>
      <c r="B506" s="889"/>
      <c r="C506" s="889"/>
      <c r="D506" s="889"/>
      <c r="E506" s="889"/>
      <c r="F506" s="889"/>
      <c r="G506" s="889"/>
    </row>
    <row r="507" spans="1:7" ht="15.75" customHeight="1">
      <c r="A507" s="890"/>
      <c r="B507" s="889"/>
      <c r="C507" s="889"/>
      <c r="D507" s="889"/>
      <c r="E507" s="889"/>
      <c r="F507" s="889"/>
      <c r="G507" s="889"/>
    </row>
    <row r="508" spans="1:7" ht="15.75" customHeight="1">
      <c r="A508" s="890"/>
      <c r="B508" s="889"/>
      <c r="C508" s="889"/>
      <c r="D508" s="889"/>
      <c r="E508" s="889"/>
      <c r="F508" s="889"/>
      <c r="G508" s="889"/>
    </row>
    <row r="509" spans="1:7" ht="15.75" customHeight="1">
      <c r="A509" s="890"/>
      <c r="B509" s="889"/>
      <c r="C509" s="889"/>
      <c r="D509" s="889"/>
      <c r="E509" s="889"/>
      <c r="F509" s="889"/>
      <c r="G509" s="889"/>
    </row>
    <row r="510" spans="1:7" ht="15.75" customHeight="1">
      <c r="A510" s="890"/>
      <c r="B510" s="889"/>
      <c r="C510" s="889"/>
      <c r="D510" s="889"/>
      <c r="E510" s="889"/>
      <c r="F510" s="889"/>
      <c r="G510" s="889"/>
    </row>
    <row r="511" spans="1:7" ht="15.75" customHeight="1">
      <c r="A511" s="890"/>
      <c r="B511" s="889"/>
      <c r="C511" s="889"/>
      <c r="D511" s="889"/>
      <c r="E511" s="889"/>
      <c r="F511" s="889"/>
      <c r="G511" s="889"/>
    </row>
    <row r="512" spans="1:7" ht="15.75" customHeight="1">
      <c r="A512" s="890"/>
      <c r="B512" s="889"/>
      <c r="C512" s="889"/>
      <c r="D512" s="889"/>
      <c r="E512" s="889"/>
      <c r="F512" s="889"/>
      <c r="G512" s="889"/>
    </row>
    <row r="513" spans="1:7" ht="15.75" customHeight="1">
      <c r="A513" s="890"/>
      <c r="B513" s="889"/>
      <c r="C513" s="889"/>
      <c r="D513" s="889"/>
      <c r="E513" s="889"/>
      <c r="F513" s="889"/>
      <c r="G513" s="889"/>
    </row>
    <row r="514" spans="1:7" ht="15.75" customHeight="1">
      <c r="A514" s="890"/>
      <c r="B514" s="889"/>
      <c r="C514" s="889"/>
      <c r="D514" s="889"/>
      <c r="E514" s="889"/>
      <c r="F514" s="889"/>
      <c r="G514" s="889"/>
    </row>
    <row r="515" spans="1:7" ht="15.75" customHeight="1">
      <c r="A515" s="890"/>
      <c r="B515" s="889"/>
      <c r="C515" s="889"/>
      <c r="D515" s="889"/>
      <c r="E515" s="889"/>
      <c r="F515" s="889"/>
      <c r="G515" s="889"/>
    </row>
    <row r="516" spans="1:7" ht="15.75" customHeight="1">
      <c r="A516" s="890"/>
      <c r="B516" s="889"/>
      <c r="C516" s="889"/>
      <c r="D516" s="889"/>
      <c r="E516" s="889"/>
      <c r="F516" s="889"/>
      <c r="G516" s="889"/>
    </row>
    <row r="517" spans="1:7" ht="15.75" customHeight="1">
      <c r="A517" s="890"/>
      <c r="B517" s="889"/>
      <c r="C517" s="889"/>
      <c r="D517" s="889"/>
      <c r="E517" s="889"/>
      <c r="F517" s="889"/>
      <c r="G517" s="889"/>
    </row>
    <row r="518" spans="1:7" ht="15.75" customHeight="1">
      <c r="A518" s="890"/>
      <c r="B518" s="889"/>
      <c r="C518" s="889"/>
      <c r="D518" s="889"/>
      <c r="E518" s="889"/>
      <c r="F518" s="889"/>
      <c r="G518" s="889"/>
    </row>
    <row r="519" spans="1:7" ht="15.75" customHeight="1">
      <c r="A519" s="890"/>
      <c r="B519" s="889"/>
      <c r="C519" s="889"/>
      <c r="D519" s="889"/>
      <c r="E519" s="889"/>
      <c r="F519" s="889"/>
      <c r="G519" s="889"/>
    </row>
    <row r="520" spans="1:7" ht="15.75" customHeight="1">
      <c r="A520" s="890"/>
      <c r="B520" s="889"/>
      <c r="C520" s="889"/>
      <c r="D520" s="889"/>
      <c r="E520" s="889"/>
      <c r="F520" s="889"/>
      <c r="G520" s="889"/>
    </row>
    <row r="521" spans="1:7" ht="15.75" customHeight="1">
      <c r="A521" s="890"/>
      <c r="B521" s="889"/>
      <c r="C521" s="889"/>
      <c r="D521" s="889"/>
      <c r="E521" s="889"/>
      <c r="F521" s="889"/>
      <c r="G521" s="889"/>
    </row>
    <row r="522" spans="1:7" ht="15.75" customHeight="1">
      <c r="A522" s="890"/>
      <c r="B522" s="889"/>
      <c r="C522" s="889"/>
      <c r="D522" s="889"/>
      <c r="E522" s="889"/>
      <c r="F522" s="889"/>
      <c r="G522" s="889"/>
    </row>
    <row r="523" spans="1:7" ht="15.75" customHeight="1">
      <c r="A523" s="890"/>
      <c r="B523" s="889"/>
      <c r="C523" s="889"/>
      <c r="D523" s="889"/>
      <c r="E523" s="889"/>
      <c r="F523" s="889"/>
      <c r="G523" s="889"/>
    </row>
    <row r="524" spans="1:7" ht="15.75" customHeight="1">
      <c r="A524" s="890"/>
      <c r="B524" s="889"/>
      <c r="C524" s="889"/>
      <c r="D524" s="889"/>
      <c r="E524" s="889"/>
      <c r="F524" s="889"/>
      <c r="G524" s="889"/>
    </row>
    <row r="525" spans="1:7" ht="15.75" customHeight="1">
      <c r="A525" s="890"/>
      <c r="B525" s="889"/>
      <c r="C525" s="889"/>
      <c r="D525" s="889"/>
      <c r="E525" s="889"/>
      <c r="F525" s="889"/>
      <c r="G525" s="889"/>
    </row>
    <row r="526" spans="1:7" ht="15.75" customHeight="1">
      <c r="A526" s="890"/>
      <c r="B526" s="889"/>
      <c r="C526" s="889"/>
      <c r="D526" s="889"/>
      <c r="E526" s="889"/>
      <c r="F526" s="889"/>
      <c r="G526" s="889"/>
    </row>
    <row r="527" spans="1:7" ht="15.75" customHeight="1">
      <c r="A527" s="890"/>
      <c r="B527" s="889"/>
      <c r="C527" s="889"/>
      <c r="D527" s="889"/>
      <c r="E527" s="889"/>
      <c r="F527" s="889"/>
      <c r="G527" s="889"/>
    </row>
    <row r="528" spans="1:7" ht="15.75" customHeight="1">
      <c r="A528" s="890"/>
      <c r="B528" s="889"/>
      <c r="C528" s="889"/>
      <c r="D528" s="889"/>
      <c r="E528" s="889"/>
      <c r="F528" s="889"/>
      <c r="G528" s="889"/>
    </row>
    <row r="529" spans="1:7" ht="15.75" customHeight="1">
      <c r="A529" s="890"/>
      <c r="B529" s="889"/>
      <c r="C529" s="889"/>
      <c r="D529" s="889"/>
      <c r="E529" s="889"/>
      <c r="F529" s="889"/>
      <c r="G529" s="889"/>
    </row>
    <row r="530" spans="1:7" ht="15.75" customHeight="1">
      <c r="A530" s="890"/>
      <c r="B530" s="889"/>
      <c r="C530" s="889"/>
      <c r="D530" s="889"/>
      <c r="E530" s="889"/>
      <c r="F530" s="889"/>
      <c r="G530" s="889"/>
    </row>
    <row r="531" spans="1:7" ht="15.75" customHeight="1">
      <c r="A531" s="890"/>
      <c r="B531" s="889"/>
      <c r="C531" s="889"/>
      <c r="D531" s="889"/>
      <c r="E531" s="889"/>
      <c r="F531" s="889"/>
      <c r="G531" s="889"/>
    </row>
    <row r="532" spans="1:7" ht="15.75" customHeight="1">
      <c r="A532" s="890"/>
      <c r="B532" s="889"/>
      <c r="C532" s="889"/>
      <c r="D532" s="889"/>
      <c r="E532" s="889"/>
      <c r="F532" s="889"/>
      <c r="G532" s="889"/>
    </row>
    <row r="533" spans="1:7" ht="15.75" customHeight="1">
      <c r="A533" s="890"/>
      <c r="B533" s="889"/>
      <c r="C533" s="889"/>
      <c r="D533" s="889"/>
      <c r="E533" s="889"/>
      <c r="F533" s="889"/>
      <c r="G533" s="889"/>
    </row>
    <row r="534" spans="1:7" ht="15.75" customHeight="1">
      <c r="A534" s="890"/>
      <c r="B534" s="889"/>
      <c r="C534" s="889"/>
      <c r="D534" s="889"/>
      <c r="E534" s="889"/>
      <c r="F534" s="889"/>
      <c r="G534" s="889"/>
    </row>
    <row r="535" spans="1:7" ht="15.75" customHeight="1">
      <c r="A535" s="890"/>
      <c r="B535" s="889"/>
      <c r="C535" s="889"/>
      <c r="D535" s="889"/>
      <c r="E535" s="889"/>
      <c r="F535" s="889"/>
      <c r="G535" s="889"/>
    </row>
    <row r="536" spans="1:7" ht="15.75" customHeight="1">
      <c r="A536" s="890"/>
      <c r="B536" s="889"/>
      <c r="C536" s="889"/>
      <c r="D536" s="889"/>
      <c r="E536" s="889"/>
      <c r="F536" s="889"/>
      <c r="G536" s="889"/>
    </row>
    <row r="537" spans="1:7" ht="15.75" customHeight="1">
      <c r="A537" s="890"/>
      <c r="B537" s="889"/>
      <c r="C537" s="889"/>
      <c r="D537" s="889"/>
      <c r="E537" s="889"/>
      <c r="F537" s="889"/>
      <c r="G537" s="889"/>
    </row>
    <row r="538" spans="1:7" ht="15.75" customHeight="1">
      <c r="A538" s="890"/>
      <c r="B538" s="889"/>
      <c r="C538" s="889"/>
      <c r="D538" s="889"/>
      <c r="E538" s="889"/>
      <c r="F538" s="889"/>
      <c r="G538" s="889"/>
    </row>
    <row r="539" spans="1:7" ht="15.75" customHeight="1">
      <c r="A539" s="890"/>
      <c r="B539" s="889"/>
      <c r="C539" s="889"/>
      <c r="D539" s="889"/>
      <c r="E539" s="889"/>
      <c r="F539" s="889"/>
      <c r="G539" s="889"/>
    </row>
    <row r="540" spans="1:7" ht="15.75" customHeight="1">
      <c r="A540" s="890"/>
      <c r="B540" s="889"/>
      <c r="C540" s="889"/>
      <c r="D540" s="889"/>
      <c r="E540" s="889"/>
      <c r="F540" s="889"/>
      <c r="G540" s="889"/>
    </row>
    <row r="541" spans="1:7" ht="15.75" customHeight="1">
      <c r="A541" s="890"/>
      <c r="B541" s="889"/>
      <c r="C541" s="889"/>
      <c r="D541" s="889"/>
      <c r="E541" s="889"/>
      <c r="F541" s="889"/>
      <c r="G541" s="889"/>
    </row>
    <row r="542" spans="1:7" ht="15.75" customHeight="1">
      <c r="A542" s="890"/>
      <c r="B542" s="889"/>
      <c r="C542" s="889"/>
      <c r="D542" s="889"/>
      <c r="E542" s="889"/>
      <c r="F542" s="889"/>
      <c r="G542" s="889"/>
    </row>
    <row r="543" spans="1:7" ht="15.75" customHeight="1">
      <c r="A543" s="890"/>
      <c r="B543" s="889"/>
      <c r="C543" s="889"/>
      <c r="D543" s="889"/>
      <c r="E543" s="889"/>
      <c r="F543" s="889"/>
      <c r="G543" s="889"/>
    </row>
    <row r="544" spans="1:7" ht="15.75" customHeight="1">
      <c r="A544" s="890"/>
      <c r="B544" s="889"/>
      <c r="C544" s="889"/>
      <c r="D544" s="889"/>
      <c r="E544" s="889"/>
      <c r="F544" s="889"/>
      <c r="G544" s="889"/>
    </row>
    <row r="545" spans="1:7" ht="15.75" customHeight="1">
      <c r="A545" s="890"/>
      <c r="B545" s="889"/>
      <c r="C545" s="889"/>
      <c r="D545" s="889"/>
      <c r="E545" s="889"/>
      <c r="F545" s="889"/>
      <c r="G545" s="889"/>
    </row>
    <row r="546" spans="1:7" ht="15.75" customHeight="1">
      <c r="A546" s="890"/>
      <c r="B546" s="889"/>
      <c r="C546" s="889"/>
      <c r="D546" s="889"/>
      <c r="E546" s="889"/>
      <c r="F546" s="889"/>
      <c r="G546" s="889"/>
    </row>
    <row r="547" spans="1:7" ht="15.75" customHeight="1">
      <c r="A547" s="890"/>
      <c r="B547" s="889"/>
      <c r="C547" s="889"/>
      <c r="D547" s="889"/>
      <c r="E547" s="889"/>
      <c r="F547" s="889"/>
      <c r="G547" s="889"/>
    </row>
    <row r="548" spans="1:7" ht="15.75" customHeight="1">
      <c r="A548" s="890"/>
      <c r="B548" s="889"/>
      <c r="C548" s="889"/>
      <c r="D548" s="889"/>
      <c r="E548" s="889"/>
      <c r="F548" s="889"/>
      <c r="G548" s="889"/>
    </row>
    <row r="549" spans="1:7" ht="15.75" customHeight="1">
      <c r="A549" s="890"/>
      <c r="B549" s="889"/>
      <c r="C549" s="889"/>
      <c r="D549" s="889"/>
      <c r="E549" s="889"/>
      <c r="F549" s="889"/>
      <c r="G549" s="889"/>
    </row>
    <row r="550" spans="1:7" ht="15.75" customHeight="1">
      <c r="A550" s="890"/>
      <c r="B550" s="889"/>
      <c r="C550" s="889"/>
      <c r="D550" s="889"/>
      <c r="E550" s="889"/>
      <c r="F550" s="889"/>
      <c r="G550" s="889"/>
    </row>
    <row r="551" spans="1:7" ht="15.75" customHeight="1">
      <c r="A551" s="890"/>
      <c r="B551" s="889"/>
      <c r="C551" s="889"/>
      <c r="D551" s="889"/>
      <c r="E551" s="889"/>
      <c r="F551" s="889"/>
      <c r="G551" s="889"/>
    </row>
    <row r="552" spans="1:7" ht="15.75" customHeight="1">
      <c r="A552" s="890"/>
      <c r="B552" s="889"/>
      <c r="C552" s="889"/>
      <c r="D552" s="889"/>
      <c r="E552" s="889"/>
      <c r="F552" s="889"/>
      <c r="G552" s="889"/>
    </row>
    <row r="553" spans="1:7" ht="15.75" customHeight="1">
      <c r="A553" s="890"/>
      <c r="B553" s="889"/>
      <c r="C553" s="889"/>
      <c r="D553" s="889"/>
      <c r="E553" s="889"/>
      <c r="F553" s="889"/>
      <c r="G553" s="889"/>
    </row>
    <row r="554" spans="1:7" ht="15.75" customHeight="1">
      <c r="A554" s="890"/>
      <c r="B554" s="889"/>
      <c r="C554" s="889"/>
      <c r="D554" s="889"/>
      <c r="E554" s="889"/>
      <c r="F554" s="889"/>
      <c r="G554" s="889"/>
    </row>
    <row r="555" spans="1:7" ht="15.75" customHeight="1">
      <c r="A555" s="890"/>
      <c r="B555" s="889"/>
      <c r="C555" s="889"/>
      <c r="D555" s="889"/>
      <c r="E555" s="889"/>
      <c r="F555" s="889"/>
      <c r="G555" s="889"/>
    </row>
    <row r="556" spans="1:7" ht="15.75" customHeight="1">
      <c r="A556" s="890"/>
      <c r="B556" s="889"/>
      <c r="C556" s="889"/>
      <c r="D556" s="889"/>
      <c r="E556" s="889"/>
      <c r="F556" s="889"/>
      <c r="G556" s="889"/>
    </row>
    <row r="557" spans="1:7" ht="15.75" customHeight="1">
      <c r="A557" s="890"/>
      <c r="B557" s="889"/>
      <c r="C557" s="889"/>
      <c r="D557" s="889"/>
      <c r="E557" s="889"/>
      <c r="F557" s="889"/>
      <c r="G557" s="889"/>
    </row>
    <row r="558" spans="1:7" ht="15.75" customHeight="1">
      <c r="A558" s="890"/>
      <c r="B558" s="889"/>
      <c r="C558" s="889"/>
      <c r="D558" s="889"/>
      <c r="E558" s="889"/>
      <c r="F558" s="889"/>
      <c r="G558" s="889"/>
    </row>
    <row r="559" spans="1:7" ht="15.75" customHeight="1">
      <c r="A559" s="890"/>
      <c r="B559" s="889"/>
      <c r="C559" s="889"/>
      <c r="D559" s="889"/>
      <c r="E559" s="889"/>
      <c r="F559" s="889"/>
      <c r="G559" s="889"/>
    </row>
    <row r="560" spans="1:7" ht="15.75" customHeight="1">
      <c r="A560" s="890"/>
      <c r="B560" s="889"/>
      <c r="C560" s="889"/>
      <c r="D560" s="889"/>
      <c r="E560" s="889"/>
      <c r="F560" s="889"/>
      <c r="G560" s="889"/>
    </row>
    <row r="561" spans="1:7" ht="15.75" customHeight="1">
      <c r="A561" s="890"/>
      <c r="B561" s="889"/>
      <c r="C561" s="889"/>
      <c r="D561" s="889"/>
      <c r="E561" s="889"/>
      <c r="F561" s="889"/>
      <c r="G561" s="889"/>
    </row>
    <row r="562" spans="1:7" ht="15.75" customHeight="1">
      <c r="A562" s="890"/>
      <c r="B562" s="889"/>
      <c r="C562" s="889"/>
      <c r="D562" s="889"/>
      <c r="E562" s="889"/>
      <c r="F562" s="889"/>
      <c r="G562" s="889"/>
    </row>
    <row r="563" spans="1:7" ht="15.75" customHeight="1">
      <c r="A563" s="890"/>
      <c r="B563" s="889"/>
      <c r="C563" s="889"/>
      <c r="D563" s="889"/>
      <c r="E563" s="889"/>
      <c r="F563" s="889"/>
      <c r="G563" s="889"/>
    </row>
    <row r="564" spans="1:7" ht="15.75" customHeight="1">
      <c r="A564" s="890"/>
      <c r="B564" s="889"/>
      <c r="C564" s="889"/>
      <c r="D564" s="889"/>
      <c r="E564" s="889"/>
      <c r="F564" s="889"/>
      <c r="G564" s="889"/>
    </row>
    <row r="565" spans="1:7" ht="15.75" customHeight="1">
      <c r="A565" s="890"/>
      <c r="B565" s="889"/>
      <c r="C565" s="889"/>
      <c r="D565" s="889"/>
      <c r="E565" s="889"/>
      <c r="F565" s="889"/>
      <c r="G565" s="889"/>
    </row>
    <row r="566" spans="1:7" ht="15.75" customHeight="1">
      <c r="A566" s="890"/>
      <c r="B566" s="889"/>
      <c r="C566" s="889"/>
      <c r="D566" s="889"/>
      <c r="E566" s="889"/>
      <c r="F566" s="889"/>
      <c r="G566" s="889"/>
    </row>
    <row r="567" spans="1:7" ht="15.75" customHeight="1">
      <c r="A567" s="890"/>
      <c r="B567" s="889"/>
      <c r="C567" s="889"/>
      <c r="D567" s="889"/>
      <c r="E567" s="889"/>
      <c r="F567" s="889"/>
      <c r="G567" s="889"/>
    </row>
    <row r="568" spans="1:7" ht="15.75" customHeight="1">
      <c r="A568" s="890"/>
      <c r="B568" s="889"/>
      <c r="C568" s="889"/>
      <c r="D568" s="889"/>
      <c r="E568" s="889"/>
      <c r="F568" s="889"/>
      <c r="G568" s="889"/>
    </row>
    <row r="569" spans="1:7" ht="15.75" customHeight="1">
      <c r="A569" s="890"/>
      <c r="B569" s="889"/>
      <c r="C569" s="889"/>
      <c r="D569" s="889"/>
      <c r="E569" s="889"/>
      <c r="F569" s="889"/>
      <c r="G569" s="889"/>
    </row>
    <row r="570" spans="1:7" ht="15.75" customHeight="1">
      <c r="A570" s="890"/>
      <c r="B570" s="889"/>
      <c r="C570" s="889"/>
      <c r="D570" s="889"/>
      <c r="E570" s="889"/>
      <c r="F570" s="889"/>
      <c r="G570" s="889"/>
    </row>
    <row r="571" spans="1:7" ht="15.75" customHeight="1">
      <c r="A571" s="890"/>
      <c r="B571" s="889"/>
      <c r="C571" s="889"/>
      <c r="D571" s="889"/>
      <c r="E571" s="889"/>
      <c r="F571" s="889"/>
      <c r="G571" s="889"/>
    </row>
    <row r="572" spans="1:7" ht="15.75" customHeight="1">
      <c r="A572" s="890"/>
      <c r="B572" s="889"/>
      <c r="C572" s="889"/>
      <c r="D572" s="889"/>
      <c r="E572" s="889"/>
      <c r="F572" s="889"/>
      <c r="G572" s="889"/>
    </row>
    <row r="573" spans="1:7" ht="15.75" customHeight="1">
      <c r="A573" s="890"/>
      <c r="B573" s="889"/>
      <c r="C573" s="889"/>
      <c r="D573" s="889"/>
      <c r="E573" s="889"/>
      <c r="F573" s="889"/>
      <c r="G573" s="889"/>
    </row>
    <row r="574" spans="1:7" ht="15.75" customHeight="1">
      <c r="A574" s="890"/>
      <c r="B574" s="889"/>
      <c r="C574" s="889"/>
      <c r="D574" s="889"/>
      <c r="E574" s="889"/>
      <c r="F574" s="889"/>
      <c r="G574" s="889"/>
    </row>
    <row r="575" spans="1:7" ht="15.75" customHeight="1">
      <c r="A575" s="890"/>
      <c r="B575" s="889"/>
      <c r="C575" s="889"/>
      <c r="D575" s="889"/>
      <c r="E575" s="889"/>
      <c r="F575" s="889"/>
      <c r="G575" s="889"/>
    </row>
    <row r="576" spans="1:7" ht="15.75" customHeight="1">
      <c r="A576" s="890"/>
      <c r="B576" s="889"/>
      <c r="C576" s="889"/>
      <c r="D576" s="889"/>
      <c r="E576" s="889"/>
      <c r="F576" s="889"/>
      <c r="G576" s="889"/>
    </row>
    <row r="577" spans="1:7" ht="15.75" customHeight="1">
      <c r="A577" s="890"/>
      <c r="B577" s="889"/>
      <c r="C577" s="889"/>
      <c r="D577" s="889"/>
      <c r="E577" s="889"/>
      <c r="F577" s="889"/>
      <c r="G577" s="889"/>
    </row>
    <row r="578" spans="1:7" ht="15.75" customHeight="1">
      <c r="A578" s="890"/>
      <c r="B578" s="889"/>
      <c r="C578" s="889"/>
      <c r="D578" s="889"/>
      <c r="E578" s="889"/>
      <c r="F578" s="889"/>
      <c r="G578" s="889"/>
    </row>
    <row r="579" spans="1:7" ht="15.75" customHeight="1">
      <c r="A579" s="890"/>
      <c r="B579" s="889"/>
      <c r="C579" s="889"/>
      <c r="D579" s="889"/>
      <c r="E579" s="889"/>
      <c r="F579" s="889"/>
      <c r="G579" s="889"/>
    </row>
    <row r="580" spans="1:7" ht="15.75" customHeight="1">
      <c r="A580" s="890"/>
      <c r="B580" s="889"/>
      <c r="C580" s="889"/>
      <c r="D580" s="889"/>
      <c r="E580" s="889"/>
      <c r="F580" s="889"/>
      <c r="G580" s="889"/>
    </row>
    <row r="581" spans="1:7" ht="15.75" customHeight="1">
      <c r="A581" s="890"/>
      <c r="B581" s="889"/>
      <c r="C581" s="889"/>
      <c r="D581" s="889"/>
      <c r="E581" s="889"/>
      <c r="F581" s="889"/>
      <c r="G581" s="889"/>
    </row>
    <row r="582" spans="1:7" ht="15.75" customHeight="1">
      <c r="A582" s="890"/>
      <c r="B582" s="889"/>
      <c r="C582" s="889"/>
      <c r="D582" s="889"/>
      <c r="E582" s="889"/>
      <c r="F582" s="889"/>
      <c r="G582" s="889"/>
    </row>
    <row r="583" spans="1:7" ht="15.75" customHeight="1">
      <c r="A583" s="890"/>
      <c r="B583" s="889"/>
      <c r="C583" s="889"/>
      <c r="D583" s="889"/>
      <c r="E583" s="889"/>
      <c r="F583" s="889"/>
      <c r="G583" s="889"/>
    </row>
    <row r="584" spans="1:7" ht="15.75" customHeight="1">
      <c r="A584" s="890"/>
      <c r="B584" s="889"/>
      <c r="C584" s="889"/>
      <c r="D584" s="889"/>
      <c r="E584" s="889"/>
      <c r="F584" s="889"/>
      <c r="G584" s="889"/>
    </row>
    <row r="585" spans="1:7" ht="15.75" customHeight="1">
      <c r="A585" s="890"/>
      <c r="B585" s="889"/>
      <c r="C585" s="889"/>
      <c r="D585" s="889"/>
      <c r="E585" s="889"/>
      <c r="F585" s="889"/>
      <c r="G585" s="889"/>
    </row>
    <row r="586" spans="1:7" ht="15.75" customHeight="1">
      <c r="A586" s="890"/>
      <c r="B586" s="889"/>
      <c r="C586" s="889"/>
      <c r="D586" s="889"/>
      <c r="E586" s="889"/>
      <c r="F586" s="889"/>
      <c r="G586" s="889"/>
    </row>
    <row r="587" spans="1:7" ht="15.75" customHeight="1">
      <c r="A587" s="890"/>
      <c r="B587" s="889"/>
      <c r="C587" s="889"/>
      <c r="D587" s="889"/>
      <c r="E587" s="889"/>
      <c r="F587" s="889"/>
      <c r="G587" s="889"/>
    </row>
    <row r="588" spans="1:7" ht="15.75" customHeight="1">
      <c r="A588" s="890"/>
      <c r="B588" s="889"/>
      <c r="C588" s="889"/>
      <c r="D588" s="889"/>
      <c r="E588" s="889"/>
      <c r="F588" s="889"/>
      <c r="G588" s="889"/>
    </row>
    <row r="589" spans="1:7" ht="15.75" customHeight="1">
      <c r="A589" s="890"/>
      <c r="B589" s="889"/>
      <c r="C589" s="889"/>
      <c r="D589" s="889"/>
      <c r="E589" s="889"/>
      <c r="F589" s="889"/>
      <c r="G589" s="889"/>
    </row>
    <row r="590" spans="1:7" ht="15.75" customHeight="1">
      <c r="A590" s="890"/>
      <c r="B590" s="889"/>
      <c r="C590" s="889"/>
      <c r="D590" s="889"/>
      <c r="E590" s="889"/>
      <c r="F590" s="889"/>
      <c r="G590" s="889"/>
    </row>
    <row r="591" spans="1:7" ht="15.75" customHeight="1">
      <c r="A591" s="890"/>
      <c r="B591" s="889"/>
      <c r="C591" s="889"/>
      <c r="D591" s="889"/>
      <c r="E591" s="889"/>
      <c r="F591" s="889"/>
      <c r="G591" s="889"/>
    </row>
    <row r="592" spans="1:7" ht="15.75" customHeight="1">
      <c r="A592" s="890"/>
      <c r="B592" s="889"/>
      <c r="C592" s="889"/>
      <c r="D592" s="889"/>
      <c r="E592" s="889"/>
      <c r="F592" s="889"/>
      <c r="G592" s="889"/>
    </row>
    <row r="593" spans="1:7" ht="15.75" customHeight="1">
      <c r="A593" s="890"/>
      <c r="B593" s="889"/>
      <c r="C593" s="889"/>
      <c r="D593" s="889"/>
      <c r="E593" s="889"/>
      <c r="F593" s="889"/>
      <c r="G593" s="889"/>
    </row>
    <row r="594" spans="1:7" ht="15.75" customHeight="1">
      <c r="A594" s="890"/>
      <c r="B594" s="889"/>
      <c r="C594" s="889"/>
      <c r="D594" s="889"/>
      <c r="E594" s="889"/>
      <c r="F594" s="889"/>
      <c r="G594" s="889"/>
    </row>
    <row r="595" spans="1:7" ht="15.75" customHeight="1">
      <c r="A595" s="890"/>
      <c r="B595" s="889"/>
      <c r="C595" s="889"/>
      <c r="D595" s="889"/>
      <c r="E595" s="889"/>
      <c r="F595" s="889"/>
      <c r="G595" s="889"/>
    </row>
    <row r="596" spans="1:7" ht="15.75" customHeight="1">
      <c r="A596" s="890"/>
      <c r="B596" s="889"/>
      <c r="C596" s="889"/>
      <c r="D596" s="889"/>
      <c r="E596" s="889"/>
      <c r="F596" s="889"/>
      <c r="G596" s="889"/>
    </row>
    <row r="597" spans="1:7" ht="15.75" customHeight="1">
      <c r="A597" s="890"/>
      <c r="B597" s="889"/>
      <c r="C597" s="889"/>
      <c r="D597" s="889"/>
      <c r="E597" s="889"/>
      <c r="F597" s="889"/>
      <c r="G597" s="889"/>
    </row>
    <row r="598" spans="1:7" ht="15.75" customHeight="1">
      <c r="A598" s="890"/>
      <c r="B598" s="889"/>
      <c r="C598" s="889"/>
      <c r="D598" s="889"/>
      <c r="E598" s="889"/>
      <c r="F598" s="889"/>
      <c r="G598" s="889"/>
    </row>
    <row r="599" spans="1:7" ht="15.75" customHeight="1">
      <c r="A599" s="890"/>
      <c r="B599" s="889"/>
      <c r="C599" s="889"/>
      <c r="D599" s="889"/>
      <c r="E599" s="889"/>
      <c r="F599" s="889"/>
      <c r="G599" s="889"/>
    </row>
    <row r="600" spans="1:7" ht="15.75" customHeight="1">
      <c r="A600" s="890"/>
      <c r="B600" s="889"/>
      <c r="C600" s="889"/>
      <c r="D600" s="889"/>
      <c r="E600" s="889"/>
      <c r="F600" s="889"/>
      <c r="G600" s="889"/>
    </row>
    <row r="601" spans="1:7" ht="15.75" customHeight="1">
      <c r="A601" s="890"/>
      <c r="B601" s="889"/>
      <c r="C601" s="889"/>
      <c r="D601" s="889"/>
      <c r="E601" s="889"/>
      <c r="F601" s="889"/>
      <c r="G601" s="889"/>
    </row>
    <row r="602" spans="1:7" ht="15.75" customHeight="1">
      <c r="A602" s="890"/>
      <c r="B602" s="889"/>
      <c r="C602" s="889"/>
      <c r="D602" s="889"/>
      <c r="E602" s="889"/>
      <c r="F602" s="889"/>
      <c r="G602" s="889"/>
    </row>
    <row r="603" spans="1:7" ht="15.75" customHeight="1">
      <c r="A603" s="890"/>
      <c r="B603" s="889"/>
      <c r="C603" s="889"/>
      <c r="D603" s="889"/>
      <c r="E603" s="889"/>
      <c r="F603" s="889"/>
      <c r="G603" s="889"/>
    </row>
    <row r="604" spans="1:7" ht="15.75" customHeight="1">
      <c r="A604" s="890"/>
      <c r="B604" s="889"/>
      <c r="C604" s="889"/>
      <c r="D604" s="889"/>
      <c r="E604" s="889"/>
      <c r="F604" s="889"/>
      <c r="G604" s="889"/>
    </row>
    <row r="605" spans="1:7" ht="15.75" customHeight="1">
      <c r="A605" s="890"/>
      <c r="B605" s="889"/>
      <c r="C605" s="889"/>
      <c r="D605" s="889"/>
      <c r="E605" s="889"/>
      <c r="F605" s="889"/>
      <c r="G605" s="889"/>
    </row>
    <row r="606" spans="1:7" ht="15.75" customHeight="1">
      <c r="A606" s="890"/>
      <c r="B606" s="889"/>
      <c r="C606" s="889"/>
      <c r="D606" s="889"/>
      <c r="E606" s="889"/>
      <c r="F606" s="889"/>
      <c r="G606" s="889"/>
    </row>
    <row r="607" spans="1:7" ht="15.75" customHeight="1">
      <c r="A607" s="890"/>
      <c r="B607" s="889"/>
      <c r="C607" s="889"/>
      <c r="D607" s="889"/>
      <c r="E607" s="889"/>
      <c r="F607" s="889"/>
      <c r="G607" s="889"/>
    </row>
    <row r="608" spans="1:7" ht="15.75" customHeight="1">
      <c r="A608" s="890"/>
      <c r="B608" s="889"/>
      <c r="C608" s="889"/>
      <c r="D608" s="889"/>
      <c r="E608" s="889"/>
      <c r="F608" s="889"/>
      <c r="G608" s="889"/>
    </row>
    <row r="609" spans="1:7" ht="15.75" customHeight="1">
      <c r="A609" s="890"/>
      <c r="B609" s="889"/>
      <c r="C609" s="889"/>
      <c r="D609" s="889"/>
      <c r="E609" s="889"/>
      <c r="F609" s="889"/>
      <c r="G609" s="889"/>
    </row>
    <row r="610" spans="1:7" ht="15.75" customHeight="1">
      <c r="A610" s="890"/>
      <c r="B610" s="889"/>
      <c r="C610" s="889"/>
      <c r="D610" s="889"/>
      <c r="E610" s="889"/>
      <c r="F610" s="889"/>
      <c r="G610" s="889"/>
    </row>
    <row r="611" spans="1:7" ht="15.75" customHeight="1">
      <c r="A611" s="890"/>
      <c r="B611" s="889"/>
      <c r="C611" s="889"/>
      <c r="D611" s="889"/>
      <c r="E611" s="889"/>
      <c r="F611" s="889"/>
      <c r="G611" s="889"/>
    </row>
    <row r="612" spans="1:7" ht="15.75" customHeight="1">
      <c r="A612" s="890"/>
      <c r="B612" s="889"/>
      <c r="C612" s="889"/>
      <c r="D612" s="889"/>
      <c r="E612" s="889"/>
      <c r="F612" s="889"/>
      <c r="G612" s="889"/>
    </row>
    <row r="613" spans="1:7" ht="15.75" customHeight="1">
      <c r="A613" s="890"/>
      <c r="B613" s="889"/>
      <c r="C613" s="889"/>
      <c r="D613" s="889"/>
      <c r="E613" s="889"/>
      <c r="F613" s="889"/>
      <c r="G613" s="889"/>
    </row>
    <row r="614" spans="1:7" ht="15.75" customHeight="1">
      <c r="A614" s="890"/>
      <c r="B614" s="889"/>
      <c r="C614" s="889"/>
      <c r="D614" s="889"/>
      <c r="E614" s="889"/>
      <c r="F614" s="889"/>
      <c r="G614" s="889"/>
    </row>
    <row r="615" spans="1:7" ht="15.75" customHeight="1">
      <c r="A615" s="890"/>
      <c r="B615" s="889"/>
      <c r="C615" s="889"/>
      <c r="D615" s="889"/>
      <c r="E615" s="889"/>
      <c r="F615" s="889"/>
      <c r="G615" s="889"/>
    </row>
    <row r="616" spans="1:7" ht="15.75" customHeight="1">
      <c r="A616" s="890"/>
      <c r="B616" s="889"/>
      <c r="C616" s="889"/>
      <c r="D616" s="889"/>
      <c r="E616" s="889"/>
      <c r="F616" s="889"/>
      <c r="G616" s="889"/>
    </row>
    <row r="617" spans="1:7" ht="15.75" customHeight="1">
      <c r="A617" s="890"/>
      <c r="B617" s="889"/>
      <c r="C617" s="889"/>
      <c r="D617" s="889"/>
      <c r="E617" s="889"/>
      <c r="F617" s="889"/>
      <c r="G617" s="889"/>
    </row>
    <row r="618" spans="1:7" ht="15.75" customHeight="1">
      <c r="A618" s="890"/>
      <c r="B618" s="889"/>
      <c r="C618" s="889"/>
      <c r="D618" s="889"/>
      <c r="E618" s="889"/>
      <c r="F618" s="889"/>
      <c r="G618" s="889"/>
    </row>
    <row r="619" spans="1:7" ht="15.75" customHeight="1">
      <c r="A619" s="890"/>
      <c r="B619" s="889"/>
      <c r="C619" s="889"/>
      <c r="D619" s="889"/>
      <c r="E619" s="889"/>
      <c r="F619" s="889"/>
      <c r="G619" s="889"/>
    </row>
    <row r="620" spans="1:7" ht="15.75" customHeight="1">
      <c r="A620" s="890"/>
      <c r="B620" s="889"/>
      <c r="C620" s="889"/>
      <c r="D620" s="889"/>
      <c r="E620" s="889"/>
      <c r="F620" s="889"/>
      <c r="G620" s="889"/>
    </row>
    <row r="621" spans="1:7" ht="15.75" customHeight="1">
      <c r="A621" s="890"/>
      <c r="B621" s="889"/>
      <c r="C621" s="889"/>
      <c r="D621" s="889"/>
      <c r="E621" s="889"/>
      <c r="F621" s="889"/>
      <c r="G621" s="889"/>
    </row>
    <row r="622" spans="1:7" ht="15.75" customHeight="1">
      <c r="A622" s="890"/>
      <c r="B622" s="889"/>
      <c r="C622" s="889"/>
      <c r="D622" s="889"/>
      <c r="E622" s="889"/>
      <c r="F622" s="889"/>
      <c r="G622" s="889"/>
    </row>
    <row r="623" spans="1:7" ht="15.75" customHeight="1">
      <c r="A623" s="890"/>
      <c r="B623" s="889"/>
      <c r="C623" s="889"/>
      <c r="D623" s="889"/>
      <c r="E623" s="889"/>
      <c r="F623" s="889"/>
      <c r="G623" s="889"/>
    </row>
    <row r="624" spans="1:7" ht="15.75" customHeight="1">
      <c r="A624" s="890"/>
      <c r="B624" s="889"/>
      <c r="C624" s="889"/>
      <c r="D624" s="889"/>
      <c r="E624" s="889"/>
      <c r="F624" s="889"/>
      <c r="G624" s="889"/>
    </row>
    <row r="625" spans="1:7" ht="15.75" customHeight="1">
      <c r="A625" s="890"/>
      <c r="B625" s="889"/>
      <c r="C625" s="889"/>
      <c r="D625" s="889"/>
      <c r="E625" s="889"/>
      <c r="F625" s="889"/>
      <c r="G625" s="889"/>
    </row>
    <row r="626" spans="1:7" ht="15.75" customHeight="1">
      <c r="A626" s="890"/>
      <c r="B626" s="889"/>
      <c r="C626" s="889"/>
      <c r="D626" s="889"/>
      <c r="E626" s="889"/>
      <c r="F626" s="889"/>
      <c r="G626" s="889"/>
    </row>
    <row r="627" spans="1:7" ht="15.75" customHeight="1">
      <c r="A627" s="890"/>
      <c r="B627" s="889"/>
      <c r="C627" s="889"/>
      <c r="D627" s="889"/>
      <c r="E627" s="889"/>
      <c r="F627" s="889"/>
      <c r="G627" s="889"/>
    </row>
    <row r="628" spans="1:7" ht="15.75" customHeight="1">
      <c r="A628" s="890"/>
      <c r="B628" s="889"/>
      <c r="C628" s="889"/>
      <c r="D628" s="889"/>
      <c r="E628" s="889"/>
      <c r="F628" s="889"/>
      <c r="G628" s="889"/>
    </row>
    <row r="629" spans="1:7" ht="15.75" customHeight="1">
      <c r="A629" s="890"/>
      <c r="B629" s="889"/>
      <c r="C629" s="889"/>
      <c r="D629" s="889"/>
      <c r="E629" s="889"/>
      <c r="F629" s="889"/>
      <c r="G629" s="889"/>
    </row>
    <row r="630" spans="1:7" ht="15.75" customHeight="1">
      <c r="A630" s="890"/>
      <c r="B630" s="889"/>
      <c r="C630" s="889"/>
      <c r="D630" s="889"/>
      <c r="E630" s="889"/>
      <c r="F630" s="889"/>
      <c r="G630" s="889"/>
    </row>
    <row r="631" spans="1:7" ht="15.75" customHeight="1">
      <c r="A631" s="890"/>
      <c r="B631" s="889"/>
      <c r="C631" s="889"/>
      <c r="D631" s="889"/>
      <c r="E631" s="889"/>
      <c r="F631" s="889"/>
      <c r="G631" s="889"/>
    </row>
    <row r="632" spans="1:7" ht="15.75" customHeight="1">
      <c r="A632" s="890"/>
      <c r="B632" s="889"/>
      <c r="C632" s="889"/>
      <c r="D632" s="889"/>
      <c r="E632" s="889"/>
      <c r="F632" s="889"/>
      <c r="G632" s="889"/>
    </row>
    <row r="633" spans="1:7" ht="15.75" customHeight="1">
      <c r="A633" s="890"/>
      <c r="B633" s="889"/>
      <c r="C633" s="889"/>
      <c r="D633" s="889"/>
      <c r="E633" s="889"/>
      <c r="F633" s="889"/>
      <c r="G633" s="889"/>
    </row>
    <row r="634" spans="1:7" ht="15.75" customHeight="1">
      <c r="A634" s="890"/>
      <c r="B634" s="889"/>
      <c r="C634" s="889"/>
      <c r="D634" s="889"/>
      <c r="E634" s="889"/>
      <c r="F634" s="889"/>
      <c r="G634" s="889"/>
    </row>
    <row r="635" spans="1:7" ht="15.75" customHeight="1">
      <c r="A635" s="890"/>
      <c r="B635" s="889"/>
      <c r="C635" s="889"/>
      <c r="D635" s="889"/>
      <c r="E635" s="889"/>
      <c r="F635" s="889"/>
      <c r="G635" s="889"/>
    </row>
    <row r="636" spans="1:7" ht="15.75" customHeight="1">
      <c r="A636" s="890"/>
      <c r="B636" s="889"/>
      <c r="C636" s="889"/>
      <c r="D636" s="889"/>
      <c r="E636" s="889"/>
      <c r="F636" s="889"/>
      <c r="G636" s="889"/>
    </row>
    <row r="637" spans="1:7" ht="15.75" customHeight="1">
      <c r="A637" s="890"/>
      <c r="B637" s="889"/>
      <c r="C637" s="889"/>
      <c r="D637" s="889"/>
      <c r="E637" s="889"/>
      <c r="F637" s="889"/>
      <c r="G637" s="889"/>
    </row>
    <row r="638" spans="1:7" ht="15.75" customHeight="1">
      <c r="A638" s="890"/>
      <c r="B638" s="889"/>
      <c r="C638" s="889"/>
      <c r="D638" s="889"/>
      <c r="E638" s="889"/>
      <c r="F638" s="889"/>
      <c r="G638" s="889"/>
    </row>
    <row r="639" spans="1:7" ht="15.75" customHeight="1">
      <c r="A639" s="890"/>
      <c r="B639" s="889"/>
      <c r="C639" s="889"/>
      <c r="D639" s="889"/>
      <c r="E639" s="889"/>
      <c r="F639" s="889"/>
      <c r="G639" s="889"/>
    </row>
    <row r="640" spans="1:7" ht="15.75" customHeight="1">
      <c r="A640" s="890"/>
      <c r="B640" s="889"/>
      <c r="C640" s="889"/>
      <c r="D640" s="889"/>
      <c r="E640" s="889"/>
      <c r="F640" s="889"/>
      <c r="G640" s="889"/>
    </row>
    <row r="641" spans="1:7" ht="15.75" customHeight="1">
      <c r="A641" s="890"/>
      <c r="B641" s="889"/>
      <c r="C641" s="889"/>
      <c r="D641" s="889"/>
      <c r="E641" s="889"/>
      <c r="F641" s="889"/>
      <c r="G641" s="889"/>
    </row>
    <row r="642" spans="1:7" ht="15.75" customHeight="1">
      <c r="A642" s="890"/>
      <c r="B642" s="889"/>
      <c r="C642" s="889"/>
      <c r="D642" s="889"/>
      <c r="E642" s="889"/>
      <c r="F642" s="889"/>
      <c r="G642" s="889"/>
    </row>
    <row r="643" spans="1:7" ht="15.75" customHeight="1">
      <c r="A643" s="890"/>
      <c r="B643" s="889"/>
      <c r="C643" s="889"/>
      <c r="D643" s="889"/>
      <c r="E643" s="889"/>
      <c r="F643" s="889"/>
      <c r="G643" s="889"/>
    </row>
    <row r="644" spans="1:7" ht="15.75" customHeight="1">
      <c r="A644" s="890"/>
      <c r="B644" s="889"/>
      <c r="C644" s="889"/>
      <c r="D644" s="889"/>
      <c r="E644" s="889"/>
      <c r="F644" s="889"/>
      <c r="G644" s="889"/>
    </row>
    <row r="645" spans="1:7" ht="15.75" customHeight="1">
      <c r="A645" s="890"/>
      <c r="B645" s="889"/>
      <c r="C645" s="889"/>
      <c r="D645" s="889"/>
      <c r="E645" s="889"/>
      <c r="F645" s="889"/>
      <c r="G645" s="889"/>
    </row>
    <row r="646" spans="1:7" ht="15.75" customHeight="1">
      <c r="A646" s="890"/>
      <c r="B646" s="889"/>
      <c r="C646" s="889"/>
      <c r="D646" s="889"/>
      <c r="E646" s="889"/>
      <c r="F646" s="889"/>
      <c r="G646" s="889"/>
    </row>
    <row r="647" spans="1:7" ht="15.75" customHeight="1">
      <c r="A647" s="890"/>
      <c r="B647" s="889"/>
      <c r="C647" s="889"/>
      <c r="D647" s="889"/>
      <c r="E647" s="889"/>
      <c r="F647" s="889"/>
      <c r="G647" s="889"/>
    </row>
    <row r="648" spans="1:7" ht="15.75" customHeight="1">
      <c r="A648" s="890"/>
      <c r="B648" s="889"/>
      <c r="C648" s="889"/>
      <c r="D648" s="889"/>
      <c r="E648" s="889"/>
      <c r="F648" s="889"/>
      <c r="G648" s="889"/>
    </row>
    <row r="649" spans="1:7" ht="15.75" customHeight="1">
      <c r="A649" s="890"/>
      <c r="B649" s="889"/>
      <c r="C649" s="889"/>
      <c r="D649" s="889"/>
      <c r="E649" s="889"/>
      <c r="F649" s="889"/>
      <c r="G649" s="889"/>
    </row>
    <row r="650" spans="1:7" ht="15.75" customHeight="1">
      <c r="A650" s="890"/>
      <c r="B650" s="889"/>
      <c r="C650" s="889"/>
      <c r="D650" s="889"/>
      <c r="E650" s="889"/>
      <c r="F650" s="889"/>
      <c r="G650" s="889"/>
    </row>
    <row r="651" spans="1:7" ht="15.75" customHeight="1">
      <c r="A651" s="890"/>
      <c r="B651" s="889"/>
      <c r="C651" s="889"/>
      <c r="D651" s="889"/>
      <c r="E651" s="889"/>
      <c r="F651" s="889"/>
      <c r="G651" s="889"/>
    </row>
    <row r="652" spans="1:7" ht="15.75" customHeight="1">
      <c r="A652" s="890"/>
      <c r="B652" s="889"/>
      <c r="C652" s="889"/>
      <c r="D652" s="889"/>
      <c r="E652" s="889"/>
      <c r="F652" s="889"/>
      <c r="G652" s="889"/>
    </row>
    <row r="653" spans="1:7" ht="15.75" customHeight="1">
      <c r="A653" s="890"/>
      <c r="B653" s="889"/>
      <c r="C653" s="889"/>
      <c r="D653" s="889"/>
      <c r="E653" s="889"/>
      <c r="F653" s="889"/>
      <c r="G653" s="889"/>
    </row>
    <row r="654" spans="1:7" ht="15.75" customHeight="1">
      <c r="A654" s="890"/>
      <c r="B654" s="889"/>
      <c r="C654" s="889"/>
      <c r="D654" s="889"/>
      <c r="E654" s="889"/>
      <c r="F654" s="889"/>
      <c r="G654" s="889"/>
    </row>
    <row r="655" spans="1:7" ht="15.75" customHeight="1">
      <c r="A655" s="890"/>
      <c r="B655" s="889"/>
      <c r="C655" s="889"/>
      <c r="D655" s="889"/>
      <c r="E655" s="889"/>
      <c r="F655" s="889"/>
      <c r="G655" s="889"/>
    </row>
    <row r="656" spans="1:7" ht="15.75" customHeight="1">
      <c r="A656" s="890"/>
      <c r="B656" s="889"/>
      <c r="C656" s="889"/>
      <c r="D656" s="889"/>
      <c r="E656" s="889"/>
      <c r="F656" s="889"/>
      <c r="G656" s="889"/>
    </row>
    <row r="657" spans="1:7" ht="15.75" customHeight="1">
      <c r="A657" s="890"/>
      <c r="B657" s="889"/>
      <c r="C657" s="889"/>
      <c r="D657" s="889"/>
      <c r="E657" s="889"/>
      <c r="F657" s="889"/>
      <c r="G657" s="889"/>
    </row>
    <row r="658" spans="1:7" ht="15.75" customHeight="1">
      <c r="A658" s="890"/>
      <c r="B658" s="889"/>
      <c r="C658" s="889"/>
      <c r="D658" s="889"/>
      <c r="E658" s="889"/>
      <c r="F658" s="889"/>
      <c r="G658" s="889"/>
    </row>
    <row r="659" spans="1:7" ht="15.75" customHeight="1">
      <c r="A659" s="890"/>
      <c r="B659" s="889"/>
      <c r="C659" s="889"/>
      <c r="D659" s="889"/>
      <c r="E659" s="889"/>
      <c r="F659" s="889"/>
      <c r="G659" s="889"/>
    </row>
    <row r="660" spans="1:7" ht="15.75" customHeight="1">
      <c r="A660" s="890"/>
      <c r="B660" s="889"/>
      <c r="C660" s="889"/>
      <c r="D660" s="889"/>
      <c r="E660" s="889"/>
      <c r="F660" s="889"/>
      <c r="G660" s="889"/>
    </row>
    <row r="661" spans="1:7" ht="15.75" customHeight="1">
      <c r="A661" s="890"/>
      <c r="B661" s="889"/>
      <c r="C661" s="889"/>
      <c r="D661" s="889"/>
      <c r="E661" s="889"/>
      <c r="F661" s="889"/>
      <c r="G661" s="889"/>
    </row>
    <row r="662" spans="1:7" ht="15.75" customHeight="1">
      <c r="A662" s="890"/>
      <c r="B662" s="889"/>
      <c r="C662" s="889"/>
      <c r="D662" s="889"/>
      <c r="E662" s="889"/>
      <c r="F662" s="889"/>
      <c r="G662" s="889"/>
    </row>
    <row r="663" spans="1:7" ht="15.75" customHeight="1">
      <c r="A663" s="890"/>
      <c r="B663" s="889"/>
      <c r="C663" s="889"/>
      <c r="D663" s="889"/>
      <c r="E663" s="889"/>
      <c r="F663" s="889"/>
      <c r="G663" s="889"/>
    </row>
    <row r="664" spans="1:7" ht="15.75" customHeight="1">
      <c r="A664" s="890"/>
      <c r="B664" s="889"/>
      <c r="C664" s="889"/>
      <c r="D664" s="889"/>
      <c r="E664" s="889"/>
      <c r="F664" s="889"/>
      <c r="G664" s="889"/>
    </row>
    <row r="665" spans="1:7" ht="15.75" customHeight="1">
      <c r="A665" s="890"/>
      <c r="B665" s="889"/>
      <c r="C665" s="889"/>
      <c r="D665" s="889"/>
      <c r="E665" s="889"/>
      <c r="F665" s="889"/>
      <c r="G665" s="889"/>
    </row>
    <row r="666" spans="1:7" ht="15.75" customHeight="1">
      <c r="A666" s="890"/>
      <c r="B666" s="889"/>
      <c r="C666" s="889"/>
      <c r="D666" s="889"/>
      <c r="E666" s="889"/>
      <c r="F666" s="889"/>
      <c r="G666" s="889"/>
    </row>
    <row r="667" spans="1:7" ht="15.75" customHeight="1">
      <c r="A667" s="890"/>
      <c r="B667" s="889"/>
      <c r="C667" s="889"/>
      <c r="D667" s="889"/>
      <c r="E667" s="889"/>
      <c r="F667" s="889"/>
      <c r="G667" s="889"/>
    </row>
    <row r="668" spans="1:7" ht="15.75" customHeight="1">
      <c r="A668" s="890"/>
      <c r="B668" s="889"/>
      <c r="C668" s="889"/>
      <c r="D668" s="889"/>
      <c r="E668" s="889"/>
      <c r="F668" s="889"/>
      <c r="G668" s="889"/>
    </row>
    <row r="669" spans="1:7" ht="15.75" customHeight="1">
      <c r="A669" s="890"/>
      <c r="B669" s="889"/>
      <c r="C669" s="889"/>
      <c r="D669" s="889"/>
      <c r="E669" s="889"/>
      <c r="F669" s="889"/>
      <c r="G669" s="889"/>
    </row>
    <row r="670" spans="1:7" ht="15.75" customHeight="1">
      <c r="A670" s="890"/>
      <c r="B670" s="889"/>
      <c r="C670" s="889"/>
      <c r="D670" s="889"/>
      <c r="E670" s="889"/>
      <c r="F670" s="889"/>
      <c r="G670" s="889"/>
    </row>
    <row r="671" spans="1:7" ht="15.75" customHeight="1">
      <c r="A671" s="890"/>
      <c r="B671" s="889"/>
      <c r="C671" s="889"/>
      <c r="D671" s="889"/>
      <c r="E671" s="889"/>
      <c r="F671" s="889"/>
      <c r="G671" s="889"/>
    </row>
    <row r="672" spans="1:7" ht="15.75" customHeight="1">
      <c r="A672" s="890"/>
      <c r="B672" s="889"/>
      <c r="C672" s="889"/>
      <c r="D672" s="889"/>
      <c r="E672" s="889"/>
      <c r="F672" s="889"/>
      <c r="G672" s="889"/>
    </row>
    <row r="673" spans="1:7" ht="15.75" customHeight="1">
      <c r="A673" s="890"/>
      <c r="B673" s="889"/>
      <c r="C673" s="889"/>
      <c r="D673" s="889"/>
      <c r="E673" s="889"/>
      <c r="F673" s="889"/>
      <c r="G673" s="889"/>
    </row>
    <row r="674" spans="1:7" ht="15.75" customHeight="1">
      <c r="A674" s="890"/>
      <c r="B674" s="889"/>
      <c r="C674" s="889"/>
      <c r="D674" s="889"/>
      <c r="E674" s="889"/>
      <c r="F674" s="889"/>
      <c r="G674" s="889"/>
    </row>
    <row r="675" spans="1:7" ht="15.75" customHeight="1">
      <c r="A675" s="890"/>
      <c r="B675" s="889"/>
      <c r="C675" s="889"/>
      <c r="D675" s="889"/>
      <c r="E675" s="889"/>
      <c r="F675" s="889"/>
      <c r="G675" s="889"/>
    </row>
    <row r="676" spans="1:7" ht="15.75" customHeight="1">
      <c r="A676" s="890"/>
      <c r="B676" s="889"/>
      <c r="C676" s="889"/>
      <c r="D676" s="889"/>
      <c r="E676" s="889"/>
      <c r="F676" s="889"/>
      <c r="G676" s="889"/>
    </row>
    <row r="677" spans="1:7" ht="15.75" customHeight="1">
      <c r="A677" s="890"/>
      <c r="B677" s="889"/>
      <c r="C677" s="889"/>
      <c r="D677" s="889"/>
      <c r="E677" s="889"/>
      <c r="F677" s="889"/>
      <c r="G677" s="889"/>
    </row>
    <row r="678" spans="1:7" ht="15.75" customHeight="1">
      <c r="A678" s="890"/>
      <c r="B678" s="889"/>
      <c r="C678" s="889"/>
      <c r="D678" s="889"/>
      <c r="E678" s="889"/>
      <c r="F678" s="889"/>
      <c r="G678" s="889"/>
    </row>
    <row r="679" spans="1:7" ht="15.75" customHeight="1">
      <c r="A679" s="890"/>
      <c r="B679" s="889"/>
      <c r="C679" s="889"/>
      <c r="D679" s="889"/>
      <c r="E679" s="889"/>
      <c r="F679" s="889"/>
      <c r="G679" s="889"/>
    </row>
    <row r="680" spans="1:7" ht="15.75" customHeight="1">
      <c r="A680" s="890"/>
      <c r="B680" s="889"/>
      <c r="C680" s="889"/>
      <c r="D680" s="889"/>
      <c r="E680" s="889"/>
      <c r="F680" s="889"/>
      <c r="G680" s="889"/>
    </row>
    <row r="681" spans="1:7" ht="15.75" customHeight="1">
      <c r="A681" s="890"/>
      <c r="B681" s="889"/>
      <c r="C681" s="889"/>
      <c r="D681" s="889"/>
      <c r="E681" s="889"/>
      <c r="F681" s="889"/>
      <c r="G681" s="889"/>
    </row>
    <row r="682" spans="1:7" ht="15.75" customHeight="1">
      <c r="A682" s="890"/>
      <c r="B682" s="889"/>
      <c r="C682" s="889"/>
      <c r="D682" s="889"/>
      <c r="E682" s="889"/>
      <c r="F682" s="889"/>
      <c r="G682" s="889"/>
    </row>
    <row r="683" spans="1:7" ht="15.75" customHeight="1">
      <c r="A683" s="890"/>
      <c r="B683" s="889"/>
      <c r="C683" s="889"/>
      <c r="D683" s="889"/>
      <c r="E683" s="889"/>
      <c r="F683" s="889"/>
      <c r="G683" s="889"/>
    </row>
    <row r="684" spans="1:7" ht="15.75" customHeight="1">
      <c r="A684" s="890"/>
      <c r="B684" s="889"/>
      <c r="C684" s="889"/>
      <c r="D684" s="889"/>
      <c r="E684" s="889"/>
      <c r="F684" s="889"/>
      <c r="G684" s="889"/>
    </row>
    <row r="685" spans="1:7" ht="15.75" customHeight="1">
      <c r="A685" s="890"/>
      <c r="B685" s="889"/>
      <c r="C685" s="889"/>
      <c r="D685" s="889"/>
      <c r="E685" s="889"/>
      <c r="F685" s="889"/>
      <c r="G685" s="889"/>
    </row>
    <row r="686" spans="1:7" ht="15.75" customHeight="1">
      <c r="A686" s="890"/>
      <c r="B686" s="889"/>
      <c r="C686" s="889"/>
      <c r="D686" s="889"/>
      <c r="E686" s="889"/>
      <c r="F686" s="889"/>
      <c r="G686" s="889"/>
    </row>
    <row r="687" spans="1:7" ht="15.75" customHeight="1">
      <c r="A687" s="890"/>
      <c r="B687" s="889"/>
      <c r="C687" s="889"/>
      <c r="D687" s="889"/>
      <c r="E687" s="889"/>
      <c r="F687" s="889"/>
      <c r="G687" s="889"/>
    </row>
    <row r="688" spans="1:7" ht="15.75" customHeight="1">
      <c r="A688" s="890"/>
      <c r="B688" s="889"/>
      <c r="C688" s="889"/>
      <c r="D688" s="889"/>
      <c r="E688" s="889"/>
      <c r="F688" s="889"/>
      <c r="G688" s="889"/>
    </row>
    <row r="689" spans="1:7" ht="15.75" customHeight="1">
      <c r="A689" s="890"/>
      <c r="B689" s="889"/>
      <c r="C689" s="889"/>
      <c r="D689" s="889"/>
      <c r="E689" s="889"/>
      <c r="F689" s="889"/>
      <c r="G689" s="889"/>
    </row>
    <row r="690" spans="1:7" ht="15.75" customHeight="1">
      <c r="A690" s="890"/>
      <c r="B690" s="889"/>
      <c r="C690" s="889"/>
      <c r="D690" s="889"/>
      <c r="E690" s="889"/>
      <c r="F690" s="889"/>
      <c r="G690" s="889"/>
    </row>
    <row r="691" spans="1:7" ht="15.75" customHeight="1">
      <c r="A691" s="890"/>
      <c r="B691" s="889"/>
      <c r="C691" s="889"/>
      <c r="D691" s="889"/>
      <c r="E691" s="889"/>
      <c r="F691" s="889"/>
      <c r="G691" s="889"/>
    </row>
    <row r="692" spans="1:7" ht="15.75" customHeight="1">
      <c r="A692" s="890"/>
      <c r="B692" s="889"/>
      <c r="C692" s="889"/>
      <c r="D692" s="889"/>
      <c r="E692" s="889"/>
      <c r="F692" s="889"/>
      <c r="G692" s="889"/>
    </row>
    <row r="693" spans="1:7" ht="15.75" customHeight="1">
      <c r="A693" s="890"/>
      <c r="B693" s="889"/>
      <c r="C693" s="889"/>
      <c r="D693" s="889"/>
      <c r="E693" s="889"/>
      <c r="F693" s="889"/>
      <c r="G693" s="889"/>
    </row>
    <row r="694" spans="1:7" ht="15.75" customHeight="1">
      <c r="A694" s="890"/>
      <c r="B694" s="889"/>
      <c r="C694" s="889"/>
      <c r="D694" s="889"/>
      <c r="E694" s="889"/>
      <c r="F694" s="889"/>
      <c r="G694" s="889"/>
    </row>
    <row r="695" spans="1:7" ht="15.75" customHeight="1">
      <c r="A695" s="890"/>
      <c r="B695" s="889"/>
      <c r="C695" s="889"/>
      <c r="D695" s="889"/>
      <c r="E695" s="889"/>
      <c r="F695" s="889"/>
      <c r="G695" s="889"/>
    </row>
    <row r="696" spans="1:7" ht="15.75" customHeight="1">
      <c r="A696" s="890"/>
      <c r="B696" s="889"/>
      <c r="C696" s="889"/>
      <c r="D696" s="889"/>
      <c r="E696" s="889"/>
      <c r="F696" s="889"/>
      <c r="G696" s="889"/>
    </row>
    <row r="697" spans="1:7" ht="15.75" customHeight="1">
      <c r="A697" s="890"/>
      <c r="B697" s="889"/>
      <c r="C697" s="889"/>
      <c r="D697" s="889"/>
      <c r="E697" s="889"/>
      <c r="F697" s="889"/>
      <c r="G697" s="889"/>
    </row>
    <row r="698" spans="1:7" ht="15.75" customHeight="1">
      <c r="A698" s="890"/>
      <c r="B698" s="889"/>
      <c r="C698" s="889"/>
      <c r="D698" s="889"/>
      <c r="E698" s="889"/>
      <c r="F698" s="889"/>
      <c r="G698" s="889"/>
    </row>
    <row r="699" spans="1:7" ht="15.75" customHeight="1">
      <c r="A699" s="890"/>
      <c r="B699" s="889"/>
      <c r="C699" s="889"/>
      <c r="D699" s="889"/>
      <c r="E699" s="889"/>
      <c r="F699" s="889"/>
      <c r="G699" s="889"/>
    </row>
    <row r="700" spans="1:7" ht="15.75" customHeight="1">
      <c r="A700" s="890"/>
      <c r="B700" s="889"/>
      <c r="C700" s="889"/>
      <c r="D700" s="889"/>
      <c r="E700" s="889"/>
      <c r="F700" s="889"/>
      <c r="G700" s="889"/>
    </row>
    <row r="701" spans="1:7" ht="15.75" customHeight="1">
      <c r="A701" s="890"/>
      <c r="B701" s="889"/>
      <c r="C701" s="889"/>
      <c r="D701" s="889"/>
      <c r="E701" s="889"/>
      <c r="F701" s="889"/>
      <c r="G701" s="889"/>
    </row>
    <row r="702" spans="1:7" ht="15.75" customHeight="1">
      <c r="A702" s="890"/>
      <c r="B702" s="889"/>
      <c r="C702" s="889"/>
      <c r="D702" s="889"/>
      <c r="E702" s="889"/>
      <c r="F702" s="889"/>
      <c r="G702" s="889"/>
    </row>
    <row r="703" spans="1:7" ht="15.75" customHeight="1">
      <c r="A703" s="890"/>
      <c r="B703" s="889"/>
      <c r="C703" s="889"/>
      <c r="D703" s="889"/>
      <c r="E703" s="889"/>
      <c r="F703" s="889"/>
      <c r="G703" s="889"/>
    </row>
    <row r="704" spans="1:7" ht="15.75" customHeight="1">
      <c r="A704" s="890"/>
      <c r="B704" s="889"/>
      <c r="C704" s="889"/>
      <c r="D704" s="889"/>
      <c r="E704" s="889"/>
      <c r="F704" s="889"/>
      <c r="G704" s="889"/>
    </row>
    <row r="705" spans="1:7" ht="15.75" customHeight="1">
      <c r="A705" s="890"/>
      <c r="B705" s="889"/>
      <c r="C705" s="889"/>
      <c r="D705" s="889"/>
      <c r="E705" s="889"/>
      <c r="F705" s="889"/>
      <c r="G705" s="889"/>
    </row>
    <row r="706" spans="1:7" ht="15.75" customHeight="1">
      <c r="A706" s="890"/>
      <c r="B706" s="889"/>
      <c r="C706" s="889"/>
      <c r="D706" s="889"/>
      <c r="E706" s="889"/>
      <c r="F706" s="889"/>
      <c r="G706" s="889"/>
    </row>
    <row r="707" spans="1:7" ht="15.75" customHeight="1">
      <c r="A707" s="890"/>
      <c r="B707" s="889"/>
      <c r="C707" s="889"/>
      <c r="D707" s="889"/>
      <c r="E707" s="889"/>
      <c r="F707" s="889"/>
      <c r="G707" s="889"/>
    </row>
    <row r="708" spans="1:7" ht="15.75" customHeight="1">
      <c r="A708" s="890"/>
      <c r="B708" s="889"/>
      <c r="C708" s="889"/>
      <c r="D708" s="889"/>
      <c r="E708" s="889"/>
      <c r="F708" s="889"/>
      <c r="G708" s="889"/>
    </row>
    <row r="709" spans="1:7" ht="15.75" customHeight="1">
      <c r="A709" s="890"/>
      <c r="B709" s="889"/>
      <c r="C709" s="889"/>
      <c r="D709" s="889"/>
      <c r="E709" s="889"/>
      <c r="F709" s="889"/>
      <c r="G709" s="889"/>
    </row>
    <row r="710" spans="1:7" ht="15.75" customHeight="1">
      <c r="A710" s="890"/>
      <c r="B710" s="889"/>
      <c r="C710" s="889"/>
      <c r="D710" s="889"/>
      <c r="E710" s="889"/>
      <c r="F710" s="889"/>
      <c r="G710" s="889"/>
    </row>
    <row r="711" spans="1:7" ht="15.75" customHeight="1">
      <c r="A711" s="890"/>
      <c r="B711" s="889"/>
      <c r="C711" s="889"/>
      <c r="D711" s="889"/>
      <c r="E711" s="889"/>
      <c r="F711" s="889"/>
      <c r="G711" s="889"/>
    </row>
    <row r="712" spans="1:7" ht="15.75" customHeight="1">
      <c r="A712" s="890"/>
      <c r="B712" s="889"/>
      <c r="C712" s="889"/>
      <c r="D712" s="889"/>
      <c r="E712" s="889"/>
      <c r="F712" s="889"/>
      <c r="G712" s="889"/>
    </row>
    <row r="713" spans="1:7" ht="15.75" customHeight="1">
      <c r="A713" s="890"/>
      <c r="B713" s="889"/>
      <c r="C713" s="889"/>
      <c r="D713" s="889"/>
      <c r="E713" s="889"/>
      <c r="F713" s="889"/>
      <c r="G713" s="889"/>
    </row>
    <row r="714" spans="1:7" ht="15.75" customHeight="1">
      <c r="A714" s="890"/>
      <c r="B714" s="889"/>
      <c r="C714" s="889"/>
      <c r="D714" s="889"/>
      <c r="E714" s="889"/>
      <c r="F714" s="889"/>
      <c r="G714" s="889"/>
    </row>
    <row r="715" spans="1:7" ht="15.75" customHeight="1">
      <c r="A715" s="890"/>
      <c r="B715" s="889"/>
      <c r="C715" s="889"/>
      <c r="D715" s="889"/>
      <c r="E715" s="889"/>
      <c r="F715" s="889"/>
      <c r="G715" s="889"/>
    </row>
    <row r="716" spans="1:7" ht="15.75" customHeight="1">
      <c r="A716" s="890"/>
      <c r="B716" s="889"/>
      <c r="C716" s="889"/>
      <c r="D716" s="889"/>
      <c r="E716" s="889"/>
      <c r="F716" s="889"/>
      <c r="G716" s="889"/>
    </row>
    <row r="717" spans="1:7" ht="15.75" customHeight="1">
      <c r="A717" s="890"/>
      <c r="B717" s="889"/>
      <c r="C717" s="889"/>
      <c r="D717" s="889"/>
      <c r="E717" s="889"/>
      <c r="F717" s="889"/>
      <c r="G717" s="889"/>
    </row>
    <row r="718" spans="1:7" ht="15.75" customHeight="1">
      <c r="A718" s="890"/>
      <c r="B718" s="889"/>
      <c r="C718" s="889"/>
      <c r="D718" s="889"/>
      <c r="E718" s="889"/>
      <c r="F718" s="889"/>
      <c r="G718" s="889"/>
    </row>
    <row r="719" spans="1:7" ht="15.75" customHeight="1">
      <c r="A719" s="890"/>
      <c r="B719" s="889"/>
      <c r="C719" s="889"/>
      <c r="D719" s="889"/>
      <c r="E719" s="889"/>
      <c r="F719" s="889"/>
      <c r="G719" s="889"/>
    </row>
    <row r="720" spans="1:7" ht="15.75" customHeight="1">
      <c r="A720" s="890"/>
      <c r="B720" s="889"/>
      <c r="C720" s="889"/>
      <c r="D720" s="889"/>
      <c r="E720" s="889"/>
      <c r="F720" s="889"/>
      <c r="G720" s="889"/>
    </row>
    <row r="721" spans="1:7" ht="15.75" customHeight="1">
      <c r="A721" s="890"/>
      <c r="B721" s="889"/>
      <c r="C721" s="889"/>
      <c r="D721" s="889"/>
      <c r="E721" s="889"/>
      <c r="F721" s="889"/>
      <c r="G721" s="889"/>
    </row>
    <row r="722" spans="1:7" ht="15.75" customHeight="1">
      <c r="A722" s="890"/>
      <c r="B722" s="889"/>
      <c r="C722" s="889"/>
      <c r="D722" s="889"/>
      <c r="E722" s="889"/>
      <c r="F722" s="889"/>
      <c r="G722" s="889"/>
    </row>
    <row r="723" spans="1:7" ht="15.75" customHeight="1">
      <c r="A723" s="890"/>
      <c r="B723" s="889"/>
      <c r="C723" s="889"/>
      <c r="D723" s="889"/>
      <c r="E723" s="889"/>
      <c r="F723" s="889"/>
      <c r="G723" s="889"/>
    </row>
    <row r="724" spans="1:7" ht="15.75" customHeight="1">
      <c r="A724" s="890"/>
      <c r="B724" s="889"/>
      <c r="C724" s="889"/>
      <c r="D724" s="889"/>
      <c r="E724" s="889"/>
      <c r="F724" s="889"/>
      <c r="G724" s="889"/>
    </row>
    <row r="725" spans="1:7" ht="15.75" customHeight="1">
      <c r="A725" s="890"/>
      <c r="B725" s="889"/>
      <c r="C725" s="889"/>
      <c r="D725" s="889"/>
      <c r="E725" s="889"/>
      <c r="F725" s="889"/>
      <c r="G725" s="889"/>
    </row>
    <row r="726" spans="1:7" ht="15.75" customHeight="1">
      <c r="A726" s="890"/>
      <c r="B726" s="889"/>
      <c r="C726" s="889"/>
      <c r="D726" s="889"/>
      <c r="E726" s="889"/>
      <c r="F726" s="889"/>
      <c r="G726" s="889"/>
    </row>
    <row r="727" spans="1:7" ht="15.75" customHeight="1">
      <c r="A727" s="890"/>
      <c r="B727" s="889"/>
      <c r="C727" s="889"/>
      <c r="D727" s="889"/>
      <c r="E727" s="889"/>
      <c r="F727" s="889"/>
      <c r="G727" s="889"/>
    </row>
    <row r="728" spans="1:7" ht="15.75" customHeight="1">
      <c r="A728" s="890"/>
      <c r="B728" s="889"/>
      <c r="C728" s="889"/>
      <c r="D728" s="889"/>
      <c r="E728" s="889"/>
      <c r="F728" s="889"/>
      <c r="G728" s="889"/>
    </row>
    <row r="729" spans="1:7" ht="15.75" customHeight="1">
      <c r="A729" s="890"/>
      <c r="B729" s="889"/>
      <c r="C729" s="889"/>
      <c r="D729" s="889"/>
      <c r="E729" s="889"/>
      <c r="F729" s="889"/>
      <c r="G729" s="889"/>
    </row>
    <row r="730" spans="1:7" ht="15.75" customHeight="1">
      <c r="A730" s="890"/>
      <c r="B730" s="889"/>
      <c r="C730" s="889"/>
      <c r="D730" s="889"/>
      <c r="E730" s="889"/>
      <c r="F730" s="889"/>
      <c r="G730" s="889"/>
    </row>
    <row r="731" spans="1:7" ht="15.75" customHeight="1">
      <c r="A731" s="890"/>
      <c r="B731" s="889"/>
      <c r="C731" s="889"/>
      <c r="D731" s="889"/>
      <c r="E731" s="889"/>
      <c r="F731" s="889"/>
      <c r="G731" s="889"/>
    </row>
    <row r="732" spans="1:7" ht="15.75" customHeight="1">
      <c r="A732" s="890"/>
      <c r="B732" s="889"/>
      <c r="C732" s="889"/>
      <c r="D732" s="889"/>
      <c r="E732" s="889"/>
      <c r="F732" s="889"/>
      <c r="G732" s="889"/>
    </row>
    <row r="733" spans="1:7" ht="15.75" customHeight="1">
      <c r="A733" s="890"/>
      <c r="B733" s="889"/>
      <c r="C733" s="889"/>
      <c r="D733" s="889"/>
      <c r="E733" s="889"/>
      <c r="F733" s="889"/>
      <c r="G733" s="889"/>
    </row>
    <row r="734" spans="1:7" ht="15.75" customHeight="1">
      <c r="A734" s="890"/>
      <c r="B734" s="889"/>
      <c r="C734" s="889"/>
      <c r="D734" s="889"/>
      <c r="E734" s="889"/>
      <c r="F734" s="889"/>
      <c r="G734" s="889"/>
    </row>
    <row r="735" spans="1:7" ht="15.75" customHeight="1">
      <c r="A735" s="890"/>
      <c r="B735" s="889"/>
      <c r="C735" s="889"/>
      <c r="D735" s="889"/>
      <c r="E735" s="889"/>
      <c r="F735" s="889"/>
      <c r="G735" s="889"/>
    </row>
    <row r="736" spans="1:7" ht="15.75" customHeight="1">
      <c r="A736" s="890"/>
      <c r="B736" s="889"/>
      <c r="C736" s="889"/>
      <c r="D736" s="889"/>
      <c r="E736" s="889"/>
      <c r="F736" s="889"/>
      <c r="G736" s="889"/>
    </row>
    <row r="737" spans="1:7" ht="15.75" customHeight="1">
      <c r="A737" s="890"/>
      <c r="B737" s="889"/>
      <c r="C737" s="889"/>
      <c r="D737" s="889"/>
      <c r="E737" s="889"/>
      <c r="F737" s="889"/>
      <c r="G737" s="889"/>
    </row>
    <row r="738" spans="1:7" ht="15.75" customHeight="1">
      <c r="A738" s="890"/>
      <c r="B738" s="889"/>
      <c r="C738" s="889"/>
      <c r="D738" s="889"/>
      <c r="E738" s="889"/>
      <c r="F738" s="889"/>
      <c r="G738" s="889"/>
    </row>
    <row r="739" spans="1:7" ht="15.75" customHeight="1">
      <c r="A739" s="890"/>
      <c r="B739" s="889"/>
      <c r="C739" s="889"/>
      <c r="D739" s="889"/>
      <c r="E739" s="889"/>
      <c r="F739" s="889"/>
      <c r="G739" s="889"/>
    </row>
    <row r="740" spans="1:7" ht="15.75" customHeight="1">
      <c r="A740" s="890"/>
      <c r="B740" s="889"/>
      <c r="C740" s="889"/>
      <c r="D740" s="889"/>
      <c r="E740" s="889"/>
      <c r="F740" s="889"/>
      <c r="G740" s="889"/>
    </row>
    <row r="741" spans="1:7" ht="15.75" customHeight="1">
      <c r="A741" s="890"/>
      <c r="B741" s="889"/>
      <c r="C741" s="889"/>
      <c r="D741" s="889"/>
      <c r="E741" s="889"/>
      <c r="F741" s="889"/>
      <c r="G741" s="889"/>
    </row>
    <row r="742" spans="1:7" ht="15.75" customHeight="1">
      <c r="A742" s="890"/>
      <c r="B742" s="889"/>
      <c r="C742" s="889"/>
      <c r="D742" s="889"/>
      <c r="E742" s="889"/>
      <c r="F742" s="889"/>
      <c r="G742" s="889"/>
    </row>
    <row r="743" spans="1:7" ht="15.75" customHeight="1">
      <c r="A743" s="890"/>
      <c r="B743" s="889"/>
      <c r="C743" s="889"/>
      <c r="D743" s="889"/>
      <c r="E743" s="889"/>
      <c r="F743" s="889"/>
      <c r="G743" s="889"/>
    </row>
    <row r="744" spans="1:7" ht="15.75" customHeight="1">
      <c r="A744" s="890"/>
      <c r="B744" s="889"/>
      <c r="C744" s="889"/>
      <c r="D744" s="889"/>
      <c r="E744" s="889"/>
      <c r="F744" s="889"/>
      <c r="G744" s="889"/>
    </row>
    <row r="745" spans="1:7" ht="15.75" customHeight="1">
      <c r="A745" s="890"/>
      <c r="B745" s="889"/>
      <c r="C745" s="889"/>
      <c r="D745" s="889"/>
      <c r="E745" s="889"/>
      <c r="F745" s="889"/>
      <c r="G745" s="889"/>
    </row>
    <row r="746" spans="1:7" ht="15.75" customHeight="1">
      <c r="A746" s="890"/>
      <c r="B746" s="889"/>
      <c r="C746" s="889"/>
      <c r="D746" s="889"/>
      <c r="E746" s="889"/>
      <c r="F746" s="889"/>
      <c r="G746" s="889"/>
    </row>
    <row r="747" spans="1:7" ht="15.75" customHeight="1">
      <c r="A747" s="890"/>
      <c r="B747" s="889"/>
      <c r="C747" s="889"/>
      <c r="D747" s="889"/>
      <c r="E747" s="889"/>
      <c r="F747" s="889"/>
      <c r="G747" s="889"/>
    </row>
    <row r="748" spans="1:7" ht="15.75" customHeight="1">
      <c r="A748" s="890"/>
      <c r="B748" s="889"/>
      <c r="C748" s="889"/>
      <c r="D748" s="889"/>
      <c r="E748" s="889"/>
      <c r="F748" s="889"/>
      <c r="G748" s="889"/>
    </row>
    <row r="749" spans="1:7" ht="15.75" customHeight="1">
      <c r="A749" s="890"/>
      <c r="B749" s="889"/>
      <c r="C749" s="889"/>
      <c r="D749" s="889"/>
      <c r="E749" s="889"/>
      <c r="F749" s="889"/>
      <c r="G749" s="889"/>
    </row>
    <row r="750" spans="1:7" ht="15.75" customHeight="1">
      <c r="A750" s="890"/>
      <c r="B750" s="889"/>
      <c r="C750" s="889"/>
      <c r="D750" s="889"/>
      <c r="E750" s="889"/>
      <c r="F750" s="889"/>
      <c r="G750" s="889"/>
    </row>
    <row r="751" spans="1:7" ht="15.75" customHeight="1">
      <c r="A751" s="890"/>
      <c r="B751" s="889"/>
      <c r="C751" s="889"/>
      <c r="D751" s="889"/>
      <c r="E751" s="889"/>
      <c r="F751" s="889"/>
      <c r="G751" s="889"/>
    </row>
    <row r="752" spans="1:7" ht="15.75" customHeight="1">
      <c r="A752" s="890"/>
      <c r="B752" s="889"/>
      <c r="C752" s="889"/>
      <c r="D752" s="889"/>
      <c r="E752" s="889"/>
      <c r="F752" s="889"/>
      <c r="G752" s="889"/>
    </row>
    <row r="753" spans="1:7" ht="15.75" customHeight="1">
      <c r="A753" s="890"/>
      <c r="B753" s="889"/>
      <c r="C753" s="889"/>
      <c r="D753" s="889"/>
      <c r="E753" s="889"/>
      <c r="F753" s="889"/>
      <c r="G753" s="889"/>
    </row>
    <row r="754" spans="1:7" ht="15.75" customHeight="1">
      <c r="A754" s="890"/>
      <c r="B754" s="889"/>
      <c r="C754" s="889"/>
      <c r="D754" s="889"/>
      <c r="E754" s="889"/>
      <c r="F754" s="889"/>
      <c r="G754" s="889"/>
    </row>
    <row r="755" spans="1:7" ht="15.75" customHeight="1">
      <c r="A755" s="890"/>
      <c r="B755" s="889"/>
      <c r="C755" s="889"/>
      <c r="D755" s="889"/>
      <c r="E755" s="889"/>
      <c r="F755" s="889"/>
      <c r="G755" s="889"/>
    </row>
    <row r="756" spans="1:7" ht="15.75" customHeight="1">
      <c r="A756" s="890"/>
      <c r="B756" s="889"/>
      <c r="C756" s="889"/>
      <c r="D756" s="889"/>
      <c r="E756" s="889"/>
      <c r="F756" s="889"/>
      <c r="G756" s="889"/>
    </row>
    <row r="757" spans="1:7" ht="15.75" customHeight="1">
      <c r="A757" s="890"/>
      <c r="B757" s="889"/>
      <c r="C757" s="889"/>
      <c r="D757" s="889"/>
      <c r="E757" s="889"/>
      <c r="F757" s="889"/>
      <c r="G757" s="889"/>
    </row>
    <row r="758" spans="1:7" ht="15.75" customHeight="1">
      <c r="A758" s="890"/>
      <c r="B758" s="889"/>
      <c r="C758" s="889"/>
      <c r="D758" s="889"/>
      <c r="E758" s="889"/>
      <c r="F758" s="889"/>
      <c r="G758" s="889"/>
    </row>
    <row r="759" spans="1:7" ht="15.75" customHeight="1">
      <c r="A759" s="890"/>
      <c r="B759" s="889"/>
      <c r="C759" s="889"/>
      <c r="D759" s="889"/>
      <c r="E759" s="889"/>
      <c r="F759" s="889"/>
      <c r="G759" s="889"/>
    </row>
    <row r="760" spans="1:7" ht="15.75" customHeight="1">
      <c r="A760" s="890"/>
      <c r="B760" s="889"/>
      <c r="C760" s="889"/>
      <c r="D760" s="889"/>
      <c r="E760" s="889"/>
      <c r="F760" s="889"/>
      <c r="G760" s="889"/>
    </row>
    <row r="761" spans="1:7" ht="15.75" customHeight="1">
      <c r="A761" s="890"/>
      <c r="B761" s="889"/>
      <c r="C761" s="889"/>
      <c r="D761" s="889"/>
      <c r="E761" s="889"/>
      <c r="F761" s="889"/>
      <c r="G761" s="889"/>
    </row>
    <row r="762" spans="1:7" ht="15.75" customHeight="1">
      <c r="A762" s="890"/>
      <c r="B762" s="889"/>
      <c r="C762" s="889"/>
      <c r="D762" s="889"/>
      <c r="E762" s="889"/>
      <c r="F762" s="889"/>
      <c r="G762" s="889"/>
    </row>
    <row r="763" spans="1:7" ht="15.75" customHeight="1">
      <c r="A763" s="890"/>
      <c r="B763" s="889"/>
      <c r="C763" s="889"/>
      <c r="D763" s="889"/>
      <c r="E763" s="889"/>
      <c r="F763" s="889"/>
      <c r="G763" s="889"/>
    </row>
    <row r="764" spans="1:7" ht="15.75" customHeight="1">
      <c r="A764" s="890"/>
      <c r="B764" s="889"/>
      <c r="C764" s="889"/>
      <c r="D764" s="889"/>
      <c r="E764" s="889"/>
      <c r="F764" s="889"/>
      <c r="G764" s="889"/>
    </row>
    <row r="765" spans="1:7" ht="15.75" customHeight="1">
      <c r="A765" s="890"/>
      <c r="B765" s="889"/>
      <c r="C765" s="889"/>
      <c r="D765" s="889"/>
      <c r="E765" s="889"/>
      <c r="F765" s="889"/>
      <c r="G765" s="889"/>
    </row>
    <row r="766" spans="1:7" ht="15.75" customHeight="1">
      <c r="A766" s="890"/>
      <c r="B766" s="889"/>
      <c r="C766" s="889"/>
      <c r="D766" s="889"/>
      <c r="E766" s="889"/>
      <c r="F766" s="889"/>
      <c r="G766" s="889"/>
    </row>
    <row r="767" spans="1:7" ht="15.75" customHeight="1">
      <c r="A767" s="890"/>
      <c r="B767" s="889"/>
      <c r="C767" s="889"/>
      <c r="D767" s="889"/>
      <c r="E767" s="889"/>
      <c r="F767" s="889"/>
      <c r="G767" s="889"/>
    </row>
    <row r="768" spans="1:7" ht="15.75" customHeight="1">
      <c r="A768" s="890"/>
      <c r="B768" s="889"/>
      <c r="C768" s="889"/>
      <c r="D768" s="889"/>
      <c r="E768" s="889"/>
      <c r="F768" s="889"/>
      <c r="G768" s="889"/>
    </row>
    <row r="769" spans="1:7" ht="15.75" customHeight="1">
      <c r="A769" s="890"/>
      <c r="B769" s="889"/>
      <c r="C769" s="889"/>
      <c r="D769" s="889"/>
      <c r="E769" s="889"/>
      <c r="F769" s="889"/>
      <c r="G769" s="889"/>
    </row>
    <row r="770" spans="1:7" ht="15.75" customHeight="1">
      <c r="A770" s="890"/>
      <c r="B770" s="889"/>
      <c r="C770" s="889"/>
      <c r="D770" s="889"/>
      <c r="E770" s="889"/>
      <c r="F770" s="889"/>
      <c r="G770" s="889"/>
    </row>
    <row r="771" spans="1:7" ht="15.75" customHeight="1">
      <c r="A771" s="890"/>
      <c r="B771" s="889"/>
      <c r="C771" s="889"/>
      <c r="D771" s="889"/>
      <c r="E771" s="889"/>
      <c r="F771" s="889"/>
      <c r="G771" s="889"/>
    </row>
    <row r="772" spans="1:7" ht="15.75" customHeight="1">
      <c r="A772" s="890"/>
      <c r="B772" s="889"/>
      <c r="C772" s="889"/>
      <c r="D772" s="889"/>
      <c r="E772" s="889"/>
      <c r="F772" s="889"/>
      <c r="G772" s="889"/>
    </row>
    <row r="773" spans="1:7" ht="15.75" customHeight="1">
      <c r="A773" s="890"/>
      <c r="B773" s="889"/>
      <c r="C773" s="889"/>
      <c r="D773" s="889"/>
      <c r="E773" s="889"/>
      <c r="F773" s="889"/>
      <c r="G773" s="889"/>
    </row>
    <row r="774" spans="1:7" ht="15.75" customHeight="1">
      <c r="A774" s="890"/>
      <c r="B774" s="889"/>
      <c r="C774" s="889"/>
      <c r="D774" s="889"/>
      <c r="E774" s="889"/>
      <c r="F774" s="889"/>
      <c r="G774" s="889"/>
    </row>
    <row r="775" spans="1:7" ht="15.75" customHeight="1">
      <c r="A775" s="890"/>
      <c r="B775" s="889"/>
      <c r="C775" s="889"/>
      <c r="D775" s="889"/>
      <c r="E775" s="889"/>
      <c r="F775" s="889"/>
      <c r="G775" s="889"/>
    </row>
    <row r="776" spans="1:7" ht="15.75" customHeight="1">
      <c r="A776" s="890"/>
      <c r="B776" s="889"/>
      <c r="C776" s="889"/>
      <c r="D776" s="889"/>
      <c r="E776" s="889"/>
      <c r="F776" s="889"/>
      <c r="G776" s="889"/>
    </row>
    <row r="777" spans="1:7" ht="15.75" customHeight="1">
      <c r="A777" s="890"/>
      <c r="B777" s="889"/>
      <c r="C777" s="889"/>
      <c r="D777" s="889"/>
      <c r="E777" s="889"/>
      <c r="F777" s="889"/>
      <c r="G777" s="889"/>
    </row>
    <row r="778" spans="1:7" ht="15.75" customHeight="1">
      <c r="A778" s="890"/>
      <c r="B778" s="889"/>
      <c r="C778" s="889"/>
      <c r="D778" s="889"/>
      <c r="E778" s="889"/>
      <c r="F778" s="889"/>
      <c r="G778" s="889"/>
    </row>
    <row r="779" spans="1:7" ht="15.75" customHeight="1">
      <c r="A779" s="890"/>
      <c r="B779" s="889"/>
      <c r="C779" s="889"/>
      <c r="D779" s="889"/>
      <c r="E779" s="889"/>
      <c r="F779" s="889"/>
      <c r="G779" s="889"/>
    </row>
    <row r="780" spans="1:7" ht="15.75" customHeight="1">
      <c r="A780" s="890"/>
      <c r="B780" s="889"/>
      <c r="C780" s="889"/>
      <c r="D780" s="889"/>
      <c r="E780" s="889"/>
      <c r="F780" s="889"/>
      <c r="G780" s="889"/>
    </row>
    <row r="781" spans="1:7" ht="15.75" customHeight="1">
      <c r="A781" s="890"/>
      <c r="B781" s="889"/>
      <c r="C781" s="889"/>
      <c r="D781" s="889"/>
      <c r="E781" s="889"/>
      <c r="F781" s="889"/>
      <c r="G781" s="889"/>
    </row>
    <row r="782" spans="1:7" ht="15.75" customHeight="1">
      <c r="A782" s="890"/>
      <c r="B782" s="889"/>
      <c r="C782" s="889"/>
      <c r="D782" s="889"/>
      <c r="E782" s="889"/>
      <c r="F782" s="889"/>
      <c r="G782" s="889"/>
    </row>
    <row r="783" spans="1:7" ht="15.75" customHeight="1">
      <c r="A783" s="890"/>
      <c r="B783" s="889"/>
      <c r="C783" s="889"/>
      <c r="D783" s="889"/>
      <c r="E783" s="889"/>
      <c r="F783" s="889"/>
      <c r="G783" s="889"/>
    </row>
    <row r="784" spans="1:7" ht="15.75" customHeight="1">
      <c r="A784" s="890"/>
      <c r="B784" s="889"/>
      <c r="C784" s="889"/>
      <c r="D784" s="889"/>
      <c r="E784" s="889"/>
      <c r="F784" s="889"/>
      <c r="G784" s="889"/>
    </row>
    <row r="785" spans="1:7" ht="15.75" customHeight="1">
      <c r="A785" s="890"/>
      <c r="B785" s="889"/>
      <c r="C785" s="889"/>
      <c r="D785" s="889"/>
      <c r="E785" s="889"/>
      <c r="F785" s="889"/>
      <c r="G785" s="889"/>
    </row>
    <row r="786" spans="1:7" ht="15.75" customHeight="1">
      <c r="A786" s="890"/>
      <c r="B786" s="889"/>
      <c r="C786" s="889"/>
      <c r="D786" s="889"/>
      <c r="E786" s="889"/>
      <c r="F786" s="889"/>
      <c r="G786" s="889"/>
    </row>
    <row r="787" spans="1:7" ht="15.75" customHeight="1">
      <c r="A787" s="890"/>
      <c r="B787" s="889"/>
      <c r="C787" s="889"/>
      <c r="D787" s="889"/>
      <c r="E787" s="889"/>
      <c r="F787" s="889"/>
      <c r="G787" s="889"/>
    </row>
    <row r="788" spans="1:7" ht="15.75" customHeight="1">
      <c r="A788" s="890"/>
      <c r="B788" s="889"/>
      <c r="C788" s="889"/>
      <c r="D788" s="889"/>
      <c r="E788" s="889"/>
      <c r="F788" s="889"/>
      <c r="G788" s="889"/>
    </row>
    <row r="789" spans="1:7" ht="15.75" customHeight="1">
      <c r="A789" s="890"/>
      <c r="B789" s="889"/>
      <c r="C789" s="889"/>
      <c r="D789" s="889"/>
      <c r="E789" s="889"/>
      <c r="F789" s="889"/>
      <c r="G789" s="889"/>
    </row>
    <row r="790" spans="1:7" ht="15.75" customHeight="1">
      <c r="A790" s="890"/>
      <c r="B790" s="889"/>
      <c r="C790" s="889"/>
      <c r="D790" s="889"/>
      <c r="E790" s="889"/>
      <c r="F790" s="889"/>
      <c r="G790" s="889"/>
    </row>
    <row r="791" spans="1:7" ht="15.75" customHeight="1">
      <c r="A791" s="890"/>
      <c r="B791" s="889"/>
      <c r="C791" s="889"/>
      <c r="D791" s="889"/>
      <c r="E791" s="889"/>
      <c r="F791" s="889"/>
      <c r="G791" s="889"/>
    </row>
    <row r="792" spans="1:7" ht="15.75" customHeight="1">
      <c r="A792" s="890"/>
      <c r="B792" s="889"/>
      <c r="C792" s="889"/>
      <c r="D792" s="889"/>
      <c r="E792" s="889"/>
      <c r="F792" s="889"/>
      <c r="G792" s="889"/>
    </row>
    <row r="793" spans="1:7" ht="15.75" customHeight="1">
      <c r="A793" s="890"/>
      <c r="B793" s="889"/>
      <c r="C793" s="889"/>
      <c r="D793" s="889"/>
      <c r="E793" s="889"/>
      <c r="F793" s="889"/>
      <c r="G793" s="889"/>
    </row>
    <row r="794" spans="1:7" ht="15.75" customHeight="1">
      <c r="A794" s="890"/>
      <c r="B794" s="889"/>
      <c r="C794" s="889"/>
      <c r="D794" s="889"/>
      <c r="E794" s="889"/>
      <c r="F794" s="889"/>
      <c r="G794" s="889"/>
    </row>
    <row r="795" spans="1:7" ht="15.75" customHeight="1">
      <c r="A795" s="890"/>
      <c r="B795" s="889"/>
      <c r="C795" s="889"/>
      <c r="D795" s="889"/>
      <c r="E795" s="889"/>
      <c r="F795" s="889"/>
      <c r="G795" s="889"/>
    </row>
    <row r="796" spans="1:7" ht="15.75" customHeight="1">
      <c r="A796" s="890"/>
      <c r="B796" s="889"/>
      <c r="C796" s="889"/>
      <c r="D796" s="889"/>
      <c r="E796" s="889"/>
      <c r="F796" s="889"/>
      <c r="G796" s="889"/>
    </row>
    <row r="797" spans="1:7" ht="15.75" customHeight="1">
      <c r="A797" s="890"/>
      <c r="B797" s="889"/>
      <c r="C797" s="889"/>
      <c r="D797" s="889"/>
      <c r="E797" s="889"/>
      <c r="F797" s="889"/>
      <c r="G797" s="889"/>
    </row>
    <row r="798" spans="1:7" ht="15.75" customHeight="1">
      <c r="A798" s="890"/>
      <c r="B798" s="889"/>
      <c r="C798" s="889"/>
      <c r="D798" s="889"/>
      <c r="E798" s="889"/>
      <c r="F798" s="889"/>
      <c r="G798" s="889"/>
    </row>
    <row r="799" spans="1:7" ht="15.75" customHeight="1">
      <c r="A799" s="890"/>
      <c r="B799" s="889"/>
      <c r="C799" s="889"/>
      <c r="D799" s="889"/>
      <c r="E799" s="889"/>
      <c r="F799" s="889"/>
      <c r="G799" s="889"/>
    </row>
    <row r="800" spans="1:7" ht="15.75" customHeight="1">
      <c r="A800" s="890"/>
      <c r="B800" s="889"/>
      <c r="C800" s="889"/>
      <c r="D800" s="889"/>
      <c r="E800" s="889"/>
      <c r="F800" s="889"/>
      <c r="G800" s="889"/>
    </row>
    <row r="801" spans="1:7" ht="15.75" customHeight="1">
      <c r="A801" s="890"/>
      <c r="B801" s="889"/>
      <c r="C801" s="889"/>
      <c r="D801" s="889"/>
      <c r="E801" s="889"/>
      <c r="F801" s="889"/>
      <c r="G801" s="889"/>
    </row>
    <row r="802" spans="1:7" ht="15.75" customHeight="1">
      <c r="A802" s="890"/>
      <c r="B802" s="889"/>
      <c r="C802" s="889"/>
      <c r="D802" s="889"/>
      <c r="E802" s="889"/>
      <c r="F802" s="889"/>
      <c r="G802" s="889"/>
    </row>
    <row r="803" spans="1:7" ht="15.75" customHeight="1">
      <c r="A803" s="890"/>
      <c r="B803" s="889"/>
      <c r="C803" s="889"/>
      <c r="D803" s="889"/>
      <c r="E803" s="889"/>
      <c r="F803" s="889"/>
      <c r="G803" s="889"/>
    </row>
    <row r="804" spans="1:7" ht="15.75" customHeight="1">
      <c r="A804" s="890"/>
      <c r="B804" s="889"/>
      <c r="C804" s="889"/>
      <c r="D804" s="889"/>
      <c r="E804" s="889"/>
      <c r="F804" s="889"/>
      <c r="G804" s="889"/>
    </row>
    <row r="805" spans="1:7" ht="15.75" customHeight="1">
      <c r="A805" s="890"/>
      <c r="B805" s="889"/>
      <c r="C805" s="889"/>
      <c r="D805" s="889"/>
      <c r="E805" s="889"/>
      <c r="F805" s="889"/>
      <c r="G805" s="889"/>
    </row>
    <row r="806" spans="1:7" ht="15.75" customHeight="1">
      <c r="A806" s="890"/>
      <c r="B806" s="889"/>
      <c r="C806" s="889"/>
      <c r="D806" s="889"/>
      <c r="E806" s="889"/>
      <c r="F806" s="889"/>
      <c r="G806" s="889"/>
    </row>
    <row r="807" spans="1:7" ht="15.75" customHeight="1">
      <c r="A807" s="890"/>
      <c r="B807" s="889"/>
      <c r="C807" s="889"/>
      <c r="D807" s="889"/>
      <c r="E807" s="889"/>
      <c r="F807" s="889"/>
      <c r="G807" s="889"/>
    </row>
    <row r="808" spans="1:7" ht="15.75" customHeight="1">
      <c r="A808" s="890"/>
      <c r="B808" s="889"/>
      <c r="C808" s="889"/>
      <c r="D808" s="889"/>
      <c r="E808" s="889"/>
      <c r="F808" s="889"/>
      <c r="G808" s="889"/>
    </row>
    <row r="809" spans="1:7" ht="15.75" customHeight="1">
      <c r="A809" s="890"/>
      <c r="B809" s="889"/>
      <c r="C809" s="889"/>
      <c r="D809" s="889"/>
      <c r="E809" s="889"/>
      <c r="F809" s="889"/>
      <c r="G809" s="889"/>
    </row>
    <row r="810" spans="1:7" ht="15.75" customHeight="1">
      <c r="A810" s="890"/>
      <c r="B810" s="889"/>
      <c r="C810" s="889"/>
      <c r="D810" s="889"/>
      <c r="E810" s="889"/>
      <c r="F810" s="889"/>
      <c r="G810" s="889"/>
    </row>
    <row r="811" spans="1:7" ht="15.75" customHeight="1">
      <c r="A811" s="890"/>
      <c r="B811" s="889"/>
      <c r="C811" s="889"/>
      <c r="D811" s="889"/>
      <c r="E811" s="889"/>
      <c r="F811" s="889"/>
      <c r="G811" s="889"/>
    </row>
    <row r="812" spans="1:7" ht="15.75" customHeight="1">
      <c r="A812" s="890"/>
      <c r="B812" s="889"/>
      <c r="C812" s="889"/>
      <c r="D812" s="889"/>
      <c r="E812" s="889"/>
      <c r="F812" s="889"/>
      <c r="G812" s="889"/>
    </row>
    <row r="813" spans="1:7" ht="15.75" customHeight="1">
      <c r="A813" s="890"/>
      <c r="B813" s="889"/>
      <c r="C813" s="889"/>
      <c r="D813" s="889"/>
      <c r="E813" s="889"/>
      <c r="F813" s="889"/>
      <c r="G813" s="889"/>
    </row>
    <row r="814" spans="1:7" ht="15.75" customHeight="1">
      <c r="A814" s="890"/>
      <c r="B814" s="889"/>
      <c r="C814" s="889"/>
      <c r="D814" s="889"/>
      <c r="E814" s="889"/>
      <c r="F814" s="889"/>
      <c r="G814" s="889"/>
    </row>
    <row r="815" spans="1:7" ht="15.75" customHeight="1">
      <c r="A815" s="890"/>
      <c r="B815" s="889"/>
      <c r="C815" s="889"/>
      <c r="D815" s="889"/>
      <c r="E815" s="889"/>
      <c r="F815" s="889"/>
      <c r="G815" s="889"/>
    </row>
    <row r="816" spans="1:7" ht="15.75" customHeight="1">
      <c r="A816" s="890"/>
      <c r="B816" s="889"/>
      <c r="C816" s="889"/>
      <c r="D816" s="889"/>
      <c r="E816" s="889"/>
      <c r="F816" s="889"/>
      <c r="G816" s="889"/>
    </row>
    <row r="817" spans="1:7" ht="15.75" customHeight="1">
      <c r="A817" s="890"/>
      <c r="B817" s="889"/>
      <c r="C817" s="889"/>
      <c r="D817" s="889"/>
      <c r="E817" s="889"/>
      <c r="F817" s="889"/>
      <c r="G817" s="889"/>
    </row>
    <row r="818" spans="1:7" ht="15.75" customHeight="1">
      <c r="A818" s="890"/>
      <c r="B818" s="889"/>
      <c r="C818" s="889"/>
      <c r="D818" s="889"/>
      <c r="E818" s="889"/>
      <c r="F818" s="889"/>
      <c r="G818" s="889"/>
    </row>
    <row r="819" spans="1:7" ht="15.75" customHeight="1">
      <c r="A819" s="890"/>
      <c r="B819" s="889"/>
      <c r="C819" s="889"/>
      <c r="D819" s="889"/>
      <c r="E819" s="889"/>
      <c r="F819" s="889"/>
      <c r="G819" s="889"/>
    </row>
    <row r="820" spans="1:7" ht="15.75" customHeight="1">
      <c r="A820" s="890"/>
      <c r="B820" s="889"/>
      <c r="C820" s="889"/>
      <c r="D820" s="889"/>
      <c r="E820" s="889"/>
      <c r="F820" s="889"/>
      <c r="G820" s="889"/>
    </row>
    <row r="821" spans="1:7" ht="15.75" customHeight="1">
      <c r="A821" s="890"/>
      <c r="B821" s="889"/>
      <c r="C821" s="889"/>
      <c r="D821" s="889"/>
      <c r="E821" s="889"/>
      <c r="F821" s="889"/>
      <c r="G821" s="889"/>
    </row>
    <row r="822" spans="1:7" ht="15.75" customHeight="1">
      <c r="A822" s="890"/>
      <c r="B822" s="889"/>
      <c r="C822" s="889"/>
      <c r="D822" s="889"/>
      <c r="E822" s="889"/>
      <c r="F822" s="889"/>
      <c r="G822" s="889"/>
    </row>
    <row r="823" spans="1:7" ht="15.75" customHeight="1">
      <c r="A823" s="890"/>
      <c r="B823" s="889"/>
      <c r="C823" s="889"/>
      <c r="D823" s="889"/>
      <c r="E823" s="889"/>
      <c r="F823" s="889"/>
      <c r="G823" s="889"/>
    </row>
    <row r="824" spans="1:7" ht="15.75" customHeight="1">
      <c r="A824" s="890"/>
      <c r="B824" s="889"/>
      <c r="C824" s="889"/>
      <c r="D824" s="889"/>
      <c r="E824" s="889"/>
      <c r="F824" s="889"/>
      <c r="G824" s="889"/>
    </row>
    <row r="825" spans="1:7" ht="15.75" customHeight="1">
      <c r="A825" s="890"/>
      <c r="B825" s="889"/>
      <c r="C825" s="889"/>
      <c r="D825" s="889"/>
      <c r="E825" s="889"/>
      <c r="F825" s="889"/>
      <c r="G825" s="889"/>
    </row>
    <row r="826" spans="1:7" ht="15.75" customHeight="1">
      <c r="A826" s="890"/>
      <c r="B826" s="889"/>
      <c r="C826" s="889"/>
      <c r="D826" s="889"/>
      <c r="E826" s="889"/>
      <c r="F826" s="889"/>
      <c r="G826" s="889"/>
    </row>
    <row r="827" spans="1:7" ht="15.75" customHeight="1">
      <c r="A827" s="890"/>
      <c r="B827" s="889"/>
      <c r="C827" s="889"/>
      <c r="D827" s="889"/>
      <c r="E827" s="889"/>
      <c r="F827" s="889"/>
      <c r="G827" s="889"/>
    </row>
    <row r="828" spans="1:7" ht="15.75" customHeight="1">
      <c r="A828" s="890"/>
      <c r="B828" s="889"/>
      <c r="C828" s="889"/>
      <c r="D828" s="889"/>
      <c r="E828" s="889"/>
      <c r="F828" s="889"/>
      <c r="G828" s="889"/>
    </row>
    <row r="829" spans="1:7" ht="15.75" customHeight="1">
      <c r="A829" s="890"/>
      <c r="B829" s="889"/>
      <c r="C829" s="889"/>
      <c r="D829" s="889"/>
      <c r="E829" s="889"/>
      <c r="F829" s="889"/>
      <c r="G829" s="889"/>
    </row>
    <row r="830" spans="1:7" ht="15.75" customHeight="1">
      <c r="A830" s="890"/>
      <c r="B830" s="889"/>
      <c r="C830" s="889"/>
      <c r="D830" s="889"/>
      <c r="E830" s="889"/>
      <c r="F830" s="889"/>
      <c r="G830" s="889"/>
    </row>
    <row r="831" spans="1:7" ht="15.75" customHeight="1">
      <c r="A831" s="890"/>
      <c r="B831" s="889"/>
      <c r="C831" s="889"/>
      <c r="D831" s="889"/>
      <c r="E831" s="889"/>
      <c r="F831" s="889"/>
      <c r="G831" s="889"/>
    </row>
    <row r="832" spans="1:7" ht="15.75" customHeight="1">
      <c r="A832" s="890"/>
      <c r="B832" s="889"/>
      <c r="C832" s="889"/>
      <c r="D832" s="889"/>
      <c r="E832" s="889"/>
      <c r="F832" s="889"/>
      <c r="G832" s="889"/>
    </row>
    <row r="833" spans="1:7" ht="15.75" customHeight="1">
      <c r="A833" s="890"/>
      <c r="B833" s="889"/>
      <c r="C833" s="889"/>
      <c r="D833" s="889"/>
      <c r="E833" s="889"/>
      <c r="F833" s="889"/>
      <c r="G833" s="889"/>
    </row>
    <row r="834" spans="1:7" ht="15.75" customHeight="1">
      <c r="A834" s="890"/>
      <c r="B834" s="889"/>
      <c r="C834" s="889"/>
      <c r="D834" s="889"/>
      <c r="E834" s="889"/>
      <c r="F834" s="889"/>
      <c r="G834" s="889"/>
    </row>
    <row r="835" spans="1:7" ht="15.75" customHeight="1">
      <c r="A835" s="890"/>
      <c r="B835" s="889"/>
      <c r="C835" s="889"/>
      <c r="D835" s="889"/>
      <c r="E835" s="889"/>
      <c r="F835" s="889"/>
      <c r="G835" s="889"/>
    </row>
    <row r="836" spans="1:7" ht="15.75" customHeight="1">
      <c r="A836" s="890"/>
      <c r="B836" s="889"/>
      <c r="C836" s="889"/>
      <c r="D836" s="889"/>
      <c r="E836" s="889"/>
      <c r="F836" s="889"/>
      <c r="G836" s="889"/>
    </row>
    <row r="837" spans="1:7" ht="15.75" customHeight="1">
      <c r="A837" s="890"/>
      <c r="B837" s="889"/>
      <c r="C837" s="889"/>
      <c r="D837" s="889"/>
      <c r="E837" s="889"/>
      <c r="F837" s="889"/>
      <c r="G837" s="889"/>
    </row>
    <row r="838" spans="1:7" ht="15.75" customHeight="1">
      <c r="A838" s="890"/>
      <c r="B838" s="889"/>
      <c r="C838" s="889"/>
      <c r="D838" s="889"/>
      <c r="E838" s="889"/>
      <c r="F838" s="889"/>
      <c r="G838" s="889"/>
    </row>
    <row r="839" spans="1:7" ht="15.75" customHeight="1">
      <c r="A839" s="890"/>
      <c r="B839" s="889"/>
      <c r="C839" s="889"/>
      <c r="D839" s="889"/>
      <c r="E839" s="889"/>
      <c r="F839" s="889"/>
      <c r="G839" s="889"/>
    </row>
    <row r="840" spans="1:7" ht="15.75" customHeight="1">
      <c r="A840" s="890"/>
      <c r="B840" s="889"/>
      <c r="C840" s="889"/>
      <c r="D840" s="889"/>
      <c r="E840" s="889"/>
      <c r="F840" s="889"/>
      <c r="G840" s="889"/>
    </row>
    <row r="841" spans="1:7" ht="15.75" customHeight="1">
      <c r="A841" s="890"/>
      <c r="B841" s="889"/>
      <c r="C841" s="889"/>
      <c r="D841" s="889"/>
      <c r="E841" s="889"/>
      <c r="F841" s="889"/>
      <c r="G841" s="889"/>
    </row>
    <row r="842" spans="1:7" ht="15.75" customHeight="1">
      <c r="A842" s="890"/>
      <c r="B842" s="889"/>
      <c r="C842" s="889"/>
      <c r="D842" s="889"/>
      <c r="E842" s="889"/>
      <c r="F842" s="889"/>
      <c r="G842" s="889"/>
    </row>
    <row r="843" spans="1:7" ht="15.75" customHeight="1">
      <c r="A843" s="890"/>
      <c r="B843" s="889"/>
      <c r="C843" s="889"/>
      <c r="D843" s="889"/>
      <c r="E843" s="889"/>
      <c r="F843" s="889"/>
      <c r="G843" s="889"/>
    </row>
    <row r="844" spans="1:7" ht="15.75" customHeight="1">
      <c r="A844" s="890"/>
      <c r="B844" s="889"/>
      <c r="C844" s="889"/>
      <c r="D844" s="889"/>
      <c r="E844" s="889"/>
      <c r="F844" s="889"/>
      <c r="G844" s="889"/>
    </row>
    <row r="845" spans="1:7" ht="15.75" customHeight="1">
      <c r="A845" s="890"/>
      <c r="B845" s="889"/>
      <c r="C845" s="889"/>
      <c r="D845" s="889"/>
      <c r="E845" s="889"/>
      <c r="F845" s="889"/>
      <c r="G845" s="889"/>
    </row>
    <row r="846" spans="1:7" ht="15.75" customHeight="1">
      <c r="A846" s="890"/>
      <c r="B846" s="889"/>
      <c r="C846" s="889"/>
      <c r="D846" s="889"/>
      <c r="E846" s="889"/>
      <c r="F846" s="889"/>
      <c r="G846" s="889"/>
    </row>
    <row r="847" spans="1:7" ht="15.75" customHeight="1">
      <c r="A847" s="890"/>
      <c r="B847" s="889"/>
      <c r="C847" s="889"/>
      <c r="D847" s="889"/>
      <c r="E847" s="889"/>
      <c r="F847" s="889"/>
      <c r="G847" s="889"/>
    </row>
    <row r="848" spans="1:7" ht="15.75" customHeight="1">
      <c r="A848" s="890"/>
      <c r="B848" s="889"/>
      <c r="C848" s="889"/>
      <c r="D848" s="889"/>
      <c r="E848" s="889"/>
      <c r="F848" s="889"/>
      <c r="G848" s="889"/>
    </row>
    <row r="849" spans="1:7" ht="15.75" customHeight="1">
      <c r="A849" s="890"/>
      <c r="B849" s="889"/>
      <c r="C849" s="889"/>
      <c r="D849" s="889"/>
      <c r="E849" s="889"/>
      <c r="F849" s="889"/>
      <c r="G849" s="889"/>
    </row>
    <row r="850" spans="1:7" ht="15.75" customHeight="1">
      <c r="A850" s="890"/>
      <c r="B850" s="889"/>
      <c r="C850" s="889"/>
      <c r="D850" s="889"/>
      <c r="E850" s="889"/>
      <c r="F850" s="889"/>
      <c r="G850" s="889"/>
    </row>
    <row r="851" spans="1:7" ht="15.75" customHeight="1">
      <c r="A851" s="890"/>
      <c r="B851" s="889"/>
      <c r="C851" s="889"/>
      <c r="D851" s="889"/>
      <c r="E851" s="889"/>
      <c r="F851" s="889"/>
      <c r="G851" s="889"/>
    </row>
    <row r="852" spans="1:7" ht="15.75" customHeight="1">
      <c r="A852" s="890"/>
      <c r="B852" s="889"/>
      <c r="C852" s="889"/>
      <c r="D852" s="889"/>
      <c r="E852" s="889"/>
      <c r="F852" s="889"/>
      <c r="G852" s="889"/>
    </row>
    <row r="853" spans="1:7" ht="15.75" customHeight="1">
      <c r="A853" s="890"/>
      <c r="B853" s="889"/>
      <c r="C853" s="889"/>
      <c r="D853" s="889"/>
      <c r="E853" s="889"/>
      <c r="F853" s="889"/>
      <c r="G853" s="889"/>
    </row>
    <row r="854" spans="1:7" ht="15.75" customHeight="1">
      <c r="A854" s="890"/>
      <c r="B854" s="889"/>
      <c r="C854" s="889"/>
      <c r="D854" s="889"/>
      <c r="E854" s="889"/>
      <c r="F854" s="889"/>
      <c r="G854" s="889"/>
    </row>
    <row r="855" spans="1:7" ht="15.75" customHeight="1">
      <c r="A855" s="890"/>
      <c r="B855" s="889"/>
      <c r="C855" s="889"/>
      <c r="D855" s="889"/>
      <c r="E855" s="889"/>
      <c r="F855" s="889"/>
      <c r="G855" s="889"/>
    </row>
    <row r="856" spans="1:7" ht="15.75" customHeight="1">
      <c r="A856" s="890"/>
      <c r="B856" s="889"/>
      <c r="C856" s="889"/>
      <c r="D856" s="889"/>
      <c r="E856" s="889"/>
      <c r="F856" s="889"/>
      <c r="G856" s="889"/>
    </row>
    <row r="857" spans="1:7" ht="15.75" customHeight="1">
      <c r="A857" s="890"/>
      <c r="B857" s="889"/>
      <c r="C857" s="889"/>
      <c r="D857" s="889"/>
      <c r="E857" s="889"/>
      <c r="F857" s="889"/>
      <c r="G857" s="889"/>
    </row>
    <row r="858" spans="1:7" ht="15.75" customHeight="1">
      <c r="A858" s="890"/>
      <c r="B858" s="889"/>
      <c r="C858" s="889"/>
      <c r="D858" s="889"/>
      <c r="E858" s="889"/>
      <c r="F858" s="889"/>
      <c r="G858" s="889"/>
    </row>
    <row r="859" spans="1:7" ht="15.75" customHeight="1">
      <c r="A859" s="890"/>
      <c r="B859" s="889"/>
      <c r="C859" s="889"/>
      <c r="D859" s="889"/>
      <c r="E859" s="889"/>
      <c r="F859" s="889"/>
      <c r="G859" s="889"/>
    </row>
    <row r="860" spans="1:7" ht="15.75" customHeight="1">
      <c r="A860" s="890"/>
      <c r="B860" s="889"/>
      <c r="C860" s="889"/>
      <c r="D860" s="889"/>
      <c r="E860" s="889"/>
      <c r="F860" s="889"/>
      <c r="G860" s="889"/>
    </row>
    <row r="861" spans="1:7" ht="15.75" customHeight="1">
      <c r="A861" s="890"/>
      <c r="B861" s="889"/>
      <c r="C861" s="889"/>
      <c r="D861" s="889"/>
      <c r="E861" s="889"/>
      <c r="F861" s="889"/>
      <c r="G861" s="889"/>
    </row>
    <row r="862" spans="1:7" ht="15.75" customHeight="1">
      <c r="A862" s="890"/>
      <c r="B862" s="889"/>
      <c r="C862" s="889"/>
      <c r="D862" s="889"/>
      <c r="E862" s="889"/>
      <c r="F862" s="889"/>
      <c r="G862" s="889"/>
    </row>
    <row r="863" spans="1:7" ht="15.75" customHeight="1">
      <c r="A863" s="890"/>
      <c r="B863" s="889"/>
      <c r="C863" s="889"/>
      <c r="D863" s="889"/>
      <c r="E863" s="889"/>
      <c r="F863" s="889"/>
      <c r="G863" s="889"/>
    </row>
    <row r="864" spans="1:7" ht="15.75" customHeight="1">
      <c r="A864" s="890"/>
      <c r="B864" s="889"/>
      <c r="C864" s="889"/>
      <c r="D864" s="889"/>
      <c r="E864" s="889"/>
      <c r="F864" s="889"/>
      <c r="G864" s="889"/>
    </row>
    <row r="865" spans="1:7" ht="15.75" customHeight="1">
      <c r="A865" s="890"/>
      <c r="B865" s="889"/>
      <c r="C865" s="889"/>
      <c r="D865" s="889"/>
      <c r="E865" s="889"/>
      <c r="F865" s="889"/>
      <c r="G865" s="889"/>
    </row>
    <row r="866" spans="1:7" ht="15.75" customHeight="1">
      <c r="A866" s="890"/>
      <c r="B866" s="889"/>
      <c r="C866" s="889"/>
      <c r="D866" s="889"/>
      <c r="E866" s="889"/>
      <c r="F866" s="889"/>
      <c r="G866" s="889"/>
    </row>
    <row r="867" spans="1:7" ht="15.75" customHeight="1">
      <c r="A867" s="890"/>
      <c r="B867" s="889"/>
      <c r="C867" s="889"/>
      <c r="D867" s="889"/>
      <c r="E867" s="889"/>
      <c r="F867" s="889"/>
      <c r="G867" s="889"/>
    </row>
    <row r="868" spans="1:7" ht="15.75" customHeight="1">
      <c r="A868" s="890"/>
      <c r="B868" s="889"/>
      <c r="C868" s="889"/>
      <c r="D868" s="889"/>
      <c r="E868" s="889"/>
      <c r="F868" s="889"/>
      <c r="G868" s="889"/>
    </row>
    <row r="869" spans="1:7" ht="15.75" customHeight="1">
      <c r="A869" s="890"/>
      <c r="B869" s="889"/>
      <c r="C869" s="889"/>
      <c r="D869" s="889"/>
      <c r="E869" s="889"/>
      <c r="F869" s="889"/>
      <c r="G869" s="889"/>
    </row>
    <row r="870" spans="1:7" ht="15.75" customHeight="1">
      <c r="A870" s="890"/>
      <c r="B870" s="889"/>
      <c r="C870" s="889"/>
      <c r="D870" s="889"/>
      <c r="E870" s="889"/>
      <c r="F870" s="889"/>
      <c r="G870" s="889"/>
    </row>
    <row r="871" spans="1:7" ht="15.75" customHeight="1">
      <c r="A871" s="890"/>
      <c r="B871" s="889"/>
      <c r="C871" s="889"/>
      <c r="D871" s="889"/>
      <c r="E871" s="889"/>
      <c r="F871" s="889"/>
      <c r="G871" s="889"/>
    </row>
    <row r="872" spans="1:7" ht="15.75" customHeight="1">
      <c r="A872" s="890"/>
      <c r="B872" s="889"/>
      <c r="C872" s="889"/>
      <c r="D872" s="889"/>
      <c r="E872" s="889"/>
      <c r="F872" s="889"/>
      <c r="G872" s="889"/>
    </row>
    <row r="873" spans="1:7" ht="15.75" customHeight="1">
      <c r="A873" s="890"/>
      <c r="B873" s="889"/>
      <c r="C873" s="889"/>
      <c r="D873" s="889"/>
      <c r="E873" s="889"/>
      <c r="F873" s="889"/>
      <c r="G873" s="889"/>
    </row>
    <row r="874" spans="1:7" ht="15.75" customHeight="1">
      <c r="A874" s="890"/>
      <c r="B874" s="889"/>
      <c r="C874" s="889"/>
      <c r="D874" s="889"/>
      <c r="E874" s="889"/>
      <c r="F874" s="889"/>
      <c r="G874" s="889"/>
    </row>
    <row r="875" spans="1:7" ht="15.75" customHeight="1">
      <c r="A875" s="890"/>
      <c r="B875" s="889"/>
      <c r="C875" s="889"/>
      <c r="D875" s="889"/>
      <c r="E875" s="889"/>
      <c r="F875" s="889"/>
      <c r="G875" s="889"/>
    </row>
    <row r="876" spans="1:7" ht="15.75" customHeight="1">
      <c r="A876" s="890"/>
      <c r="B876" s="889"/>
      <c r="C876" s="889"/>
      <c r="D876" s="889"/>
      <c r="E876" s="889"/>
      <c r="F876" s="889"/>
      <c r="G876" s="889"/>
    </row>
    <row r="877" spans="1:7" ht="15.75" customHeight="1">
      <c r="A877" s="890"/>
      <c r="B877" s="889"/>
      <c r="C877" s="889"/>
      <c r="D877" s="889"/>
      <c r="E877" s="889"/>
      <c r="F877" s="889"/>
      <c r="G877" s="889"/>
    </row>
    <row r="878" spans="1:7" ht="15.75" customHeight="1">
      <c r="A878" s="890"/>
      <c r="B878" s="889"/>
      <c r="C878" s="889"/>
      <c r="D878" s="889"/>
      <c r="E878" s="889"/>
      <c r="F878" s="889"/>
      <c r="G878" s="889"/>
    </row>
    <row r="879" spans="1:7" ht="15.75" customHeight="1">
      <c r="A879" s="890"/>
      <c r="B879" s="889"/>
      <c r="C879" s="889"/>
      <c r="D879" s="889"/>
      <c r="E879" s="889"/>
      <c r="F879" s="889"/>
      <c r="G879" s="889"/>
    </row>
    <row r="880" spans="1:7" ht="15.75" customHeight="1">
      <c r="A880" s="890"/>
      <c r="B880" s="889"/>
      <c r="C880" s="889"/>
      <c r="D880" s="889"/>
      <c r="E880" s="889"/>
      <c r="F880" s="889"/>
      <c r="G880" s="889"/>
    </row>
    <row r="881" spans="1:7" ht="15.75" customHeight="1">
      <c r="A881" s="890"/>
      <c r="B881" s="889"/>
      <c r="C881" s="889"/>
      <c r="D881" s="889"/>
      <c r="E881" s="889"/>
      <c r="F881" s="889"/>
      <c r="G881" s="889"/>
    </row>
    <row r="882" spans="1:7" ht="15.75" customHeight="1">
      <c r="A882" s="890"/>
      <c r="B882" s="889"/>
      <c r="C882" s="889"/>
      <c r="D882" s="889"/>
      <c r="E882" s="889"/>
      <c r="F882" s="889"/>
      <c r="G882" s="889"/>
    </row>
    <row r="883" spans="1:7" ht="15.75" customHeight="1">
      <c r="A883" s="890"/>
      <c r="B883" s="889"/>
      <c r="C883" s="889"/>
      <c r="D883" s="889"/>
      <c r="E883" s="889"/>
      <c r="F883" s="889"/>
      <c r="G883" s="889"/>
    </row>
    <row r="884" spans="1:7" ht="15.75" customHeight="1">
      <c r="A884" s="890"/>
      <c r="B884" s="889"/>
      <c r="C884" s="889"/>
      <c r="D884" s="889"/>
      <c r="E884" s="889"/>
      <c r="F884" s="889"/>
      <c r="G884" s="889"/>
    </row>
    <row r="885" spans="1:7" ht="15.75" customHeight="1">
      <c r="A885" s="890"/>
      <c r="B885" s="889"/>
      <c r="C885" s="889"/>
      <c r="D885" s="889"/>
      <c r="E885" s="889"/>
      <c r="F885" s="889"/>
      <c r="G885" s="889"/>
    </row>
    <row r="886" spans="1:7" ht="15.75" customHeight="1">
      <c r="A886" s="890"/>
      <c r="B886" s="889"/>
      <c r="C886" s="889"/>
      <c r="D886" s="889"/>
      <c r="E886" s="889"/>
      <c r="F886" s="889"/>
      <c r="G886" s="889"/>
    </row>
    <row r="887" spans="1:7" ht="15.75" customHeight="1">
      <c r="A887" s="890"/>
      <c r="B887" s="889"/>
      <c r="C887" s="889"/>
      <c r="D887" s="889"/>
      <c r="E887" s="889"/>
      <c r="F887" s="889"/>
      <c r="G887" s="889"/>
    </row>
    <row r="888" spans="1:7" ht="15.75" customHeight="1">
      <c r="A888" s="890"/>
      <c r="B888" s="889"/>
      <c r="C888" s="889"/>
      <c r="D888" s="889"/>
      <c r="E888" s="889"/>
      <c r="F888" s="889"/>
      <c r="G888" s="889"/>
    </row>
    <row r="889" spans="1:7" ht="15.75" customHeight="1">
      <c r="A889" s="890"/>
      <c r="B889" s="889"/>
      <c r="C889" s="889"/>
      <c r="D889" s="889"/>
      <c r="E889" s="889"/>
      <c r="F889" s="889"/>
      <c r="G889" s="889"/>
    </row>
    <row r="890" spans="1:7" ht="15.75" customHeight="1">
      <c r="A890" s="890"/>
      <c r="B890" s="889"/>
      <c r="C890" s="889"/>
      <c r="D890" s="889"/>
      <c r="E890" s="889"/>
      <c r="F890" s="889"/>
      <c r="G890" s="889"/>
    </row>
    <row r="891" spans="1:7" ht="15.75" customHeight="1">
      <c r="A891" s="890"/>
      <c r="B891" s="889"/>
      <c r="C891" s="889"/>
      <c r="D891" s="889"/>
      <c r="E891" s="889"/>
      <c r="F891" s="889"/>
      <c r="G891" s="889"/>
    </row>
    <row r="892" spans="1:7" ht="15.75" customHeight="1">
      <c r="A892" s="890"/>
      <c r="B892" s="889"/>
      <c r="C892" s="889"/>
      <c r="D892" s="889"/>
      <c r="E892" s="889"/>
      <c r="F892" s="889"/>
      <c r="G892" s="889"/>
    </row>
    <row r="893" spans="1:7" ht="15.75" customHeight="1">
      <c r="A893" s="890"/>
      <c r="B893" s="889"/>
      <c r="C893" s="889"/>
      <c r="D893" s="889"/>
      <c r="E893" s="889"/>
      <c r="F893" s="889"/>
      <c r="G893" s="889"/>
    </row>
    <row r="894" spans="1:7" ht="15.75" customHeight="1">
      <c r="A894" s="890"/>
      <c r="B894" s="889"/>
      <c r="C894" s="889"/>
      <c r="D894" s="889"/>
      <c r="E894" s="889"/>
      <c r="F894" s="889"/>
      <c r="G894" s="889"/>
    </row>
    <row r="895" spans="1:7" ht="15.75" customHeight="1">
      <c r="A895" s="890"/>
      <c r="B895" s="889"/>
      <c r="C895" s="889"/>
      <c r="D895" s="889"/>
      <c r="E895" s="889"/>
      <c r="F895" s="889"/>
      <c r="G895" s="889"/>
    </row>
    <row r="896" spans="1:7" ht="15.75" customHeight="1">
      <c r="A896" s="890"/>
      <c r="B896" s="889"/>
      <c r="C896" s="889"/>
      <c r="D896" s="889"/>
      <c r="E896" s="889"/>
      <c r="F896" s="889"/>
      <c r="G896" s="889"/>
    </row>
    <row r="897" spans="1:7" ht="15.75" customHeight="1">
      <c r="A897" s="890"/>
      <c r="B897" s="889"/>
      <c r="C897" s="889"/>
      <c r="D897" s="889"/>
      <c r="E897" s="889"/>
      <c r="F897" s="889"/>
      <c r="G897" s="889"/>
    </row>
    <row r="898" spans="1:7" ht="15.75" customHeight="1">
      <c r="A898" s="890"/>
      <c r="B898" s="889"/>
      <c r="C898" s="889"/>
      <c r="D898" s="889"/>
      <c r="E898" s="889"/>
      <c r="F898" s="889"/>
      <c r="G898" s="889"/>
    </row>
    <row r="899" spans="1:7" ht="15.75" customHeight="1">
      <c r="A899" s="890"/>
      <c r="B899" s="889"/>
      <c r="C899" s="889"/>
      <c r="D899" s="889"/>
      <c r="E899" s="889"/>
      <c r="F899" s="889"/>
      <c r="G899" s="889"/>
    </row>
    <row r="900" spans="1:7" ht="15.75" customHeight="1">
      <c r="A900" s="890"/>
      <c r="B900" s="889"/>
      <c r="C900" s="889"/>
      <c r="D900" s="889"/>
      <c r="E900" s="889"/>
      <c r="F900" s="889"/>
      <c r="G900" s="889"/>
    </row>
    <row r="901" spans="1:7" ht="15.75" customHeight="1">
      <c r="A901" s="890"/>
      <c r="B901" s="889"/>
      <c r="C901" s="889"/>
      <c r="D901" s="889"/>
      <c r="E901" s="889"/>
      <c r="F901" s="889"/>
      <c r="G901" s="889"/>
    </row>
    <row r="902" spans="1:7" ht="15.75" customHeight="1">
      <c r="A902" s="890"/>
      <c r="B902" s="889"/>
      <c r="C902" s="889"/>
      <c r="D902" s="889"/>
      <c r="E902" s="889"/>
      <c r="F902" s="889"/>
      <c r="G902" s="889"/>
    </row>
    <row r="903" spans="1:7" ht="15.75" customHeight="1">
      <c r="A903" s="890"/>
      <c r="B903" s="889"/>
      <c r="C903" s="889"/>
      <c r="D903" s="889"/>
      <c r="E903" s="889"/>
      <c r="F903" s="889"/>
      <c r="G903" s="889"/>
    </row>
    <row r="904" spans="1:7" ht="15.75" customHeight="1">
      <c r="A904" s="890"/>
      <c r="B904" s="889"/>
      <c r="C904" s="889"/>
      <c r="D904" s="889"/>
      <c r="E904" s="889"/>
      <c r="F904" s="889"/>
      <c r="G904" s="889"/>
    </row>
    <row r="905" spans="1:7" ht="15.75" customHeight="1">
      <c r="A905" s="890"/>
      <c r="B905" s="889"/>
      <c r="C905" s="889"/>
      <c r="D905" s="889"/>
      <c r="E905" s="889"/>
      <c r="F905" s="889"/>
      <c r="G905" s="889"/>
    </row>
    <row r="906" spans="1:7" ht="15.75" customHeight="1">
      <c r="A906" s="890"/>
      <c r="B906" s="889"/>
      <c r="C906" s="889"/>
      <c r="D906" s="889"/>
      <c r="E906" s="889"/>
      <c r="F906" s="889"/>
      <c r="G906" s="889"/>
    </row>
    <row r="907" spans="1:7" ht="15.75" customHeight="1">
      <c r="A907" s="890"/>
      <c r="B907" s="889"/>
      <c r="C907" s="889"/>
      <c r="D907" s="889"/>
      <c r="E907" s="889"/>
      <c r="F907" s="889"/>
      <c r="G907" s="889"/>
    </row>
    <row r="908" spans="1:7" ht="15.75" customHeight="1">
      <c r="A908" s="890"/>
      <c r="B908" s="889"/>
      <c r="C908" s="889"/>
      <c r="D908" s="889"/>
      <c r="E908" s="889"/>
      <c r="F908" s="889"/>
      <c r="G908" s="889"/>
    </row>
    <row r="909" spans="1:7" ht="15.75" customHeight="1">
      <c r="A909" s="890"/>
      <c r="B909" s="889"/>
      <c r="C909" s="889"/>
      <c r="D909" s="889"/>
      <c r="E909" s="889"/>
      <c r="F909" s="889"/>
      <c r="G909" s="889"/>
    </row>
    <row r="910" spans="1:7" ht="15.75" customHeight="1">
      <c r="A910" s="890"/>
      <c r="B910" s="889"/>
      <c r="C910" s="889"/>
      <c r="D910" s="889"/>
      <c r="E910" s="889"/>
      <c r="F910" s="889"/>
      <c r="G910" s="889"/>
    </row>
    <row r="911" spans="1:7" ht="15.75" customHeight="1">
      <c r="A911" s="890"/>
      <c r="B911" s="889"/>
      <c r="C911" s="889"/>
      <c r="D911" s="889"/>
      <c r="E911" s="889"/>
      <c r="F911" s="889"/>
      <c r="G911" s="889"/>
    </row>
    <row r="912" spans="1:7" ht="15.75" customHeight="1">
      <c r="A912" s="890"/>
      <c r="B912" s="889"/>
      <c r="C912" s="889"/>
      <c r="D912" s="889"/>
      <c r="E912" s="889"/>
      <c r="F912" s="889"/>
      <c r="G912" s="889"/>
    </row>
    <row r="913" spans="1:7" ht="15.75" customHeight="1">
      <c r="A913" s="890"/>
      <c r="B913" s="889"/>
      <c r="C913" s="889"/>
      <c r="D913" s="889"/>
      <c r="E913" s="889"/>
      <c r="F913" s="889"/>
      <c r="G913" s="889"/>
    </row>
    <row r="914" spans="1:7" ht="15.75" customHeight="1">
      <c r="A914" s="890"/>
      <c r="B914" s="889"/>
      <c r="C914" s="889"/>
      <c r="D914" s="889"/>
      <c r="E914" s="889"/>
      <c r="F914" s="889"/>
      <c r="G914" s="889"/>
    </row>
    <row r="915" spans="1:7" ht="15.75" customHeight="1">
      <c r="A915" s="890"/>
      <c r="B915" s="889"/>
      <c r="C915" s="889"/>
      <c r="D915" s="889"/>
      <c r="E915" s="889"/>
      <c r="F915" s="889"/>
      <c r="G915" s="889"/>
    </row>
    <row r="916" spans="1:7" ht="15.75" customHeight="1">
      <c r="A916" s="890"/>
      <c r="B916" s="889"/>
      <c r="C916" s="889"/>
      <c r="D916" s="889"/>
      <c r="E916" s="889"/>
      <c r="F916" s="889"/>
      <c r="G916" s="889"/>
    </row>
    <row r="917" spans="1:7" ht="15.75" customHeight="1">
      <c r="A917" s="890"/>
      <c r="B917" s="889"/>
      <c r="C917" s="889"/>
      <c r="D917" s="889"/>
      <c r="E917" s="889"/>
      <c r="F917" s="889"/>
      <c r="G917" s="889"/>
    </row>
    <row r="918" spans="1:7" ht="15.75" customHeight="1">
      <c r="A918" s="890"/>
      <c r="B918" s="889"/>
      <c r="C918" s="889"/>
      <c r="D918" s="889"/>
      <c r="E918" s="889"/>
      <c r="F918" s="889"/>
      <c r="G918" s="889"/>
    </row>
    <row r="919" spans="1:7" ht="15.75" customHeight="1">
      <c r="A919" s="890"/>
      <c r="B919" s="889"/>
      <c r="C919" s="889"/>
      <c r="D919" s="889"/>
      <c r="E919" s="889"/>
      <c r="F919" s="889"/>
      <c r="G919" s="889"/>
    </row>
    <row r="920" spans="1:7" ht="15.75" customHeight="1">
      <c r="A920" s="890"/>
      <c r="B920" s="889"/>
      <c r="C920" s="889"/>
      <c r="D920" s="889"/>
      <c r="E920" s="889"/>
      <c r="F920" s="889"/>
      <c r="G920" s="889"/>
    </row>
    <row r="921" spans="1:7" ht="15.75" customHeight="1">
      <c r="A921" s="890"/>
      <c r="B921" s="889"/>
      <c r="C921" s="889"/>
      <c r="D921" s="889"/>
      <c r="E921" s="889"/>
      <c r="F921" s="889"/>
      <c r="G921" s="889"/>
    </row>
    <row r="922" spans="1:7" ht="15.75" customHeight="1">
      <c r="A922" s="890"/>
      <c r="B922" s="889"/>
      <c r="C922" s="889"/>
      <c r="D922" s="889"/>
      <c r="E922" s="889"/>
      <c r="F922" s="889"/>
      <c r="G922" s="889"/>
    </row>
    <row r="923" spans="1:7" ht="15.75" customHeight="1">
      <c r="A923" s="890"/>
      <c r="B923" s="889"/>
      <c r="C923" s="889"/>
      <c r="D923" s="889"/>
      <c r="E923" s="889"/>
      <c r="F923" s="889"/>
      <c r="G923" s="889"/>
    </row>
    <row r="924" spans="1:7" ht="15.75" customHeight="1">
      <c r="A924" s="890"/>
      <c r="B924" s="889"/>
      <c r="C924" s="889"/>
      <c r="D924" s="889"/>
      <c r="E924" s="889"/>
      <c r="F924" s="889"/>
      <c r="G924" s="889"/>
    </row>
    <row r="925" spans="1:7" ht="15.75" customHeight="1">
      <c r="A925" s="890"/>
      <c r="B925" s="889"/>
      <c r="C925" s="889"/>
      <c r="D925" s="889"/>
      <c r="E925" s="889"/>
      <c r="F925" s="889"/>
      <c r="G925" s="889"/>
    </row>
    <row r="926" spans="1:7" ht="15.75" customHeight="1">
      <c r="A926" s="890"/>
      <c r="B926" s="889"/>
      <c r="C926" s="889"/>
      <c r="D926" s="889"/>
      <c r="E926" s="889"/>
      <c r="F926" s="889"/>
      <c r="G926" s="889"/>
    </row>
    <row r="927" spans="1:7" ht="15.75" customHeight="1">
      <c r="A927" s="890"/>
      <c r="B927" s="889"/>
      <c r="C927" s="889"/>
      <c r="D927" s="889"/>
      <c r="E927" s="889"/>
      <c r="F927" s="889"/>
      <c r="G927" s="889"/>
    </row>
    <row r="928" spans="1:7" ht="15.75" customHeight="1">
      <c r="A928" s="890"/>
      <c r="B928" s="889"/>
      <c r="C928" s="889"/>
      <c r="D928" s="889"/>
      <c r="E928" s="889"/>
      <c r="F928" s="889"/>
      <c r="G928" s="889"/>
    </row>
    <row r="929" spans="1:7" ht="15.75" customHeight="1">
      <c r="A929" s="890"/>
      <c r="B929" s="889"/>
      <c r="C929" s="889"/>
      <c r="D929" s="889"/>
      <c r="E929" s="889"/>
      <c r="F929" s="889"/>
      <c r="G929" s="889"/>
    </row>
    <row r="930" spans="1:7" ht="15.75" customHeight="1">
      <c r="A930" s="890"/>
      <c r="B930" s="889"/>
      <c r="C930" s="889"/>
      <c r="D930" s="889"/>
      <c r="E930" s="889"/>
      <c r="F930" s="889"/>
      <c r="G930" s="889"/>
    </row>
    <row r="931" spans="1:7" ht="15.75" customHeight="1">
      <c r="A931" s="890"/>
      <c r="B931" s="889"/>
      <c r="C931" s="889"/>
      <c r="D931" s="889"/>
      <c r="E931" s="889"/>
      <c r="F931" s="889"/>
      <c r="G931" s="889"/>
    </row>
    <row r="932" spans="1:7" ht="15.75" customHeight="1">
      <c r="A932" s="890"/>
      <c r="B932" s="889"/>
      <c r="C932" s="889"/>
      <c r="D932" s="889"/>
      <c r="E932" s="889"/>
      <c r="F932" s="889"/>
      <c r="G932" s="889"/>
    </row>
    <row r="933" spans="1:7" ht="15.75" customHeight="1">
      <c r="A933" s="890"/>
      <c r="B933" s="889"/>
      <c r="C933" s="889"/>
      <c r="D933" s="889"/>
      <c r="E933" s="889"/>
      <c r="F933" s="889"/>
      <c r="G933" s="889"/>
    </row>
    <row r="934" spans="1:7" ht="15.75" customHeight="1">
      <c r="A934" s="890"/>
      <c r="B934" s="889"/>
      <c r="C934" s="889"/>
      <c r="D934" s="889"/>
      <c r="E934" s="889"/>
      <c r="F934" s="889"/>
      <c r="G934" s="889"/>
    </row>
    <row r="935" spans="1:7" ht="15.75" customHeight="1">
      <c r="A935" s="890"/>
      <c r="B935" s="889"/>
      <c r="C935" s="889"/>
      <c r="D935" s="889"/>
      <c r="E935" s="889"/>
      <c r="F935" s="889"/>
      <c r="G935" s="889"/>
    </row>
    <row r="936" spans="1:7" ht="15.75" customHeight="1">
      <c r="A936" s="890"/>
      <c r="B936" s="889"/>
      <c r="C936" s="889"/>
      <c r="D936" s="889"/>
      <c r="E936" s="889"/>
      <c r="F936" s="889"/>
      <c r="G936" s="889"/>
    </row>
    <row r="937" spans="1:7" ht="15.75" customHeight="1">
      <c r="A937" s="890"/>
      <c r="B937" s="889"/>
      <c r="C937" s="889"/>
      <c r="D937" s="889"/>
      <c r="E937" s="889"/>
      <c r="F937" s="889"/>
      <c r="G937" s="889"/>
    </row>
    <row r="938" spans="1:7" ht="15.75" customHeight="1">
      <c r="A938" s="890"/>
      <c r="B938" s="889"/>
      <c r="C938" s="889"/>
      <c r="D938" s="889"/>
      <c r="E938" s="889"/>
      <c r="F938" s="889"/>
      <c r="G938" s="889"/>
    </row>
    <row r="939" spans="1:7" ht="15.75" customHeight="1">
      <c r="A939" s="890"/>
      <c r="B939" s="889"/>
      <c r="C939" s="889"/>
      <c r="D939" s="889"/>
      <c r="E939" s="889"/>
      <c r="F939" s="889"/>
      <c r="G939" s="889"/>
    </row>
    <row r="940" spans="1:7" ht="15.75" customHeight="1">
      <c r="A940" s="890"/>
      <c r="B940" s="889"/>
      <c r="C940" s="889"/>
      <c r="D940" s="889"/>
      <c r="E940" s="889"/>
      <c r="F940" s="889"/>
      <c r="G940" s="889"/>
    </row>
    <row r="941" spans="1:7" ht="15.75" customHeight="1">
      <c r="A941" s="890"/>
      <c r="B941" s="889"/>
      <c r="C941" s="889"/>
      <c r="D941" s="889"/>
      <c r="E941" s="889"/>
      <c r="F941" s="889"/>
      <c r="G941" s="889"/>
    </row>
    <row r="942" spans="1:7" ht="15.75" customHeight="1">
      <c r="A942" s="890"/>
      <c r="B942" s="889"/>
      <c r="C942" s="889"/>
      <c r="D942" s="889"/>
      <c r="E942" s="889"/>
      <c r="F942" s="889"/>
      <c r="G942" s="889"/>
    </row>
    <row r="943" spans="1:7" ht="15.75" customHeight="1">
      <c r="A943" s="890"/>
      <c r="B943" s="889"/>
      <c r="C943" s="889"/>
      <c r="D943" s="889"/>
      <c r="E943" s="889"/>
      <c r="F943" s="889"/>
      <c r="G943" s="889"/>
    </row>
    <row r="944" spans="1:7" ht="15.75" customHeight="1">
      <c r="A944" s="890"/>
      <c r="B944" s="889"/>
      <c r="C944" s="889"/>
      <c r="D944" s="889"/>
      <c r="E944" s="889"/>
      <c r="F944" s="889"/>
      <c r="G944" s="889"/>
    </row>
    <row r="945" spans="1:7" ht="15.75" customHeight="1">
      <c r="A945" s="890"/>
      <c r="B945" s="889"/>
      <c r="C945" s="889"/>
      <c r="D945" s="889"/>
      <c r="E945" s="889"/>
      <c r="F945" s="889"/>
      <c r="G945" s="889"/>
    </row>
    <row r="946" spans="1:7" ht="15.75" customHeight="1">
      <c r="A946" s="890"/>
      <c r="B946" s="889"/>
      <c r="C946" s="889"/>
      <c r="D946" s="889"/>
      <c r="E946" s="889"/>
      <c r="F946" s="889"/>
      <c r="G946" s="889"/>
    </row>
    <row r="947" spans="1:7" ht="15.75" customHeight="1">
      <c r="A947" s="890"/>
      <c r="B947" s="889"/>
      <c r="C947" s="889"/>
      <c r="D947" s="889"/>
      <c r="E947" s="889"/>
      <c r="F947" s="889"/>
      <c r="G947" s="889"/>
    </row>
    <row r="948" spans="1:7" ht="15.75" customHeight="1">
      <c r="A948" s="890"/>
      <c r="B948" s="889"/>
      <c r="C948" s="889"/>
      <c r="D948" s="889"/>
      <c r="E948" s="889"/>
      <c r="F948" s="889"/>
      <c r="G948" s="889"/>
    </row>
    <row r="949" spans="1:7" ht="15.75" customHeight="1">
      <c r="A949" s="890"/>
      <c r="B949" s="889"/>
      <c r="C949" s="889"/>
      <c r="D949" s="889"/>
      <c r="E949" s="889"/>
      <c r="F949" s="889"/>
      <c r="G949" s="889"/>
    </row>
    <row r="950" spans="1:7" ht="15.75" customHeight="1">
      <c r="A950" s="890"/>
      <c r="B950" s="889"/>
      <c r="C950" s="889"/>
      <c r="D950" s="889"/>
      <c r="E950" s="889"/>
      <c r="F950" s="889"/>
      <c r="G950" s="889"/>
    </row>
    <row r="951" spans="1:7" ht="15.75" customHeight="1">
      <c r="A951" s="890"/>
      <c r="B951" s="889"/>
      <c r="C951" s="889"/>
      <c r="D951" s="889"/>
      <c r="E951" s="889"/>
      <c r="F951" s="889"/>
      <c r="G951" s="889"/>
    </row>
    <row r="952" spans="1:7" ht="15.75" customHeight="1">
      <c r="A952" s="890"/>
      <c r="B952" s="889"/>
      <c r="C952" s="889"/>
      <c r="D952" s="889"/>
      <c r="E952" s="889"/>
      <c r="F952" s="889"/>
      <c r="G952" s="889"/>
    </row>
    <row r="953" spans="1:7" ht="15.75" customHeight="1">
      <c r="A953" s="890"/>
      <c r="B953" s="889"/>
      <c r="C953" s="889"/>
      <c r="D953" s="889"/>
      <c r="E953" s="889"/>
      <c r="F953" s="889"/>
      <c r="G953" s="889"/>
    </row>
    <row r="954" spans="1:7" ht="15.75" customHeight="1">
      <c r="A954" s="890"/>
      <c r="B954" s="889"/>
      <c r="C954" s="889"/>
      <c r="D954" s="889"/>
      <c r="E954" s="889"/>
      <c r="F954" s="889"/>
      <c r="G954" s="889"/>
    </row>
    <row r="955" spans="1:7" ht="15.75" customHeight="1">
      <c r="A955" s="890"/>
      <c r="B955" s="889"/>
      <c r="C955" s="889"/>
      <c r="D955" s="889"/>
      <c r="E955" s="889"/>
      <c r="F955" s="889"/>
      <c r="G955" s="889"/>
    </row>
    <row r="956" spans="1:7" ht="15.75" customHeight="1">
      <c r="A956" s="890"/>
      <c r="B956" s="889"/>
      <c r="C956" s="889"/>
      <c r="D956" s="889"/>
      <c r="E956" s="889"/>
      <c r="F956" s="889"/>
      <c r="G956" s="889"/>
    </row>
    <row r="957" spans="1:7" ht="15.75" customHeight="1">
      <c r="A957" s="890"/>
      <c r="B957" s="889"/>
      <c r="C957" s="889"/>
      <c r="D957" s="889"/>
      <c r="E957" s="889"/>
      <c r="F957" s="889"/>
      <c r="G957" s="889"/>
    </row>
    <row r="958" spans="1:7" ht="15.75" customHeight="1">
      <c r="A958" s="890"/>
      <c r="B958" s="889"/>
      <c r="C958" s="889"/>
      <c r="D958" s="889"/>
      <c r="E958" s="889"/>
      <c r="F958" s="889"/>
      <c r="G958" s="889"/>
    </row>
    <row r="959" spans="1:7" ht="15.75" customHeight="1">
      <c r="A959" s="890"/>
      <c r="B959" s="889"/>
      <c r="C959" s="889"/>
      <c r="D959" s="889"/>
      <c r="E959" s="889"/>
      <c r="F959" s="889"/>
      <c r="G959" s="889"/>
    </row>
    <row r="960" spans="1:7" ht="15.75" customHeight="1">
      <c r="A960" s="890"/>
      <c r="B960" s="889"/>
      <c r="C960" s="889"/>
      <c r="D960" s="889"/>
      <c r="E960" s="889"/>
      <c r="F960" s="889"/>
      <c r="G960" s="889"/>
    </row>
    <row r="961" spans="1:7" ht="15.75" customHeight="1">
      <c r="A961" s="890"/>
      <c r="B961" s="889"/>
      <c r="C961" s="889"/>
      <c r="D961" s="889"/>
      <c r="E961" s="889"/>
      <c r="F961" s="889"/>
      <c r="G961" s="889"/>
    </row>
    <row r="962" spans="1:7" ht="15.75" customHeight="1">
      <c r="A962" s="890"/>
      <c r="B962" s="889"/>
      <c r="C962" s="889"/>
      <c r="D962" s="889"/>
      <c r="E962" s="889"/>
      <c r="F962" s="889"/>
      <c r="G962" s="889"/>
    </row>
    <row r="963" spans="1:7" ht="15.75" customHeight="1">
      <c r="A963" s="890"/>
      <c r="B963" s="889"/>
      <c r="C963" s="889"/>
      <c r="D963" s="889"/>
      <c r="E963" s="889"/>
      <c r="F963" s="889"/>
      <c r="G963" s="889"/>
    </row>
    <row r="964" spans="1:7" ht="15.75" customHeight="1">
      <c r="A964" s="890"/>
      <c r="B964" s="889"/>
      <c r="C964" s="889"/>
      <c r="D964" s="889"/>
      <c r="E964" s="889"/>
      <c r="F964" s="889"/>
      <c r="G964" s="889"/>
    </row>
    <row r="965" spans="1:7" ht="15.75" customHeight="1">
      <c r="A965" s="890"/>
      <c r="B965" s="889"/>
      <c r="C965" s="889"/>
      <c r="D965" s="889"/>
      <c r="E965" s="889"/>
      <c r="F965" s="889"/>
      <c r="G965" s="889"/>
    </row>
    <row r="966" spans="1:7" ht="15.75" customHeight="1">
      <c r="A966" s="890"/>
      <c r="B966" s="889"/>
      <c r="C966" s="889"/>
      <c r="D966" s="889"/>
      <c r="E966" s="889"/>
      <c r="F966" s="889"/>
      <c r="G966" s="889"/>
    </row>
    <row r="967" spans="1:7" ht="15.75" customHeight="1">
      <c r="A967" s="890"/>
      <c r="B967" s="889"/>
      <c r="C967" s="889"/>
      <c r="D967" s="889"/>
      <c r="E967" s="889"/>
      <c r="F967" s="889"/>
      <c r="G967" s="889"/>
    </row>
    <row r="968" spans="1:7" ht="15.75" customHeight="1">
      <c r="A968" s="890"/>
      <c r="B968" s="889"/>
      <c r="C968" s="889"/>
      <c r="D968" s="889"/>
      <c r="E968" s="889"/>
      <c r="F968" s="889"/>
      <c r="G968" s="889"/>
    </row>
    <row r="969" spans="1:7" ht="15.75" customHeight="1">
      <c r="A969" s="890"/>
      <c r="B969" s="889"/>
      <c r="C969" s="889"/>
      <c r="D969" s="889"/>
      <c r="E969" s="889"/>
      <c r="F969" s="889"/>
      <c r="G969" s="889"/>
    </row>
    <row r="970" spans="1:7" ht="15.75" customHeight="1">
      <c r="A970" s="890"/>
      <c r="B970" s="889"/>
      <c r="C970" s="889"/>
      <c r="D970" s="889"/>
      <c r="E970" s="889"/>
      <c r="F970" s="889"/>
      <c r="G970" s="889"/>
    </row>
    <row r="971" spans="1:7" ht="15.75" customHeight="1">
      <c r="A971" s="890"/>
      <c r="B971" s="889"/>
      <c r="C971" s="889"/>
      <c r="D971" s="889"/>
      <c r="E971" s="889"/>
      <c r="F971" s="889"/>
      <c r="G971" s="889"/>
    </row>
    <row r="972" spans="1:7" ht="15.75" customHeight="1">
      <c r="A972" s="890"/>
      <c r="B972" s="889"/>
      <c r="C972" s="889"/>
      <c r="D972" s="889"/>
      <c r="E972" s="889"/>
      <c r="F972" s="889"/>
      <c r="G972" s="889"/>
    </row>
    <row r="973" spans="1:7" ht="15.75" customHeight="1">
      <c r="A973" s="890"/>
      <c r="B973" s="889"/>
      <c r="C973" s="889"/>
      <c r="D973" s="889"/>
      <c r="E973" s="889"/>
      <c r="F973" s="889"/>
      <c r="G973" s="889"/>
    </row>
    <row r="974" spans="1:7" ht="15.75" customHeight="1">
      <c r="A974" s="890"/>
      <c r="B974" s="889"/>
      <c r="C974" s="889"/>
      <c r="D974" s="889"/>
      <c r="E974" s="889"/>
      <c r="F974" s="889"/>
      <c r="G974" s="889"/>
    </row>
    <row r="975" spans="1:7" ht="15.75" customHeight="1">
      <c r="A975" s="890"/>
      <c r="B975" s="889"/>
      <c r="C975" s="889"/>
      <c r="D975" s="889"/>
      <c r="E975" s="889"/>
      <c r="F975" s="889"/>
      <c r="G975" s="889"/>
    </row>
    <row r="976" spans="1:7" ht="15.75" customHeight="1">
      <c r="A976" s="890"/>
      <c r="B976" s="889"/>
      <c r="C976" s="889"/>
      <c r="D976" s="889"/>
      <c r="E976" s="889"/>
      <c r="F976" s="889"/>
      <c r="G976" s="889"/>
    </row>
    <row r="977" spans="1:7" ht="15.75" customHeight="1">
      <c r="A977" s="890"/>
      <c r="B977" s="889"/>
      <c r="C977" s="889"/>
      <c r="D977" s="889"/>
      <c r="E977" s="889"/>
      <c r="F977" s="889"/>
      <c r="G977" s="889"/>
    </row>
    <row r="978" spans="1:7" ht="15.75" customHeight="1">
      <c r="A978" s="890"/>
      <c r="B978" s="889"/>
      <c r="C978" s="889"/>
      <c r="D978" s="889"/>
      <c r="E978" s="889"/>
      <c r="F978" s="889"/>
      <c r="G978" s="889"/>
    </row>
    <row r="979" spans="1:7" ht="15.75" customHeight="1">
      <c r="A979" s="890"/>
      <c r="B979" s="889"/>
      <c r="C979" s="889"/>
      <c r="D979" s="889"/>
      <c r="E979" s="889"/>
      <c r="F979" s="889"/>
      <c r="G979" s="889"/>
    </row>
    <row r="980" spans="1:7" ht="15.75" customHeight="1">
      <c r="A980" s="890"/>
      <c r="B980" s="889"/>
      <c r="C980" s="889"/>
      <c r="D980" s="889"/>
      <c r="E980" s="889"/>
      <c r="F980" s="889"/>
      <c r="G980" s="889"/>
    </row>
    <row r="981" spans="1:7" ht="15.75" customHeight="1">
      <c r="A981" s="890"/>
      <c r="B981" s="889"/>
      <c r="C981" s="889"/>
      <c r="D981" s="889"/>
      <c r="E981" s="889"/>
      <c r="F981" s="889"/>
      <c r="G981" s="889"/>
    </row>
    <row r="982" spans="1:7" ht="15.75" customHeight="1">
      <c r="A982" s="890"/>
      <c r="B982" s="889"/>
      <c r="C982" s="889"/>
      <c r="D982" s="889"/>
      <c r="E982" s="889"/>
      <c r="F982" s="889"/>
      <c r="G982" s="889"/>
    </row>
    <row r="983" spans="1:7" ht="15.75" customHeight="1">
      <c r="A983" s="890"/>
      <c r="B983" s="889"/>
      <c r="C983" s="889"/>
      <c r="D983" s="889"/>
      <c r="E983" s="889"/>
      <c r="F983" s="889"/>
      <c r="G983" s="889"/>
    </row>
    <row r="984" spans="1:7" ht="15.75" customHeight="1">
      <c r="A984" s="890"/>
      <c r="B984" s="889"/>
      <c r="C984" s="889"/>
      <c r="D984" s="889"/>
      <c r="E984" s="889"/>
      <c r="F984" s="889"/>
      <c r="G984" s="889"/>
    </row>
    <row r="985" spans="1:7" ht="15.75" customHeight="1">
      <c r="A985" s="890"/>
      <c r="B985" s="889"/>
      <c r="C985" s="889"/>
      <c r="D985" s="889"/>
      <c r="E985" s="889"/>
      <c r="F985" s="889"/>
      <c r="G985" s="889"/>
    </row>
    <row r="986" spans="1:7" ht="15.75" customHeight="1">
      <c r="A986" s="890"/>
      <c r="B986" s="889"/>
      <c r="C986" s="889"/>
      <c r="D986" s="889"/>
      <c r="E986" s="889"/>
      <c r="F986" s="889"/>
      <c r="G986" s="889"/>
    </row>
    <row r="987" spans="1:7" ht="15.75" customHeight="1">
      <c r="A987" s="890"/>
      <c r="B987" s="889"/>
      <c r="C987" s="889"/>
      <c r="D987" s="889"/>
      <c r="E987" s="889"/>
      <c r="F987" s="889"/>
      <c r="G987" s="889"/>
    </row>
    <row r="988" spans="1:7" ht="15.75" customHeight="1">
      <c r="A988" s="890"/>
      <c r="B988" s="889"/>
      <c r="C988" s="889"/>
      <c r="D988" s="889"/>
      <c r="E988" s="889"/>
      <c r="F988" s="889"/>
      <c r="G988" s="889"/>
    </row>
    <row r="989" spans="1:7" ht="15.75" customHeight="1">
      <c r="A989" s="890"/>
      <c r="B989" s="889"/>
      <c r="C989" s="889"/>
      <c r="D989" s="889"/>
      <c r="E989" s="889"/>
      <c r="F989" s="889"/>
      <c r="G989" s="889"/>
    </row>
    <row r="990" spans="1:7" ht="15.75" customHeight="1">
      <c r="A990" s="890"/>
      <c r="B990" s="889"/>
      <c r="C990" s="889"/>
      <c r="D990" s="889"/>
      <c r="E990" s="889"/>
      <c r="F990" s="889"/>
      <c r="G990" s="889"/>
    </row>
    <row r="991" spans="1:7" ht="15.75" customHeight="1">
      <c r="A991" s="890"/>
      <c r="B991" s="889"/>
      <c r="C991" s="889"/>
      <c r="D991" s="889"/>
      <c r="E991" s="889"/>
      <c r="F991" s="889"/>
      <c r="G991" s="889"/>
    </row>
    <row r="992" spans="1:7" ht="15.75" customHeight="1">
      <c r="A992" s="890"/>
      <c r="B992" s="889"/>
      <c r="C992" s="889"/>
      <c r="D992" s="889"/>
      <c r="E992" s="889"/>
      <c r="F992" s="889"/>
      <c r="G992" s="889"/>
    </row>
    <row r="993" spans="1:7" ht="15.75" customHeight="1">
      <c r="A993" s="890"/>
      <c r="B993" s="889"/>
      <c r="C993" s="889"/>
      <c r="D993" s="889"/>
      <c r="E993" s="889"/>
      <c r="F993" s="889"/>
      <c r="G993" s="889"/>
    </row>
    <row r="994" spans="1:7" ht="15.75" customHeight="1">
      <c r="A994" s="890"/>
      <c r="B994" s="889"/>
      <c r="C994" s="889"/>
      <c r="D994" s="889"/>
      <c r="E994" s="889"/>
      <c r="F994" s="889"/>
      <c r="G994" s="889"/>
    </row>
    <row r="995" spans="1:7" ht="15.75" customHeight="1">
      <c r="A995" s="890"/>
      <c r="B995" s="889"/>
      <c r="C995" s="889"/>
      <c r="D995" s="889"/>
      <c r="E995" s="889"/>
      <c r="F995" s="889"/>
      <c r="G995" s="889"/>
    </row>
    <row r="996" spans="1:7" ht="15.75" customHeight="1">
      <c r="A996" s="890"/>
      <c r="B996" s="889"/>
      <c r="C996" s="889"/>
      <c r="D996" s="889"/>
      <c r="E996" s="889"/>
      <c r="F996" s="889"/>
      <c r="G996" s="889"/>
    </row>
    <row r="997" spans="1:7" ht="15.75" customHeight="1">
      <c r="A997" s="890"/>
      <c r="B997" s="889"/>
      <c r="C997" s="889"/>
      <c r="D997" s="889"/>
      <c r="E997" s="889"/>
      <c r="F997" s="889"/>
      <c r="G997" s="889"/>
    </row>
    <row r="998" spans="1:7" ht="15.75" customHeight="1">
      <c r="A998" s="890"/>
      <c r="B998" s="889"/>
      <c r="C998" s="889"/>
      <c r="D998" s="889"/>
      <c r="E998" s="889"/>
      <c r="F998" s="889"/>
      <c r="G998" s="889"/>
    </row>
    <row r="999" spans="1:7" ht="15.75" customHeight="1">
      <c r="A999" s="890"/>
      <c r="B999" s="889"/>
      <c r="C999" s="889"/>
      <c r="D999" s="889"/>
      <c r="E999" s="889"/>
      <c r="F999" s="889"/>
      <c r="G999" s="889"/>
    </row>
    <row r="1000" spans="1:7" ht="15.75" customHeight="1">
      <c r="A1000" s="890"/>
      <c r="B1000" s="889"/>
      <c r="C1000" s="889"/>
      <c r="D1000" s="889"/>
      <c r="E1000" s="889"/>
      <c r="F1000" s="889"/>
      <c r="G1000" s="889"/>
    </row>
    <row r="1001" spans="1:7" ht="15.75" customHeight="1">
      <c r="A1001" s="890"/>
      <c r="B1001" s="889"/>
      <c r="C1001" s="889"/>
      <c r="D1001" s="889"/>
      <c r="E1001" s="889"/>
      <c r="F1001" s="889"/>
      <c r="G1001" s="889"/>
    </row>
    <row r="1002" spans="1:7" ht="15.75" customHeight="1">
      <c r="A1002" s="890"/>
      <c r="B1002" s="889"/>
      <c r="C1002" s="889"/>
      <c r="D1002" s="889"/>
      <c r="E1002" s="889"/>
      <c r="F1002" s="889"/>
      <c r="G1002" s="889"/>
    </row>
    <row r="1003" spans="1:7" ht="15.75" customHeight="1">
      <c r="A1003" s="890"/>
      <c r="B1003" s="889"/>
      <c r="C1003" s="889"/>
      <c r="D1003" s="889"/>
      <c r="E1003" s="889"/>
      <c r="F1003" s="889"/>
      <c r="G1003" s="889"/>
    </row>
    <row r="1004" spans="1:7" ht="15.75" customHeight="1">
      <c r="A1004" s="890"/>
      <c r="B1004" s="889"/>
      <c r="C1004" s="889"/>
      <c r="D1004" s="889"/>
      <c r="E1004" s="889"/>
      <c r="F1004" s="889"/>
      <c r="G1004" s="889"/>
    </row>
    <row r="1005" spans="1:7" ht="15.75" customHeight="1">
      <c r="A1005" s="890"/>
      <c r="B1005" s="889"/>
      <c r="C1005" s="889"/>
      <c r="D1005" s="889"/>
      <c r="E1005" s="889"/>
      <c r="F1005" s="889"/>
      <c r="G1005" s="889"/>
    </row>
    <row r="1006" spans="1:7" ht="15.75" customHeight="1">
      <c r="A1006" s="890"/>
      <c r="B1006" s="889"/>
      <c r="C1006" s="889"/>
      <c r="D1006" s="889"/>
      <c r="E1006" s="889"/>
      <c r="F1006" s="889"/>
      <c r="G1006" s="889"/>
    </row>
    <row r="1007" spans="1:7" ht="15.75" customHeight="1">
      <c r="A1007" s="890"/>
      <c r="B1007" s="889"/>
      <c r="C1007" s="889"/>
      <c r="D1007" s="889"/>
      <c r="E1007" s="889"/>
      <c r="F1007" s="889"/>
      <c r="G1007" s="889"/>
    </row>
    <row r="1008" spans="1:7" ht="15.75" customHeight="1">
      <c r="A1008" s="890"/>
      <c r="B1008" s="889"/>
      <c r="C1008" s="889"/>
      <c r="D1008" s="889"/>
      <c r="E1008" s="889"/>
      <c r="F1008" s="889"/>
      <c r="G1008" s="889"/>
    </row>
    <row r="1009" spans="1:7" ht="15.75" customHeight="1">
      <c r="A1009" s="890"/>
      <c r="B1009" s="889"/>
      <c r="C1009" s="889"/>
      <c r="D1009" s="889"/>
      <c r="E1009" s="889"/>
      <c r="F1009" s="889"/>
      <c r="G1009" s="889"/>
    </row>
    <row r="1010" spans="1:7" ht="15.75" customHeight="1">
      <c r="A1010" s="890"/>
      <c r="B1010" s="889"/>
      <c r="C1010" s="889"/>
      <c r="D1010" s="889"/>
      <c r="E1010" s="889"/>
      <c r="F1010" s="889"/>
      <c r="G1010" s="889"/>
    </row>
    <row r="1011" spans="1:7" ht="15.75" customHeight="1">
      <c r="A1011" s="890"/>
      <c r="B1011" s="889"/>
      <c r="C1011" s="889"/>
      <c r="D1011" s="889"/>
      <c r="E1011" s="889"/>
      <c r="F1011" s="889"/>
      <c r="G1011" s="889"/>
    </row>
    <row r="1012" spans="1:7" ht="15.75" customHeight="1">
      <c r="A1012" s="890"/>
      <c r="B1012" s="889"/>
      <c r="C1012" s="889"/>
      <c r="D1012" s="889"/>
      <c r="E1012" s="889"/>
      <c r="F1012" s="889"/>
      <c r="G1012" s="889"/>
    </row>
    <row r="1013" spans="1:7" ht="15.75" customHeight="1">
      <c r="A1013" s="890"/>
      <c r="B1013" s="889"/>
      <c r="C1013" s="889"/>
      <c r="D1013" s="889"/>
      <c r="E1013" s="889"/>
      <c r="F1013" s="889"/>
      <c r="G1013" s="889"/>
    </row>
    <row r="1014" spans="1:7" ht="15.75" customHeight="1">
      <c r="A1014" s="890"/>
      <c r="B1014" s="889"/>
      <c r="C1014" s="889"/>
      <c r="D1014" s="889"/>
      <c r="E1014" s="889"/>
      <c r="F1014" s="889"/>
      <c r="G1014" s="889"/>
    </row>
  </sheetData>
  <sheetProtection algorithmName="SHA-512" hashValue="xa3mzr79NAGjONOhZbBvax4VJhtZR+uv6hdn/HnaUZJGtOiUxZo1VVlotcqiDEbFM+47nfLIh7JqzP+wfem7Mg==" saltValue="bz/Xs4+Mv2a1l5EF5b+qzQ==" spinCount="100000" sheet="1" objects="1" scenarios="1"/>
  <customSheetViews>
    <customSheetView guid="{80DBB23A-788A-4876-A46F-C8CD77F4CEEC}" scale="110" showPageBreaks="1" showGridLines="0" printArea="1" hiddenRows="1" view="pageBreakPreview" topLeftCell="A14">
      <selection activeCell="A41" sqref="A41:XFD41"/>
      <pageMargins left="0.7" right="0.7" top="0.75" bottom="0.75" header="0" footer="0"/>
      <pageSetup paperSize="9" scale="85" orientation="portrait" r:id="rId1"/>
    </customSheetView>
    <customSheetView guid="{E56CFA07-B62D-4672-9EDE-094AE1102D0C}" scale="110" showPageBreaks="1" showGridLines="0" printArea="1" hiddenRows="1" view="pageBreakPreview" topLeftCell="A32">
      <selection activeCell="A41" sqref="A41"/>
      <pageMargins left="0.7" right="0.7" top="0.75" bottom="0.75" header="0" footer="0"/>
      <pageSetup paperSize="9" scale="85" orientation="portrait" r:id="rId2"/>
    </customSheetView>
    <customSheetView guid="{FB8FBA87-37E8-4FC2-B783-5AECFD22DC45}" scale="130" showPageBreaks="1" showGridLines="0" printArea="1" hiddenRows="1" view="pageBreakPreview">
      <selection activeCell="J2" sqref="J2"/>
      <pageMargins left="0.7" right="0.7" top="0.75" bottom="0.75" header="0" footer="0"/>
      <pageSetup paperSize="9" scale="85" orientation="portrait" r:id="rId3"/>
    </customSheetView>
  </customSheetViews>
  <mergeCells count="34">
    <mergeCell ref="A46:G46"/>
    <mergeCell ref="A47:G47"/>
    <mergeCell ref="A48:G48"/>
    <mergeCell ref="B37:G37"/>
    <mergeCell ref="B38:G38"/>
    <mergeCell ref="B39:G39"/>
    <mergeCell ref="B40:G40"/>
    <mergeCell ref="B41:G41"/>
    <mergeCell ref="B42:G42"/>
    <mergeCell ref="B43:G43"/>
    <mergeCell ref="A35:G35"/>
    <mergeCell ref="A18:G18"/>
    <mergeCell ref="A20:G20"/>
    <mergeCell ref="A21:G21"/>
    <mergeCell ref="A23:G23"/>
    <mergeCell ref="A24:G24"/>
    <mergeCell ref="A26:G26"/>
    <mergeCell ref="A28:G28"/>
    <mergeCell ref="A29:G29"/>
    <mergeCell ref="A30:G30"/>
    <mergeCell ref="A31:G31"/>
    <mergeCell ref="A34:G34"/>
    <mergeCell ref="B16:G16"/>
    <mergeCell ref="A1:G1"/>
    <mergeCell ref="A2:G2"/>
    <mergeCell ref="A3:G3"/>
    <mergeCell ref="A4:G4"/>
    <mergeCell ref="A6:G6"/>
    <mergeCell ref="A7:G7"/>
    <mergeCell ref="A8:G8"/>
    <mergeCell ref="A9:G9"/>
    <mergeCell ref="B10:G10"/>
    <mergeCell ref="B11:G11"/>
    <mergeCell ref="B14:G14"/>
  </mergeCells>
  <pageMargins left="0.7" right="0.7" top="0.75" bottom="0.75" header="0" footer="0"/>
  <pageSetup paperSize="9" scale="85"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pageSetUpPr fitToPage="1"/>
  </sheetPr>
  <dimension ref="A1:AN1713"/>
  <sheetViews>
    <sheetView showGridLines="0" workbookViewId="0">
      <pane ySplit="1" topLeftCell="A2" activePane="bottomLeft" state="frozen"/>
      <selection pane="bottomLeft" activeCell="K1125" sqref="K1125:L1125"/>
    </sheetView>
  </sheetViews>
  <sheetFormatPr defaultColWidth="14.42578125" defaultRowHeight="15" customHeight="1"/>
  <cols>
    <col min="1" max="1" width="4" customWidth="1"/>
    <col min="2" max="2" width="21.85546875" customWidth="1"/>
    <col min="3" max="3" width="13.7109375" customWidth="1"/>
    <col min="4" max="4" width="7.85546875" customWidth="1"/>
    <col min="5" max="5" width="5" customWidth="1"/>
    <col min="6" max="13" width="19.5703125" customWidth="1"/>
    <col min="14" max="14" width="32.140625" hidden="1" customWidth="1"/>
    <col min="15" max="15" width="22.140625" hidden="1" customWidth="1"/>
    <col min="16" max="16" width="9.140625" hidden="1" customWidth="1"/>
    <col min="17" max="17" width="12.42578125" hidden="1" customWidth="1"/>
    <col min="18" max="19" width="9.140625" customWidth="1"/>
    <col min="20" max="28" width="9.140625" hidden="1" customWidth="1"/>
    <col min="29" max="40" width="9.140625" customWidth="1"/>
  </cols>
  <sheetData>
    <row r="1" spans="1:40" ht="15.75" customHeight="1">
      <c r="A1" s="175" t="s">
        <v>591</v>
      </c>
      <c r="B1" s="77"/>
      <c r="C1" s="77"/>
      <c r="D1" s="77"/>
      <c r="E1" s="77"/>
      <c r="F1" s="77"/>
      <c r="G1" s="78"/>
      <c r="H1" s="78"/>
      <c r="I1" s="78"/>
      <c r="J1" s="78"/>
      <c r="K1" s="78"/>
      <c r="L1" s="78"/>
      <c r="M1" s="78"/>
      <c r="N1" s="176" t="s">
        <v>592</v>
      </c>
      <c r="O1" s="81" t="s">
        <v>593</v>
      </c>
      <c r="P1" s="80"/>
      <c r="Q1" s="80"/>
      <c r="R1" s="80"/>
      <c r="S1" s="80"/>
      <c r="T1" s="80"/>
      <c r="U1" s="80"/>
      <c r="V1" s="80"/>
      <c r="W1" s="80"/>
      <c r="X1" s="80"/>
      <c r="Y1" s="80"/>
      <c r="Z1" s="80"/>
      <c r="AA1" s="80"/>
      <c r="AB1" s="80"/>
      <c r="AC1" s="80"/>
      <c r="AD1" s="80"/>
      <c r="AE1" s="80"/>
      <c r="AF1" s="80"/>
      <c r="AG1" s="80"/>
      <c r="AH1" s="80"/>
      <c r="AI1" s="80"/>
      <c r="AJ1" s="80"/>
      <c r="AK1" s="80"/>
      <c r="AL1" s="80"/>
      <c r="AM1" s="80"/>
      <c r="AN1" s="80"/>
    </row>
    <row r="2" spans="1:40">
      <c r="A2" s="80"/>
      <c r="B2" s="80"/>
      <c r="C2" s="80"/>
      <c r="D2" s="80"/>
      <c r="E2" s="80"/>
      <c r="F2" s="80"/>
      <c r="G2" s="96"/>
      <c r="H2" s="96"/>
      <c r="I2" s="96"/>
      <c r="J2" s="96"/>
      <c r="K2" s="96"/>
      <c r="L2" s="96"/>
      <c r="M2" s="80"/>
      <c r="N2" s="177"/>
      <c r="O2" s="80"/>
      <c r="P2" s="80"/>
      <c r="Q2" s="80"/>
      <c r="R2" s="80"/>
      <c r="S2" s="80"/>
      <c r="T2" s="80"/>
      <c r="U2" s="80"/>
      <c r="V2" s="80"/>
      <c r="W2" s="80"/>
      <c r="X2" s="80"/>
      <c r="Y2" s="80"/>
      <c r="Z2" s="80"/>
      <c r="AA2" s="80"/>
      <c r="AB2" s="80"/>
      <c r="AC2" s="80"/>
      <c r="AD2" s="80"/>
      <c r="AE2" s="80"/>
      <c r="AF2" s="80"/>
      <c r="AG2" s="80"/>
      <c r="AH2" s="80"/>
      <c r="AI2" s="80"/>
      <c r="AJ2" s="80"/>
      <c r="AK2" s="80"/>
      <c r="AL2" s="80"/>
      <c r="AM2" s="80"/>
      <c r="AN2" s="80"/>
    </row>
    <row r="3" spans="1:40" s="1402" customFormat="1" ht="15.75" thickBot="1">
      <c r="A3" s="619"/>
      <c r="B3" s="619"/>
      <c r="C3" s="619"/>
      <c r="D3" s="619"/>
      <c r="E3" s="619"/>
      <c r="F3" s="619"/>
      <c r="G3" s="1846"/>
      <c r="H3" s="1846"/>
      <c r="I3" s="13" t="s">
        <v>228</v>
      </c>
      <c r="J3" s="84"/>
      <c r="K3" s="1846"/>
      <c r="L3" s="1846"/>
      <c r="M3" s="619"/>
      <c r="N3" s="967"/>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row>
    <row r="4" spans="1:40" ht="15.75" thickBot="1">
      <c r="A4" s="80"/>
      <c r="B4" s="80"/>
      <c r="C4" s="80"/>
      <c r="D4" s="80"/>
      <c r="E4" s="80"/>
      <c r="F4" s="80"/>
      <c r="G4" s="96"/>
      <c r="H4" s="96"/>
      <c r="I4" s="86" t="s">
        <v>594</v>
      </c>
      <c r="J4" s="1091"/>
      <c r="K4" s="96"/>
      <c r="L4" s="96"/>
      <c r="M4" s="80"/>
      <c r="N4" s="177"/>
      <c r="O4" s="80"/>
      <c r="P4" s="80"/>
      <c r="Q4" s="80"/>
      <c r="R4" s="80"/>
      <c r="S4" s="80"/>
      <c r="T4" s="80"/>
      <c r="U4" s="80"/>
      <c r="V4" s="80"/>
      <c r="W4" s="80"/>
      <c r="X4" s="80"/>
      <c r="Y4" s="80"/>
      <c r="Z4" s="80"/>
      <c r="AA4" s="80"/>
      <c r="AB4" s="80"/>
      <c r="AC4" s="80"/>
      <c r="AD4" s="80"/>
      <c r="AE4" s="80"/>
      <c r="AF4" s="80"/>
      <c r="AG4" s="80"/>
      <c r="AH4" s="80"/>
      <c r="AI4" s="80"/>
      <c r="AJ4" s="80"/>
      <c r="AK4" s="80"/>
      <c r="AL4" s="80"/>
      <c r="AM4" s="80"/>
      <c r="AN4" s="80"/>
    </row>
    <row r="5" spans="1:40" s="953" customFormat="1">
      <c r="A5" s="1380"/>
      <c r="B5" s="1380"/>
      <c r="C5" s="1380"/>
      <c r="D5" s="1380"/>
      <c r="E5" s="1380"/>
      <c r="F5" s="1380"/>
      <c r="G5" s="1847"/>
      <c r="H5" s="1847"/>
      <c r="I5" s="1848"/>
      <c r="J5" s="1849"/>
      <c r="K5" s="1847"/>
      <c r="L5" s="1847"/>
      <c r="M5" s="1380"/>
      <c r="N5" s="1383"/>
      <c r="O5" s="1380"/>
      <c r="P5" s="1380"/>
      <c r="Q5" s="1380"/>
      <c r="R5" s="1380"/>
      <c r="S5" s="1380"/>
      <c r="T5" s="1380"/>
      <c r="U5" s="1380"/>
      <c r="V5" s="1380"/>
      <c r="W5" s="1380"/>
      <c r="X5" s="1380"/>
      <c r="Y5" s="1380"/>
      <c r="Z5" s="1380"/>
      <c r="AA5" s="1380"/>
      <c r="AB5" s="1380"/>
      <c r="AC5" s="1380"/>
      <c r="AD5" s="1380"/>
      <c r="AE5" s="1380"/>
      <c r="AF5" s="1380"/>
      <c r="AG5" s="1380"/>
      <c r="AH5" s="1380"/>
      <c r="AI5" s="1380"/>
      <c r="AJ5" s="1380"/>
      <c r="AK5" s="1380"/>
      <c r="AL5" s="1380"/>
      <c r="AM5" s="1380"/>
      <c r="AN5" s="1380"/>
    </row>
    <row r="6" spans="1:40" ht="12" customHeight="1">
      <c r="A6" s="11" t="s">
        <v>40</v>
      </c>
      <c r="B6" s="9" t="s">
        <v>41</v>
      </c>
      <c r="C6" s="80"/>
      <c r="D6" s="80"/>
      <c r="E6" s="80"/>
      <c r="F6" s="80"/>
      <c r="G6" s="80"/>
      <c r="H6" s="80"/>
      <c r="I6" s="80"/>
      <c r="J6" s="80"/>
      <c r="K6" s="80"/>
      <c r="L6" s="80"/>
      <c r="M6" s="80"/>
      <c r="N6" s="177"/>
      <c r="O6" s="80"/>
      <c r="P6" s="80"/>
      <c r="Q6" s="80"/>
      <c r="R6" s="80"/>
      <c r="S6" s="80"/>
      <c r="T6" s="80"/>
      <c r="U6" s="80"/>
      <c r="V6" s="80"/>
      <c r="W6" s="80"/>
      <c r="X6" s="80"/>
      <c r="Y6" s="80"/>
      <c r="Z6" s="80"/>
      <c r="AA6" s="80"/>
      <c r="AB6" s="80"/>
      <c r="AC6" s="80"/>
      <c r="AD6" s="80"/>
      <c r="AE6" s="80"/>
      <c r="AF6" s="80"/>
      <c r="AG6" s="80"/>
      <c r="AH6" s="80"/>
      <c r="AI6" s="80"/>
      <c r="AJ6" s="80"/>
      <c r="AK6" s="80"/>
      <c r="AL6" s="80"/>
      <c r="AM6" s="80"/>
      <c r="AN6" s="80"/>
    </row>
    <row r="7" spans="1:40" ht="13.5" customHeight="1">
      <c r="A7" s="80"/>
      <c r="B7" s="2035"/>
      <c r="C7" s="80"/>
      <c r="D7" s="178"/>
      <c r="E7" s="179"/>
      <c r="F7" s="179"/>
      <c r="G7" s="179"/>
      <c r="H7" s="1964">
        <v>44742</v>
      </c>
      <c r="I7" s="1965"/>
      <c r="J7" s="1952"/>
      <c r="K7" s="1964">
        <v>44377</v>
      </c>
      <c r="L7" s="1965"/>
      <c r="M7" s="1952"/>
      <c r="N7" s="180"/>
      <c r="O7" s="80"/>
      <c r="P7" s="80"/>
      <c r="Q7" s="80"/>
      <c r="R7" s="80"/>
      <c r="S7" s="80"/>
      <c r="T7" s="80"/>
      <c r="U7" s="80"/>
      <c r="V7" s="80"/>
      <c r="W7" s="80"/>
      <c r="X7" s="80"/>
      <c r="Y7" s="80"/>
      <c r="Z7" s="80"/>
      <c r="AA7" s="80"/>
      <c r="AB7" s="80"/>
      <c r="AC7" s="80"/>
      <c r="AD7" s="80"/>
      <c r="AE7" s="80"/>
      <c r="AF7" s="80"/>
      <c r="AG7" s="80"/>
      <c r="AH7" s="80"/>
      <c r="AI7" s="80"/>
      <c r="AJ7" s="80"/>
      <c r="AK7" s="80"/>
      <c r="AL7" s="80"/>
      <c r="AM7" s="80"/>
      <c r="AN7" s="80"/>
    </row>
    <row r="8" spans="1:40" ht="12" customHeight="1">
      <c r="A8" s="80"/>
      <c r="B8" s="2036"/>
      <c r="C8" s="80"/>
      <c r="D8" s="165"/>
      <c r="E8" s="80"/>
      <c r="F8" s="165"/>
      <c r="G8" s="80"/>
      <c r="H8" s="165" t="s">
        <v>616</v>
      </c>
      <c r="I8" s="165" t="s">
        <v>617</v>
      </c>
      <c r="J8" s="165" t="s">
        <v>232</v>
      </c>
      <c r="K8" s="165" t="s">
        <v>616</v>
      </c>
      <c r="L8" s="165" t="s">
        <v>617</v>
      </c>
      <c r="M8" s="165" t="s">
        <v>232</v>
      </c>
      <c r="N8" s="177"/>
      <c r="O8" s="80"/>
      <c r="P8" s="80"/>
      <c r="Q8" s="80"/>
      <c r="R8" s="80"/>
      <c r="S8" s="80"/>
      <c r="T8" s="80"/>
      <c r="U8" s="80"/>
      <c r="V8" s="80"/>
      <c r="W8" s="80"/>
      <c r="X8" s="80"/>
      <c r="Y8" s="80"/>
      <c r="Z8" s="80"/>
      <c r="AA8" s="80"/>
      <c r="AB8" s="80"/>
      <c r="AC8" s="80"/>
      <c r="AD8" s="80"/>
      <c r="AE8" s="80"/>
      <c r="AF8" s="80"/>
      <c r="AG8" s="80"/>
      <c r="AH8" s="80"/>
      <c r="AI8" s="80"/>
      <c r="AJ8" s="80"/>
      <c r="AK8" s="80"/>
      <c r="AL8" s="80"/>
      <c r="AM8" s="80"/>
      <c r="AN8" s="80"/>
    </row>
    <row r="9" spans="1:40" ht="12" customHeight="1">
      <c r="A9" s="80"/>
      <c r="B9" s="165"/>
      <c r="C9" s="80"/>
      <c r="D9" s="165"/>
      <c r="E9" s="80"/>
      <c r="F9" s="165"/>
      <c r="G9" s="80"/>
      <c r="H9" s="165" t="s">
        <v>142</v>
      </c>
      <c r="I9" s="165" t="s">
        <v>142</v>
      </c>
      <c r="J9" s="165" t="s">
        <v>142</v>
      </c>
      <c r="K9" s="165" t="s">
        <v>142</v>
      </c>
      <c r="L9" s="165" t="s">
        <v>142</v>
      </c>
      <c r="M9" s="165" t="s">
        <v>142</v>
      </c>
      <c r="N9" s="177"/>
      <c r="O9" s="80"/>
      <c r="P9" s="80"/>
      <c r="Q9" s="80"/>
      <c r="R9" s="80"/>
      <c r="S9" s="80"/>
      <c r="T9" s="80"/>
      <c r="U9" s="80"/>
      <c r="V9" s="80"/>
      <c r="W9" s="80"/>
      <c r="X9" s="80"/>
      <c r="Y9" s="80"/>
      <c r="Z9" s="80"/>
      <c r="AA9" s="80"/>
      <c r="AB9" s="80"/>
      <c r="AC9" s="80"/>
      <c r="AD9" s="80"/>
      <c r="AE9" s="80"/>
      <c r="AF9" s="80"/>
      <c r="AG9" s="80"/>
      <c r="AH9" s="80"/>
      <c r="AI9" s="80"/>
      <c r="AJ9" s="80"/>
      <c r="AK9" s="80"/>
      <c r="AL9" s="80"/>
      <c r="AM9" s="80"/>
      <c r="AN9" s="80"/>
    </row>
    <row r="10" spans="1:40" ht="12" customHeight="1">
      <c r="A10" s="80"/>
      <c r="B10" s="181" t="s">
        <v>332</v>
      </c>
      <c r="C10" s="80"/>
      <c r="D10" s="182"/>
      <c r="E10" s="80"/>
      <c r="F10" s="182"/>
      <c r="G10" s="80"/>
      <c r="H10" s="1825">
        <f>'1a.Detailed SOFP '!G180+'1a.Detailed SOFP '!G181</f>
        <v>0</v>
      </c>
      <c r="I10" s="1825">
        <f>'1a.Detailed SOFP '!G425+'1a.Detailed SOFP '!G426</f>
        <v>0</v>
      </c>
      <c r="J10" s="1825">
        <f>SUM(H10:I10)</f>
        <v>0</v>
      </c>
      <c r="K10" s="1825">
        <f>'1a.Detailed SOFP '!K180+'1a.Detailed SOFP '!K181</f>
        <v>0</v>
      </c>
      <c r="L10" s="1825">
        <f>'1a.Detailed SOFP '!K425+'1a.Detailed SOFP '!K426</f>
        <v>0</v>
      </c>
      <c r="M10" s="1825">
        <f>SUM(K10:L10)</f>
        <v>0</v>
      </c>
      <c r="N10" s="177"/>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row>
    <row r="11" spans="1:40" ht="12" customHeight="1">
      <c r="A11" s="80"/>
      <c r="B11" s="181" t="s">
        <v>341</v>
      </c>
      <c r="C11" s="80"/>
      <c r="D11" s="182"/>
      <c r="E11" s="80"/>
      <c r="F11" s="182"/>
      <c r="G11" s="80"/>
      <c r="H11" s="1825">
        <f>'1a.Detailed SOFP '!G190+'1a.Detailed SOFP '!G191</f>
        <v>0</v>
      </c>
      <c r="I11" s="1825">
        <f>'1a.Detailed SOFP '!G436+'1a.Detailed SOFP '!G437</f>
        <v>0</v>
      </c>
      <c r="J11" s="1825">
        <f>SUM(H11:I11)</f>
        <v>0</v>
      </c>
      <c r="K11" s="1825">
        <f>'1a.Detailed SOFP '!K190+'1a.Detailed SOFP '!K191</f>
        <v>0</v>
      </c>
      <c r="L11" s="1825">
        <f>'1a.Detailed SOFP '!K436+'1a.Detailed SOFP '!K437</f>
        <v>0</v>
      </c>
      <c r="M11" s="1825">
        <f>SUM(K11:L11)</f>
        <v>0</v>
      </c>
      <c r="N11" s="177"/>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row>
    <row r="12" spans="1:40" ht="12" customHeight="1">
      <c r="A12" s="15"/>
      <c r="B12" s="88" t="s">
        <v>232</v>
      </c>
      <c r="C12" s="15"/>
      <c r="D12" s="103"/>
      <c r="E12" s="15"/>
      <c r="F12" s="103"/>
      <c r="G12" s="15"/>
      <c r="H12" s="1826">
        <f t="shared" ref="H12:M12" si="0">SUM(H10:H11)</f>
        <v>0</v>
      </c>
      <c r="I12" s="1826">
        <f t="shared" si="0"/>
        <v>0</v>
      </c>
      <c r="J12" s="1826">
        <f t="shared" si="0"/>
        <v>0</v>
      </c>
      <c r="K12" s="1826">
        <f t="shared" si="0"/>
        <v>0</v>
      </c>
      <c r="L12" s="1826">
        <f t="shared" si="0"/>
        <v>0</v>
      </c>
      <c r="M12" s="1826">
        <f t="shared" si="0"/>
        <v>0</v>
      </c>
      <c r="N12" s="183"/>
      <c r="O12" s="15"/>
      <c r="P12" s="15"/>
      <c r="Q12" s="103"/>
      <c r="R12" s="15"/>
      <c r="S12" s="15"/>
      <c r="T12" s="15"/>
      <c r="U12" s="15"/>
      <c r="V12" s="15"/>
      <c r="W12" s="15"/>
      <c r="X12" s="15"/>
      <c r="Y12" s="15"/>
      <c r="Z12" s="15"/>
      <c r="AA12" s="15"/>
      <c r="AB12" s="15"/>
      <c r="AC12" s="15"/>
      <c r="AD12" s="15"/>
      <c r="AE12" s="15"/>
      <c r="AF12" s="15"/>
      <c r="AG12" s="15"/>
      <c r="AH12" s="15"/>
      <c r="AI12" s="15"/>
      <c r="AJ12" s="15"/>
      <c r="AK12" s="15"/>
      <c r="AL12" s="15"/>
      <c r="AM12" s="15"/>
      <c r="AN12" s="15"/>
    </row>
    <row r="13" spans="1:40" ht="12" customHeight="1">
      <c r="A13" s="80"/>
      <c r="B13" s="80"/>
      <c r="C13" s="80"/>
      <c r="D13" s="80"/>
      <c r="E13" s="80"/>
      <c r="F13" s="80"/>
      <c r="G13" s="96"/>
      <c r="H13" s="96"/>
      <c r="I13" s="96"/>
      <c r="J13" s="96"/>
      <c r="K13" s="96"/>
      <c r="L13" s="96"/>
      <c r="M13" s="80"/>
      <c r="N13" s="177"/>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row>
    <row r="14" spans="1:40" ht="12" customHeight="1">
      <c r="A14" s="80"/>
      <c r="B14" s="15" t="s">
        <v>645</v>
      </c>
      <c r="C14" s="80"/>
      <c r="D14" s="80"/>
      <c r="E14" s="80"/>
      <c r="F14" s="80"/>
      <c r="G14" s="80"/>
      <c r="H14" s="80"/>
      <c r="I14" s="80"/>
      <c r="J14" s="80"/>
      <c r="K14" s="80"/>
      <c r="L14" s="80"/>
      <c r="M14" s="80"/>
      <c r="N14" s="177"/>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row>
    <row r="15" spans="1:40" ht="12" customHeight="1">
      <c r="A15" s="80"/>
      <c r="B15" s="96"/>
      <c r="C15" s="96"/>
      <c r="D15" s="96"/>
      <c r="E15" s="96"/>
      <c r="F15" s="1964">
        <v>44742</v>
      </c>
      <c r="G15" s="1965"/>
      <c r="H15" s="1965"/>
      <c r="I15" s="1952"/>
      <c r="J15" s="1964">
        <v>44377</v>
      </c>
      <c r="K15" s="1965"/>
      <c r="L15" s="1965"/>
      <c r="M15" s="1952"/>
      <c r="N15" s="1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row>
    <row r="16" spans="1:40" ht="36">
      <c r="A16" s="80"/>
      <c r="B16" s="96"/>
      <c r="C16" s="96"/>
      <c r="D16" s="96"/>
      <c r="E16" s="96"/>
      <c r="F16" s="92" t="s">
        <v>138</v>
      </c>
      <c r="G16" s="92" t="s">
        <v>597</v>
      </c>
      <c r="H16" s="92" t="s">
        <v>140</v>
      </c>
      <c r="I16" s="92" t="s">
        <v>141</v>
      </c>
      <c r="J16" s="92" t="s">
        <v>138</v>
      </c>
      <c r="K16" s="92" t="s">
        <v>597</v>
      </c>
      <c r="L16" s="92" t="s">
        <v>140</v>
      </c>
      <c r="M16" s="92" t="s">
        <v>141</v>
      </c>
      <c r="N16" s="1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row>
    <row r="17" spans="1:40" ht="12" customHeight="1">
      <c r="A17" s="80"/>
      <c r="B17" s="96"/>
      <c r="C17" s="96"/>
      <c r="D17" s="96"/>
      <c r="E17" s="96"/>
      <c r="F17" s="94" t="s">
        <v>142</v>
      </c>
      <c r="G17" s="94" t="s">
        <v>142</v>
      </c>
      <c r="H17" s="94" t="s">
        <v>142</v>
      </c>
      <c r="I17" s="94" t="s">
        <v>142</v>
      </c>
      <c r="J17" s="94" t="s">
        <v>142</v>
      </c>
      <c r="K17" s="94" t="s">
        <v>142</v>
      </c>
      <c r="L17" s="94" t="s">
        <v>142</v>
      </c>
      <c r="M17" s="94" t="s">
        <v>142</v>
      </c>
      <c r="N17" s="1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row>
    <row r="18" spans="1:40" ht="12" customHeight="1">
      <c r="A18" s="80"/>
      <c r="B18" s="102" t="s">
        <v>646</v>
      </c>
      <c r="C18" s="96"/>
      <c r="D18" s="96"/>
      <c r="E18" s="96"/>
      <c r="F18" s="1638">
        <f>'1a.Detailed SOFP '!G172+'1a.Detailed SOFP '!G416</f>
        <v>0</v>
      </c>
      <c r="G18" s="1638">
        <f>'1a.Detailed SOFP '!H172+'1a.Detailed SOFP '!H416</f>
        <v>0</v>
      </c>
      <c r="H18" s="1638">
        <f>'1a.Detailed SOFP '!I172+'1a.Detailed SOFP '!I416</f>
        <v>0</v>
      </c>
      <c r="I18" s="1638">
        <f>'1a.Detailed SOFP '!J172+'1a.Detailed SOFP '!J416</f>
        <v>0</v>
      </c>
      <c r="J18" s="1638">
        <f>'1a.Detailed SOFP '!K172+'1a.Detailed SOFP '!K416</f>
        <v>0</v>
      </c>
      <c r="K18" s="1638">
        <f>'1a.Detailed SOFP '!L172+'1a.Detailed SOFP '!L416</f>
        <v>0</v>
      </c>
      <c r="L18" s="1638">
        <f>'1a.Detailed SOFP '!M172+'1a.Detailed SOFP '!M416</f>
        <v>0</v>
      </c>
      <c r="M18" s="1638">
        <f>'1a.Detailed SOFP '!N172+'1a.Detailed SOFP '!N416</f>
        <v>0</v>
      </c>
      <c r="N18" s="177"/>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row>
    <row r="19" spans="1:40" ht="12" customHeight="1">
      <c r="A19" s="80"/>
      <c r="B19" s="102" t="s">
        <v>647</v>
      </c>
      <c r="C19" s="96"/>
      <c r="D19" s="96"/>
      <c r="E19" s="96"/>
      <c r="F19" s="1638">
        <f>'1a.Detailed SOFP '!G173+'1a.Detailed SOFP '!G417</f>
        <v>0</v>
      </c>
      <c r="G19" s="1638">
        <f>'1a.Detailed SOFP '!H173+'1a.Detailed SOFP '!H417</f>
        <v>0</v>
      </c>
      <c r="H19" s="1638">
        <f>'1a.Detailed SOFP '!I173+'1a.Detailed SOFP '!I417</f>
        <v>0</v>
      </c>
      <c r="I19" s="1638">
        <f>'1a.Detailed SOFP '!J173+'1a.Detailed SOFP '!J417</f>
        <v>0</v>
      </c>
      <c r="J19" s="1638">
        <f>'1a.Detailed SOFP '!K173+'1a.Detailed SOFP '!K417</f>
        <v>0</v>
      </c>
      <c r="K19" s="1638">
        <f>'1a.Detailed SOFP '!L173+'1a.Detailed SOFP '!L417</f>
        <v>0</v>
      </c>
      <c r="L19" s="1638">
        <f>'1a.Detailed SOFP '!M173+'1a.Detailed SOFP '!M417</f>
        <v>0</v>
      </c>
      <c r="M19" s="1638">
        <f>'1a.Detailed SOFP '!N173+'1a.Detailed SOFP '!N417</f>
        <v>0</v>
      </c>
      <c r="N19" s="177"/>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row>
    <row r="20" spans="1:40" ht="12" customHeight="1">
      <c r="A20" s="80"/>
      <c r="B20" s="102" t="s">
        <v>648</v>
      </c>
      <c r="C20" s="96"/>
      <c r="D20" s="96"/>
      <c r="E20" s="96"/>
      <c r="F20" s="1638">
        <f>'1a.Detailed SOFP '!G174+'1a.Detailed SOFP '!G418</f>
        <v>0</v>
      </c>
      <c r="G20" s="1638">
        <f>'1a.Detailed SOFP '!H174+'1a.Detailed SOFP '!H418</f>
        <v>0</v>
      </c>
      <c r="H20" s="1638">
        <f>'1a.Detailed SOFP '!I174+'1a.Detailed SOFP '!I418</f>
        <v>0</v>
      </c>
      <c r="I20" s="1638">
        <f>'1a.Detailed SOFP '!J174+'1a.Detailed SOFP '!J418</f>
        <v>0</v>
      </c>
      <c r="J20" s="1638">
        <f>'1a.Detailed SOFP '!K174+'1a.Detailed SOFP '!K418</f>
        <v>0</v>
      </c>
      <c r="K20" s="1638">
        <f>'1a.Detailed SOFP '!L174+'1a.Detailed SOFP '!L418</f>
        <v>0</v>
      </c>
      <c r="L20" s="1638">
        <f>'1a.Detailed SOFP '!M174+'1a.Detailed SOFP '!M418</f>
        <v>0</v>
      </c>
      <c r="M20" s="1638">
        <f>'1a.Detailed SOFP '!N174+'1a.Detailed SOFP '!N418</f>
        <v>0</v>
      </c>
      <c r="N20" s="177"/>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row>
    <row r="21" spans="1:40" ht="12" customHeight="1">
      <c r="A21" s="80"/>
      <c r="B21" s="102" t="s">
        <v>2720</v>
      </c>
      <c r="C21" s="96"/>
      <c r="D21" s="96"/>
      <c r="E21" s="96"/>
      <c r="F21" s="1638">
        <f>'1a.Detailed SOFP '!G175+'1a.Detailed SOFP '!G419</f>
        <v>0</v>
      </c>
      <c r="G21" s="1638">
        <f>'1a.Detailed SOFP '!H175+'1a.Detailed SOFP '!H419</f>
        <v>0</v>
      </c>
      <c r="H21" s="1638">
        <f>'1a.Detailed SOFP '!I175+'1a.Detailed SOFP '!I419</f>
        <v>0</v>
      </c>
      <c r="I21" s="1638">
        <f>'1a.Detailed SOFP '!J175+'1a.Detailed SOFP '!J419</f>
        <v>0</v>
      </c>
      <c r="J21" s="1638">
        <f>'1a.Detailed SOFP '!K175+'1a.Detailed SOFP '!K419</f>
        <v>0</v>
      </c>
      <c r="K21" s="1638">
        <f>'1a.Detailed SOFP '!L175+'1a.Detailed SOFP '!L419</f>
        <v>0</v>
      </c>
      <c r="L21" s="1638">
        <f>'1a.Detailed SOFP '!M175+'1a.Detailed SOFP '!M419</f>
        <v>0</v>
      </c>
      <c r="M21" s="1638">
        <f>'1a.Detailed SOFP '!N175+'1a.Detailed SOFP '!N419</f>
        <v>0</v>
      </c>
      <c r="N21" s="177"/>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row>
    <row r="22" spans="1:40" ht="12" customHeight="1">
      <c r="A22" s="80"/>
      <c r="B22" s="102" t="s">
        <v>649</v>
      </c>
      <c r="C22" s="184"/>
      <c r="D22" s="184"/>
      <c r="E22" s="184"/>
      <c r="F22" s="1638">
        <f>'1a.Detailed SOFP '!G176+'1a.Detailed SOFP '!G420</f>
        <v>0</v>
      </c>
      <c r="G22" s="1638">
        <f>'1a.Detailed SOFP '!H176+'1a.Detailed SOFP '!H420</f>
        <v>0</v>
      </c>
      <c r="H22" s="1638">
        <f>'1a.Detailed SOFP '!I176+'1a.Detailed SOFP '!I420</f>
        <v>0</v>
      </c>
      <c r="I22" s="1638">
        <f>'1a.Detailed SOFP '!J176+'1a.Detailed SOFP '!J420</f>
        <v>0</v>
      </c>
      <c r="J22" s="1638">
        <f>'1a.Detailed SOFP '!K176+'1a.Detailed SOFP '!K420</f>
        <v>0</v>
      </c>
      <c r="K22" s="1638">
        <f>'1a.Detailed SOFP '!L176+'1a.Detailed SOFP '!L420</f>
        <v>0</v>
      </c>
      <c r="L22" s="1638">
        <f>'1a.Detailed SOFP '!M176+'1a.Detailed SOFP '!M420</f>
        <v>0</v>
      </c>
      <c r="M22" s="1638">
        <f>'1a.Detailed SOFP '!N176+'1a.Detailed SOFP '!N420</f>
        <v>0</v>
      </c>
      <c r="N22" s="177"/>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row>
    <row r="23" spans="1:40" ht="12" customHeight="1">
      <c r="A23" s="80"/>
      <c r="B23" s="1101" t="s">
        <v>318</v>
      </c>
      <c r="C23" s="96"/>
      <c r="D23" s="96"/>
      <c r="E23" s="96"/>
      <c r="F23" s="1638">
        <f>'1a.Detailed SOFP '!G179+'1a.Detailed SOFP '!G178+'1a.Detailed SOFP '!G177+'1a.Detailed SOFP '!G424+'1a.Detailed SOFP '!G423+'1a.Detailed SOFP '!G422+'1a.Detailed SOFP '!G421</f>
        <v>0</v>
      </c>
      <c r="G23" s="1638">
        <f>'1a.Detailed SOFP '!H179+'1a.Detailed SOFP '!H178+'1a.Detailed SOFP '!H177+'1a.Detailed SOFP '!H424+'1a.Detailed SOFP '!H423+'1a.Detailed SOFP '!H422+'1a.Detailed SOFP '!H421</f>
        <v>0</v>
      </c>
      <c r="H23" s="1638">
        <f>'1a.Detailed SOFP '!I179+'1a.Detailed SOFP '!I178+'1a.Detailed SOFP '!I177+'1a.Detailed SOFP '!I424+'1a.Detailed SOFP '!I423+'1a.Detailed SOFP '!I422+'1a.Detailed SOFP '!I421</f>
        <v>0</v>
      </c>
      <c r="I23" s="1638">
        <f>'1a.Detailed SOFP '!J179+'1a.Detailed SOFP '!J178+'1a.Detailed SOFP '!J177+'1a.Detailed SOFP '!J424+'1a.Detailed SOFP '!J423+'1a.Detailed SOFP '!J422+'1a.Detailed SOFP '!J421</f>
        <v>0</v>
      </c>
      <c r="J23" s="1638">
        <f>'1a.Detailed SOFP '!K179+'1a.Detailed SOFP '!K178+'1a.Detailed SOFP '!K177+'1a.Detailed SOFP '!K424+'1a.Detailed SOFP '!K423+'1a.Detailed SOFP '!K422+'1a.Detailed SOFP '!K421</f>
        <v>0</v>
      </c>
      <c r="K23" s="1638">
        <f>'1a.Detailed SOFP '!L179+'1a.Detailed SOFP '!L178+'1a.Detailed SOFP '!L177+'1a.Detailed SOFP '!L424+'1a.Detailed SOFP '!L423+'1a.Detailed SOFP '!L422+'1a.Detailed SOFP '!L421</f>
        <v>0</v>
      </c>
      <c r="L23" s="1638">
        <f>'1a.Detailed SOFP '!M179+'1a.Detailed SOFP '!M178+'1a.Detailed SOFP '!M177+'1a.Detailed SOFP '!M424+'1a.Detailed SOFP '!M423+'1a.Detailed SOFP '!M422+'1a.Detailed SOFP '!M421</f>
        <v>0</v>
      </c>
      <c r="M23" s="1638">
        <f>'1a.Detailed SOFP '!N179+'1a.Detailed SOFP '!N178+'1a.Detailed SOFP '!N177+'1a.Detailed SOFP '!N424+'1a.Detailed SOFP '!N423+'1a.Detailed SOFP '!N422+'1a.Detailed SOFP '!N421</f>
        <v>0</v>
      </c>
      <c r="N23" s="177"/>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row>
    <row r="24" spans="1:40" ht="12" customHeight="1">
      <c r="A24" s="80"/>
      <c r="B24" s="185" t="s">
        <v>232</v>
      </c>
      <c r="C24" s="96"/>
      <c r="D24" s="96"/>
      <c r="E24" s="96"/>
      <c r="F24" s="1610">
        <f t="shared" ref="F24:M24" si="1">SUM(F18:F23)</f>
        <v>0</v>
      </c>
      <c r="G24" s="1610">
        <f t="shared" si="1"/>
        <v>0</v>
      </c>
      <c r="H24" s="1610">
        <f t="shared" si="1"/>
        <v>0</v>
      </c>
      <c r="I24" s="1610">
        <f t="shared" si="1"/>
        <v>0</v>
      </c>
      <c r="J24" s="1610">
        <f t="shared" si="1"/>
        <v>0</v>
      </c>
      <c r="K24" s="1610">
        <f t="shared" si="1"/>
        <v>0</v>
      </c>
      <c r="L24" s="1610">
        <f t="shared" si="1"/>
        <v>0</v>
      </c>
      <c r="M24" s="1610">
        <f t="shared" si="1"/>
        <v>0</v>
      </c>
      <c r="N24" s="186"/>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row>
    <row r="25" spans="1:40" ht="12" customHeight="1">
      <c r="A25" s="80"/>
      <c r="B25" s="102" t="s">
        <v>650</v>
      </c>
      <c r="C25" s="96"/>
      <c r="D25" s="96"/>
      <c r="E25" s="96"/>
      <c r="F25" s="1589">
        <f>'1a.Detailed SOFP '!G181+'1a.Detailed SOFP '!G426</f>
        <v>0</v>
      </c>
      <c r="G25" s="1589">
        <f>'1a.Detailed SOFP '!H181+'1a.Detailed SOFP '!H426</f>
        <v>0</v>
      </c>
      <c r="H25" s="1589">
        <f>'1a.Detailed SOFP '!I181+'1a.Detailed SOFP '!I426</f>
        <v>0</v>
      </c>
      <c r="I25" s="1589">
        <f>'1a.Detailed SOFP '!J181+'1a.Detailed SOFP '!J426</f>
        <v>0</v>
      </c>
      <c r="J25" s="1589">
        <f>'1a.Detailed SOFP '!K181+'1a.Detailed SOFP '!K426</f>
        <v>0</v>
      </c>
      <c r="K25" s="1589">
        <f>'1a.Detailed SOFP '!L181+'1a.Detailed SOFP '!L426</f>
        <v>0</v>
      </c>
      <c r="L25" s="1589">
        <f>'1a.Detailed SOFP '!M181+'1a.Detailed SOFP '!M426</f>
        <v>0</v>
      </c>
      <c r="M25" s="1589">
        <f>'1a.Detailed SOFP '!N181+'1a.Detailed SOFP '!N426</f>
        <v>0</v>
      </c>
      <c r="N25" s="177"/>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row>
    <row r="26" spans="1:40" ht="12" customHeight="1">
      <c r="A26" s="80"/>
      <c r="B26" s="185"/>
      <c r="C26" s="96"/>
      <c r="D26" s="96"/>
      <c r="E26" s="96"/>
      <c r="F26" s="1592">
        <f t="shared" ref="F26:M26" si="2">SUM(F24:F25)</f>
        <v>0</v>
      </c>
      <c r="G26" s="1592">
        <f t="shared" si="2"/>
        <v>0</v>
      </c>
      <c r="H26" s="1592">
        <f t="shared" si="2"/>
        <v>0</v>
      </c>
      <c r="I26" s="1592">
        <f t="shared" si="2"/>
        <v>0</v>
      </c>
      <c r="J26" s="1592">
        <f t="shared" si="2"/>
        <v>0</v>
      </c>
      <c r="K26" s="1592">
        <f t="shared" si="2"/>
        <v>0</v>
      </c>
      <c r="L26" s="1592">
        <f t="shared" si="2"/>
        <v>0</v>
      </c>
      <c r="M26" s="1592">
        <f t="shared" si="2"/>
        <v>0</v>
      </c>
      <c r="N26" s="187"/>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row>
    <row r="27" spans="1:40" ht="9.75" customHeight="1">
      <c r="A27" s="80"/>
      <c r="B27" s="185"/>
      <c r="C27" s="96"/>
      <c r="D27" s="96"/>
      <c r="E27" s="96"/>
      <c r="F27" s="96"/>
      <c r="G27" s="96"/>
      <c r="H27" s="96"/>
      <c r="I27" s="96"/>
      <c r="J27" s="96"/>
      <c r="K27" s="96"/>
      <c r="L27" s="96"/>
      <c r="M27" s="96"/>
      <c r="N27" s="177"/>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row>
    <row r="28" spans="1:40" ht="18" customHeight="1">
      <c r="A28" s="152"/>
      <c r="B28" s="188"/>
      <c r="C28" s="189"/>
      <c r="D28" s="190"/>
      <c r="E28" s="190"/>
      <c r="F28" s="190"/>
      <c r="G28" s="189"/>
      <c r="H28" s="189"/>
      <c r="I28" s="189"/>
      <c r="J28" s="189"/>
      <c r="K28" s="189"/>
      <c r="L28" s="189"/>
      <c r="N28" s="191"/>
      <c r="O28" s="152"/>
      <c r="AC28" s="80"/>
      <c r="AD28" s="80"/>
      <c r="AE28" s="80"/>
      <c r="AF28" s="80"/>
      <c r="AG28" s="80"/>
      <c r="AH28" s="80"/>
      <c r="AI28" s="80"/>
      <c r="AJ28" s="80"/>
      <c r="AK28" s="80"/>
      <c r="AL28" s="80"/>
      <c r="AM28" s="80"/>
      <c r="AN28" s="80"/>
    </row>
    <row r="29" spans="1:40" ht="18" customHeight="1">
      <c r="A29" s="152"/>
      <c r="B29" s="188" t="s">
        <v>651</v>
      </c>
      <c r="C29" s="189"/>
      <c r="E29" s="190"/>
      <c r="F29" s="190"/>
      <c r="G29" s="189"/>
      <c r="H29" s="189"/>
      <c r="I29" s="189"/>
      <c r="J29" s="189"/>
      <c r="K29" s="189"/>
      <c r="L29" s="189"/>
      <c r="N29" s="192" t="s">
        <v>652</v>
      </c>
      <c r="O29" s="152"/>
      <c r="AC29" s="80"/>
      <c r="AD29" s="80"/>
      <c r="AE29" s="80"/>
      <c r="AF29" s="80"/>
      <c r="AG29" s="80"/>
      <c r="AH29" s="80"/>
      <c r="AI29" s="80"/>
      <c r="AJ29" s="80"/>
      <c r="AK29" s="80"/>
      <c r="AL29" s="80"/>
      <c r="AM29" s="80"/>
      <c r="AN29" s="80"/>
    </row>
    <row r="30" spans="1:40">
      <c r="A30" s="152"/>
      <c r="B30" s="189"/>
      <c r="C30" s="189"/>
      <c r="D30" s="189"/>
      <c r="E30" s="189"/>
      <c r="F30" s="2037">
        <v>44742</v>
      </c>
      <c r="G30" s="1965"/>
      <c r="H30" s="1965"/>
      <c r="I30" s="1952"/>
      <c r="J30" s="2038">
        <v>44377</v>
      </c>
      <c r="K30" s="1965"/>
      <c r="L30" s="1965"/>
      <c r="M30" s="1952"/>
      <c r="N30" s="193"/>
      <c r="O30" s="152"/>
      <c r="AD30" s="80"/>
      <c r="AE30" s="80"/>
      <c r="AF30" s="80"/>
      <c r="AG30" s="80"/>
      <c r="AH30" s="80"/>
      <c r="AI30" s="80"/>
      <c r="AJ30" s="80"/>
      <c r="AK30" s="80"/>
      <c r="AL30" s="80"/>
      <c r="AM30" s="80"/>
      <c r="AN30" s="80"/>
    </row>
    <row r="31" spans="1:40" ht="36">
      <c r="A31" s="152"/>
      <c r="B31" s="189"/>
      <c r="C31" s="189"/>
      <c r="D31" s="189"/>
      <c r="E31" s="189"/>
      <c r="F31" s="92" t="s">
        <v>138</v>
      </c>
      <c r="G31" s="92" t="s">
        <v>597</v>
      </c>
      <c r="H31" s="194" t="s">
        <v>140</v>
      </c>
      <c r="I31" s="194" t="s">
        <v>653</v>
      </c>
      <c r="J31" s="92" t="s">
        <v>138</v>
      </c>
      <c r="K31" s="92" t="s">
        <v>597</v>
      </c>
      <c r="L31" s="194" t="s">
        <v>140</v>
      </c>
      <c r="M31" s="194" t="s">
        <v>653</v>
      </c>
      <c r="N31" s="191"/>
      <c r="O31" s="152"/>
      <c r="AD31" s="80"/>
      <c r="AE31" s="80"/>
      <c r="AF31" s="80"/>
      <c r="AG31" s="80"/>
      <c r="AH31" s="80"/>
      <c r="AI31" s="80"/>
      <c r="AJ31" s="80"/>
      <c r="AK31" s="80"/>
      <c r="AL31" s="80"/>
      <c r="AM31" s="80"/>
      <c r="AN31" s="80"/>
    </row>
    <row r="32" spans="1:40">
      <c r="A32" s="152"/>
      <c r="B32" s="189"/>
      <c r="C32" s="189"/>
      <c r="D32" s="189"/>
      <c r="E32" s="189"/>
      <c r="F32" s="195" t="s">
        <v>142</v>
      </c>
      <c r="G32" s="195" t="s">
        <v>142</v>
      </c>
      <c r="H32" s="195" t="s">
        <v>142</v>
      </c>
      <c r="I32" s="195" t="s">
        <v>142</v>
      </c>
      <c r="J32" s="195" t="s">
        <v>142</v>
      </c>
      <c r="K32" s="195" t="s">
        <v>142</v>
      </c>
      <c r="L32" s="195" t="s">
        <v>142</v>
      </c>
      <c r="M32" s="195" t="s">
        <v>142</v>
      </c>
      <c r="N32" s="191"/>
      <c r="O32" s="152"/>
      <c r="AD32" s="80"/>
      <c r="AE32" s="80"/>
      <c r="AF32" s="80"/>
      <c r="AG32" s="80"/>
      <c r="AH32" s="80"/>
      <c r="AI32" s="80"/>
      <c r="AJ32" s="80"/>
      <c r="AK32" s="80"/>
      <c r="AL32" s="80"/>
      <c r="AM32" s="80"/>
      <c r="AN32" s="80"/>
    </row>
    <row r="33" spans="1:40">
      <c r="A33" s="152"/>
      <c r="B33" s="189" t="s">
        <v>654</v>
      </c>
      <c r="C33" s="189"/>
      <c r="D33" s="189"/>
      <c r="E33" s="196"/>
      <c r="F33" s="1639"/>
      <c r="G33" s="1639"/>
      <c r="H33" s="1859">
        <f>SUM(F33:G33)</f>
        <v>0</v>
      </c>
      <c r="I33" s="1639"/>
      <c r="J33" s="1577"/>
      <c r="K33" s="1577"/>
      <c r="L33" s="1859">
        <f>SUM(J33:K33)</f>
        <v>0</v>
      </c>
      <c r="M33" s="1639"/>
      <c r="N33" s="197"/>
      <c r="O33" s="152"/>
      <c r="AD33" s="80"/>
      <c r="AE33" s="80"/>
      <c r="AF33" s="80"/>
      <c r="AG33" s="80"/>
      <c r="AH33" s="80"/>
      <c r="AI33" s="80"/>
      <c r="AJ33" s="80"/>
      <c r="AK33" s="80"/>
      <c r="AL33" s="80"/>
      <c r="AM33" s="80"/>
      <c r="AN33" s="80"/>
    </row>
    <row r="34" spans="1:40">
      <c r="A34" s="152"/>
      <c r="B34" s="189" t="s">
        <v>655</v>
      </c>
      <c r="C34" s="189"/>
      <c r="D34" s="189"/>
      <c r="E34" s="196"/>
      <c r="F34" s="1639"/>
      <c r="G34" s="1639"/>
      <c r="H34" s="1859">
        <f t="shared" ref="H34:H36" si="3">SUM(F34:G34)</f>
        <v>0</v>
      </c>
      <c r="I34" s="1639"/>
      <c r="J34" s="1577"/>
      <c r="K34" s="1577"/>
      <c r="L34" s="1859">
        <f t="shared" ref="L34:L36" si="4">SUM(J34:K34)</f>
        <v>0</v>
      </c>
      <c r="M34" s="1639"/>
      <c r="N34" s="197"/>
      <c r="O34" s="152"/>
      <c r="AD34" s="80"/>
      <c r="AE34" s="80"/>
      <c r="AF34" s="80"/>
      <c r="AG34" s="80"/>
      <c r="AH34" s="80"/>
      <c r="AI34" s="80"/>
      <c r="AJ34" s="80"/>
      <c r="AK34" s="80"/>
      <c r="AL34" s="80"/>
      <c r="AM34" s="80"/>
      <c r="AN34" s="80"/>
    </row>
    <row r="35" spans="1:40">
      <c r="A35" s="198"/>
      <c r="B35" s="189" t="s">
        <v>656</v>
      </c>
      <c r="C35" s="189"/>
      <c r="D35" s="189"/>
      <c r="E35" s="196"/>
      <c r="F35" s="1639"/>
      <c r="G35" s="1639"/>
      <c r="H35" s="1859">
        <f t="shared" si="3"/>
        <v>0</v>
      </c>
      <c r="I35" s="1639"/>
      <c r="J35" s="1577"/>
      <c r="K35" s="1577"/>
      <c r="L35" s="1859">
        <f t="shared" si="4"/>
        <v>0</v>
      </c>
      <c r="M35" s="1639"/>
      <c r="N35" s="197"/>
      <c r="O35" s="198"/>
      <c r="P35" s="72"/>
      <c r="Q35" s="72"/>
      <c r="R35" s="72"/>
      <c r="S35" s="72"/>
      <c r="T35" s="72"/>
      <c r="U35" s="72"/>
      <c r="V35" s="72"/>
      <c r="W35" s="72"/>
      <c r="X35" s="72"/>
      <c r="Y35" s="72"/>
      <c r="Z35" s="72"/>
      <c r="AA35" s="72"/>
      <c r="AB35" s="72"/>
      <c r="AC35" s="72"/>
      <c r="AD35" s="80"/>
      <c r="AE35" s="80"/>
      <c r="AF35" s="80"/>
      <c r="AG35" s="80"/>
      <c r="AH35" s="80"/>
      <c r="AI35" s="80"/>
      <c r="AJ35" s="80"/>
      <c r="AK35" s="80"/>
      <c r="AL35" s="80"/>
      <c r="AM35" s="80"/>
      <c r="AN35" s="80"/>
    </row>
    <row r="36" spans="1:40">
      <c r="A36" s="152"/>
      <c r="B36" s="189" t="s">
        <v>657</v>
      </c>
      <c r="C36" s="189"/>
      <c r="D36" s="189"/>
      <c r="E36" s="196"/>
      <c r="F36" s="1639"/>
      <c r="G36" s="1639"/>
      <c r="H36" s="1859">
        <f t="shared" si="3"/>
        <v>0</v>
      </c>
      <c r="I36" s="1639"/>
      <c r="J36" s="1577"/>
      <c r="K36" s="1577"/>
      <c r="L36" s="1859">
        <f t="shared" si="4"/>
        <v>0</v>
      </c>
      <c r="M36" s="1639"/>
      <c r="N36" s="197"/>
      <c r="O36" s="152"/>
      <c r="AD36" s="80"/>
      <c r="AE36" s="80"/>
      <c r="AF36" s="80"/>
      <c r="AG36" s="80"/>
      <c r="AH36" s="80"/>
      <c r="AI36" s="80"/>
      <c r="AJ36" s="80"/>
      <c r="AK36" s="80"/>
      <c r="AL36" s="80"/>
      <c r="AM36" s="80"/>
      <c r="AN36" s="80"/>
    </row>
    <row r="37" spans="1:40">
      <c r="A37" s="152"/>
      <c r="B37" s="199" t="s">
        <v>232</v>
      </c>
      <c r="C37" s="189"/>
      <c r="D37" s="189"/>
      <c r="E37" s="189"/>
      <c r="F37" s="1640">
        <f t="shared" ref="F37:M37" si="5">SUM(F33:F36)</f>
        <v>0</v>
      </c>
      <c r="G37" s="1640">
        <f t="shared" si="5"/>
        <v>0</v>
      </c>
      <c r="H37" s="1640">
        <f t="shared" si="5"/>
        <v>0</v>
      </c>
      <c r="I37" s="1640">
        <f t="shared" si="5"/>
        <v>0</v>
      </c>
      <c r="J37" s="1640">
        <f t="shared" si="5"/>
        <v>0</v>
      </c>
      <c r="K37" s="1640">
        <f t="shared" si="5"/>
        <v>0</v>
      </c>
      <c r="L37" s="1640">
        <f t="shared" si="5"/>
        <v>0</v>
      </c>
      <c r="M37" s="1640">
        <f t="shared" si="5"/>
        <v>0</v>
      </c>
      <c r="N37" s="200"/>
      <c r="O37" s="152"/>
      <c r="AD37" s="80"/>
      <c r="AE37" s="80"/>
      <c r="AF37" s="80"/>
      <c r="AG37" s="80"/>
      <c r="AH37" s="80"/>
      <c r="AI37" s="80"/>
      <c r="AJ37" s="80"/>
      <c r="AK37" s="80"/>
      <c r="AL37" s="80"/>
      <c r="AM37" s="80"/>
      <c r="AN37" s="80"/>
    </row>
    <row r="38" spans="1:40">
      <c r="A38" s="152"/>
      <c r="B38" s="189"/>
      <c r="C38" s="189"/>
      <c r="D38" s="196"/>
      <c r="E38" s="196"/>
      <c r="F38" s="1641"/>
      <c r="G38" s="1641"/>
      <c r="H38" s="1641"/>
      <c r="I38" s="1641"/>
      <c r="J38" s="1641"/>
      <c r="K38" s="1641"/>
      <c r="L38" s="1641"/>
      <c r="M38" s="1641"/>
      <c r="N38" s="197"/>
      <c r="O38" s="152"/>
      <c r="AD38" s="80"/>
      <c r="AE38" s="80"/>
      <c r="AF38" s="80"/>
      <c r="AG38" s="80"/>
      <c r="AH38" s="80"/>
      <c r="AI38" s="80"/>
      <c r="AJ38" s="80"/>
      <c r="AK38" s="80"/>
      <c r="AL38" s="80"/>
      <c r="AM38" s="80"/>
      <c r="AN38" s="80"/>
    </row>
    <row r="39" spans="1:40" ht="12" customHeight="1">
      <c r="A39" s="138"/>
      <c r="B39" s="202" t="s">
        <v>618</v>
      </c>
      <c r="C39" s="72"/>
      <c r="D39" s="137"/>
      <c r="E39" s="203"/>
      <c r="F39" s="1642">
        <f>F24-F37</f>
        <v>0</v>
      </c>
      <c r="G39" s="1642">
        <f t="shared" ref="G39:M39" si="6">G24-G37</f>
        <v>0</v>
      </c>
      <c r="H39" s="1642">
        <f t="shared" si="6"/>
        <v>0</v>
      </c>
      <c r="I39" s="1642">
        <f t="shared" si="6"/>
        <v>0</v>
      </c>
      <c r="J39" s="1642">
        <f t="shared" si="6"/>
        <v>0</v>
      </c>
      <c r="K39" s="1642">
        <f t="shared" si="6"/>
        <v>0</v>
      </c>
      <c r="L39" s="1642">
        <f t="shared" si="6"/>
        <v>0</v>
      </c>
      <c r="M39" s="1642">
        <f t="shared" si="6"/>
        <v>0</v>
      </c>
      <c r="N39" s="115"/>
      <c r="O39" s="138"/>
      <c r="P39" s="138"/>
      <c r="Q39" s="138"/>
      <c r="R39" s="138"/>
      <c r="S39" s="138"/>
      <c r="T39" s="138"/>
      <c r="U39" s="138"/>
      <c r="V39" s="138"/>
      <c r="W39" s="138"/>
      <c r="X39" s="138"/>
      <c r="Y39" s="138"/>
      <c r="Z39" s="138"/>
      <c r="AA39" s="138"/>
      <c r="AB39" s="138"/>
      <c r="AC39" s="138"/>
      <c r="AD39" s="136"/>
      <c r="AE39" s="136"/>
      <c r="AF39" s="136"/>
      <c r="AG39" s="136"/>
      <c r="AH39" s="136"/>
      <c r="AI39" s="136"/>
      <c r="AJ39" s="136"/>
      <c r="AK39" s="136"/>
      <c r="AL39" s="136"/>
      <c r="AM39" s="136"/>
      <c r="AN39" s="136"/>
    </row>
    <row r="40" spans="1:40" ht="12" customHeight="1">
      <c r="A40" s="90"/>
      <c r="B40" s="90"/>
      <c r="C40" s="90"/>
      <c r="D40" s="90"/>
      <c r="E40" s="102"/>
      <c r="F40" s="1603"/>
      <c r="G40" s="1603"/>
      <c r="H40" s="1603"/>
      <c r="I40" s="1603"/>
      <c r="J40" s="1603"/>
      <c r="K40" s="1603"/>
      <c r="L40" s="1603"/>
      <c r="M40" s="1603"/>
      <c r="N40" s="115"/>
      <c r="O40" s="90"/>
      <c r="P40" s="90"/>
      <c r="Q40" s="90"/>
      <c r="R40" s="90"/>
      <c r="S40" s="90"/>
      <c r="T40" s="90"/>
      <c r="U40" s="90"/>
      <c r="V40" s="90"/>
      <c r="W40" s="90"/>
      <c r="X40" s="90"/>
      <c r="Y40" s="90"/>
      <c r="Z40" s="90"/>
      <c r="AA40" s="90"/>
      <c r="AB40" s="90"/>
      <c r="AC40" s="80"/>
      <c r="AD40" s="80"/>
      <c r="AE40" s="80"/>
      <c r="AF40" s="80"/>
      <c r="AG40" s="80"/>
      <c r="AH40" s="80"/>
      <c r="AI40" s="80"/>
      <c r="AJ40" s="80"/>
      <c r="AK40" s="80"/>
      <c r="AL40" s="80"/>
      <c r="AM40" s="80"/>
      <c r="AN40" s="80"/>
    </row>
    <row r="41" spans="1:40" ht="12" customHeight="1">
      <c r="A41" s="80"/>
      <c r="B41" s="204" t="s">
        <v>658</v>
      </c>
      <c r="C41" s="96"/>
      <c r="D41" s="96"/>
      <c r="E41" s="96"/>
      <c r="F41" s="96"/>
      <c r="G41" s="96"/>
      <c r="H41" s="96"/>
      <c r="I41" s="96"/>
      <c r="J41" s="96"/>
      <c r="K41" s="96"/>
      <c r="L41" s="96"/>
      <c r="M41" s="96"/>
      <c r="N41" s="177"/>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row>
    <row r="42" spans="1:40" ht="12" customHeight="1">
      <c r="A42" s="80"/>
      <c r="B42" s="205"/>
      <c r="C42" s="96"/>
      <c r="D42" s="96"/>
      <c r="E42" s="96"/>
      <c r="F42" s="96"/>
      <c r="G42" s="96"/>
      <c r="H42" s="96"/>
      <c r="I42" s="96"/>
      <c r="J42" s="96"/>
      <c r="K42" s="96"/>
      <c r="L42" s="96"/>
      <c r="M42" s="96"/>
      <c r="N42" s="177"/>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row>
    <row r="43" spans="1:40" ht="12" customHeight="1">
      <c r="A43" s="80"/>
      <c r="B43" s="150" t="s">
        <v>135</v>
      </c>
      <c r="C43" s="96"/>
      <c r="D43" s="96"/>
      <c r="E43" s="96"/>
      <c r="F43" s="96"/>
      <c r="G43" s="96"/>
      <c r="H43" s="96"/>
      <c r="I43" s="96"/>
      <c r="J43" s="96"/>
      <c r="K43" s="96"/>
      <c r="L43" s="96"/>
      <c r="M43" s="96"/>
      <c r="N43" s="177"/>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row>
    <row r="44" spans="1:40" ht="22.5" customHeight="1">
      <c r="A44" s="80"/>
      <c r="B44" s="84"/>
      <c r="C44" s="96"/>
      <c r="D44" s="96"/>
      <c r="E44" s="96"/>
      <c r="F44" s="2001" t="s">
        <v>659</v>
      </c>
      <c r="G44" s="1965"/>
      <c r="H44" s="1965"/>
      <c r="I44" s="2004"/>
      <c r="J44" s="2005" t="s">
        <v>621</v>
      </c>
      <c r="K44" s="1965"/>
      <c r="L44" s="1965"/>
      <c r="M44" s="1952"/>
      <c r="N44" s="180"/>
      <c r="O44" s="80"/>
      <c r="P44" s="80"/>
      <c r="Q44" s="206"/>
      <c r="R44" s="206"/>
      <c r="S44" s="80"/>
      <c r="T44" s="80"/>
      <c r="U44" s="80"/>
      <c r="V44" s="80"/>
      <c r="W44" s="80"/>
      <c r="X44" s="80"/>
      <c r="Y44" s="80"/>
      <c r="Z44" s="80"/>
      <c r="AA44" s="80"/>
      <c r="AB44" s="80"/>
      <c r="AC44" s="80"/>
      <c r="AD44" s="80"/>
      <c r="AE44" s="80"/>
      <c r="AF44" s="80"/>
      <c r="AG44" s="80"/>
      <c r="AH44" s="80"/>
      <c r="AI44" s="80"/>
      <c r="AJ44" s="80"/>
      <c r="AK44" s="80"/>
      <c r="AL44" s="80"/>
      <c r="AM44" s="80"/>
      <c r="AN44" s="80"/>
    </row>
    <row r="45" spans="1:40" ht="36">
      <c r="A45" s="80"/>
      <c r="B45" s="84"/>
      <c r="C45" s="96"/>
      <c r="D45" s="96"/>
      <c r="E45" s="96"/>
      <c r="F45" s="92" t="s">
        <v>138</v>
      </c>
      <c r="G45" s="92" t="s">
        <v>597</v>
      </c>
      <c r="H45" s="92" t="s">
        <v>140</v>
      </c>
      <c r="I45" s="92" t="s">
        <v>141</v>
      </c>
      <c r="J45" s="92" t="s">
        <v>138</v>
      </c>
      <c r="K45" s="92" t="s">
        <v>597</v>
      </c>
      <c r="L45" s="92" t="s">
        <v>140</v>
      </c>
      <c r="M45" s="92" t="s">
        <v>141</v>
      </c>
      <c r="N45" s="1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row>
    <row r="46" spans="1:40">
      <c r="A46" s="80"/>
      <c r="B46" s="84"/>
      <c r="C46" s="96"/>
      <c r="D46" s="96"/>
      <c r="E46" s="96"/>
      <c r="F46" s="195" t="s">
        <v>142</v>
      </c>
      <c r="G46" s="195" t="s">
        <v>142</v>
      </c>
      <c r="H46" s="195" t="s">
        <v>142</v>
      </c>
      <c r="I46" s="195" t="s">
        <v>142</v>
      </c>
      <c r="J46" s="195" t="s">
        <v>142</v>
      </c>
      <c r="K46" s="195" t="s">
        <v>142</v>
      </c>
      <c r="L46" s="195" t="s">
        <v>142</v>
      </c>
      <c r="M46" s="195" t="s">
        <v>142</v>
      </c>
      <c r="N46" s="1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row>
    <row r="47" spans="1:40" ht="11.25" customHeight="1">
      <c r="A47" s="80"/>
      <c r="B47" s="207" t="s">
        <v>626</v>
      </c>
      <c r="C47" s="208"/>
      <c r="D47" s="209"/>
      <c r="E47" s="96"/>
      <c r="F47" s="1643"/>
      <c r="G47" s="1643"/>
      <c r="H47" s="1860">
        <f t="shared" ref="H47:H56" si="7">F47+G47</f>
        <v>0</v>
      </c>
      <c r="I47" s="1643"/>
      <c r="J47" s="1643"/>
      <c r="K47" s="1643"/>
      <c r="L47" s="1860">
        <f t="shared" ref="L47:L56" si="8">J47+K47</f>
        <v>0</v>
      </c>
      <c r="M47" s="1643"/>
      <c r="N47" s="177"/>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row>
    <row r="48" spans="1:40" ht="21.75" customHeight="1">
      <c r="A48" s="80"/>
      <c r="B48" s="2002" t="s">
        <v>660</v>
      </c>
      <c r="C48" s="1941"/>
      <c r="D48" s="209"/>
      <c r="E48" s="96"/>
      <c r="F48" s="1643"/>
      <c r="G48" s="1643"/>
      <c r="H48" s="1860">
        <f t="shared" si="7"/>
        <v>0</v>
      </c>
      <c r="I48" s="1643"/>
      <c r="J48" s="1643"/>
      <c r="K48" s="1643"/>
      <c r="L48" s="1860">
        <f t="shared" si="8"/>
        <v>0</v>
      </c>
      <c r="M48" s="1643"/>
      <c r="N48" s="177"/>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row>
    <row r="49" spans="1:40" ht="11.25" customHeight="1">
      <c r="A49" s="80"/>
      <c r="B49" s="210" t="s">
        <v>661</v>
      </c>
      <c r="C49" s="208"/>
      <c r="D49" s="209"/>
      <c r="E49" s="96"/>
      <c r="F49" s="1643"/>
      <c r="G49" s="1643"/>
      <c r="H49" s="1860">
        <f t="shared" si="7"/>
        <v>0</v>
      </c>
      <c r="I49" s="1643"/>
      <c r="J49" s="1643"/>
      <c r="K49" s="1643"/>
      <c r="L49" s="1860">
        <f t="shared" si="8"/>
        <v>0</v>
      </c>
      <c r="M49" s="1643"/>
      <c r="N49" s="177"/>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row>
    <row r="50" spans="1:40" ht="11.25" customHeight="1">
      <c r="A50" s="80"/>
      <c r="B50" s="210" t="s">
        <v>662</v>
      </c>
      <c r="C50" s="208"/>
      <c r="D50" s="209"/>
      <c r="E50" s="96"/>
      <c r="F50" s="1643"/>
      <c r="G50" s="1643"/>
      <c r="H50" s="1860">
        <f t="shared" si="7"/>
        <v>0</v>
      </c>
      <c r="I50" s="1643"/>
      <c r="J50" s="1643"/>
      <c r="K50" s="1643"/>
      <c r="L50" s="1860">
        <f t="shared" si="8"/>
        <v>0</v>
      </c>
      <c r="M50" s="1643"/>
      <c r="N50" s="177"/>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row>
    <row r="51" spans="1:40" ht="11.25" customHeight="1">
      <c r="A51" s="80"/>
      <c r="B51" s="210" t="s">
        <v>663</v>
      </c>
      <c r="C51" s="208"/>
      <c r="D51" s="209"/>
      <c r="E51" s="96"/>
      <c r="F51" s="1643"/>
      <c r="G51" s="1643"/>
      <c r="H51" s="1860">
        <f t="shared" si="7"/>
        <v>0</v>
      </c>
      <c r="I51" s="1643"/>
      <c r="J51" s="1643"/>
      <c r="K51" s="1643"/>
      <c r="L51" s="1860">
        <f t="shared" si="8"/>
        <v>0</v>
      </c>
      <c r="M51" s="1643"/>
      <c r="N51" s="177"/>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row>
    <row r="52" spans="1:40" ht="23.25" customHeight="1">
      <c r="A52" s="80"/>
      <c r="B52" s="2003" t="s">
        <v>664</v>
      </c>
      <c r="C52" s="1941"/>
      <c r="D52" s="209"/>
      <c r="E52" s="96"/>
      <c r="F52" s="1643"/>
      <c r="G52" s="1643"/>
      <c r="H52" s="1860">
        <f t="shared" si="7"/>
        <v>0</v>
      </c>
      <c r="I52" s="1643"/>
      <c r="J52" s="1643"/>
      <c r="K52" s="1643"/>
      <c r="L52" s="1860">
        <f t="shared" si="8"/>
        <v>0</v>
      </c>
      <c r="M52" s="1643"/>
      <c r="N52" s="177"/>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row>
    <row r="53" spans="1:40" ht="11.25" customHeight="1">
      <c r="A53" s="80"/>
      <c r="B53" s="211" t="s">
        <v>665</v>
      </c>
      <c r="C53" s="208"/>
      <c r="D53" s="209"/>
      <c r="E53" s="96"/>
      <c r="F53" s="1643"/>
      <c r="G53" s="1643"/>
      <c r="H53" s="1860">
        <f t="shared" si="7"/>
        <v>0</v>
      </c>
      <c r="I53" s="1643"/>
      <c r="J53" s="1643"/>
      <c r="K53" s="1643"/>
      <c r="L53" s="1860">
        <f t="shared" si="8"/>
        <v>0</v>
      </c>
      <c r="M53" s="1643"/>
      <c r="N53" s="177"/>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row>
    <row r="54" spans="1:40" ht="11.25" customHeight="1">
      <c r="A54" s="80"/>
      <c r="B54" s="211" t="s">
        <v>666</v>
      </c>
      <c r="C54" s="208"/>
      <c r="D54" s="209"/>
      <c r="E54" s="96"/>
      <c r="F54" s="1643"/>
      <c r="G54" s="1643"/>
      <c r="H54" s="1860">
        <f t="shared" si="7"/>
        <v>0</v>
      </c>
      <c r="I54" s="1643"/>
      <c r="J54" s="1643"/>
      <c r="K54" s="1643"/>
      <c r="L54" s="1860">
        <f t="shared" si="8"/>
        <v>0</v>
      </c>
      <c r="M54" s="1643"/>
      <c r="N54" s="177"/>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row>
    <row r="55" spans="1:40" ht="11.25" customHeight="1">
      <c r="A55" s="80"/>
      <c r="B55" s="211" t="s">
        <v>607</v>
      </c>
      <c r="C55" s="208"/>
      <c r="D55" s="209"/>
      <c r="E55" s="96"/>
      <c r="F55" s="1643"/>
      <c r="G55" s="1643"/>
      <c r="H55" s="1860">
        <f t="shared" si="7"/>
        <v>0</v>
      </c>
      <c r="I55" s="1643"/>
      <c r="J55" s="1643"/>
      <c r="K55" s="1643"/>
      <c r="L55" s="1860">
        <f t="shared" si="8"/>
        <v>0</v>
      </c>
      <c r="M55" s="1643"/>
      <c r="N55" s="177"/>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row>
    <row r="56" spans="1:40" ht="11.25" customHeight="1">
      <c r="A56" s="80"/>
      <c r="B56" s="211" t="s">
        <v>667</v>
      </c>
      <c r="C56" s="208"/>
      <c r="D56" s="209"/>
      <c r="E56" s="96"/>
      <c r="F56" s="1643"/>
      <c r="G56" s="1643"/>
      <c r="H56" s="1860">
        <f t="shared" si="7"/>
        <v>0</v>
      </c>
      <c r="I56" s="1643"/>
      <c r="J56" s="1643"/>
      <c r="K56" s="1643"/>
      <c r="L56" s="1860">
        <f t="shared" si="8"/>
        <v>0</v>
      </c>
      <c r="M56" s="1643"/>
      <c r="N56" s="177"/>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row>
    <row r="57" spans="1:40" ht="11.25" customHeight="1">
      <c r="A57" s="80"/>
      <c r="B57" s="207" t="s">
        <v>627</v>
      </c>
      <c r="C57" s="208"/>
      <c r="D57" s="209"/>
      <c r="E57" s="96"/>
      <c r="F57" s="1640">
        <f t="shared" ref="F57:M57" si="9">SUM(F47:F56)</f>
        <v>0</v>
      </c>
      <c r="G57" s="1640">
        <f t="shared" si="9"/>
        <v>0</v>
      </c>
      <c r="H57" s="1861">
        <f t="shared" si="9"/>
        <v>0</v>
      </c>
      <c r="I57" s="1640">
        <f t="shared" si="9"/>
        <v>0</v>
      </c>
      <c r="J57" s="1640">
        <f t="shared" si="9"/>
        <v>0</v>
      </c>
      <c r="K57" s="1640">
        <f t="shared" si="9"/>
        <v>0</v>
      </c>
      <c r="L57" s="1861">
        <f t="shared" si="9"/>
        <v>0</v>
      </c>
      <c r="M57" s="1640">
        <f t="shared" si="9"/>
        <v>0</v>
      </c>
      <c r="N57" s="186"/>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row>
    <row r="58" spans="1:40" ht="11.25" customHeight="1">
      <c r="A58" s="80"/>
      <c r="B58" s="212"/>
      <c r="C58" s="209"/>
      <c r="D58" s="209"/>
      <c r="E58" s="96"/>
      <c r="F58" s="182"/>
      <c r="G58" s="182"/>
      <c r="H58" s="182"/>
      <c r="I58" s="182"/>
      <c r="J58" s="182"/>
      <c r="K58" s="182"/>
      <c r="L58" s="182"/>
      <c r="M58" s="182"/>
      <c r="N58" s="177"/>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row>
    <row r="59" spans="1:40" ht="11.25" customHeight="1">
      <c r="A59" s="80"/>
      <c r="B59" s="80"/>
      <c r="C59" s="96"/>
      <c r="D59" s="96"/>
      <c r="E59" s="96"/>
      <c r="F59" s="206"/>
      <c r="G59" s="206"/>
      <c r="H59" s="206"/>
      <c r="I59" s="206"/>
      <c r="J59" s="206"/>
      <c r="K59" s="206"/>
      <c r="L59" s="206"/>
      <c r="M59" s="206"/>
      <c r="N59" s="177"/>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row>
    <row r="60" spans="1:40" ht="27.75" customHeight="1">
      <c r="A60" s="80"/>
      <c r="B60" s="84"/>
      <c r="C60" s="96"/>
      <c r="D60" s="96"/>
      <c r="E60" s="96"/>
      <c r="F60" s="2001" t="s">
        <v>622</v>
      </c>
      <c r="G60" s="1965"/>
      <c r="H60" s="1965"/>
      <c r="I60" s="1952"/>
      <c r="J60" s="2001" t="s">
        <v>668</v>
      </c>
      <c r="K60" s="1965"/>
      <c r="L60" s="1965"/>
      <c r="M60" s="1952"/>
      <c r="N60" s="1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row>
    <row r="61" spans="1:40" ht="47.25" customHeight="1">
      <c r="A61" s="80"/>
      <c r="B61" s="84"/>
      <c r="C61" s="96"/>
      <c r="D61" s="96"/>
      <c r="E61" s="96"/>
      <c r="F61" s="92" t="s">
        <v>138</v>
      </c>
      <c r="G61" s="92" t="s">
        <v>597</v>
      </c>
      <c r="H61" s="92" t="s">
        <v>140</v>
      </c>
      <c r="I61" s="92" t="s">
        <v>141</v>
      </c>
      <c r="J61" s="92" t="s">
        <v>138</v>
      </c>
      <c r="K61" s="92" t="s">
        <v>597</v>
      </c>
      <c r="L61" s="92" t="s">
        <v>140</v>
      </c>
      <c r="M61" s="92" t="s">
        <v>141</v>
      </c>
      <c r="N61" s="1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row>
    <row r="62" spans="1:40">
      <c r="A62" s="80"/>
      <c r="B62" s="84"/>
      <c r="C62" s="96"/>
      <c r="D62" s="96"/>
      <c r="E62" s="96"/>
      <c r="F62" s="195" t="s">
        <v>142</v>
      </c>
      <c r="G62" s="195" t="s">
        <v>142</v>
      </c>
      <c r="H62" s="195" t="s">
        <v>142</v>
      </c>
      <c r="I62" s="195" t="s">
        <v>142</v>
      </c>
      <c r="J62" s="195" t="s">
        <v>142</v>
      </c>
      <c r="K62" s="195" t="s">
        <v>142</v>
      </c>
      <c r="L62" s="195" t="s">
        <v>142</v>
      </c>
      <c r="M62" s="195" t="s">
        <v>142</v>
      </c>
      <c r="N62" s="1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row>
    <row r="63" spans="1:40" ht="11.25" customHeight="1">
      <c r="A63" s="80"/>
      <c r="B63" s="207" t="s">
        <v>669</v>
      </c>
      <c r="C63" s="208"/>
      <c r="D63" s="209"/>
      <c r="E63" s="96"/>
      <c r="F63" s="1643"/>
      <c r="G63" s="1643"/>
      <c r="H63" s="1860">
        <f t="shared" ref="H63:H72" si="10">F63+G63</f>
        <v>0</v>
      </c>
      <c r="I63" s="1643"/>
      <c r="J63" s="1643"/>
      <c r="K63" s="1643"/>
      <c r="L63" s="1860">
        <f t="shared" ref="L63:L72" si="11">J63+K63</f>
        <v>0</v>
      </c>
      <c r="M63" s="1643"/>
      <c r="N63" s="177"/>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row>
    <row r="64" spans="1:40" ht="27.75" customHeight="1">
      <c r="A64" s="80"/>
      <c r="B64" s="2002" t="s">
        <v>660</v>
      </c>
      <c r="C64" s="1941"/>
      <c r="D64" s="209"/>
      <c r="E64" s="96"/>
      <c r="F64" s="1643"/>
      <c r="G64" s="1643"/>
      <c r="H64" s="1860">
        <f t="shared" si="10"/>
        <v>0</v>
      </c>
      <c r="I64" s="1643"/>
      <c r="J64" s="1643"/>
      <c r="K64" s="1643"/>
      <c r="L64" s="1860">
        <f t="shared" si="11"/>
        <v>0</v>
      </c>
      <c r="M64" s="1643"/>
      <c r="N64" s="177"/>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row>
    <row r="65" spans="1:40" ht="11.25" customHeight="1">
      <c r="A65" s="80"/>
      <c r="B65" s="210" t="s">
        <v>661</v>
      </c>
      <c r="C65" s="208"/>
      <c r="D65" s="209"/>
      <c r="E65" s="96"/>
      <c r="F65" s="1643"/>
      <c r="G65" s="1643"/>
      <c r="H65" s="1860">
        <f t="shared" si="10"/>
        <v>0</v>
      </c>
      <c r="I65" s="1643"/>
      <c r="J65" s="1643"/>
      <c r="K65" s="1643"/>
      <c r="L65" s="1860">
        <f t="shared" si="11"/>
        <v>0</v>
      </c>
      <c r="M65" s="1643"/>
      <c r="N65" s="177"/>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row>
    <row r="66" spans="1:40" ht="11.25" customHeight="1">
      <c r="A66" s="80"/>
      <c r="B66" s="210" t="s">
        <v>662</v>
      </c>
      <c r="C66" s="208"/>
      <c r="D66" s="209"/>
      <c r="E66" s="96"/>
      <c r="F66" s="1643"/>
      <c r="G66" s="1643"/>
      <c r="H66" s="1860">
        <f t="shared" si="10"/>
        <v>0</v>
      </c>
      <c r="I66" s="1643"/>
      <c r="J66" s="1643"/>
      <c r="K66" s="1643"/>
      <c r="L66" s="1860">
        <f t="shared" si="11"/>
        <v>0</v>
      </c>
      <c r="M66" s="1643"/>
      <c r="N66" s="177"/>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row>
    <row r="67" spans="1:40" ht="11.25" customHeight="1">
      <c r="A67" s="80"/>
      <c r="B67" s="210" t="s">
        <v>663</v>
      </c>
      <c r="C67" s="208"/>
      <c r="D67" s="209"/>
      <c r="E67" s="96"/>
      <c r="F67" s="1643"/>
      <c r="G67" s="1643"/>
      <c r="H67" s="1860">
        <f t="shared" si="10"/>
        <v>0</v>
      </c>
      <c r="I67" s="1643"/>
      <c r="J67" s="1643"/>
      <c r="K67" s="1643"/>
      <c r="L67" s="1860">
        <f t="shared" si="11"/>
        <v>0</v>
      </c>
      <c r="M67" s="1643"/>
      <c r="N67" s="177"/>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row>
    <row r="68" spans="1:40" ht="23.25" customHeight="1">
      <c r="A68" s="80"/>
      <c r="B68" s="2003" t="s">
        <v>664</v>
      </c>
      <c r="C68" s="1941"/>
      <c r="D68" s="209"/>
      <c r="E68" s="96"/>
      <c r="F68" s="1643"/>
      <c r="G68" s="1643"/>
      <c r="H68" s="1860">
        <f t="shared" si="10"/>
        <v>0</v>
      </c>
      <c r="I68" s="1643"/>
      <c r="J68" s="1643"/>
      <c r="K68" s="1643"/>
      <c r="L68" s="1860">
        <f t="shared" si="11"/>
        <v>0</v>
      </c>
      <c r="M68" s="1643"/>
      <c r="N68" s="177"/>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row>
    <row r="69" spans="1:40" ht="11.25" customHeight="1">
      <c r="A69" s="80"/>
      <c r="B69" s="211" t="s">
        <v>665</v>
      </c>
      <c r="C69" s="208"/>
      <c r="D69" s="209"/>
      <c r="E69" s="96"/>
      <c r="F69" s="1643"/>
      <c r="G69" s="1643"/>
      <c r="H69" s="1860">
        <f t="shared" si="10"/>
        <v>0</v>
      </c>
      <c r="I69" s="1643"/>
      <c r="J69" s="1643"/>
      <c r="K69" s="1643"/>
      <c r="L69" s="1860">
        <f t="shared" si="11"/>
        <v>0</v>
      </c>
      <c r="M69" s="1643"/>
      <c r="N69" s="177"/>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row>
    <row r="70" spans="1:40" ht="11.25" customHeight="1">
      <c r="A70" s="80"/>
      <c r="B70" s="211" t="s">
        <v>666</v>
      </c>
      <c r="C70" s="208"/>
      <c r="D70" s="209"/>
      <c r="E70" s="96"/>
      <c r="F70" s="1643"/>
      <c r="G70" s="1643"/>
      <c r="H70" s="1860">
        <f t="shared" si="10"/>
        <v>0</v>
      </c>
      <c r="I70" s="1643"/>
      <c r="J70" s="1643"/>
      <c r="K70" s="1643"/>
      <c r="L70" s="1860">
        <f t="shared" si="11"/>
        <v>0</v>
      </c>
      <c r="M70" s="1643"/>
      <c r="N70" s="177"/>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row>
    <row r="71" spans="1:40" ht="11.25" customHeight="1">
      <c r="A71" s="80"/>
      <c r="B71" s="211" t="s">
        <v>607</v>
      </c>
      <c r="C71" s="208"/>
      <c r="D71" s="209"/>
      <c r="E71" s="96"/>
      <c r="F71" s="1643"/>
      <c r="G71" s="1643"/>
      <c r="H71" s="1860">
        <f t="shared" si="10"/>
        <v>0</v>
      </c>
      <c r="I71" s="1643"/>
      <c r="J71" s="1643"/>
      <c r="K71" s="1643"/>
      <c r="L71" s="1860">
        <f t="shared" si="11"/>
        <v>0</v>
      </c>
      <c r="M71" s="1643"/>
      <c r="N71" s="177"/>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row>
    <row r="72" spans="1:40" ht="11.25" customHeight="1">
      <c r="A72" s="80"/>
      <c r="B72" s="211" t="s">
        <v>667</v>
      </c>
      <c r="C72" s="208"/>
      <c r="D72" s="209"/>
      <c r="E72" s="96"/>
      <c r="F72" s="1643"/>
      <c r="G72" s="1643"/>
      <c r="H72" s="1860">
        <f t="shared" si="10"/>
        <v>0</v>
      </c>
      <c r="I72" s="1643"/>
      <c r="J72" s="1643"/>
      <c r="K72" s="1643"/>
      <c r="L72" s="1860">
        <f t="shared" si="11"/>
        <v>0</v>
      </c>
      <c r="M72" s="1643"/>
      <c r="N72" s="177"/>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row>
    <row r="73" spans="1:40" ht="11.25" customHeight="1">
      <c r="A73" s="80"/>
      <c r="B73" s="207" t="s">
        <v>627</v>
      </c>
      <c r="C73" s="208"/>
      <c r="D73" s="209"/>
      <c r="E73" s="96"/>
      <c r="F73" s="1640">
        <f t="shared" ref="F73:M73" si="12">SUM(F63:F72)</f>
        <v>0</v>
      </c>
      <c r="G73" s="1640">
        <f t="shared" si="12"/>
        <v>0</v>
      </c>
      <c r="H73" s="1861">
        <f t="shared" si="12"/>
        <v>0</v>
      </c>
      <c r="I73" s="1640">
        <f t="shared" si="12"/>
        <v>0</v>
      </c>
      <c r="J73" s="1640">
        <f t="shared" si="12"/>
        <v>0</v>
      </c>
      <c r="K73" s="1640">
        <f t="shared" si="12"/>
        <v>0</v>
      </c>
      <c r="L73" s="1861">
        <f t="shared" si="12"/>
        <v>0</v>
      </c>
      <c r="M73" s="1640">
        <f t="shared" si="12"/>
        <v>0</v>
      </c>
      <c r="N73" s="186"/>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row>
    <row r="74" spans="1:40" ht="11.25" customHeight="1">
      <c r="A74" s="80"/>
      <c r="B74" s="212"/>
      <c r="C74" s="213"/>
      <c r="D74" s="209"/>
      <c r="E74" s="96"/>
      <c r="F74" s="182"/>
      <c r="G74" s="182"/>
      <c r="H74" s="182"/>
      <c r="I74" s="182"/>
      <c r="J74" s="182"/>
      <c r="K74" s="182"/>
      <c r="L74" s="182"/>
      <c r="M74" s="182"/>
      <c r="N74" s="177"/>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row>
    <row r="75" spans="1:40" ht="11.25" customHeight="1">
      <c r="A75" s="80"/>
      <c r="B75" s="212"/>
      <c r="C75" s="213"/>
      <c r="D75" s="209"/>
      <c r="E75" s="96"/>
      <c r="F75" s="182"/>
      <c r="G75" s="182"/>
      <c r="H75" s="182"/>
      <c r="I75" s="182"/>
      <c r="J75" s="182"/>
      <c r="K75" s="182"/>
      <c r="L75" s="182"/>
      <c r="M75" s="182"/>
      <c r="N75" s="177"/>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row>
    <row r="76" spans="1:40" ht="11.25" customHeight="1">
      <c r="A76" s="80"/>
      <c r="B76" s="205"/>
      <c r="C76" s="96"/>
      <c r="D76" s="96"/>
      <c r="E76" s="96"/>
      <c r="F76" s="96"/>
      <c r="G76" s="96"/>
      <c r="H76" s="96"/>
      <c r="I76" s="96"/>
      <c r="J76" s="96"/>
      <c r="K76" s="96"/>
      <c r="L76" s="96"/>
      <c r="M76" s="96"/>
      <c r="N76" s="177"/>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row>
    <row r="77" spans="1:40" ht="11.25" customHeight="1">
      <c r="A77" s="80"/>
      <c r="B77" s="150" t="s">
        <v>136</v>
      </c>
      <c r="C77" s="96"/>
      <c r="D77" s="96"/>
      <c r="E77" s="96"/>
      <c r="F77" s="96"/>
      <c r="G77" s="96"/>
      <c r="H77" s="96"/>
      <c r="I77" s="96"/>
      <c r="J77" s="96"/>
      <c r="K77" s="96"/>
      <c r="L77" s="96"/>
      <c r="M77" s="96"/>
      <c r="N77" s="177"/>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row>
    <row r="78" spans="1:40" ht="27.75" customHeight="1">
      <c r="A78" s="80"/>
      <c r="B78" s="84"/>
      <c r="C78" s="96"/>
      <c r="D78" s="96"/>
      <c r="E78" s="96"/>
      <c r="F78" s="2001" t="s">
        <v>659</v>
      </c>
      <c r="G78" s="2009"/>
      <c r="H78" s="2009"/>
      <c r="I78" s="2010"/>
      <c r="J78" s="2001" t="s">
        <v>621</v>
      </c>
      <c r="K78" s="2009"/>
      <c r="L78" s="2009"/>
      <c r="M78" s="2011"/>
      <c r="N78" s="1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row>
    <row r="79" spans="1:40" ht="51" customHeight="1">
      <c r="A79" s="80"/>
      <c r="B79" s="84"/>
      <c r="C79" s="96"/>
      <c r="D79" s="96"/>
      <c r="E79" s="96"/>
      <c r="F79" s="92" t="s">
        <v>138</v>
      </c>
      <c r="G79" s="92" t="s">
        <v>597</v>
      </c>
      <c r="H79" s="92" t="s">
        <v>140</v>
      </c>
      <c r="I79" s="92" t="s">
        <v>141</v>
      </c>
      <c r="J79" s="92" t="s">
        <v>138</v>
      </c>
      <c r="K79" s="92" t="s">
        <v>597</v>
      </c>
      <c r="L79" s="92" t="s">
        <v>140</v>
      </c>
      <c r="M79" s="92" t="s">
        <v>141</v>
      </c>
      <c r="N79" s="1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row>
    <row r="80" spans="1:40">
      <c r="A80" s="80"/>
      <c r="B80" s="84"/>
      <c r="C80" s="96"/>
      <c r="D80" s="96"/>
      <c r="E80" s="96"/>
      <c r="F80" s="195" t="s">
        <v>142</v>
      </c>
      <c r="G80" s="195" t="s">
        <v>142</v>
      </c>
      <c r="H80" s="195" t="s">
        <v>142</v>
      </c>
      <c r="I80" s="195" t="s">
        <v>142</v>
      </c>
      <c r="J80" s="195" t="s">
        <v>142</v>
      </c>
      <c r="K80" s="195" t="s">
        <v>142</v>
      </c>
      <c r="L80" s="195" t="s">
        <v>142</v>
      </c>
      <c r="M80" s="195" t="s">
        <v>142</v>
      </c>
      <c r="N80" s="1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row>
    <row r="81" spans="1:40" ht="11.25" customHeight="1">
      <c r="A81" s="80"/>
      <c r="B81" s="207" t="s">
        <v>623</v>
      </c>
      <c r="C81" s="208"/>
      <c r="D81" s="209"/>
      <c r="E81" s="96"/>
      <c r="F81" s="1643"/>
      <c r="G81" s="1643"/>
      <c r="H81" s="1860">
        <f t="shared" ref="H81:H90" si="13">F81+G81</f>
        <v>0</v>
      </c>
      <c r="I81" s="1643"/>
      <c r="J81" s="1643"/>
      <c r="K81" s="1643"/>
      <c r="L81" s="1860">
        <f t="shared" ref="L81:L90" si="14">J81+K81</f>
        <v>0</v>
      </c>
      <c r="M81" s="1643"/>
      <c r="N81" s="177"/>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row>
    <row r="82" spans="1:40" ht="11.25" customHeight="1">
      <c r="A82" s="80"/>
      <c r="B82" s="2002" t="s">
        <v>660</v>
      </c>
      <c r="C82" s="1941"/>
      <c r="D82" s="209"/>
      <c r="E82" s="96"/>
      <c r="F82" s="1643"/>
      <c r="G82" s="1643"/>
      <c r="H82" s="1860">
        <f t="shared" si="13"/>
        <v>0</v>
      </c>
      <c r="I82" s="1643"/>
      <c r="J82" s="1643"/>
      <c r="K82" s="1643"/>
      <c r="L82" s="1860">
        <f t="shared" si="14"/>
        <v>0</v>
      </c>
      <c r="M82" s="1643"/>
      <c r="N82" s="177"/>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row>
    <row r="83" spans="1:40" ht="11.25" customHeight="1">
      <c r="A83" s="80"/>
      <c r="B83" s="210" t="s">
        <v>661</v>
      </c>
      <c r="C83" s="208"/>
      <c r="D83" s="209"/>
      <c r="E83" s="96"/>
      <c r="F83" s="1643"/>
      <c r="G83" s="1643"/>
      <c r="H83" s="1860">
        <f t="shared" si="13"/>
        <v>0</v>
      </c>
      <c r="I83" s="1643"/>
      <c r="J83" s="1643"/>
      <c r="K83" s="1643"/>
      <c r="L83" s="1860">
        <f t="shared" si="14"/>
        <v>0</v>
      </c>
      <c r="M83" s="1643"/>
      <c r="N83" s="177"/>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row>
    <row r="84" spans="1:40" ht="11.25" customHeight="1">
      <c r="A84" s="80"/>
      <c r="B84" s="210" t="s">
        <v>662</v>
      </c>
      <c r="C84" s="208"/>
      <c r="D84" s="209"/>
      <c r="E84" s="96"/>
      <c r="F84" s="1643"/>
      <c r="G84" s="1643"/>
      <c r="H84" s="1860">
        <f t="shared" si="13"/>
        <v>0</v>
      </c>
      <c r="I84" s="1643"/>
      <c r="J84" s="1643"/>
      <c r="K84" s="1643"/>
      <c r="L84" s="1860">
        <f t="shared" si="14"/>
        <v>0</v>
      </c>
      <c r="M84" s="1643"/>
      <c r="N84" s="177"/>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row>
    <row r="85" spans="1:40" ht="11.25" customHeight="1">
      <c r="A85" s="80"/>
      <c r="B85" s="210" t="s">
        <v>663</v>
      </c>
      <c r="C85" s="208"/>
      <c r="D85" s="209"/>
      <c r="E85" s="96"/>
      <c r="F85" s="1643"/>
      <c r="G85" s="1643"/>
      <c r="H85" s="1860">
        <f t="shared" si="13"/>
        <v>0</v>
      </c>
      <c r="I85" s="1643"/>
      <c r="J85" s="1643"/>
      <c r="K85" s="1643"/>
      <c r="L85" s="1860">
        <f t="shared" si="14"/>
        <v>0</v>
      </c>
      <c r="M85" s="1643"/>
      <c r="N85" s="177"/>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row>
    <row r="86" spans="1:40" ht="24" customHeight="1">
      <c r="A86" s="80"/>
      <c r="B86" s="2003" t="s">
        <v>664</v>
      </c>
      <c r="C86" s="1941"/>
      <c r="D86" s="209"/>
      <c r="E86" s="96"/>
      <c r="F86" s="1643"/>
      <c r="G86" s="1643"/>
      <c r="H86" s="1860">
        <f t="shared" si="13"/>
        <v>0</v>
      </c>
      <c r="I86" s="1643"/>
      <c r="J86" s="1643"/>
      <c r="K86" s="1643"/>
      <c r="L86" s="1860">
        <f t="shared" si="14"/>
        <v>0</v>
      </c>
      <c r="M86" s="1643"/>
      <c r="N86" s="177"/>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row>
    <row r="87" spans="1:40" ht="11.25" customHeight="1">
      <c r="A87" s="80"/>
      <c r="B87" s="211" t="s">
        <v>665</v>
      </c>
      <c r="C87" s="208"/>
      <c r="D87" s="209"/>
      <c r="E87" s="96"/>
      <c r="F87" s="1643"/>
      <c r="G87" s="1643"/>
      <c r="H87" s="1860">
        <f t="shared" si="13"/>
        <v>0</v>
      </c>
      <c r="I87" s="1643"/>
      <c r="J87" s="1643"/>
      <c r="K87" s="1643"/>
      <c r="L87" s="1860">
        <f t="shared" si="14"/>
        <v>0</v>
      </c>
      <c r="M87" s="1643"/>
      <c r="N87" s="177"/>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row>
    <row r="88" spans="1:40" ht="11.25" customHeight="1">
      <c r="A88" s="80"/>
      <c r="B88" s="211" t="s">
        <v>666</v>
      </c>
      <c r="C88" s="208"/>
      <c r="D88" s="209"/>
      <c r="E88" s="96"/>
      <c r="F88" s="1643"/>
      <c r="G88" s="1643"/>
      <c r="H88" s="1860">
        <f t="shared" si="13"/>
        <v>0</v>
      </c>
      <c r="I88" s="1643"/>
      <c r="J88" s="1643"/>
      <c r="K88" s="1643"/>
      <c r="L88" s="1860">
        <f t="shared" si="14"/>
        <v>0</v>
      </c>
      <c r="M88" s="1643"/>
      <c r="N88" s="177"/>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row>
    <row r="89" spans="1:40" ht="11.25" customHeight="1">
      <c r="A89" s="80"/>
      <c r="B89" s="211" t="s">
        <v>607</v>
      </c>
      <c r="C89" s="208"/>
      <c r="D89" s="209"/>
      <c r="E89" s="96"/>
      <c r="F89" s="1643"/>
      <c r="G89" s="1643"/>
      <c r="H89" s="1860">
        <f t="shared" si="13"/>
        <v>0</v>
      </c>
      <c r="I89" s="1643"/>
      <c r="J89" s="1643"/>
      <c r="K89" s="1643"/>
      <c r="L89" s="1860">
        <f t="shared" si="14"/>
        <v>0</v>
      </c>
      <c r="M89" s="1643"/>
      <c r="N89" s="177"/>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row>
    <row r="90" spans="1:40" ht="11.25" customHeight="1">
      <c r="A90" s="80"/>
      <c r="B90" s="211" t="s">
        <v>667</v>
      </c>
      <c r="C90" s="208"/>
      <c r="D90" s="209"/>
      <c r="E90" s="96"/>
      <c r="F90" s="1643"/>
      <c r="G90" s="1643"/>
      <c r="H90" s="1860">
        <f t="shared" si="13"/>
        <v>0</v>
      </c>
      <c r="I90" s="1643"/>
      <c r="J90" s="1643"/>
      <c r="K90" s="1643"/>
      <c r="L90" s="1860">
        <f t="shared" si="14"/>
        <v>0</v>
      </c>
      <c r="M90" s="1643"/>
      <c r="N90" s="177"/>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row>
    <row r="91" spans="1:40" ht="11.25" customHeight="1">
      <c r="A91" s="80"/>
      <c r="B91" s="207" t="s">
        <v>625</v>
      </c>
      <c r="C91" s="208"/>
      <c r="D91" s="209"/>
      <c r="E91" s="96"/>
      <c r="F91" s="1640">
        <f t="shared" ref="F91:M91" si="15">SUM(F81:F90)</f>
        <v>0</v>
      </c>
      <c r="G91" s="1640">
        <f t="shared" si="15"/>
        <v>0</v>
      </c>
      <c r="H91" s="1861">
        <f t="shared" si="15"/>
        <v>0</v>
      </c>
      <c r="I91" s="1640">
        <f t="shared" si="15"/>
        <v>0</v>
      </c>
      <c r="J91" s="1640">
        <f t="shared" si="15"/>
        <v>0</v>
      </c>
      <c r="K91" s="1640">
        <f t="shared" si="15"/>
        <v>0</v>
      </c>
      <c r="L91" s="1861">
        <f t="shared" si="15"/>
        <v>0</v>
      </c>
      <c r="M91" s="1640">
        <f t="shared" si="15"/>
        <v>0</v>
      </c>
      <c r="N91" s="186"/>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row>
    <row r="92" spans="1:40" ht="11.25" customHeight="1">
      <c r="A92" s="80"/>
      <c r="B92" s="212"/>
      <c r="C92" s="209"/>
      <c r="D92" s="209"/>
      <c r="E92" s="96"/>
      <c r="F92" s="182"/>
      <c r="G92" s="182"/>
      <c r="H92" s="182"/>
      <c r="I92" s="182"/>
      <c r="J92" s="182"/>
      <c r="K92" s="182"/>
      <c r="L92" s="182"/>
      <c r="M92" s="182"/>
      <c r="N92" s="177"/>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row>
    <row r="93" spans="1:40" ht="11.25" customHeight="1">
      <c r="A93" s="80"/>
      <c r="B93" s="80"/>
      <c r="C93" s="96"/>
      <c r="D93" s="96"/>
      <c r="E93" s="96"/>
      <c r="F93" s="206"/>
      <c r="G93" s="206"/>
      <c r="H93" s="206"/>
      <c r="I93" s="206"/>
      <c r="J93" s="206"/>
      <c r="K93" s="206"/>
      <c r="L93" s="206"/>
      <c r="M93" s="206"/>
      <c r="N93" s="177"/>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row>
    <row r="94" spans="1:40" ht="25.5" customHeight="1">
      <c r="A94" s="80"/>
      <c r="B94" s="84"/>
      <c r="C94" s="96"/>
      <c r="D94" s="96"/>
      <c r="E94" s="96"/>
      <c r="F94" s="2001" t="s">
        <v>622</v>
      </c>
      <c r="G94" s="1965"/>
      <c r="H94" s="1965"/>
      <c r="I94" s="1952"/>
      <c r="J94" s="2001" t="s">
        <v>668</v>
      </c>
      <c r="K94" s="1965"/>
      <c r="L94" s="1965"/>
      <c r="M94" s="1952"/>
      <c r="N94" s="1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row>
    <row r="95" spans="1:40" ht="51.75" customHeight="1">
      <c r="A95" s="80"/>
      <c r="B95" s="84"/>
      <c r="C95" s="96"/>
      <c r="D95" s="96"/>
      <c r="E95" s="96"/>
      <c r="F95" s="92" t="s">
        <v>138</v>
      </c>
      <c r="G95" s="92" t="s">
        <v>597</v>
      </c>
      <c r="H95" s="92" t="s">
        <v>140</v>
      </c>
      <c r="I95" s="92" t="s">
        <v>141</v>
      </c>
      <c r="J95" s="92" t="s">
        <v>138</v>
      </c>
      <c r="K95" s="92" t="s">
        <v>597</v>
      </c>
      <c r="L95" s="92" t="s">
        <v>140</v>
      </c>
      <c r="M95" s="92" t="s">
        <v>141</v>
      </c>
      <c r="N95" s="1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row>
    <row r="96" spans="1:40">
      <c r="A96" s="80"/>
      <c r="B96" s="84"/>
      <c r="C96" s="96"/>
      <c r="D96" s="96"/>
      <c r="E96" s="96"/>
      <c r="F96" s="195" t="s">
        <v>142</v>
      </c>
      <c r="G96" s="195" t="s">
        <v>142</v>
      </c>
      <c r="H96" s="195" t="s">
        <v>142</v>
      </c>
      <c r="I96" s="195" t="s">
        <v>142</v>
      </c>
      <c r="J96" s="195" t="s">
        <v>142</v>
      </c>
      <c r="K96" s="195" t="s">
        <v>142</v>
      </c>
      <c r="L96" s="195" t="s">
        <v>142</v>
      </c>
      <c r="M96" s="195" t="s">
        <v>142</v>
      </c>
      <c r="N96" s="1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row>
    <row r="97" spans="1:40" ht="11.25" customHeight="1">
      <c r="A97" s="80"/>
      <c r="B97" s="207" t="s">
        <v>670</v>
      </c>
      <c r="C97" s="208"/>
      <c r="D97" s="209"/>
      <c r="E97" s="96"/>
      <c r="F97" s="1643"/>
      <c r="G97" s="1643"/>
      <c r="H97" s="1860">
        <f t="shared" ref="H97:H106" si="16">F97+G97</f>
        <v>0</v>
      </c>
      <c r="I97" s="1643"/>
      <c r="J97" s="1643"/>
      <c r="K97" s="1643"/>
      <c r="L97" s="1860">
        <f t="shared" ref="L97:L106" si="17">J97+K97</f>
        <v>0</v>
      </c>
      <c r="M97" s="1643"/>
      <c r="N97" s="177"/>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row>
    <row r="98" spans="1:40" ht="11.25" customHeight="1">
      <c r="A98" s="80"/>
      <c r="B98" s="2002" t="s">
        <v>660</v>
      </c>
      <c r="C98" s="1941"/>
      <c r="D98" s="209"/>
      <c r="E98" s="96"/>
      <c r="F98" s="1643"/>
      <c r="G98" s="1643"/>
      <c r="H98" s="1860">
        <f t="shared" si="16"/>
        <v>0</v>
      </c>
      <c r="I98" s="1643"/>
      <c r="J98" s="1643"/>
      <c r="K98" s="1643"/>
      <c r="L98" s="1860">
        <f t="shared" si="17"/>
        <v>0</v>
      </c>
      <c r="M98" s="1643"/>
      <c r="N98" s="177"/>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row>
    <row r="99" spans="1:40" ht="11.25" customHeight="1">
      <c r="A99" s="80"/>
      <c r="B99" s="210" t="s">
        <v>661</v>
      </c>
      <c r="C99" s="208"/>
      <c r="D99" s="209"/>
      <c r="E99" s="96"/>
      <c r="F99" s="1643"/>
      <c r="G99" s="1643"/>
      <c r="H99" s="1860">
        <f t="shared" si="16"/>
        <v>0</v>
      </c>
      <c r="I99" s="1643"/>
      <c r="J99" s="1643"/>
      <c r="K99" s="1643"/>
      <c r="L99" s="1860">
        <f t="shared" si="17"/>
        <v>0</v>
      </c>
      <c r="M99" s="1643"/>
      <c r="N99" s="177"/>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row>
    <row r="100" spans="1:40" ht="11.25" customHeight="1">
      <c r="A100" s="80"/>
      <c r="B100" s="210" t="s">
        <v>662</v>
      </c>
      <c r="C100" s="208"/>
      <c r="D100" s="209"/>
      <c r="E100" s="96"/>
      <c r="F100" s="1643"/>
      <c r="G100" s="1643"/>
      <c r="H100" s="1860">
        <f t="shared" si="16"/>
        <v>0</v>
      </c>
      <c r="I100" s="1643"/>
      <c r="J100" s="1643"/>
      <c r="K100" s="1643"/>
      <c r="L100" s="1860">
        <f t="shared" si="17"/>
        <v>0</v>
      </c>
      <c r="M100" s="1643"/>
      <c r="N100" s="177"/>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row>
    <row r="101" spans="1:40" ht="11.25" customHeight="1">
      <c r="A101" s="80"/>
      <c r="B101" s="210" t="s">
        <v>663</v>
      </c>
      <c r="C101" s="208"/>
      <c r="D101" s="209"/>
      <c r="E101" s="96"/>
      <c r="F101" s="1643"/>
      <c r="G101" s="1643"/>
      <c r="H101" s="1860">
        <f t="shared" si="16"/>
        <v>0</v>
      </c>
      <c r="I101" s="1643"/>
      <c r="J101" s="1643"/>
      <c r="K101" s="1643"/>
      <c r="L101" s="1860">
        <f t="shared" si="17"/>
        <v>0</v>
      </c>
      <c r="M101" s="1643"/>
      <c r="N101" s="177"/>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row>
    <row r="102" spans="1:40" ht="21.75" customHeight="1">
      <c r="A102" s="80"/>
      <c r="B102" s="2003" t="s">
        <v>664</v>
      </c>
      <c r="C102" s="1941"/>
      <c r="D102" s="209"/>
      <c r="E102" s="96"/>
      <c r="F102" s="1643"/>
      <c r="G102" s="1643"/>
      <c r="H102" s="1860">
        <f t="shared" si="16"/>
        <v>0</v>
      </c>
      <c r="I102" s="1643"/>
      <c r="J102" s="1643"/>
      <c r="K102" s="1643"/>
      <c r="L102" s="1860">
        <f t="shared" si="17"/>
        <v>0</v>
      </c>
      <c r="M102" s="1643"/>
      <c r="N102" s="177"/>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row>
    <row r="103" spans="1:40" ht="11.25" customHeight="1">
      <c r="A103" s="80"/>
      <c r="B103" s="211" t="s">
        <v>665</v>
      </c>
      <c r="C103" s="208"/>
      <c r="D103" s="209"/>
      <c r="E103" s="96"/>
      <c r="F103" s="1643"/>
      <c r="G103" s="1643"/>
      <c r="H103" s="1860">
        <f t="shared" si="16"/>
        <v>0</v>
      </c>
      <c r="I103" s="1643"/>
      <c r="J103" s="1643"/>
      <c r="K103" s="1643"/>
      <c r="L103" s="1860">
        <f t="shared" si="17"/>
        <v>0</v>
      </c>
      <c r="M103" s="1643"/>
      <c r="N103" s="177"/>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row>
    <row r="104" spans="1:40" ht="11.25" customHeight="1">
      <c r="A104" s="80"/>
      <c r="B104" s="211" t="s">
        <v>666</v>
      </c>
      <c r="C104" s="208"/>
      <c r="D104" s="209"/>
      <c r="E104" s="96"/>
      <c r="F104" s="1643"/>
      <c r="G104" s="1643"/>
      <c r="H104" s="1860">
        <f t="shared" si="16"/>
        <v>0</v>
      </c>
      <c r="I104" s="1643"/>
      <c r="J104" s="1643"/>
      <c r="K104" s="1643"/>
      <c r="L104" s="1860">
        <f t="shared" si="17"/>
        <v>0</v>
      </c>
      <c r="M104" s="1643"/>
      <c r="N104" s="177"/>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row>
    <row r="105" spans="1:40" ht="11.25" customHeight="1">
      <c r="A105" s="80"/>
      <c r="B105" s="211" t="s">
        <v>607</v>
      </c>
      <c r="C105" s="208"/>
      <c r="D105" s="209"/>
      <c r="E105" s="96"/>
      <c r="F105" s="1643"/>
      <c r="G105" s="1643"/>
      <c r="H105" s="1860">
        <f t="shared" si="16"/>
        <v>0</v>
      </c>
      <c r="I105" s="1643"/>
      <c r="J105" s="1643"/>
      <c r="K105" s="1643"/>
      <c r="L105" s="1860">
        <f t="shared" si="17"/>
        <v>0</v>
      </c>
      <c r="M105" s="1643"/>
      <c r="N105" s="177"/>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row>
    <row r="106" spans="1:40" ht="11.25" customHeight="1">
      <c r="A106" s="80"/>
      <c r="B106" s="211" t="s">
        <v>667</v>
      </c>
      <c r="C106" s="208"/>
      <c r="D106" s="209"/>
      <c r="E106" s="96"/>
      <c r="F106" s="1643"/>
      <c r="G106" s="1643"/>
      <c r="H106" s="1860">
        <f t="shared" si="16"/>
        <v>0</v>
      </c>
      <c r="I106" s="1643"/>
      <c r="J106" s="1643"/>
      <c r="K106" s="1643"/>
      <c r="L106" s="1860">
        <f t="shared" si="17"/>
        <v>0</v>
      </c>
      <c r="M106" s="1643"/>
      <c r="N106" s="177"/>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row>
    <row r="107" spans="1:40" ht="11.25" customHeight="1">
      <c r="A107" s="80"/>
      <c r="B107" s="207" t="s">
        <v>625</v>
      </c>
      <c r="C107" s="208"/>
      <c r="D107" s="209"/>
      <c r="E107" s="96"/>
      <c r="F107" s="1640">
        <f t="shared" ref="F107:M107" si="18">SUM(F97:F106)</f>
        <v>0</v>
      </c>
      <c r="G107" s="1640">
        <f t="shared" si="18"/>
        <v>0</v>
      </c>
      <c r="H107" s="1861">
        <f t="shared" si="18"/>
        <v>0</v>
      </c>
      <c r="I107" s="1640">
        <f t="shared" si="18"/>
        <v>0</v>
      </c>
      <c r="J107" s="1640">
        <f t="shared" si="18"/>
        <v>0</v>
      </c>
      <c r="K107" s="1640">
        <f t="shared" si="18"/>
        <v>0</v>
      </c>
      <c r="L107" s="1861">
        <f t="shared" si="18"/>
        <v>0</v>
      </c>
      <c r="M107" s="1640">
        <f t="shared" si="18"/>
        <v>0</v>
      </c>
      <c r="N107" s="186"/>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row>
    <row r="108" spans="1:40" ht="11.25" customHeight="1">
      <c r="A108" s="80"/>
      <c r="B108" s="214"/>
      <c r="C108" s="213"/>
      <c r="D108" s="209"/>
      <c r="E108" s="96"/>
      <c r="F108" s="1638"/>
      <c r="G108" s="1638"/>
      <c r="H108" s="1638"/>
      <c r="I108" s="1638"/>
      <c r="J108" s="1638"/>
      <c r="K108" s="1638"/>
      <c r="L108" s="1638"/>
      <c r="M108" s="1638"/>
      <c r="N108" s="177"/>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row>
    <row r="109" spans="1:40" ht="11.25" customHeight="1">
      <c r="A109" s="80"/>
      <c r="B109" s="139" t="s">
        <v>629</v>
      </c>
      <c r="C109" s="215"/>
      <c r="D109" s="216"/>
      <c r="E109" s="139"/>
      <c r="F109" s="1644">
        <f>F73+J73+F57+J57+F25</f>
        <v>0</v>
      </c>
      <c r="G109" s="1644">
        <f t="shared" ref="G109:I109" si="19">G73+K73+G57+K57+G25</f>
        <v>0</v>
      </c>
      <c r="H109" s="1644">
        <f t="shared" si="19"/>
        <v>0</v>
      </c>
      <c r="I109" s="1644">
        <f t="shared" si="19"/>
        <v>0</v>
      </c>
      <c r="J109" s="1638"/>
      <c r="K109" s="1638"/>
      <c r="L109" s="1638"/>
      <c r="M109" s="1638"/>
      <c r="N109" s="177"/>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row>
    <row r="110" spans="1:40" ht="11.25" customHeight="1">
      <c r="A110" s="80"/>
      <c r="B110" s="139" t="s">
        <v>628</v>
      </c>
      <c r="C110" s="215"/>
      <c r="D110" s="216"/>
      <c r="E110" s="139"/>
      <c r="F110" s="1644">
        <f>F107+F91+J91+J107+J25</f>
        <v>0</v>
      </c>
      <c r="G110" s="1644">
        <f t="shared" ref="G110:I110" si="20">G107+G91+K91+K107+K25</f>
        <v>0</v>
      </c>
      <c r="H110" s="1644">
        <f t="shared" si="20"/>
        <v>0</v>
      </c>
      <c r="I110" s="1644">
        <f t="shared" si="20"/>
        <v>0</v>
      </c>
      <c r="J110" s="1638"/>
      <c r="K110" s="1638"/>
      <c r="L110" s="1638"/>
      <c r="M110" s="1638"/>
      <c r="N110" s="177"/>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row>
    <row r="111" spans="1:40" ht="11.25" customHeight="1">
      <c r="A111" s="80"/>
      <c r="B111" s="212"/>
      <c r="C111" s="209"/>
      <c r="D111" s="209"/>
      <c r="E111" s="96"/>
      <c r="F111" s="182"/>
      <c r="G111" s="182"/>
      <c r="H111" s="182"/>
      <c r="I111" s="182"/>
      <c r="J111" s="182"/>
      <c r="K111" s="182"/>
      <c r="L111" s="182"/>
      <c r="M111" s="182"/>
      <c r="N111" s="177"/>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row>
    <row r="112" spans="1:40" ht="12" customHeight="1">
      <c r="A112" s="80"/>
      <c r="B112" s="185"/>
      <c r="C112" s="96"/>
      <c r="D112" s="96"/>
      <c r="E112" s="96"/>
      <c r="F112" s="96"/>
      <c r="G112" s="96"/>
      <c r="H112" s="96"/>
      <c r="I112" s="96"/>
      <c r="J112" s="96"/>
      <c r="K112" s="96"/>
      <c r="L112" s="96"/>
      <c r="M112" s="96"/>
      <c r="N112" s="177"/>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row>
    <row r="113" spans="1:40" ht="12" customHeight="1">
      <c r="A113" s="80"/>
      <c r="B113" s="15"/>
      <c r="C113" s="80"/>
      <c r="D113" s="80"/>
      <c r="E113" s="80"/>
      <c r="F113" s="1964">
        <v>44742</v>
      </c>
      <c r="G113" s="1965"/>
      <c r="H113" s="1965"/>
      <c r="I113" s="1952"/>
      <c r="J113" s="1964">
        <v>44377</v>
      </c>
      <c r="K113" s="1965"/>
      <c r="L113" s="1965"/>
      <c r="M113" s="1952"/>
      <c r="N113" s="1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row>
    <row r="114" spans="1:40" ht="36">
      <c r="A114" s="80"/>
      <c r="B114" s="15"/>
      <c r="C114" s="80"/>
      <c r="D114" s="80"/>
      <c r="E114" s="80"/>
      <c r="F114" s="92" t="s">
        <v>138</v>
      </c>
      <c r="G114" s="92" t="s">
        <v>597</v>
      </c>
      <c r="H114" s="92" t="s">
        <v>140</v>
      </c>
      <c r="I114" s="92" t="s">
        <v>141</v>
      </c>
      <c r="J114" s="92" t="s">
        <v>138</v>
      </c>
      <c r="K114" s="92" t="s">
        <v>597</v>
      </c>
      <c r="L114" s="92" t="s">
        <v>140</v>
      </c>
      <c r="M114" s="92" t="s">
        <v>141</v>
      </c>
      <c r="N114" s="1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row>
    <row r="115" spans="1:40" ht="12" customHeight="1">
      <c r="A115" s="80"/>
      <c r="B115" s="15"/>
      <c r="C115" s="80"/>
      <c r="D115" s="80"/>
      <c r="E115" s="80"/>
      <c r="F115" s="94" t="s">
        <v>142</v>
      </c>
      <c r="G115" s="94" t="s">
        <v>142</v>
      </c>
      <c r="H115" s="94" t="s">
        <v>142</v>
      </c>
      <c r="I115" s="94" t="s">
        <v>142</v>
      </c>
      <c r="J115" s="94" t="s">
        <v>142</v>
      </c>
      <c r="K115" s="94" t="s">
        <v>142</v>
      </c>
      <c r="L115" s="94" t="s">
        <v>142</v>
      </c>
      <c r="M115" s="94" t="s">
        <v>142</v>
      </c>
      <c r="N115" s="1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row>
    <row r="116" spans="1:40" ht="12" customHeight="1">
      <c r="A116" s="80"/>
      <c r="B116" s="15" t="s">
        <v>671</v>
      </c>
      <c r="C116" s="80"/>
      <c r="D116" s="80"/>
      <c r="E116" s="80"/>
      <c r="F116" s="1589"/>
      <c r="G116" s="1589"/>
      <c r="H116" s="1589"/>
      <c r="I116" s="1589"/>
      <c r="J116" s="1589"/>
      <c r="K116" s="1589"/>
      <c r="L116" s="1589"/>
      <c r="M116" s="1589"/>
      <c r="N116" s="177"/>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row>
    <row r="117" spans="1:40" ht="12.75" customHeight="1">
      <c r="A117" s="80"/>
      <c r="B117" s="102" t="s">
        <v>672</v>
      </c>
      <c r="C117" s="80"/>
      <c r="D117" s="80"/>
      <c r="E117" s="80"/>
      <c r="F117" s="1638">
        <f>'1a.Detailed SOFP '!G182+'1a.Detailed SOFP '!G427</f>
        <v>0</v>
      </c>
      <c r="G117" s="1638">
        <f>'1a.Detailed SOFP '!H182+'1a.Detailed SOFP '!H427</f>
        <v>0</v>
      </c>
      <c r="H117" s="1638">
        <f>'1a.Detailed SOFP '!I182+'1a.Detailed SOFP '!I427</f>
        <v>0</v>
      </c>
      <c r="I117" s="1638">
        <f>'1a.Detailed SOFP '!J182+'1a.Detailed SOFP '!J427</f>
        <v>0</v>
      </c>
      <c r="J117" s="1638">
        <f>'1a.Detailed SOFP '!K182+'1a.Detailed SOFP '!K427</f>
        <v>0</v>
      </c>
      <c r="K117" s="1638">
        <f>'1a.Detailed SOFP '!L182+'1a.Detailed SOFP '!L427</f>
        <v>0</v>
      </c>
      <c r="L117" s="1638">
        <f>'1a.Detailed SOFP '!M182+'1a.Detailed SOFP '!M427</f>
        <v>0</v>
      </c>
      <c r="M117" s="1638">
        <f>'1a.Detailed SOFP '!N182+'1a.Detailed SOFP '!N427</f>
        <v>0</v>
      </c>
      <c r="N117" s="177"/>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row>
    <row r="118" spans="1:40" ht="12.75" customHeight="1">
      <c r="A118" s="80"/>
      <c r="B118" s="102" t="s">
        <v>334</v>
      </c>
      <c r="C118" s="80"/>
      <c r="D118" s="80"/>
      <c r="E118" s="80"/>
      <c r="F118" s="1638">
        <f>'1a.Detailed SOFP '!G183+'1a.Detailed SOFP '!G428</f>
        <v>0</v>
      </c>
      <c r="G118" s="1638">
        <f>'1a.Detailed SOFP '!H183+'1a.Detailed SOFP '!H428</f>
        <v>0</v>
      </c>
      <c r="H118" s="1638">
        <f>'1a.Detailed SOFP '!I183+'1a.Detailed SOFP '!I428</f>
        <v>0</v>
      </c>
      <c r="I118" s="1638">
        <f>'1a.Detailed SOFP '!J183+'1a.Detailed SOFP '!J428</f>
        <v>0</v>
      </c>
      <c r="J118" s="1638">
        <f>'1a.Detailed SOFP '!K183+'1a.Detailed SOFP '!K428</f>
        <v>0</v>
      </c>
      <c r="K118" s="1638">
        <f>'1a.Detailed SOFP '!L183+'1a.Detailed SOFP '!L428</f>
        <v>0</v>
      </c>
      <c r="L118" s="1638">
        <f>'1a.Detailed SOFP '!M183+'1a.Detailed SOFP '!M428</f>
        <v>0</v>
      </c>
      <c r="M118" s="1638">
        <f>'1a.Detailed SOFP '!N183+'1a.Detailed SOFP '!N428</f>
        <v>0</v>
      </c>
      <c r="N118" s="177"/>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row>
    <row r="119" spans="1:40" ht="12.75" customHeight="1">
      <c r="A119" s="80"/>
      <c r="B119" s="102" t="s">
        <v>343</v>
      </c>
      <c r="C119" s="80"/>
      <c r="D119" s="80"/>
      <c r="E119" s="80"/>
      <c r="F119" s="1638">
        <f>'1a.Detailed SOFP '!G184+'1a.Detailed SOFP '!G429</f>
        <v>0</v>
      </c>
      <c r="G119" s="1638">
        <f>'1a.Detailed SOFP '!H184+'1a.Detailed SOFP '!H429</f>
        <v>0</v>
      </c>
      <c r="H119" s="1638">
        <f>'1a.Detailed SOFP '!I184+'1a.Detailed SOFP '!I429</f>
        <v>0</v>
      </c>
      <c r="I119" s="1638">
        <f>'1a.Detailed SOFP '!J184+'1a.Detailed SOFP '!J429</f>
        <v>0</v>
      </c>
      <c r="J119" s="1638">
        <f>'1a.Detailed SOFP '!K184+'1a.Detailed SOFP '!K429</f>
        <v>0</v>
      </c>
      <c r="K119" s="1638">
        <f>'1a.Detailed SOFP '!L184+'1a.Detailed SOFP '!L429</f>
        <v>0</v>
      </c>
      <c r="L119" s="1638">
        <f>'1a.Detailed SOFP '!M184+'1a.Detailed SOFP '!M429</f>
        <v>0</v>
      </c>
      <c r="M119" s="1638">
        <f>'1a.Detailed SOFP '!N184+'1a.Detailed SOFP '!N429</f>
        <v>0</v>
      </c>
      <c r="N119" s="177"/>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row>
    <row r="120" spans="1:40" ht="12.75" customHeight="1">
      <c r="A120" s="80"/>
      <c r="B120" s="102" t="s">
        <v>344</v>
      </c>
      <c r="C120" s="80"/>
      <c r="D120" s="80"/>
      <c r="E120" s="80"/>
      <c r="F120" s="1638">
        <f>'1a.Detailed SOFP '!G185+'1a.Detailed SOFP '!G430</f>
        <v>0</v>
      </c>
      <c r="G120" s="1638">
        <f>'1a.Detailed SOFP '!H185+'1a.Detailed SOFP '!H430</f>
        <v>0</v>
      </c>
      <c r="H120" s="1638">
        <f>'1a.Detailed SOFP '!I185+'1a.Detailed SOFP '!I430</f>
        <v>0</v>
      </c>
      <c r="I120" s="1638">
        <f>'1a.Detailed SOFP '!J185+'1a.Detailed SOFP '!J430</f>
        <v>0</v>
      </c>
      <c r="J120" s="1638">
        <f>'1a.Detailed SOFP '!K185+'1a.Detailed SOFP '!K430</f>
        <v>0</v>
      </c>
      <c r="K120" s="1638">
        <f>'1a.Detailed SOFP '!L185+'1a.Detailed SOFP '!L430</f>
        <v>0</v>
      </c>
      <c r="L120" s="1638">
        <f>'1a.Detailed SOFP '!M185+'1a.Detailed SOFP '!M430</f>
        <v>0</v>
      </c>
      <c r="M120" s="1638">
        <f>'1a.Detailed SOFP '!N185+'1a.Detailed SOFP '!N430</f>
        <v>0</v>
      </c>
      <c r="N120" s="177"/>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row>
    <row r="121" spans="1:40" ht="12.75" customHeight="1">
      <c r="A121" s="80"/>
      <c r="B121" s="102" t="s">
        <v>673</v>
      </c>
      <c r="C121" s="80"/>
      <c r="D121" s="80"/>
      <c r="E121" s="80"/>
      <c r="F121" s="1638">
        <f>'1a.Detailed SOFP '!G186+'1a.Detailed SOFP '!G431</f>
        <v>0</v>
      </c>
      <c r="G121" s="1638">
        <f>'1a.Detailed SOFP '!H186+'1a.Detailed SOFP '!H431</f>
        <v>0</v>
      </c>
      <c r="H121" s="1638">
        <f>'1a.Detailed SOFP '!I186+'1a.Detailed SOFP '!I431</f>
        <v>0</v>
      </c>
      <c r="I121" s="1638">
        <f>'1a.Detailed SOFP '!J186+'1a.Detailed SOFP '!J431</f>
        <v>0</v>
      </c>
      <c r="J121" s="1638">
        <f>'1a.Detailed SOFP '!K186+'1a.Detailed SOFP '!K431</f>
        <v>0</v>
      </c>
      <c r="K121" s="1638">
        <f>'1a.Detailed SOFP '!L186+'1a.Detailed SOFP '!L431</f>
        <v>0</v>
      </c>
      <c r="L121" s="1638">
        <f>'1a.Detailed SOFP '!M186+'1a.Detailed SOFP '!M431</f>
        <v>0</v>
      </c>
      <c r="M121" s="1638">
        <f>'1a.Detailed SOFP '!N186+'1a.Detailed SOFP '!N431</f>
        <v>0</v>
      </c>
      <c r="N121" s="177"/>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row>
    <row r="122" spans="1:40" ht="12.75" customHeight="1">
      <c r="A122" s="80"/>
      <c r="B122" s="1101" t="s">
        <v>318</v>
      </c>
      <c r="C122" s="80"/>
      <c r="D122" s="80"/>
      <c r="E122" s="80"/>
      <c r="F122" s="1638">
        <f>'1a.Detailed SOFP '!G189+'1a.Detailed SOFP '!G187+'1a.Detailed SOFP '!G189+'1a.Detailed SOFP '!G435+'1a.Detailed SOFP '!G434+'1a.Detailed SOFP '!G433+'1a.Detailed SOFP '!G432</f>
        <v>0</v>
      </c>
      <c r="G122" s="1638">
        <f>'1a.Detailed SOFP '!H189+'1a.Detailed SOFP '!H187+'1a.Detailed SOFP '!H189+'1a.Detailed SOFP '!H435+'1a.Detailed SOFP '!H434+'1a.Detailed SOFP '!H433+'1a.Detailed SOFP '!H432</f>
        <v>0</v>
      </c>
      <c r="H122" s="1638">
        <f>'1a.Detailed SOFP '!I189+'1a.Detailed SOFP '!I187+'1a.Detailed SOFP '!I189+'1a.Detailed SOFP '!I435+'1a.Detailed SOFP '!I434+'1a.Detailed SOFP '!I433+'1a.Detailed SOFP '!I432</f>
        <v>0</v>
      </c>
      <c r="I122" s="1638">
        <f>'1a.Detailed SOFP '!J189+'1a.Detailed SOFP '!J187+'1a.Detailed SOFP '!J189+'1a.Detailed SOFP '!J435+'1a.Detailed SOFP '!J434+'1a.Detailed SOFP '!J433+'1a.Detailed SOFP '!J432</f>
        <v>0</v>
      </c>
      <c r="J122" s="1638">
        <f>'1a.Detailed SOFP '!K189+'1a.Detailed SOFP '!K187+'1a.Detailed SOFP '!K189+'1a.Detailed SOFP '!K435+'1a.Detailed SOFP '!K434+'1a.Detailed SOFP '!K433+'1a.Detailed SOFP '!K432</f>
        <v>0</v>
      </c>
      <c r="K122" s="1638">
        <f>'1a.Detailed SOFP '!L189+'1a.Detailed SOFP '!L187+'1a.Detailed SOFP '!L189+'1a.Detailed SOFP '!L435+'1a.Detailed SOFP '!L434+'1a.Detailed SOFP '!L433+'1a.Detailed SOFP '!L432</f>
        <v>0</v>
      </c>
      <c r="L122" s="1638">
        <f>'1a.Detailed SOFP '!M189+'1a.Detailed SOFP '!M187+'1a.Detailed SOFP '!M189+'1a.Detailed SOFP '!M435+'1a.Detailed SOFP '!M434+'1a.Detailed SOFP '!M433+'1a.Detailed SOFP '!M432</f>
        <v>0</v>
      </c>
      <c r="M122" s="1638">
        <f>'1a.Detailed SOFP '!N189+'1a.Detailed SOFP '!N187+'1a.Detailed SOFP '!N189+'1a.Detailed SOFP '!N435+'1a.Detailed SOFP '!N434+'1a.Detailed SOFP '!N433+'1a.Detailed SOFP '!N432</f>
        <v>0</v>
      </c>
      <c r="N122" s="177"/>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row>
    <row r="123" spans="1:40" ht="12.75" customHeight="1">
      <c r="A123" s="80"/>
      <c r="B123" s="218" t="s">
        <v>232</v>
      </c>
      <c r="C123" s="80"/>
      <c r="D123" s="80"/>
      <c r="E123" s="80"/>
      <c r="F123" s="1610">
        <f t="shared" ref="F123:M123" si="21">SUM(F117:F122)</f>
        <v>0</v>
      </c>
      <c r="G123" s="1610">
        <f t="shared" si="21"/>
        <v>0</v>
      </c>
      <c r="H123" s="1610">
        <f t="shared" si="21"/>
        <v>0</v>
      </c>
      <c r="I123" s="1610">
        <f t="shared" si="21"/>
        <v>0</v>
      </c>
      <c r="J123" s="1610">
        <f t="shared" si="21"/>
        <v>0</v>
      </c>
      <c r="K123" s="1610">
        <f t="shared" si="21"/>
        <v>0</v>
      </c>
      <c r="L123" s="1610">
        <f t="shared" si="21"/>
        <v>0</v>
      </c>
      <c r="M123" s="1610">
        <f t="shared" si="21"/>
        <v>0</v>
      </c>
      <c r="N123" s="186"/>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row>
    <row r="124" spans="1:40" ht="12" customHeight="1">
      <c r="A124" s="80"/>
      <c r="B124" s="102" t="s">
        <v>650</v>
      </c>
      <c r="C124" s="96"/>
      <c r="D124" s="96"/>
      <c r="E124" s="96"/>
      <c r="F124" s="1589">
        <f>'1a.Detailed SOFP '!G191+'1a.Detailed SOFP '!G437</f>
        <v>0</v>
      </c>
      <c r="G124" s="1589">
        <f>'1a.Detailed SOFP '!H191+'1a.Detailed SOFP '!H437</f>
        <v>0</v>
      </c>
      <c r="H124" s="1589">
        <f>'1a.Detailed SOFP '!I191+'1a.Detailed SOFP '!I437</f>
        <v>0</v>
      </c>
      <c r="I124" s="1589">
        <f>'1a.Detailed SOFP '!J191+'1a.Detailed SOFP '!J437</f>
        <v>0</v>
      </c>
      <c r="J124" s="1589">
        <f>'1a.Detailed SOFP '!K191+'1a.Detailed SOFP '!K437</f>
        <v>0</v>
      </c>
      <c r="K124" s="1589">
        <f>'1a.Detailed SOFP '!L191+'1a.Detailed SOFP '!L437</f>
        <v>0</v>
      </c>
      <c r="L124" s="1589">
        <f>'1a.Detailed SOFP '!M191+'1a.Detailed SOFP '!M437</f>
        <v>0</v>
      </c>
      <c r="M124" s="1589">
        <f>'1a.Detailed SOFP '!N191+'1a.Detailed SOFP '!N437</f>
        <v>0</v>
      </c>
      <c r="N124" s="177"/>
      <c r="O124" s="80"/>
      <c r="P124" s="80"/>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84"/>
    </row>
    <row r="125" spans="1:40" ht="12" customHeight="1">
      <c r="A125" s="80"/>
      <c r="B125" s="185"/>
      <c r="C125" s="96"/>
      <c r="D125" s="96"/>
      <c r="E125" s="96"/>
      <c r="F125" s="1592">
        <f t="shared" ref="F125:M125" si="22">SUM(F123:F124)</f>
        <v>0</v>
      </c>
      <c r="G125" s="1592">
        <f t="shared" si="22"/>
        <v>0</v>
      </c>
      <c r="H125" s="1592">
        <f t="shared" si="22"/>
        <v>0</v>
      </c>
      <c r="I125" s="1592">
        <f t="shared" si="22"/>
        <v>0</v>
      </c>
      <c r="J125" s="1592">
        <f t="shared" si="22"/>
        <v>0</v>
      </c>
      <c r="K125" s="1592">
        <f t="shared" si="22"/>
        <v>0</v>
      </c>
      <c r="L125" s="1592">
        <f t="shared" si="22"/>
        <v>0</v>
      </c>
      <c r="M125" s="1592">
        <f t="shared" si="22"/>
        <v>0</v>
      </c>
      <c r="N125" s="187"/>
      <c r="O125" s="80"/>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125" s="84"/>
      <c r="AN125" s="84"/>
    </row>
    <row r="126" spans="1:40" ht="12" customHeight="1">
      <c r="A126" s="15"/>
      <c r="B126" s="83"/>
      <c r="C126" s="83"/>
      <c r="D126" s="83"/>
      <c r="E126" s="83"/>
      <c r="F126" s="83"/>
      <c r="G126" s="80"/>
      <c r="H126" s="80"/>
      <c r="I126" s="80"/>
      <c r="J126" s="80"/>
      <c r="K126" s="80"/>
      <c r="L126" s="80"/>
      <c r="M126" s="80"/>
      <c r="N126" s="177"/>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row>
    <row r="127" spans="1:40" ht="18" customHeight="1">
      <c r="A127" s="152"/>
      <c r="B127" s="188" t="s">
        <v>674</v>
      </c>
      <c r="C127" s="189"/>
      <c r="E127" s="190"/>
      <c r="F127" s="190"/>
      <c r="G127" s="189"/>
      <c r="H127" s="189"/>
      <c r="I127" s="189"/>
      <c r="J127" s="189"/>
      <c r="K127" s="189"/>
      <c r="L127" s="189"/>
      <c r="N127" s="192" t="s">
        <v>675</v>
      </c>
      <c r="O127" s="152"/>
      <c r="AC127" s="80"/>
      <c r="AD127" s="80"/>
      <c r="AE127" s="80"/>
      <c r="AF127" s="80"/>
      <c r="AG127" s="80"/>
      <c r="AH127" s="80"/>
      <c r="AI127" s="80"/>
      <c r="AJ127" s="80"/>
      <c r="AK127" s="80"/>
      <c r="AL127" s="80"/>
      <c r="AM127" s="80"/>
      <c r="AN127" s="80"/>
    </row>
    <row r="128" spans="1:40">
      <c r="A128" s="152"/>
      <c r="B128" s="189"/>
      <c r="C128" s="189"/>
      <c r="D128" s="189"/>
      <c r="E128" s="189"/>
      <c r="F128" s="2037">
        <v>44742</v>
      </c>
      <c r="G128" s="1965"/>
      <c r="H128" s="1965"/>
      <c r="I128" s="1952"/>
      <c r="J128" s="2038">
        <v>44377</v>
      </c>
      <c r="K128" s="1965"/>
      <c r="L128" s="1965"/>
      <c r="M128" s="1952"/>
      <c r="N128" s="193"/>
      <c r="O128" s="152"/>
      <c r="AD128" s="80"/>
      <c r="AE128" s="80"/>
      <c r="AF128" s="80"/>
      <c r="AG128" s="80"/>
      <c r="AH128" s="80"/>
      <c r="AI128" s="80"/>
      <c r="AJ128" s="80"/>
      <c r="AK128" s="80"/>
      <c r="AL128" s="80"/>
      <c r="AM128" s="80"/>
      <c r="AN128" s="80"/>
    </row>
    <row r="129" spans="1:40" ht="36">
      <c r="A129" s="152"/>
      <c r="B129" s="189"/>
      <c r="C129" s="189"/>
      <c r="D129" s="189"/>
      <c r="E129" s="189"/>
      <c r="F129" s="92" t="s">
        <v>138</v>
      </c>
      <c r="G129" s="92" t="s">
        <v>597</v>
      </c>
      <c r="H129" s="219" t="s">
        <v>140</v>
      </c>
      <c r="I129" s="219" t="s">
        <v>653</v>
      </c>
      <c r="J129" s="92" t="s">
        <v>138</v>
      </c>
      <c r="K129" s="92" t="s">
        <v>597</v>
      </c>
      <c r="L129" s="219" t="s">
        <v>140</v>
      </c>
      <c r="M129" s="219" t="s">
        <v>653</v>
      </c>
      <c r="N129" s="191"/>
      <c r="O129" s="152"/>
      <c r="AD129" s="80"/>
      <c r="AE129" s="80"/>
      <c r="AF129" s="80"/>
      <c r="AG129" s="80"/>
      <c r="AH129" s="80"/>
      <c r="AI129" s="80"/>
      <c r="AJ129" s="80"/>
      <c r="AK129" s="80"/>
      <c r="AL129" s="80"/>
      <c r="AM129" s="80"/>
      <c r="AN129" s="80"/>
    </row>
    <row r="130" spans="1:40">
      <c r="A130" s="152"/>
      <c r="B130" s="189"/>
      <c r="C130" s="189"/>
      <c r="D130" s="189"/>
      <c r="E130" s="189"/>
      <c r="F130" s="195" t="s">
        <v>142</v>
      </c>
      <c r="G130" s="195" t="s">
        <v>142</v>
      </c>
      <c r="H130" s="195" t="s">
        <v>142</v>
      </c>
      <c r="I130" s="195" t="s">
        <v>142</v>
      </c>
      <c r="J130" s="195" t="s">
        <v>142</v>
      </c>
      <c r="K130" s="195" t="s">
        <v>142</v>
      </c>
      <c r="L130" s="195" t="s">
        <v>142</v>
      </c>
      <c r="M130" s="195" t="s">
        <v>142</v>
      </c>
      <c r="N130" s="191"/>
      <c r="O130" s="152"/>
      <c r="AD130" s="80"/>
      <c r="AE130" s="80"/>
      <c r="AF130" s="80"/>
      <c r="AG130" s="80"/>
      <c r="AH130" s="80"/>
      <c r="AI130" s="80"/>
      <c r="AJ130" s="80"/>
      <c r="AK130" s="80"/>
      <c r="AL130" s="80"/>
      <c r="AM130" s="80"/>
      <c r="AN130" s="80"/>
    </row>
    <row r="131" spans="1:40">
      <c r="A131" s="152"/>
      <c r="B131" s="189" t="s">
        <v>654</v>
      </c>
      <c r="C131" s="189"/>
      <c r="D131" s="189"/>
      <c r="E131" s="196"/>
      <c r="F131" s="1639"/>
      <c r="G131" s="1639"/>
      <c r="H131" s="1859">
        <f>SUM(F131:G131)</f>
        <v>0</v>
      </c>
      <c r="I131" s="1639"/>
      <c r="J131" s="1577"/>
      <c r="K131" s="1577"/>
      <c r="L131" s="1859">
        <f>SUM(J131:K131)</f>
        <v>0</v>
      </c>
      <c r="M131" s="1639"/>
      <c r="N131" s="197"/>
      <c r="O131" s="152"/>
      <c r="AD131" s="80"/>
      <c r="AE131" s="80"/>
      <c r="AF131" s="80"/>
      <c r="AG131" s="80"/>
      <c r="AH131" s="80"/>
      <c r="AI131" s="80"/>
      <c r="AJ131" s="80"/>
      <c r="AK131" s="80"/>
      <c r="AL131" s="80"/>
      <c r="AM131" s="80"/>
      <c r="AN131" s="80"/>
    </row>
    <row r="132" spans="1:40">
      <c r="A132" s="152"/>
      <c r="B132" s="189" t="s">
        <v>655</v>
      </c>
      <c r="C132" s="189"/>
      <c r="D132" s="189"/>
      <c r="E132" s="196"/>
      <c r="F132" s="1639"/>
      <c r="G132" s="1639"/>
      <c r="H132" s="1859">
        <f t="shared" ref="H132:H134" si="23">SUM(F132:G132)</f>
        <v>0</v>
      </c>
      <c r="I132" s="1639"/>
      <c r="J132" s="1577"/>
      <c r="K132" s="1577"/>
      <c r="L132" s="1859">
        <f t="shared" ref="L132:L134" si="24">SUM(J132:K132)</f>
        <v>0</v>
      </c>
      <c r="M132" s="1639"/>
      <c r="N132" s="197"/>
      <c r="O132" s="152"/>
      <c r="AD132" s="80"/>
      <c r="AE132" s="80"/>
      <c r="AF132" s="80"/>
      <c r="AG132" s="80"/>
      <c r="AH132" s="80"/>
      <c r="AI132" s="80"/>
      <c r="AJ132" s="80"/>
      <c r="AK132" s="80"/>
      <c r="AL132" s="80"/>
      <c r="AM132" s="80"/>
      <c r="AN132" s="80"/>
    </row>
    <row r="133" spans="1:40">
      <c r="A133" s="198"/>
      <c r="B133" s="189" t="s">
        <v>656</v>
      </c>
      <c r="C133" s="189"/>
      <c r="D133" s="189"/>
      <c r="E133" s="196"/>
      <c r="F133" s="1639"/>
      <c r="G133" s="1639"/>
      <c r="H133" s="1859">
        <f t="shared" si="23"/>
        <v>0</v>
      </c>
      <c r="I133" s="1639"/>
      <c r="J133" s="1577"/>
      <c r="K133" s="1577"/>
      <c r="L133" s="1859">
        <f t="shared" si="24"/>
        <v>0</v>
      </c>
      <c r="M133" s="1639"/>
      <c r="N133" s="197"/>
      <c r="O133" s="198"/>
      <c r="P133" s="72"/>
      <c r="Q133" s="72"/>
      <c r="R133" s="72"/>
      <c r="S133" s="72"/>
      <c r="T133" s="72"/>
      <c r="U133" s="72"/>
      <c r="V133" s="72"/>
      <c r="W133" s="72"/>
      <c r="X133" s="72"/>
      <c r="Y133" s="72"/>
      <c r="Z133" s="72"/>
      <c r="AA133" s="72"/>
      <c r="AB133" s="72"/>
      <c r="AC133" s="72"/>
      <c r="AD133" s="80"/>
      <c r="AE133" s="80"/>
      <c r="AF133" s="80"/>
      <c r="AG133" s="80"/>
      <c r="AH133" s="80"/>
      <c r="AI133" s="80"/>
      <c r="AJ133" s="80"/>
      <c r="AK133" s="80"/>
      <c r="AL133" s="80"/>
      <c r="AM133" s="80"/>
      <c r="AN133" s="80"/>
    </row>
    <row r="134" spans="1:40">
      <c r="A134" s="152"/>
      <c r="B134" s="189" t="s">
        <v>657</v>
      </c>
      <c r="C134" s="189"/>
      <c r="D134" s="189"/>
      <c r="E134" s="196"/>
      <c r="F134" s="1639"/>
      <c r="G134" s="1639"/>
      <c r="H134" s="1859">
        <f t="shared" si="23"/>
        <v>0</v>
      </c>
      <c r="I134" s="1639"/>
      <c r="J134" s="1577"/>
      <c r="K134" s="1577"/>
      <c r="L134" s="1859">
        <f t="shared" si="24"/>
        <v>0</v>
      </c>
      <c r="M134" s="1639"/>
      <c r="N134" s="197"/>
      <c r="O134" s="152"/>
      <c r="AD134" s="80"/>
      <c r="AE134" s="80"/>
      <c r="AF134" s="80"/>
      <c r="AG134" s="80"/>
      <c r="AH134" s="80"/>
      <c r="AI134" s="80"/>
      <c r="AJ134" s="80"/>
      <c r="AK134" s="80"/>
      <c r="AL134" s="80"/>
      <c r="AM134" s="80"/>
      <c r="AN134" s="80"/>
    </row>
    <row r="135" spans="1:40">
      <c r="A135" s="152"/>
      <c r="B135" s="199" t="s">
        <v>232</v>
      </c>
      <c r="C135" s="189"/>
      <c r="D135" s="189"/>
      <c r="E135" s="189"/>
      <c r="F135" s="1640">
        <f t="shared" ref="F135:M135" si="25">SUM(F131:F134)</f>
        <v>0</v>
      </c>
      <c r="G135" s="1640">
        <f t="shared" si="25"/>
        <v>0</v>
      </c>
      <c r="H135" s="1640">
        <f t="shared" si="25"/>
        <v>0</v>
      </c>
      <c r="I135" s="1640">
        <f t="shared" si="25"/>
        <v>0</v>
      </c>
      <c r="J135" s="1640">
        <f t="shared" si="25"/>
        <v>0</v>
      </c>
      <c r="K135" s="1640">
        <f t="shared" si="25"/>
        <v>0</v>
      </c>
      <c r="L135" s="1640">
        <f t="shared" si="25"/>
        <v>0</v>
      </c>
      <c r="M135" s="1640">
        <f t="shared" si="25"/>
        <v>0</v>
      </c>
      <c r="N135" s="200"/>
      <c r="O135" s="152"/>
      <c r="AD135" s="80"/>
      <c r="AE135" s="80"/>
      <c r="AF135" s="80"/>
      <c r="AG135" s="80"/>
      <c r="AH135" s="80"/>
      <c r="AI135" s="80"/>
      <c r="AJ135" s="80"/>
      <c r="AK135" s="80"/>
      <c r="AL135" s="80"/>
      <c r="AM135" s="80"/>
      <c r="AN135" s="80"/>
    </row>
    <row r="136" spans="1:40">
      <c r="A136" s="152"/>
      <c r="B136" s="189"/>
      <c r="C136" s="189"/>
      <c r="D136" s="196"/>
      <c r="E136" s="196"/>
      <c r="F136" s="1641"/>
      <c r="G136" s="1641"/>
      <c r="H136" s="1641"/>
      <c r="I136" s="1641"/>
      <c r="J136" s="1641"/>
      <c r="K136" s="1641"/>
      <c r="L136" s="1641"/>
      <c r="M136" s="1641"/>
      <c r="N136" s="197"/>
      <c r="O136" s="152"/>
      <c r="AD136" s="80"/>
      <c r="AE136" s="80"/>
      <c r="AF136" s="80"/>
      <c r="AG136" s="80"/>
      <c r="AH136" s="80"/>
      <c r="AI136" s="80"/>
      <c r="AJ136" s="80"/>
      <c r="AK136" s="80"/>
      <c r="AL136" s="80"/>
      <c r="AM136" s="80"/>
      <c r="AN136" s="80"/>
    </row>
    <row r="137" spans="1:40" ht="12" customHeight="1">
      <c r="A137" s="138"/>
      <c r="B137" s="202" t="s">
        <v>618</v>
      </c>
      <c r="C137" s="72"/>
      <c r="D137" s="137"/>
      <c r="E137" s="203"/>
      <c r="F137" s="1642">
        <f>F123-F135</f>
        <v>0</v>
      </c>
      <c r="G137" s="1642">
        <f t="shared" ref="G137:M137" si="26">G123-G135</f>
        <v>0</v>
      </c>
      <c r="H137" s="1642">
        <f t="shared" si="26"/>
        <v>0</v>
      </c>
      <c r="I137" s="1642">
        <f t="shared" si="26"/>
        <v>0</v>
      </c>
      <c r="J137" s="1642">
        <f t="shared" si="26"/>
        <v>0</v>
      </c>
      <c r="K137" s="1642">
        <f t="shared" si="26"/>
        <v>0</v>
      </c>
      <c r="L137" s="1642">
        <f t="shared" si="26"/>
        <v>0</v>
      </c>
      <c r="M137" s="1642">
        <f t="shared" si="26"/>
        <v>0</v>
      </c>
      <c r="N137" s="1642">
        <f t="shared" ref="N137:Q137" si="27">N123-N135</f>
        <v>0</v>
      </c>
      <c r="O137" s="1642">
        <f t="shared" si="27"/>
        <v>0</v>
      </c>
      <c r="P137" s="1642">
        <f t="shared" si="27"/>
        <v>0</v>
      </c>
      <c r="Q137" s="1642">
        <f t="shared" si="27"/>
        <v>0</v>
      </c>
      <c r="R137" s="138"/>
      <c r="S137" s="138"/>
      <c r="T137" s="138"/>
      <c r="U137" s="138"/>
      <c r="V137" s="138"/>
      <c r="W137" s="138"/>
      <c r="X137" s="138"/>
      <c r="Y137" s="138"/>
      <c r="Z137" s="138"/>
      <c r="AA137" s="138"/>
      <c r="AB137" s="138"/>
      <c r="AC137" s="138"/>
      <c r="AD137" s="136"/>
      <c r="AE137" s="136"/>
      <c r="AF137" s="136"/>
      <c r="AG137" s="136"/>
      <c r="AH137" s="136"/>
      <c r="AI137" s="136"/>
      <c r="AJ137" s="136"/>
      <c r="AK137" s="136"/>
      <c r="AL137" s="136"/>
      <c r="AM137" s="136"/>
      <c r="AN137" s="136"/>
    </row>
    <row r="138" spans="1:40" ht="12" customHeight="1">
      <c r="A138" s="80"/>
      <c r="B138" s="84"/>
      <c r="C138" s="96"/>
      <c r="D138" s="96"/>
      <c r="E138" s="96"/>
      <c r="F138" s="96"/>
      <c r="G138" s="96"/>
      <c r="H138" s="96"/>
      <c r="I138" s="96"/>
      <c r="J138" s="96"/>
      <c r="K138" s="96"/>
      <c r="L138" s="96"/>
      <c r="M138" s="96"/>
      <c r="N138" s="177"/>
      <c r="O138" s="80"/>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138" s="84"/>
      <c r="AN138" s="84"/>
    </row>
    <row r="139" spans="1:40" ht="12" customHeight="1">
      <c r="A139" s="80"/>
      <c r="B139" s="204" t="s">
        <v>676</v>
      </c>
      <c r="C139" s="96"/>
      <c r="D139" s="96"/>
      <c r="E139" s="96"/>
      <c r="F139" s="96"/>
      <c r="G139" s="96"/>
      <c r="H139" s="96"/>
      <c r="I139" s="96"/>
      <c r="J139" s="96"/>
      <c r="K139" s="96"/>
      <c r="L139" s="96"/>
      <c r="M139" s="96"/>
      <c r="N139" s="177"/>
      <c r="O139" s="80"/>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c r="AN139" s="84"/>
    </row>
    <row r="140" spans="1:40" ht="12" customHeight="1">
      <c r="A140" s="80"/>
      <c r="B140" s="220"/>
      <c r="C140" s="209"/>
      <c r="D140" s="221"/>
      <c r="E140" s="96"/>
      <c r="F140" s="96"/>
      <c r="G140" s="96"/>
      <c r="H140" s="96"/>
      <c r="I140" s="96"/>
      <c r="J140" s="96"/>
      <c r="K140" s="96"/>
      <c r="L140" s="96"/>
      <c r="M140" s="96"/>
      <c r="N140" s="177"/>
      <c r="O140" s="80"/>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140" s="84"/>
      <c r="AN140" s="84"/>
    </row>
    <row r="141" spans="1:40" ht="12" customHeight="1">
      <c r="A141" s="80"/>
      <c r="B141" s="150" t="s">
        <v>135</v>
      </c>
      <c r="C141" s="96"/>
      <c r="D141" s="96"/>
      <c r="E141" s="96"/>
      <c r="F141" s="96"/>
      <c r="G141" s="96"/>
      <c r="H141" s="96"/>
      <c r="I141" s="96"/>
      <c r="J141" s="96"/>
      <c r="K141" s="96"/>
      <c r="L141" s="96"/>
      <c r="M141" s="96"/>
      <c r="N141" s="177"/>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row>
    <row r="142" spans="1:40" ht="22.5" customHeight="1">
      <c r="A142" s="80"/>
      <c r="B142" s="84"/>
      <c r="C142" s="96"/>
      <c r="D142" s="96"/>
      <c r="E142" s="96"/>
      <c r="F142" s="2039" t="s">
        <v>659</v>
      </c>
      <c r="G142" s="2040"/>
      <c r="H142" s="2040"/>
      <c r="I142" s="2041"/>
      <c r="J142" s="2039" t="s">
        <v>621</v>
      </c>
      <c r="K142" s="2040"/>
      <c r="L142" s="2040"/>
      <c r="M142" s="2041"/>
      <c r="N142" s="180"/>
      <c r="O142" s="80"/>
      <c r="P142" s="80"/>
      <c r="Q142" s="206"/>
      <c r="R142" s="206"/>
      <c r="S142" s="80"/>
      <c r="T142" s="80"/>
      <c r="U142" s="80"/>
      <c r="V142" s="80"/>
      <c r="W142" s="80"/>
      <c r="X142" s="80"/>
      <c r="Y142" s="80"/>
      <c r="Z142" s="80"/>
      <c r="AA142" s="80"/>
      <c r="AB142" s="80"/>
      <c r="AC142" s="80"/>
      <c r="AD142" s="80"/>
      <c r="AE142" s="80"/>
      <c r="AF142" s="80"/>
      <c r="AG142" s="80"/>
      <c r="AH142" s="80"/>
      <c r="AI142" s="80"/>
      <c r="AJ142" s="80"/>
      <c r="AK142" s="80"/>
      <c r="AL142" s="80"/>
      <c r="AM142" s="80"/>
      <c r="AN142" s="80"/>
    </row>
    <row r="143" spans="1:40" ht="36">
      <c r="A143" s="80"/>
      <c r="B143" s="84"/>
      <c r="C143" s="96"/>
      <c r="D143" s="96"/>
      <c r="E143" s="96"/>
      <c r="F143" s="92" t="s">
        <v>138</v>
      </c>
      <c r="G143" s="92" t="s">
        <v>597</v>
      </c>
      <c r="H143" s="92" t="s">
        <v>140</v>
      </c>
      <c r="I143" s="92" t="s">
        <v>141</v>
      </c>
      <c r="J143" s="92" t="s">
        <v>138</v>
      </c>
      <c r="K143" s="92" t="s">
        <v>597</v>
      </c>
      <c r="L143" s="92" t="s">
        <v>140</v>
      </c>
      <c r="M143" s="92" t="s">
        <v>141</v>
      </c>
      <c r="N143" s="1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row>
    <row r="144" spans="1:40">
      <c r="A144" s="80"/>
      <c r="B144" s="84"/>
      <c r="C144" s="96"/>
      <c r="D144" s="96"/>
      <c r="E144" s="96"/>
      <c r="F144" s="195" t="s">
        <v>142</v>
      </c>
      <c r="G144" s="195" t="s">
        <v>142</v>
      </c>
      <c r="H144" s="195" t="s">
        <v>142</v>
      </c>
      <c r="I144" s="195" t="s">
        <v>142</v>
      </c>
      <c r="J144" s="195" t="s">
        <v>142</v>
      </c>
      <c r="K144" s="195" t="s">
        <v>142</v>
      </c>
      <c r="L144" s="195" t="s">
        <v>142</v>
      </c>
      <c r="M144" s="195" t="s">
        <v>142</v>
      </c>
      <c r="N144" s="1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row>
    <row r="145" spans="1:40" ht="11.25" customHeight="1">
      <c r="A145" s="80"/>
      <c r="B145" s="207" t="s">
        <v>626</v>
      </c>
      <c r="C145" s="208"/>
      <c r="D145" s="209"/>
      <c r="E145" s="96"/>
      <c r="F145" s="1643"/>
      <c r="G145" s="1643"/>
      <c r="H145" s="1860">
        <f t="shared" ref="H145:H154" si="28">F145+G145</f>
        <v>0</v>
      </c>
      <c r="I145" s="1643"/>
      <c r="J145" s="1643"/>
      <c r="K145" s="1643"/>
      <c r="L145" s="1860">
        <f t="shared" ref="L145:L154" si="29">J145+K145</f>
        <v>0</v>
      </c>
      <c r="M145" s="1643"/>
      <c r="N145" s="177"/>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row>
    <row r="146" spans="1:40" ht="21.75" customHeight="1">
      <c r="A146" s="80"/>
      <c r="B146" s="2002" t="s">
        <v>660</v>
      </c>
      <c r="C146" s="1941"/>
      <c r="D146" s="209"/>
      <c r="E146" s="96"/>
      <c r="F146" s="1643"/>
      <c r="G146" s="1643"/>
      <c r="H146" s="1860">
        <f t="shared" si="28"/>
        <v>0</v>
      </c>
      <c r="I146" s="1643"/>
      <c r="J146" s="1643"/>
      <c r="K146" s="1643"/>
      <c r="L146" s="1860">
        <f t="shared" si="29"/>
        <v>0</v>
      </c>
      <c r="M146" s="1643"/>
      <c r="N146" s="177"/>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row>
    <row r="147" spans="1:40" ht="11.25" customHeight="1">
      <c r="A147" s="80"/>
      <c r="B147" s="210" t="s">
        <v>661</v>
      </c>
      <c r="C147" s="208"/>
      <c r="D147" s="209"/>
      <c r="E147" s="96"/>
      <c r="F147" s="1643"/>
      <c r="G147" s="1643"/>
      <c r="H147" s="1860">
        <f t="shared" si="28"/>
        <v>0</v>
      </c>
      <c r="I147" s="1643"/>
      <c r="J147" s="1643"/>
      <c r="K147" s="1643"/>
      <c r="L147" s="1860">
        <f t="shared" si="29"/>
        <v>0</v>
      </c>
      <c r="M147" s="1643"/>
      <c r="N147" s="177"/>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row>
    <row r="148" spans="1:40" ht="11.25" customHeight="1">
      <c r="A148" s="80"/>
      <c r="B148" s="210" t="s">
        <v>662</v>
      </c>
      <c r="C148" s="208"/>
      <c r="D148" s="209"/>
      <c r="E148" s="96"/>
      <c r="F148" s="1643"/>
      <c r="G148" s="1643"/>
      <c r="H148" s="1860">
        <f t="shared" si="28"/>
        <v>0</v>
      </c>
      <c r="I148" s="1643"/>
      <c r="J148" s="1643"/>
      <c r="K148" s="1643"/>
      <c r="L148" s="1860">
        <f t="shared" si="29"/>
        <v>0</v>
      </c>
      <c r="M148" s="1643"/>
      <c r="N148" s="177"/>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row>
    <row r="149" spans="1:40" ht="11.25" customHeight="1">
      <c r="A149" s="80"/>
      <c r="B149" s="210" t="s">
        <v>663</v>
      </c>
      <c r="C149" s="208"/>
      <c r="D149" s="209"/>
      <c r="E149" s="96"/>
      <c r="F149" s="1643"/>
      <c r="G149" s="1643"/>
      <c r="H149" s="1860">
        <f t="shared" si="28"/>
        <v>0</v>
      </c>
      <c r="I149" s="1643"/>
      <c r="J149" s="1643"/>
      <c r="K149" s="1643"/>
      <c r="L149" s="1860">
        <f t="shared" si="29"/>
        <v>0</v>
      </c>
      <c r="M149" s="1643"/>
      <c r="N149" s="177"/>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row>
    <row r="150" spans="1:40" ht="23.25" customHeight="1">
      <c r="A150" s="80"/>
      <c r="B150" s="2003" t="s">
        <v>664</v>
      </c>
      <c r="C150" s="1941"/>
      <c r="D150" s="209"/>
      <c r="E150" s="96"/>
      <c r="F150" s="1643"/>
      <c r="G150" s="1643"/>
      <c r="H150" s="1860">
        <f t="shared" si="28"/>
        <v>0</v>
      </c>
      <c r="I150" s="1643"/>
      <c r="J150" s="1643"/>
      <c r="K150" s="1643"/>
      <c r="L150" s="1860">
        <f t="shared" si="29"/>
        <v>0</v>
      </c>
      <c r="M150" s="1643"/>
      <c r="N150" s="177"/>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row>
    <row r="151" spans="1:40" ht="11.25" customHeight="1">
      <c r="A151" s="80"/>
      <c r="B151" s="211" t="s">
        <v>665</v>
      </c>
      <c r="C151" s="208"/>
      <c r="D151" s="209"/>
      <c r="E151" s="96"/>
      <c r="F151" s="1643"/>
      <c r="G151" s="1643"/>
      <c r="H151" s="1860">
        <f t="shared" si="28"/>
        <v>0</v>
      </c>
      <c r="I151" s="1643"/>
      <c r="J151" s="1643"/>
      <c r="K151" s="1643"/>
      <c r="L151" s="1860">
        <f t="shared" si="29"/>
        <v>0</v>
      </c>
      <c r="M151" s="1643"/>
      <c r="N151" s="177"/>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row>
    <row r="152" spans="1:40" ht="11.25" customHeight="1">
      <c r="A152" s="80"/>
      <c r="B152" s="211" t="s">
        <v>666</v>
      </c>
      <c r="C152" s="208"/>
      <c r="D152" s="209"/>
      <c r="E152" s="96"/>
      <c r="F152" s="1643"/>
      <c r="G152" s="1643"/>
      <c r="H152" s="1860">
        <f t="shared" si="28"/>
        <v>0</v>
      </c>
      <c r="I152" s="1643"/>
      <c r="J152" s="1643"/>
      <c r="K152" s="1643"/>
      <c r="L152" s="1860">
        <f t="shared" si="29"/>
        <v>0</v>
      </c>
      <c r="M152" s="1643"/>
      <c r="N152" s="177"/>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row>
    <row r="153" spans="1:40" ht="11.25" customHeight="1">
      <c r="A153" s="80"/>
      <c r="B153" s="211" t="s">
        <v>607</v>
      </c>
      <c r="C153" s="208"/>
      <c r="D153" s="209"/>
      <c r="E153" s="96"/>
      <c r="F153" s="1643"/>
      <c r="G153" s="1643"/>
      <c r="H153" s="1860">
        <f t="shared" si="28"/>
        <v>0</v>
      </c>
      <c r="I153" s="1643"/>
      <c r="J153" s="1643"/>
      <c r="K153" s="1643"/>
      <c r="L153" s="1860">
        <f t="shared" si="29"/>
        <v>0</v>
      </c>
      <c r="M153" s="1643"/>
      <c r="N153" s="177"/>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row>
    <row r="154" spans="1:40" ht="11.25" customHeight="1">
      <c r="A154" s="80"/>
      <c r="B154" s="211" t="s">
        <v>667</v>
      </c>
      <c r="C154" s="208"/>
      <c r="D154" s="209"/>
      <c r="E154" s="96"/>
      <c r="F154" s="1643"/>
      <c r="G154" s="1643"/>
      <c r="H154" s="1860">
        <f t="shared" si="28"/>
        <v>0</v>
      </c>
      <c r="I154" s="1643"/>
      <c r="J154" s="1643"/>
      <c r="K154" s="1643"/>
      <c r="L154" s="1860">
        <f t="shared" si="29"/>
        <v>0</v>
      </c>
      <c r="M154" s="1643"/>
      <c r="N154" s="177"/>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row>
    <row r="155" spans="1:40" ht="11.25" customHeight="1">
      <c r="A155" s="80"/>
      <c r="B155" s="207" t="s">
        <v>627</v>
      </c>
      <c r="C155" s="208"/>
      <c r="D155" s="209"/>
      <c r="E155" s="96"/>
      <c r="F155" s="1640">
        <f t="shared" ref="F155:M155" si="30">SUM(F145:F154)</f>
        <v>0</v>
      </c>
      <c r="G155" s="1640">
        <f t="shared" si="30"/>
        <v>0</v>
      </c>
      <c r="H155" s="1861">
        <f t="shared" si="30"/>
        <v>0</v>
      </c>
      <c r="I155" s="1640">
        <f t="shared" si="30"/>
        <v>0</v>
      </c>
      <c r="J155" s="1640">
        <f t="shared" si="30"/>
        <v>0</v>
      </c>
      <c r="K155" s="1640">
        <f t="shared" si="30"/>
        <v>0</v>
      </c>
      <c r="L155" s="1861">
        <f t="shared" si="30"/>
        <v>0</v>
      </c>
      <c r="M155" s="1640">
        <f t="shared" si="30"/>
        <v>0</v>
      </c>
      <c r="N155" s="186"/>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row>
    <row r="156" spans="1:40" ht="11.25" customHeight="1">
      <c r="A156" s="80"/>
      <c r="B156" s="212"/>
      <c r="C156" s="209"/>
      <c r="D156" s="209"/>
      <c r="E156" s="96"/>
      <c r="F156" s="182"/>
      <c r="G156" s="182"/>
      <c r="H156" s="182"/>
      <c r="I156" s="182"/>
      <c r="J156" s="182"/>
      <c r="K156" s="182"/>
      <c r="L156" s="182"/>
      <c r="M156" s="182"/>
      <c r="N156" s="177"/>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row>
    <row r="157" spans="1:40" ht="11.25" customHeight="1">
      <c r="A157" s="80"/>
      <c r="B157" s="80"/>
      <c r="C157" s="96"/>
      <c r="D157" s="96"/>
      <c r="E157" s="96"/>
      <c r="F157" s="206"/>
      <c r="G157" s="206"/>
      <c r="H157" s="206"/>
      <c r="I157" s="206"/>
      <c r="J157" s="206"/>
      <c r="K157" s="206"/>
      <c r="L157" s="206"/>
      <c r="M157" s="206"/>
      <c r="N157" s="177"/>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row>
    <row r="158" spans="1:40" ht="27.75" customHeight="1">
      <c r="A158" s="80"/>
      <c r="B158" s="84"/>
      <c r="C158" s="96"/>
      <c r="D158" s="96"/>
      <c r="E158" s="96"/>
      <c r="F158" s="2001" t="s">
        <v>622</v>
      </c>
      <c r="G158" s="1965"/>
      <c r="H158" s="1965"/>
      <c r="I158" s="1952"/>
      <c r="J158" s="2001" t="s">
        <v>668</v>
      </c>
      <c r="K158" s="1965"/>
      <c r="L158" s="1965"/>
      <c r="M158" s="1952"/>
      <c r="N158" s="1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row>
    <row r="159" spans="1:40" ht="47.25" customHeight="1">
      <c r="A159" s="80"/>
      <c r="B159" s="84"/>
      <c r="C159" s="96"/>
      <c r="D159" s="96"/>
      <c r="E159" s="96"/>
      <c r="F159" s="92" t="s">
        <v>138</v>
      </c>
      <c r="G159" s="92" t="s">
        <v>597</v>
      </c>
      <c r="H159" s="92" t="s">
        <v>140</v>
      </c>
      <c r="I159" s="92" t="s">
        <v>141</v>
      </c>
      <c r="J159" s="92" t="s">
        <v>138</v>
      </c>
      <c r="K159" s="92" t="s">
        <v>597</v>
      </c>
      <c r="L159" s="92" t="s">
        <v>140</v>
      </c>
      <c r="M159" s="92" t="s">
        <v>141</v>
      </c>
      <c r="N159" s="1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row>
    <row r="160" spans="1:40">
      <c r="A160" s="80"/>
      <c r="B160" s="84"/>
      <c r="C160" s="96"/>
      <c r="D160" s="96"/>
      <c r="E160" s="96"/>
      <c r="F160" s="195" t="s">
        <v>142</v>
      </c>
      <c r="G160" s="195" t="s">
        <v>142</v>
      </c>
      <c r="H160" s="195" t="s">
        <v>142</v>
      </c>
      <c r="I160" s="195" t="s">
        <v>142</v>
      </c>
      <c r="J160" s="195" t="s">
        <v>142</v>
      </c>
      <c r="K160" s="195" t="s">
        <v>142</v>
      </c>
      <c r="L160" s="195" t="s">
        <v>142</v>
      </c>
      <c r="M160" s="195" t="s">
        <v>142</v>
      </c>
      <c r="N160" s="1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row>
    <row r="161" spans="1:40" ht="11.25" customHeight="1">
      <c r="A161" s="80"/>
      <c r="B161" s="207" t="s">
        <v>669</v>
      </c>
      <c r="C161" s="208"/>
      <c r="D161" s="209"/>
      <c r="E161" s="96"/>
      <c r="F161" s="1643"/>
      <c r="G161" s="1643"/>
      <c r="H161" s="1860">
        <f t="shared" ref="H161:H170" si="31">F161+G161</f>
        <v>0</v>
      </c>
      <c r="I161" s="1643"/>
      <c r="J161" s="1643"/>
      <c r="K161" s="1643"/>
      <c r="L161" s="1860">
        <f t="shared" ref="L161:L170" si="32">J161+K161</f>
        <v>0</v>
      </c>
      <c r="M161" s="1643"/>
      <c r="N161" s="177"/>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row>
    <row r="162" spans="1:40" ht="27.75" customHeight="1">
      <c r="A162" s="80"/>
      <c r="B162" s="2002" t="s">
        <v>660</v>
      </c>
      <c r="C162" s="1941"/>
      <c r="D162" s="209"/>
      <c r="E162" s="96"/>
      <c r="F162" s="1643"/>
      <c r="G162" s="1643"/>
      <c r="H162" s="1860">
        <f t="shared" si="31"/>
        <v>0</v>
      </c>
      <c r="I162" s="1643"/>
      <c r="J162" s="1643"/>
      <c r="K162" s="1643"/>
      <c r="L162" s="1860">
        <f t="shared" si="32"/>
        <v>0</v>
      </c>
      <c r="M162" s="1643"/>
      <c r="N162" s="177"/>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row>
    <row r="163" spans="1:40" ht="11.25" customHeight="1">
      <c r="A163" s="80"/>
      <c r="B163" s="210" t="s">
        <v>661</v>
      </c>
      <c r="C163" s="208"/>
      <c r="D163" s="209"/>
      <c r="E163" s="96"/>
      <c r="F163" s="1643"/>
      <c r="G163" s="1643"/>
      <c r="H163" s="1860">
        <f t="shared" si="31"/>
        <v>0</v>
      </c>
      <c r="I163" s="1643"/>
      <c r="J163" s="1643"/>
      <c r="K163" s="1643"/>
      <c r="L163" s="1860">
        <f t="shared" si="32"/>
        <v>0</v>
      </c>
      <c r="M163" s="1643"/>
      <c r="N163" s="177"/>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row>
    <row r="164" spans="1:40" ht="11.25" customHeight="1">
      <c r="A164" s="80"/>
      <c r="B164" s="210" t="s">
        <v>662</v>
      </c>
      <c r="C164" s="208"/>
      <c r="D164" s="209"/>
      <c r="E164" s="96"/>
      <c r="F164" s="1643"/>
      <c r="G164" s="1643"/>
      <c r="H164" s="1860">
        <f t="shared" si="31"/>
        <v>0</v>
      </c>
      <c r="I164" s="1643"/>
      <c r="J164" s="1643"/>
      <c r="K164" s="1643"/>
      <c r="L164" s="1860">
        <f t="shared" si="32"/>
        <v>0</v>
      </c>
      <c r="M164" s="1643"/>
      <c r="N164" s="177"/>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row>
    <row r="165" spans="1:40" ht="11.25" customHeight="1">
      <c r="A165" s="80"/>
      <c r="B165" s="210" t="s">
        <v>663</v>
      </c>
      <c r="C165" s="208"/>
      <c r="D165" s="209"/>
      <c r="E165" s="96"/>
      <c r="F165" s="1643"/>
      <c r="G165" s="1643"/>
      <c r="H165" s="1860">
        <f t="shared" si="31"/>
        <v>0</v>
      </c>
      <c r="I165" s="1643"/>
      <c r="J165" s="1643"/>
      <c r="K165" s="1643"/>
      <c r="L165" s="1860">
        <f t="shared" si="32"/>
        <v>0</v>
      </c>
      <c r="M165" s="1643"/>
      <c r="N165" s="177"/>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row>
    <row r="166" spans="1:40" ht="23.25" customHeight="1">
      <c r="A166" s="80"/>
      <c r="B166" s="2003" t="s">
        <v>664</v>
      </c>
      <c r="C166" s="1941"/>
      <c r="D166" s="209"/>
      <c r="E166" s="96"/>
      <c r="F166" s="1643"/>
      <c r="G166" s="1643"/>
      <c r="H166" s="1860">
        <f t="shared" si="31"/>
        <v>0</v>
      </c>
      <c r="I166" s="1643"/>
      <c r="J166" s="1643"/>
      <c r="K166" s="1643"/>
      <c r="L166" s="1860">
        <f t="shared" si="32"/>
        <v>0</v>
      </c>
      <c r="M166" s="1643"/>
      <c r="N166" s="177"/>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row>
    <row r="167" spans="1:40" ht="11.25" customHeight="1">
      <c r="A167" s="80"/>
      <c r="B167" s="211" t="s">
        <v>665</v>
      </c>
      <c r="C167" s="208"/>
      <c r="D167" s="209"/>
      <c r="E167" s="96"/>
      <c r="F167" s="1643"/>
      <c r="G167" s="1643"/>
      <c r="H167" s="1860">
        <f t="shared" si="31"/>
        <v>0</v>
      </c>
      <c r="I167" s="1643"/>
      <c r="J167" s="1643"/>
      <c r="K167" s="1643"/>
      <c r="L167" s="1860">
        <f t="shared" si="32"/>
        <v>0</v>
      </c>
      <c r="M167" s="1643"/>
      <c r="N167" s="177"/>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row>
    <row r="168" spans="1:40" ht="11.25" customHeight="1">
      <c r="A168" s="80"/>
      <c r="B168" s="211" t="s">
        <v>666</v>
      </c>
      <c r="C168" s="208"/>
      <c r="D168" s="209"/>
      <c r="E168" s="96"/>
      <c r="F168" s="1643"/>
      <c r="G168" s="1643"/>
      <c r="H168" s="1860">
        <f t="shared" si="31"/>
        <v>0</v>
      </c>
      <c r="I168" s="1643"/>
      <c r="J168" s="1643"/>
      <c r="K168" s="1643"/>
      <c r="L168" s="1860">
        <f t="shared" si="32"/>
        <v>0</v>
      </c>
      <c r="M168" s="1643"/>
      <c r="N168" s="177"/>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row>
    <row r="169" spans="1:40" ht="11.25" customHeight="1">
      <c r="A169" s="80"/>
      <c r="B169" s="211" t="s">
        <v>607</v>
      </c>
      <c r="C169" s="208"/>
      <c r="D169" s="209"/>
      <c r="E169" s="96"/>
      <c r="F169" s="1643"/>
      <c r="G169" s="1643"/>
      <c r="H169" s="1860">
        <f t="shared" si="31"/>
        <v>0</v>
      </c>
      <c r="I169" s="1643"/>
      <c r="J169" s="1643"/>
      <c r="K169" s="1643"/>
      <c r="L169" s="1860">
        <f t="shared" si="32"/>
        <v>0</v>
      </c>
      <c r="M169" s="1643"/>
      <c r="N169" s="177"/>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row>
    <row r="170" spans="1:40" ht="11.25" customHeight="1">
      <c r="A170" s="80"/>
      <c r="B170" s="211" t="s">
        <v>667</v>
      </c>
      <c r="C170" s="208"/>
      <c r="D170" s="209"/>
      <c r="E170" s="96"/>
      <c r="F170" s="1643"/>
      <c r="G170" s="1643"/>
      <c r="H170" s="1860">
        <f t="shared" si="31"/>
        <v>0</v>
      </c>
      <c r="I170" s="1643"/>
      <c r="J170" s="1643"/>
      <c r="K170" s="1643"/>
      <c r="L170" s="1860">
        <f t="shared" si="32"/>
        <v>0</v>
      </c>
      <c r="M170" s="1643"/>
      <c r="N170" s="177"/>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row>
    <row r="171" spans="1:40" ht="11.25" customHeight="1">
      <c r="A171" s="80"/>
      <c r="B171" s="207" t="s">
        <v>627</v>
      </c>
      <c r="C171" s="208"/>
      <c r="D171" s="209"/>
      <c r="E171" s="96"/>
      <c r="F171" s="1640">
        <f t="shared" ref="F171:M171" si="33">SUM(F161:F170)</f>
        <v>0</v>
      </c>
      <c r="G171" s="1640">
        <f t="shared" si="33"/>
        <v>0</v>
      </c>
      <c r="H171" s="1861">
        <f t="shared" si="33"/>
        <v>0</v>
      </c>
      <c r="I171" s="1640">
        <f t="shared" si="33"/>
        <v>0</v>
      </c>
      <c r="J171" s="1640">
        <f t="shared" si="33"/>
        <v>0</v>
      </c>
      <c r="K171" s="1640">
        <f t="shared" si="33"/>
        <v>0</v>
      </c>
      <c r="L171" s="1861">
        <f t="shared" si="33"/>
        <v>0</v>
      </c>
      <c r="M171" s="1640">
        <f t="shared" si="33"/>
        <v>0</v>
      </c>
      <c r="N171" s="186"/>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row>
    <row r="172" spans="1:40" ht="11.25" customHeight="1">
      <c r="A172" s="80"/>
      <c r="B172" s="212"/>
      <c r="C172" s="213"/>
      <c r="D172" s="209"/>
      <c r="E172" s="96"/>
      <c r="F172" s="182"/>
      <c r="G172" s="182"/>
      <c r="H172" s="182"/>
      <c r="I172" s="182"/>
      <c r="J172" s="182"/>
      <c r="K172" s="182"/>
      <c r="L172" s="182"/>
      <c r="M172" s="182"/>
      <c r="N172" s="177"/>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row>
    <row r="173" spans="1:40" ht="11.25" customHeight="1">
      <c r="A173" s="80"/>
      <c r="B173" s="212"/>
      <c r="C173" s="213"/>
      <c r="D173" s="209"/>
      <c r="E173" s="96"/>
      <c r="F173" s="182"/>
      <c r="G173" s="182"/>
      <c r="H173" s="182"/>
      <c r="I173" s="182"/>
      <c r="J173" s="182"/>
      <c r="K173" s="182"/>
      <c r="L173" s="182"/>
      <c r="M173" s="182"/>
      <c r="N173" s="177"/>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row>
    <row r="174" spans="1:40" ht="11.25" customHeight="1">
      <c r="A174" s="80"/>
      <c r="B174" s="212"/>
      <c r="C174" s="213"/>
      <c r="D174" s="209"/>
      <c r="E174" s="96"/>
      <c r="F174" s="182"/>
      <c r="G174" s="182"/>
      <c r="H174" s="182"/>
      <c r="I174" s="182"/>
      <c r="J174" s="182"/>
      <c r="K174" s="182"/>
      <c r="L174" s="182"/>
      <c r="M174" s="182"/>
      <c r="N174" s="177"/>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row>
    <row r="175" spans="1:40" ht="11.25" customHeight="1">
      <c r="A175" s="80"/>
      <c r="B175" s="150" t="s">
        <v>136</v>
      </c>
      <c r="C175" s="96"/>
      <c r="D175" s="96"/>
      <c r="E175" s="96"/>
      <c r="F175" s="96"/>
      <c r="G175" s="96"/>
      <c r="H175" s="96"/>
      <c r="I175" s="96"/>
      <c r="J175" s="96"/>
      <c r="K175" s="96"/>
      <c r="L175" s="96"/>
      <c r="M175" s="96"/>
      <c r="N175" s="177"/>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row>
    <row r="176" spans="1:40" ht="27.75" customHeight="1">
      <c r="A176" s="80"/>
      <c r="B176" s="84"/>
      <c r="C176" s="96"/>
      <c r="D176" s="96"/>
      <c r="E176" s="96"/>
      <c r="F176" s="2001" t="s">
        <v>659</v>
      </c>
      <c r="G176" s="1965"/>
      <c r="H176" s="1965"/>
      <c r="I176" s="2004"/>
      <c r="J176" s="2039" t="s">
        <v>621</v>
      </c>
      <c r="K176" s="2040"/>
      <c r="L176" s="2040"/>
      <c r="M176" s="2041"/>
      <c r="N176" s="1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row>
    <row r="177" spans="1:40" ht="51" customHeight="1">
      <c r="A177" s="80"/>
      <c r="B177" s="84"/>
      <c r="C177" s="96"/>
      <c r="D177" s="96"/>
      <c r="E177" s="96"/>
      <c r="F177" s="92" t="s">
        <v>138</v>
      </c>
      <c r="G177" s="92" t="s">
        <v>597</v>
      </c>
      <c r="H177" s="92" t="s">
        <v>140</v>
      </c>
      <c r="I177" s="92" t="s">
        <v>141</v>
      </c>
      <c r="J177" s="92" t="s">
        <v>138</v>
      </c>
      <c r="K177" s="92" t="s">
        <v>597</v>
      </c>
      <c r="L177" s="92" t="s">
        <v>140</v>
      </c>
      <c r="M177" s="92" t="s">
        <v>141</v>
      </c>
      <c r="N177" s="1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row>
    <row r="178" spans="1:40">
      <c r="A178" s="80"/>
      <c r="B178" s="84"/>
      <c r="C178" s="96"/>
      <c r="D178" s="96"/>
      <c r="E178" s="96"/>
      <c r="F178" s="195" t="s">
        <v>142</v>
      </c>
      <c r="G178" s="195" t="s">
        <v>142</v>
      </c>
      <c r="H178" s="195" t="s">
        <v>142</v>
      </c>
      <c r="I178" s="195" t="s">
        <v>142</v>
      </c>
      <c r="J178" s="195" t="s">
        <v>142</v>
      </c>
      <c r="K178" s="195" t="s">
        <v>142</v>
      </c>
      <c r="L178" s="195" t="s">
        <v>142</v>
      </c>
      <c r="M178" s="195" t="s">
        <v>142</v>
      </c>
      <c r="N178" s="1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row>
    <row r="179" spans="1:40" ht="11.25" customHeight="1">
      <c r="A179" s="80"/>
      <c r="B179" s="207" t="s">
        <v>623</v>
      </c>
      <c r="C179" s="208"/>
      <c r="D179" s="209"/>
      <c r="E179" s="96"/>
      <c r="F179" s="1643"/>
      <c r="G179" s="1643"/>
      <c r="H179" s="1638">
        <f t="shared" ref="H179:H189" si="34">F179+G179</f>
        <v>0</v>
      </c>
      <c r="I179" s="1643"/>
      <c r="J179" s="1643"/>
      <c r="K179" s="1643"/>
      <c r="L179" s="1638">
        <f t="shared" ref="L179:L189" si="35">J179+K179</f>
        <v>0</v>
      </c>
      <c r="M179" s="1643"/>
      <c r="N179" s="177"/>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row>
    <row r="180" spans="1:40" ht="11.25" customHeight="1">
      <c r="A180" s="80"/>
      <c r="B180" s="2002" t="s">
        <v>660</v>
      </c>
      <c r="C180" s="1941"/>
      <c r="D180" s="209"/>
      <c r="E180" s="96"/>
      <c r="F180" s="1643"/>
      <c r="G180" s="1643"/>
      <c r="H180" s="1638">
        <f t="shared" si="34"/>
        <v>0</v>
      </c>
      <c r="I180" s="1643"/>
      <c r="J180" s="1643"/>
      <c r="K180" s="1643"/>
      <c r="L180" s="1638">
        <f t="shared" si="35"/>
        <v>0</v>
      </c>
      <c r="M180" s="1643"/>
      <c r="N180" s="177"/>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row>
    <row r="181" spans="1:40" ht="11.25" customHeight="1">
      <c r="A181" s="80"/>
      <c r="B181" s="210" t="s">
        <v>661</v>
      </c>
      <c r="C181" s="208"/>
      <c r="D181" s="209"/>
      <c r="E181" s="96"/>
      <c r="F181" s="1643"/>
      <c r="G181" s="1643"/>
      <c r="H181" s="1638">
        <f t="shared" si="34"/>
        <v>0</v>
      </c>
      <c r="I181" s="1643"/>
      <c r="J181" s="1643"/>
      <c r="K181" s="1643"/>
      <c r="L181" s="1638">
        <f t="shared" si="35"/>
        <v>0</v>
      </c>
      <c r="M181" s="1643"/>
      <c r="N181" s="177"/>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row>
    <row r="182" spans="1:40" ht="11.25" customHeight="1">
      <c r="A182" s="80"/>
      <c r="B182" s="210" t="s">
        <v>662</v>
      </c>
      <c r="C182" s="208"/>
      <c r="D182" s="209"/>
      <c r="E182" s="96"/>
      <c r="F182" s="1643"/>
      <c r="G182" s="1643"/>
      <c r="H182" s="1638">
        <f t="shared" si="34"/>
        <v>0</v>
      </c>
      <c r="I182" s="1643"/>
      <c r="J182" s="1643"/>
      <c r="K182" s="1643"/>
      <c r="L182" s="1638">
        <f t="shared" si="35"/>
        <v>0</v>
      </c>
      <c r="M182" s="1643"/>
      <c r="N182" s="177"/>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row>
    <row r="183" spans="1:40" ht="11.25" customHeight="1">
      <c r="A183" s="80"/>
      <c r="B183" s="210" t="s">
        <v>663</v>
      </c>
      <c r="C183" s="208"/>
      <c r="D183" s="209"/>
      <c r="E183" s="96"/>
      <c r="F183" s="1643"/>
      <c r="G183" s="1643"/>
      <c r="H183" s="1638">
        <f t="shared" si="34"/>
        <v>0</v>
      </c>
      <c r="I183" s="1643"/>
      <c r="J183" s="1643"/>
      <c r="K183" s="1643"/>
      <c r="L183" s="1638">
        <f t="shared" si="35"/>
        <v>0</v>
      </c>
      <c r="M183" s="1643"/>
      <c r="N183" s="177"/>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row>
    <row r="184" spans="1:40" ht="24" customHeight="1">
      <c r="A184" s="80"/>
      <c r="B184" s="2003" t="s">
        <v>664</v>
      </c>
      <c r="C184" s="1941"/>
      <c r="D184" s="209"/>
      <c r="E184" s="96"/>
      <c r="F184" s="1643"/>
      <c r="G184" s="1643"/>
      <c r="H184" s="1638">
        <f t="shared" si="34"/>
        <v>0</v>
      </c>
      <c r="I184" s="1643"/>
      <c r="J184" s="1643"/>
      <c r="K184" s="1643"/>
      <c r="L184" s="1638">
        <f t="shared" si="35"/>
        <v>0</v>
      </c>
      <c r="M184" s="1643"/>
      <c r="N184" s="177"/>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row>
    <row r="185" spans="1:40" ht="11.25" customHeight="1">
      <c r="A185" s="80"/>
      <c r="B185" s="211" t="s">
        <v>665</v>
      </c>
      <c r="C185" s="208"/>
      <c r="D185" s="209"/>
      <c r="E185" s="96"/>
      <c r="F185" s="1643"/>
      <c r="G185" s="1643"/>
      <c r="H185" s="1638">
        <f t="shared" si="34"/>
        <v>0</v>
      </c>
      <c r="I185" s="1643"/>
      <c r="J185" s="1643"/>
      <c r="K185" s="1643"/>
      <c r="L185" s="1638">
        <f t="shared" si="35"/>
        <v>0</v>
      </c>
      <c r="M185" s="1643"/>
      <c r="N185" s="177"/>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row>
    <row r="186" spans="1:40" ht="11.25" customHeight="1">
      <c r="A186" s="80"/>
      <c r="B186" s="211" t="s">
        <v>666</v>
      </c>
      <c r="C186" s="208"/>
      <c r="D186" s="209"/>
      <c r="E186" s="96"/>
      <c r="F186" s="1643"/>
      <c r="G186" s="1643"/>
      <c r="H186" s="1638">
        <f t="shared" si="34"/>
        <v>0</v>
      </c>
      <c r="I186" s="1643"/>
      <c r="J186" s="1643"/>
      <c r="K186" s="1643"/>
      <c r="L186" s="1638">
        <f t="shared" si="35"/>
        <v>0</v>
      </c>
      <c r="M186" s="1643"/>
      <c r="N186" s="177"/>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row>
    <row r="187" spans="1:40" ht="11.25" customHeight="1">
      <c r="A187" s="80"/>
      <c r="B187" s="211" t="s">
        <v>607</v>
      </c>
      <c r="C187" s="208"/>
      <c r="D187" s="209"/>
      <c r="E187" s="96"/>
      <c r="F187" s="1643"/>
      <c r="G187" s="1643"/>
      <c r="H187" s="1638">
        <f t="shared" si="34"/>
        <v>0</v>
      </c>
      <c r="I187" s="1643"/>
      <c r="J187" s="1643"/>
      <c r="K187" s="1643"/>
      <c r="L187" s="1638">
        <f t="shared" si="35"/>
        <v>0</v>
      </c>
      <c r="M187" s="1643"/>
      <c r="N187" s="177"/>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row>
    <row r="188" spans="1:40" ht="11.25" customHeight="1">
      <c r="A188" s="80"/>
      <c r="B188" s="211" t="s">
        <v>608</v>
      </c>
      <c r="C188" s="208"/>
      <c r="D188" s="209"/>
      <c r="E188" s="96"/>
      <c r="F188" s="1643"/>
      <c r="G188" s="1643"/>
      <c r="H188" s="1638">
        <f t="shared" si="34"/>
        <v>0</v>
      </c>
      <c r="I188" s="1643"/>
      <c r="J188" s="1643"/>
      <c r="K188" s="1643"/>
      <c r="L188" s="1638">
        <f t="shared" si="35"/>
        <v>0</v>
      </c>
      <c r="M188" s="1643"/>
      <c r="N188" s="177"/>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row>
    <row r="189" spans="1:40" ht="11.25" customHeight="1">
      <c r="A189" s="80"/>
      <c r="B189" s="211" t="s">
        <v>609</v>
      </c>
      <c r="C189" s="208"/>
      <c r="D189" s="209"/>
      <c r="E189" s="96"/>
      <c r="F189" s="1643"/>
      <c r="G189" s="1643"/>
      <c r="H189" s="1638">
        <f t="shared" si="34"/>
        <v>0</v>
      </c>
      <c r="I189" s="1643"/>
      <c r="J189" s="1643"/>
      <c r="K189" s="1643"/>
      <c r="L189" s="1638">
        <f t="shared" si="35"/>
        <v>0</v>
      </c>
      <c r="M189" s="1643"/>
      <c r="N189" s="177"/>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row>
    <row r="190" spans="1:40" ht="11.25" customHeight="1">
      <c r="A190" s="80"/>
      <c r="B190" s="207" t="s">
        <v>625</v>
      </c>
      <c r="C190" s="208"/>
      <c r="D190" s="209"/>
      <c r="E190" s="96"/>
      <c r="F190" s="1640">
        <f>SUM(F179:F189)</f>
        <v>0</v>
      </c>
      <c r="G190" s="1640">
        <f t="shared" ref="G190:M190" si="36">SUM(G179:G189)</f>
        <v>0</v>
      </c>
      <c r="H190" s="1640">
        <f t="shared" si="36"/>
        <v>0</v>
      </c>
      <c r="I190" s="1640">
        <f t="shared" si="36"/>
        <v>0</v>
      </c>
      <c r="J190" s="1640">
        <f t="shared" si="36"/>
        <v>0</v>
      </c>
      <c r="K190" s="1640">
        <f t="shared" si="36"/>
        <v>0</v>
      </c>
      <c r="L190" s="1640">
        <f t="shared" si="36"/>
        <v>0</v>
      </c>
      <c r="M190" s="1640">
        <f t="shared" si="36"/>
        <v>0</v>
      </c>
      <c r="N190" s="186"/>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row>
    <row r="191" spans="1:40" ht="11.25" customHeight="1">
      <c r="A191" s="80"/>
      <c r="B191" s="212"/>
      <c r="C191" s="209"/>
      <c r="D191" s="209"/>
      <c r="E191" s="96"/>
      <c r="F191" s="182"/>
      <c r="G191" s="182"/>
      <c r="H191" s="182"/>
      <c r="I191" s="182"/>
      <c r="J191" s="182"/>
      <c r="K191" s="182"/>
      <c r="L191" s="182"/>
      <c r="M191" s="182"/>
      <c r="N191" s="177"/>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row>
    <row r="192" spans="1:40" ht="11.25" customHeight="1">
      <c r="A192" s="80"/>
      <c r="B192" s="80"/>
      <c r="C192" s="96"/>
      <c r="D192" s="96"/>
      <c r="E192" s="96"/>
      <c r="F192" s="206"/>
      <c r="G192" s="206"/>
      <c r="H192" s="206"/>
      <c r="I192" s="206"/>
      <c r="J192" s="206"/>
      <c r="K192" s="206"/>
      <c r="L192" s="206"/>
      <c r="M192" s="206"/>
      <c r="N192" s="177"/>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row>
    <row r="193" spans="1:40" ht="25.5" customHeight="1">
      <c r="A193" s="80"/>
      <c r="B193" s="84"/>
      <c r="C193" s="96"/>
      <c r="D193" s="96"/>
      <c r="E193" s="96"/>
      <c r="F193" s="2001" t="s">
        <v>622</v>
      </c>
      <c r="G193" s="1965"/>
      <c r="H193" s="1965"/>
      <c r="I193" s="1952"/>
      <c r="J193" s="2001" t="s">
        <v>668</v>
      </c>
      <c r="K193" s="1965"/>
      <c r="L193" s="1965"/>
      <c r="M193" s="1952"/>
      <c r="N193" s="1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row>
    <row r="194" spans="1:40" ht="48" customHeight="1">
      <c r="A194" s="80"/>
      <c r="B194" s="84"/>
      <c r="C194" s="96"/>
      <c r="D194" s="96"/>
      <c r="E194" s="96"/>
      <c r="F194" s="92" t="s">
        <v>138</v>
      </c>
      <c r="G194" s="92" t="s">
        <v>597</v>
      </c>
      <c r="H194" s="92" t="s">
        <v>140</v>
      </c>
      <c r="I194" s="92" t="s">
        <v>141</v>
      </c>
      <c r="J194" s="92" t="s">
        <v>138</v>
      </c>
      <c r="K194" s="92" t="s">
        <v>597</v>
      </c>
      <c r="L194" s="92" t="s">
        <v>140</v>
      </c>
      <c r="M194" s="92" t="s">
        <v>141</v>
      </c>
      <c r="N194" s="1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row>
    <row r="195" spans="1:40">
      <c r="A195" s="80"/>
      <c r="B195" s="84"/>
      <c r="C195" s="96"/>
      <c r="D195" s="96"/>
      <c r="E195" s="96"/>
      <c r="F195" s="195" t="s">
        <v>142</v>
      </c>
      <c r="G195" s="195" t="s">
        <v>142</v>
      </c>
      <c r="H195" s="195" t="s">
        <v>142</v>
      </c>
      <c r="I195" s="195" t="s">
        <v>142</v>
      </c>
      <c r="J195" s="195" t="s">
        <v>142</v>
      </c>
      <c r="K195" s="195" t="s">
        <v>142</v>
      </c>
      <c r="L195" s="195" t="s">
        <v>142</v>
      </c>
      <c r="M195" s="195" t="s">
        <v>142</v>
      </c>
      <c r="N195" s="1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row>
    <row r="196" spans="1:40" ht="11.25" customHeight="1">
      <c r="A196" s="80"/>
      <c r="B196" s="207" t="s">
        <v>670</v>
      </c>
      <c r="C196" s="208"/>
      <c r="D196" s="209"/>
      <c r="E196" s="96"/>
      <c r="F196" s="1643"/>
      <c r="G196" s="1643"/>
      <c r="H196" s="1638">
        <f t="shared" ref="H196:H206" si="37">F196+G196</f>
        <v>0</v>
      </c>
      <c r="I196" s="1643"/>
      <c r="J196" s="1643"/>
      <c r="K196" s="1643"/>
      <c r="L196" s="1638">
        <f t="shared" ref="L196:L206" si="38">J196+K196</f>
        <v>0</v>
      </c>
      <c r="M196" s="1643"/>
      <c r="N196" s="177"/>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row>
    <row r="197" spans="1:40" ht="11.25" customHeight="1">
      <c r="A197" s="80"/>
      <c r="B197" s="2002" t="s">
        <v>660</v>
      </c>
      <c r="C197" s="1941"/>
      <c r="D197" s="209"/>
      <c r="E197" s="96"/>
      <c r="F197" s="1643"/>
      <c r="G197" s="1643"/>
      <c r="H197" s="1638">
        <f t="shared" si="37"/>
        <v>0</v>
      </c>
      <c r="I197" s="1643"/>
      <c r="J197" s="1643"/>
      <c r="K197" s="1643"/>
      <c r="L197" s="1638">
        <f t="shared" si="38"/>
        <v>0</v>
      </c>
      <c r="M197" s="1643"/>
      <c r="N197" s="177"/>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row>
    <row r="198" spans="1:40" ht="11.25" customHeight="1">
      <c r="A198" s="80"/>
      <c r="B198" s="210" t="s">
        <v>661</v>
      </c>
      <c r="C198" s="208"/>
      <c r="D198" s="209"/>
      <c r="E198" s="96"/>
      <c r="F198" s="1643"/>
      <c r="G198" s="1643"/>
      <c r="H198" s="1638">
        <f t="shared" si="37"/>
        <v>0</v>
      </c>
      <c r="I198" s="1643"/>
      <c r="J198" s="1643"/>
      <c r="K198" s="1643"/>
      <c r="L198" s="1638">
        <f t="shared" si="38"/>
        <v>0</v>
      </c>
      <c r="M198" s="1643"/>
      <c r="N198" s="177"/>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row>
    <row r="199" spans="1:40" ht="11.25" customHeight="1">
      <c r="A199" s="80"/>
      <c r="B199" s="210" t="s">
        <v>662</v>
      </c>
      <c r="C199" s="208"/>
      <c r="D199" s="209"/>
      <c r="E199" s="96"/>
      <c r="F199" s="1643"/>
      <c r="G199" s="1643"/>
      <c r="H199" s="1638">
        <f t="shared" si="37"/>
        <v>0</v>
      </c>
      <c r="I199" s="1643"/>
      <c r="J199" s="1643"/>
      <c r="K199" s="1643"/>
      <c r="L199" s="1638">
        <f t="shared" si="38"/>
        <v>0</v>
      </c>
      <c r="M199" s="1643"/>
      <c r="N199" s="177"/>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row>
    <row r="200" spans="1:40" ht="11.25" customHeight="1">
      <c r="A200" s="80"/>
      <c r="B200" s="210" t="s">
        <v>663</v>
      </c>
      <c r="C200" s="208"/>
      <c r="D200" s="209"/>
      <c r="E200" s="96"/>
      <c r="F200" s="1643"/>
      <c r="G200" s="1643"/>
      <c r="H200" s="1638">
        <f t="shared" si="37"/>
        <v>0</v>
      </c>
      <c r="I200" s="1643"/>
      <c r="J200" s="1643"/>
      <c r="K200" s="1643"/>
      <c r="L200" s="1638">
        <f t="shared" si="38"/>
        <v>0</v>
      </c>
      <c r="M200" s="1643"/>
      <c r="N200" s="177"/>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row>
    <row r="201" spans="1:40" ht="21.75" customHeight="1">
      <c r="A201" s="80"/>
      <c r="B201" s="2003" t="s">
        <v>664</v>
      </c>
      <c r="C201" s="1941"/>
      <c r="D201" s="209"/>
      <c r="E201" s="96"/>
      <c r="F201" s="1643"/>
      <c r="G201" s="1643"/>
      <c r="H201" s="1638">
        <f t="shared" si="37"/>
        <v>0</v>
      </c>
      <c r="I201" s="1643"/>
      <c r="J201" s="1643"/>
      <c r="K201" s="1643"/>
      <c r="L201" s="1638">
        <f t="shared" si="38"/>
        <v>0</v>
      </c>
      <c r="M201" s="1643"/>
      <c r="N201" s="177"/>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row>
    <row r="202" spans="1:40" ht="11.25" customHeight="1">
      <c r="A202" s="80"/>
      <c r="B202" s="211" t="s">
        <v>665</v>
      </c>
      <c r="C202" s="208"/>
      <c r="D202" s="209"/>
      <c r="E202" s="96"/>
      <c r="F202" s="1643"/>
      <c r="G202" s="1643"/>
      <c r="H202" s="1638">
        <f t="shared" si="37"/>
        <v>0</v>
      </c>
      <c r="I202" s="1643"/>
      <c r="J202" s="1643"/>
      <c r="K202" s="1643"/>
      <c r="L202" s="1638">
        <f t="shared" si="38"/>
        <v>0</v>
      </c>
      <c r="M202" s="1643"/>
      <c r="N202" s="177"/>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row>
    <row r="203" spans="1:40" ht="11.25" customHeight="1">
      <c r="A203" s="80"/>
      <c r="B203" s="211" t="s">
        <v>666</v>
      </c>
      <c r="C203" s="208"/>
      <c r="D203" s="209"/>
      <c r="E203" s="96"/>
      <c r="F203" s="1643"/>
      <c r="G203" s="1643"/>
      <c r="H203" s="1638">
        <f t="shared" si="37"/>
        <v>0</v>
      </c>
      <c r="I203" s="1643"/>
      <c r="J203" s="1643"/>
      <c r="K203" s="1643"/>
      <c r="L203" s="1638">
        <f t="shared" si="38"/>
        <v>0</v>
      </c>
      <c r="M203" s="1643"/>
      <c r="N203" s="177"/>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row>
    <row r="204" spans="1:40" ht="11.25" customHeight="1">
      <c r="A204" s="80"/>
      <c r="B204" s="211" t="s">
        <v>607</v>
      </c>
      <c r="C204" s="208"/>
      <c r="D204" s="209"/>
      <c r="E204" s="96"/>
      <c r="F204" s="1643"/>
      <c r="G204" s="1643"/>
      <c r="H204" s="1638">
        <f t="shared" si="37"/>
        <v>0</v>
      </c>
      <c r="I204" s="1643"/>
      <c r="J204" s="1643"/>
      <c r="K204" s="1643"/>
      <c r="L204" s="1638">
        <f t="shared" si="38"/>
        <v>0</v>
      </c>
      <c r="M204" s="1643"/>
      <c r="N204" s="177"/>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row>
    <row r="205" spans="1:40" ht="11.25" customHeight="1">
      <c r="A205" s="80"/>
      <c r="B205" s="211" t="s">
        <v>608</v>
      </c>
      <c r="C205" s="208"/>
      <c r="D205" s="209"/>
      <c r="E205" s="96"/>
      <c r="F205" s="1643"/>
      <c r="G205" s="1643"/>
      <c r="H205" s="1638">
        <f t="shared" si="37"/>
        <v>0</v>
      </c>
      <c r="I205" s="1643"/>
      <c r="J205" s="1643"/>
      <c r="K205" s="1643"/>
      <c r="L205" s="1638">
        <f t="shared" si="38"/>
        <v>0</v>
      </c>
      <c r="M205" s="1643"/>
      <c r="N205" s="177"/>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row>
    <row r="206" spans="1:40" ht="11.25" customHeight="1">
      <c r="A206" s="80"/>
      <c r="B206" s="211" t="s">
        <v>609</v>
      </c>
      <c r="C206" s="208"/>
      <c r="D206" s="209"/>
      <c r="E206" s="96"/>
      <c r="F206" s="1643"/>
      <c r="G206" s="1643"/>
      <c r="H206" s="1638">
        <f t="shared" si="37"/>
        <v>0</v>
      </c>
      <c r="I206" s="1643"/>
      <c r="J206" s="1643"/>
      <c r="K206" s="1643"/>
      <c r="L206" s="1638">
        <f t="shared" si="38"/>
        <v>0</v>
      </c>
      <c r="M206" s="1643"/>
      <c r="N206" s="177"/>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row>
    <row r="207" spans="1:40" ht="11.25" customHeight="1">
      <c r="A207" s="80"/>
      <c r="B207" s="207" t="s">
        <v>625</v>
      </c>
      <c r="C207" s="208"/>
      <c r="D207" s="209"/>
      <c r="E207" s="96"/>
      <c r="F207" s="1640">
        <f>SUM(F196:F206)</f>
        <v>0</v>
      </c>
      <c r="G207" s="1640">
        <f t="shared" ref="G207:Q207" si="39">SUM(G196:G206)</f>
        <v>0</v>
      </c>
      <c r="H207" s="1640">
        <f t="shared" si="39"/>
        <v>0</v>
      </c>
      <c r="I207" s="1640">
        <f t="shared" si="39"/>
        <v>0</v>
      </c>
      <c r="J207" s="1640">
        <f t="shared" si="39"/>
        <v>0</v>
      </c>
      <c r="K207" s="1640">
        <f t="shared" si="39"/>
        <v>0</v>
      </c>
      <c r="L207" s="1640">
        <f t="shared" si="39"/>
        <v>0</v>
      </c>
      <c r="M207" s="1640">
        <f t="shared" si="39"/>
        <v>0</v>
      </c>
      <c r="N207" s="1640">
        <f t="shared" si="39"/>
        <v>0</v>
      </c>
      <c r="O207" s="1640">
        <f t="shared" si="39"/>
        <v>0</v>
      </c>
      <c r="P207" s="1640">
        <f t="shared" si="39"/>
        <v>0</v>
      </c>
      <c r="Q207" s="1640">
        <f t="shared" si="39"/>
        <v>0</v>
      </c>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row>
    <row r="208" spans="1:40" ht="11.25" customHeight="1">
      <c r="A208" s="80"/>
      <c r="B208" s="214"/>
      <c r="C208" s="213"/>
      <c r="D208" s="209"/>
      <c r="E208" s="96"/>
      <c r="F208" s="1638"/>
      <c r="G208" s="1638"/>
      <c r="H208" s="1638"/>
      <c r="I208" s="1638"/>
      <c r="J208" s="1638"/>
      <c r="K208" s="1638"/>
      <c r="L208" s="1638"/>
      <c r="M208" s="1638"/>
      <c r="N208" s="177"/>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row>
    <row r="209" spans="1:40" ht="11.25" customHeight="1">
      <c r="A209" s="80"/>
      <c r="B209" s="139" t="s">
        <v>629</v>
      </c>
      <c r="C209" s="215"/>
      <c r="D209" s="216"/>
      <c r="E209" s="139"/>
      <c r="F209" s="1644">
        <f>F171+J171+F155+J155+F124</f>
        <v>0</v>
      </c>
      <c r="G209" s="1644">
        <f t="shared" ref="G209:I209" si="40">G171+K171+G155+K155+G124</f>
        <v>0</v>
      </c>
      <c r="H209" s="1644">
        <f t="shared" si="40"/>
        <v>0</v>
      </c>
      <c r="I209" s="1644">
        <f t="shared" si="40"/>
        <v>0</v>
      </c>
      <c r="J209" s="1644"/>
      <c r="K209" s="1638"/>
      <c r="L209" s="1638"/>
      <c r="M209" s="1638"/>
      <c r="N209" s="177"/>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row>
    <row r="210" spans="1:40" ht="11.25" customHeight="1">
      <c r="A210" s="80"/>
      <c r="B210" s="139" t="s">
        <v>628</v>
      </c>
      <c r="C210" s="215"/>
      <c r="D210" s="216"/>
      <c r="E210" s="139"/>
      <c r="F210" s="1644">
        <f>F207+F190+J190+J207+J124</f>
        <v>0</v>
      </c>
      <c r="G210" s="1644">
        <f t="shared" ref="G210:I210" si="41">G207+G190+K190+K207+K124</f>
        <v>0</v>
      </c>
      <c r="H210" s="1644">
        <f t="shared" si="41"/>
        <v>0</v>
      </c>
      <c r="I210" s="1644">
        <f t="shared" si="41"/>
        <v>0</v>
      </c>
      <c r="J210" s="1638"/>
      <c r="K210" s="1638"/>
      <c r="L210" s="1638"/>
      <c r="M210" s="1638"/>
      <c r="N210" s="177"/>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row>
    <row r="211" spans="1:40" ht="11.25" customHeight="1">
      <c r="A211" s="80"/>
      <c r="B211" s="212"/>
      <c r="C211" s="209"/>
      <c r="D211" s="209"/>
      <c r="E211" s="96"/>
      <c r="F211" s="182"/>
      <c r="G211" s="182"/>
      <c r="H211" s="182"/>
      <c r="I211" s="182"/>
      <c r="J211" s="182"/>
      <c r="K211" s="182"/>
      <c r="L211" s="182"/>
      <c r="M211" s="182"/>
      <c r="N211" s="177"/>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row>
    <row r="212" spans="1:40" ht="12" customHeight="1">
      <c r="A212" s="80"/>
      <c r="B212" s="220"/>
      <c r="C212" s="209"/>
      <c r="D212" s="221"/>
      <c r="E212" s="96"/>
      <c r="F212" s="96"/>
      <c r="G212" s="96"/>
      <c r="H212" s="96"/>
      <c r="I212" s="96"/>
      <c r="J212" s="96"/>
      <c r="K212" s="96"/>
      <c r="L212" s="96"/>
      <c r="M212" s="96"/>
      <c r="N212" s="177"/>
      <c r="O212" s="80"/>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row>
    <row r="213" spans="1:40" ht="12.75" customHeight="1">
      <c r="A213" s="15"/>
      <c r="B213" s="1120" t="s">
        <v>613</v>
      </c>
      <c r="C213" s="1121"/>
      <c r="D213" s="1122"/>
      <c r="E213" s="1123"/>
      <c r="F213" s="1122"/>
      <c r="G213" s="1124"/>
      <c r="H213" s="1124"/>
      <c r="I213" s="1125"/>
      <c r="J213" s="1121"/>
      <c r="K213" s="1121"/>
      <c r="L213" s="1121"/>
      <c r="M213" s="1126"/>
      <c r="N213" s="222"/>
      <c r="O213" s="15"/>
      <c r="P213" s="13"/>
      <c r="Q213" s="13"/>
      <c r="R213" s="13"/>
      <c r="S213" s="13"/>
      <c r="T213" s="13"/>
      <c r="U213" s="13"/>
      <c r="V213" s="13"/>
      <c r="W213" s="13"/>
      <c r="X213" s="13"/>
      <c r="Y213" s="13"/>
      <c r="Z213" s="13"/>
      <c r="AA213" s="13"/>
      <c r="AB213" s="13"/>
      <c r="AC213" s="13"/>
      <c r="AD213" s="84"/>
      <c r="AE213" s="84"/>
      <c r="AF213" s="84"/>
      <c r="AG213" s="84"/>
      <c r="AH213" s="84"/>
      <c r="AI213" s="84"/>
      <c r="AJ213" s="84"/>
      <c r="AK213" s="84"/>
      <c r="AL213" s="84"/>
      <c r="AM213" s="84"/>
      <c r="AN213" s="84"/>
    </row>
    <row r="214" spans="1:40" ht="12.75" customHeight="1">
      <c r="A214" s="15"/>
      <c r="B214" s="1099"/>
      <c r="C214" s="1093"/>
      <c r="D214" s="1100"/>
      <c r="E214" s="1101"/>
      <c r="F214" s="1100"/>
      <c r="G214" s="1102"/>
      <c r="H214" s="1102"/>
      <c r="I214" s="1103"/>
      <c r="J214" s="1093"/>
      <c r="K214" s="1093"/>
      <c r="L214" s="1093"/>
      <c r="M214" s="1104"/>
      <c r="N214" s="223"/>
      <c r="O214" s="15"/>
      <c r="P214" s="15"/>
      <c r="Q214" s="15"/>
      <c r="R214" s="15"/>
      <c r="S214" s="15"/>
      <c r="T214" s="15"/>
      <c r="U214" s="15"/>
      <c r="V214" s="15"/>
      <c r="W214" s="15"/>
      <c r="X214" s="15"/>
      <c r="Y214" s="15"/>
      <c r="Z214" s="15"/>
      <c r="AA214" s="15"/>
      <c r="AB214" s="15"/>
      <c r="AC214" s="15"/>
      <c r="AD214" s="84"/>
      <c r="AE214" s="84"/>
      <c r="AF214" s="84"/>
      <c r="AG214" s="84"/>
      <c r="AH214" s="84"/>
      <c r="AI214" s="84"/>
      <c r="AJ214" s="84"/>
      <c r="AK214" s="84"/>
      <c r="AL214" s="84"/>
      <c r="AM214" s="84"/>
      <c r="AN214" s="84"/>
    </row>
    <row r="215" spans="1:40" ht="12.75" customHeight="1">
      <c r="A215" s="15"/>
      <c r="B215" s="1099"/>
      <c r="C215" s="1093"/>
      <c r="D215" s="1100"/>
      <c r="E215" s="1101"/>
      <c r="F215" s="1100"/>
      <c r="G215" s="1102"/>
      <c r="H215" s="1102"/>
      <c r="I215" s="1103"/>
      <c r="J215" s="1093"/>
      <c r="K215" s="1093"/>
      <c r="L215" s="1093"/>
      <c r="M215" s="1104"/>
      <c r="N215" s="223"/>
      <c r="O215" s="15"/>
      <c r="P215" s="15"/>
      <c r="Q215" s="15"/>
      <c r="R215" s="15"/>
      <c r="S215" s="15"/>
      <c r="T215" s="15"/>
      <c r="U215" s="15"/>
      <c r="V215" s="15"/>
      <c r="W215" s="15"/>
      <c r="X215" s="15"/>
      <c r="Y215" s="15"/>
      <c r="Z215" s="15"/>
      <c r="AA215" s="15"/>
      <c r="AB215" s="15"/>
      <c r="AC215" s="15"/>
      <c r="AD215" s="84"/>
      <c r="AE215" s="84"/>
      <c r="AF215" s="84"/>
      <c r="AG215" s="84"/>
      <c r="AH215" s="84"/>
      <c r="AI215" s="84"/>
      <c r="AJ215" s="84"/>
      <c r="AK215" s="84"/>
      <c r="AL215" s="84"/>
      <c r="AM215" s="84"/>
      <c r="AN215" s="84"/>
    </row>
    <row r="216" spans="1:40" ht="12.75" customHeight="1">
      <c r="A216" s="15"/>
      <c r="B216" s="1099"/>
      <c r="C216" s="1093"/>
      <c r="D216" s="1100"/>
      <c r="E216" s="1101"/>
      <c r="F216" s="1100"/>
      <c r="G216" s="1102"/>
      <c r="H216" s="1102"/>
      <c r="I216" s="1103"/>
      <c r="J216" s="1093"/>
      <c r="K216" s="1093"/>
      <c r="L216" s="1093"/>
      <c r="M216" s="1104"/>
      <c r="N216" s="223"/>
      <c r="O216" s="15"/>
      <c r="P216" s="15"/>
      <c r="Q216" s="15"/>
      <c r="R216" s="15"/>
      <c r="S216" s="15"/>
      <c r="T216" s="15"/>
      <c r="U216" s="15"/>
      <c r="V216" s="15"/>
      <c r="W216" s="15"/>
      <c r="X216" s="15"/>
      <c r="Y216" s="15"/>
      <c r="Z216" s="15"/>
      <c r="AA216" s="15"/>
      <c r="AB216" s="15"/>
      <c r="AC216" s="15"/>
      <c r="AD216" s="84"/>
      <c r="AE216" s="84"/>
      <c r="AF216" s="84"/>
      <c r="AG216" s="84"/>
      <c r="AH216" s="84"/>
      <c r="AI216" s="84"/>
      <c r="AJ216" s="84"/>
      <c r="AK216" s="84"/>
      <c r="AL216" s="84"/>
      <c r="AM216" s="84"/>
      <c r="AN216" s="84"/>
    </row>
    <row r="217" spans="1:40" ht="12.75" customHeight="1">
      <c r="A217" s="15"/>
      <c r="B217" s="1099"/>
      <c r="C217" s="1093"/>
      <c r="D217" s="1100"/>
      <c r="E217" s="1101"/>
      <c r="F217" s="1100"/>
      <c r="G217" s="1102"/>
      <c r="H217" s="1102"/>
      <c r="I217" s="1103"/>
      <c r="J217" s="1093"/>
      <c r="K217" s="1093"/>
      <c r="L217" s="1093"/>
      <c r="M217" s="1104"/>
      <c r="N217" s="223"/>
      <c r="O217" s="15"/>
      <c r="P217" s="15"/>
      <c r="Q217" s="15"/>
      <c r="R217" s="15"/>
      <c r="S217" s="15"/>
      <c r="T217" s="15"/>
      <c r="U217" s="15"/>
      <c r="V217" s="15"/>
      <c r="W217" s="15"/>
      <c r="X217" s="15"/>
      <c r="Y217" s="15"/>
      <c r="Z217" s="15"/>
      <c r="AA217" s="15"/>
      <c r="AB217" s="15"/>
      <c r="AC217" s="15"/>
      <c r="AD217" s="84"/>
      <c r="AE217" s="84"/>
      <c r="AF217" s="84"/>
      <c r="AG217" s="84"/>
      <c r="AH217" s="84"/>
      <c r="AI217" s="84"/>
      <c r="AJ217" s="84"/>
      <c r="AK217" s="84"/>
      <c r="AL217" s="84"/>
      <c r="AM217" s="84"/>
      <c r="AN217" s="84"/>
    </row>
    <row r="218" spans="1:40" ht="12.75" customHeight="1">
      <c r="A218" s="15"/>
      <c r="B218" s="1099"/>
      <c r="C218" s="1093"/>
      <c r="D218" s="1100"/>
      <c r="E218" s="1101"/>
      <c r="F218" s="1100"/>
      <c r="G218" s="1102"/>
      <c r="H218" s="1102"/>
      <c r="I218" s="1103"/>
      <c r="J218" s="1093"/>
      <c r="K218" s="1093"/>
      <c r="L218" s="1093"/>
      <c r="M218" s="1104"/>
      <c r="N218" s="223"/>
      <c r="O218" s="15"/>
      <c r="P218" s="15"/>
      <c r="Q218" s="15"/>
      <c r="R218" s="15"/>
      <c r="S218" s="15"/>
      <c r="T218" s="15"/>
      <c r="U218" s="15"/>
      <c r="V218" s="15"/>
      <c r="W218" s="15"/>
      <c r="X218" s="15"/>
      <c r="Y218" s="15"/>
      <c r="Z218" s="15"/>
      <c r="AA218" s="15"/>
      <c r="AB218" s="15"/>
      <c r="AC218" s="15"/>
      <c r="AD218" s="84"/>
      <c r="AE218" s="84"/>
      <c r="AF218" s="84"/>
      <c r="AG218" s="84"/>
      <c r="AH218" s="84"/>
      <c r="AI218" s="84"/>
      <c r="AJ218" s="84"/>
      <c r="AK218" s="84"/>
      <c r="AL218" s="84"/>
      <c r="AM218" s="84"/>
      <c r="AN218" s="84"/>
    </row>
    <row r="219" spans="1:40" ht="12.75" customHeight="1">
      <c r="A219" s="15"/>
      <c r="B219" s="1099"/>
      <c r="C219" s="1093"/>
      <c r="D219" s="1100"/>
      <c r="E219" s="1101"/>
      <c r="F219" s="1100"/>
      <c r="G219" s="1102"/>
      <c r="H219" s="1102"/>
      <c r="I219" s="1103"/>
      <c r="J219" s="1093"/>
      <c r="K219" s="1093"/>
      <c r="L219" s="1093"/>
      <c r="M219" s="1104"/>
      <c r="N219" s="223"/>
      <c r="O219" s="15"/>
      <c r="P219" s="15"/>
      <c r="Q219" s="15"/>
      <c r="R219" s="15"/>
      <c r="S219" s="15"/>
      <c r="T219" s="15"/>
      <c r="U219" s="15"/>
      <c r="V219" s="15"/>
      <c r="W219" s="15"/>
      <c r="X219" s="15"/>
      <c r="Y219" s="15"/>
      <c r="Z219" s="15"/>
      <c r="AA219" s="15"/>
      <c r="AB219" s="15"/>
      <c r="AC219" s="15"/>
      <c r="AD219" s="84"/>
      <c r="AE219" s="84"/>
      <c r="AF219" s="84"/>
      <c r="AG219" s="84"/>
      <c r="AH219" s="84"/>
      <c r="AI219" s="84"/>
      <c r="AJ219" s="84"/>
      <c r="AK219" s="84"/>
      <c r="AL219" s="84"/>
      <c r="AM219" s="84"/>
      <c r="AN219" s="84"/>
    </row>
    <row r="220" spans="1:40" ht="12.75" customHeight="1">
      <c r="A220" s="15"/>
      <c r="B220" s="1099"/>
      <c r="C220" s="1093"/>
      <c r="D220" s="1100"/>
      <c r="E220" s="1101"/>
      <c r="F220" s="1100"/>
      <c r="G220" s="1102"/>
      <c r="H220" s="1102"/>
      <c r="I220" s="1103"/>
      <c r="J220" s="1093"/>
      <c r="K220" s="1093"/>
      <c r="L220" s="1093"/>
      <c r="M220" s="1104"/>
      <c r="N220" s="223"/>
      <c r="O220" s="15"/>
      <c r="P220" s="15"/>
      <c r="Q220" s="15"/>
      <c r="R220" s="15"/>
      <c r="S220" s="15"/>
      <c r="T220" s="15"/>
      <c r="U220" s="15"/>
      <c r="V220" s="15"/>
      <c r="W220" s="15"/>
      <c r="X220" s="15"/>
      <c r="Y220" s="15"/>
      <c r="Z220" s="15"/>
      <c r="AA220" s="15"/>
      <c r="AB220" s="15"/>
      <c r="AC220" s="15"/>
      <c r="AD220" s="84"/>
      <c r="AE220" s="84"/>
      <c r="AF220" s="84"/>
      <c r="AG220" s="84"/>
      <c r="AH220" s="84"/>
      <c r="AI220" s="84"/>
      <c r="AJ220" s="84"/>
      <c r="AK220" s="84"/>
      <c r="AL220" s="84"/>
      <c r="AM220" s="84"/>
      <c r="AN220" s="84"/>
    </row>
    <row r="221" spans="1:40" ht="12.75" customHeight="1">
      <c r="A221" s="15"/>
      <c r="B221" s="1105"/>
      <c r="C221" s="1093"/>
      <c r="D221" s="1100"/>
      <c r="E221" s="1101"/>
      <c r="F221" s="1100"/>
      <c r="G221" s="1102"/>
      <c r="H221" s="1102"/>
      <c r="I221" s="1103"/>
      <c r="J221" s="1093"/>
      <c r="K221" s="1093"/>
      <c r="L221" s="1093"/>
      <c r="M221" s="1104"/>
      <c r="N221" s="223"/>
      <c r="O221" s="15"/>
      <c r="P221" s="15"/>
      <c r="Q221" s="15"/>
      <c r="R221" s="15"/>
      <c r="S221" s="15"/>
      <c r="T221" s="15"/>
      <c r="U221" s="15"/>
      <c r="V221" s="15"/>
      <c r="W221" s="15"/>
      <c r="X221" s="15"/>
      <c r="Y221" s="15"/>
      <c r="Z221" s="15"/>
      <c r="AA221" s="15"/>
      <c r="AB221" s="15"/>
      <c r="AC221" s="15"/>
      <c r="AD221" s="84"/>
      <c r="AE221" s="84"/>
      <c r="AF221" s="84"/>
      <c r="AG221" s="84"/>
      <c r="AH221" s="84"/>
      <c r="AI221" s="84"/>
      <c r="AJ221" s="84"/>
      <c r="AK221" s="84"/>
      <c r="AL221" s="84"/>
      <c r="AM221" s="84"/>
      <c r="AN221" s="84"/>
    </row>
    <row r="222" spans="1:40" ht="12.75" customHeight="1">
      <c r="A222" s="15"/>
      <c r="B222" s="1105"/>
      <c r="C222" s="1093"/>
      <c r="D222" s="1100"/>
      <c r="E222" s="1101"/>
      <c r="F222" s="1100"/>
      <c r="G222" s="1102"/>
      <c r="H222" s="1102"/>
      <c r="I222" s="1103"/>
      <c r="J222" s="1093"/>
      <c r="K222" s="1093"/>
      <c r="L222" s="1093"/>
      <c r="M222" s="1104"/>
      <c r="N222" s="223"/>
      <c r="O222" s="15"/>
      <c r="P222" s="15"/>
      <c r="Q222" s="15"/>
      <c r="R222" s="15"/>
      <c r="S222" s="15"/>
      <c r="T222" s="15"/>
      <c r="U222" s="15"/>
      <c r="V222" s="15"/>
      <c r="W222" s="15"/>
      <c r="X222" s="15"/>
      <c r="Y222" s="15"/>
      <c r="Z222" s="15"/>
      <c r="AA222" s="15"/>
      <c r="AB222" s="15"/>
      <c r="AC222" s="15"/>
      <c r="AD222" s="84"/>
      <c r="AE222" s="84"/>
      <c r="AF222" s="84"/>
      <c r="AG222" s="84"/>
      <c r="AH222" s="84"/>
      <c r="AI222" s="84"/>
      <c r="AJ222" s="84"/>
      <c r="AK222" s="84"/>
      <c r="AL222" s="84"/>
      <c r="AM222" s="84"/>
      <c r="AN222" s="84"/>
    </row>
    <row r="223" spans="1:40" ht="12.75" customHeight="1">
      <c r="A223" s="15"/>
      <c r="B223" s="1106"/>
      <c r="C223" s="1107"/>
      <c r="D223" s="1108"/>
      <c r="E223" s="1109"/>
      <c r="F223" s="1108"/>
      <c r="G223" s="1110"/>
      <c r="H223" s="1110"/>
      <c r="I223" s="1111"/>
      <c r="J223" s="1107"/>
      <c r="K223" s="1107"/>
      <c r="L223" s="1107"/>
      <c r="M223" s="1112"/>
      <c r="N223" s="224"/>
      <c r="O223" s="15"/>
      <c r="P223" s="15"/>
      <c r="Q223" s="15"/>
      <c r="R223" s="15"/>
      <c r="S223" s="15"/>
      <c r="T223" s="15"/>
      <c r="U223" s="15"/>
      <c r="V223" s="15"/>
      <c r="W223" s="15"/>
      <c r="X223" s="15"/>
      <c r="Y223" s="15"/>
      <c r="Z223" s="15"/>
      <c r="AA223" s="15"/>
      <c r="AB223" s="15"/>
      <c r="AC223" s="15"/>
      <c r="AD223" s="84"/>
      <c r="AE223" s="84"/>
      <c r="AF223" s="84"/>
      <c r="AG223" s="84"/>
      <c r="AH223" s="84"/>
      <c r="AI223" s="84"/>
      <c r="AJ223" s="84"/>
      <c r="AK223" s="84"/>
      <c r="AL223" s="84"/>
      <c r="AM223" s="84"/>
      <c r="AN223" s="84"/>
    </row>
    <row r="224" spans="1:40" ht="12" customHeight="1">
      <c r="A224" s="80"/>
      <c r="B224" s="220"/>
      <c r="C224" s="209"/>
      <c r="D224" s="221"/>
      <c r="E224" s="96"/>
      <c r="F224" s="96"/>
      <c r="G224" s="96"/>
      <c r="H224" s="96"/>
      <c r="I224" s="96"/>
      <c r="J224" s="96"/>
      <c r="K224" s="96"/>
      <c r="L224" s="96"/>
      <c r="M224" s="96"/>
      <c r="N224" s="177"/>
      <c r="O224" s="80"/>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row>
    <row r="225" spans="1:40" ht="12" customHeight="1">
      <c r="A225" s="8" t="s">
        <v>42</v>
      </c>
      <c r="B225" s="9" t="s">
        <v>43</v>
      </c>
      <c r="C225" s="9"/>
      <c r="D225" s="90"/>
      <c r="E225" s="90"/>
      <c r="F225" s="102"/>
      <c r="G225" s="102"/>
      <c r="H225" s="102"/>
      <c r="I225" s="102"/>
      <c r="J225" s="102"/>
      <c r="K225" s="102"/>
      <c r="L225" s="102"/>
      <c r="M225" s="102"/>
      <c r="N225" s="115"/>
      <c r="O225" s="90"/>
      <c r="P225" s="90"/>
      <c r="Q225" s="90"/>
      <c r="R225" s="90"/>
      <c r="S225" s="90"/>
      <c r="T225" s="90"/>
      <c r="U225" s="90"/>
      <c r="V225" s="90"/>
      <c r="W225" s="90"/>
      <c r="X225" s="90"/>
      <c r="Y225" s="90"/>
      <c r="Z225" s="90"/>
      <c r="AA225" s="90"/>
      <c r="AB225" s="90"/>
      <c r="AC225" s="90"/>
      <c r="AD225" s="90"/>
      <c r="AE225" s="90"/>
      <c r="AF225" s="90"/>
      <c r="AG225" s="90"/>
      <c r="AH225" s="90"/>
      <c r="AI225" s="90"/>
      <c r="AJ225" s="90"/>
      <c r="AK225" s="90"/>
      <c r="AL225" s="90"/>
      <c r="AM225" s="90"/>
      <c r="AN225" s="90"/>
    </row>
    <row r="226" spans="1:40">
      <c r="A226" s="9"/>
      <c r="B226" s="9"/>
      <c r="C226" s="9"/>
      <c r="D226" s="90"/>
      <c r="E226" s="90"/>
      <c r="F226" s="1964">
        <v>44742</v>
      </c>
      <c r="G226" s="1965"/>
      <c r="H226" s="1965"/>
      <c r="I226" s="1952"/>
      <c r="J226" s="1964">
        <v>44377</v>
      </c>
      <c r="K226" s="1965"/>
      <c r="L226" s="1965"/>
      <c r="M226" s="1952"/>
      <c r="N226" s="158"/>
      <c r="O226" s="90"/>
      <c r="P226" s="90" t="s">
        <v>677</v>
      </c>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90"/>
      <c r="AN226" s="90"/>
    </row>
    <row r="227" spans="1:40" ht="36">
      <c r="A227" s="9"/>
      <c r="B227" s="9"/>
      <c r="C227" s="9"/>
      <c r="D227" s="90"/>
      <c r="E227" s="90"/>
      <c r="F227" s="92" t="s">
        <v>138</v>
      </c>
      <c r="G227" s="92" t="s">
        <v>597</v>
      </c>
      <c r="H227" s="92" t="s">
        <v>140</v>
      </c>
      <c r="I227" s="92" t="s">
        <v>141</v>
      </c>
      <c r="J227" s="92" t="s">
        <v>138</v>
      </c>
      <c r="K227" s="92" t="s">
        <v>597</v>
      </c>
      <c r="L227" s="92" t="s">
        <v>140</v>
      </c>
      <c r="M227" s="92" t="s">
        <v>141</v>
      </c>
      <c r="N227" s="225"/>
      <c r="O227" s="226"/>
      <c r="P227" s="226"/>
      <c r="Q227" s="90"/>
      <c r="R227" s="90"/>
      <c r="S227" s="90"/>
      <c r="T227" s="90"/>
      <c r="U227" s="90"/>
      <c r="V227" s="90"/>
      <c r="W227" s="90"/>
      <c r="X227" s="90"/>
      <c r="Y227" s="90"/>
      <c r="Z227" s="90"/>
      <c r="AA227" s="90"/>
      <c r="AB227" s="90"/>
      <c r="AC227" s="90"/>
      <c r="AD227" s="90"/>
      <c r="AE227" s="90"/>
      <c r="AF227" s="90"/>
      <c r="AG227" s="90"/>
      <c r="AH227" s="90"/>
      <c r="AI227" s="90"/>
      <c r="AJ227" s="90"/>
      <c r="AK227" s="90"/>
      <c r="AL227" s="90"/>
      <c r="AM227" s="90"/>
      <c r="AN227" s="90"/>
    </row>
    <row r="228" spans="1:40" ht="12" customHeight="1">
      <c r="A228" s="9"/>
      <c r="B228" s="9"/>
      <c r="C228" s="9"/>
      <c r="D228" s="90"/>
      <c r="E228" s="90"/>
      <c r="F228" s="94" t="s">
        <v>142</v>
      </c>
      <c r="G228" s="94" t="s">
        <v>142</v>
      </c>
      <c r="H228" s="94" t="s">
        <v>142</v>
      </c>
      <c r="I228" s="94" t="s">
        <v>142</v>
      </c>
      <c r="J228" s="94" t="s">
        <v>142</v>
      </c>
      <c r="K228" s="94" t="s">
        <v>142</v>
      </c>
      <c r="L228" s="94" t="s">
        <v>142</v>
      </c>
      <c r="M228" s="94" t="s">
        <v>142</v>
      </c>
      <c r="N228" s="227"/>
      <c r="O228" s="165"/>
      <c r="P228" s="165"/>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row>
    <row r="229" spans="1:40" ht="12" customHeight="1">
      <c r="A229" s="15" t="s">
        <v>678</v>
      </c>
      <c r="B229" s="13" t="s">
        <v>679</v>
      </c>
      <c r="D229" s="80"/>
      <c r="E229" s="80"/>
      <c r="F229" s="96"/>
      <c r="G229" s="96"/>
      <c r="H229" s="96"/>
      <c r="I229" s="96"/>
      <c r="J229" s="80"/>
      <c r="K229" s="80"/>
      <c r="L229" s="80"/>
      <c r="M229" s="80"/>
      <c r="N229" s="228" t="s">
        <v>680</v>
      </c>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row>
    <row r="230" spans="1:40" ht="12" customHeight="1">
      <c r="A230" s="80"/>
      <c r="B230" s="80" t="s">
        <v>681</v>
      </c>
      <c r="C230" s="80"/>
      <c r="D230" s="80"/>
      <c r="E230" s="80"/>
      <c r="F230" s="1586"/>
      <c r="G230" s="1586"/>
      <c r="H230" s="1862">
        <f>SUM(F230:G230)</f>
        <v>0</v>
      </c>
      <c r="I230" s="1586"/>
      <c r="J230" s="1586"/>
      <c r="K230" s="1586"/>
      <c r="L230" s="1862">
        <f>SUM(J230:K230)</f>
        <v>0</v>
      </c>
      <c r="M230" s="1586"/>
      <c r="N230" s="229"/>
      <c r="O230" s="230"/>
      <c r="P230" s="23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row>
    <row r="231" spans="1:40" ht="12" customHeight="1">
      <c r="A231" s="80"/>
      <c r="B231" s="80" t="s">
        <v>682</v>
      </c>
      <c r="C231" s="80"/>
      <c r="D231" s="80"/>
      <c r="E231" s="80"/>
      <c r="F231" s="1586"/>
      <c r="G231" s="1586"/>
      <c r="H231" s="1862">
        <f t="shared" ref="H231:H232" si="42">SUM(F231:G231)</f>
        <v>0</v>
      </c>
      <c r="I231" s="1586"/>
      <c r="J231" s="1586"/>
      <c r="K231" s="1586"/>
      <c r="L231" s="1862">
        <f t="shared" ref="L231:L232" si="43">SUM(J231:K231)</f>
        <v>0</v>
      </c>
      <c r="M231" s="1586"/>
      <c r="N231" s="229"/>
      <c r="O231" s="230"/>
      <c r="P231" s="23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row>
    <row r="232" spans="1:40" ht="12" customHeight="1">
      <c r="A232" s="80"/>
      <c r="B232" s="80" t="s">
        <v>683</v>
      </c>
      <c r="C232" s="80"/>
      <c r="D232" s="80"/>
      <c r="E232" s="80"/>
      <c r="F232" s="1863"/>
      <c r="G232" s="1863"/>
      <c r="H232" s="1864">
        <f t="shared" si="42"/>
        <v>0</v>
      </c>
      <c r="I232" s="1863"/>
      <c r="J232" s="1863"/>
      <c r="K232" s="1863"/>
      <c r="L232" s="1864">
        <f t="shared" si="43"/>
        <v>0</v>
      </c>
      <c r="M232" s="1863"/>
      <c r="N232" s="231"/>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row>
    <row r="233" spans="1:40" ht="12" customHeight="1">
      <c r="A233" s="80"/>
      <c r="B233" s="15" t="s">
        <v>684</v>
      </c>
      <c r="C233" s="80"/>
      <c r="D233" s="80"/>
      <c r="E233" s="80"/>
      <c r="F233" s="1865">
        <f t="shared" ref="F233:M233" si="44">SUM(F230:F232)</f>
        <v>0</v>
      </c>
      <c r="G233" s="1865">
        <f t="shared" si="44"/>
        <v>0</v>
      </c>
      <c r="H233" s="1865">
        <f t="shared" si="44"/>
        <v>0</v>
      </c>
      <c r="I233" s="1865">
        <f t="shared" si="44"/>
        <v>0</v>
      </c>
      <c r="J233" s="1865">
        <f t="shared" si="44"/>
        <v>0</v>
      </c>
      <c r="K233" s="1865">
        <f t="shared" si="44"/>
        <v>0</v>
      </c>
      <c r="L233" s="1865">
        <f t="shared" si="44"/>
        <v>0</v>
      </c>
      <c r="M233" s="1865">
        <f t="shared" si="44"/>
        <v>0</v>
      </c>
      <c r="N233" s="177"/>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row>
    <row r="234" spans="1:40" ht="12" customHeight="1">
      <c r="A234" s="80"/>
      <c r="B234" s="80" t="s">
        <v>685</v>
      </c>
      <c r="C234" s="80"/>
      <c r="D234" s="80"/>
      <c r="E234" s="80"/>
      <c r="F234" s="1586"/>
      <c r="G234" s="1586"/>
      <c r="H234" s="1862">
        <f>SUM(F234:G234)</f>
        <v>0</v>
      </c>
      <c r="I234" s="1586"/>
      <c r="J234" s="1586"/>
      <c r="K234" s="1586"/>
      <c r="L234" s="1862">
        <f>SUM(J234:K234)</f>
        <v>0</v>
      </c>
      <c r="M234" s="1586"/>
      <c r="N234" s="177"/>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row>
    <row r="235" spans="1:40" ht="12" customHeight="1">
      <c r="A235" s="80"/>
      <c r="B235" s="80" t="s">
        <v>686</v>
      </c>
      <c r="C235" s="80"/>
      <c r="D235" s="80"/>
      <c r="E235" s="80"/>
      <c r="F235" s="1585">
        <f>'1a.Detailed SOFP '!G195+'1a.Detailed SOFP '!G441</f>
        <v>0</v>
      </c>
      <c r="G235" s="1585">
        <f>'1a.Detailed SOFP '!H195+'1a.Detailed SOFP '!H441</f>
        <v>0</v>
      </c>
      <c r="H235" s="1585">
        <f>'1a.Detailed SOFP '!I195+'1a.Detailed SOFP '!I441</f>
        <v>0</v>
      </c>
      <c r="I235" s="1585">
        <f>'1a.Detailed SOFP '!J195+'1a.Detailed SOFP '!J441</f>
        <v>0</v>
      </c>
      <c r="J235" s="1585">
        <f>'1a.Detailed SOFP '!K195+'1a.Detailed SOFP '!K441</f>
        <v>0</v>
      </c>
      <c r="K235" s="1585">
        <f>'1a.Detailed SOFP '!L195+'1a.Detailed SOFP '!L441</f>
        <v>0</v>
      </c>
      <c r="L235" s="1585">
        <f>'1a.Detailed SOFP '!M195+'1a.Detailed SOFP '!M441</f>
        <v>0</v>
      </c>
      <c r="M235" s="1585">
        <f>'1a.Detailed SOFP '!N195+'1a.Detailed SOFP '!N441</f>
        <v>0</v>
      </c>
      <c r="N235" s="1585">
        <f>'1a.Detailed SOFP '!O195+'1a.Detailed SOFP '!O441</f>
        <v>0</v>
      </c>
      <c r="O235" s="1585">
        <f>'1a.Detailed SOFP '!P195+'1a.Detailed SOFP '!P441</f>
        <v>0</v>
      </c>
      <c r="P235" s="1585">
        <f>'1a.Detailed SOFP '!Q195+'1a.Detailed SOFP '!Q441</f>
        <v>0</v>
      </c>
      <c r="Q235" s="1585">
        <f>'1a.Detailed SOFP '!R195+'1a.Detailed SOFP '!R441</f>
        <v>0</v>
      </c>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row>
    <row r="236" spans="1:40" ht="12" customHeight="1">
      <c r="A236" s="15" t="s">
        <v>0</v>
      </c>
      <c r="B236" s="15" t="s">
        <v>687</v>
      </c>
      <c r="C236" s="15"/>
      <c r="D236" s="15"/>
      <c r="E236" s="15"/>
      <c r="F236" s="1587">
        <f t="shared" ref="F236:M236" si="45">SUM(F233:F235)</f>
        <v>0</v>
      </c>
      <c r="G236" s="1587">
        <f t="shared" si="45"/>
        <v>0</v>
      </c>
      <c r="H236" s="1587">
        <f t="shared" si="45"/>
        <v>0</v>
      </c>
      <c r="I236" s="1587">
        <f t="shared" si="45"/>
        <v>0</v>
      </c>
      <c r="J236" s="1587">
        <f t="shared" si="45"/>
        <v>0</v>
      </c>
      <c r="K236" s="1587">
        <f t="shared" si="45"/>
        <v>0</v>
      </c>
      <c r="L236" s="1587">
        <f t="shared" si="45"/>
        <v>0</v>
      </c>
      <c r="M236" s="1587">
        <f t="shared" si="45"/>
        <v>0</v>
      </c>
      <c r="N236" s="183"/>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row>
    <row r="237" spans="1:40" ht="12" customHeight="1">
      <c r="A237" s="80"/>
      <c r="B237" s="80"/>
      <c r="C237" s="80"/>
      <c r="D237" s="80"/>
      <c r="E237" s="80"/>
      <c r="F237" s="1585"/>
      <c r="G237" s="1585"/>
      <c r="H237" s="1585"/>
      <c r="I237" s="1585"/>
      <c r="J237" s="1585"/>
      <c r="K237" s="1585"/>
      <c r="L237" s="1585"/>
      <c r="M237" s="1585"/>
      <c r="N237" s="177"/>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row>
    <row r="238" spans="1:40" ht="12" customHeight="1">
      <c r="A238" s="80"/>
      <c r="B238" s="80" t="s">
        <v>688</v>
      </c>
      <c r="C238" s="80"/>
      <c r="D238" s="80"/>
      <c r="E238" s="80"/>
      <c r="F238" s="1585"/>
      <c r="G238" s="1585"/>
      <c r="H238" s="1585"/>
      <c r="I238" s="1585"/>
      <c r="J238" s="1585"/>
      <c r="K238" s="1585"/>
      <c r="L238" s="1585"/>
      <c r="M238" s="1585"/>
      <c r="N238" s="177"/>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row>
    <row r="239" spans="1:40" ht="12" customHeight="1">
      <c r="A239" s="80"/>
      <c r="B239" s="232" t="s">
        <v>689</v>
      </c>
      <c r="C239" s="80"/>
      <c r="D239" s="80"/>
      <c r="E239" s="80"/>
      <c r="F239" s="1585">
        <f>'1a.Detailed SOFP '!G440+'1a.Detailed SOFP '!G441</f>
        <v>0</v>
      </c>
      <c r="G239" s="1585">
        <f>'1a.Detailed SOFP '!H440+'1a.Detailed SOFP '!H441</f>
        <v>0</v>
      </c>
      <c r="H239" s="1585">
        <f>'1a.Detailed SOFP '!I440+'1a.Detailed SOFP '!I441</f>
        <v>0</v>
      </c>
      <c r="I239" s="1585">
        <f>'1a.Detailed SOFP '!J440+'1a.Detailed SOFP '!J441</f>
        <v>0</v>
      </c>
      <c r="J239" s="1585">
        <f>'1a.Detailed SOFP '!K440+'1a.Detailed SOFP '!K441</f>
        <v>0</v>
      </c>
      <c r="K239" s="1585">
        <f>'1a.Detailed SOFP '!L440+'1a.Detailed SOFP '!L441</f>
        <v>0</v>
      </c>
      <c r="L239" s="1585">
        <f>'1a.Detailed SOFP '!M440+'1a.Detailed SOFP '!M441</f>
        <v>0</v>
      </c>
      <c r="M239" s="1585">
        <f>'1a.Detailed SOFP '!N440+'1a.Detailed SOFP '!N441</f>
        <v>0</v>
      </c>
      <c r="N239" s="177"/>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row>
    <row r="240" spans="1:40" ht="12" customHeight="1">
      <c r="A240" s="80"/>
      <c r="B240" s="232" t="s">
        <v>690</v>
      </c>
      <c r="C240" s="80"/>
      <c r="D240" s="80"/>
      <c r="E240" s="80"/>
      <c r="F240" s="1585">
        <f>'1a.Detailed SOFP '!G194+'1a.Detailed SOFP '!G195</f>
        <v>0</v>
      </c>
      <c r="G240" s="1585">
        <f>'1a.Detailed SOFP '!H194+'1a.Detailed SOFP '!H195</f>
        <v>0</v>
      </c>
      <c r="H240" s="1585">
        <f>'1a.Detailed SOFP '!I194+'1a.Detailed SOFP '!I195</f>
        <v>0</v>
      </c>
      <c r="I240" s="1585">
        <f>'1a.Detailed SOFP '!J194+'1a.Detailed SOFP '!J195</f>
        <v>0</v>
      </c>
      <c r="J240" s="1585">
        <f>'1a.Detailed SOFP '!K194+'1a.Detailed SOFP '!K195</f>
        <v>0</v>
      </c>
      <c r="K240" s="1585">
        <f>'1a.Detailed SOFP '!L194+'1a.Detailed SOFP '!L195</f>
        <v>0</v>
      </c>
      <c r="L240" s="1585">
        <f>'1a.Detailed SOFP '!M194+'1a.Detailed SOFP '!M195</f>
        <v>0</v>
      </c>
      <c r="M240" s="1585">
        <f>'1a.Detailed SOFP '!N194+'1a.Detailed SOFP '!N195</f>
        <v>0</v>
      </c>
      <c r="N240" s="1585">
        <f>'1a.Detailed SOFP '!O194+'1a.Detailed SOFP '!O195</f>
        <v>0</v>
      </c>
      <c r="O240" s="1585">
        <f>'1a.Detailed SOFP '!P194+'1a.Detailed SOFP '!P195</f>
        <v>0</v>
      </c>
      <c r="P240" s="1585">
        <f>'1a.Detailed SOFP '!Q194+'1a.Detailed SOFP '!Q195</f>
        <v>0</v>
      </c>
      <c r="Q240" s="1585">
        <f>'1a.Detailed SOFP '!R194+'1a.Detailed SOFP '!R195</f>
        <v>0</v>
      </c>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row>
    <row r="241" spans="1:40" ht="12" customHeight="1">
      <c r="A241" s="15"/>
      <c r="B241" s="15"/>
      <c r="C241" s="15"/>
      <c r="D241" s="15"/>
      <c r="E241" s="15"/>
      <c r="F241" s="1587">
        <f t="shared" ref="F241:M241" si="46">SUM(F239:F240)</f>
        <v>0</v>
      </c>
      <c r="G241" s="1587">
        <f t="shared" si="46"/>
        <v>0</v>
      </c>
      <c r="H241" s="1587">
        <f t="shared" si="46"/>
        <v>0</v>
      </c>
      <c r="I241" s="1587">
        <f t="shared" si="46"/>
        <v>0</v>
      </c>
      <c r="J241" s="1587">
        <f t="shared" si="46"/>
        <v>0</v>
      </c>
      <c r="K241" s="1587">
        <f t="shared" si="46"/>
        <v>0</v>
      </c>
      <c r="L241" s="1587">
        <f t="shared" si="46"/>
        <v>0</v>
      </c>
      <c r="M241" s="1587">
        <f t="shared" si="46"/>
        <v>0</v>
      </c>
      <c r="N241" s="183"/>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row>
    <row r="242" spans="1:40" ht="12" customHeight="1">
      <c r="A242" s="80"/>
      <c r="B242" s="80"/>
      <c r="C242" s="80"/>
      <c r="D242" s="80"/>
      <c r="E242" s="80"/>
      <c r="F242" s="1585"/>
      <c r="G242" s="1585"/>
      <c r="H242" s="1585"/>
      <c r="I242" s="1585"/>
      <c r="J242" s="1585"/>
      <c r="K242" s="1585"/>
      <c r="L242" s="1585"/>
      <c r="M242" s="1585"/>
      <c r="N242" s="177"/>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row>
    <row r="243" spans="1:40" ht="12" customHeight="1">
      <c r="A243" s="136"/>
      <c r="B243" s="136" t="s">
        <v>618</v>
      </c>
      <c r="C243" s="136"/>
      <c r="D243" s="136"/>
      <c r="E243" s="136"/>
      <c r="F243" s="1588">
        <f>F236-F241</f>
        <v>0</v>
      </c>
      <c r="G243" s="1588">
        <f t="shared" ref="G243:M243" si="47">G236-G241</f>
        <v>0</v>
      </c>
      <c r="H243" s="1588">
        <f t="shared" si="47"/>
        <v>0</v>
      </c>
      <c r="I243" s="1588">
        <f t="shared" si="47"/>
        <v>0</v>
      </c>
      <c r="J243" s="1588">
        <f t="shared" si="47"/>
        <v>0</v>
      </c>
      <c r="K243" s="1588">
        <f t="shared" si="47"/>
        <v>0</v>
      </c>
      <c r="L243" s="1588">
        <f t="shared" si="47"/>
        <v>0</v>
      </c>
      <c r="M243" s="1588">
        <f t="shared" si="47"/>
        <v>0</v>
      </c>
      <c r="N243" s="177"/>
      <c r="O243" s="136"/>
      <c r="P243" s="136"/>
      <c r="Q243" s="136"/>
      <c r="R243" s="136"/>
      <c r="S243" s="136"/>
      <c r="T243" s="136"/>
      <c r="U243" s="136"/>
      <c r="V243" s="136"/>
      <c r="W243" s="136"/>
      <c r="X243" s="136"/>
      <c r="Y243" s="136"/>
      <c r="Z243" s="136"/>
      <c r="AA243" s="136"/>
      <c r="AB243" s="136"/>
      <c r="AC243" s="136"/>
      <c r="AD243" s="136"/>
      <c r="AE243" s="136"/>
      <c r="AF243" s="136"/>
      <c r="AG243" s="136"/>
      <c r="AH243" s="136"/>
      <c r="AI243" s="136"/>
      <c r="AJ243" s="136"/>
      <c r="AK243" s="136"/>
      <c r="AL243" s="136"/>
      <c r="AM243" s="136"/>
      <c r="AN243" s="136"/>
    </row>
    <row r="244" spans="1:40" ht="12" customHeight="1">
      <c r="A244" s="80"/>
      <c r="B244" s="80"/>
      <c r="C244" s="80"/>
      <c r="D244" s="80"/>
      <c r="E244" s="80"/>
      <c r="F244" s="96"/>
      <c r="G244" s="96"/>
      <c r="H244" s="96"/>
      <c r="I244" s="96"/>
      <c r="J244" s="96"/>
      <c r="K244" s="96"/>
      <c r="L244" s="96"/>
      <c r="M244" s="80"/>
      <c r="N244" s="177"/>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row>
    <row r="245" spans="1:40" ht="12" customHeight="1">
      <c r="A245" s="15"/>
      <c r="B245" s="233" t="s">
        <v>691</v>
      </c>
      <c r="C245" s="234"/>
      <c r="D245" s="235"/>
      <c r="E245" s="234"/>
      <c r="F245" s="125"/>
      <c r="G245" s="125"/>
      <c r="H245" s="125"/>
      <c r="I245" s="125"/>
      <c r="J245" s="125"/>
      <c r="K245" s="125"/>
      <c r="L245" s="236"/>
      <c r="M245" s="237"/>
      <c r="N245" s="238"/>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row>
    <row r="246" spans="1:40" ht="12" customHeight="1">
      <c r="A246" s="15"/>
      <c r="B246" s="1127"/>
      <c r="C246" s="1117"/>
      <c r="D246" s="1115"/>
      <c r="E246" s="1117"/>
      <c r="F246" s="1093"/>
      <c r="G246" s="1093"/>
      <c r="H246" s="1093"/>
      <c r="I246" s="1093"/>
      <c r="J246" s="1093"/>
      <c r="K246" s="1093"/>
      <c r="L246" s="1128"/>
      <c r="M246" s="1129"/>
      <c r="N246" s="239"/>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row>
    <row r="247" spans="1:40" ht="12" customHeight="1">
      <c r="A247" s="15"/>
      <c r="B247" s="1127"/>
      <c r="C247" s="1117"/>
      <c r="D247" s="1115"/>
      <c r="E247" s="1117"/>
      <c r="F247" s="1093"/>
      <c r="G247" s="1093"/>
      <c r="H247" s="1093"/>
      <c r="I247" s="1093"/>
      <c r="J247" s="1093"/>
      <c r="K247" s="1093"/>
      <c r="L247" s="1128"/>
      <c r="M247" s="1129"/>
      <c r="N247" s="239"/>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row>
    <row r="248" spans="1:40" ht="12" customHeight="1">
      <c r="A248" s="15"/>
      <c r="B248" s="1127"/>
      <c r="C248" s="1117"/>
      <c r="D248" s="1115"/>
      <c r="E248" s="1117"/>
      <c r="F248" s="1093"/>
      <c r="G248" s="1093"/>
      <c r="H248" s="1093"/>
      <c r="I248" s="1093"/>
      <c r="J248" s="1093"/>
      <c r="K248" s="1093"/>
      <c r="L248" s="1128"/>
      <c r="M248" s="1129"/>
      <c r="N248" s="239"/>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row>
    <row r="249" spans="1:40" ht="12" customHeight="1">
      <c r="A249" s="15"/>
      <c r="B249" s="1127"/>
      <c r="C249" s="1117"/>
      <c r="D249" s="1115"/>
      <c r="E249" s="1117"/>
      <c r="F249" s="1093"/>
      <c r="G249" s="1093"/>
      <c r="H249" s="1093"/>
      <c r="I249" s="1093"/>
      <c r="J249" s="1093"/>
      <c r="K249" s="1093"/>
      <c r="L249" s="1128"/>
      <c r="M249" s="1129"/>
      <c r="N249" s="239"/>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row>
    <row r="250" spans="1:40" ht="12" customHeight="1">
      <c r="A250" s="15"/>
      <c r="B250" s="1127"/>
      <c r="C250" s="1117"/>
      <c r="D250" s="1115"/>
      <c r="E250" s="1117"/>
      <c r="F250" s="1093"/>
      <c r="G250" s="1093"/>
      <c r="H250" s="1093"/>
      <c r="I250" s="1093"/>
      <c r="J250" s="1093"/>
      <c r="K250" s="1093"/>
      <c r="L250" s="1128"/>
      <c r="M250" s="1129"/>
      <c r="N250" s="239"/>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row>
    <row r="251" spans="1:40" ht="12" customHeight="1">
      <c r="A251" s="15"/>
      <c r="B251" s="1127"/>
      <c r="C251" s="1117"/>
      <c r="D251" s="1115"/>
      <c r="E251" s="1117"/>
      <c r="F251" s="1093"/>
      <c r="G251" s="1093"/>
      <c r="H251" s="1093"/>
      <c r="I251" s="1093"/>
      <c r="J251" s="1093"/>
      <c r="K251" s="1093"/>
      <c r="L251" s="1128"/>
      <c r="M251" s="1129"/>
      <c r="N251" s="239"/>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row>
    <row r="252" spans="1:40" ht="12" customHeight="1">
      <c r="A252" s="15"/>
      <c r="B252" s="1127"/>
      <c r="C252" s="1117"/>
      <c r="D252" s="1115"/>
      <c r="E252" s="1117"/>
      <c r="F252" s="1093"/>
      <c r="G252" s="1093"/>
      <c r="H252" s="1093"/>
      <c r="I252" s="1093"/>
      <c r="J252" s="1093"/>
      <c r="K252" s="1093"/>
      <c r="L252" s="1128"/>
      <c r="M252" s="1129"/>
      <c r="N252" s="239"/>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row>
    <row r="253" spans="1:40" ht="12" customHeight="1">
      <c r="A253" s="15"/>
      <c r="B253" s="1130"/>
      <c r="C253" s="1131"/>
      <c r="D253" s="1132"/>
      <c r="E253" s="1131"/>
      <c r="F253" s="1107"/>
      <c r="G253" s="1107"/>
      <c r="H253" s="1107"/>
      <c r="I253" s="1107"/>
      <c r="J253" s="1107"/>
      <c r="K253" s="1107"/>
      <c r="L253" s="1133"/>
      <c r="M253" s="1134"/>
      <c r="N253" s="24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row>
    <row r="254" spans="1:40" ht="12" customHeight="1">
      <c r="A254" s="15"/>
      <c r="B254" s="15"/>
      <c r="C254" s="80"/>
      <c r="E254" s="80"/>
      <c r="F254" s="96"/>
      <c r="G254" s="96"/>
      <c r="H254" s="96"/>
      <c r="I254" s="96"/>
      <c r="J254" s="96"/>
      <c r="K254" s="96"/>
      <c r="L254" s="226"/>
      <c r="M254" s="226"/>
      <c r="N254" s="177"/>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row>
    <row r="255" spans="1:40" ht="12" customHeight="1">
      <c r="A255" s="15" t="s">
        <v>692</v>
      </c>
      <c r="B255" s="15" t="s">
        <v>693</v>
      </c>
      <c r="C255" s="80"/>
      <c r="E255" s="80"/>
      <c r="F255" s="96"/>
      <c r="G255" s="96"/>
      <c r="H255" s="96"/>
      <c r="I255" s="96"/>
      <c r="J255" s="96"/>
      <c r="K255" s="96"/>
      <c r="L255" s="226"/>
      <c r="M255" s="226"/>
      <c r="N255" s="177"/>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row>
    <row r="256" spans="1:40" ht="12" customHeight="1">
      <c r="A256" s="80"/>
      <c r="C256" s="80"/>
      <c r="D256" s="80"/>
      <c r="E256" s="80"/>
      <c r="F256" s="96"/>
      <c r="G256" s="96"/>
      <c r="H256" s="96"/>
      <c r="I256" s="96"/>
      <c r="J256" s="96"/>
      <c r="K256" s="96"/>
      <c r="L256" s="165"/>
      <c r="M256" s="165"/>
      <c r="N256" s="177" t="s">
        <v>694</v>
      </c>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row>
    <row r="257" spans="1:40" ht="12" customHeight="1">
      <c r="A257" s="9"/>
      <c r="B257" s="9"/>
      <c r="C257" s="9"/>
      <c r="D257" s="90"/>
      <c r="E257" s="90"/>
      <c r="F257" s="1964">
        <v>44742</v>
      </c>
      <c r="G257" s="1965"/>
      <c r="H257" s="1965"/>
      <c r="I257" s="1952"/>
      <c r="J257" s="1964">
        <v>44377</v>
      </c>
      <c r="K257" s="1965"/>
      <c r="L257" s="1965"/>
      <c r="M257" s="1952"/>
      <c r="N257" s="158"/>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row>
    <row r="258" spans="1:40" ht="36">
      <c r="A258" s="9"/>
      <c r="B258" s="9"/>
      <c r="C258" s="9"/>
      <c r="D258" s="90"/>
      <c r="E258" s="90"/>
      <c r="F258" s="92" t="s">
        <v>138</v>
      </c>
      <c r="G258" s="92" t="s">
        <v>597</v>
      </c>
      <c r="H258" s="92" t="s">
        <v>140</v>
      </c>
      <c r="I258" s="92" t="s">
        <v>141</v>
      </c>
      <c r="J258" s="92" t="s">
        <v>138</v>
      </c>
      <c r="K258" s="92" t="s">
        <v>597</v>
      </c>
      <c r="L258" s="92" t="s">
        <v>140</v>
      </c>
      <c r="M258" s="92" t="s">
        <v>141</v>
      </c>
      <c r="N258" s="225"/>
      <c r="O258" s="226"/>
      <c r="P258" s="226"/>
      <c r="Q258" s="90"/>
      <c r="R258" s="90"/>
      <c r="S258" s="90"/>
      <c r="T258" s="90"/>
      <c r="U258" s="90"/>
      <c r="V258" s="90"/>
      <c r="W258" s="90"/>
      <c r="X258" s="90"/>
      <c r="Y258" s="90"/>
      <c r="Z258" s="90"/>
      <c r="AA258" s="90"/>
      <c r="AB258" s="90"/>
      <c r="AC258" s="90"/>
      <c r="AD258" s="90"/>
      <c r="AE258" s="90"/>
      <c r="AF258" s="90"/>
      <c r="AG258" s="90"/>
      <c r="AH258" s="90"/>
      <c r="AI258" s="90"/>
      <c r="AJ258" s="90"/>
      <c r="AK258" s="90"/>
      <c r="AL258" s="90"/>
      <c r="AM258" s="90"/>
      <c r="AN258" s="90"/>
    </row>
    <row r="259" spans="1:40" ht="12" customHeight="1">
      <c r="A259" s="9"/>
      <c r="B259" s="9"/>
      <c r="C259" s="9"/>
      <c r="D259" s="90"/>
      <c r="E259" s="90"/>
      <c r="F259" s="94" t="s">
        <v>142</v>
      </c>
      <c r="G259" s="94" t="s">
        <v>142</v>
      </c>
      <c r="H259" s="94" t="s">
        <v>142</v>
      </c>
      <c r="I259" s="94" t="s">
        <v>142</v>
      </c>
      <c r="J259" s="94" t="s">
        <v>142</v>
      </c>
      <c r="K259" s="94" t="s">
        <v>142</v>
      </c>
      <c r="L259" s="94" t="s">
        <v>142</v>
      </c>
      <c r="M259" s="94" t="s">
        <v>142</v>
      </c>
      <c r="N259" s="227"/>
      <c r="O259" s="165"/>
      <c r="P259" s="165"/>
      <c r="Q259" s="90"/>
      <c r="R259" s="90"/>
      <c r="S259" s="90"/>
      <c r="T259" s="90"/>
      <c r="U259" s="90"/>
      <c r="V259" s="90"/>
      <c r="W259" s="90"/>
      <c r="X259" s="90"/>
      <c r="Y259" s="90"/>
      <c r="Z259" s="90"/>
      <c r="AA259" s="90"/>
      <c r="AB259" s="90"/>
      <c r="AC259" s="90"/>
      <c r="AD259" s="90"/>
      <c r="AE259" s="90"/>
      <c r="AF259" s="90"/>
      <c r="AG259" s="90"/>
      <c r="AH259" s="90"/>
      <c r="AI259" s="90"/>
      <c r="AJ259" s="90"/>
      <c r="AK259" s="90"/>
      <c r="AL259" s="90"/>
      <c r="AM259" s="90"/>
      <c r="AN259" s="90"/>
    </row>
    <row r="260" spans="1:40" ht="12" customHeight="1">
      <c r="A260" s="80"/>
      <c r="B260" s="241" t="s">
        <v>695</v>
      </c>
      <c r="C260" s="83"/>
      <c r="D260" s="80"/>
      <c r="E260" s="80"/>
      <c r="F260" s="96"/>
      <c r="G260" s="96"/>
      <c r="H260" s="96"/>
      <c r="I260" s="96"/>
      <c r="J260" s="96"/>
      <c r="K260" s="96"/>
      <c r="L260" s="96"/>
      <c r="M260" s="230"/>
      <c r="N260" s="177"/>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row>
    <row r="261" spans="1:40" ht="12" customHeight="1">
      <c r="A261" s="80"/>
      <c r="B261" s="241" t="s">
        <v>696</v>
      </c>
      <c r="C261" s="80"/>
      <c r="D261" s="80"/>
      <c r="E261" s="80"/>
      <c r="F261" s="1596"/>
      <c r="G261" s="1596"/>
      <c r="H261" s="1856">
        <f>SUM(F261:G261)</f>
        <v>0</v>
      </c>
      <c r="I261" s="1596"/>
      <c r="J261" s="1596"/>
      <c r="K261" s="1596"/>
      <c r="L261" s="1856">
        <f>SUM(J261:K261)</f>
        <v>0</v>
      </c>
      <c r="M261" s="1596"/>
      <c r="N261" s="177"/>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row>
    <row r="262" spans="1:40" ht="12" customHeight="1">
      <c r="A262" s="80"/>
      <c r="B262" s="241" t="s">
        <v>697</v>
      </c>
      <c r="C262" s="80"/>
      <c r="D262" s="80"/>
      <c r="E262" s="80"/>
      <c r="F262" s="1596"/>
      <c r="G262" s="1596"/>
      <c r="H262" s="1856">
        <f t="shared" ref="H262:H263" si="48">SUM(F262:G262)</f>
        <v>0</v>
      </c>
      <c r="I262" s="1596"/>
      <c r="J262" s="1596"/>
      <c r="K262" s="1596"/>
      <c r="L262" s="1856">
        <f t="shared" ref="L262:L263" si="49">SUM(J262:K262)</f>
        <v>0</v>
      </c>
      <c r="M262" s="1596"/>
      <c r="N262" s="177"/>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row>
    <row r="263" spans="1:40" ht="12" customHeight="1">
      <c r="A263" s="80"/>
      <c r="B263" s="241" t="s">
        <v>698</v>
      </c>
      <c r="C263" s="80"/>
      <c r="D263" s="80"/>
      <c r="E263" s="80"/>
      <c r="F263" s="1596"/>
      <c r="G263" s="1596"/>
      <c r="H263" s="1856">
        <f t="shared" si="48"/>
        <v>0</v>
      </c>
      <c r="I263" s="1596"/>
      <c r="J263" s="1596"/>
      <c r="K263" s="1596"/>
      <c r="L263" s="1856">
        <f t="shared" si="49"/>
        <v>0</v>
      </c>
      <c r="M263" s="1596"/>
      <c r="N263" s="177"/>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row>
    <row r="264" spans="1:40" ht="12" customHeight="1">
      <c r="A264" s="80"/>
      <c r="B264" s="15" t="s">
        <v>699</v>
      </c>
      <c r="C264" s="80"/>
      <c r="D264" s="80"/>
      <c r="E264" s="80"/>
      <c r="F264" s="1610">
        <f t="shared" ref="F264:M264" si="50">SUM(F261:F263)</f>
        <v>0</v>
      </c>
      <c r="G264" s="1610">
        <f t="shared" si="50"/>
        <v>0</v>
      </c>
      <c r="H264" s="1610">
        <f t="shared" si="50"/>
        <v>0</v>
      </c>
      <c r="I264" s="1610">
        <f t="shared" si="50"/>
        <v>0</v>
      </c>
      <c r="J264" s="1610">
        <f t="shared" si="50"/>
        <v>0</v>
      </c>
      <c r="K264" s="1610">
        <f t="shared" si="50"/>
        <v>0</v>
      </c>
      <c r="L264" s="1610">
        <f t="shared" si="50"/>
        <v>0</v>
      </c>
      <c r="M264" s="1610">
        <f t="shared" si="50"/>
        <v>0</v>
      </c>
      <c r="N264" s="186"/>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row>
    <row r="265" spans="1:40" ht="12" customHeight="1">
      <c r="A265" s="80"/>
      <c r="B265" s="80" t="s">
        <v>700</v>
      </c>
      <c r="C265" s="80"/>
      <c r="D265" s="80"/>
      <c r="E265" s="80"/>
      <c r="F265" s="1596"/>
      <c r="G265" s="1596"/>
      <c r="H265" s="1856">
        <f>SUM(F265:G265)</f>
        <v>0</v>
      </c>
      <c r="I265" s="1596"/>
      <c r="J265" s="1596"/>
      <c r="K265" s="1596"/>
      <c r="L265" s="1856">
        <f>SUM(J265:K265)</f>
        <v>0</v>
      </c>
      <c r="M265" s="1596"/>
      <c r="N265" s="177"/>
      <c r="O265" s="80"/>
      <c r="P265" s="80"/>
      <c r="Q265" s="242" t="s">
        <v>701</v>
      </c>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row>
    <row r="266" spans="1:40" ht="12" customHeight="1">
      <c r="A266" s="80"/>
      <c r="B266" s="80" t="s">
        <v>702</v>
      </c>
      <c r="C266" s="80"/>
      <c r="D266" s="80"/>
      <c r="E266" s="80"/>
      <c r="F266" s="1866"/>
      <c r="G266" s="1866"/>
      <c r="H266" s="1867">
        <f>SUM(F266:G266)</f>
        <v>0</v>
      </c>
      <c r="I266" s="1866"/>
      <c r="J266" s="1866"/>
      <c r="K266" s="1866"/>
      <c r="L266" s="1867">
        <f>SUM(J266:K266)</f>
        <v>0</v>
      </c>
      <c r="M266" s="1866"/>
      <c r="N266" s="231"/>
      <c r="O266" s="80"/>
      <c r="P266" s="80"/>
      <c r="Q266" s="243"/>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row>
    <row r="267" spans="1:40" ht="12" customHeight="1">
      <c r="A267" s="80"/>
      <c r="B267" s="15" t="s">
        <v>703</v>
      </c>
      <c r="C267" s="80"/>
      <c r="D267" s="80"/>
      <c r="E267" s="80"/>
      <c r="F267" s="1868">
        <f t="shared" ref="F267:M267" si="51">SUM(F264:F266)</f>
        <v>0</v>
      </c>
      <c r="G267" s="1868">
        <f t="shared" si="51"/>
        <v>0</v>
      </c>
      <c r="H267" s="1868">
        <f t="shared" si="51"/>
        <v>0</v>
      </c>
      <c r="I267" s="1868">
        <f t="shared" si="51"/>
        <v>0</v>
      </c>
      <c r="J267" s="1868">
        <f t="shared" si="51"/>
        <v>0</v>
      </c>
      <c r="K267" s="1868">
        <f t="shared" si="51"/>
        <v>0</v>
      </c>
      <c r="L267" s="1868">
        <f t="shared" si="51"/>
        <v>0</v>
      </c>
      <c r="M267" s="1868">
        <f t="shared" si="51"/>
        <v>0</v>
      </c>
      <c r="N267" s="177"/>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row>
    <row r="268" spans="1:40" ht="12" customHeight="1">
      <c r="A268" s="80"/>
      <c r="B268" s="80" t="s">
        <v>704</v>
      </c>
      <c r="C268" s="80"/>
      <c r="D268" s="80"/>
      <c r="E268" s="80"/>
      <c r="F268" s="1596"/>
      <c r="G268" s="1596"/>
      <c r="H268" s="1856">
        <f>SUM(F268:G268)</f>
        <v>0</v>
      </c>
      <c r="I268" s="1596"/>
      <c r="J268" s="1596"/>
      <c r="K268" s="1596"/>
      <c r="L268" s="1856">
        <f>SUM(J268:K268)</f>
        <v>0</v>
      </c>
      <c r="M268" s="1596"/>
      <c r="N268" s="177"/>
      <c r="O268" s="80"/>
      <c r="P268" s="80"/>
      <c r="Q268" s="80" t="s">
        <v>705</v>
      </c>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row>
    <row r="269" spans="1:40" ht="12" customHeight="1">
      <c r="A269" s="80"/>
      <c r="B269" s="80" t="s">
        <v>614</v>
      </c>
      <c r="C269" s="80"/>
      <c r="D269" s="80"/>
      <c r="E269" s="80"/>
      <c r="F269" s="1589">
        <f t="shared" ref="F269:M269" si="52">F235</f>
        <v>0</v>
      </c>
      <c r="G269" s="1589">
        <f t="shared" si="52"/>
        <v>0</v>
      </c>
      <c r="H269" s="1589">
        <f t="shared" si="52"/>
        <v>0</v>
      </c>
      <c r="I269" s="1589">
        <f t="shared" si="52"/>
        <v>0</v>
      </c>
      <c r="J269" s="1589">
        <f t="shared" si="52"/>
        <v>0</v>
      </c>
      <c r="K269" s="1589">
        <f t="shared" si="52"/>
        <v>0</v>
      </c>
      <c r="L269" s="1589">
        <f t="shared" si="52"/>
        <v>0</v>
      </c>
      <c r="M269" s="1589">
        <f t="shared" si="52"/>
        <v>0</v>
      </c>
      <c r="N269" s="177"/>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row>
    <row r="270" spans="1:40" ht="12" customHeight="1">
      <c r="A270" s="15"/>
      <c r="B270" s="15" t="s">
        <v>687</v>
      </c>
      <c r="C270" s="15"/>
      <c r="D270" s="15"/>
      <c r="E270" s="15"/>
      <c r="F270" s="1620">
        <f t="shared" ref="F270:M270" si="53">SUM(F267:F269)</f>
        <v>0</v>
      </c>
      <c r="G270" s="1620">
        <f t="shared" si="53"/>
        <v>0</v>
      </c>
      <c r="H270" s="1620">
        <f t="shared" si="53"/>
        <v>0</v>
      </c>
      <c r="I270" s="1620">
        <f t="shared" si="53"/>
        <v>0</v>
      </c>
      <c r="J270" s="1620">
        <f t="shared" si="53"/>
        <v>0</v>
      </c>
      <c r="K270" s="1620">
        <f t="shared" si="53"/>
        <v>0</v>
      </c>
      <c r="L270" s="1620">
        <f t="shared" si="53"/>
        <v>0</v>
      </c>
      <c r="M270" s="1620">
        <f t="shared" si="53"/>
        <v>0</v>
      </c>
      <c r="N270" s="183"/>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row>
    <row r="271" spans="1:40" ht="12" customHeight="1">
      <c r="A271" s="80"/>
      <c r="B271" s="80"/>
      <c r="C271" s="80"/>
      <c r="D271" s="80"/>
      <c r="E271" s="80"/>
      <c r="F271" s="1589"/>
      <c r="G271" s="1589"/>
      <c r="H271" s="1589"/>
      <c r="I271" s="1589"/>
      <c r="J271" s="1589"/>
      <c r="K271" s="1589"/>
      <c r="L271" s="1589"/>
      <c r="M271" s="1589"/>
      <c r="N271" s="229"/>
      <c r="O271" s="230"/>
      <c r="P271" s="23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row>
    <row r="272" spans="1:40" ht="12" customHeight="1">
      <c r="A272" s="80"/>
      <c r="B272" s="136" t="s">
        <v>618</v>
      </c>
      <c r="C272" s="80"/>
      <c r="D272" s="80"/>
      <c r="E272" s="80"/>
      <c r="F272" s="1621">
        <f>F236-F270</f>
        <v>0</v>
      </c>
      <c r="G272" s="1621">
        <f t="shared" ref="G272:M272" si="54">G236-G270</f>
        <v>0</v>
      </c>
      <c r="H272" s="1621">
        <f t="shared" si="54"/>
        <v>0</v>
      </c>
      <c r="I272" s="1621">
        <f t="shared" si="54"/>
        <v>0</v>
      </c>
      <c r="J272" s="1621">
        <f t="shared" si="54"/>
        <v>0</v>
      </c>
      <c r="K272" s="1621">
        <f t="shared" si="54"/>
        <v>0</v>
      </c>
      <c r="L272" s="1621">
        <f t="shared" si="54"/>
        <v>0</v>
      </c>
      <c r="M272" s="1621">
        <f t="shared" si="54"/>
        <v>0</v>
      </c>
      <c r="N272" s="229"/>
      <c r="O272" s="230"/>
      <c r="P272" s="23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row>
    <row r="273" spans="1:40" ht="12" customHeight="1">
      <c r="A273" s="80"/>
      <c r="B273" s="80"/>
      <c r="C273" s="80"/>
      <c r="D273" s="80"/>
      <c r="E273" s="80"/>
      <c r="F273" s="96"/>
      <c r="G273" s="96"/>
      <c r="H273" s="96"/>
      <c r="I273" s="96"/>
      <c r="J273" s="96"/>
      <c r="K273" s="96"/>
      <c r="L273" s="96"/>
      <c r="M273" s="96"/>
      <c r="N273" s="229"/>
      <c r="O273" s="230"/>
      <c r="P273" s="23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row>
    <row r="274" spans="1:40">
      <c r="A274" s="80"/>
      <c r="B274" s="9"/>
      <c r="C274" s="80"/>
      <c r="D274" s="80"/>
      <c r="E274" s="80"/>
      <c r="F274" s="96"/>
      <c r="G274" s="96"/>
      <c r="H274" s="96"/>
      <c r="I274" s="96"/>
      <c r="J274" s="96"/>
      <c r="K274" s="96"/>
      <c r="L274" s="96"/>
      <c r="M274" s="96"/>
      <c r="N274" s="229"/>
      <c r="O274" s="230"/>
      <c r="P274" s="23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row>
    <row r="275" spans="1:40">
      <c r="A275" s="244" t="s">
        <v>706</v>
      </c>
      <c r="B275" s="9" t="s">
        <v>707</v>
      </c>
      <c r="C275" s="80"/>
      <c r="D275" s="80"/>
      <c r="E275" s="80"/>
      <c r="F275" s="96"/>
      <c r="G275" s="96"/>
      <c r="H275" s="96"/>
      <c r="I275" s="96"/>
      <c r="J275" s="96"/>
      <c r="K275" s="96"/>
      <c r="L275" s="96"/>
      <c r="M275" s="96"/>
      <c r="N275" s="229"/>
      <c r="O275" s="230"/>
      <c r="P275" s="23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row>
    <row r="276" spans="1:40" ht="27.75" customHeight="1">
      <c r="A276" s="80"/>
      <c r="B276" s="2006" t="s">
        <v>708</v>
      </c>
      <c r="C276" s="1950"/>
      <c r="F276" s="1596"/>
      <c r="G276" s="1596"/>
      <c r="H276" s="1856">
        <f>SUM(F276:G276)</f>
        <v>0</v>
      </c>
      <c r="I276" s="1596"/>
      <c r="J276" s="1596"/>
      <c r="K276" s="1596"/>
      <c r="L276" s="1856">
        <f>SUM(J276:K276)</f>
        <v>0</v>
      </c>
      <c r="M276" s="1596"/>
      <c r="N276" s="2033" t="s">
        <v>709</v>
      </c>
      <c r="O276" s="195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row>
    <row r="277" spans="1:40" ht="55.5" customHeight="1">
      <c r="A277" s="80"/>
      <c r="B277" s="1995" t="s">
        <v>710</v>
      </c>
      <c r="C277" s="1950"/>
      <c r="F277" s="1596"/>
      <c r="G277" s="1596"/>
      <c r="H277" s="1856">
        <f>SUM(F277:G277)</f>
        <v>0</v>
      </c>
      <c r="I277" s="1596"/>
      <c r="J277" s="1596"/>
      <c r="K277" s="1596"/>
      <c r="L277" s="1856">
        <f>SUM(J277:K277)</f>
        <v>0</v>
      </c>
      <c r="M277" s="1596"/>
      <c r="N277" s="2033" t="s">
        <v>711</v>
      </c>
      <c r="O277" s="195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row>
    <row r="278" spans="1:40" ht="12" customHeight="1">
      <c r="A278" s="15"/>
      <c r="B278" s="15"/>
      <c r="C278" s="15"/>
      <c r="D278" s="15"/>
      <c r="E278" s="15"/>
      <c r="F278" s="1620">
        <f t="shared" ref="F278:M278" si="55">SUM(F276:F277)</f>
        <v>0</v>
      </c>
      <c r="G278" s="1620">
        <f t="shared" si="55"/>
        <v>0</v>
      </c>
      <c r="H278" s="1620">
        <f t="shared" si="55"/>
        <v>0</v>
      </c>
      <c r="I278" s="1620">
        <f t="shared" si="55"/>
        <v>0</v>
      </c>
      <c r="J278" s="1620">
        <f t="shared" si="55"/>
        <v>0</v>
      </c>
      <c r="K278" s="1620">
        <f t="shared" si="55"/>
        <v>0</v>
      </c>
      <c r="L278" s="1620">
        <f t="shared" si="55"/>
        <v>0</v>
      </c>
      <c r="M278" s="1620">
        <f t="shared" si="55"/>
        <v>0</v>
      </c>
      <c r="N278" s="183"/>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row>
    <row r="279" spans="1:40" ht="12" customHeight="1">
      <c r="A279" s="80"/>
      <c r="B279" s="80"/>
      <c r="C279" s="80"/>
      <c r="D279" s="80"/>
      <c r="E279" s="80"/>
      <c r="F279" s="245"/>
      <c r="G279" s="245"/>
      <c r="H279" s="245"/>
      <c r="I279" s="245"/>
      <c r="J279" s="245"/>
      <c r="K279" s="245"/>
      <c r="L279" s="245"/>
      <c r="M279" s="245"/>
      <c r="N279" s="1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row>
    <row r="280" spans="1:40" ht="12" customHeight="1">
      <c r="A280" s="15" t="s">
        <v>712</v>
      </c>
      <c r="B280" s="15" t="s">
        <v>713</v>
      </c>
      <c r="D280" s="80"/>
      <c r="E280" s="80"/>
      <c r="F280" s="2034"/>
      <c r="G280" s="1941"/>
      <c r="H280" s="1941"/>
      <c r="I280" s="1941"/>
      <c r="J280" s="2034"/>
      <c r="K280" s="1941"/>
      <c r="L280" s="1941"/>
      <c r="M280" s="1941"/>
      <c r="N280" s="177" t="s">
        <v>694</v>
      </c>
      <c r="O280" s="80"/>
      <c r="P280" s="90" t="s">
        <v>677</v>
      </c>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row>
    <row r="281" spans="1:40" ht="12" customHeight="1">
      <c r="A281" s="80"/>
      <c r="B281" s="246"/>
      <c r="C281" s="246"/>
      <c r="D281" s="246"/>
      <c r="E281" s="246"/>
      <c r="F281" s="246"/>
      <c r="G281" s="246"/>
      <c r="H281" s="246"/>
      <c r="I281" s="246"/>
      <c r="J281" s="246"/>
      <c r="K281" s="246"/>
      <c r="L281" s="246"/>
      <c r="M281" s="246"/>
      <c r="N281" s="247"/>
      <c r="O281" s="246"/>
      <c r="P281" s="246"/>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row>
    <row r="282" spans="1:40" ht="12" customHeight="1">
      <c r="A282" s="80"/>
      <c r="B282" s="15"/>
      <c r="C282" s="248"/>
      <c r="D282" s="80"/>
      <c r="E282" s="80"/>
      <c r="F282" s="96"/>
      <c r="G282" s="96"/>
      <c r="H282" s="96"/>
      <c r="I282" s="96"/>
      <c r="J282" s="96"/>
      <c r="K282" s="96"/>
      <c r="L282" s="96"/>
      <c r="M282" s="230"/>
      <c r="N282" s="177"/>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row>
    <row r="283" spans="1:40" ht="12" customHeight="1">
      <c r="A283" s="80"/>
      <c r="B283" s="249" t="s">
        <v>135</v>
      </c>
      <c r="C283" s="250"/>
      <c r="D283" s="250"/>
      <c r="E283" s="250"/>
      <c r="F283" s="251"/>
      <c r="G283" s="251"/>
      <c r="H283" s="1873"/>
      <c r="I283" s="1874"/>
      <c r="J283" s="1874"/>
      <c r="K283" s="1880"/>
      <c r="L283" s="1874"/>
      <c r="M283" s="1874"/>
      <c r="N283" s="1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row>
    <row r="284" spans="1:40" ht="36">
      <c r="A284" s="80"/>
      <c r="B284" s="80"/>
      <c r="C284" s="250"/>
      <c r="D284" s="2031"/>
      <c r="E284" s="1950"/>
      <c r="F284" s="252"/>
      <c r="G284" s="1870"/>
      <c r="H284" s="1875"/>
      <c r="I284" s="1875"/>
      <c r="J284" s="1881" t="s">
        <v>138</v>
      </c>
      <c r="K284" s="1882" t="s">
        <v>597</v>
      </c>
      <c r="L284" s="1882" t="s">
        <v>140</v>
      </c>
      <c r="M284" s="1883" t="s">
        <v>141</v>
      </c>
      <c r="N284" s="180"/>
      <c r="O284" s="80"/>
      <c r="P284" s="80"/>
      <c r="Q284" s="80" t="s">
        <v>714</v>
      </c>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row>
    <row r="285" spans="1:40" ht="12" customHeight="1">
      <c r="A285" s="15"/>
      <c r="C285" s="165"/>
      <c r="D285" s="1992"/>
      <c r="E285" s="1950"/>
      <c r="F285" s="165"/>
      <c r="G285" s="1871"/>
      <c r="H285" s="1876"/>
      <c r="I285" s="1876"/>
      <c r="J285" s="165" t="s">
        <v>142</v>
      </c>
      <c r="K285" s="165" t="s">
        <v>142</v>
      </c>
      <c r="L285" s="165" t="s">
        <v>142</v>
      </c>
      <c r="M285" s="165" t="s">
        <v>142</v>
      </c>
      <c r="N285" s="248"/>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row>
    <row r="286" spans="1:40" ht="12" customHeight="1">
      <c r="A286" s="80"/>
      <c r="B286" s="80" t="s">
        <v>715</v>
      </c>
      <c r="C286" s="254"/>
      <c r="D286" s="2032"/>
      <c r="E286" s="1950"/>
      <c r="F286" s="254"/>
      <c r="G286" s="1872"/>
      <c r="H286" s="1877"/>
      <c r="I286" s="1878"/>
      <c r="J286" s="1646"/>
      <c r="K286" s="1645"/>
      <c r="L286" s="1869">
        <f>SUM(J286:K286)</f>
        <v>0</v>
      </c>
      <c r="M286" s="1646"/>
      <c r="N286" s="177"/>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row>
    <row r="287" spans="1:40" ht="12" customHeight="1">
      <c r="A287" s="80"/>
      <c r="B287" s="80" t="s">
        <v>716</v>
      </c>
      <c r="C287" s="254"/>
      <c r="D287" s="2032"/>
      <c r="E287" s="1950"/>
      <c r="F287" s="254"/>
      <c r="G287" s="1872"/>
      <c r="H287" s="1877"/>
      <c r="I287" s="1878"/>
      <c r="J287" s="1646"/>
      <c r="K287" s="1645"/>
      <c r="L287" s="1869">
        <f t="shared" ref="L287:L291" si="56">SUM(J287:K287)</f>
        <v>0</v>
      </c>
      <c r="M287" s="1646"/>
      <c r="N287" s="177"/>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row>
    <row r="288" spans="1:40" ht="12" customHeight="1">
      <c r="A288" s="80"/>
      <c r="B288" s="80" t="s">
        <v>717</v>
      </c>
      <c r="C288" s="254"/>
      <c r="D288" s="2032"/>
      <c r="E288" s="1950"/>
      <c r="F288" s="254"/>
      <c r="G288" s="1872"/>
      <c r="H288" s="1877"/>
      <c r="I288" s="1878"/>
      <c r="J288" s="1646"/>
      <c r="K288" s="1645"/>
      <c r="L288" s="1869">
        <f t="shared" si="56"/>
        <v>0</v>
      </c>
      <c r="M288" s="1646"/>
      <c r="N288" s="177"/>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row>
    <row r="289" spans="1:40" ht="12" customHeight="1">
      <c r="A289" s="80"/>
      <c r="B289" s="80" t="s">
        <v>718</v>
      </c>
      <c r="C289" s="254"/>
      <c r="D289" s="2032"/>
      <c r="E289" s="1950"/>
      <c r="F289" s="254"/>
      <c r="G289" s="1872"/>
      <c r="H289" s="1877"/>
      <c r="I289" s="1878"/>
      <c r="J289" s="1646"/>
      <c r="K289" s="1645"/>
      <c r="L289" s="1869">
        <f t="shared" si="56"/>
        <v>0</v>
      </c>
      <c r="M289" s="1646"/>
      <c r="N289" s="177"/>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row>
    <row r="290" spans="1:40" ht="12" customHeight="1">
      <c r="A290" s="80"/>
      <c r="B290" s="80" t="s">
        <v>719</v>
      </c>
      <c r="C290" s="254"/>
      <c r="D290" s="2032"/>
      <c r="E290" s="1950"/>
      <c r="F290" s="254"/>
      <c r="G290" s="1872"/>
      <c r="H290" s="1877"/>
      <c r="I290" s="1878"/>
      <c r="J290" s="1646"/>
      <c r="K290" s="1645"/>
      <c r="L290" s="1869">
        <f t="shared" si="56"/>
        <v>0</v>
      </c>
      <c r="M290" s="1646"/>
      <c r="N290" s="177"/>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row>
    <row r="291" spans="1:40" ht="12" customHeight="1">
      <c r="A291" s="80"/>
      <c r="B291" s="80" t="s">
        <v>720</v>
      </c>
      <c r="C291" s="254"/>
      <c r="D291" s="2032"/>
      <c r="E291" s="1950"/>
      <c r="F291" s="254"/>
      <c r="G291" s="1872"/>
      <c r="H291" s="1877"/>
      <c r="I291" s="1878"/>
      <c r="J291" s="1646"/>
      <c r="K291" s="1645"/>
      <c r="L291" s="1869">
        <f t="shared" si="56"/>
        <v>0</v>
      </c>
      <c r="M291" s="1646"/>
      <c r="N291" s="177"/>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row>
    <row r="292" spans="1:40" ht="12" customHeight="1" thickBot="1">
      <c r="A292" s="80"/>
      <c r="B292" s="80"/>
      <c r="C292" s="254"/>
      <c r="D292" s="2032"/>
      <c r="E292" s="1950"/>
      <c r="F292" s="254"/>
      <c r="G292" s="1872"/>
      <c r="H292" s="1879"/>
      <c r="I292" s="1879"/>
      <c r="J292" s="1647">
        <f t="shared" ref="J292:M292" si="57">SUM(J286:J291)</f>
        <v>0</v>
      </c>
      <c r="K292" s="1647">
        <f t="shared" si="57"/>
        <v>0</v>
      </c>
      <c r="L292" s="1647">
        <f t="shared" si="57"/>
        <v>0</v>
      </c>
      <c r="M292" s="1647">
        <f t="shared" si="57"/>
        <v>0</v>
      </c>
      <c r="N292" s="187"/>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row>
    <row r="293" spans="1:40" ht="12" customHeight="1">
      <c r="A293" s="9"/>
      <c r="B293" s="255" t="s">
        <v>618</v>
      </c>
      <c r="C293" s="9"/>
      <c r="D293" s="90"/>
      <c r="E293" s="90"/>
      <c r="F293" s="102"/>
      <c r="G293" s="102"/>
      <c r="H293" s="147"/>
      <c r="I293" s="102"/>
      <c r="J293" s="102">
        <f>J292-F236</f>
        <v>0</v>
      </c>
      <c r="K293" s="382">
        <f t="shared" ref="K293:M293" si="58">K292-G236</f>
        <v>0</v>
      </c>
      <c r="L293" s="382">
        <f t="shared" si="58"/>
        <v>0</v>
      </c>
      <c r="M293" s="382">
        <f t="shared" si="58"/>
        <v>0</v>
      </c>
      <c r="N293" s="115"/>
      <c r="O293" s="90"/>
      <c r="P293" s="90"/>
      <c r="Q293" s="90"/>
      <c r="R293" s="90"/>
      <c r="S293" s="90"/>
      <c r="T293" s="90"/>
      <c r="U293" s="90"/>
      <c r="V293" s="90"/>
      <c r="W293" s="90"/>
      <c r="X293" s="90"/>
      <c r="Y293" s="90"/>
      <c r="Z293" s="90"/>
      <c r="AA293" s="90"/>
      <c r="AB293" s="90"/>
      <c r="AC293" s="90"/>
      <c r="AD293" s="90"/>
      <c r="AE293" s="90"/>
      <c r="AF293" s="90"/>
      <c r="AG293" s="90"/>
      <c r="AH293" s="90"/>
      <c r="AI293" s="90"/>
      <c r="AJ293" s="90"/>
      <c r="AK293" s="90"/>
      <c r="AL293" s="90"/>
      <c r="AM293" s="90"/>
      <c r="AN293" s="90"/>
    </row>
    <row r="294" spans="1:40" ht="12" customHeight="1">
      <c r="A294" s="9"/>
      <c r="B294" s="256"/>
      <c r="C294" s="250"/>
      <c r="D294" s="250"/>
      <c r="E294" s="250"/>
      <c r="F294" s="252"/>
      <c r="G294" s="252"/>
      <c r="H294" s="250"/>
      <c r="I294" s="251"/>
      <c r="J294" s="251"/>
      <c r="K294" s="257"/>
      <c r="L294" s="251"/>
      <c r="M294" s="251"/>
      <c r="N294" s="158"/>
      <c r="O294" s="90"/>
      <c r="P294" s="90"/>
      <c r="Q294" s="90"/>
      <c r="R294" s="90"/>
      <c r="S294" s="90"/>
      <c r="T294" s="90"/>
      <c r="U294" s="90"/>
      <c r="V294" s="90"/>
      <c r="W294" s="90"/>
      <c r="X294" s="90"/>
      <c r="Y294" s="90"/>
      <c r="Z294" s="90"/>
      <c r="AA294" s="90"/>
      <c r="AB294" s="90"/>
      <c r="AC294" s="90"/>
      <c r="AD294" s="90"/>
      <c r="AE294" s="90"/>
      <c r="AF294" s="90"/>
      <c r="AG294" s="90"/>
      <c r="AH294" s="90"/>
      <c r="AI294" s="90"/>
      <c r="AJ294" s="90"/>
      <c r="AK294" s="90"/>
      <c r="AL294" s="90"/>
      <c r="AM294" s="90"/>
      <c r="AN294" s="90"/>
    </row>
    <row r="295" spans="1:40" ht="12" customHeight="1">
      <c r="A295" s="9"/>
      <c r="B295" s="249" t="s">
        <v>136</v>
      </c>
      <c r="C295" s="250"/>
      <c r="D295" s="250"/>
      <c r="E295" s="250"/>
      <c r="F295" s="252"/>
      <c r="G295" s="252"/>
      <c r="H295" s="250"/>
      <c r="I295" s="251"/>
      <c r="J295" s="251"/>
      <c r="K295" s="257"/>
      <c r="L295" s="251"/>
      <c r="M295" s="251"/>
      <c r="N295" s="158"/>
      <c r="O295" s="90"/>
      <c r="P295" s="90"/>
      <c r="Q295" s="90"/>
      <c r="R295" s="90"/>
      <c r="S295" s="90"/>
      <c r="T295" s="90"/>
      <c r="U295" s="90"/>
      <c r="V295" s="90"/>
      <c r="W295" s="90"/>
      <c r="X295" s="90"/>
      <c r="Y295" s="90"/>
      <c r="Z295" s="90"/>
      <c r="AA295" s="90"/>
      <c r="AB295" s="90"/>
      <c r="AC295" s="90"/>
      <c r="AD295" s="90"/>
      <c r="AE295" s="90"/>
      <c r="AF295" s="90"/>
      <c r="AG295" s="90"/>
      <c r="AH295" s="90"/>
      <c r="AI295" s="90"/>
      <c r="AJ295" s="90"/>
      <c r="AK295" s="90"/>
      <c r="AL295" s="90"/>
      <c r="AM295" s="90"/>
      <c r="AN295" s="90"/>
    </row>
    <row r="296" spans="1:40" ht="36">
      <c r="A296" s="9"/>
      <c r="B296" s="80"/>
      <c r="C296" s="250"/>
      <c r="D296" s="2031"/>
      <c r="E296" s="1950"/>
      <c r="F296" s="252"/>
      <c r="G296" s="252"/>
      <c r="H296" s="1885"/>
      <c r="I296" s="1886"/>
      <c r="J296" s="1881" t="s">
        <v>138</v>
      </c>
      <c r="K296" s="1882" t="s">
        <v>597</v>
      </c>
      <c r="L296" s="1882" t="s">
        <v>140</v>
      </c>
      <c r="M296" s="1883" t="s">
        <v>141</v>
      </c>
      <c r="N296" s="158"/>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row>
    <row r="297" spans="1:40" ht="12" customHeight="1">
      <c r="A297" s="9"/>
      <c r="C297" s="165"/>
      <c r="D297" s="1992"/>
      <c r="E297" s="1950"/>
      <c r="F297" s="165"/>
      <c r="G297" s="165"/>
      <c r="H297" s="1876"/>
      <c r="I297" s="1876"/>
      <c r="J297" s="1871" t="s">
        <v>142</v>
      </c>
      <c r="K297" s="165"/>
      <c r="L297" s="165"/>
      <c r="M297" s="165"/>
      <c r="N297" s="115"/>
      <c r="O297" s="90"/>
      <c r="P297" s="90"/>
      <c r="Q297" s="90"/>
      <c r="R297" s="90"/>
      <c r="S297" s="90"/>
      <c r="T297" s="90"/>
      <c r="U297" s="90"/>
      <c r="V297" s="90"/>
      <c r="W297" s="90"/>
      <c r="X297" s="90"/>
      <c r="Y297" s="90"/>
      <c r="Z297" s="90"/>
      <c r="AA297" s="90"/>
      <c r="AB297" s="90"/>
      <c r="AC297" s="90"/>
      <c r="AD297" s="90"/>
      <c r="AE297" s="90"/>
      <c r="AF297" s="90"/>
      <c r="AG297" s="90"/>
      <c r="AH297" s="90"/>
      <c r="AI297" s="90"/>
      <c r="AJ297" s="90"/>
      <c r="AK297" s="90"/>
      <c r="AL297" s="90"/>
      <c r="AM297" s="90"/>
      <c r="AN297" s="90"/>
    </row>
    <row r="298" spans="1:40" ht="12" customHeight="1">
      <c r="A298" s="9"/>
      <c r="B298" s="80" t="s">
        <v>715</v>
      </c>
      <c r="C298" s="254"/>
      <c r="D298" s="2032"/>
      <c r="E298" s="1950"/>
      <c r="F298" s="254"/>
      <c r="G298" s="254"/>
      <c r="H298" s="1877"/>
      <c r="I298" s="1878"/>
      <c r="J298" s="1884"/>
      <c r="K298" s="1645"/>
      <c r="L298" s="1869">
        <f>SUM(J298:K298)</f>
        <v>0</v>
      </c>
      <c r="M298" s="1646"/>
      <c r="N298" s="115"/>
      <c r="O298" s="90"/>
      <c r="P298" s="90"/>
      <c r="Q298" s="90"/>
      <c r="R298" s="90"/>
      <c r="S298" s="90"/>
      <c r="T298" s="90"/>
      <c r="U298" s="90"/>
      <c r="V298" s="90"/>
      <c r="W298" s="90"/>
      <c r="X298" s="90"/>
      <c r="Y298" s="90"/>
      <c r="Z298" s="90"/>
      <c r="AA298" s="90"/>
      <c r="AB298" s="90"/>
      <c r="AC298" s="90"/>
      <c r="AD298" s="90"/>
      <c r="AE298" s="90"/>
      <c r="AF298" s="90"/>
      <c r="AG298" s="90"/>
      <c r="AH298" s="90"/>
      <c r="AI298" s="90"/>
      <c r="AJ298" s="90"/>
      <c r="AK298" s="90"/>
      <c r="AL298" s="90"/>
      <c r="AM298" s="90"/>
      <c r="AN298" s="90"/>
    </row>
    <row r="299" spans="1:40" ht="12" customHeight="1">
      <c r="A299" s="9"/>
      <c r="B299" s="80" t="s">
        <v>716</v>
      </c>
      <c r="C299" s="254"/>
      <c r="D299" s="2032"/>
      <c r="E299" s="1950"/>
      <c r="F299" s="254"/>
      <c r="G299" s="254"/>
      <c r="H299" s="1877"/>
      <c r="I299" s="1878"/>
      <c r="J299" s="1884"/>
      <c r="K299" s="1645"/>
      <c r="L299" s="1869">
        <f t="shared" ref="L299:L303" si="59">SUM(J299:K299)</f>
        <v>0</v>
      </c>
      <c r="M299" s="1646"/>
      <c r="N299" s="115"/>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row>
    <row r="300" spans="1:40" ht="12" customHeight="1">
      <c r="A300" s="9"/>
      <c r="B300" s="80" t="s">
        <v>717</v>
      </c>
      <c r="C300" s="254"/>
      <c r="D300" s="2032"/>
      <c r="E300" s="1950"/>
      <c r="F300" s="254"/>
      <c r="G300" s="254"/>
      <c r="H300" s="1877"/>
      <c r="I300" s="1878"/>
      <c r="J300" s="1884"/>
      <c r="K300" s="1645"/>
      <c r="L300" s="1869">
        <f t="shared" si="59"/>
        <v>0</v>
      </c>
      <c r="M300" s="1646"/>
      <c r="N300" s="115"/>
      <c r="O300" s="90"/>
      <c r="P300" s="90"/>
      <c r="Q300" s="90"/>
      <c r="R300" s="90"/>
      <c r="S300" s="90"/>
      <c r="T300" s="90"/>
      <c r="U300" s="90"/>
      <c r="V300" s="90"/>
      <c r="W300" s="90"/>
      <c r="X300" s="90"/>
      <c r="Y300" s="90"/>
      <c r="Z300" s="90"/>
      <c r="AA300" s="90"/>
      <c r="AB300" s="90"/>
      <c r="AC300" s="90"/>
      <c r="AD300" s="90"/>
      <c r="AE300" s="90"/>
      <c r="AF300" s="90"/>
      <c r="AG300" s="90"/>
      <c r="AH300" s="90"/>
      <c r="AI300" s="90"/>
      <c r="AJ300" s="90"/>
      <c r="AK300" s="90"/>
      <c r="AL300" s="90"/>
      <c r="AM300" s="90"/>
      <c r="AN300" s="90"/>
    </row>
    <row r="301" spans="1:40" ht="12" customHeight="1">
      <c r="A301" s="9"/>
      <c r="B301" s="80" t="s">
        <v>718</v>
      </c>
      <c r="C301" s="254"/>
      <c r="D301" s="2032"/>
      <c r="E301" s="1950"/>
      <c r="F301" s="254"/>
      <c r="G301" s="254"/>
      <c r="H301" s="1877"/>
      <c r="I301" s="1878"/>
      <c r="J301" s="1884"/>
      <c r="K301" s="1645"/>
      <c r="L301" s="1869">
        <f t="shared" si="59"/>
        <v>0</v>
      </c>
      <c r="M301" s="1646"/>
      <c r="N301" s="115"/>
      <c r="O301" s="90"/>
      <c r="P301" s="90"/>
      <c r="Q301" s="90"/>
      <c r="R301" s="90"/>
      <c r="S301" s="90"/>
      <c r="T301" s="90"/>
      <c r="U301" s="90"/>
      <c r="V301" s="90"/>
      <c r="W301" s="90"/>
      <c r="X301" s="90"/>
      <c r="Y301" s="90"/>
      <c r="Z301" s="90"/>
      <c r="AA301" s="90"/>
      <c r="AB301" s="90"/>
      <c r="AC301" s="90"/>
      <c r="AD301" s="90"/>
      <c r="AE301" s="90"/>
      <c r="AF301" s="90"/>
      <c r="AG301" s="90"/>
      <c r="AH301" s="90"/>
      <c r="AI301" s="90"/>
      <c r="AJ301" s="90"/>
      <c r="AK301" s="90"/>
      <c r="AL301" s="90"/>
      <c r="AM301" s="90"/>
      <c r="AN301" s="90"/>
    </row>
    <row r="302" spans="1:40" ht="12" customHeight="1">
      <c r="A302" s="9"/>
      <c r="B302" s="80" t="s">
        <v>719</v>
      </c>
      <c r="C302" s="254"/>
      <c r="D302" s="2032"/>
      <c r="E302" s="1950"/>
      <c r="F302" s="254"/>
      <c r="G302" s="254"/>
      <c r="H302" s="1877"/>
      <c r="I302" s="1878"/>
      <c r="J302" s="1884"/>
      <c r="K302" s="1645"/>
      <c r="L302" s="1869">
        <f t="shared" si="59"/>
        <v>0</v>
      </c>
      <c r="M302" s="1646"/>
      <c r="N302" s="115"/>
      <c r="O302" s="90"/>
      <c r="P302" s="90"/>
      <c r="Q302" s="90"/>
      <c r="R302" s="90"/>
      <c r="S302" s="90"/>
      <c r="T302" s="90"/>
      <c r="U302" s="90"/>
      <c r="V302" s="90"/>
      <c r="W302" s="90"/>
      <c r="X302" s="90"/>
      <c r="Y302" s="90"/>
      <c r="Z302" s="90"/>
      <c r="AA302" s="90"/>
      <c r="AB302" s="90"/>
      <c r="AC302" s="90"/>
      <c r="AD302" s="90"/>
      <c r="AE302" s="90"/>
      <c r="AF302" s="90"/>
      <c r="AG302" s="90"/>
      <c r="AH302" s="90"/>
      <c r="AI302" s="90"/>
      <c r="AJ302" s="90"/>
      <c r="AK302" s="90"/>
      <c r="AL302" s="90"/>
      <c r="AM302" s="90"/>
      <c r="AN302" s="90"/>
    </row>
    <row r="303" spans="1:40" ht="12" customHeight="1">
      <c r="A303" s="9"/>
      <c r="B303" s="80" t="s">
        <v>720</v>
      </c>
      <c r="C303" s="254"/>
      <c r="D303" s="2032"/>
      <c r="E303" s="1950"/>
      <c r="F303" s="254"/>
      <c r="G303" s="254"/>
      <c r="H303" s="1877"/>
      <c r="I303" s="1878"/>
      <c r="J303" s="1884"/>
      <c r="K303" s="1645"/>
      <c r="L303" s="1869">
        <f t="shared" si="59"/>
        <v>0</v>
      </c>
      <c r="M303" s="1646"/>
      <c r="N303" s="115"/>
      <c r="O303" s="90"/>
      <c r="P303" s="90"/>
      <c r="Q303" s="90"/>
      <c r="R303" s="90"/>
      <c r="S303" s="90"/>
      <c r="T303" s="90"/>
      <c r="U303" s="90"/>
      <c r="V303" s="90"/>
      <c r="W303" s="90"/>
      <c r="X303" s="90"/>
      <c r="Y303" s="90"/>
      <c r="Z303" s="90"/>
      <c r="AA303" s="90"/>
      <c r="AB303" s="90"/>
      <c r="AC303" s="90"/>
      <c r="AD303" s="90"/>
      <c r="AE303" s="90"/>
      <c r="AF303" s="90"/>
      <c r="AG303" s="90"/>
      <c r="AH303" s="90"/>
      <c r="AI303" s="90"/>
      <c r="AJ303" s="90"/>
      <c r="AK303" s="90"/>
      <c r="AL303" s="90"/>
      <c r="AM303" s="90"/>
      <c r="AN303" s="90"/>
    </row>
    <row r="304" spans="1:40" ht="12" customHeight="1" thickBot="1">
      <c r="A304" s="9"/>
      <c r="B304" s="80"/>
      <c r="C304" s="254"/>
      <c r="D304" s="2032"/>
      <c r="E304" s="1950"/>
      <c r="F304" s="254"/>
      <c r="G304" s="254"/>
      <c r="H304" s="1879"/>
      <c r="I304" s="1879"/>
      <c r="J304" s="1647">
        <f>SUM(J298:J303)</f>
        <v>0</v>
      </c>
      <c r="K304" s="1647">
        <f t="shared" ref="K304:M304" si="60">SUM(K298:K303)</f>
        <v>0</v>
      </c>
      <c r="L304" s="1647">
        <f t="shared" si="60"/>
        <v>0</v>
      </c>
      <c r="M304" s="1647">
        <f t="shared" si="60"/>
        <v>0</v>
      </c>
      <c r="N304" s="258"/>
      <c r="O304" s="90"/>
      <c r="P304" s="90"/>
      <c r="Q304" s="90"/>
      <c r="R304" s="90"/>
      <c r="S304" s="90"/>
      <c r="T304" s="90"/>
      <c r="U304" s="90"/>
      <c r="V304" s="90"/>
      <c r="W304" s="90"/>
      <c r="X304" s="90"/>
      <c r="Y304" s="90"/>
      <c r="Z304" s="90"/>
      <c r="AA304" s="90"/>
      <c r="AB304" s="90"/>
      <c r="AC304" s="90"/>
      <c r="AD304" s="90"/>
      <c r="AE304" s="90"/>
      <c r="AF304" s="90"/>
      <c r="AG304" s="90"/>
      <c r="AH304" s="90"/>
      <c r="AI304" s="90"/>
      <c r="AJ304" s="90"/>
      <c r="AK304" s="90"/>
      <c r="AL304" s="90"/>
      <c r="AM304" s="90"/>
      <c r="AN304" s="90"/>
    </row>
    <row r="305" spans="1:40" ht="12" customHeight="1">
      <c r="A305" s="9"/>
      <c r="B305" s="255" t="s">
        <v>618</v>
      </c>
      <c r="C305" s="9"/>
      <c r="D305" s="90"/>
      <c r="E305" s="90"/>
      <c r="F305" s="102"/>
      <c r="G305" s="102"/>
      <c r="H305" s="1875"/>
      <c r="I305" s="1887"/>
      <c r="J305" s="1837">
        <f>J304-J236</f>
        <v>0</v>
      </c>
      <c r="K305" s="1837">
        <f t="shared" ref="K305:M305" si="61">K304-K236</f>
        <v>0</v>
      </c>
      <c r="L305" s="1837">
        <f t="shared" si="61"/>
        <v>0</v>
      </c>
      <c r="M305" s="1837">
        <f t="shared" si="61"/>
        <v>0</v>
      </c>
      <c r="N305" s="115"/>
      <c r="O305" s="90"/>
      <c r="P305" s="90"/>
      <c r="Q305" s="90"/>
      <c r="R305" s="90"/>
      <c r="S305" s="90"/>
      <c r="T305" s="90"/>
      <c r="U305" s="90"/>
      <c r="V305" s="90"/>
      <c r="W305" s="90"/>
      <c r="X305" s="90"/>
      <c r="Y305" s="90"/>
      <c r="Z305" s="90"/>
      <c r="AA305" s="90"/>
      <c r="AB305" s="90"/>
      <c r="AC305" s="90"/>
      <c r="AD305" s="90"/>
      <c r="AE305" s="90"/>
      <c r="AF305" s="90"/>
      <c r="AG305" s="90"/>
      <c r="AH305" s="90"/>
      <c r="AI305" s="90"/>
      <c r="AJ305" s="90"/>
      <c r="AK305" s="90"/>
      <c r="AL305" s="90"/>
      <c r="AM305" s="90"/>
      <c r="AN305" s="90"/>
    </row>
    <row r="306" spans="1:40" ht="12" customHeight="1">
      <c r="A306" s="9"/>
      <c r="B306" s="9"/>
      <c r="C306" s="9"/>
      <c r="D306" s="90"/>
      <c r="E306" s="90"/>
      <c r="F306" s="102"/>
      <c r="G306" s="102"/>
      <c r="H306" s="102"/>
      <c r="I306" s="102"/>
      <c r="J306" s="102"/>
      <c r="K306" s="102"/>
      <c r="L306" s="102"/>
      <c r="M306" s="102"/>
      <c r="N306" s="115"/>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90"/>
      <c r="AM306" s="90"/>
      <c r="AN306" s="90"/>
    </row>
    <row r="307" spans="1:40" ht="12" customHeight="1">
      <c r="A307" s="9"/>
      <c r="B307" s="9"/>
      <c r="C307" s="9"/>
      <c r="D307" s="90"/>
      <c r="E307" s="90"/>
      <c r="F307" s="102"/>
      <c r="G307" s="102"/>
      <c r="H307" s="102"/>
      <c r="I307" s="102"/>
      <c r="J307" s="102"/>
      <c r="K307" s="102"/>
      <c r="L307" s="102"/>
      <c r="M307" s="102"/>
      <c r="N307" s="115"/>
      <c r="O307" s="90"/>
      <c r="P307" s="90"/>
      <c r="Q307" s="90"/>
      <c r="R307" s="90"/>
      <c r="S307" s="90"/>
      <c r="T307" s="90"/>
      <c r="U307" s="90"/>
      <c r="V307" s="90"/>
      <c r="W307" s="90"/>
      <c r="X307" s="90"/>
      <c r="Y307" s="90"/>
      <c r="Z307" s="90"/>
      <c r="AA307" s="90"/>
      <c r="AB307" s="90"/>
      <c r="AC307" s="90"/>
      <c r="AD307" s="90"/>
      <c r="AE307" s="90"/>
      <c r="AF307" s="90"/>
      <c r="AG307" s="90"/>
      <c r="AH307" s="90"/>
      <c r="AI307" s="90"/>
      <c r="AJ307" s="90"/>
      <c r="AK307" s="90"/>
      <c r="AL307" s="90"/>
      <c r="AM307" s="90"/>
      <c r="AN307" s="90"/>
    </row>
    <row r="308" spans="1:40" ht="12" customHeight="1">
      <c r="A308" s="8" t="s">
        <v>42</v>
      </c>
      <c r="B308" s="9" t="s">
        <v>721</v>
      </c>
      <c r="C308" s="9"/>
      <c r="D308" s="90"/>
      <c r="E308" s="90"/>
      <c r="F308" s="102"/>
      <c r="G308" s="102"/>
      <c r="H308" s="102"/>
      <c r="I308" s="102"/>
      <c r="J308" s="102"/>
      <c r="K308" s="102"/>
      <c r="L308" s="102"/>
      <c r="M308" s="102"/>
      <c r="N308" s="115"/>
      <c r="O308" s="90"/>
      <c r="P308" s="90"/>
      <c r="Q308" s="90"/>
      <c r="R308" s="90"/>
      <c r="S308" s="90"/>
      <c r="T308" s="90"/>
      <c r="U308" s="90"/>
      <c r="V308" s="90"/>
      <c r="W308" s="90"/>
      <c r="X308" s="90"/>
      <c r="Y308" s="90"/>
      <c r="Z308" s="90"/>
      <c r="AA308" s="90"/>
      <c r="AB308" s="90"/>
      <c r="AC308" s="90"/>
      <c r="AD308" s="90"/>
      <c r="AE308" s="90"/>
      <c r="AF308" s="90"/>
      <c r="AG308" s="90"/>
      <c r="AH308" s="90"/>
      <c r="AI308" s="90"/>
      <c r="AJ308" s="90"/>
      <c r="AK308" s="90"/>
      <c r="AL308" s="90"/>
      <c r="AM308" s="90"/>
      <c r="AN308" s="90"/>
    </row>
    <row r="309" spans="1:40" ht="12" customHeight="1">
      <c r="A309" s="15" t="s">
        <v>722</v>
      </c>
      <c r="B309" s="15" t="s">
        <v>723</v>
      </c>
      <c r="C309" s="15"/>
      <c r="D309" s="15"/>
      <c r="F309" s="259"/>
      <c r="G309" s="103"/>
      <c r="H309" s="103"/>
      <c r="I309" s="103"/>
      <c r="J309" s="103"/>
      <c r="K309" s="103"/>
      <c r="L309" s="226"/>
      <c r="M309" s="226"/>
      <c r="N309" s="177" t="s">
        <v>724</v>
      </c>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row>
    <row r="310" spans="1:40" ht="12" customHeight="1">
      <c r="A310" s="80"/>
      <c r="B310" s="80"/>
      <c r="C310" s="80"/>
      <c r="D310" s="80"/>
      <c r="E310" s="80"/>
      <c r="F310" s="245"/>
      <c r="G310" s="245"/>
      <c r="H310" s="245"/>
      <c r="I310" s="245"/>
      <c r="J310" s="245"/>
      <c r="K310" s="245"/>
      <c r="L310" s="245"/>
      <c r="M310" s="245"/>
      <c r="N310" s="1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row>
    <row r="311" spans="1:40" ht="12" customHeight="1">
      <c r="A311" s="80"/>
      <c r="B311" s="80"/>
      <c r="C311" s="80"/>
      <c r="D311" s="80"/>
      <c r="E311" s="80"/>
      <c r="F311" s="1964">
        <v>44742</v>
      </c>
      <c r="G311" s="1965"/>
      <c r="H311" s="1965"/>
      <c r="I311" s="1952"/>
      <c r="J311" s="1964">
        <v>44377</v>
      </c>
      <c r="K311" s="1965"/>
      <c r="L311" s="1965"/>
      <c r="M311" s="1952"/>
      <c r="N311" s="1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row>
    <row r="312" spans="1:40" ht="36">
      <c r="A312" s="80"/>
      <c r="B312" s="80"/>
      <c r="C312" s="80"/>
      <c r="D312" s="80"/>
      <c r="E312" s="80"/>
      <c r="F312" s="92" t="s">
        <v>138</v>
      </c>
      <c r="G312" s="92" t="s">
        <v>597</v>
      </c>
      <c r="H312" s="92" t="s">
        <v>140</v>
      </c>
      <c r="I312" s="92" t="s">
        <v>141</v>
      </c>
      <c r="J312" s="92" t="s">
        <v>138</v>
      </c>
      <c r="K312" s="92" t="s">
        <v>597</v>
      </c>
      <c r="L312" s="92" t="s">
        <v>140</v>
      </c>
      <c r="M312" s="92" t="s">
        <v>141</v>
      </c>
      <c r="N312" s="1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row>
    <row r="313" spans="1:40" ht="12" customHeight="1">
      <c r="A313" s="80"/>
      <c r="B313" s="80"/>
      <c r="C313" s="80"/>
      <c r="D313" s="80"/>
      <c r="E313" s="80"/>
      <c r="F313" s="94" t="s">
        <v>142</v>
      </c>
      <c r="G313" s="94" t="s">
        <v>142</v>
      </c>
      <c r="H313" s="94" t="s">
        <v>142</v>
      </c>
      <c r="I313" s="94" t="s">
        <v>142</v>
      </c>
      <c r="J313" s="94" t="s">
        <v>142</v>
      </c>
      <c r="K313" s="94" t="s">
        <v>142</v>
      </c>
      <c r="L313" s="94" t="s">
        <v>142</v>
      </c>
      <c r="M313" s="94" t="s">
        <v>142</v>
      </c>
      <c r="N313" s="1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row>
    <row r="314" spans="1:40" ht="12" customHeight="1">
      <c r="A314" s="80"/>
      <c r="B314" s="80" t="s">
        <v>725</v>
      </c>
      <c r="C314" s="80"/>
      <c r="D314" s="80"/>
      <c r="E314" s="80"/>
      <c r="F314" s="1596"/>
      <c r="G314" s="1596"/>
      <c r="H314" s="1856">
        <f>SUM(F314:G314)</f>
        <v>0</v>
      </c>
      <c r="I314" s="1596"/>
      <c r="J314" s="1596"/>
      <c r="K314" s="1596"/>
      <c r="L314" s="1856">
        <f>SUM(J314:K314)</f>
        <v>0</v>
      </c>
      <c r="M314" s="1596"/>
      <c r="N314" s="177"/>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row>
    <row r="315" spans="1:40" ht="12" customHeight="1">
      <c r="A315" s="80"/>
      <c r="B315" s="80" t="s">
        <v>726</v>
      </c>
      <c r="C315" s="80"/>
      <c r="D315" s="80"/>
      <c r="E315" s="80"/>
      <c r="F315" s="1596"/>
      <c r="G315" s="1596"/>
      <c r="H315" s="1856">
        <f t="shared" ref="H315:H323" si="62">SUM(F315:G315)</f>
        <v>0</v>
      </c>
      <c r="I315" s="1596"/>
      <c r="J315" s="1596"/>
      <c r="K315" s="1596"/>
      <c r="L315" s="1856">
        <f t="shared" ref="L315:L323" si="63">SUM(J315:K315)</f>
        <v>0</v>
      </c>
      <c r="M315" s="1596"/>
      <c r="N315" s="177"/>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row>
    <row r="316" spans="1:40" ht="12" customHeight="1">
      <c r="A316" s="80"/>
      <c r="B316" s="80" t="s">
        <v>727</v>
      </c>
      <c r="C316" s="80"/>
      <c r="D316" s="80"/>
      <c r="E316" s="80"/>
      <c r="F316" s="1596"/>
      <c r="G316" s="1596"/>
      <c r="H316" s="1856">
        <f t="shared" si="62"/>
        <v>0</v>
      </c>
      <c r="I316" s="1596"/>
      <c r="J316" s="1596"/>
      <c r="K316" s="1596"/>
      <c r="L316" s="1856">
        <f t="shared" si="63"/>
        <v>0</v>
      </c>
      <c r="M316" s="1596"/>
      <c r="N316" s="177"/>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row>
    <row r="317" spans="1:40" ht="12" customHeight="1">
      <c r="A317" s="80"/>
      <c r="B317" s="80" t="s">
        <v>728</v>
      </c>
      <c r="C317" s="80"/>
      <c r="D317" s="80"/>
      <c r="E317" s="80"/>
      <c r="F317" s="1596"/>
      <c r="G317" s="1596"/>
      <c r="H317" s="1856">
        <f t="shared" si="62"/>
        <v>0</v>
      </c>
      <c r="I317" s="1596"/>
      <c r="J317" s="1596"/>
      <c r="K317" s="1596"/>
      <c r="L317" s="1856">
        <f t="shared" si="63"/>
        <v>0</v>
      </c>
      <c r="M317" s="1596"/>
      <c r="N317" s="177"/>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row>
    <row r="318" spans="1:40" ht="12" customHeight="1">
      <c r="A318" s="80"/>
      <c r="B318" s="80" t="s">
        <v>729</v>
      </c>
      <c r="C318" s="80"/>
      <c r="D318" s="80"/>
      <c r="E318" s="80"/>
      <c r="F318" s="1596"/>
      <c r="G318" s="1596"/>
      <c r="H318" s="1856">
        <f t="shared" si="62"/>
        <v>0</v>
      </c>
      <c r="I318" s="1596"/>
      <c r="J318" s="1596"/>
      <c r="K318" s="1596"/>
      <c r="L318" s="1856">
        <f t="shared" si="63"/>
        <v>0</v>
      </c>
      <c r="M318" s="1596"/>
      <c r="N318" s="177"/>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row>
    <row r="319" spans="1:40" ht="12" customHeight="1">
      <c r="A319" s="80"/>
      <c r="B319" s="80" t="s">
        <v>730</v>
      </c>
      <c r="C319" s="80"/>
      <c r="D319" s="80"/>
      <c r="E319" s="80"/>
      <c r="F319" s="1596"/>
      <c r="G319" s="1596"/>
      <c r="H319" s="1856">
        <f t="shared" si="62"/>
        <v>0</v>
      </c>
      <c r="I319" s="1596"/>
      <c r="J319" s="1596"/>
      <c r="K319" s="1596"/>
      <c r="L319" s="1856">
        <f t="shared" si="63"/>
        <v>0</v>
      </c>
      <c r="M319" s="1596"/>
      <c r="N319" s="177"/>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row>
    <row r="320" spans="1:40" ht="12" customHeight="1">
      <c r="A320" s="80"/>
      <c r="B320" s="80" t="s">
        <v>731</v>
      </c>
      <c r="C320" s="80"/>
      <c r="D320" s="80"/>
      <c r="E320" s="80"/>
      <c r="F320" s="1596"/>
      <c r="G320" s="1596"/>
      <c r="H320" s="1856">
        <f t="shared" si="62"/>
        <v>0</v>
      </c>
      <c r="I320" s="1596"/>
      <c r="J320" s="1596"/>
      <c r="K320" s="1596"/>
      <c r="L320" s="1856">
        <f t="shared" si="63"/>
        <v>0</v>
      </c>
      <c r="M320" s="1596"/>
      <c r="N320" s="177"/>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row>
    <row r="321" spans="1:40" ht="12" customHeight="1">
      <c r="A321" s="80"/>
      <c r="B321" s="80" t="s">
        <v>732</v>
      </c>
      <c r="C321" s="80"/>
      <c r="D321" s="80"/>
      <c r="E321" s="80"/>
      <c r="F321" s="1596"/>
      <c r="G321" s="1596"/>
      <c r="H321" s="1856">
        <f t="shared" si="62"/>
        <v>0</v>
      </c>
      <c r="I321" s="1596"/>
      <c r="J321" s="1596"/>
      <c r="K321" s="1596"/>
      <c r="L321" s="1856">
        <f t="shared" si="63"/>
        <v>0</v>
      </c>
      <c r="M321" s="1596"/>
      <c r="N321" s="177"/>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row>
    <row r="322" spans="1:40" ht="12" customHeight="1">
      <c r="A322" s="80"/>
      <c r="B322" s="80" t="s">
        <v>733</v>
      </c>
      <c r="C322" s="80"/>
      <c r="D322" s="80"/>
      <c r="E322" s="80"/>
      <c r="F322" s="1596"/>
      <c r="G322" s="1596"/>
      <c r="H322" s="1856">
        <f t="shared" si="62"/>
        <v>0</v>
      </c>
      <c r="I322" s="1596"/>
      <c r="J322" s="1596"/>
      <c r="K322" s="1596"/>
      <c r="L322" s="1856">
        <f t="shared" si="63"/>
        <v>0</v>
      </c>
      <c r="M322" s="1596"/>
      <c r="N322" s="177"/>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row>
    <row r="323" spans="1:40" ht="12" customHeight="1">
      <c r="A323" s="80"/>
      <c r="B323" s="80" t="s">
        <v>307</v>
      </c>
      <c r="C323" s="80"/>
      <c r="D323" s="80"/>
      <c r="E323" s="80"/>
      <c r="F323" s="1596"/>
      <c r="G323" s="1596"/>
      <c r="H323" s="1856">
        <f t="shared" si="62"/>
        <v>0</v>
      </c>
      <c r="I323" s="1596"/>
      <c r="J323" s="1596"/>
      <c r="K323" s="1596"/>
      <c r="L323" s="1856">
        <f t="shared" si="63"/>
        <v>0</v>
      </c>
      <c r="M323" s="1596"/>
      <c r="N323" s="177"/>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row>
    <row r="324" spans="1:40" ht="12" customHeight="1">
      <c r="A324" s="15"/>
      <c r="B324" s="15" t="s">
        <v>734</v>
      </c>
      <c r="C324" s="15"/>
      <c r="D324" s="15"/>
      <c r="E324" s="15"/>
      <c r="F324" s="1620">
        <f>SUM(F314:F323)</f>
        <v>0</v>
      </c>
      <c r="G324" s="1620">
        <f t="shared" ref="G324:M324" si="64">SUM(G314:G323)</f>
        <v>0</v>
      </c>
      <c r="H324" s="1620">
        <f t="shared" si="64"/>
        <v>0</v>
      </c>
      <c r="I324" s="1620">
        <f t="shared" si="64"/>
        <v>0</v>
      </c>
      <c r="J324" s="1620">
        <f t="shared" si="64"/>
        <v>0</v>
      </c>
      <c r="K324" s="1620">
        <f t="shared" si="64"/>
        <v>0</v>
      </c>
      <c r="L324" s="1620">
        <f t="shared" si="64"/>
        <v>0</v>
      </c>
      <c r="M324" s="1620">
        <f t="shared" si="64"/>
        <v>0</v>
      </c>
      <c r="N324" s="183"/>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row>
    <row r="325" spans="1:40" ht="12" customHeight="1">
      <c r="A325" s="80"/>
      <c r="B325" s="80"/>
      <c r="C325" s="80"/>
      <c r="D325" s="80"/>
      <c r="E325" s="80"/>
      <c r="F325" s="1589"/>
      <c r="G325" s="1589"/>
      <c r="H325" s="1589"/>
      <c r="I325" s="1589"/>
      <c r="J325" s="1589"/>
      <c r="K325" s="1589"/>
      <c r="L325" s="1589"/>
      <c r="M325" s="1589"/>
      <c r="N325" s="177"/>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row>
    <row r="326" spans="1:40" ht="12" customHeight="1">
      <c r="A326" s="80"/>
      <c r="B326" s="136" t="s">
        <v>618</v>
      </c>
      <c r="C326" s="80"/>
      <c r="D326" s="80"/>
      <c r="E326" s="80"/>
      <c r="F326" s="1621">
        <f t="shared" ref="F326:M326" si="65">F236-F324</f>
        <v>0</v>
      </c>
      <c r="G326" s="1621">
        <f t="shared" si="65"/>
        <v>0</v>
      </c>
      <c r="H326" s="1621">
        <f t="shared" si="65"/>
        <v>0</v>
      </c>
      <c r="I326" s="1621">
        <f t="shared" si="65"/>
        <v>0</v>
      </c>
      <c r="J326" s="1621">
        <f t="shared" si="65"/>
        <v>0</v>
      </c>
      <c r="K326" s="1621">
        <f t="shared" si="65"/>
        <v>0</v>
      </c>
      <c r="L326" s="1621">
        <f t="shared" si="65"/>
        <v>0</v>
      </c>
      <c r="M326" s="1621">
        <f t="shared" si="65"/>
        <v>0</v>
      </c>
      <c r="N326" s="177"/>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row>
    <row r="327" spans="1:40" ht="12" customHeight="1">
      <c r="A327" s="80"/>
      <c r="B327" s="80"/>
      <c r="C327" s="80"/>
      <c r="D327" s="80"/>
      <c r="E327" s="80"/>
      <c r="F327" s="96"/>
      <c r="G327" s="96"/>
      <c r="H327" s="96"/>
      <c r="I327" s="96"/>
      <c r="J327" s="96"/>
      <c r="K327" s="96"/>
      <c r="L327" s="96"/>
      <c r="M327" s="230"/>
      <c r="N327" s="177"/>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row>
    <row r="328" spans="1:40" ht="12" customHeight="1">
      <c r="A328" s="15" t="s">
        <v>735</v>
      </c>
      <c r="B328" s="15" t="s">
        <v>736</v>
      </c>
      <c r="C328" s="15"/>
      <c r="E328" s="15"/>
      <c r="F328" s="103"/>
      <c r="G328" s="103"/>
      <c r="H328" s="103"/>
      <c r="I328" s="103"/>
      <c r="J328" s="103"/>
      <c r="K328" s="103"/>
      <c r="L328" s="226"/>
      <c r="M328" s="226"/>
      <c r="N328" s="177" t="s">
        <v>737</v>
      </c>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row>
    <row r="329" spans="1:40" ht="12" customHeight="1">
      <c r="A329" s="80"/>
      <c r="B329" s="80"/>
      <c r="C329" s="80"/>
      <c r="D329" s="80"/>
      <c r="E329" s="80"/>
      <c r="F329" s="96"/>
      <c r="G329" s="230"/>
      <c r="H329" s="96"/>
      <c r="I329" s="230"/>
      <c r="J329" s="96"/>
      <c r="K329" s="230"/>
      <c r="L329" s="96"/>
      <c r="M329" s="230"/>
      <c r="N329" s="177"/>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row>
    <row r="330" spans="1:40" ht="12" customHeight="1">
      <c r="A330" s="80"/>
      <c r="B330" s="80"/>
      <c r="C330" s="80"/>
      <c r="D330" s="80"/>
      <c r="E330" s="80"/>
      <c r="F330" s="1964">
        <v>44742</v>
      </c>
      <c r="G330" s="1965"/>
      <c r="H330" s="1965"/>
      <c r="I330" s="1952"/>
      <c r="J330" s="1964">
        <v>44377</v>
      </c>
      <c r="K330" s="1965"/>
      <c r="L330" s="1965"/>
      <c r="M330" s="1952"/>
      <c r="N330" s="1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row>
    <row r="331" spans="1:40" ht="36">
      <c r="A331" s="80"/>
      <c r="B331" s="80"/>
      <c r="C331" s="80"/>
      <c r="D331" s="80"/>
      <c r="E331" s="80"/>
      <c r="F331" s="92" t="s">
        <v>138</v>
      </c>
      <c r="G331" s="92" t="s">
        <v>597</v>
      </c>
      <c r="H331" s="92" t="s">
        <v>140</v>
      </c>
      <c r="I331" s="92" t="s">
        <v>141</v>
      </c>
      <c r="J331" s="92" t="s">
        <v>138</v>
      </c>
      <c r="K331" s="92" t="s">
        <v>597</v>
      </c>
      <c r="L331" s="92" t="s">
        <v>140</v>
      </c>
      <c r="M331" s="92" t="s">
        <v>141</v>
      </c>
      <c r="N331" s="1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row>
    <row r="332" spans="1:40" ht="12" customHeight="1">
      <c r="A332" s="80"/>
      <c r="B332" s="80"/>
      <c r="C332" s="80"/>
      <c r="D332" s="80"/>
      <c r="E332" s="80"/>
      <c r="F332" s="94" t="s">
        <v>142</v>
      </c>
      <c r="G332" s="94" t="s">
        <v>142</v>
      </c>
      <c r="H332" s="94" t="s">
        <v>142</v>
      </c>
      <c r="I332" s="94" t="s">
        <v>142</v>
      </c>
      <c r="J332" s="94" t="s">
        <v>142</v>
      </c>
      <c r="K332" s="94" t="s">
        <v>142</v>
      </c>
      <c r="L332" s="94" t="s">
        <v>142</v>
      </c>
      <c r="M332" s="94" t="s">
        <v>142</v>
      </c>
      <c r="N332" s="1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row>
    <row r="333" spans="1:40" ht="12" customHeight="1">
      <c r="A333" s="80"/>
      <c r="B333" s="15" t="s">
        <v>681</v>
      </c>
      <c r="C333" s="80"/>
      <c r="D333" s="80"/>
      <c r="E333" s="80"/>
      <c r="F333" s="1596"/>
      <c r="G333" s="1596"/>
      <c r="H333" s="1856">
        <f>SUM(F333:G333)</f>
        <v>0</v>
      </c>
      <c r="I333" s="1596"/>
      <c r="J333" s="1596"/>
      <c r="K333" s="1596"/>
      <c r="L333" s="1856">
        <f>SUM(J333:K333)</f>
        <v>0</v>
      </c>
      <c r="M333" s="1596"/>
      <c r="N333" s="177"/>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row>
    <row r="334" spans="1:40" ht="12" customHeight="1">
      <c r="A334" s="80"/>
      <c r="B334" s="2029" t="s">
        <v>738</v>
      </c>
      <c r="C334" s="1949"/>
      <c r="D334" s="1950"/>
      <c r="E334" s="181"/>
      <c r="F334" s="1596"/>
      <c r="G334" s="1596"/>
      <c r="H334" s="1856">
        <f t="shared" ref="H334:H338" si="66">SUM(F334:G334)</f>
        <v>0</v>
      </c>
      <c r="I334" s="1596"/>
      <c r="J334" s="1596"/>
      <c r="K334" s="1596"/>
      <c r="L334" s="1856">
        <f t="shared" ref="L334:L338" si="67">SUM(J334:K334)</f>
        <v>0</v>
      </c>
      <c r="M334" s="1596"/>
      <c r="N334" s="177"/>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row>
    <row r="335" spans="1:40" ht="12" customHeight="1">
      <c r="A335" s="80"/>
      <c r="B335" s="1117" t="s">
        <v>739</v>
      </c>
      <c r="C335" s="80"/>
      <c r="D335" s="80"/>
      <c r="E335" s="80"/>
      <c r="F335" s="1596"/>
      <c r="G335" s="1596"/>
      <c r="H335" s="1856">
        <f t="shared" si="66"/>
        <v>0</v>
      </c>
      <c r="I335" s="1596"/>
      <c r="J335" s="1596"/>
      <c r="K335" s="1596"/>
      <c r="L335" s="1856">
        <f t="shared" si="67"/>
        <v>0</v>
      </c>
      <c r="M335" s="1596"/>
      <c r="N335" s="177"/>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row>
    <row r="336" spans="1:40" ht="12" customHeight="1">
      <c r="A336" s="80"/>
      <c r="B336" s="1117" t="s">
        <v>739</v>
      </c>
      <c r="C336" s="80"/>
      <c r="D336" s="80"/>
      <c r="E336" s="80"/>
      <c r="F336" s="1596"/>
      <c r="G336" s="1596"/>
      <c r="H336" s="1856">
        <f t="shared" si="66"/>
        <v>0</v>
      </c>
      <c r="I336" s="1596"/>
      <c r="J336" s="1596"/>
      <c r="K336" s="1596"/>
      <c r="L336" s="1856">
        <f t="shared" si="67"/>
        <v>0</v>
      </c>
      <c r="M336" s="1596"/>
      <c r="N336" s="177"/>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row>
    <row r="337" spans="1:40" ht="12" customHeight="1">
      <c r="A337" s="80"/>
      <c r="B337" s="1117" t="s">
        <v>739</v>
      </c>
      <c r="C337" s="80"/>
      <c r="D337" s="80"/>
      <c r="E337" s="80"/>
      <c r="F337" s="1596"/>
      <c r="G337" s="1596"/>
      <c r="H337" s="1856">
        <f t="shared" si="66"/>
        <v>0</v>
      </c>
      <c r="I337" s="1596"/>
      <c r="J337" s="1596"/>
      <c r="K337" s="1596"/>
      <c r="L337" s="1856">
        <f t="shared" si="67"/>
        <v>0</v>
      </c>
      <c r="M337" s="1596"/>
      <c r="N337" s="177"/>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row>
    <row r="338" spans="1:40" ht="12" customHeight="1">
      <c r="A338" s="80"/>
      <c r="B338" s="15" t="s">
        <v>684</v>
      </c>
      <c r="C338" s="80"/>
      <c r="D338" s="80"/>
      <c r="E338" s="80"/>
      <c r="F338" s="1596"/>
      <c r="G338" s="1596"/>
      <c r="H338" s="1856">
        <f t="shared" si="66"/>
        <v>0</v>
      </c>
      <c r="I338" s="1596"/>
      <c r="J338" s="1596"/>
      <c r="K338" s="1596"/>
      <c r="L338" s="1856">
        <f t="shared" si="67"/>
        <v>0</v>
      </c>
      <c r="M338" s="1596"/>
      <c r="N338" s="177"/>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row>
    <row r="339" spans="1:40" ht="12" customHeight="1">
      <c r="A339" s="15"/>
      <c r="B339" s="15"/>
      <c r="C339" s="15"/>
      <c r="D339" s="15"/>
      <c r="E339" s="15"/>
      <c r="F339" s="1620">
        <f t="shared" ref="F339:M339" si="68">SUM(F333:F338)</f>
        <v>0</v>
      </c>
      <c r="G339" s="1620">
        <f t="shared" si="68"/>
        <v>0</v>
      </c>
      <c r="H339" s="1620">
        <f t="shared" si="68"/>
        <v>0</v>
      </c>
      <c r="I339" s="1620">
        <f t="shared" si="68"/>
        <v>0</v>
      </c>
      <c r="J339" s="1620">
        <f t="shared" si="68"/>
        <v>0</v>
      </c>
      <c r="K339" s="1620">
        <f t="shared" si="68"/>
        <v>0</v>
      </c>
      <c r="L339" s="1620">
        <f t="shared" si="68"/>
        <v>0</v>
      </c>
      <c r="M339" s="1620">
        <f t="shared" si="68"/>
        <v>0</v>
      </c>
      <c r="N339" s="183"/>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row>
    <row r="340" spans="1:40" ht="12" customHeight="1">
      <c r="A340" s="80"/>
      <c r="B340" s="9"/>
      <c r="C340" s="80"/>
      <c r="D340" s="80"/>
      <c r="E340" s="80"/>
      <c r="F340" s="1589"/>
      <c r="G340" s="1589"/>
      <c r="H340" s="1589"/>
      <c r="I340" s="1589"/>
      <c r="J340" s="1589"/>
      <c r="K340" s="1589"/>
      <c r="L340" s="1589"/>
      <c r="M340" s="1589"/>
      <c r="N340" s="177"/>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row>
    <row r="341" spans="1:40" ht="12" customHeight="1">
      <c r="A341" s="80"/>
      <c r="B341" s="9" t="s">
        <v>707</v>
      </c>
      <c r="C341" s="80"/>
      <c r="D341" s="80"/>
      <c r="E341" s="80"/>
      <c r="F341" s="1589"/>
      <c r="G341" s="1589"/>
      <c r="H341" s="1589"/>
      <c r="I341" s="1589"/>
      <c r="J341" s="1589"/>
      <c r="K341" s="1589"/>
      <c r="L341" s="1589"/>
      <c r="M341" s="1589"/>
      <c r="N341" s="177"/>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row>
    <row r="342" spans="1:40" s="953" customFormat="1" ht="12" customHeight="1">
      <c r="A342" s="1888"/>
      <c r="B342" s="1888" t="s">
        <v>740</v>
      </c>
      <c r="C342" s="1888"/>
      <c r="D342" s="1888"/>
      <c r="E342" s="1888"/>
      <c r="F342" s="1856">
        <f t="shared" ref="F342:M342" si="69">F334</f>
        <v>0</v>
      </c>
      <c r="G342" s="1856">
        <f t="shared" si="69"/>
        <v>0</v>
      </c>
      <c r="H342" s="1856">
        <f t="shared" si="69"/>
        <v>0</v>
      </c>
      <c r="I342" s="1856">
        <f t="shared" si="69"/>
        <v>0</v>
      </c>
      <c r="J342" s="1856">
        <f t="shared" si="69"/>
        <v>0</v>
      </c>
      <c r="K342" s="1856">
        <f t="shared" si="69"/>
        <v>0</v>
      </c>
      <c r="L342" s="1856">
        <f t="shared" si="69"/>
        <v>0</v>
      </c>
      <c r="M342" s="1856">
        <f t="shared" si="69"/>
        <v>0</v>
      </c>
      <c r="N342" s="1889"/>
      <c r="O342" s="1888"/>
      <c r="P342" s="1888"/>
      <c r="Q342" s="1888"/>
      <c r="R342" s="1888"/>
      <c r="S342" s="1888"/>
      <c r="T342" s="1888"/>
      <c r="U342" s="1888"/>
      <c r="V342" s="1888"/>
      <c r="W342" s="1888"/>
      <c r="X342" s="1888"/>
      <c r="Y342" s="1888"/>
      <c r="Z342" s="1888"/>
      <c r="AA342" s="1888"/>
      <c r="AB342" s="1888"/>
      <c r="AC342" s="1888"/>
      <c r="AD342" s="1888"/>
      <c r="AE342" s="1888"/>
      <c r="AF342" s="1888"/>
      <c r="AG342" s="1888"/>
      <c r="AH342" s="1888"/>
      <c r="AI342" s="1888"/>
      <c r="AJ342" s="1888"/>
      <c r="AK342" s="1888"/>
      <c r="AL342" s="1888"/>
      <c r="AM342" s="1888"/>
      <c r="AN342" s="1888"/>
    </row>
    <row r="343" spans="1:40" ht="12" customHeight="1">
      <c r="A343" s="80"/>
      <c r="B343" s="80"/>
      <c r="C343" s="80"/>
      <c r="D343" s="80"/>
      <c r="E343" s="80"/>
      <c r="F343" s="1589"/>
      <c r="G343" s="1589"/>
      <c r="H343" s="1589"/>
      <c r="I343" s="1589"/>
      <c r="J343" s="1589"/>
      <c r="K343" s="1589"/>
      <c r="L343" s="1589"/>
      <c r="M343" s="1589"/>
      <c r="N343" s="177"/>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row>
    <row r="344" spans="1:40" ht="12" customHeight="1">
      <c r="A344" s="80"/>
      <c r="B344" s="80" t="s">
        <v>741</v>
      </c>
      <c r="C344" s="80"/>
      <c r="E344" s="80"/>
      <c r="F344" s="1648"/>
      <c r="G344" s="1589"/>
      <c r="H344" s="1589"/>
      <c r="I344" s="1589"/>
      <c r="J344" s="1589"/>
      <c r="K344" s="1589"/>
      <c r="L344" s="1634"/>
      <c r="M344" s="1634"/>
      <c r="N344" s="177" t="s">
        <v>724</v>
      </c>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row>
    <row r="345" spans="1:40" ht="12" customHeight="1">
      <c r="A345" s="80"/>
      <c r="B345" s="80"/>
      <c r="C345" s="80"/>
      <c r="D345" s="80"/>
      <c r="E345" s="80"/>
      <c r="F345" s="1589"/>
      <c r="G345" s="1589"/>
      <c r="H345" s="1589"/>
      <c r="I345" s="1589"/>
      <c r="J345" s="1589"/>
      <c r="K345" s="1589"/>
      <c r="L345" s="1589"/>
      <c r="M345" s="1589"/>
      <c r="N345" s="177"/>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row>
    <row r="346" spans="1:40" ht="12" customHeight="1">
      <c r="A346" s="80"/>
      <c r="B346" s="80" t="s">
        <v>725</v>
      </c>
      <c r="C346" s="80"/>
      <c r="D346" s="80"/>
      <c r="E346" s="80"/>
      <c r="F346" s="1596"/>
      <c r="G346" s="1596"/>
      <c r="H346" s="1856">
        <f>SUM(F346:G346)</f>
        <v>0</v>
      </c>
      <c r="I346" s="1596"/>
      <c r="J346" s="1596"/>
      <c r="K346" s="1596"/>
      <c r="L346" s="1856">
        <f>SUM(J346:K346)</f>
        <v>0</v>
      </c>
      <c r="M346" s="1596"/>
      <c r="N346" s="177"/>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row>
    <row r="347" spans="1:40" ht="12" customHeight="1">
      <c r="A347" s="80"/>
      <c r="B347" s="80" t="s">
        <v>726</v>
      </c>
      <c r="C347" s="80"/>
      <c r="D347" s="80"/>
      <c r="E347" s="80"/>
      <c r="F347" s="1596"/>
      <c r="G347" s="1596"/>
      <c r="H347" s="1856">
        <f t="shared" ref="H347:H355" si="70">SUM(F347:G347)</f>
        <v>0</v>
      </c>
      <c r="I347" s="1596"/>
      <c r="J347" s="1596"/>
      <c r="K347" s="1596"/>
      <c r="L347" s="1856">
        <f t="shared" ref="L347:L355" si="71">SUM(J347:K347)</f>
        <v>0</v>
      </c>
      <c r="M347" s="1596"/>
      <c r="N347" s="177"/>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row>
    <row r="348" spans="1:40" ht="12" customHeight="1">
      <c r="A348" s="80"/>
      <c r="B348" s="80" t="s">
        <v>727</v>
      </c>
      <c r="C348" s="80"/>
      <c r="D348" s="80"/>
      <c r="E348" s="80"/>
      <c r="F348" s="1596"/>
      <c r="G348" s="1596"/>
      <c r="H348" s="1856">
        <f t="shared" si="70"/>
        <v>0</v>
      </c>
      <c r="I348" s="1596"/>
      <c r="J348" s="1596"/>
      <c r="K348" s="1596"/>
      <c r="L348" s="1856">
        <f t="shared" si="71"/>
        <v>0</v>
      </c>
      <c r="M348" s="1596"/>
      <c r="N348" s="177"/>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row>
    <row r="349" spans="1:40" ht="12" customHeight="1">
      <c r="A349" s="80"/>
      <c r="B349" s="80" t="s">
        <v>728</v>
      </c>
      <c r="C349" s="80"/>
      <c r="D349" s="80"/>
      <c r="E349" s="80"/>
      <c r="F349" s="1596"/>
      <c r="G349" s="1596"/>
      <c r="H349" s="1856">
        <f t="shared" si="70"/>
        <v>0</v>
      </c>
      <c r="I349" s="1596"/>
      <c r="J349" s="1596"/>
      <c r="K349" s="1596"/>
      <c r="L349" s="1856">
        <f t="shared" si="71"/>
        <v>0</v>
      </c>
      <c r="M349" s="1596"/>
      <c r="N349" s="177"/>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row>
    <row r="350" spans="1:40" ht="12" customHeight="1">
      <c r="A350" s="80"/>
      <c r="B350" s="80" t="s">
        <v>729</v>
      </c>
      <c r="C350" s="80"/>
      <c r="D350" s="80"/>
      <c r="E350" s="80"/>
      <c r="F350" s="1596"/>
      <c r="G350" s="1596"/>
      <c r="H350" s="1856">
        <f t="shared" si="70"/>
        <v>0</v>
      </c>
      <c r="I350" s="1596"/>
      <c r="J350" s="1596"/>
      <c r="K350" s="1596"/>
      <c r="L350" s="1856">
        <f t="shared" si="71"/>
        <v>0</v>
      </c>
      <c r="M350" s="1596"/>
      <c r="N350" s="177"/>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row>
    <row r="351" spans="1:40" ht="12" customHeight="1">
      <c r="A351" s="80"/>
      <c r="B351" s="80" t="s">
        <v>730</v>
      </c>
      <c r="C351" s="80"/>
      <c r="D351" s="80"/>
      <c r="E351" s="80"/>
      <c r="F351" s="1596"/>
      <c r="G351" s="1596"/>
      <c r="H351" s="1856">
        <f t="shared" si="70"/>
        <v>0</v>
      </c>
      <c r="I351" s="1596"/>
      <c r="J351" s="1596"/>
      <c r="K351" s="1596"/>
      <c r="L351" s="1856">
        <f t="shared" si="71"/>
        <v>0</v>
      </c>
      <c r="M351" s="1596"/>
      <c r="N351" s="177"/>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row>
    <row r="352" spans="1:40" ht="12" customHeight="1">
      <c r="A352" s="80"/>
      <c r="B352" s="80" t="s">
        <v>731</v>
      </c>
      <c r="C352" s="80"/>
      <c r="D352" s="80"/>
      <c r="E352" s="80"/>
      <c r="F352" s="1596"/>
      <c r="G352" s="1596"/>
      <c r="H352" s="1856">
        <f t="shared" si="70"/>
        <v>0</v>
      </c>
      <c r="I352" s="1596"/>
      <c r="J352" s="1596"/>
      <c r="K352" s="1596"/>
      <c r="L352" s="1856">
        <f t="shared" si="71"/>
        <v>0</v>
      </c>
      <c r="M352" s="1596"/>
      <c r="N352" s="177"/>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row>
    <row r="353" spans="1:40" ht="12" customHeight="1">
      <c r="A353" s="80"/>
      <c r="B353" s="80" t="s">
        <v>732</v>
      </c>
      <c r="C353" s="80"/>
      <c r="D353" s="80"/>
      <c r="E353" s="80"/>
      <c r="F353" s="1596"/>
      <c r="G353" s="1596"/>
      <c r="H353" s="1856">
        <f t="shared" si="70"/>
        <v>0</v>
      </c>
      <c r="I353" s="1596"/>
      <c r="J353" s="1596"/>
      <c r="K353" s="1596"/>
      <c r="L353" s="1856">
        <f t="shared" si="71"/>
        <v>0</v>
      </c>
      <c r="M353" s="1596"/>
      <c r="N353" s="177"/>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row>
    <row r="354" spans="1:40" ht="12" customHeight="1">
      <c r="A354" s="80"/>
      <c r="B354" s="80" t="s">
        <v>733</v>
      </c>
      <c r="C354" s="80"/>
      <c r="D354" s="80"/>
      <c r="E354" s="80"/>
      <c r="F354" s="1596"/>
      <c r="G354" s="1596"/>
      <c r="H354" s="1856">
        <f t="shared" si="70"/>
        <v>0</v>
      </c>
      <c r="I354" s="1596"/>
      <c r="J354" s="1596"/>
      <c r="K354" s="1596"/>
      <c r="L354" s="1856">
        <f t="shared" si="71"/>
        <v>0</v>
      </c>
      <c r="M354" s="1596"/>
      <c r="N354" s="177"/>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row>
    <row r="355" spans="1:40" ht="12" customHeight="1">
      <c r="A355" s="80"/>
      <c r="B355" s="80" t="s">
        <v>307</v>
      </c>
      <c r="C355" s="80"/>
      <c r="D355" s="80"/>
      <c r="E355" s="80"/>
      <c r="F355" s="1596"/>
      <c r="G355" s="1596"/>
      <c r="H355" s="1856">
        <f t="shared" si="70"/>
        <v>0</v>
      </c>
      <c r="I355" s="1596"/>
      <c r="J355" s="1596"/>
      <c r="K355" s="1596"/>
      <c r="L355" s="1856">
        <f t="shared" si="71"/>
        <v>0</v>
      </c>
      <c r="M355" s="1596"/>
      <c r="N355" s="177"/>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row>
    <row r="356" spans="1:40" ht="12" customHeight="1">
      <c r="A356" s="15"/>
      <c r="B356" s="15" t="s">
        <v>232</v>
      </c>
      <c r="C356" s="15"/>
      <c r="D356" s="15"/>
      <c r="E356" s="15"/>
      <c r="F356" s="1620">
        <f t="shared" ref="F356:M356" si="72">SUM(F346:F355)</f>
        <v>0</v>
      </c>
      <c r="G356" s="1620">
        <f t="shared" si="72"/>
        <v>0</v>
      </c>
      <c r="H356" s="1620">
        <f t="shared" si="72"/>
        <v>0</v>
      </c>
      <c r="I356" s="1620">
        <f t="shared" si="72"/>
        <v>0</v>
      </c>
      <c r="J356" s="1620">
        <f t="shared" si="72"/>
        <v>0</v>
      </c>
      <c r="K356" s="1620">
        <f t="shared" si="72"/>
        <v>0</v>
      </c>
      <c r="L356" s="1620">
        <f t="shared" si="72"/>
        <v>0</v>
      </c>
      <c r="M356" s="1620">
        <f t="shared" si="72"/>
        <v>0</v>
      </c>
      <c r="N356" s="183"/>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row>
    <row r="357" spans="1:40" ht="12" customHeight="1">
      <c r="A357" s="80"/>
      <c r="B357" s="80"/>
      <c r="C357" s="80"/>
      <c r="D357" s="80"/>
      <c r="E357" s="80"/>
      <c r="F357" s="1589"/>
      <c r="G357" s="1589"/>
      <c r="H357" s="1589"/>
      <c r="I357" s="1589"/>
      <c r="J357" s="1589"/>
      <c r="K357" s="1589"/>
      <c r="L357" s="1589"/>
      <c r="M357" s="1589"/>
      <c r="N357" s="229"/>
      <c r="O357" s="230"/>
      <c r="P357" s="23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row>
    <row r="358" spans="1:40" ht="12" customHeight="1">
      <c r="A358" s="80"/>
      <c r="B358" s="136" t="s">
        <v>618</v>
      </c>
      <c r="C358" s="80"/>
      <c r="D358" s="80"/>
      <c r="E358" s="80"/>
      <c r="F358" s="1621">
        <f t="shared" ref="F358:M358" si="73">F235-F356</f>
        <v>0</v>
      </c>
      <c r="G358" s="1621">
        <f t="shared" si="73"/>
        <v>0</v>
      </c>
      <c r="H358" s="1621">
        <f t="shared" si="73"/>
        <v>0</v>
      </c>
      <c r="I358" s="1621">
        <f t="shared" si="73"/>
        <v>0</v>
      </c>
      <c r="J358" s="1621">
        <f t="shared" si="73"/>
        <v>0</v>
      </c>
      <c r="K358" s="1621">
        <f t="shared" si="73"/>
        <v>0</v>
      </c>
      <c r="L358" s="1621">
        <f t="shared" si="73"/>
        <v>0</v>
      </c>
      <c r="M358" s="1621">
        <f t="shared" si="73"/>
        <v>0</v>
      </c>
      <c r="N358" s="229"/>
      <c r="O358" s="230"/>
      <c r="P358" s="23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row>
    <row r="359" spans="1:40" ht="12" customHeight="1">
      <c r="A359" s="80"/>
      <c r="B359" s="80"/>
      <c r="C359" s="80"/>
      <c r="D359" s="80"/>
      <c r="E359" s="80"/>
      <c r="F359" s="96"/>
      <c r="G359" s="96"/>
      <c r="H359" s="96"/>
      <c r="I359" s="96"/>
      <c r="J359" s="96"/>
      <c r="K359" s="96"/>
      <c r="L359" s="96"/>
      <c r="M359" s="96"/>
      <c r="N359" s="229"/>
      <c r="O359" s="230"/>
      <c r="P359" s="23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row>
    <row r="360" spans="1:40" ht="12" customHeight="1">
      <c r="A360" s="80"/>
      <c r="B360" s="80" t="s">
        <v>742</v>
      </c>
      <c r="C360" s="80"/>
      <c r="D360" s="80"/>
      <c r="E360" s="80"/>
      <c r="F360" s="96"/>
      <c r="G360" s="96"/>
      <c r="H360" s="96"/>
      <c r="I360" s="96"/>
      <c r="J360" s="96"/>
      <c r="K360" s="96"/>
      <c r="L360" s="96"/>
      <c r="M360" s="96"/>
      <c r="N360" s="229"/>
      <c r="O360" s="230"/>
      <c r="P360" s="23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row>
    <row r="361" spans="1:40" ht="11.25" customHeight="1">
      <c r="A361" s="80"/>
      <c r="B361" s="80"/>
      <c r="C361" s="80"/>
      <c r="D361" s="80"/>
      <c r="E361" s="80"/>
      <c r="F361" s="96"/>
      <c r="G361" s="96"/>
      <c r="H361" s="96"/>
      <c r="I361" s="96"/>
      <c r="J361" s="96"/>
      <c r="K361" s="96"/>
      <c r="L361" s="96"/>
      <c r="M361" s="96"/>
      <c r="N361" s="229"/>
      <c r="O361" s="230"/>
      <c r="P361" s="23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row>
    <row r="362" spans="1:40" ht="12" customHeight="1">
      <c r="A362" s="244" t="s">
        <v>743</v>
      </c>
      <c r="B362" s="244" t="s">
        <v>744</v>
      </c>
      <c r="C362" s="261"/>
      <c r="D362" s="80"/>
      <c r="E362" s="80"/>
      <c r="F362" s="96"/>
      <c r="G362" s="96"/>
      <c r="H362" s="96"/>
      <c r="I362" s="96"/>
      <c r="J362" s="96"/>
      <c r="K362" s="96"/>
      <c r="L362" s="96"/>
      <c r="M362" s="96"/>
      <c r="N362" s="197"/>
      <c r="O362" s="152"/>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row>
    <row r="363" spans="1:40" ht="28.5" customHeight="1">
      <c r="A363" s="80"/>
      <c r="B363" s="2030" t="s">
        <v>745</v>
      </c>
      <c r="C363" s="1972"/>
      <c r="D363" s="1972"/>
      <c r="E363" s="1972"/>
      <c r="F363" s="1972"/>
      <c r="G363" s="1972"/>
      <c r="H363" s="1972"/>
      <c r="I363" s="1972"/>
      <c r="J363" s="1972"/>
      <c r="K363" s="1972"/>
      <c r="L363" s="1972"/>
      <c r="M363" s="1970"/>
      <c r="N363" s="115"/>
      <c r="O363" s="90"/>
      <c r="P363" s="90" t="s">
        <v>677</v>
      </c>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row>
    <row r="364" spans="1:40" ht="12" customHeight="1">
      <c r="A364" s="15"/>
      <c r="B364" s="15"/>
      <c r="C364" s="15"/>
      <c r="D364" s="15"/>
      <c r="E364" s="15"/>
      <c r="F364" s="103"/>
      <c r="G364" s="103"/>
      <c r="H364" s="103"/>
      <c r="I364" s="103"/>
      <c r="J364" s="103"/>
      <c r="K364" s="103"/>
      <c r="L364" s="226"/>
      <c r="M364" s="226"/>
      <c r="N364" s="248"/>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row>
    <row r="365" spans="1:40" ht="12" customHeight="1">
      <c r="A365" s="80"/>
      <c r="B365" s="80"/>
      <c r="C365" s="80"/>
      <c r="D365" s="80"/>
      <c r="E365" s="80"/>
      <c r="F365" s="96"/>
      <c r="G365" s="96"/>
      <c r="H365" s="96"/>
      <c r="I365" s="96"/>
      <c r="J365" s="96"/>
      <c r="K365" s="96"/>
      <c r="L365" s="96"/>
      <c r="M365" s="96"/>
      <c r="N365" s="229"/>
      <c r="O365" s="230"/>
      <c r="P365" s="23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row>
    <row r="366" spans="1:40" ht="12" customHeight="1">
      <c r="A366" s="15" t="s">
        <v>746</v>
      </c>
      <c r="B366" s="15" t="s">
        <v>747</v>
      </c>
      <c r="C366" s="80"/>
      <c r="D366" s="80"/>
      <c r="E366" s="80"/>
      <c r="G366" s="96"/>
      <c r="H366" s="96"/>
      <c r="I366" s="96"/>
      <c r="J366" s="96"/>
      <c r="K366" s="96"/>
      <c r="L366" s="96"/>
      <c r="M366" s="96"/>
      <c r="N366" s="149" t="s">
        <v>631</v>
      </c>
      <c r="O366" s="230"/>
      <c r="P366" s="23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row>
    <row r="367" spans="1:40" ht="12" customHeight="1">
      <c r="A367" s="80"/>
      <c r="B367" s="80" t="s">
        <v>748</v>
      </c>
      <c r="C367" s="80"/>
      <c r="D367" s="80"/>
      <c r="E367" s="80"/>
      <c r="F367" s="96"/>
      <c r="G367" s="96"/>
      <c r="I367" s="96"/>
      <c r="J367" s="96"/>
      <c r="K367" s="96"/>
      <c r="L367" s="96"/>
      <c r="M367" s="96"/>
      <c r="N367" s="229"/>
      <c r="O367" s="230"/>
      <c r="P367" s="23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row>
    <row r="368" spans="1:40" ht="12" customHeight="1">
      <c r="A368" s="80"/>
      <c r="B368" s="80"/>
      <c r="C368" s="80"/>
      <c r="D368" s="80"/>
      <c r="E368" s="80"/>
      <c r="F368" s="96"/>
      <c r="G368" s="96"/>
      <c r="H368" s="96"/>
      <c r="I368" s="96"/>
      <c r="J368" s="96"/>
      <c r="K368" s="96"/>
      <c r="L368" s="96"/>
      <c r="M368" s="96"/>
      <c r="N368" s="229"/>
      <c r="O368" s="230"/>
      <c r="P368" s="23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row>
    <row r="369" spans="1:40" ht="12" customHeight="1">
      <c r="A369" s="80"/>
      <c r="B369" s="80"/>
      <c r="C369" s="80"/>
      <c r="D369" s="80"/>
      <c r="E369" s="80"/>
      <c r="F369" s="80"/>
      <c r="G369" s="80"/>
      <c r="H369" s="262"/>
      <c r="I369" s="2022" t="s">
        <v>749</v>
      </c>
      <c r="J369" s="1965"/>
      <c r="K369" s="1965"/>
      <c r="L369" s="1965"/>
      <c r="M369" s="1952"/>
      <c r="N369" s="1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row>
    <row r="370" spans="1:40" ht="12" customHeight="1">
      <c r="A370" s="80"/>
      <c r="B370" s="263" t="s">
        <v>135</v>
      </c>
      <c r="C370" s="264"/>
      <c r="D370" s="80"/>
      <c r="E370" s="80"/>
      <c r="F370" s="80"/>
      <c r="G370" s="80"/>
      <c r="H370" s="265" t="s">
        <v>616</v>
      </c>
      <c r="I370" s="265" t="s">
        <v>750</v>
      </c>
      <c r="J370" s="266" t="s">
        <v>751</v>
      </c>
      <c r="K370" s="265" t="s">
        <v>752</v>
      </c>
      <c r="L370" s="265" t="s">
        <v>753</v>
      </c>
      <c r="M370" s="267" t="s">
        <v>232</v>
      </c>
      <c r="N370" s="187"/>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row>
    <row r="371" spans="1:40" ht="12" customHeight="1">
      <c r="A371" s="80"/>
      <c r="B371" s="80" t="s">
        <v>754</v>
      </c>
      <c r="C371" s="80"/>
      <c r="D371" s="80"/>
      <c r="E371" s="80"/>
      <c r="F371" s="96"/>
      <c r="G371" s="96"/>
      <c r="H371" s="1596"/>
      <c r="I371" s="1596"/>
      <c r="J371" s="1596"/>
      <c r="K371" s="1596"/>
      <c r="L371" s="1596"/>
      <c r="M371" s="1596"/>
      <c r="N371" s="229"/>
      <c r="O371" s="230"/>
      <c r="P371" s="23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row>
    <row r="372" spans="1:40" ht="14.25" customHeight="1">
      <c r="A372" s="80"/>
      <c r="B372" s="80" t="s">
        <v>755</v>
      </c>
      <c r="C372" s="246"/>
      <c r="D372" s="246"/>
      <c r="E372" s="80"/>
      <c r="F372" s="96"/>
      <c r="G372" s="96"/>
      <c r="H372" s="1596"/>
      <c r="I372" s="1596"/>
      <c r="J372" s="1596"/>
      <c r="K372" s="1596"/>
      <c r="L372" s="1596"/>
      <c r="M372" s="1589">
        <f t="shared" ref="M372:M373" si="74">SUM(H372:L372)</f>
        <v>0</v>
      </c>
      <c r="N372" s="229"/>
      <c r="O372" s="230"/>
      <c r="P372" s="23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row>
    <row r="373" spans="1:40" ht="12" customHeight="1">
      <c r="A373" s="80"/>
      <c r="B373" s="80" t="s">
        <v>756</v>
      </c>
      <c r="C373" s="80"/>
      <c r="D373" s="80"/>
      <c r="E373" s="80"/>
      <c r="F373" s="96"/>
      <c r="G373" s="96"/>
      <c r="H373" s="1596"/>
      <c r="I373" s="1596"/>
      <c r="J373" s="1596"/>
      <c r="K373" s="1596"/>
      <c r="L373" s="1596"/>
      <c r="M373" s="1589">
        <f t="shared" si="74"/>
        <v>0</v>
      </c>
      <c r="N373" s="229"/>
      <c r="O373" s="230"/>
      <c r="P373" s="23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row>
    <row r="374" spans="1:40" ht="12" customHeight="1">
      <c r="A374" s="80"/>
      <c r="B374" s="80"/>
      <c r="C374" s="80"/>
      <c r="D374" s="80"/>
      <c r="E374" s="80"/>
      <c r="F374" s="96"/>
      <c r="G374" s="96"/>
      <c r="H374" s="1589"/>
      <c r="I374" s="1589"/>
      <c r="J374" s="1589"/>
      <c r="K374" s="1589"/>
      <c r="L374" s="1589"/>
      <c r="M374" s="1589"/>
      <c r="N374" s="229"/>
      <c r="O374" s="230"/>
      <c r="P374" s="23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row>
    <row r="375" spans="1:40" ht="12" customHeight="1">
      <c r="A375" s="80"/>
      <c r="B375" s="156" t="s">
        <v>639</v>
      </c>
      <c r="H375" s="1518"/>
      <c r="I375" s="1518"/>
      <c r="J375" s="1518"/>
      <c r="K375" s="1518"/>
      <c r="L375" s="1518"/>
      <c r="M375" s="1589"/>
      <c r="N375" s="177"/>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row>
    <row r="376" spans="1:40" ht="12" customHeight="1">
      <c r="A376" s="80"/>
      <c r="B376" s="157" t="s">
        <v>640</v>
      </c>
      <c r="H376" s="1577"/>
      <c r="I376" s="1577"/>
      <c r="J376" s="1577"/>
      <c r="K376" s="1577"/>
      <c r="L376" s="1577"/>
      <c r="M376" s="1603">
        <f t="shared" ref="M376:M377" si="75">SUM(H376:L376)</f>
        <v>0</v>
      </c>
      <c r="N376" s="177"/>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row>
    <row r="377" spans="1:40" ht="12" customHeight="1">
      <c r="A377" s="80"/>
      <c r="B377" s="157" t="s">
        <v>757</v>
      </c>
      <c r="C377" s="90"/>
      <c r="D377" s="90"/>
      <c r="E377" s="102"/>
      <c r="F377" s="102"/>
      <c r="H377" s="1603">
        <f t="shared" ref="H377:L377" si="76">H371*H376</f>
        <v>0</v>
      </c>
      <c r="I377" s="1603">
        <f t="shared" si="76"/>
        <v>0</v>
      </c>
      <c r="J377" s="1603">
        <f t="shared" si="76"/>
        <v>0</v>
      </c>
      <c r="K377" s="1603">
        <f t="shared" si="76"/>
        <v>0</v>
      </c>
      <c r="L377" s="1603">
        <f t="shared" si="76"/>
        <v>0</v>
      </c>
      <c r="M377" s="1603">
        <f t="shared" si="75"/>
        <v>0</v>
      </c>
      <c r="N377" s="177"/>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row>
    <row r="378" spans="1:40" ht="12" customHeight="1">
      <c r="A378" s="80"/>
      <c r="B378" s="268"/>
      <c r="C378" s="264"/>
      <c r="D378" s="80"/>
      <c r="E378" s="80"/>
      <c r="F378" s="96"/>
      <c r="G378" s="96"/>
      <c r="H378" s="1518"/>
      <c r="I378" s="1518"/>
      <c r="J378" s="1518"/>
      <c r="K378" s="1518"/>
      <c r="L378" s="1518"/>
      <c r="M378" s="1518"/>
      <c r="N378" s="269"/>
      <c r="O378" s="230"/>
      <c r="P378" s="23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row>
    <row r="379" spans="1:40" ht="12" customHeight="1">
      <c r="A379" s="80"/>
      <c r="B379" s="263" t="s">
        <v>136</v>
      </c>
      <c r="C379" s="264"/>
      <c r="D379" s="80"/>
      <c r="E379" s="80"/>
      <c r="F379" s="96"/>
      <c r="G379" s="96"/>
      <c r="H379" s="1518"/>
      <c r="I379" s="1518"/>
      <c r="J379" s="1518"/>
      <c r="K379" s="1518"/>
      <c r="L379" s="1518"/>
      <c r="M379" s="1518"/>
      <c r="N379" s="269"/>
      <c r="O379" s="230"/>
      <c r="P379" s="23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row>
    <row r="380" spans="1:40" ht="12" customHeight="1">
      <c r="A380" s="80"/>
      <c r="B380" s="80" t="s">
        <v>754</v>
      </c>
      <c r="C380" s="80"/>
      <c r="D380" s="80"/>
      <c r="E380" s="80"/>
      <c r="F380" s="96"/>
      <c r="G380" s="96"/>
      <c r="H380" s="1596"/>
      <c r="I380" s="1596"/>
      <c r="J380" s="1596"/>
      <c r="K380" s="1596"/>
      <c r="L380" s="1596"/>
      <c r="M380" s="1596"/>
      <c r="N380" s="229"/>
      <c r="O380" s="230"/>
      <c r="P380" s="23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row>
    <row r="381" spans="1:40" ht="12" customHeight="1">
      <c r="A381" s="80"/>
      <c r="B381" s="80" t="s">
        <v>755</v>
      </c>
      <c r="C381" s="246"/>
      <c r="D381" s="246"/>
      <c r="E381" s="80"/>
      <c r="F381" s="96"/>
      <c r="G381" s="96"/>
      <c r="H381" s="1596"/>
      <c r="I381" s="1596"/>
      <c r="J381" s="1596"/>
      <c r="K381" s="1596"/>
      <c r="L381" s="1596"/>
      <c r="M381" s="1589">
        <f t="shared" ref="M381:M382" si="77">SUM(H381:L381)</f>
        <v>0</v>
      </c>
      <c r="N381" s="229"/>
      <c r="O381" s="230"/>
      <c r="P381" s="23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row>
    <row r="382" spans="1:40" ht="12" customHeight="1">
      <c r="A382" s="80"/>
      <c r="B382" s="80" t="s">
        <v>756</v>
      </c>
      <c r="C382" s="80"/>
      <c r="D382" s="80"/>
      <c r="E382" s="80"/>
      <c r="F382" s="96"/>
      <c r="G382" s="96"/>
      <c r="H382" s="1596"/>
      <c r="I382" s="1596"/>
      <c r="J382" s="1596"/>
      <c r="K382" s="1596"/>
      <c r="L382" s="1596"/>
      <c r="M382" s="1589">
        <f t="shared" si="77"/>
        <v>0</v>
      </c>
      <c r="N382" s="229"/>
      <c r="O382" s="230"/>
      <c r="P382" s="23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row>
    <row r="383" spans="1:40" ht="12" customHeight="1">
      <c r="A383" s="80"/>
      <c r="B383" s="80"/>
      <c r="C383" s="80"/>
      <c r="D383" s="80"/>
      <c r="E383" s="80"/>
      <c r="F383" s="96"/>
      <c r="G383" s="96"/>
      <c r="H383" s="1589"/>
      <c r="I383" s="1589"/>
      <c r="J383" s="1589"/>
      <c r="K383" s="1589"/>
      <c r="L383" s="1589"/>
      <c r="M383" s="1589"/>
      <c r="N383" s="229"/>
      <c r="O383" s="230"/>
      <c r="P383" s="23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row>
    <row r="384" spans="1:40" ht="12" customHeight="1">
      <c r="A384" s="80"/>
      <c r="B384" s="156" t="s">
        <v>639</v>
      </c>
      <c r="H384" s="1518"/>
      <c r="I384" s="1518"/>
      <c r="J384" s="1518"/>
      <c r="K384" s="1518"/>
      <c r="L384" s="1518"/>
      <c r="M384" s="1589"/>
      <c r="N384" s="177"/>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row>
    <row r="385" spans="1:40" ht="12" customHeight="1">
      <c r="A385" s="80"/>
      <c r="B385" s="157" t="s">
        <v>640</v>
      </c>
      <c r="H385" s="1577"/>
      <c r="I385" s="1577"/>
      <c r="J385" s="1577"/>
      <c r="K385" s="1577"/>
      <c r="L385" s="1577"/>
      <c r="M385" s="1603">
        <f t="shared" ref="M385:M386" si="78">SUM(H385:L385)</f>
        <v>0</v>
      </c>
      <c r="N385" s="177"/>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row>
    <row r="386" spans="1:40" ht="12" customHeight="1">
      <c r="A386" s="80"/>
      <c r="B386" s="157" t="s">
        <v>757</v>
      </c>
      <c r="C386" s="90"/>
      <c r="D386" s="90"/>
      <c r="E386" s="102"/>
      <c r="F386" s="102"/>
      <c r="H386" s="1603">
        <f t="shared" ref="H386:L386" si="79">H380*H385</f>
        <v>0</v>
      </c>
      <c r="I386" s="1603">
        <f t="shared" si="79"/>
        <v>0</v>
      </c>
      <c r="J386" s="1603">
        <f t="shared" si="79"/>
        <v>0</v>
      </c>
      <c r="K386" s="1603">
        <f t="shared" si="79"/>
        <v>0</v>
      </c>
      <c r="L386" s="1603">
        <f t="shared" si="79"/>
        <v>0</v>
      </c>
      <c r="M386" s="1603">
        <f t="shared" si="78"/>
        <v>0</v>
      </c>
      <c r="N386" s="177"/>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row>
    <row r="387" spans="1:40" ht="12" customHeight="1">
      <c r="A387" s="80"/>
      <c r="B387" s="80"/>
      <c r="C387" s="80"/>
      <c r="D387" s="80"/>
      <c r="E387" s="270"/>
      <c r="F387" s="80"/>
      <c r="G387" s="271"/>
      <c r="H387" s="272"/>
      <c r="I387" s="273"/>
      <c r="J387" s="271"/>
      <c r="K387" s="273"/>
      <c r="L387" s="273"/>
      <c r="M387" s="274"/>
      <c r="N387" s="177"/>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row>
    <row r="388" spans="1:40" ht="12" customHeight="1">
      <c r="A388" s="15" t="s">
        <v>758</v>
      </c>
      <c r="B388" s="15" t="s">
        <v>759</v>
      </c>
      <c r="C388" s="15"/>
      <c r="D388" s="15"/>
      <c r="E388" s="15"/>
      <c r="F388" s="103"/>
      <c r="G388" s="103"/>
      <c r="H388" s="103"/>
      <c r="I388" s="103"/>
      <c r="J388" s="103"/>
      <c r="K388" s="103"/>
      <c r="L388" s="275"/>
      <c r="M388" s="276"/>
      <c r="N388" s="248"/>
      <c r="O388" s="15"/>
      <c r="P388" s="15"/>
      <c r="Q388" s="15" t="s">
        <v>760</v>
      </c>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row>
    <row r="389" spans="1:40" ht="36.75">
      <c r="A389" s="80"/>
      <c r="B389" s="80"/>
      <c r="C389" s="80"/>
      <c r="D389" s="80"/>
      <c r="E389" s="270"/>
      <c r="F389" s="80"/>
      <c r="G389" s="271"/>
      <c r="H389" s="277" t="s">
        <v>761</v>
      </c>
      <c r="I389" s="278" t="s">
        <v>762</v>
      </c>
      <c r="J389" s="279" t="s">
        <v>763</v>
      </c>
      <c r="K389" s="278" t="s">
        <v>764</v>
      </c>
      <c r="L389" s="278" t="s">
        <v>686</v>
      </c>
      <c r="M389" s="280" t="s">
        <v>765</v>
      </c>
      <c r="N389" s="231"/>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row>
    <row r="390" spans="1:40" ht="12" customHeight="1">
      <c r="A390" s="80"/>
      <c r="B390" s="80"/>
      <c r="C390" s="80"/>
      <c r="D390" s="80"/>
      <c r="E390" s="80"/>
      <c r="F390" s="80"/>
      <c r="G390" s="96"/>
      <c r="H390" s="93" t="s">
        <v>142</v>
      </c>
      <c r="I390" s="93" t="s">
        <v>142</v>
      </c>
      <c r="J390" s="93" t="s">
        <v>142</v>
      </c>
      <c r="K390" s="93" t="s">
        <v>142</v>
      </c>
      <c r="L390" s="93" t="s">
        <v>142</v>
      </c>
      <c r="M390" s="93" t="s">
        <v>142</v>
      </c>
      <c r="N390" s="177"/>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row>
    <row r="391" spans="1:40" ht="12" customHeight="1">
      <c r="A391" s="80"/>
      <c r="B391" s="281" t="s">
        <v>135</v>
      </c>
      <c r="C391" s="264"/>
      <c r="D391" s="80"/>
      <c r="E391" s="80"/>
      <c r="F391" s="96"/>
      <c r="G391" s="96"/>
      <c r="H391" s="96"/>
      <c r="I391" s="96"/>
      <c r="J391" s="96"/>
      <c r="K391" s="96"/>
      <c r="L391" s="96"/>
      <c r="M391" s="96"/>
      <c r="N391" s="229"/>
      <c r="O391" s="230"/>
      <c r="P391" s="23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row>
    <row r="392" spans="1:40" ht="12" customHeight="1">
      <c r="A392" s="80"/>
      <c r="B392" s="281" t="s">
        <v>766</v>
      </c>
      <c r="C392" s="264"/>
      <c r="D392" s="230"/>
      <c r="E392" s="230"/>
      <c r="F392" s="230"/>
      <c r="G392" s="230"/>
      <c r="H392" s="1589">
        <f>H372</f>
        <v>0</v>
      </c>
      <c r="I392" s="1596"/>
      <c r="J392" s="1596"/>
      <c r="K392" s="1589">
        <f>SUM(H392:J392)</f>
        <v>0</v>
      </c>
      <c r="L392" s="1589">
        <f>M373</f>
        <v>0</v>
      </c>
      <c r="M392" s="1589">
        <f>SUM(K392:L392)</f>
        <v>0</v>
      </c>
      <c r="N392" s="229"/>
      <c r="O392" s="230"/>
      <c r="P392" s="23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row>
    <row r="393" spans="1:40" ht="12" customHeight="1">
      <c r="A393" s="80"/>
      <c r="B393" s="251"/>
      <c r="C393" s="264"/>
      <c r="D393" s="96"/>
      <c r="E393" s="80"/>
      <c r="F393" s="96"/>
      <c r="G393" s="96"/>
      <c r="H393" s="1589"/>
      <c r="I393" s="1589"/>
      <c r="J393" s="1589"/>
      <c r="K393" s="1589"/>
      <c r="L393" s="1589"/>
      <c r="M393" s="1589"/>
      <c r="N393" s="229"/>
      <c r="O393" s="230"/>
      <c r="P393" s="23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row>
    <row r="394" spans="1:40" ht="12" customHeight="1">
      <c r="A394" s="80"/>
      <c r="B394" s="156" t="s">
        <v>597</v>
      </c>
      <c r="C394" s="264"/>
      <c r="D394" s="96"/>
      <c r="E394" s="80"/>
      <c r="F394" s="96"/>
      <c r="G394" s="96"/>
      <c r="H394" s="1596"/>
      <c r="I394" s="1596"/>
      <c r="J394" s="1596"/>
      <c r="K394" s="1596"/>
      <c r="L394" s="1596"/>
      <c r="M394" s="1596"/>
      <c r="N394" s="229"/>
      <c r="O394" s="230"/>
      <c r="P394" s="23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row>
    <row r="395" spans="1:40" ht="12" customHeight="1">
      <c r="A395" s="80"/>
      <c r="B395" s="156" t="s">
        <v>639</v>
      </c>
      <c r="C395" s="264"/>
      <c r="D395" s="96"/>
      <c r="E395" s="80"/>
      <c r="F395" s="96"/>
      <c r="G395" s="96"/>
      <c r="H395" s="1596"/>
      <c r="I395" s="1596"/>
      <c r="J395" s="1596"/>
      <c r="K395" s="1596"/>
      <c r="L395" s="1596"/>
      <c r="M395" s="1596"/>
      <c r="N395" s="229"/>
      <c r="O395" s="230"/>
      <c r="P395" s="23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row>
    <row r="396" spans="1:40" ht="12" customHeight="1">
      <c r="A396" s="80"/>
      <c r="B396" s="264"/>
      <c r="C396" s="264"/>
      <c r="D396" s="96"/>
      <c r="E396" s="80"/>
      <c r="F396" s="96"/>
      <c r="G396" s="96"/>
      <c r="H396" s="1589"/>
      <c r="I396" s="1589"/>
      <c r="J396" s="1589"/>
      <c r="K396" s="1589"/>
      <c r="L396" s="1589"/>
      <c r="M396" s="1589"/>
      <c r="N396" s="229"/>
      <c r="O396" s="230"/>
      <c r="P396" s="23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row>
    <row r="397" spans="1:40" ht="12" customHeight="1">
      <c r="A397" s="136"/>
      <c r="B397" s="136" t="s">
        <v>618</v>
      </c>
      <c r="C397" s="282"/>
      <c r="D397" s="139"/>
      <c r="E397" s="136"/>
      <c r="F397" s="139"/>
      <c r="G397" s="139"/>
      <c r="H397" s="1621"/>
      <c r="I397" s="1621"/>
      <c r="J397" s="1621"/>
      <c r="K397" s="1621"/>
      <c r="L397" s="1621"/>
      <c r="M397" s="1621">
        <f>M392-F236</f>
        <v>0</v>
      </c>
      <c r="N397" s="229"/>
      <c r="O397" s="283"/>
      <c r="P397" s="283"/>
      <c r="Q397" s="136"/>
      <c r="R397" s="136"/>
      <c r="S397" s="136"/>
      <c r="T397" s="136"/>
      <c r="U397" s="136"/>
      <c r="V397" s="136"/>
      <c r="W397" s="136"/>
      <c r="X397" s="136"/>
      <c r="Y397" s="136"/>
      <c r="Z397" s="136"/>
      <c r="AA397" s="136"/>
      <c r="AB397" s="136"/>
      <c r="AC397" s="136"/>
      <c r="AD397" s="136"/>
      <c r="AE397" s="136"/>
      <c r="AF397" s="136"/>
      <c r="AG397" s="136"/>
      <c r="AH397" s="136"/>
      <c r="AI397" s="136"/>
      <c r="AJ397" s="136"/>
      <c r="AK397" s="136"/>
      <c r="AL397" s="136"/>
      <c r="AM397" s="136"/>
      <c r="AN397" s="136"/>
    </row>
    <row r="398" spans="1:40" ht="12" customHeight="1">
      <c r="A398" s="80"/>
      <c r="B398" s="264"/>
      <c r="C398" s="264"/>
      <c r="D398" s="96"/>
      <c r="E398" s="80"/>
      <c r="F398" s="96"/>
      <c r="G398" s="96"/>
      <c r="H398" s="1589"/>
      <c r="I398" s="1589"/>
      <c r="J398" s="1589"/>
      <c r="K398" s="1589"/>
      <c r="L398" s="1589"/>
      <c r="M398" s="1589"/>
      <c r="N398" s="229"/>
      <c r="O398" s="230"/>
      <c r="P398" s="23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row>
    <row r="399" spans="1:40" ht="12" customHeight="1">
      <c r="A399" s="80"/>
      <c r="B399" s="281" t="s">
        <v>136</v>
      </c>
      <c r="C399" s="264"/>
      <c r="D399" s="96"/>
      <c r="E399" s="80"/>
      <c r="F399" s="96"/>
      <c r="G399" s="96"/>
      <c r="H399" s="1589"/>
      <c r="I399" s="1589"/>
      <c r="J399" s="1589"/>
      <c r="K399" s="1589"/>
      <c r="L399" s="1589"/>
      <c r="M399" s="1589"/>
      <c r="N399" s="229"/>
      <c r="O399" s="230"/>
      <c r="P399" s="23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row>
    <row r="400" spans="1:40" ht="12" customHeight="1">
      <c r="A400" s="80"/>
      <c r="B400" s="281" t="s">
        <v>766</v>
      </c>
      <c r="C400" s="264"/>
      <c r="D400" s="230"/>
      <c r="E400" s="230"/>
      <c r="F400" s="230"/>
      <c r="G400" s="230"/>
      <c r="H400" s="1589">
        <f>H380</f>
        <v>0</v>
      </c>
      <c r="I400" s="1596"/>
      <c r="J400" s="1596"/>
      <c r="K400" s="1589">
        <f>SUM(H400:J400)</f>
        <v>0</v>
      </c>
      <c r="L400" s="1589">
        <f>M382</f>
        <v>0</v>
      </c>
      <c r="M400" s="1589">
        <f>SUM(K400:L400)</f>
        <v>0</v>
      </c>
      <c r="N400" s="229"/>
      <c r="O400" s="230"/>
      <c r="P400" s="23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row>
    <row r="401" spans="1:40" ht="12" customHeight="1">
      <c r="A401" s="80"/>
      <c r="B401" s="80"/>
      <c r="C401" s="80"/>
      <c r="D401" s="80"/>
      <c r="E401" s="80"/>
      <c r="F401" s="96"/>
      <c r="G401" s="96"/>
      <c r="H401" s="1589"/>
      <c r="I401" s="1589"/>
      <c r="J401" s="1589"/>
      <c r="K401" s="1589"/>
      <c r="L401" s="1589"/>
      <c r="M401" s="1589"/>
      <c r="N401" s="229"/>
      <c r="O401" s="230"/>
      <c r="P401" s="23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row>
    <row r="402" spans="1:40" ht="12" customHeight="1">
      <c r="A402" s="80"/>
      <c r="B402" s="156" t="s">
        <v>597</v>
      </c>
      <c r="C402" s="80"/>
      <c r="D402" s="80"/>
      <c r="E402" s="80"/>
      <c r="F402" s="96"/>
      <c r="G402" s="96"/>
      <c r="H402" s="1596"/>
      <c r="I402" s="1596"/>
      <c r="J402" s="1596"/>
      <c r="K402" s="1596"/>
      <c r="L402" s="1596"/>
      <c r="M402" s="1596"/>
      <c r="N402" s="177"/>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row>
    <row r="403" spans="1:40" ht="12" customHeight="1">
      <c r="A403" s="80"/>
      <c r="B403" s="156" t="s">
        <v>639</v>
      </c>
      <c r="C403" s="80"/>
      <c r="D403" s="80"/>
      <c r="E403" s="80"/>
      <c r="F403" s="96"/>
      <c r="G403" s="96"/>
      <c r="H403" s="1596"/>
      <c r="I403" s="1596"/>
      <c r="J403" s="1596"/>
      <c r="K403" s="1596"/>
      <c r="L403" s="1596"/>
      <c r="M403" s="1596"/>
      <c r="N403" s="177"/>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row>
    <row r="404" spans="1:40" ht="12" customHeight="1">
      <c r="A404" s="80"/>
      <c r="B404" s="80"/>
      <c r="C404" s="80"/>
      <c r="D404" s="80"/>
      <c r="E404" s="80"/>
      <c r="F404" s="96"/>
      <c r="G404" s="96"/>
      <c r="H404" s="1589"/>
      <c r="I404" s="1589"/>
      <c r="J404" s="1589"/>
      <c r="K404" s="1589"/>
      <c r="L404" s="1634"/>
      <c r="M404" s="1634"/>
      <c r="N404" s="177"/>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row>
    <row r="405" spans="1:40" ht="12" customHeight="1">
      <c r="A405" s="80"/>
      <c r="B405" s="80"/>
      <c r="C405" s="80"/>
      <c r="D405" s="80"/>
      <c r="E405" s="80"/>
      <c r="F405" s="96"/>
      <c r="G405" s="96"/>
      <c r="H405" s="96"/>
      <c r="I405" s="96"/>
      <c r="J405" s="96"/>
      <c r="K405" s="96"/>
      <c r="L405" s="226"/>
      <c r="M405" s="226"/>
      <c r="N405" s="177"/>
      <c r="O405" s="80"/>
      <c r="P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row>
    <row r="406" spans="1:40" ht="12" customHeight="1">
      <c r="A406" s="80"/>
      <c r="B406" s="80"/>
      <c r="C406" s="80"/>
      <c r="D406" s="80"/>
      <c r="E406" s="80"/>
      <c r="F406" s="1964">
        <v>44742</v>
      </c>
      <c r="G406" s="1965"/>
      <c r="H406" s="1965"/>
      <c r="I406" s="1952"/>
      <c r="J406" s="1964">
        <v>44377</v>
      </c>
      <c r="K406" s="1965"/>
      <c r="L406" s="1965"/>
      <c r="M406" s="1952"/>
      <c r="N406" s="1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row>
    <row r="407" spans="1:40" ht="36">
      <c r="A407" s="80"/>
      <c r="B407" s="80"/>
      <c r="C407" s="80"/>
      <c r="D407" s="80"/>
      <c r="E407" s="80"/>
      <c r="F407" s="92" t="s">
        <v>138</v>
      </c>
      <c r="G407" s="92" t="s">
        <v>597</v>
      </c>
      <c r="H407" s="92" t="s">
        <v>140</v>
      </c>
      <c r="I407" s="92" t="s">
        <v>141</v>
      </c>
      <c r="J407" s="92" t="s">
        <v>138</v>
      </c>
      <c r="K407" s="92" t="s">
        <v>597</v>
      </c>
      <c r="L407" s="92" t="s">
        <v>140</v>
      </c>
      <c r="M407" s="92" t="s">
        <v>141</v>
      </c>
      <c r="N407" s="180"/>
      <c r="O407" s="80"/>
      <c r="P407" s="80"/>
      <c r="Q407" s="80" t="s">
        <v>767</v>
      </c>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row>
    <row r="408" spans="1:40" ht="12" customHeight="1">
      <c r="A408" s="80"/>
      <c r="C408" s="80"/>
      <c r="D408" s="80"/>
      <c r="E408" s="80"/>
      <c r="F408" s="94" t="s">
        <v>142</v>
      </c>
      <c r="G408" s="94" t="s">
        <v>142</v>
      </c>
      <c r="H408" s="94" t="s">
        <v>142</v>
      </c>
      <c r="I408" s="94" t="s">
        <v>142</v>
      </c>
      <c r="J408" s="94" t="s">
        <v>142</v>
      </c>
      <c r="K408" s="94" t="s">
        <v>142</v>
      </c>
      <c r="L408" s="94" t="s">
        <v>142</v>
      </c>
      <c r="M408" s="94" t="s">
        <v>142</v>
      </c>
      <c r="N408" s="1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row>
    <row r="409" spans="1:40" ht="12" customHeight="1">
      <c r="A409" s="80"/>
      <c r="B409" s="80" t="s">
        <v>768</v>
      </c>
      <c r="C409" s="80"/>
      <c r="D409" s="80"/>
      <c r="E409" s="80"/>
      <c r="F409" s="1596"/>
      <c r="G409" s="1596"/>
      <c r="H409" s="1589">
        <f t="shared" ref="H409:H410" si="80">SUM(F409:G409)</f>
        <v>0</v>
      </c>
      <c r="I409" s="1596"/>
      <c r="J409" s="1596"/>
      <c r="K409" s="1596"/>
      <c r="L409" s="1589">
        <f t="shared" ref="L409:L410" si="81">SUM(J409:K409)</f>
        <v>0</v>
      </c>
      <c r="M409" s="1596"/>
      <c r="N409" s="177"/>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row>
    <row r="410" spans="1:40" ht="12" customHeight="1">
      <c r="A410" s="80"/>
      <c r="B410" s="80" t="s">
        <v>769</v>
      </c>
      <c r="C410" s="80"/>
      <c r="D410" s="80"/>
      <c r="E410" s="80"/>
      <c r="F410" s="1589">
        <f>J392</f>
        <v>0</v>
      </c>
      <c r="G410" s="1596"/>
      <c r="H410" s="1589">
        <f t="shared" si="80"/>
        <v>0</v>
      </c>
      <c r="I410" s="1596"/>
      <c r="J410" s="1589">
        <f>J400</f>
        <v>0</v>
      </c>
      <c r="K410" s="1596"/>
      <c r="L410" s="1589">
        <f t="shared" si="81"/>
        <v>0</v>
      </c>
      <c r="M410" s="1596"/>
      <c r="N410" s="177"/>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row>
    <row r="411" spans="1:40" ht="12" customHeight="1">
      <c r="A411" s="80"/>
      <c r="B411" s="80" t="s">
        <v>734</v>
      </c>
      <c r="C411" s="80"/>
      <c r="D411" s="80"/>
      <c r="E411" s="80"/>
      <c r="F411" s="1610">
        <f t="shared" ref="F411:M411" si="82">SUM(F409:F410)</f>
        <v>0</v>
      </c>
      <c r="G411" s="1610">
        <f t="shared" si="82"/>
        <v>0</v>
      </c>
      <c r="H411" s="1610">
        <f t="shared" si="82"/>
        <v>0</v>
      </c>
      <c r="I411" s="1610">
        <f t="shared" si="82"/>
        <v>0</v>
      </c>
      <c r="J411" s="1610">
        <f t="shared" si="82"/>
        <v>0</v>
      </c>
      <c r="K411" s="1610">
        <f t="shared" si="82"/>
        <v>0</v>
      </c>
      <c r="L411" s="1610">
        <f t="shared" si="82"/>
        <v>0</v>
      </c>
      <c r="M411" s="1610">
        <f t="shared" si="82"/>
        <v>0</v>
      </c>
      <c r="N411" s="186"/>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row>
    <row r="412" spans="1:40">
      <c r="A412" s="152"/>
      <c r="F412" s="1518"/>
      <c r="G412" s="1518"/>
      <c r="H412" s="1518"/>
      <c r="I412" s="1518"/>
      <c r="J412" s="1518"/>
      <c r="K412" s="1518"/>
      <c r="L412" s="1518"/>
      <c r="M412" s="1518"/>
      <c r="N412" s="191"/>
      <c r="O412" s="152"/>
    </row>
    <row r="413" spans="1:40">
      <c r="A413" s="152"/>
      <c r="B413" s="136" t="s">
        <v>618</v>
      </c>
      <c r="F413" s="1519">
        <f t="shared" ref="F413:M413" si="83">F411-F236</f>
        <v>0</v>
      </c>
      <c r="G413" s="1519">
        <f t="shared" si="83"/>
        <v>0</v>
      </c>
      <c r="H413" s="1519">
        <f t="shared" si="83"/>
        <v>0</v>
      </c>
      <c r="I413" s="1519">
        <f t="shared" si="83"/>
        <v>0</v>
      </c>
      <c r="J413" s="1519">
        <f t="shared" si="83"/>
        <v>0</v>
      </c>
      <c r="K413" s="1519">
        <f t="shared" si="83"/>
        <v>0</v>
      </c>
      <c r="L413" s="1519">
        <f t="shared" si="83"/>
        <v>0</v>
      </c>
      <c r="M413" s="1519">
        <f t="shared" si="83"/>
        <v>0</v>
      </c>
      <c r="N413" s="191"/>
      <c r="O413" s="152"/>
    </row>
    <row r="414" spans="1:40">
      <c r="A414" s="152"/>
      <c r="N414" s="191"/>
      <c r="O414" s="152"/>
    </row>
    <row r="415" spans="1:40" ht="12" customHeight="1">
      <c r="A415" s="80"/>
      <c r="B415" s="84"/>
      <c r="C415" s="84"/>
      <c r="D415" s="84"/>
      <c r="E415" s="84"/>
      <c r="F415" s="84"/>
      <c r="G415" s="171"/>
      <c r="H415" s="171"/>
      <c r="I415" s="171"/>
      <c r="J415" s="171"/>
      <c r="K415" s="171"/>
      <c r="L415" s="171"/>
      <c r="M415" s="84"/>
      <c r="N415" s="180"/>
      <c r="O415" s="80"/>
      <c r="P415" s="84"/>
      <c r="Q415" s="84"/>
      <c r="R415" s="84"/>
      <c r="S415" s="84"/>
      <c r="T415" s="84"/>
      <c r="U415" s="84"/>
      <c r="V415" s="84"/>
      <c r="W415" s="84"/>
      <c r="X415" s="84"/>
      <c r="Y415" s="84"/>
      <c r="Z415" s="84"/>
      <c r="AA415" s="84"/>
      <c r="AB415" s="84"/>
      <c r="AC415" s="84"/>
      <c r="AD415" s="84"/>
      <c r="AE415" s="84"/>
      <c r="AF415" s="84"/>
      <c r="AG415" s="84"/>
      <c r="AH415" s="84"/>
      <c r="AI415" s="84"/>
      <c r="AJ415" s="84"/>
      <c r="AK415" s="84"/>
      <c r="AL415" s="84"/>
      <c r="AM415" s="84"/>
      <c r="AN415" s="84"/>
    </row>
    <row r="416" spans="1:40" ht="12.75" customHeight="1">
      <c r="A416" s="15"/>
      <c r="B416" s="1120" t="s">
        <v>613</v>
      </c>
      <c r="C416" s="1121"/>
      <c r="D416" s="1122"/>
      <c r="E416" s="1123"/>
      <c r="F416" s="1122"/>
      <c r="G416" s="1124"/>
      <c r="H416" s="1124"/>
      <c r="I416" s="1125"/>
      <c r="J416" s="1121"/>
      <c r="K416" s="1121"/>
      <c r="L416" s="1121"/>
      <c r="M416" s="1126"/>
      <c r="N416" s="222"/>
      <c r="O416" s="15"/>
      <c r="P416" s="13"/>
      <c r="Q416" s="13"/>
      <c r="R416" s="13"/>
      <c r="S416" s="13"/>
      <c r="T416" s="13"/>
      <c r="U416" s="13"/>
      <c r="V416" s="13"/>
      <c r="W416" s="13"/>
      <c r="X416" s="13"/>
      <c r="Y416" s="13"/>
      <c r="Z416" s="13"/>
      <c r="AA416" s="13"/>
      <c r="AB416" s="13"/>
      <c r="AC416" s="13"/>
      <c r="AD416" s="84"/>
      <c r="AE416" s="84"/>
      <c r="AF416" s="84"/>
      <c r="AG416" s="84"/>
      <c r="AH416" s="84"/>
      <c r="AI416" s="84"/>
      <c r="AJ416" s="84"/>
      <c r="AK416" s="84"/>
      <c r="AL416" s="84"/>
      <c r="AM416" s="84"/>
      <c r="AN416" s="84"/>
    </row>
    <row r="417" spans="1:40" ht="12.75" customHeight="1">
      <c r="A417" s="15"/>
      <c r="B417" s="1099"/>
      <c r="C417" s="1093"/>
      <c r="D417" s="1100"/>
      <c r="E417" s="1101"/>
      <c r="F417" s="1100"/>
      <c r="G417" s="1102"/>
      <c r="H417" s="1102"/>
      <c r="I417" s="1103"/>
      <c r="J417" s="1093"/>
      <c r="K417" s="1093"/>
      <c r="L417" s="1093"/>
      <c r="M417" s="1104"/>
      <c r="N417" s="223"/>
      <c r="O417" s="15"/>
      <c r="P417" s="15"/>
      <c r="Q417" s="15"/>
      <c r="R417" s="15"/>
      <c r="S417" s="15"/>
      <c r="T417" s="15"/>
      <c r="U417" s="15"/>
      <c r="V417" s="15"/>
      <c r="W417" s="15"/>
      <c r="X417" s="15"/>
      <c r="Y417" s="15"/>
      <c r="Z417" s="15"/>
      <c r="AA417" s="15"/>
      <c r="AB417" s="15"/>
      <c r="AC417" s="15"/>
      <c r="AD417" s="84"/>
      <c r="AE417" s="84"/>
      <c r="AF417" s="84"/>
      <c r="AG417" s="84"/>
      <c r="AH417" s="84"/>
      <c r="AI417" s="84"/>
      <c r="AJ417" s="84"/>
      <c r="AK417" s="84"/>
      <c r="AL417" s="84"/>
      <c r="AM417" s="84"/>
      <c r="AN417" s="84"/>
    </row>
    <row r="418" spans="1:40" ht="12.75" customHeight="1">
      <c r="A418" s="15"/>
      <c r="B418" s="1099"/>
      <c r="C418" s="1093"/>
      <c r="D418" s="1100"/>
      <c r="E418" s="1101"/>
      <c r="F418" s="1100"/>
      <c r="G418" s="1102"/>
      <c r="H418" s="1102"/>
      <c r="I418" s="1103"/>
      <c r="J418" s="1093"/>
      <c r="K418" s="1093"/>
      <c r="L418" s="1093"/>
      <c r="M418" s="1104"/>
      <c r="N418" s="223"/>
      <c r="O418" s="15"/>
      <c r="P418" s="15"/>
      <c r="Q418" s="15"/>
      <c r="R418" s="15"/>
      <c r="S418" s="15"/>
      <c r="T418" s="15"/>
      <c r="U418" s="15"/>
      <c r="V418" s="15"/>
      <c r="W418" s="15"/>
      <c r="X418" s="15"/>
      <c r="Y418" s="15"/>
      <c r="Z418" s="15"/>
      <c r="AA418" s="15"/>
      <c r="AB418" s="15"/>
      <c r="AC418" s="15"/>
      <c r="AD418" s="84"/>
      <c r="AE418" s="84"/>
      <c r="AF418" s="84"/>
      <c r="AG418" s="84"/>
      <c r="AH418" s="84"/>
      <c r="AI418" s="84"/>
      <c r="AJ418" s="84"/>
      <c r="AK418" s="84"/>
      <c r="AL418" s="84"/>
      <c r="AM418" s="84"/>
      <c r="AN418" s="84"/>
    </row>
    <row r="419" spans="1:40" ht="12.75" customHeight="1">
      <c r="A419" s="15"/>
      <c r="B419" s="1099"/>
      <c r="C419" s="1093"/>
      <c r="D419" s="1100"/>
      <c r="E419" s="1101"/>
      <c r="F419" s="1100"/>
      <c r="G419" s="1102"/>
      <c r="H419" s="1102"/>
      <c r="I419" s="1103"/>
      <c r="J419" s="1093"/>
      <c r="K419" s="1093"/>
      <c r="L419" s="1093"/>
      <c r="M419" s="1104"/>
      <c r="N419" s="223"/>
      <c r="O419" s="15"/>
      <c r="P419" s="15"/>
      <c r="Q419" s="15"/>
      <c r="R419" s="15"/>
      <c r="S419" s="15"/>
      <c r="T419" s="15"/>
      <c r="U419" s="15"/>
      <c r="V419" s="15"/>
      <c r="W419" s="15"/>
      <c r="X419" s="15"/>
      <c r="Y419" s="15"/>
      <c r="Z419" s="15"/>
      <c r="AA419" s="15"/>
      <c r="AB419" s="15"/>
      <c r="AC419" s="15"/>
      <c r="AD419" s="84"/>
      <c r="AE419" s="84"/>
      <c r="AF419" s="84"/>
      <c r="AG419" s="84"/>
      <c r="AH419" s="84"/>
      <c r="AI419" s="84"/>
      <c r="AJ419" s="84"/>
      <c r="AK419" s="84"/>
      <c r="AL419" s="84"/>
      <c r="AM419" s="84"/>
      <c r="AN419" s="84"/>
    </row>
    <row r="420" spans="1:40" ht="12.75" customHeight="1">
      <c r="A420" s="15"/>
      <c r="B420" s="1099"/>
      <c r="C420" s="1093"/>
      <c r="D420" s="1100"/>
      <c r="E420" s="1101"/>
      <c r="F420" s="1100"/>
      <c r="G420" s="1102"/>
      <c r="H420" s="1102"/>
      <c r="I420" s="1103"/>
      <c r="J420" s="1093"/>
      <c r="K420" s="1093"/>
      <c r="L420" s="1093"/>
      <c r="M420" s="1104"/>
      <c r="N420" s="223"/>
      <c r="O420" s="15"/>
      <c r="P420" s="15"/>
      <c r="Q420" s="15"/>
      <c r="R420" s="15"/>
      <c r="S420" s="15"/>
      <c r="T420" s="15"/>
      <c r="U420" s="15"/>
      <c r="V420" s="15"/>
      <c r="W420" s="15"/>
      <c r="X420" s="15"/>
      <c r="Y420" s="15"/>
      <c r="Z420" s="15"/>
      <c r="AA420" s="15"/>
      <c r="AB420" s="15"/>
      <c r="AC420" s="15"/>
      <c r="AD420" s="84"/>
      <c r="AE420" s="84"/>
      <c r="AF420" s="84"/>
      <c r="AG420" s="84"/>
      <c r="AH420" s="84"/>
      <c r="AI420" s="84"/>
      <c r="AJ420" s="84"/>
      <c r="AK420" s="84"/>
      <c r="AL420" s="84"/>
      <c r="AM420" s="84"/>
      <c r="AN420" s="84"/>
    </row>
    <row r="421" spans="1:40" ht="12.75" customHeight="1">
      <c r="A421" s="15"/>
      <c r="B421" s="1099"/>
      <c r="C421" s="1093"/>
      <c r="D421" s="1100"/>
      <c r="E421" s="1101"/>
      <c r="F421" s="1100"/>
      <c r="G421" s="1102"/>
      <c r="H421" s="1102"/>
      <c r="I421" s="1103"/>
      <c r="J421" s="1093"/>
      <c r="K421" s="1093"/>
      <c r="L421" s="1093"/>
      <c r="M421" s="1104"/>
      <c r="N421" s="223"/>
      <c r="O421" s="15"/>
      <c r="P421" s="15"/>
      <c r="Q421" s="15"/>
      <c r="R421" s="15"/>
      <c r="S421" s="15"/>
      <c r="T421" s="15"/>
      <c r="U421" s="15"/>
      <c r="V421" s="15"/>
      <c r="W421" s="15"/>
      <c r="X421" s="15"/>
      <c r="Y421" s="15"/>
      <c r="Z421" s="15"/>
      <c r="AA421" s="15"/>
      <c r="AB421" s="15"/>
      <c r="AC421" s="15"/>
      <c r="AD421" s="84"/>
      <c r="AE421" s="84"/>
      <c r="AF421" s="84"/>
      <c r="AG421" s="84"/>
      <c r="AH421" s="84"/>
      <c r="AI421" s="84"/>
      <c r="AJ421" s="84"/>
      <c r="AK421" s="84"/>
      <c r="AL421" s="84"/>
      <c r="AM421" s="84"/>
      <c r="AN421" s="84"/>
    </row>
    <row r="422" spans="1:40" ht="12.75" customHeight="1">
      <c r="A422" s="15"/>
      <c r="B422" s="1099"/>
      <c r="C422" s="1093"/>
      <c r="D422" s="1100"/>
      <c r="E422" s="1101"/>
      <c r="F422" s="1100"/>
      <c r="G422" s="1102"/>
      <c r="H422" s="1102"/>
      <c r="I422" s="1103"/>
      <c r="J422" s="1093"/>
      <c r="K422" s="1093"/>
      <c r="L422" s="1093"/>
      <c r="M422" s="1104"/>
      <c r="N422" s="223"/>
      <c r="O422" s="15"/>
      <c r="P422" s="15"/>
      <c r="Q422" s="15"/>
      <c r="R422" s="15"/>
      <c r="S422" s="15"/>
      <c r="T422" s="15"/>
      <c r="U422" s="15"/>
      <c r="V422" s="15"/>
      <c r="W422" s="15"/>
      <c r="X422" s="15"/>
      <c r="Y422" s="15"/>
      <c r="Z422" s="15"/>
      <c r="AA422" s="15"/>
      <c r="AB422" s="15"/>
      <c r="AC422" s="15"/>
      <c r="AD422" s="84"/>
      <c r="AE422" s="84"/>
      <c r="AF422" s="84"/>
      <c r="AG422" s="84"/>
      <c r="AH422" s="84"/>
      <c r="AI422" s="84"/>
      <c r="AJ422" s="84"/>
      <c r="AK422" s="84"/>
      <c r="AL422" s="84"/>
      <c r="AM422" s="84"/>
      <c r="AN422" s="84"/>
    </row>
    <row r="423" spans="1:40" ht="12.75" customHeight="1">
      <c r="A423" s="15"/>
      <c r="B423" s="1099"/>
      <c r="C423" s="1093"/>
      <c r="D423" s="1100"/>
      <c r="E423" s="1101"/>
      <c r="F423" s="1100"/>
      <c r="G423" s="1102"/>
      <c r="H423" s="1102"/>
      <c r="I423" s="1103"/>
      <c r="J423" s="1093"/>
      <c r="K423" s="1093"/>
      <c r="L423" s="1093"/>
      <c r="M423" s="1104"/>
      <c r="N423" s="223"/>
      <c r="O423" s="15"/>
      <c r="P423" s="15"/>
      <c r="Q423" s="15"/>
      <c r="R423" s="15"/>
      <c r="S423" s="15"/>
      <c r="T423" s="15"/>
      <c r="U423" s="15"/>
      <c r="V423" s="15"/>
      <c r="W423" s="15"/>
      <c r="X423" s="15"/>
      <c r="Y423" s="15"/>
      <c r="Z423" s="15"/>
      <c r="AA423" s="15"/>
      <c r="AB423" s="15"/>
      <c r="AC423" s="15"/>
      <c r="AD423" s="84"/>
      <c r="AE423" s="84"/>
      <c r="AF423" s="84"/>
      <c r="AG423" s="84"/>
      <c r="AH423" s="84"/>
      <c r="AI423" s="84"/>
      <c r="AJ423" s="84"/>
      <c r="AK423" s="84"/>
      <c r="AL423" s="84"/>
      <c r="AM423" s="84"/>
      <c r="AN423" s="84"/>
    </row>
    <row r="424" spans="1:40" ht="12.75" customHeight="1">
      <c r="A424" s="15"/>
      <c r="B424" s="1105"/>
      <c r="C424" s="1093"/>
      <c r="D424" s="1100"/>
      <c r="E424" s="1101"/>
      <c r="F424" s="1100"/>
      <c r="G424" s="1102"/>
      <c r="H424" s="1102"/>
      <c r="I424" s="1103"/>
      <c r="J424" s="1093"/>
      <c r="K424" s="1093"/>
      <c r="L424" s="1093"/>
      <c r="M424" s="1104"/>
      <c r="N424" s="223"/>
      <c r="O424" s="15"/>
      <c r="P424" s="15"/>
      <c r="Q424" s="15"/>
      <c r="R424" s="15"/>
      <c r="S424" s="15"/>
      <c r="T424" s="15"/>
      <c r="U424" s="15"/>
      <c r="V424" s="15"/>
      <c r="W424" s="15"/>
      <c r="X424" s="15"/>
      <c r="Y424" s="15"/>
      <c r="Z424" s="15"/>
      <c r="AA424" s="15"/>
      <c r="AB424" s="15"/>
      <c r="AC424" s="15"/>
      <c r="AD424" s="84"/>
      <c r="AE424" s="84"/>
      <c r="AF424" s="84"/>
      <c r="AG424" s="84"/>
      <c r="AH424" s="84"/>
      <c r="AI424" s="84"/>
      <c r="AJ424" s="84"/>
      <c r="AK424" s="84"/>
      <c r="AL424" s="84"/>
      <c r="AM424" s="84"/>
      <c r="AN424" s="84"/>
    </row>
    <row r="425" spans="1:40" ht="12.75" customHeight="1">
      <c r="A425" s="15"/>
      <c r="B425" s="1105"/>
      <c r="C425" s="1093"/>
      <c r="D425" s="1100"/>
      <c r="E425" s="1101"/>
      <c r="F425" s="1100"/>
      <c r="G425" s="1102"/>
      <c r="H425" s="1102"/>
      <c r="I425" s="1103"/>
      <c r="J425" s="1093"/>
      <c r="K425" s="1093"/>
      <c r="L425" s="1093"/>
      <c r="M425" s="1104"/>
      <c r="N425" s="223"/>
      <c r="O425" s="15"/>
      <c r="P425" s="15"/>
      <c r="Q425" s="15"/>
      <c r="R425" s="15"/>
      <c r="S425" s="15"/>
      <c r="T425" s="15"/>
      <c r="U425" s="15"/>
      <c r="V425" s="15"/>
      <c r="W425" s="15"/>
      <c r="X425" s="15"/>
      <c r="Y425" s="15"/>
      <c r="Z425" s="15"/>
      <c r="AA425" s="15"/>
      <c r="AB425" s="15"/>
      <c r="AC425" s="15"/>
      <c r="AD425" s="84"/>
      <c r="AE425" s="84"/>
      <c r="AF425" s="84"/>
      <c r="AG425" s="84"/>
      <c r="AH425" s="84"/>
      <c r="AI425" s="84"/>
      <c r="AJ425" s="84"/>
      <c r="AK425" s="84"/>
      <c r="AL425" s="84"/>
      <c r="AM425" s="84"/>
      <c r="AN425" s="84"/>
    </row>
    <row r="426" spans="1:40" ht="12.75" customHeight="1">
      <c r="A426" s="15"/>
      <c r="B426" s="1106"/>
      <c r="C426" s="1107"/>
      <c r="D426" s="1108"/>
      <c r="E426" s="1109"/>
      <c r="F426" s="1108"/>
      <c r="G426" s="1110"/>
      <c r="H426" s="1110"/>
      <c r="I426" s="1111"/>
      <c r="J426" s="1107"/>
      <c r="K426" s="1107"/>
      <c r="L426" s="1107"/>
      <c r="M426" s="1112"/>
      <c r="N426" s="224"/>
      <c r="O426" s="15"/>
      <c r="P426" s="15"/>
      <c r="Q426" s="15"/>
      <c r="R426" s="15"/>
      <c r="S426" s="15"/>
      <c r="T426" s="15"/>
      <c r="U426" s="15"/>
      <c r="V426" s="15"/>
      <c r="W426" s="15"/>
      <c r="X426" s="15"/>
      <c r="Y426" s="15"/>
      <c r="Z426" s="15"/>
      <c r="AA426" s="15"/>
      <c r="AB426" s="15"/>
      <c r="AC426" s="15"/>
      <c r="AD426" s="84"/>
      <c r="AE426" s="84"/>
      <c r="AF426" s="84"/>
      <c r="AG426" s="84"/>
      <c r="AH426" s="84"/>
      <c r="AI426" s="84"/>
      <c r="AJ426" s="84"/>
      <c r="AK426" s="84"/>
      <c r="AL426" s="84"/>
      <c r="AM426" s="84"/>
      <c r="AN426" s="84"/>
    </row>
    <row r="427" spans="1:40" ht="12" customHeight="1">
      <c r="A427" s="80"/>
      <c r="B427" s="84"/>
      <c r="C427" s="84"/>
      <c r="D427" s="84"/>
      <c r="E427" s="84"/>
      <c r="F427" s="84"/>
      <c r="G427" s="171"/>
      <c r="H427" s="171"/>
      <c r="I427" s="171"/>
      <c r="J427" s="171"/>
      <c r="K427" s="171"/>
      <c r="L427" s="171"/>
      <c r="M427" s="84"/>
      <c r="N427" s="180"/>
      <c r="O427" s="80"/>
      <c r="P427" s="84"/>
      <c r="Q427" s="84"/>
      <c r="R427" s="84"/>
      <c r="S427" s="84"/>
      <c r="T427" s="84"/>
      <c r="U427" s="84"/>
      <c r="V427" s="84"/>
      <c r="W427" s="84"/>
      <c r="X427" s="84"/>
      <c r="Y427" s="84"/>
      <c r="Z427" s="84"/>
      <c r="AA427" s="84"/>
      <c r="AB427" s="84"/>
      <c r="AC427" s="84"/>
      <c r="AD427" s="84"/>
      <c r="AE427" s="84"/>
      <c r="AF427" s="84"/>
      <c r="AG427" s="84"/>
      <c r="AH427" s="84"/>
      <c r="AI427" s="84"/>
      <c r="AJ427" s="84"/>
      <c r="AK427" s="84"/>
      <c r="AL427" s="84"/>
      <c r="AM427" s="84"/>
      <c r="AN427" s="84"/>
    </row>
    <row r="428" spans="1:40" ht="12.75" customHeight="1">
      <c r="A428" s="11" t="s">
        <v>44</v>
      </c>
      <c r="B428" s="13" t="s">
        <v>45</v>
      </c>
      <c r="C428" s="13"/>
      <c r="D428" s="13"/>
      <c r="E428" s="13"/>
      <c r="F428" s="13"/>
      <c r="G428" s="284"/>
      <c r="H428" s="284"/>
      <c r="I428" s="284"/>
      <c r="J428" s="284"/>
      <c r="K428" s="284"/>
      <c r="L428" s="284"/>
      <c r="M428" s="13"/>
      <c r="N428" s="285"/>
      <c r="O428" s="15"/>
      <c r="P428" s="15" t="s">
        <v>770</v>
      </c>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row>
    <row r="429" spans="1:40" ht="12.75" customHeight="1">
      <c r="A429" s="15"/>
      <c r="B429" s="13"/>
      <c r="C429" s="13"/>
      <c r="D429" s="13"/>
      <c r="E429" s="13"/>
      <c r="F429" s="1964">
        <v>44742</v>
      </c>
      <c r="G429" s="1965"/>
      <c r="H429" s="1965"/>
      <c r="I429" s="1952"/>
      <c r="J429" s="1964">
        <v>44377</v>
      </c>
      <c r="K429" s="1965"/>
      <c r="L429" s="1965"/>
      <c r="M429" s="1952"/>
      <c r="N429" s="28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row>
    <row r="430" spans="1:40" ht="36">
      <c r="A430" s="15"/>
      <c r="B430" s="13"/>
      <c r="C430" s="13"/>
      <c r="D430" s="13"/>
      <c r="E430" s="13"/>
      <c r="F430" s="92" t="s">
        <v>138</v>
      </c>
      <c r="G430" s="92" t="s">
        <v>597</v>
      </c>
      <c r="H430" s="92" t="s">
        <v>140</v>
      </c>
      <c r="I430" s="92" t="s">
        <v>771</v>
      </c>
      <c r="J430" s="92" t="s">
        <v>138</v>
      </c>
      <c r="K430" s="92" t="s">
        <v>597</v>
      </c>
      <c r="L430" s="92" t="s">
        <v>140</v>
      </c>
      <c r="M430" s="92" t="s">
        <v>772</v>
      </c>
      <c r="N430" s="28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row>
    <row r="431" spans="1:40" ht="12" customHeight="1">
      <c r="A431" s="15"/>
      <c r="B431" s="13"/>
      <c r="C431" s="13"/>
      <c r="D431" s="13"/>
      <c r="E431" s="13"/>
      <c r="F431" s="94" t="s">
        <v>142</v>
      </c>
      <c r="G431" s="94" t="s">
        <v>142</v>
      </c>
      <c r="H431" s="94" t="s">
        <v>142</v>
      </c>
      <c r="I431" s="94" t="s">
        <v>142</v>
      </c>
      <c r="J431" s="94" t="s">
        <v>142</v>
      </c>
      <c r="K431" s="94" t="s">
        <v>142</v>
      </c>
      <c r="L431" s="94" t="s">
        <v>142</v>
      </c>
      <c r="M431" s="94" t="s">
        <v>142</v>
      </c>
      <c r="N431" s="28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row>
    <row r="432" spans="1:40" ht="12" customHeight="1">
      <c r="A432" s="80"/>
      <c r="B432" s="84"/>
      <c r="C432" s="84"/>
      <c r="D432" s="84"/>
      <c r="E432" s="84"/>
      <c r="F432" s="84"/>
      <c r="G432" s="171"/>
      <c r="H432" s="171"/>
      <c r="I432" s="171"/>
      <c r="J432" s="171"/>
      <c r="K432" s="171"/>
      <c r="L432" s="171"/>
      <c r="M432" s="84"/>
      <c r="N432" s="180"/>
      <c r="O432" s="80"/>
      <c r="P432" s="286" t="s">
        <v>773</v>
      </c>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row>
    <row r="433" spans="1:40" ht="12.75" customHeight="1">
      <c r="A433" s="80"/>
      <c r="B433" s="159" t="s">
        <v>774</v>
      </c>
      <c r="C433" s="84"/>
      <c r="D433" s="84"/>
      <c r="E433" s="84"/>
      <c r="F433" s="84"/>
      <c r="G433" s="171"/>
      <c r="H433" s="171"/>
      <c r="I433" s="171"/>
      <c r="J433" s="171"/>
      <c r="K433" s="171"/>
      <c r="L433" s="171"/>
      <c r="M433" s="84"/>
      <c r="N433" s="180"/>
      <c r="O433" s="80"/>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433" s="84"/>
      <c r="AN433" s="84"/>
    </row>
    <row r="434" spans="1:40" ht="22.5" customHeight="1">
      <c r="A434" s="80"/>
      <c r="B434" s="2018" t="s">
        <v>775</v>
      </c>
      <c r="C434" s="1941"/>
      <c r="D434" s="1941"/>
      <c r="E434" s="1941"/>
      <c r="F434" s="1627">
        <f>'1a.Detailed SOFP '!G211+'1a.Detailed SOFP '!G469</f>
        <v>0</v>
      </c>
      <c r="G434" s="1627">
        <f>'1a.Detailed SOFP '!H211+'1a.Detailed SOFP '!H469</f>
        <v>0</v>
      </c>
      <c r="H434" s="1627">
        <f>'1a.Detailed SOFP '!I211+'1a.Detailed SOFP '!I469</f>
        <v>0</v>
      </c>
      <c r="I434" s="1627">
        <f>'1a.Detailed SOFP '!J211+'1a.Detailed SOFP '!J469</f>
        <v>0</v>
      </c>
      <c r="J434" s="1627">
        <f>'1a.Detailed SOFP '!K211+'1a.Detailed SOFP '!K469</f>
        <v>0</v>
      </c>
      <c r="K434" s="1627">
        <f>'1a.Detailed SOFP '!L211+'1a.Detailed SOFP '!L469</f>
        <v>0</v>
      </c>
      <c r="L434" s="1627">
        <f>'1a.Detailed SOFP '!M211+'1a.Detailed SOFP '!M469</f>
        <v>0</v>
      </c>
      <c r="M434" s="1627">
        <f>'1a.Detailed SOFP '!N211+'1a.Detailed SOFP '!N469</f>
        <v>0</v>
      </c>
      <c r="N434" s="287" t="s">
        <v>776</v>
      </c>
      <c r="O434" s="80"/>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434" s="84"/>
      <c r="AN434" s="84"/>
    </row>
    <row r="435" spans="1:40" ht="27.75" customHeight="1">
      <c r="A435" s="80"/>
      <c r="B435" s="2018" t="s">
        <v>777</v>
      </c>
      <c r="C435" s="1941"/>
      <c r="D435" s="1941"/>
      <c r="E435" s="1941"/>
      <c r="F435" s="1627">
        <f>'1a.Detailed SOFP '!G225+'1a.Detailed SOFP '!G488</f>
        <v>0</v>
      </c>
      <c r="G435" s="1627">
        <f>'1a.Detailed SOFP '!H225+'1a.Detailed SOFP '!H488</f>
        <v>0</v>
      </c>
      <c r="H435" s="1627">
        <f>'1a.Detailed SOFP '!I225+'1a.Detailed SOFP '!I488</f>
        <v>0</v>
      </c>
      <c r="I435" s="1627">
        <f>'1a.Detailed SOFP '!J225+'1a.Detailed SOFP '!J488</f>
        <v>0</v>
      </c>
      <c r="J435" s="1627">
        <f>'1a.Detailed SOFP '!K225+'1a.Detailed SOFP '!K488</f>
        <v>0</v>
      </c>
      <c r="K435" s="1627">
        <f>'1a.Detailed SOFP '!L225+'1a.Detailed SOFP '!L488</f>
        <v>0</v>
      </c>
      <c r="L435" s="1627">
        <f>'1a.Detailed SOFP '!M225+'1a.Detailed SOFP '!M488</f>
        <v>0</v>
      </c>
      <c r="M435" s="1627">
        <f>'1a.Detailed SOFP '!N225+'1a.Detailed SOFP '!N488</f>
        <v>0</v>
      </c>
      <c r="N435" s="287" t="s">
        <v>778</v>
      </c>
      <c r="O435" s="80"/>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435" s="84"/>
      <c r="AN435" s="84"/>
    </row>
    <row r="436" spans="1:40" ht="12.75" customHeight="1">
      <c r="A436" s="80"/>
      <c r="B436" s="288" t="s">
        <v>779</v>
      </c>
      <c r="C436" s="84"/>
      <c r="D436" s="84"/>
      <c r="E436" s="84"/>
      <c r="F436" s="1589">
        <f>SUM('1a.Detailed SOFP '!G489:G502)+SUM('1a.Detailed SOFP '!G226:G236)</f>
        <v>0</v>
      </c>
      <c r="G436" s="1589">
        <f>SUM('1a.Detailed SOFP '!H489:H502)+SUM('1a.Detailed SOFP '!H226:H236)</f>
        <v>0</v>
      </c>
      <c r="H436" s="1589">
        <f>SUM('1a.Detailed SOFP '!I489:I502)+SUM('1a.Detailed SOFP '!I226:I236)</f>
        <v>0</v>
      </c>
      <c r="I436" s="1589">
        <f>SUM('1a.Detailed SOFP '!J489:J502)+SUM('1a.Detailed SOFP '!J226:J236)</f>
        <v>0</v>
      </c>
      <c r="J436" s="1589">
        <f>SUM('1a.Detailed SOFP '!K489:K502)+SUM('1a.Detailed SOFP '!K226:K236)</f>
        <v>0</v>
      </c>
      <c r="K436" s="1589">
        <f>SUM('1a.Detailed SOFP '!L489:L502)+SUM('1a.Detailed SOFP '!L226:L236)</f>
        <v>0</v>
      </c>
      <c r="L436" s="1589">
        <f>SUM('1a.Detailed SOFP '!M489:M502)+SUM('1a.Detailed SOFP '!M226:M236)</f>
        <v>0</v>
      </c>
      <c r="M436" s="1589">
        <f>SUM('1a.Detailed SOFP '!N489:N502)+SUM('1a.Detailed SOFP '!N226:N236)</f>
        <v>0</v>
      </c>
      <c r="N436" s="287" t="s">
        <v>780</v>
      </c>
      <c r="O436" s="80"/>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436" s="84"/>
      <c r="AN436" s="84"/>
    </row>
    <row r="437" spans="1:40" ht="12.75" customHeight="1">
      <c r="A437" s="80"/>
      <c r="B437" s="1135" t="s">
        <v>2728</v>
      </c>
      <c r="C437" s="84"/>
      <c r="D437" s="1136"/>
      <c r="E437" s="84"/>
      <c r="F437" s="1589">
        <f>'1a.Detailed SOFP '!G237+'1a.Detailed SOFP '!G238+'1a.Detailed SOFP '!G239+'1a.Detailed SOFP '!G503+'1a.Detailed SOFP '!G504+'1a.Detailed SOFP '!G505</f>
        <v>0</v>
      </c>
      <c r="G437" s="1589">
        <f>'1a.Detailed SOFP '!H237+'1a.Detailed SOFP '!H238+'1a.Detailed SOFP '!H239+'1a.Detailed SOFP '!H503+'1a.Detailed SOFP '!H504+'1a.Detailed SOFP '!H505</f>
        <v>0</v>
      </c>
      <c r="H437" s="1589">
        <f>'1a.Detailed SOFP '!I237+'1a.Detailed SOFP '!I238+'1a.Detailed SOFP '!I239+'1a.Detailed SOFP '!I503+'1a.Detailed SOFP '!I504+'1a.Detailed SOFP '!I505</f>
        <v>0</v>
      </c>
      <c r="I437" s="1589">
        <f>'1a.Detailed SOFP '!J237+'1a.Detailed SOFP '!J238+'1a.Detailed SOFP '!J239+'1a.Detailed SOFP '!J503+'1a.Detailed SOFP '!J504+'1a.Detailed SOFP '!J505</f>
        <v>0</v>
      </c>
      <c r="J437" s="1589">
        <f>'1a.Detailed SOFP '!K237+'1a.Detailed SOFP '!K238+'1a.Detailed SOFP '!K239+'1a.Detailed SOFP '!K503+'1a.Detailed SOFP '!K504+'1a.Detailed SOFP '!K505</f>
        <v>0</v>
      </c>
      <c r="K437" s="1589">
        <f>'1a.Detailed SOFP '!L237+'1a.Detailed SOFP '!L238+'1a.Detailed SOFP '!L239+'1a.Detailed SOFP '!L503+'1a.Detailed SOFP '!L504+'1a.Detailed SOFP '!L505</f>
        <v>0</v>
      </c>
      <c r="L437" s="1589">
        <f>'1a.Detailed SOFP '!M237+'1a.Detailed SOFP '!M238+'1a.Detailed SOFP '!M239+'1a.Detailed SOFP '!M503+'1a.Detailed SOFP '!M504+'1a.Detailed SOFP '!M505</f>
        <v>0</v>
      </c>
      <c r="M437" s="1589">
        <f>'1a.Detailed SOFP '!N237+'1a.Detailed SOFP '!N238+'1a.Detailed SOFP '!N239+'1a.Detailed SOFP '!N503+'1a.Detailed SOFP '!N504+'1a.Detailed SOFP '!N505</f>
        <v>0</v>
      </c>
      <c r="N437" s="287" t="s">
        <v>780</v>
      </c>
      <c r="O437" s="80"/>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437" s="84"/>
      <c r="AN437" s="84"/>
    </row>
    <row r="438" spans="1:40" ht="12" customHeight="1">
      <c r="A438" s="15"/>
      <c r="B438" s="13"/>
      <c r="C438" s="13"/>
      <c r="D438" s="13"/>
      <c r="E438" s="13"/>
      <c r="F438" s="1649">
        <f t="shared" ref="F438:M438" si="84">SUM(F434:F437)</f>
        <v>0</v>
      </c>
      <c r="G438" s="1649">
        <f t="shared" si="84"/>
        <v>0</v>
      </c>
      <c r="H438" s="1649">
        <f t="shared" si="84"/>
        <v>0</v>
      </c>
      <c r="I438" s="1649">
        <f t="shared" si="84"/>
        <v>0</v>
      </c>
      <c r="J438" s="1649">
        <f t="shared" si="84"/>
        <v>0</v>
      </c>
      <c r="K438" s="1649">
        <f t="shared" si="84"/>
        <v>0</v>
      </c>
      <c r="L438" s="1649">
        <f t="shared" si="84"/>
        <v>0</v>
      </c>
      <c r="M438" s="1649">
        <f t="shared" si="84"/>
        <v>0</v>
      </c>
      <c r="N438" s="285"/>
      <c r="O438" s="15"/>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row>
    <row r="439" spans="1:40" ht="12" customHeight="1">
      <c r="A439" s="15"/>
      <c r="B439" s="95" t="s">
        <v>614</v>
      </c>
      <c r="C439" s="13"/>
      <c r="D439" s="13"/>
      <c r="E439" s="13"/>
      <c r="F439" s="1627">
        <f>'1a.Detailed SOFP '!G212+'1a.Detailed SOFP '!G241+'1a.Detailed SOFP '!G470+'1a.Detailed SOFP '!G507</f>
        <v>0</v>
      </c>
      <c r="G439" s="1627">
        <f>'1a.Detailed SOFP '!H212+'1a.Detailed SOFP '!H241+'1a.Detailed SOFP '!H470+'1a.Detailed SOFP '!H507</f>
        <v>0</v>
      </c>
      <c r="H439" s="1627">
        <f>'1a.Detailed SOFP '!I212+'1a.Detailed SOFP '!I241+'1a.Detailed SOFP '!I470+'1a.Detailed SOFP '!I507</f>
        <v>0</v>
      </c>
      <c r="I439" s="1627">
        <f>'1a.Detailed SOFP '!J212+'1a.Detailed SOFP '!J241+'1a.Detailed SOFP '!J470+'1a.Detailed SOFP '!J507</f>
        <v>0</v>
      </c>
      <c r="J439" s="1627">
        <f>'1a.Detailed SOFP '!K212+'1a.Detailed SOFP '!K241+'1a.Detailed SOFP '!K470+'1a.Detailed SOFP '!K507</f>
        <v>0</v>
      </c>
      <c r="K439" s="1627">
        <f>'1a.Detailed SOFP '!L212+'1a.Detailed SOFP '!L241+'1a.Detailed SOFP '!L470+'1a.Detailed SOFP '!L507</f>
        <v>0</v>
      </c>
      <c r="L439" s="1627">
        <f>'1a.Detailed SOFP '!M212+'1a.Detailed SOFP '!M241+'1a.Detailed SOFP '!M470+'1a.Detailed SOFP '!M507</f>
        <v>0</v>
      </c>
      <c r="M439" s="1627">
        <f>'1a.Detailed SOFP '!N212+'1a.Detailed SOFP '!N241+'1a.Detailed SOFP '!N470+'1a.Detailed SOFP '!N507</f>
        <v>0</v>
      </c>
      <c r="N439" s="285"/>
      <c r="O439" s="15"/>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row>
    <row r="440" spans="1:40" ht="12" customHeight="1" thickBot="1">
      <c r="A440" s="15"/>
      <c r="B440" s="100" t="s">
        <v>232</v>
      </c>
      <c r="C440" s="13"/>
      <c r="D440" s="13"/>
      <c r="E440" s="13"/>
      <c r="F440" s="1650">
        <f t="shared" ref="F440:M440" si="85">SUM(F438:F439)</f>
        <v>0</v>
      </c>
      <c r="G440" s="1650">
        <f t="shared" si="85"/>
        <v>0</v>
      </c>
      <c r="H440" s="1650">
        <f t="shared" si="85"/>
        <v>0</v>
      </c>
      <c r="I440" s="1650">
        <f t="shared" si="85"/>
        <v>0</v>
      </c>
      <c r="J440" s="1650">
        <f t="shared" si="85"/>
        <v>0</v>
      </c>
      <c r="K440" s="1650">
        <f t="shared" si="85"/>
        <v>0</v>
      </c>
      <c r="L440" s="1650">
        <f t="shared" si="85"/>
        <v>0</v>
      </c>
      <c r="M440" s="1650">
        <f t="shared" si="85"/>
        <v>0</v>
      </c>
      <c r="N440" s="285"/>
      <c r="O440" s="15"/>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row>
    <row r="441" spans="1:40" ht="12" customHeight="1" thickTop="1">
      <c r="A441" s="15"/>
      <c r="B441" s="13"/>
      <c r="C441" s="13"/>
      <c r="D441" s="13"/>
      <c r="E441" s="13"/>
      <c r="F441" s="1651"/>
      <c r="G441" s="1651"/>
      <c r="H441" s="1651"/>
      <c r="I441" s="1651"/>
      <c r="J441" s="1651"/>
      <c r="K441" s="1651"/>
      <c r="L441" s="1651"/>
      <c r="M441" s="1651"/>
      <c r="N441" s="285"/>
      <c r="O441" s="15"/>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row>
    <row r="442" spans="1:40" ht="12" customHeight="1">
      <c r="A442" s="80"/>
      <c r="B442" s="95" t="s">
        <v>616</v>
      </c>
      <c r="C442" s="84"/>
      <c r="D442" s="84"/>
      <c r="E442" s="84"/>
      <c r="F442" s="1627">
        <f>'1a.Detailed SOFP '!G242</f>
        <v>0</v>
      </c>
      <c r="G442" s="1627">
        <f>'1a.Detailed SOFP '!H242</f>
        <v>0</v>
      </c>
      <c r="H442" s="1627">
        <f>'1a.Detailed SOFP '!I242</f>
        <v>0</v>
      </c>
      <c r="I442" s="1627">
        <f>'1a.Detailed SOFP '!J242</f>
        <v>0</v>
      </c>
      <c r="J442" s="1627">
        <f>'1a.Detailed SOFP '!K242</f>
        <v>0</v>
      </c>
      <c r="K442" s="1627">
        <f>'1a.Detailed SOFP '!L242</f>
        <v>0</v>
      </c>
      <c r="L442" s="1627">
        <f>'1a.Detailed SOFP '!M242</f>
        <v>0</v>
      </c>
      <c r="M442" s="1627">
        <f>'1a.Detailed SOFP '!N242</f>
        <v>0</v>
      </c>
      <c r="N442" s="180"/>
      <c r="O442" s="80"/>
      <c r="P442" s="84"/>
      <c r="Q442" s="84"/>
      <c r="R442" s="84"/>
      <c r="S442" s="84"/>
      <c r="T442" s="84"/>
      <c r="U442" s="84"/>
      <c r="V442" s="84"/>
      <c r="W442" s="84"/>
      <c r="X442" s="84"/>
      <c r="Y442" s="84"/>
      <c r="Z442" s="84"/>
      <c r="AA442" s="84"/>
      <c r="AB442" s="84"/>
      <c r="AC442" s="84"/>
      <c r="AD442" s="84"/>
      <c r="AE442" s="84"/>
      <c r="AF442" s="84"/>
      <c r="AG442" s="84"/>
      <c r="AH442" s="84"/>
      <c r="AI442" s="84"/>
      <c r="AJ442" s="84"/>
      <c r="AK442" s="84"/>
      <c r="AL442" s="84"/>
      <c r="AM442" s="84"/>
      <c r="AN442" s="84"/>
    </row>
    <row r="443" spans="1:40" ht="12" customHeight="1">
      <c r="A443" s="80"/>
      <c r="B443" s="95" t="s">
        <v>617</v>
      </c>
      <c r="C443" s="84"/>
      <c r="D443" s="84"/>
      <c r="E443" s="84"/>
      <c r="F443" s="1627">
        <f>'1a.Detailed SOFP '!G508</f>
        <v>0</v>
      </c>
      <c r="G443" s="1627">
        <f>'1a.Detailed SOFP '!H508</f>
        <v>0</v>
      </c>
      <c r="H443" s="1627">
        <f>'1a.Detailed SOFP '!I508</f>
        <v>0</v>
      </c>
      <c r="I443" s="1627">
        <f>'1a.Detailed SOFP '!J508</f>
        <v>0</v>
      </c>
      <c r="J443" s="1627">
        <f>'1a.Detailed SOFP '!K508</f>
        <v>0</v>
      </c>
      <c r="K443" s="1627">
        <f>'1a.Detailed SOFP '!L508</f>
        <v>0</v>
      </c>
      <c r="L443" s="1627">
        <f>'1a.Detailed SOFP '!M508</f>
        <v>0</v>
      </c>
      <c r="M443" s="1627">
        <f>'1a.Detailed SOFP '!N508</f>
        <v>0</v>
      </c>
      <c r="N443" s="180"/>
      <c r="O443" s="80"/>
      <c r="P443" s="84"/>
      <c r="Q443" s="84"/>
      <c r="R443" s="84"/>
      <c r="S443" s="84"/>
      <c r="T443" s="84"/>
      <c r="U443" s="84"/>
      <c r="V443" s="84"/>
      <c r="W443" s="84"/>
      <c r="X443" s="84"/>
      <c r="Y443" s="84"/>
      <c r="Z443" s="84"/>
      <c r="AA443" s="84"/>
      <c r="AB443" s="84"/>
      <c r="AC443" s="84"/>
      <c r="AD443" s="84"/>
      <c r="AE443" s="84"/>
      <c r="AF443" s="84"/>
      <c r="AG443" s="84"/>
      <c r="AH443" s="84"/>
      <c r="AI443" s="84"/>
      <c r="AJ443" s="84"/>
      <c r="AK443" s="84"/>
      <c r="AL443" s="84"/>
      <c r="AM443" s="84"/>
      <c r="AN443" s="84"/>
    </row>
    <row r="444" spans="1:40" ht="12" customHeight="1">
      <c r="A444" s="15"/>
      <c r="B444" s="13" t="s">
        <v>232</v>
      </c>
      <c r="C444" s="13"/>
      <c r="D444" s="13"/>
      <c r="E444" s="13"/>
      <c r="F444" s="1650">
        <f t="shared" ref="F444:M444" si="86">SUM(F442:F443)</f>
        <v>0</v>
      </c>
      <c r="G444" s="1650">
        <f t="shared" si="86"/>
        <v>0</v>
      </c>
      <c r="H444" s="1650">
        <f t="shared" si="86"/>
        <v>0</v>
      </c>
      <c r="I444" s="1650">
        <f t="shared" si="86"/>
        <v>0</v>
      </c>
      <c r="J444" s="1650">
        <f t="shared" si="86"/>
        <v>0</v>
      </c>
      <c r="K444" s="1650">
        <f t="shared" si="86"/>
        <v>0</v>
      </c>
      <c r="L444" s="1650">
        <f t="shared" si="86"/>
        <v>0</v>
      </c>
      <c r="M444" s="1650">
        <f t="shared" si="86"/>
        <v>0</v>
      </c>
      <c r="N444" s="285"/>
      <c r="O444" s="15"/>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row>
    <row r="445" spans="1:40" ht="12" customHeight="1">
      <c r="A445" s="80"/>
      <c r="B445" s="84"/>
      <c r="C445" s="84"/>
      <c r="D445" s="84"/>
      <c r="E445" s="84"/>
      <c r="F445" s="1627"/>
      <c r="G445" s="1627"/>
      <c r="H445" s="1627"/>
      <c r="I445" s="1627"/>
      <c r="J445" s="1627"/>
      <c r="K445" s="1627"/>
      <c r="L445" s="1627"/>
      <c r="M445" s="1627"/>
      <c r="N445" s="180"/>
      <c r="O445" s="80"/>
      <c r="P445" s="84"/>
      <c r="Q445" s="84"/>
      <c r="R445" s="84"/>
      <c r="S445" s="84"/>
      <c r="T445" s="84"/>
      <c r="U445" s="84"/>
      <c r="V445" s="84"/>
      <c r="W445" s="84"/>
      <c r="X445" s="84"/>
      <c r="Y445" s="84"/>
      <c r="Z445" s="84"/>
      <c r="AA445" s="84"/>
      <c r="AB445" s="84"/>
      <c r="AC445" s="84"/>
      <c r="AD445" s="84"/>
      <c r="AE445" s="84"/>
      <c r="AF445" s="84"/>
      <c r="AG445" s="84"/>
      <c r="AH445" s="84"/>
      <c r="AI445" s="84"/>
      <c r="AJ445" s="84"/>
      <c r="AK445" s="84"/>
      <c r="AL445" s="84"/>
      <c r="AM445" s="84"/>
      <c r="AN445" s="84"/>
    </row>
    <row r="446" spans="1:40" ht="12" customHeight="1">
      <c r="A446" s="80"/>
      <c r="B446" s="108" t="s">
        <v>618</v>
      </c>
      <c r="C446" s="84"/>
      <c r="D446" s="84"/>
      <c r="E446" s="84"/>
      <c r="F446" s="1627">
        <f t="shared" ref="F446:M446" si="87">F440-F444</f>
        <v>0</v>
      </c>
      <c r="G446" s="1627">
        <f t="shared" si="87"/>
        <v>0</v>
      </c>
      <c r="H446" s="1627">
        <f t="shared" si="87"/>
        <v>0</v>
      </c>
      <c r="I446" s="1627">
        <f t="shared" si="87"/>
        <v>0</v>
      </c>
      <c r="J446" s="1627">
        <f t="shared" si="87"/>
        <v>0</v>
      </c>
      <c r="K446" s="1627">
        <f t="shared" si="87"/>
        <v>0</v>
      </c>
      <c r="L446" s="1627">
        <f t="shared" si="87"/>
        <v>0</v>
      </c>
      <c r="M446" s="1627">
        <f t="shared" si="87"/>
        <v>0</v>
      </c>
      <c r="N446" s="180"/>
      <c r="O446" s="80"/>
      <c r="P446" s="84"/>
      <c r="Q446" s="84"/>
      <c r="R446" s="84"/>
      <c r="S446" s="84"/>
      <c r="T446" s="84"/>
      <c r="U446" s="84"/>
      <c r="V446" s="84"/>
      <c r="W446" s="84"/>
      <c r="X446" s="84"/>
      <c r="Y446" s="84"/>
      <c r="Z446" s="84"/>
      <c r="AA446" s="84"/>
      <c r="AB446" s="84"/>
      <c r="AC446" s="84"/>
      <c r="AD446" s="84"/>
      <c r="AE446" s="84"/>
      <c r="AF446" s="84"/>
      <c r="AG446" s="84"/>
      <c r="AH446" s="84"/>
      <c r="AI446" s="84"/>
      <c r="AJ446" s="84"/>
      <c r="AK446" s="84"/>
      <c r="AL446" s="84"/>
      <c r="AM446" s="84"/>
      <c r="AN446" s="84"/>
    </row>
    <row r="447" spans="1:40" ht="12" customHeight="1">
      <c r="A447" s="80"/>
      <c r="B447" s="108"/>
      <c r="C447" s="84"/>
      <c r="D447" s="84"/>
      <c r="E447" s="84"/>
      <c r="F447" s="84"/>
      <c r="G447" s="171"/>
      <c r="H447" s="171"/>
      <c r="I447" s="171"/>
      <c r="J447" s="171"/>
      <c r="K447" s="171"/>
      <c r="L447" s="171"/>
      <c r="M447" s="171"/>
      <c r="N447" s="180"/>
      <c r="O447" s="80"/>
      <c r="P447" s="84"/>
      <c r="Q447" s="84"/>
      <c r="R447" s="84"/>
      <c r="S447" s="84"/>
      <c r="T447" s="84"/>
      <c r="U447" s="84"/>
      <c r="V447" s="84"/>
      <c r="W447" s="84"/>
      <c r="X447" s="84"/>
      <c r="Y447" s="84"/>
      <c r="Z447" s="84"/>
      <c r="AA447" s="84"/>
      <c r="AB447" s="84"/>
      <c r="AC447" s="84"/>
      <c r="AD447" s="84"/>
      <c r="AE447" s="84"/>
      <c r="AF447" s="84"/>
      <c r="AG447" s="84"/>
      <c r="AH447" s="84"/>
      <c r="AI447" s="84"/>
      <c r="AJ447" s="84"/>
      <c r="AK447" s="84"/>
      <c r="AL447" s="84"/>
      <c r="AM447" s="84"/>
      <c r="AN447" s="84"/>
    </row>
    <row r="448" spans="1:40" ht="12" customHeight="1">
      <c r="A448" s="80"/>
      <c r="B448" s="289" t="s">
        <v>781</v>
      </c>
      <c r="C448" s="290"/>
      <c r="D448" s="290"/>
      <c r="E448" s="290"/>
      <c r="F448" s="290"/>
      <c r="G448" s="291"/>
      <c r="H448" s="291"/>
      <c r="I448" s="291"/>
      <c r="J448" s="291"/>
      <c r="K448" s="291"/>
      <c r="L448" s="291"/>
      <c r="M448" s="292"/>
      <c r="N448" s="180"/>
      <c r="O448" s="80"/>
      <c r="P448" s="84"/>
      <c r="Q448" s="84"/>
      <c r="R448" s="84"/>
      <c r="S448" s="84"/>
      <c r="T448" s="84"/>
      <c r="U448" s="84"/>
      <c r="V448" s="84"/>
      <c r="W448" s="84"/>
      <c r="X448" s="84"/>
      <c r="Y448" s="84"/>
      <c r="Z448" s="84"/>
      <c r="AA448" s="84"/>
      <c r="AB448" s="84"/>
      <c r="AC448" s="84"/>
      <c r="AD448" s="84"/>
      <c r="AE448" s="84"/>
      <c r="AF448" s="84"/>
      <c r="AG448" s="84"/>
      <c r="AH448" s="84"/>
      <c r="AI448" s="84"/>
      <c r="AJ448" s="84"/>
      <c r="AK448" s="84"/>
      <c r="AL448" s="84"/>
      <c r="AM448" s="84"/>
      <c r="AN448" s="84"/>
    </row>
    <row r="449" spans="1:40" ht="12" customHeight="1">
      <c r="A449" s="80"/>
      <c r="B449" s="1137"/>
      <c r="C449" s="1117"/>
      <c r="D449" s="1117"/>
      <c r="E449" s="1117"/>
      <c r="F449" s="1117"/>
      <c r="G449" s="1093"/>
      <c r="H449" s="1093"/>
      <c r="I449" s="1093"/>
      <c r="J449" s="1093"/>
      <c r="K449" s="1093"/>
      <c r="L449" s="1093"/>
      <c r="M449" s="1138"/>
      <c r="N449" s="239"/>
      <c r="O449" s="80"/>
      <c r="P449" s="84"/>
      <c r="Q449" s="84"/>
      <c r="R449" s="84"/>
      <c r="S449" s="84"/>
      <c r="T449" s="84"/>
      <c r="U449" s="84"/>
      <c r="V449" s="84"/>
      <c r="W449" s="84"/>
      <c r="X449" s="84"/>
      <c r="Y449" s="84"/>
      <c r="Z449" s="84"/>
      <c r="AA449" s="84"/>
      <c r="AB449" s="84"/>
      <c r="AC449" s="84"/>
      <c r="AD449" s="84"/>
      <c r="AE449" s="84"/>
      <c r="AF449" s="84"/>
      <c r="AG449" s="84"/>
      <c r="AH449" s="84"/>
      <c r="AI449" s="84"/>
      <c r="AJ449" s="84"/>
      <c r="AK449" s="84"/>
      <c r="AL449" s="84"/>
      <c r="AM449" s="84"/>
      <c r="AN449" s="84"/>
    </row>
    <row r="450" spans="1:40" ht="12" customHeight="1">
      <c r="A450" s="80"/>
      <c r="B450" s="1139"/>
      <c r="C450" s="1117"/>
      <c r="D450" s="1117"/>
      <c r="E450" s="1117"/>
      <c r="F450" s="1117"/>
      <c r="G450" s="1093"/>
      <c r="H450" s="1093"/>
      <c r="I450" s="1093"/>
      <c r="J450" s="1093"/>
      <c r="K450" s="1093"/>
      <c r="L450" s="1093"/>
      <c r="M450" s="1138"/>
      <c r="N450" s="239"/>
      <c r="O450" s="80"/>
      <c r="P450" s="84"/>
      <c r="Q450" s="84"/>
      <c r="R450" s="84"/>
      <c r="S450" s="84"/>
      <c r="T450" s="84"/>
      <c r="U450" s="84"/>
      <c r="V450" s="84"/>
      <c r="W450" s="84"/>
      <c r="X450" s="84"/>
      <c r="Y450" s="84"/>
      <c r="Z450" s="84"/>
      <c r="AA450" s="84"/>
      <c r="AB450" s="84"/>
      <c r="AC450" s="84"/>
      <c r="AD450" s="84"/>
      <c r="AE450" s="84"/>
      <c r="AF450" s="84"/>
      <c r="AG450" s="84"/>
      <c r="AH450" s="84"/>
      <c r="AI450" s="84"/>
      <c r="AJ450" s="84"/>
      <c r="AK450" s="84"/>
      <c r="AL450" s="84"/>
      <c r="AM450" s="84"/>
      <c r="AN450" s="84"/>
    </row>
    <row r="451" spans="1:40" ht="12" customHeight="1">
      <c r="A451" s="80"/>
      <c r="B451" s="1139"/>
      <c r="C451" s="1117"/>
      <c r="D451" s="1117"/>
      <c r="E451" s="1117"/>
      <c r="F451" s="1117"/>
      <c r="G451" s="1093"/>
      <c r="H451" s="1093"/>
      <c r="I451" s="1093"/>
      <c r="J451" s="1093"/>
      <c r="K451" s="1093"/>
      <c r="L451" s="1093"/>
      <c r="M451" s="1138"/>
      <c r="N451" s="239"/>
      <c r="O451" s="80"/>
      <c r="P451" s="84"/>
      <c r="Q451" s="84"/>
      <c r="R451" s="84"/>
      <c r="S451" s="84"/>
      <c r="T451" s="84"/>
      <c r="U451" s="84"/>
      <c r="V451" s="84"/>
      <c r="W451" s="84"/>
      <c r="X451" s="84"/>
      <c r="Y451" s="84"/>
      <c r="Z451" s="84"/>
      <c r="AA451" s="84"/>
      <c r="AB451" s="84"/>
      <c r="AC451" s="84"/>
      <c r="AD451" s="84"/>
      <c r="AE451" s="84"/>
      <c r="AF451" s="84"/>
      <c r="AG451" s="84"/>
      <c r="AH451" s="84"/>
      <c r="AI451" s="84"/>
      <c r="AJ451" s="84"/>
      <c r="AK451" s="84"/>
      <c r="AL451" s="84"/>
      <c r="AM451" s="84"/>
      <c r="AN451" s="84"/>
    </row>
    <row r="452" spans="1:40" ht="12" customHeight="1">
      <c r="A452" s="80"/>
      <c r="B452" s="1139"/>
      <c r="C452" s="1117"/>
      <c r="D452" s="1117"/>
      <c r="E452" s="1117"/>
      <c r="F452" s="1117"/>
      <c r="G452" s="1093"/>
      <c r="H452" s="1093"/>
      <c r="I452" s="1093"/>
      <c r="J452" s="1093"/>
      <c r="K452" s="1093"/>
      <c r="L452" s="1093"/>
      <c r="M452" s="1138"/>
      <c r="N452" s="239"/>
      <c r="O452" s="80"/>
      <c r="P452" s="84"/>
      <c r="Q452" s="84"/>
      <c r="R452" s="84"/>
      <c r="S452" s="84"/>
      <c r="T452" s="84"/>
      <c r="U452" s="84"/>
      <c r="V452" s="84"/>
      <c r="W452" s="84"/>
      <c r="X452" s="84"/>
      <c r="Y452" s="84"/>
      <c r="Z452" s="84"/>
      <c r="AA452" s="84"/>
      <c r="AB452" s="84"/>
      <c r="AC452" s="84"/>
      <c r="AD452" s="84"/>
      <c r="AE452" s="84"/>
      <c r="AF452" s="84"/>
      <c r="AG452" s="84"/>
      <c r="AH452" s="84"/>
      <c r="AI452" s="84"/>
      <c r="AJ452" s="84"/>
      <c r="AK452" s="84"/>
      <c r="AL452" s="84"/>
      <c r="AM452" s="84"/>
      <c r="AN452" s="84"/>
    </row>
    <row r="453" spans="1:40" ht="12" customHeight="1">
      <c r="A453" s="80"/>
      <c r="B453" s="1139"/>
      <c r="C453" s="1117"/>
      <c r="D453" s="1117"/>
      <c r="E453" s="1117"/>
      <c r="F453" s="1117"/>
      <c r="G453" s="1093"/>
      <c r="H453" s="1093"/>
      <c r="I453" s="1093"/>
      <c r="J453" s="1093"/>
      <c r="K453" s="1093"/>
      <c r="L453" s="1093"/>
      <c r="M453" s="1138"/>
      <c r="N453" s="239"/>
      <c r="O453" s="80"/>
      <c r="P453" s="84"/>
      <c r="Q453" s="84"/>
      <c r="R453" s="84"/>
      <c r="S453" s="84"/>
      <c r="T453" s="84"/>
      <c r="U453" s="84"/>
      <c r="V453" s="84"/>
      <c r="W453" s="84"/>
      <c r="X453" s="84"/>
      <c r="Y453" s="84"/>
      <c r="Z453" s="84"/>
      <c r="AA453" s="84"/>
      <c r="AB453" s="84"/>
      <c r="AC453" s="84"/>
      <c r="AD453" s="84"/>
      <c r="AE453" s="84"/>
      <c r="AF453" s="84"/>
      <c r="AG453" s="84"/>
      <c r="AH453" s="84"/>
      <c r="AI453" s="84"/>
      <c r="AJ453" s="84"/>
      <c r="AK453" s="84"/>
      <c r="AL453" s="84"/>
      <c r="AM453" s="84"/>
      <c r="AN453" s="84"/>
    </row>
    <row r="454" spans="1:40" ht="12" customHeight="1">
      <c r="A454" s="80"/>
      <c r="B454" s="1139"/>
      <c r="C454" s="1117"/>
      <c r="D454" s="1117"/>
      <c r="E454" s="1117"/>
      <c r="F454" s="1117"/>
      <c r="G454" s="1093"/>
      <c r="H454" s="1093"/>
      <c r="I454" s="1093"/>
      <c r="J454" s="1093"/>
      <c r="K454" s="1093"/>
      <c r="L454" s="1093"/>
      <c r="M454" s="1138"/>
      <c r="N454" s="239"/>
      <c r="O454" s="80"/>
      <c r="P454" s="84"/>
      <c r="Q454" s="84"/>
      <c r="R454" s="84"/>
      <c r="S454" s="84"/>
      <c r="T454" s="84"/>
      <c r="U454" s="84"/>
      <c r="V454" s="84"/>
      <c r="W454" s="84"/>
      <c r="X454" s="84"/>
      <c r="Y454" s="84"/>
      <c r="Z454" s="84"/>
      <c r="AA454" s="84"/>
      <c r="AB454" s="84"/>
      <c r="AC454" s="84"/>
      <c r="AD454" s="84"/>
      <c r="AE454" s="84"/>
      <c r="AF454" s="84"/>
      <c r="AG454" s="84"/>
      <c r="AH454" s="84"/>
      <c r="AI454" s="84"/>
      <c r="AJ454" s="84"/>
      <c r="AK454" s="84"/>
      <c r="AL454" s="84"/>
      <c r="AM454" s="84"/>
      <c r="AN454" s="84"/>
    </row>
    <row r="455" spans="1:40" ht="12" customHeight="1">
      <c r="A455" s="80"/>
      <c r="B455" s="1139"/>
      <c r="C455" s="1117"/>
      <c r="D455" s="1117"/>
      <c r="E455" s="1117"/>
      <c r="F455" s="1117"/>
      <c r="G455" s="1093"/>
      <c r="H455" s="1093"/>
      <c r="I455" s="1093"/>
      <c r="J455" s="1093"/>
      <c r="K455" s="1093"/>
      <c r="L455" s="1093"/>
      <c r="M455" s="1138"/>
      <c r="N455" s="239"/>
      <c r="O455" s="80"/>
      <c r="P455" s="84"/>
      <c r="Q455" s="84"/>
      <c r="R455" s="84"/>
      <c r="S455" s="84"/>
      <c r="T455" s="84"/>
      <c r="U455" s="84"/>
      <c r="V455" s="84"/>
      <c r="W455" s="84"/>
      <c r="X455" s="84"/>
      <c r="Y455" s="84"/>
      <c r="Z455" s="84"/>
      <c r="AA455" s="84"/>
      <c r="AB455" s="84"/>
      <c r="AC455" s="84"/>
      <c r="AD455" s="84"/>
      <c r="AE455" s="84"/>
      <c r="AF455" s="84"/>
      <c r="AG455" s="84"/>
      <c r="AH455" s="84"/>
      <c r="AI455" s="84"/>
      <c r="AJ455" s="84"/>
      <c r="AK455" s="84"/>
      <c r="AL455" s="84"/>
      <c r="AM455" s="84"/>
      <c r="AN455" s="84"/>
    </row>
    <row r="456" spans="1:40" ht="12" customHeight="1">
      <c r="A456" s="80"/>
      <c r="B456" s="1140"/>
      <c r="C456" s="1131"/>
      <c r="D456" s="1131"/>
      <c r="E456" s="1131"/>
      <c r="F456" s="1131"/>
      <c r="G456" s="1107"/>
      <c r="H456" s="1107"/>
      <c r="I456" s="1107"/>
      <c r="J456" s="1107"/>
      <c r="K456" s="1107"/>
      <c r="L456" s="1107"/>
      <c r="M456" s="1141"/>
      <c r="N456" s="240"/>
      <c r="O456" s="80"/>
      <c r="P456" s="84"/>
      <c r="Q456" s="84"/>
      <c r="R456" s="84"/>
      <c r="S456" s="84"/>
      <c r="T456" s="84"/>
      <c r="U456" s="84"/>
      <c r="V456" s="84"/>
      <c r="W456" s="84"/>
      <c r="X456" s="84"/>
      <c r="Y456" s="84"/>
      <c r="Z456" s="84"/>
      <c r="AA456" s="84"/>
      <c r="AB456" s="84"/>
      <c r="AC456" s="84"/>
      <c r="AD456" s="84"/>
      <c r="AE456" s="84"/>
      <c r="AF456" s="84"/>
      <c r="AG456" s="84"/>
      <c r="AH456" s="84"/>
      <c r="AI456" s="84"/>
      <c r="AJ456" s="84"/>
      <c r="AK456" s="84"/>
      <c r="AL456" s="84"/>
      <c r="AM456" s="84"/>
      <c r="AN456" s="84"/>
    </row>
    <row r="457" spans="1:40" ht="12" customHeight="1">
      <c r="A457" s="80"/>
      <c r="B457" s="159"/>
      <c r="C457" s="84"/>
      <c r="D457" s="84"/>
      <c r="E457" s="84"/>
      <c r="F457" s="84"/>
      <c r="G457" s="171"/>
      <c r="H457" s="171"/>
      <c r="I457" s="171"/>
      <c r="J457" s="171"/>
      <c r="K457" s="171"/>
      <c r="L457" s="171"/>
      <c r="M457" s="171"/>
      <c r="N457" s="180"/>
      <c r="O457" s="80"/>
      <c r="P457" s="84"/>
      <c r="Q457" s="84"/>
      <c r="R457" s="84"/>
      <c r="S457" s="84"/>
      <c r="T457" s="84"/>
      <c r="U457" s="84"/>
      <c r="V457" s="84"/>
      <c r="W457" s="84"/>
      <c r="X457" s="84"/>
      <c r="Y457" s="84"/>
      <c r="Z457" s="84"/>
      <c r="AA457" s="84"/>
      <c r="AB457" s="84"/>
      <c r="AC457" s="84"/>
      <c r="AD457" s="84"/>
      <c r="AE457" s="84"/>
      <c r="AF457" s="84"/>
      <c r="AG457" s="84"/>
      <c r="AH457" s="84"/>
      <c r="AI457" s="84"/>
      <c r="AJ457" s="84"/>
      <c r="AK457" s="84"/>
      <c r="AL457" s="84"/>
      <c r="AM457" s="84"/>
      <c r="AN457" s="84"/>
    </row>
    <row r="458" spans="1:40" ht="12" customHeight="1">
      <c r="A458" s="80"/>
      <c r="B458" s="2019" t="s">
        <v>782</v>
      </c>
      <c r="C458" s="1977"/>
      <c r="D458" s="1977"/>
      <c r="E458" s="1977"/>
      <c r="F458" s="1977"/>
      <c r="G458" s="1977"/>
      <c r="H458" s="1977"/>
      <c r="I458" s="1977"/>
      <c r="J458" s="1977"/>
      <c r="K458" s="1977"/>
      <c r="L458" s="1977"/>
      <c r="M458" s="1978"/>
      <c r="N458" s="287" t="s">
        <v>783</v>
      </c>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row>
    <row r="459" spans="1:40" ht="12" customHeight="1">
      <c r="A459" s="80"/>
      <c r="B459" s="2020" t="s">
        <v>784</v>
      </c>
      <c r="C459" s="1949"/>
      <c r="D459" s="1949"/>
      <c r="E459" s="1949"/>
      <c r="F459" s="1949"/>
      <c r="G459" s="1949"/>
      <c r="H459" s="1949"/>
      <c r="I459" s="1949"/>
      <c r="J459" s="1949"/>
      <c r="K459" s="1949"/>
      <c r="L459" s="1949"/>
      <c r="M459" s="1974"/>
      <c r="N459" s="293"/>
      <c r="O459" s="80"/>
      <c r="P459" s="84"/>
      <c r="Q459" s="84"/>
      <c r="R459" s="84"/>
      <c r="S459" s="84"/>
      <c r="T459" s="84"/>
      <c r="U459" s="84"/>
      <c r="V459" s="84"/>
      <c r="W459" s="84"/>
      <c r="X459" s="84"/>
      <c r="Y459" s="84"/>
      <c r="Z459" s="84"/>
      <c r="AA459" s="84"/>
      <c r="AB459" s="84"/>
      <c r="AC459" s="84"/>
      <c r="AD459" s="84"/>
      <c r="AE459" s="84"/>
      <c r="AF459" s="84"/>
      <c r="AG459" s="84"/>
      <c r="AH459" s="84"/>
      <c r="AI459" s="84"/>
      <c r="AJ459" s="84"/>
      <c r="AK459" s="84"/>
      <c r="AL459" s="84"/>
      <c r="AM459" s="84"/>
      <c r="AN459" s="84"/>
    </row>
    <row r="460" spans="1:40" ht="12" customHeight="1">
      <c r="A460" s="80"/>
      <c r="B460" s="1127"/>
      <c r="C460" s="1142"/>
      <c r="D460" s="1142"/>
      <c r="E460" s="1142"/>
      <c r="F460" s="1143"/>
      <c r="G460" s="1143"/>
      <c r="H460" s="1143"/>
      <c r="I460" s="1143"/>
      <c r="J460" s="1143"/>
      <c r="K460" s="1143"/>
      <c r="L460" s="1143"/>
      <c r="M460" s="1144"/>
      <c r="N460" s="239"/>
      <c r="O460" s="80"/>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84"/>
      <c r="AM460" s="84"/>
      <c r="AN460" s="84"/>
    </row>
    <row r="461" spans="1:40" ht="12" customHeight="1">
      <c r="A461" s="80"/>
      <c r="B461" s="1127"/>
      <c r="C461" s="1142"/>
      <c r="D461" s="1142"/>
      <c r="E461" s="1142"/>
      <c r="F461" s="1143"/>
      <c r="G461" s="1143"/>
      <c r="H461" s="1143"/>
      <c r="I461" s="1143"/>
      <c r="J461" s="1143"/>
      <c r="K461" s="1143"/>
      <c r="L461" s="1143"/>
      <c r="M461" s="1144"/>
      <c r="N461" s="239"/>
      <c r="O461" s="80"/>
      <c r="P461" s="84"/>
      <c r="Q461" s="84"/>
      <c r="R461" s="84"/>
      <c r="S461" s="84"/>
      <c r="T461" s="84"/>
      <c r="U461" s="84"/>
      <c r="V461" s="84"/>
      <c r="W461" s="84"/>
      <c r="X461" s="84"/>
      <c r="Y461" s="84"/>
      <c r="Z461" s="84"/>
      <c r="AA461" s="84"/>
      <c r="AB461" s="84"/>
      <c r="AC461" s="84"/>
      <c r="AD461" s="84"/>
      <c r="AE461" s="84"/>
      <c r="AF461" s="84"/>
      <c r="AG461" s="84"/>
      <c r="AH461" s="84"/>
      <c r="AI461" s="84"/>
      <c r="AJ461" s="84"/>
      <c r="AK461" s="84"/>
      <c r="AL461" s="84"/>
      <c r="AM461" s="84"/>
      <c r="AN461" s="84"/>
    </row>
    <row r="462" spans="1:40" ht="12" customHeight="1">
      <c r="A462" s="80"/>
      <c r="B462" s="1127"/>
      <c r="C462" s="1142"/>
      <c r="D462" s="1142"/>
      <c r="E462" s="1142"/>
      <c r="F462" s="1143"/>
      <c r="G462" s="1143"/>
      <c r="H462" s="1143"/>
      <c r="I462" s="1143"/>
      <c r="J462" s="1143"/>
      <c r="K462" s="1143"/>
      <c r="L462" s="1143"/>
      <c r="M462" s="1144"/>
      <c r="N462" s="239"/>
      <c r="O462" s="80"/>
      <c r="P462" s="84"/>
      <c r="Q462" s="84"/>
      <c r="R462" s="84"/>
      <c r="S462" s="84"/>
      <c r="T462" s="84"/>
      <c r="U462" s="84"/>
      <c r="V462" s="84"/>
      <c r="W462" s="84"/>
      <c r="X462" s="84"/>
      <c r="Y462" s="84"/>
      <c r="Z462" s="84"/>
      <c r="AA462" s="84"/>
      <c r="AB462" s="84"/>
      <c r="AC462" s="84"/>
      <c r="AD462" s="84"/>
      <c r="AE462" s="84"/>
      <c r="AF462" s="84"/>
      <c r="AG462" s="84"/>
      <c r="AH462" s="84"/>
      <c r="AI462" s="84"/>
      <c r="AJ462" s="84"/>
      <c r="AK462" s="84"/>
      <c r="AL462" s="84"/>
      <c r="AM462" s="84"/>
      <c r="AN462" s="84"/>
    </row>
    <row r="463" spans="1:40" ht="12" customHeight="1">
      <c r="A463" s="80"/>
      <c r="B463" s="1127"/>
      <c r="C463" s="1142"/>
      <c r="D463" s="1142"/>
      <c r="E463" s="1142"/>
      <c r="F463" s="1143"/>
      <c r="G463" s="1143"/>
      <c r="H463" s="1143"/>
      <c r="I463" s="1143"/>
      <c r="J463" s="1143"/>
      <c r="K463" s="1143"/>
      <c r="L463" s="1143"/>
      <c r="M463" s="1144"/>
      <c r="N463" s="239"/>
      <c r="O463" s="80"/>
      <c r="P463" s="84"/>
      <c r="Q463" s="84"/>
      <c r="R463" s="84"/>
      <c r="S463" s="84"/>
      <c r="T463" s="84"/>
      <c r="U463" s="84"/>
      <c r="V463" s="84"/>
      <c r="W463" s="84"/>
      <c r="X463" s="84"/>
      <c r="Y463" s="84"/>
      <c r="Z463" s="84"/>
      <c r="AA463" s="84"/>
      <c r="AB463" s="84"/>
      <c r="AC463" s="84"/>
      <c r="AD463" s="84"/>
      <c r="AE463" s="84"/>
      <c r="AF463" s="84"/>
      <c r="AG463" s="84"/>
      <c r="AH463" s="84"/>
      <c r="AI463" s="84"/>
      <c r="AJ463" s="84"/>
      <c r="AK463" s="84"/>
      <c r="AL463" s="84"/>
      <c r="AM463" s="84"/>
      <c r="AN463" s="84"/>
    </row>
    <row r="464" spans="1:40" ht="12" customHeight="1">
      <c r="A464" s="80"/>
      <c r="B464" s="294"/>
      <c r="C464" s="275"/>
      <c r="D464" s="275"/>
      <c r="E464" s="275"/>
      <c r="F464" s="165"/>
      <c r="G464" s="165"/>
      <c r="H464" s="165"/>
      <c r="I464" s="165"/>
      <c r="J464" s="165"/>
      <c r="K464" s="165"/>
      <c r="L464" s="165"/>
      <c r="M464" s="295"/>
      <c r="N464" s="239"/>
      <c r="O464" s="80"/>
      <c r="P464" s="84"/>
      <c r="Q464" s="84"/>
      <c r="R464" s="84"/>
      <c r="S464" s="84"/>
      <c r="T464" s="84"/>
      <c r="U464" s="84"/>
      <c r="V464" s="84"/>
      <c r="W464" s="84"/>
      <c r="X464" s="84"/>
      <c r="Y464" s="84"/>
      <c r="Z464" s="84"/>
      <c r="AA464" s="84"/>
      <c r="AB464" s="84"/>
      <c r="AC464" s="84"/>
      <c r="AD464" s="84"/>
      <c r="AE464" s="84"/>
      <c r="AF464" s="84"/>
      <c r="AG464" s="84"/>
      <c r="AH464" s="84"/>
      <c r="AI464" s="84"/>
      <c r="AJ464" s="84"/>
      <c r="AK464" s="84"/>
      <c r="AL464" s="84"/>
      <c r="AM464" s="84"/>
      <c r="AN464" s="84"/>
    </row>
    <row r="465" spans="1:40" ht="12" customHeight="1">
      <c r="A465" s="80"/>
      <c r="B465" s="294"/>
      <c r="C465" s="275"/>
      <c r="D465" s="275"/>
      <c r="E465" s="275"/>
      <c r="F465" s="165"/>
      <c r="G465" s="165"/>
      <c r="H465" s="165"/>
      <c r="I465" s="165"/>
      <c r="J465" s="165"/>
      <c r="K465" s="165"/>
      <c r="L465" s="165"/>
      <c r="M465" s="295"/>
      <c r="N465" s="239"/>
      <c r="O465" s="80"/>
      <c r="P465" s="84"/>
      <c r="Q465" s="84"/>
      <c r="R465" s="84"/>
      <c r="S465" s="84"/>
      <c r="T465" s="84"/>
      <c r="U465" s="84"/>
      <c r="V465" s="84"/>
      <c r="W465" s="84"/>
      <c r="X465" s="84"/>
      <c r="Y465" s="84"/>
      <c r="Z465" s="84"/>
      <c r="AA465" s="84"/>
      <c r="AB465" s="84"/>
      <c r="AC465" s="84"/>
      <c r="AD465" s="84"/>
      <c r="AE465" s="84"/>
      <c r="AF465" s="84"/>
      <c r="AG465" s="84"/>
      <c r="AH465" s="84"/>
      <c r="AI465" s="84"/>
      <c r="AJ465" s="84"/>
      <c r="AK465" s="84"/>
      <c r="AL465" s="84"/>
      <c r="AM465" s="84"/>
      <c r="AN465" s="84"/>
    </row>
    <row r="466" spans="1:40" ht="12" customHeight="1">
      <c r="A466" s="80"/>
      <c r="B466" s="233" t="s">
        <v>785</v>
      </c>
      <c r="C466" s="2021" t="s">
        <v>786</v>
      </c>
      <c r="D466" s="1965"/>
      <c r="E466" s="2004"/>
      <c r="F466" s="2022" t="s">
        <v>787</v>
      </c>
      <c r="G466" s="1965"/>
      <c r="H466" s="1965"/>
      <c r="I466" s="1965"/>
      <c r="J466" s="1965"/>
      <c r="K466" s="1965"/>
      <c r="L466" s="1965"/>
      <c r="M466" s="1952"/>
      <c r="N466" s="180"/>
      <c r="O466" s="80"/>
      <c r="P466" s="84"/>
      <c r="Q466" s="84"/>
      <c r="R466" s="84"/>
      <c r="S466" s="84"/>
      <c r="T466" s="84"/>
      <c r="U466" s="84"/>
      <c r="V466" s="84"/>
      <c r="W466" s="84"/>
      <c r="X466" s="84"/>
      <c r="Y466" s="84"/>
      <c r="Z466" s="84"/>
      <c r="AA466" s="84"/>
      <c r="AB466" s="84"/>
      <c r="AC466" s="84"/>
      <c r="AD466" s="84"/>
      <c r="AE466" s="84"/>
      <c r="AF466" s="84"/>
      <c r="AG466" s="84"/>
      <c r="AH466" s="84"/>
      <c r="AI466" s="84"/>
      <c r="AJ466" s="84"/>
      <c r="AK466" s="84"/>
      <c r="AL466" s="84"/>
      <c r="AM466" s="84"/>
      <c r="AN466" s="84"/>
    </row>
    <row r="467" spans="1:40" ht="12" customHeight="1">
      <c r="A467" s="80"/>
      <c r="B467" s="296"/>
      <c r="C467" s="2023">
        <v>44742</v>
      </c>
      <c r="D467" s="2025">
        <v>44377</v>
      </c>
      <c r="E467" s="2026"/>
      <c r="F467" s="2022" t="s">
        <v>788</v>
      </c>
      <c r="G467" s="1965"/>
      <c r="H467" s="1965"/>
      <c r="I467" s="1952"/>
      <c r="J467" s="2022" t="s">
        <v>789</v>
      </c>
      <c r="K467" s="1965"/>
      <c r="L467" s="1965"/>
      <c r="M467" s="1952"/>
      <c r="N467" s="180"/>
      <c r="O467" s="80"/>
      <c r="P467" s="84"/>
      <c r="Q467" s="84"/>
      <c r="R467" s="84"/>
      <c r="S467" s="84"/>
      <c r="T467" s="84"/>
      <c r="U467" s="84"/>
      <c r="V467" s="84"/>
      <c r="W467" s="84"/>
      <c r="X467" s="84"/>
      <c r="Y467" s="84"/>
      <c r="Z467" s="84"/>
      <c r="AA467" s="84"/>
      <c r="AB467" s="84"/>
      <c r="AC467" s="84"/>
      <c r="AD467" s="84"/>
      <c r="AE467" s="84"/>
      <c r="AF467" s="84"/>
      <c r="AG467" s="84"/>
      <c r="AH467" s="84"/>
      <c r="AI467" s="84"/>
      <c r="AJ467" s="84"/>
      <c r="AK467" s="84"/>
      <c r="AL467" s="84"/>
      <c r="AM467" s="84"/>
      <c r="AN467" s="84"/>
    </row>
    <row r="468" spans="1:40" ht="36">
      <c r="A468" s="80"/>
      <c r="B468" s="297"/>
      <c r="C468" s="2024"/>
      <c r="D468" s="2027"/>
      <c r="E468" s="2028"/>
      <c r="F468" s="298" t="s">
        <v>138</v>
      </c>
      <c r="G468" s="143" t="s">
        <v>597</v>
      </c>
      <c r="H468" s="143" t="s">
        <v>140</v>
      </c>
      <c r="I468" s="143" t="s">
        <v>790</v>
      </c>
      <c r="J468" s="143" t="s">
        <v>138</v>
      </c>
      <c r="K468" s="143" t="s">
        <v>597</v>
      </c>
      <c r="L468" s="143" t="s">
        <v>140</v>
      </c>
      <c r="M468" s="299" t="s">
        <v>791</v>
      </c>
      <c r="N468" s="240"/>
      <c r="O468" s="80"/>
      <c r="P468" s="84"/>
      <c r="Q468" s="84"/>
      <c r="R468" s="84"/>
      <c r="S468" s="84"/>
      <c r="T468" s="84"/>
      <c r="U468" s="84"/>
      <c r="V468" s="84"/>
      <c r="W468" s="84"/>
      <c r="X468" s="84"/>
      <c r="Y468" s="84"/>
      <c r="Z468" s="84"/>
      <c r="AA468" s="84"/>
      <c r="AB468" s="84"/>
      <c r="AC468" s="84"/>
      <c r="AD468" s="84"/>
      <c r="AE468" s="84"/>
      <c r="AF468" s="84"/>
      <c r="AG468" s="84"/>
      <c r="AH468" s="84"/>
      <c r="AI468" s="84"/>
      <c r="AJ468" s="84"/>
      <c r="AK468" s="84"/>
      <c r="AL468" s="84"/>
      <c r="AM468" s="84"/>
      <c r="AN468" s="84"/>
    </row>
    <row r="469" spans="1:40" ht="12" customHeight="1">
      <c r="A469" s="80"/>
      <c r="B469" s="300"/>
      <c r="C469" s="301" t="s">
        <v>142</v>
      </c>
      <c r="D469" s="2016" t="s">
        <v>142</v>
      </c>
      <c r="E469" s="1982"/>
      <c r="F469" s="301" t="s">
        <v>142</v>
      </c>
      <c r="G469" s="262" t="s">
        <v>142</v>
      </c>
      <c r="H469" s="262" t="s">
        <v>142</v>
      </c>
      <c r="I469" s="262" t="s">
        <v>142</v>
      </c>
      <c r="J469" s="262" t="s">
        <v>142</v>
      </c>
      <c r="K469" s="262" t="s">
        <v>142</v>
      </c>
      <c r="L469" s="262" t="s">
        <v>142</v>
      </c>
      <c r="M469" s="302" t="s">
        <v>142</v>
      </c>
      <c r="N469" s="240"/>
      <c r="O469" s="80"/>
      <c r="P469" s="84"/>
      <c r="Q469" s="84"/>
      <c r="R469" s="84"/>
      <c r="S469" s="84"/>
      <c r="T469" s="84"/>
      <c r="U469" s="84"/>
      <c r="V469" s="84"/>
      <c r="W469" s="84"/>
      <c r="X469" s="84"/>
      <c r="Y469" s="84"/>
      <c r="Z469" s="84"/>
      <c r="AA469" s="84"/>
      <c r="AB469" s="84"/>
      <c r="AC469" s="84"/>
      <c r="AD469" s="84"/>
      <c r="AE469" s="84"/>
      <c r="AF469" s="84"/>
      <c r="AG469" s="84"/>
      <c r="AH469" s="84"/>
      <c r="AI469" s="84"/>
      <c r="AJ469" s="84"/>
      <c r="AK469" s="84"/>
      <c r="AL469" s="84"/>
      <c r="AM469" s="84"/>
      <c r="AN469" s="84"/>
    </row>
    <row r="470" spans="1:40" ht="12" customHeight="1">
      <c r="A470" s="80"/>
      <c r="B470" s="303" t="s">
        <v>792</v>
      </c>
      <c r="C470" s="304"/>
      <c r="D470" s="2017"/>
      <c r="E470" s="1974"/>
      <c r="F470" s="305"/>
      <c r="G470" s="96"/>
      <c r="H470" s="96"/>
      <c r="I470" s="96"/>
      <c r="J470" s="152"/>
      <c r="K470" s="152"/>
      <c r="L470" s="96"/>
      <c r="M470" s="306"/>
      <c r="N470" s="239"/>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row>
    <row r="471" spans="1:40" ht="12" customHeight="1">
      <c r="A471" s="80"/>
      <c r="B471" s="1139"/>
      <c r="C471" s="1652"/>
      <c r="D471" s="2007"/>
      <c r="E471" s="2008"/>
      <c r="F471" s="1652"/>
      <c r="G471" s="1596"/>
      <c r="H471" s="1856">
        <f>SUM(F471:G471)</f>
        <v>0</v>
      </c>
      <c r="I471" s="1596"/>
      <c r="J471" s="1577"/>
      <c r="K471" s="1577"/>
      <c r="L471" s="1856">
        <f>SUM(J471:K471)</f>
        <v>0</v>
      </c>
      <c r="M471" s="1614"/>
      <c r="N471" s="239"/>
      <c r="O471" s="80"/>
      <c r="P471" s="84"/>
      <c r="Q471" s="84"/>
      <c r="R471" s="84"/>
      <c r="S471" s="84"/>
      <c r="T471" s="84"/>
      <c r="U471" s="84"/>
      <c r="V471" s="84"/>
      <c r="W471" s="84"/>
      <c r="X471" s="84"/>
      <c r="Y471" s="84"/>
      <c r="Z471" s="84"/>
      <c r="AA471" s="84"/>
      <c r="AB471" s="84"/>
      <c r="AC471" s="84"/>
      <c r="AD471" s="84"/>
      <c r="AE471" s="84"/>
      <c r="AF471" s="84"/>
      <c r="AG471" s="84"/>
      <c r="AH471" s="84"/>
      <c r="AI471" s="84"/>
      <c r="AJ471" s="84"/>
      <c r="AK471" s="84"/>
      <c r="AL471" s="84"/>
      <c r="AM471" s="84"/>
      <c r="AN471" s="84"/>
    </row>
    <row r="472" spans="1:40" ht="12" customHeight="1">
      <c r="A472" s="80"/>
      <c r="B472" s="1139"/>
      <c r="C472" s="1652"/>
      <c r="D472" s="2007"/>
      <c r="E472" s="2008"/>
      <c r="F472" s="1652"/>
      <c r="G472" s="1596"/>
      <c r="H472" s="1856">
        <f t="shared" ref="H472:H478" si="88">SUM(F472:G472)</f>
        <v>0</v>
      </c>
      <c r="I472" s="1596"/>
      <c r="J472" s="1577"/>
      <c r="K472" s="1577"/>
      <c r="L472" s="1856">
        <f t="shared" ref="L472:L478" si="89">SUM(J472:K472)</f>
        <v>0</v>
      </c>
      <c r="M472" s="1614"/>
      <c r="N472" s="239"/>
      <c r="O472" s="80"/>
      <c r="P472" s="84"/>
      <c r="Q472" s="84"/>
      <c r="R472" s="84"/>
      <c r="S472" s="84"/>
      <c r="T472" s="84"/>
      <c r="U472" s="84"/>
      <c r="V472" s="84"/>
      <c r="W472" s="84"/>
      <c r="X472" s="84"/>
      <c r="Y472" s="84"/>
      <c r="Z472" s="84"/>
      <c r="AA472" s="84"/>
      <c r="AB472" s="84"/>
      <c r="AC472" s="84"/>
      <c r="AD472" s="84"/>
      <c r="AE472" s="84"/>
      <c r="AF472" s="84"/>
      <c r="AG472" s="84"/>
      <c r="AH472" s="84"/>
      <c r="AI472" s="84"/>
      <c r="AJ472" s="84"/>
      <c r="AK472" s="84"/>
      <c r="AL472" s="84"/>
      <c r="AM472" s="84"/>
      <c r="AN472" s="84"/>
    </row>
    <row r="473" spans="1:40" ht="12" customHeight="1">
      <c r="A473" s="80"/>
      <c r="B473" s="1139"/>
      <c r="C473" s="1652"/>
      <c r="D473" s="2007"/>
      <c r="E473" s="2008"/>
      <c r="F473" s="1652"/>
      <c r="G473" s="1596"/>
      <c r="H473" s="1856">
        <f t="shared" si="88"/>
        <v>0</v>
      </c>
      <c r="I473" s="1596"/>
      <c r="J473" s="1577"/>
      <c r="K473" s="1577"/>
      <c r="L473" s="1856">
        <f t="shared" si="89"/>
        <v>0</v>
      </c>
      <c r="M473" s="1614"/>
      <c r="N473" s="239"/>
      <c r="O473" s="80"/>
      <c r="P473" s="84"/>
      <c r="Q473" s="84"/>
      <c r="R473" s="84"/>
      <c r="S473" s="84"/>
      <c r="T473" s="84"/>
      <c r="U473" s="84"/>
      <c r="V473" s="84"/>
      <c r="W473" s="84"/>
      <c r="X473" s="84"/>
      <c r="Y473" s="84"/>
      <c r="Z473" s="84"/>
      <c r="AA473" s="84"/>
      <c r="AB473" s="84"/>
      <c r="AC473" s="84"/>
      <c r="AD473" s="84"/>
      <c r="AE473" s="84"/>
      <c r="AF473" s="84"/>
      <c r="AG473" s="84"/>
      <c r="AH473" s="84"/>
      <c r="AI473" s="84"/>
      <c r="AJ473" s="84"/>
      <c r="AK473" s="84"/>
      <c r="AL473" s="84"/>
      <c r="AM473" s="84"/>
      <c r="AN473" s="84"/>
    </row>
    <row r="474" spans="1:40" ht="12" customHeight="1">
      <c r="A474" s="80"/>
      <c r="B474" s="1139"/>
      <c r="C474" s="1652"/>
      <c r="D474" s="2007"/>
      <c r="E474" s="2008"/>
      <c r="F474" s="1652"/>
      <c r="G474" s="1596"/>
      <c r="H474" s="1856">
        <f t="shared" si="88"/>
        <v>0</v>
      </c>
      <c r="I474" s="1596"/>
      <c r="J474" s="1577"/>
      <c r="K474" s="1577"/>
      <c r="L474" s="1856">
        <f t="shared" si="89"/>
        <v>0</v>
      </c>
      <c r="M474" s="1614"/>
      <c r="N474" s="239"/>
      <c r="O474" s="80"/>
      <c r="P474" s="84"/>
      <c r="Q474" s="84"/>
      <c r="R474" s="84"/>
      <c r="S474" s="84"/>
      <c r="T474" s="84"/>
      <c r="U474" s="84"/>
      <c r="V474" s="84"/>
      <c r="W474" s="84"/>
      <c r="X474" s="84"/>
      <c r="Y474" s="84"/>
      <c r="Z474" s="84"/>
      <c r="AA474" s="84"/>
      <c r="AB474" s="84"/>
      <c r="AC474" s="84"/>
      <c r="AD474" s="84"/>
      <c r="AE474" s="84"/>
      <c r="AF474" s="84"/>
      <c r="AG474" s="84"/>
      <c r="AH474" s="84"/>
      <c r="AI474" s="84"/>
      <c r="AJ474" s="84"/>
      <c r="AK474" s="84"/>
      <c r="AL474" s="84"/>
      <c r="AM474" s="84"/>
      <c r="AN474" s="84"/>
    </row>
    <row r="475" spans="1:40" ht="12" customHeight="1">
      <c r="A475" s="80"/>
      <c r="B475" s="1139"/>
      <c r="C475" s="1652"/>
      <c r="D475" s="2007"/>
      <c r="E475" s="2008"/>
      <c r="F475" s="1652"/>
      <c r="G475" s="1596"/>
      <c r="H475" s="1856">
        <f t="shared" si="88"/>
        <v>0</v>
      </c>
      <c r="I475" s="1596"/>
      <c r="J475" s="1577"/>
      <c r="K475" s="1577"/>
      <c r="L475" s="1856">
        <f t="shared" si="89"/>
        <v>0</v>
      </c>
      <c r="M475" s="1614"/>
      <c r="N475" s="239"/>
      <c r="O475" s="80"/>
      <c r="P475" s="84"/>
      <c r="Q475" s="84"/>
      <c r="R475" s="84"/>
      <c r="S475" s="84"/>
      <c r="T475" s="84"/>
      <c r="U475" s="84"/>
      <c r="V475" s="84"/>
      <c r="W475" s="84"/>
      <c r="X475" s="84"/>
      <c r="Y475" s="84"/>
      <c r="Z475" s="84"/>
      <c r="AA475" s="84"/>
      <c r="AB475" s="84"/>
      <c r="AC475" s="84"/>
      <c r="AD475" s="84"/>
      <c r="AE475" s="84"/>
      <c r="AF475" s="84"/>
      <c r="AG475" s="84"/>
      <c r="AH475" s="84"/>
      <c r="AI475" s="84"/>
      <c r="AJ475" s="84"/>
      <c r="AK475" s="84"/>
      <c r="AL475" s="84"/>
      <c r="AM475" s="84"/>
      <c r="AN475" s="84"/>
    </row>
    <row r="476" spans="1:40" ht="12" customHeight="1">
      <c r="A476" s="80"/>
      <c r="B476" s="1139"/>
      <c r="C476" s="1652"/>
      <c r="D476" s="2007"/>
      <c r="E476" s="2008"/>
      <c r="F476" s="1652"/>
      <c r="G476" s="1596"/>
      <c r="H476" s="1856">
        <f t="shared" si="88"/>
        <v>0</v>
      </c>
      <c r="I476" s="1596"/>
      <c r="J476" s="1577"/>
      <c r="K476" s="1577"/>
      <c r="L476" s="1856">
        <f t="shared" si="89"/>
        <v>0</v>
      </c>
      <c r="M476" s="1614"/>
      <c r="N476" s="239"/>
      <c r="O476" s="80"/>
      <c r="P476" s="84"/>
      <c r="Q476" s="84"/>
      <c r="R476" s="84"/>
      <c r="S476" s="84"/>
      <c r="T476" s="84"/>
      <c r="U476" s="84"/>
      <c r="V476" s="84"/>
      <c r="W476" s="84"/>
      <c r="X476" s="84"/>
      <c r="Y476" s="84"/>
      <c r="Z476" s="84"/>
      <c r="AA476" s="84"/>
      <c r="AB476" s="84"/>
      <c r="AC476" s="84"/>
      <c r="AD476" s="84"/>
      <c r="AE476" s="84"/>
      <c r="AF476" s="84"/>
      <c r="AG476" s="84"/>
      <c r="AH476" s="84"/>
      <c r="AI476" s="84"/>
      <c r="AJ476" s="84"/>
      <c r="AK476" s="84"/>
      <c r="AL476" s="84"/>
      <c r="AM476" s="84"/>
      <c r="AN476" s="84"/>
    </row>
    <row r="477" spans="1:40" ht="12" customHeight="1">
      <c r="A477" s="80"/>
      <c r="B477" s="1139"/>
      <c r="C477" s="1652"/>
      <c r="D477" s="2007"/>
      <c r="E477" s="2008"/>
      <c r="F477" s="1652"/>
      <c r="G477" s="1596"/>
      <c r="H477" s="1856">
        <f t="shared" si="88"/>
        <v>0</v>
      </c>
      <c r="I477" s="1596"/>
      <c r="J477" s="1577"/>
      <c r="K477" s="1577"/>
      <c r="L477" s="1856">
        <f t="shared" si="89"/>
        <v>0</v>
      </c>
      <c r="M477" s="1614"/>
      <c r="N477" s="239"/>
      <c r="O477" s="80"/>
      <c r="P477" s="84"/>
      <c r="Q477" s="84"/>
      <c r="R477" s="84"/>
      <c r="S477" s="84"/>
      <c r="T477" s="84"/>
      <c r="U477" s="84"/>
      <c r="V477" s="84"/>
      <c r="W477" s="84"/>
      <c r="X477" s="84"/>
      <c r="Y477" s="84"/>
      <c r="Z477" s="84"/>
      <c r="AA477" s="84"/>
      <c r="AB477" s="84"/>
      <c r="AC477" s="84"/>
      <c r="AD477" s="84"/>
      <c r="AE477" s="84"/>
      <c r="AF477" s="84"/>
      <c r="AG477" s="84"/>
      <c r="AH477" s="84"/>
      <c r="AI477" s="84"/>
      <c r="AJ477" s="84"/>
      <c r="AK477" s="84"/>
      <c r="AL477" s="84"/>
      <c r="AM477" s="84"/>
      <c r="AN477" s="84"/>
    </row>
    <row r="478" spans="1:40" ht="12" customHeight="1">
      <c r="A478" s="80"/>
      <c r="B478" s="1139"/>
      <c r="C478" s="1652"/>
      <c r="D478" s="2007"/>
      <c r="E478" s="2008"/>
      <c r="F478" s="1652"/>
      <c r="G478" s="1596"/>
      <c r="H478" s="1856">
        <f t="shared" si="88"/>
        <v>0</v>
      </c>
      <c r="I478" s="1596"/>
      <c r="J478" s="1596"/>
      <c r="K478" s="1596"/>
      <c r="L478" s="1856">
        <f t="shared" si="89"/>
        <v>0</v>
      </c>
      <c r="M478" s="1614"/>
      <c r="N478" s="239"/>
      <c r="O478" s="80"/>
      <c r="P478" s="84"/>
      <c r="Q478" s="84"/>
      <c r="R478" s="84"/>
      <c r="S478" s="84"/>
      <c r="T478" s="84"/>
      <c r="U478" s="84"/>
      <c r="V478" s="84"/>
      <c r="W478" s="84"/>
      <c r="X478" s="84"/>
      <c r="Y478" s="84"/>
      <c r="Z478" s="84"/>
      <c r="AA478" s="84"/>
      <c r="AB478" s="84"/>
      <c r="AC478" s="84"/>
      <c r="AD478" s="84"/>
      <c r="AE478" s="84"/>
      <c r="AF478" s="84"/>
      <c r="AG478" s="84"/>
      <c r="AH478" s="84"/>
      <c r="AI478" s="84"/>
      <c r="AJ478" s="84"/>
      <c r="AK478" s="84"/>
      <c r="AL478" s="84"/>
      <c r="AM478" s="84"/>
      <c r="AN478" s="84"/>
    </row>
    <row r="479" spans="1:40" ht="12" customHeight="1">
      <c r="A479" s="80"/>
      <c r="B479" s="297" t="s">
        <v>232</v>
      </c>
      <c r="C479" s="1592">
        <f t="shared" ref="C479:D479" si="90">SUM(C471:C478)</f>
        <v>0</v>
      </c>
      <c r="D479" s="2012">
        <f t="shared" si="90"/>
        <v>0</v>
      </c>
      <c r="E479" s="2013"/>
      <c r="F479" s="1592">
        <f t="shared" ref="F479:M479" si="91">SUM(F471:F478)</f>
        <v>0</v>
      </c>
      <c r="G479" s="1592">
        <f t="shared" si="91"/>
        <v>0</v>
      </c>
      <c r="H479" s="1592">
        <f t="shared" si="91"/>
        <v>0</v>
      </c>
      <c r="I479" s="1592">
        <f t="shared" si="91"/>
        <v>0</v>
      </c>
      <c r="J479" s="1592">
        <f t="shared" si="91"/>
        <v>0</v>
      </c>
      <c r="K479" s="1592">
        <f t="shared" si="91"/>
        <v>0</v>
      </c>
      <c r="L479" s="1592">
        <f t="shared" si="91"/>
        <v>0</v>
      </c>
      <c r="M479" s="1654">
        <f t="shared" si="91"/>
        <v>0</v>
      </c>
      <c r="N479" s="307"/>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row>
    <row r="480" spans="1:40" ht="12" customHeight="1">
      <c r="A480" s="80"/>
      <c r="B480" s="308" t="s">
        <v>793</v>
      </c>
      <c r="C480" s="1653"/>
      <c r="D480" s="2014"/>
      <c r="E480" s="2015"/>
      <c r="F480" s="1653"/>
      <c r="G480" s="1589"/>
      <c r="H480" s="1589"/>
      <c r="I480" s="1589"/>
      <c r="J480" s="1589"/>
      <c r="K480" s="1589"/>
      <c r="L480" s="1589"/>
      <c r="M480" s="1655"/>
      <c r="N480" s="239"/>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row>
    <row r="481" spans="1:40" ht="12" customHeight="1">
      <c r="A481" s="80"/>
      <c r="B481" s="1139"/>
      <c r="C481" s="1652"/>
      <c r="D481" s="2007"/>
      <c r="E481" s="2008"/>
      <c r="F481" s="1652"/>
      <c r="G481" s="1596"/>
      <c r="H481" s="1856">
        <f>SUM(F481:G481)</f>
        <v>0</v>
      </c>
      <c r="I481" s="1596"/>
      <c r="J481" s="1596"/>
      <c r="K481" s="1596"/>
      <c r="L481" s="1856">
        <f>SUM(J481:K481)</f>
        <v>0</v>
      </c>
      <c r="M481" s="1614"/>
      <c r="N481" s="239"/>
      <c r="O481" s="80"/>
      <c r="P481" s="84"/>
      <c r="Q481" s="84"/>
      <c r="R481" s="84"/>
      <c r="S481" s="84"/>
      <c r="T481" s="84"/>
      <c r="U481" s="84"/>
      <c r="V481" s="84"/>
      <c r="W481" s="84"/>
      <c r="X481" s="84"/>
      <c r="Y481" s="84"/>
      <c r="Z481" s="84"/>
      <c r="AA481" s="84"/>
      <c r="AB481" s="84"/>
      <c r="AC481" s="84"/>
      <c r="AD481" s="84"/>
      <c r="AE481" s="84"/>
      <c r="AF481" s="84"/>
      <c r="AG481" s="84"/>
      <c r="AH481" s="84"/>
      <c r="AI481" s="84"/>
      <c r="AJ481" s="84"/>
      <c r="AK481" s="84"/>
      <c r="AL481" s="84"/>
      <c r="AM481" s="84"/>
      <c r="AN481" s="84"/>
    </row>
    <row r="482" spans="1:40" ht="12" customHeight="1">
      <c r="A482" s="80"/>
      <c r="B482" s="1139"/>
      <c r="C482" s="1652"/>
      <c r="D482" s="2007"/>
      <c r="E482" s="2008"/>
      <c r="F482" s="1652"/>
      <c r="G482" s="1596"/>
      <c r="H482" s="1856">
        <f t="shared" ref="H482:H488" si="92">SUM(F482:G482)</f>
        <v>0</v>
      </c>
      <c r="I482" s="1596"/>
      <c r="J482" s="1596"/>
      <c r="K482" s="1596"/>
      <c r="L482" s="1856">
        <f t="shared" ref="L482:L488" si="93">SUM(J482:K482)</f>
        <v>0</v>
      </c>
      <c r="M482" s="1614"/>
      <c r="N482" s="239"/>
      <c r="O482" s="80"/>
      <c r="P482" s="84"/>
      <c r="Q482" s="84"/>
      <c r="R482" s="84"/>
      <c r="S482" s="84"/>
      <c r="T482" s="84"/>
      <c r="U482" s="84"/>
      <c r="V482" s="84"/>
      <c r="W482" s="84"/>
      <c r="X482" s="84"/>
      <c r="Y482" s="84"/>
      <c r="Z482" s="84"/>
      <c r="AA482" s="84"/>
      <c r="AB482" s="84"/>
      <c r="AC482" s="84"/>
      <c r="AD482" s="84"/>
      <c r="AE482" s="84"/>
      <c r="AF482" s="84"/>
      <c r="AG482" s="84"/>
      <c r="AH482" s="84"/>
      <c r="AI482" s="84"/>
      <c r="AJ482" s="84"/>
      <c r="AK482" s="84"/>
      <c r="AL482" s="84"/>
      <c r="AM482" s="84"/>
      <c r="AN482" s="84"/>
    </row>
    <row r="483" spans="1:40" ht="12" customHeight="1">
      <c r="A483" s="80"/>
      <c r="B483" s="1139"/>
      <c r="C483" s="1652"/>
      <c r="D483" s="2007"/>
      <c r="E483" s="2008"/>
      <c r="F483" s="1652"/>
      <c r="G483" s="1596"/>
      <c r="H483" s="1856">
        <f t="shared" si="92"/>
        <v>0</v>
      </c>
      <c r="I483" s="1596"/>
      <c r="J483" s="1596"/>
      <c r="K483" s="1596"/>
      <c r="L483" s="1856">
        <f t="shared" si="93"/>
        <v>0</v>
      </c>
      <c r="M483" s="1614"/>
      <c r="N483" s="239"/>
      <c r="O483" s="80"/>
      <c r="P483" s="84"/>
      <c r="Q483" s="84"/>
      <c r="R483" s="84"/>
      <c r="S483" s="84"/>
      <c r="T483" s="84"/>
      <c r="U483" s="84"/>
      <c r="V483" s="84"/>
      <c r="W483" s="84"/>
      <c r="X483" s="84"/>
      <c r="Y483" s="84"/>
      <c r="Z483" s="84"/>
      <c r="AA483" s="84"/>
      <c r="AB483" s="84"/>
      <c r="AC483" s="84"/>
      <c r="AD483" s="84"/>
      <c r="AE483" s="84"/>
      <c r="AF483" s="84"/>
      <c r="AG483" s="84"/>
      <c r="AH483" s="84"/>
      <c r="AI483" s="84"/>
      <c r="AJ483" s="84"/>
      <c r="AK483" s="84"/>
      <c r="AL483" s="84"/>
      <c r="AM483" s="84"/>
      <c r="AN483" s="84"/>
    </row>
    <row r="484" spans="1:40" ht="12" customHeight="1">
      <c r="A484" s="80"/>
      <c r="B484" s="1139"/>
      <c r="C484" s="1652"/>
      <c r="D484" s="2007"/>
      <c r="E484" s="2008"/>
      <c r="F484" s="1652"/>
      <c r="G484" s="1596"/>
      <c r="H484" s="1856">
        <f t="shared" si="92"/>
        <v>0</v>
      </c>
      <c r="I484" s="1596"/>
      <c r="J484" s="1596"/>
      <c r="K484" s="1596"/>
      <c r="L484" s="1856">
        <f t="shared" si="93"/>
        <v>0</v>
      </c>
      <c r="M484" s="1614"/>
      <c r="N484" s="239"/>
      <c r="O484" s="80"/>
      <c r="P484" s="84"/>
      <c r="Q484" s="84"/>
      <c r="R484" s="84"/>
      <c r="S484" s="84"/>
      <c r="T484" s="84"/>
      <c r="U484" s="84"/>
      <c r="V484" s="84"/>
      <c r="W484" s="84"/>
      <c r="X484" s="84"/>
      <c r="Y484" s="84"/>
      <c r="Z484" s="84"/>
      <c r="AA484" s="84"/>
      <c r="AB484" s="84"/>
      <c r="AC484" s="84"/>
      <c r="AD484" s="84"/>
      <c r="AE484" s="84"/>
      <c r="AF484" s="84"/>
      <c r="AG484" s="84"/>
      <c r="AH484" s="84"/>
      <c r="AI484" s="84"/>
      <c r="AJ484" s="84"/>
      <c r="AK484" s="84"/>
      <c r="AL484" s="84"/>
      <c r="AM484" s="84"/>
      <c r="AN484" s="84"/>
    </row>
    <row r="485" spans="1:40" ht="12" customHeight="1">
      <c r="A485" s="80"/>
      <c r="B485" s="1139"/>
      <c r="C485" s="1652"/>
      <c r="D485" s="2007"/>
      <c r="E485" s="2008"/>
      <c r="F485" s="1652"/>
      <c r="G485" s="1596"/>
      <c r="H485" s="1856">
        <f t="shared" si="92"/>
        <v>0</v>
      </c>
      <c r="I485" s="1596"/>
      <c r="J485" s="1596"/>
      <c r="K485" s="1596"/>
      <c r="L485" s="1856">
        <f t="shared" si="93"/>
        <v>0</v>
      </c>
      <c r="M485" s="1614"/>
      <c r="N485" s="239"/>
      <c r="O485" s="80"/>
      <c r="P485" s="84"/>
      <c r="Q485" s="84"/>
      <c r="R485" s="84"/>
      <c r="S485" s="84"/>
      <c r="T485" s="84"/>
      <c r="U485" s="84"/>
      <c r="V485" s="84"/>
      <c r="W485" s="84"/>
      <c r="X485" s="84"/>
      <c r="Y485" s="84"/>
      <c r="Z485" s="84"/>
      <c r="AA485" s="84"/>
      <c r="AB485" s="84"/>
      <c r="AC485" s="84"/>
      <c r="AD485" s="84"/>
      <c r="AE485" s="84"/>
      <c r="AF485" s="84"/>
      <c r="AG485" s="84"/>
      <c r="AH485" s="84"/>
      <c r="AI485" s="84"/>
      <c r="AJ485" s="84"/>
      <c r="AK485" s="84"/>
      <c r="AL485" s="84"/>
      <c r="AM485" s="84"/>
      <c r="AN485" s="84"/>
    </row>
    <row r="486" spans="1:40" ht="12" customHeight="1">
      <c r="A486" s="80"/>
      <c r="B486" s="1139"/>
      <c r="C486" s="1652"/>
      <c r="D486" s="2007"/>
      <c r="E486" s="2008"/>
      <c r="F486" s="1652"/>
      <c r="G486" s="1596"/>
      <c r="H486" s="1856">
        <f t="shared" si="92"/>
        <v>0</v>
      </c>
      <c r="I486" s="1596"/>
      <c r="J486" s="1596"/>
      <c r="K486" s="1596"/>
      <c r="L486" s="1856">
        <f t="shared" si="93"/>
        <v>0</v>
      </c>
      <c r="M486" s="1614"/>
      <c r="N486" s="239"/>
      <c r="O486" s="80"/>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84"/>
      <c r="AM486" s="84"/>
      <c r="AN486" s="84"/>
    </row>
    <row r="487" spans="1:40" ht="12" customHeight="1">
      <c r="A487" s="80"/>
      <c r="B487" s="1139"/>
      <c r="C487" s="1652"/>
      <c r="D487" s="2007"/>
      <c r="E487" s="2008"/>
      <c r="F487" s="1652"/>
      <c r="G487" s="1596"/>
      <c r="H487" s="1856">
        <f t="shared" si="92"/>
        <v>0</v>
      </c>
      <c r="I487" s="1596"/>
      <c r="J487" s="1596"/>
      <c r="K487" s="1596"/>
      <c r="L487" s="1856">
        <f t="shared" si="93"/>
        <v>0</v>
      </c>
      <c r="M487" s="1614"/>
      <c r="N487" s="239"/>
      <c r="O487" s="80"/>
      <c r="P487" s="84"/>
      <c r="Q487" s="84"/>
      <c r="R487" s="84"/>
      <c r="S487" s="84"/>
      <c r="T487" s="84"/>
      <c r="U487" s="84"/>
      <c r="V487" s="84"/>
      <c r="W487" s="84"/>
      <c r="X487" s="84"/>
      <c r="Y487" s="84"/>
      <c r="Z487" s="84"/>
      <c r="AA487" s="84"/>
      <c r="AB487" s="84"/>
      <c r="AC487" s="84"/>
      <c r="AD487" s="84"/>
      <c r="AE487" s="84"/>
      <c r="AF487" s="84"/>
      <c r="AG487" s="84"/>
      <c r="AH487" s="84"/>
      <c r="AI487" s="84"/>
      <c r="AJ487" s="84"/>
      <c r="AK487" s="84"/>
      <c r="AL487" s="84"/>
      <c r="AM487" s="84"/>
      <c r="AN487" s="84"/>
    </row>
    <row r="488" spans="1:40" ht="12" customHeight="1">
      <c r="A488" s="80"/>
      <c r="B488" s="1139"/>
      <c r="C488" s="1652"/>
      <c r="D488" s="2007"/>
      <c r="E488" s="2008"/>
      <c r="F488" s="1652"/>
      <c r="G488" s="1596"/>
      <c r="H488" s="1856">
        <f t="shared" si="92"/>
        <v>0</v>
      </c>
      <c r="I488" s="1596"/>
      <c r="J488" s="1596"/>
      <c r="K488" s="1596"/>
      <c r="L488" s="1856">
        <f t="shared" si="93"/>
        <v>0</v>
      </c>
      <c r="M488" s="1614"/>
      <c r="N488" s="239"/>
      <c r="O488" s="80"/>
      <c r="P488" s="84"/>
      <c r="Q488" s="84"/>
      <c r="R488" s="84"/>
      <c r="S488" s="84"/>
      <c r="T488" s="84"/>
      <c r="U488" s="84"/>
      <c r="V488" s="84"/>
      <c r="W488" s="84"/>
      <c r="X488" s="84"/>
      <c r="Y488" s="84"/>
      <c r="Z488" s="84"/>
      <c r="AA488" s="84"/>
      <c r="AB488" s="84"/>
      <c r="AC488" s="84"/>
      <c r="AD488" s="84"/>
      <c r="AE488" s="84"/>
      <c r="AF488" s="84"/>
      <c r="AG488" s="84"/>
      <c r="AH488" s="84"/>
      <c r="AI488" s="84"/>
      <c r="AJ488" s="84"/>
      <c r="AK488" s="84"/>
      <c r="AL488" s="84"/>
      <c r="AM488" s="84"/>
      <c r="AN488" s="84"/>
    </row>
    <row r="489" spans="1:40" ht="12" customHeight="1">
      <c r="A489" s="80"/>
      <c r="B489" s="297" t="s">
        <v>232</v>
      </c>
      <c r="C489" s="1592">
        <f t="shared" ref="C489:D489" si="94">SUM(C481:C488)</f>
        <v>0</v>
      </c>
      <c r="D489" s="1592">
        <f t="shared" si="94"/>
        <v>0</v>
      </c>
      <c r="E489" s="1592"/>
      <c r="F489" s="1592">
        <f t="shared" ref="F489:M489" si="95">SUM(F481:F488)</f>
        <v>0</v>
      </c>
      <c r="G489" s="1592">
        <f t="shared" si="95"/>
        <v>0</v>
      </c>
      <c r="H489" s="1592">
        <f t="shared" si="95"/>
        <v>0</v>
      </c>
      <c r="I489" s="1592">
        <f t="shared" si="95"/>
        <v>0</v>
      </c>
      <c r="J489" s="1592">
        <f t="shared" si="95"/>
        <v>0</v>
      </c>
      <c r="K489" s="1592">
        <f t="shared" si="95"/>
        <v>0</v>
      </c>
      <c r="L489" s="1592">
        <f t="shared" si="95"/>
        <v>0</v>
      </c>
      <c r="M489" s="1654">
        <f t="shared" si="95"/>
        <v>0</v>
      </c>
      <c r="N489" s="307"/>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row>
    <row r="490" spans="1:40" ht="12" customHeight="1">
      <c r="A490" s="80"/>
      <c r="B490" s="309"/>
      <c r="C490" s="84"/>
      <c r="D490" s="84"/>
      <c r="E490" s="84"/>
      <c r="F490" s="84"/>
      <c r="G490" s="171"/>
      <c r="H490" s="171"/>
      <c r="I490" s="171"/>
      <c r="J490" s="171"/>
      <c r="K490" s="171"/>
      <c r="L490" s="171"/>
      <c r="M490" s="310"/>
      <c r="N490" s="180"/>
      <c r="O490" s="80"/>
      <c r="P490" s="84"/>
      <c r="Q490" s="84"/>
      <c r="R490" s="84"/>
      <c r="S490" s="84"/>
      <c r="T490" s="84"/>
      <c r="U490" s="84"/>
      <c r="V490" s="84"/>
      <c r="W490" s="84"/>
      <c r="X490" s="84"/>
      <c r="Y490" s="84"/>
      <c r="Z490" s="84"/>
      <c r="AA490" s="84"/>
      <c r="AB490" s="84"/>
      <c r="AC490" s="84"/>
      <c r="AD490" s="84"/>
      <c r="AE490" s="84"/>
      <c r="AF490" s="84"/>
      <c r="AG490" s="84"/>
      <c r="AH490" s="84"/>
      <c r="AI490" s="84"/>
      <c r="AJ490" s="84"/>
      <c r="AK490" s="84"/>
      <c r="AL490" s="84"/>
      <c r="AM490" s="84"/>
      <c r="AN490" s="84"/>
    </row>
    <row r="491" spans="1:40" ht="12" customHeight="1">
      <c r="A491" s="80"/>
      <c r="B491" s="311"/>
      <c r="C491" s="84"/>
      <c r="D491" s="84"/>
      <c r="E491" s="84"/>
      <c r="F491" s="84"/>
      <c r="G491" s="171"/>
      <c r="H491" s="171"/>
      <c r="I491" s="171"/>
      <c r="J491" s="171"/>
      <c r="K491" s="171"/>
      <c r="M491" s="312"/>
      <c r="N491" s="180"/>
      <c r="O491" s="80"/>
      <c r="P491" s="84"/>
      <c r="Q491" s="84"/>
      <c r="R491" s="84"/>
      <c r="S491" s="84"/>
      <c r="T491" s="84"/>
      <c r="U491" s="84"/>
      <c r="V491" s="84"/>
      <c r="W491" s="84"/>
      <c r="X491" s="84"/>
      <c r="Y491" s="84"/>
      <c r="Z491" s="84"/>
      <c r="AA491" s="84"/>
      <c r="AB491" s="84"/>
      <c r="AC491" s="84"/>
      <c r="AD491" s="84"/>
      <c r="AE491" s="84"/>
      <c r="AF491" s="84"/>
      <c r="AG491" s="313"/>
      <c r="AH491" s="313"/>
      <c r="AI491" s="313"/>
      <c r="AJ491" s="313"/>
      <c r="AK491" s="313"/>
      <c r="AL491" s="313"/>
      <c r="AM491" s="313"/>
      <c r="AN491" s="313"/>
    </row>
    <row r="492" spans="1:40" ht="12" customHeight="1">
      <c r="A492" s="80"/>
      <c r="B492" s="30"/>
      <c r="C492" s="80"/>
      <c r="D492" s="80"/>
      <c r="E492" s="80"/>
      <c r="F492" s="80"/>
      <c r="G492" s="80"/>
      <c r="H492" s="80"/>
      <c r="I492" s="80"/>
      <c r="J492" s="80"/>
      <c r="K492" s="80"/>
      <c r="M492" s="312"/>
      <c r="N492" s="180"/>
      <c r="O492" s="80"/>
      <c r="P492" s="84"/>
      <c r="Q492" s="84"/>
      <c r="R492" s="84"/>
      <c r="S492" s="84"/>
      <c r="T492" s="84"/>
      <c r="U492" s="84"/>
      <c r="V492" s="84"/>
      <c r="W492" s="84"/>
      <c r="X492" s="84"/>
      <c r="Y492" s="84"/>
      <c r="Z492" s="84"/>
      <c r="AA492" s="84"/>
      <c r="AB492" s="84"/>
      <c r="AC492" s="84"/>
      <c r="AD492" s="84"/>
      <c r="AE492" s="84"/>
      <c r="AF492" s="84"/>
      <c r="AG492" s="84"/>
      <c r="AH492" s="84"/>
      <c r="AI492" s="84"/>
      <c r="AJ492" s="84"/>
      <c r="AK492" s="84"/>
      <c r="AL492" s="84"/>
      <c r="AM492" s="84"/>
      <c r="AN492" s="84"/>
    </row>
    <row r="493" spans="1:40" ht="12" customHeight="1">
      <c r="A493" s="80"/>
      <c r="B493" s="304" t="s">
        <v>794</v>
      </c>
      <c r="C493" s="84"/>
      <c r="D493" s="84"/>
      <c r="E493" s="84"/>
      <c r="F493" s="84"/>
      <c r="G493" s="171"/>
      <c r="H493" s="171"/>
      <c r="I493" s="171"/>
      <c r="J493" s="171"/>
      <c r="K493" s="171"/>
      <c r="M493" s="312"/>
      <c r="N493" s="180"/>
      <c r="O493" s="80"/>
      <c r="P493" s="84"/>
      <c r="Q493" s="84"/>
      <c r="R493" s="84"/>
      <c r="S493" s="84"/>
      <c r="T493" s="84"/>
      <c r="U493" s="84"/>
      <c r="V493" s="84"/>
      <c r="W493" s="84"/>
      <c r="X493" s="84"/>
      <c r="Y493" s="84"/>
      <c r="Z493" s="84"/>
      <c r="AA493" s="84"/>
      <c r="AB493" s="84"/>
      <c r="AC493" s="84"/>
      <c r="AD493" s="84"/>
      <c r="AE493" s="84"/>
      <c r="AF493" s="84"/>
      <c r="AG493" s="84"/>
      <c r="AH493" s="84"/>
      <c r="AI493" s="84"/>
      <c r="AJ493" s="84"/>
      <c r="AK493" s="84"/>
      <c r="AL493" s="84"/>
      <c r="AM493" s="84"/>
      <c r="AN493" s="84"/>
    </row>
    <row r="494" spans="1:40" ht="12" customHeight="1">
      <c r="A494" s="80"/>
      <c r="B494" s="311"/>
      <c r="C494" s="84"/>
      <c r="D494" s="84"/>
      <c r="E494" s="84"/>
      <c r="F494" s="84"/>
      <c r="G494" s="171"/>
      <c r="H494" s="171"/>
      <c r="I494" s="171"/>
      <c r="J494" s="171"/>
      <c r="K494" s="171"/>
      <c r="L494" s="171"/>
      <c r="M494" s="310"/>
      <c r="N494" s="180"/>
      <c r="O494" s="80"/>
      <c r="P494" s="84"/>
      <c r="Q494" s="84"/>
      <c r="R494" s="84"/>
      <c r="S494" s="84"/>
      <c r="T494" s="84"/>
      <c r="U494" s="84"/>
      <c r="V494" s="84"/>
      <c r="W494" s="84"/>
      <c r="X494" s="84"/>
      <c r="Y494" s="84"/>
      <c r="Z494" s="84"/>
      <c r="AA494" s="84"/>
      <c r="AB494" s="84"/>
      <c r="AC494" s="84"/>
      <c r="AD494" s="84"/>
      <c r="AE494" s="84"/>
      <c r="AF494" s="84"/>
      <c r="AG494" s="84"/>
      <c r="AH494" s="84"/>
      <c r="AI494" s="84"/>
      <c r="AJ494" s="84"/>
      <c r="AK494" s="84"/>
      <c r="AL494" s="84"/>
      <c r="AM494" s="84"/>
      <c r="AN494" s="84"/>
    </row>
    <row r="495" spans="1:40" ht="12" customHeight="1">
      <c r="A495" s="80"/>
      <c r="B495" s="311"/>
      <c r="C495" s="84"/>
      <c r="D495" s="84"/>
      <c r="E495" s="84"/>
      <c r="F495" s="84"/>
      <c r="G495" s="171"/>
      <c r="H495" s="171"/>
      <c r="I495" s="171"/>
      <c r="J495" s="171"/>
      <c r="K495" s="171"/>
      <c r="L495" s="314">
        <v>44742</v>
      </c>
      <c r="M495" s="315">
        <v>44377</v>
      </c>
      <c r="N495" s="180"/>
      <c r="O495" s="80"/>
      <c r="P495" s="84"/>
      <c r="Q495" s="84"/>
      <c r="R495" s="84"/>
      <c r="S495" s="84"/>
      <c r="T495" s="84"/>
      <c r="U495" s="84"/>
      <c r="V495" s="84"/>
      <c r="W495" s="84"/>
      <c r="X495" s="84"/>
      <c r="Y495" s="84"/>
      <c r="Z495" s="84"/>
      <c r="AA495" s="84"/>
      <c r="AB495" s="84"/>
      <c r="AC495" s="84"/>
      <c r="AD495" s="84"/>
      <c r="AE495" s="84"/>
      <c r="AF495" s="84"/>
      <c r="AG495" s="84"/>
      <c r="AH495" s="84"/>
      <c r="AI495" s="84"/>
      <c r="AJ495" s="84"/>
      <c r="AK495" s="84"/>
      <c r="AL495" s="84"/>
      <c r="AM495" s="84"/>
      <c r="AN495" s="84"/>
    </row>
    <row r="496" spans="1:40" ht="12" customHeight="1">
      <c r="A496" s="80"/>
      <c r="B496" s="311"/>
      <c r="C496" s="84"/>
      <c r="D496" s="84"/>
      <c r="E496" s="84"/>
      <c r="F496" s="84"/>
      <c r="G496" s="171"/>
      <c r="H496" s="171"/>
      <c r="I496" s="171"/>
      <c r="J496" s="171"/>
      <c r="K496" s="171"/>
      <c r="L496" s="165" t="s">
        <v>142</v>
      </c>
      <c r="M496" s="295" t="s">
        <v>142</v>
      </c>
      <c r="N496" s="239"/>
      <c r="O496" s="80"/>
      <c r="P496" s="84"/>
      <c r="Q496" s="84"/>
      <c r="R496" s="84"/>
      <c r="S496" s="84"/>
      <c r="T496" s="84"/>
      <c r="U496" s="84"/>
      <c r="V496" s="84"/>
      <c r="W496" s="84"/>
      <c r="X496" s="84"/>
      <c r="Y496" s="84"/>
      <c r="Z496" s="84"/>
      <c r="AA496" s="84"/>
      <c r="AB496" s="84"/>
      <c r="AC496" s="84"/>
      <c r="AD496" s="84"/>
      <c r="AE496" s="84"/>
      <c r="AF496" s="84"/>
      <c r="AG496" s="84"/>
      <c r="AH496" s="84"/>
      <c r="AI496" s="84"/>
      <c r="AJ496" s="84"/>
      <c r="AK496" s="84"/>
      <c r="AL496" s="84"/>
      <c r="AM496" s="84"/>
      <c r="AN496" s="84"/>
    </row>
    <row r="497" spans="1:40" ht="12" customHeight="1">
      <c r="A497" s="80"/>
      <c r="B497" s="1145"/>
      <c r="C497" s="1117"/>
      <c r="D497" s="1117"/>
      <c r="E497" s="1117"/>
      <c r="F497" s="1117"/>
      <c r="G497" s="1093"/>
      <c r="H497" s="1093"/>
      <c r="I497" s="1093"/>
      <c r="J497" s="1093"/>
      <c r="K497" s="1093"/>
      <c r="L497" s="1596"/>
      <c r="M497" s="1614"/>
      <c r="N497" s="239"/>
      <c r="O497" s="80"/>
      <c r="P497" s="84"/>
      <c r="Q497" s="84"/>
      <c r="R497" s="84"/>
      <c r="S497" s="84"/>
      <c r="T497" s="84"/>
      <c r="U497" s="84"/>
      <c r="V497" s="84"/>
      <c r="W497" s="84"/>
      <c r="X497" s="84"/>
      <c r="Y497" s="84"/>
      <c r="Z497" s="84"/>
      <c r="AA497" s="84"/>
      <c r="AB497" s="84"/>
      <c r="AC497" s="84"/>
      <c r="AD497" s="84"/>
      <c r="AE497" s="84"/>
      <c r="AF497" s="84"/>
      <c r="AG497" s="84"/>
      <c r="AH497" s="84"/>
      <c r="AI497" s="84"/>
      <c r="AJ497" s="84"/>
      <c r="AK497" s="84"/>
      <c r="AL497" s="84"/>
      <c r="AM497" s="84"/>
      <c r="AN497" s="84"/>
    </row>
    <row r="498" spans="1:40" ht="12" customHeight="1">
      <c r="A498" s="80"/>
      <c r="B498" s="1145"/>
      <c r="C498" s="1117"/>
      <c r="D498" s="1117"/>
      <c r="E498" s="1117"/>
      <c r="F498" s="1117"/>
      <c r="G498" s="1093"/>
      <c r="H498" s="1093"/>
      <c r="I498" s="1093"/>
      <c r="J498" s="1093"/>
      <c r="K498" s="1093"/>
      <c r="L498" s="1596"/>
      <c r="M498" s="1614"/>
      <c r="N498" s="239"/>
      <c r="O498" s="80"/>
      <c r="P498" s="84"/>
      <c r="Q498" s="84"/>
      <c r="R498" s="84"/>
      <c r="S498" s="84"/>
      <c r="T498" s="84"/>
      <c r="U498" s="84"/>
      <c r="V498" s="84"/>
      <c r="W498" s="84"/>
      <c r="X498" s="84"/>
      <c r="Y498" s="84"/>
      <c r="Z498" s="84"/>
      <c r="AA498" s="84"/>
      <c r="AB498" s="84"/>
      <c r="AC498" s="84"/>
      <c r="AD498" s="84"/>
      <c r="AE498" s="84"/>
      <c r="AF498" s="84"/>
      <c r="AG498" s="84"/>
      <c r="AH498" s="84"/>
      <c r="AI498" s="84"/>
      <c r="AJ498" s="84"/>
      <c r="AK498" s="84"/>
      <c r="AL498" s="84"/>
      <c r="AM498" s="84"/>
      <c r="AN498" s="84"/>
    </row>
    <row r="499" spans="1:40" ht="12" customHeight="1">
      <c r="A499" s="80"/>
      <c r="B499" s="1145"/>
      <c r="C499" s="1117"/>
      <c r="D499" s="1117"/>
      <c r="E499" s="1117"/>
      <c r="F499" s="1117"/>
      <c r="G499" s="1093"/>
      <c r="H499" s="1093"/>
      <c r="I499" s="1093"/>
      <c r="J499" s="1093"/>
      <c r="K499" s="1093"/>
      <c r="L499" s="1596"/>
      <c r="M499" s="1614"/>
      <c r="N499" s="239"/>
      <c r="O499" s="80"/>
      <c r="P499" s="84"/>
      <c r="Q499" s="84"/>
      <c r="R499" s="84"/>
      <c r="S499" s="84"/>
      <c r="T499" s="84"/>
      <c r="U499" s="84"/>
      <c r="V499" s="84"/>
      <c r="W499" s="84"/>
      <c r="X499" s="84"/>
      <c r="Y499" s="84"/>
      <c r="Z499" s="84"/>
      <c r="AA499" s="84"/>
      <c r="AB499" s="84"/>
      <c r="AC499" s="84"/>
      <c r="AD499" s="84"/>
      <c r="AE499" s="84"/>
      <c r="AF499" s="84"/>
      <c r="AG499" s="84"/>
      <c r="AH499" s="84"/>
      <c r="AI499" s="84"/>
      <c r="AJ499" s="84"/>
      <c r="AK499" s="84"/>
      <c r="AL499" s="84"/>
      <c r="AM499" s="84"/>
      <c r="AN499" s="84"/>
    </row>
    <row r="500" spans="1:40" ht="12" customHeight="1">
      <c r="A500" s="80"/>
      <c r="B500" s="1145"/>
      <c r="C500" s="1117"/>
      <c r="D500" s="1117"/>
      <c r="E500" s="1117"/>
      <c r="F500" s="1117"/>
      <c r="G500" s="1093"/>
      <c r="H500" s="1093"/>
      <c r="I500" s="1093"/>
      <c r="J500" s="1093"/>
      <c r="K500" s="1093"/>
      <c r="L500" s="1596"/>
      <c r="M500" s="1614"/>
      <c r="N500" s="239"/>
      <c r="O500" s="80"/>
      <c r="P500" s="84"/>
      <c r="Q500" s="84"/>
      <c r="R500" s="84"/>
      <c r="S500" s="84"/>
      <c r="T500" s="84"/>
      <c r="U500" s="84"/>
      <c r="V500" s="84"/>
      <c r="W500" s="84"/>
      <c r="X500" s="84"/>
      <c r="Y500" s="84"/>
      <c r="Z500" s="84"/>
      <c r="AA500" s="84"/>
      <c r="AB500" s="84"/>
      <c r="AC500" s="84"/>
      <c r="AD500" s="84"/>
      <c r="AE500" s="84"/>
      <c r="AF500" s="84"/>
      <c r="AG500" s="84"/>
      <c r="AH500" s="84"/>
      <c r="AI500" s="84"/>
      <c r="AJ500" s="84"/>
      <c r="AK500" s="84"/>
      <c r="AL500" s="84"/>
      <c r="AM500" s="84"/>
      <c r="AN500" s="84"/>
    </row>
    <row r="501" spans="1:40" ht="12" customHeight="1">
      <c r="A501" s="80"/>
      <c r="B501" s="1145"/>
      <c r="C501" s="1117"/>
      <c r="D501" s="1117"/>
      <c r="E501" s="1117"/>
      <c r="F501" s="1117"/>
      <c r="G501" s="1093"/>
      <c r="H501" s="1093"/>
      <c r="I501" s="1093"/>
      <c r="J501" s="1093"/>
      <c r="K501" s="1093"/>
      <c r="L501" s="1596"/>
      <c r="M501" s="1614"/>
      <c r="N501" s="239"/>
      <c r="O501" s="80"/>
      <c r="P501" s="84"/>
      <c r="Q501" s="84"/>
      <c r="R501" s="84"/>
      <c r="S501" s="84"/>
      <c r="T501" s="84"/>
      <c r="U501" s="84"/>
      <c r="V501" s="84"/>
      <c r="W501" s="84"/>
      <c r="X501" s="84"/>
      <c r="Y501" s="84"/>
      <c r="Z501" s="84"/>
      <c r="AA501" s="84"/>
      <c r="AB501" s="84"/>
      <c r="AC501" s="84"/>
      <c r="AD501" s="84"/>
      <c r="AE501" s="84"/>
      <c r="AF501" s="84"/>
      <c r="AG501" s="84"/>
      <c r="AH501" s="84"/>
      <c r="AI501" s="84"/>
      <c r="AJ501" s="84"/>
      <c r="AK501" s="84"/>
      <c r="AL501" s="84"/>
      <c r="AM501" s="84"/>
      <c r="AN501" s="84"/>
    </row>
    <row r="502" spans="1:40" ht="12" customHeight="1">
      <c r="A502" s="80"/>
      <c r="B502" s="1145"/>
      <c r="C502" s="1117"/>
      <c r="D502" s="1117"/>
      <c r="E502" s="1117"/>
      <c r="F502" s="1117"/>
      <c r="G502" s="1093"/>
      <c r="H502" s="1093"/>
      <c r="I502" s="1093"/>
      <c r="J502" s="1093"/>
      <c r="K502" s="1093"/>
      <c r="L502" s="1596"/>
      <c r="M502" s="1614"/>
      <c r="N502" s="239"/>
      <c r="O502" s="80"/>
      <c r="P502" s="84"/>
      <c r="Q502" s="84"/>
      <c r="R502" s="84"/>
      <c r="S502" s="84"/>
      <c r="T502" s="84"/>
      <c r="U502" s="84"/>
      <c r="V502" s="84"/>
      <c r="W502" s="84"/>
      <c r="X502" s="84"/>
      <c r="Y502" s="84"/>
      <c r="Z502" s="84"/>
      <c r="AA502" s="84"/>
      <c r="AB502" s="84"/>
      <c r="AC502" s="84"/>
      <c r="AD502" s="84"/>
      <c r="AE502" s="84"/>
      <c r="AF502" s="84"/>
      <c r="AG502" s="84"/>
      <c r="AH502" s="84"/>
      <c r="AI502" s="84"/>
      <c r="AJ502" s="84"/>
      <c r="AK502" s="84"/>
      <c r="AL502" s="84"/>
      <c r="AM502" s="84"/>
      <c r="AN502" s="84"/>
    </row>
    <row r="503" spans="1:40" ht="12" customHeight="1">
      <c r="A503" s="80"/>
      <c r="B503" s="311"/>
      <c r="C503" s="84"/>
      <c r="D503" s="84"/>
      <c r="E503" s="84"/>
      <c r="F503" s="84"/>
      <c r="G503" s="171"/>
      <c r="H503" s="171"/>
      <c r="I503" s="171"/>
      <c r="J503" s="171"/>
      <c r="K503" s="171"/>
      <c r="L503" s="171"/>
      <c r="M503" s="310"/>
      <c r="N503" s="180"/>
      <c r="O503" s="80"/>
      <c r="P503" s="84"/>
      <c r="Q503" s="84"/>
      <c r="R503" s="84"/>
      <c r="S503" s="84"/>
      <c r="T503" s="84"/>
      <c r="U503" s="84"/>
      <c r="V503" s="84"/>
      <c r="W503" s="84"/>
      <c r="X503" s="84"/>
      <c r="Y503" s="84"/>
      <c r="Z503" s="84"/>
      <c r="AA503" s="84"/>
      <c r="AB503" s="84"/>
      <c r="AC503" s="84"/>
      <c r="AD503" s="84"/>
      <c r="AE503" s="84"/>
      <c r="AF503" s="84"/>
      <c r="AG503" s="84"/>
      <c r="AH503" s="84"/>
      <c r="AI503" s="84"/>
      <c r="AJ503" s="84"/>
      <c r="AK503" s="84"/>
      <c r="AL503" s="84"/>
      <c r="AM503" s="84"/>
      <c r="AN503" s="84"/>
    </row>
    <row r="504" spans="1:40" ht="12" customHeight="1">
      <c r="A504" s="80"/>
      <c r="B504" s="311"/>
      <c r="C504" s="84"/>
      <c r="D504" s="84"/>
      <c r="E504" s="84"/>
      <c r="F504" s="84"/>
      <c r="G504" s="171"/>
      <c r="H504" s="171"/>
      <c r="I504" s="171"/>
      <c r="J504" s="171"/>
      <c r="K504" s="171"/>
      <c r="L504" s="171"/>
      <c r="M504" s="310"/>
      <c r="N504" s="180"/>
      <c r="O504" s="80"/>
      <c r="P504" s="84"/>
      <c r="Q504" s="84"/>
      <c r="R504" s="84"/>
      <c r="S504" s="84"/>
      <c r="T504" s="84"/>
      <c r="U504" s="84"/>
      <c r="V504" s="84"/>
      <c r="W504" s="84"/>
      <c r="X504" s="84"/>
      <c r="Y504" s="84"/>
      <c r="Z504" s="84"/>
      <c r="AA504" s="84"/>
      <c r="AB504" s="84"/>
      <c r="AC504" s="84"/>
      <c r="AD504" s="84"/>
      <c r="AE504" s="84"/>
      <c r="AF504" s="84"/>
      <c r="AG504" s="84"/>
      <c r="AH504" s="84"/>
      <c r="AI504" s="84"/>
      <c r="AJ504" s="84"/>
      <c r="AK504" s="84"/>
      <c r="AL504" s="84"/>
      <c r="AM504" s="84"/>
      <c r="AN504" s="84"/>
    </row>
    <row r="505" spans="1:40" ht="12" customHeight="1">
      <c r="A505" s="80"/>
      <c r="B505" s="316" t="s">
        <v>795</v>
      </c>
      <c r="C505" s="290"/>
      <c r="D505" s="290"/>
      <c r="E505" s="290"/>
      <c r="F505" s="290"/>
      <c r="G505" s="291"/>
      <c r="H505" s="291"/>
      <c r="I505" s="291"/>
      <c r="J505" s="291"/>
      <c r="K505" s="291"/>
      <c r="L505" s="291"/>
      <c r="M505" s="292"/>
      <c r="N505" s="287" t="s">
        <v>796</v>
      </c>
      <c r="O505" s="80"/>
      <c r="P505" s="84"/>
      <c r="Q505" s="84"/>
      <c r="R505" s="84"/>
      <c r="S505" s="84"/>
      <c r="T505" s="84"/>
      <c r="U505" s="84"/>
      <c r="V505" s="84"/>
      <c r="W505" s="84"/>
      <c r="X505" s="84"/>
      <c r="Y505" s="84"/>
      <c r="Z505" s="84"/>
      <c r="AA505" s="84"/>
      <c r="AB505" s="84"/>
      <c r="AC505" s="84"/>
      <c r="AD505" s="84"/>
      <c r="AE505" s="84"/>
      <c r="AF505" s="84"/>
      <c r="AG505" s="84"/>
      <c r="AH505" s="84"/>
      <c r="AI505" s="84"/>
      <c r="AJ505" s="84"/>
      <c r="AK505" s="84"/>
      <c r="AL505" s="84"/>
      <c r="AM505" s="84"/>
      <c r="AN505" s="84"/>
    </row>
    <row r="506" spans="1:40" ht="36" customHeight="1">
      <c r="A506" s="80"/>
      <c r="B506" s="297" t="s">
        <v>797</v>
      </c>
      <c r="C506" s="80"/>
      <c r="D506" s="80"/>
      <c r="E506" s="80"/>
      <c r="F506" s="80"/>
      <c r="G506" s="96"/>
      <c r="H506" s="96"/>
      <c r="I506" s="96"/>
      <c r="J506" s="96"/>
      <c r="K506" s="96"/>
      <c r="L506" s="96"/>
      <c r="M506" s="306"/>
      <c r="N506" s="239"/>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row>
    <row r="507" spans="1:40" ht="12" customHeight="1">
      <c r="A507" s="80"/>
      <c r="B507" s="1139"/>
      <c r="C507" s="1117"/>
      <c r="D507" s="1117"/>
      <c r="E507" s="1117"/>
      <c r="F507" s="1117"/>
      <c r="G507" s="1093"/>
      <c r="H507" s="1093"/>
      <c r="I507" s="1093"/>
      <c r="J507" s="1093"/>
      <c r="K507" s="1093"/>
      <c r="L507" s="1093"/>
      <c r="M507" s="1138"/>
      <c r="N507" s="239"/>
      <c r="O507" s="80"/>
      <c r="P507" s="84"/>
      <c r="Q507" s="84"/>
      <c r="R507" s="84"/>
      <c r="S507" s="84"/>
      <c r="T507" s="84"/>
      <c r="U507" s="84"/>
      <c r="V507" s="84"/>
      <c r="W507" s="84"/>
      <c r="X507" s="84"/>
      <c r="Y507" s="84"/>
      <c r="Z507" s="84"/>
      <c r="AA507" s="84"/>
      <c r="AB507" s="84"/>
      <c r="AC507" s="84"/>
      <c r="AD507" s="84"/>
      <c r="AE507" s="84"/>
      <c r="AF507" s="84"/>
      <c r="AG507" s="84"/>
      <c r="AH507" s="84"/>
      <c r="AI507" s="84"/>
      <c r="AJ507" s="84"/>
      <c r="AK507" s="84"/>
      <c r="AL507" s="84"/>
      <c r="AM507" s="84"/>
      <c r="AN507" s="84"/>
    </row>
    <row r="508" spans="1:40" ht="12" customHeight="1">
      <c r="A508" s="80"/>
      <c r="B508" s="1139"/>
      <c r="C508" s="1117"/>
      <c r="D508" s="1117"/>
      <c r="E508" s="1117"/>
      <c r="F508" s="1117"/>
      <c r="G508" s="1093"/>
      <c r="H508" s="1093"/>
      <c r="I508" s="1093"/>
      <c r="J508" s="1093"/>
      <c r="K508" s="1093"/>
      <c r="L508" s="1093"/>
      <c r="M508" s="1138"/>
      <c r="N508" s="239"/>
      <c r="O508" s="80"/>
      <c r="P508" s="84"/>
      <c r="Q508" s="84"/>
      <c r="R508" s="84"/>
      <c r="S508" s="84"/>
      <c r="T508" s="84"/>
      <c r="U508" s="84"/>
      <c r="V508" s="84"/>
      <c r="W508" s="84"/>
      <c r="X508" s="84"/>
      <c r="Y508" s="84"/>
      <c r="Z508" s="84"/>
      <c r="AA508" s="84"/>
      <c r="AB508" s="84"/>
      <c r="AC508" s="84"/>
      <c r="AD508" s="84"/>
      <c r="AE508" s="84"/>
      <c r="AF508" s="84"/>
      <c r="AG508" s="84"/>
      <c r="AH508" s="84"/>
      <c r="AI508" s="84"/>
      <c r="AJ508" s="84"/>
      <c r="AK508" s="84"/>
      <c r="AL508" s="84"/>
      <c r="AM508" s="84"/>
      <c r="AN508" s="84"/>
    </row>
    <row r="509" spans="1:40" ht="12" customHeight="1">
      <c r="A509" s="80"/>
      <c r="B509" s="1139"/>
      <c r="C509" s="1117"/>
      <c r="D509" s="1117"/>
      <c r="E509" s="1117"/>
      <c r="F509" s="1117"/>
      <c r="G509" s="1093"/>
      <c r="H509" s="1093"/>
      <c r="I509" s="1093"/>
      <c r="J509" s="1093"/>
      <c r="K509" s="1093"/>
      <c r="L509" s="1093"/>
      <c r="M509" s="1138"/>
      <c r="N509" s="239"/>
      <c r="O509" s="80"/>
      <c r="P509" s="84"/>
      <c r="Q509" s="84"/>
      <c r="R509" s="84"/>
      <c r="S509" s="84"/>
      <c r="T509" s="84"/>
      <c r="U509" s="84"/>
      <c r="V509" s="84"/>
      <c r="W509" s="84"/>
      <c r="X509" s="84"/>
      <c r="Y509" s="84"/>
      <c r="Z509" s="84"/>
      <c r="AA509" s="84"/>
      <c r="AB509" s="84"/>
      <c r="AC509" s="84"/>
      <c r="AD509" s="84"/>
      <c r="AE509" s="84"/>
      <c r="AF509" s="84"/>
      <c r="AG509" s="84"/>
      <c r="AH509" s="84"/>
      <c r="AI509" s="84"/>
      <c r="AJ509" s="84"/>
      <c r="AK509" s="84"/>
      <c r="AL509" s="84"/>
      <c r="AM509" s="84"/>
      <c r="AN509" s="84"/>
    </row>
    <row r="510" spans="1:40" ht="12" customHeight="1">
      <c r="A510" s="80"/>
      <c r="B510" s="1139"/>
      <c r="C510" s="1117"/>
      <c r="D510" s="1117"/>
      <c r="E510" s="1117"/>
      <c r="F510" s="1117"/>
      <c r="G510" s="1093"/>
      <c r="H510" s="1093"/>
      <c r="I510" s="1093"/>
      <c r="J510" s="1093"/>
      <c r="K510" s="1093"/>
      <c r="L510" s="1093"/>
      <c r="M510" s="1138"/>
      <c r="N510" s="239"/>
      <c r="O510" s="80"/>
      <c r="P510" s="84"/>
      <c r="Q510" s="84"/>
      <c r="R510" s="84"/>
      <c r="S510" s="84"/>
      <c r="T510" s="84"/>
      <c r="U510" s="84"/>
      <c r="V510" s="84"/>
      <c r="W510" s="84"/>
      <c r="X510" s="84"/>
      <c r="Y510" s="84"/>
      <c r="Z510" s="84"/>
      <c r="AA510" s="84"/>
      <c r="AB510" s="84"/>
      <c r="AC510" s="84"/>
      <c r="AD510" s="84"/>
      <c r="AE510" s="84"/>
      <c r="AF510" s="84"/>
      <c r="AG510" s="84"/>
      <c r="AH510" s="84"/>
      <c r="AI510" s="84"/>
      <c r="AJ510" s="84"/>
      <c r="AK510" s="84"/>
      <c r="AL510" s="84"/>
      <c r="AM510" s="84"/>
      <c r="AN510" s="84"/>
    </row>
    <row r="511" spans="1:40" ht="12" customHeight="1">
      <c r="A511" s="80"/>
      <c r="B511" s="1140"/>
      <c r="C511" s="1131"/>
      <c r="D511" s="1131"/>
      <c r="E511" s="1131"/>
      <c r="F511" s="1131"/>
      <c r="G511" s="1107"/>
      <c r="H511" s="1107"/>
      <c r="I511" s="1107"/>
      <c r="J511" s="1107"/>
      <c r="K511" s="1107"/>
      <c r="L511" s="1107"/>
      <c r="M511" s="1141"/>
      <c r="N511" s="240"/>
      <c r="O511" s="80"/>
      <c r="P511" s="84"/>
      <c r="Q511" s="84"/>
      <c r="R511" s="84"/>
      <c r="S511" s="84"/>
      <c r="T511" s="84"/>
      <c r="U511" s="84"/>
      <c r="V511" s="84"/>
      <c r="W511" s="84"/>
      <c r="X511" s="84"/>
      <c r="Y511" s="84"/>
      <c r="Z511" s="84"/>
      <c r="AA511" s="84"/>
      <c r="AB511" s="84"/>
      <c r="AC511" s="84"/>
      <c r="AD511" s="84"/>
      <c r="AE511" s="84"/>
      <c r="AF511" s="84"/>
      <c r="AG511" s="84"/>
      <c r="AH511" s="84"/>
      <c r="AI511" s="84"/>
      <c r="AJ511" s="84"/>
      <c r="AK511" s="84"/>
      <c r="AL511" s="84"/>
      <c r="AM511" s="84"/>
      <c r="AN511" s="84"/>
    </row>
    <row r="512" spans="1:40" ht="12" customHeight="1">
      <c r="A512" s="80"/>
      <c r="B512" s="317"/>
      <c r="C512" s="318"/>
      <c r="D512" s="318"/>
      <c r="E512" s="318"/>
      <c r="F512" s="318"/>
      <c r="G512" s="319"/>
      <c r="H512" s="319"/>
      <c r="I512" s="319"/>
      <c r="J512" s="319"/>
      <c r="K512" s="319"/>
      <c r="L512" s="319"/>
      <c r="M512" s="320"/>
      <c r="N512" s="180"/>
      <c r="O512" s="80"/>
      <c r="P512" s="84"/>
      <c r="Q512" s="84"/>
      <c r="R512" s="84"/>
      <c r="S512" s="84"/>
      <c r="T512" s="84"/>
      <c r="U512" s="84"/>
      <c r="V512" s="84"/>
      <c r="W512" s="84"/>
      <c r="X512" s="84"/>
      <c r="Y512" s="84"/>
      <c r="Z512" s="84"/>
      <c r="AA512" s="84"/>
      <c r="AB512" s="84"/>
      <c r="AC512" s="84"/>
      <c r="AD512" s="84"/>
      <c r="AE512" s="84"/>
      <c r="AF512" s="84"/>
      <c r="AG512" s="84"/>
      <c r="AH512" s="84"/>
      <c r="AI512" s="84"/>
      <c r="AJ512" s="84"/>
      <c r="AK512" s="84"/>
      <c r="AL512" s="84"/>
      <c r="AM512" s="84"/>
      <c r="AN512" s="84"/>
    </row>
    <row r="513" spans="1:40" ht="12" customHeight="1">
      <c r="A513" s="80"/>
      <c r="B513" s="159"/>
      <c r="C513" s="84"/>
      <c r="D513" s="84"/>
      <c r="E513" s="84"/>
      <c r="F513" s="84"/>
      <c r="G513" s="171"/>
      <c r="H513" s="171"/>
      <c r="I513" s="171"/>
      <c r="J513" s="171"/>
      <c r="K513" s="171"/>
      <c r="L513" s="171"/>
      <c r="M513" s="171"/>
      <c r="N513" s="180"/>
      <c r="O513" s="80"/>
      <c r="P513" s="84"/>
      <c r="Q513" s="84"/>
      <c r="R513" s="84"/>
      <c r="S513" s="84"/>
      <c r="T513" s="84"/>
      <c r="U513" s="84"/>
      <c r="V513" s="84"/>
      <c r="W513" s="84"/>
      <c r="X513" s="84"/>
      <c r="Y513" s="84"/>
      <c r="Z513" s="84"/>
      <c r="AA513" s="84"/>
      <c r="AB513" s="84"/>
      <c r="AC513" s="84"/>
      <c r="AD513" s="84"/>
      <c r="AE513" s="84"/>
      <c r="AF513" s="84"/>
      <c r="AG513" s="84"/>
      <c r="AH513" s="84"/>
      <c r="AI513" s="84"/>
      <c r="AJ513" s="84"/>
      <c r="AK513" s="84"/>
      <c r="AL513" s="84"/>
      <c r="AM513" s="84"/>
      <c r="AN513" s="84"/>
    </row>
    <row r="514" spans="1:40" ht="12" customHeight="1">
      <c r="A514" s="80"/>
      <c r="B514" s="159"/>
      <c r="C514" s="84"/>
      <c r="D514" s="84"/>
      <c r="E514" s="84"/>
      <c r="F514" s="84"/>
      <c r="G514" s="171"/>
      <c r="H514" s="171"/>
      <c r="I514" s="171"/>
      <c r="J514" s="171"/>
      <c r="K514" s="171"/>
      <c r="L514" s="171"/>
      <c r="M514" s="171"/>
      <c r="N514" s="180"/>
      <c r="O514" s="80"/>
      <c r="P514" s="84"/>
      <c r="Q514" s="84"/>
      <c r="R514" s="84"/>
      <c r="S514" s="84"/>
      <c r="T514" s="84"/>
      <c r="U514" s="84"/>
      <c r="V514" s="84"/>
      <c r="W514" s="84"/>
      <c r="X514" s="84"/>
      <c r="Y514" s="84"/>
      <c r="Z514" s="84"/>
      <c r="AA514" s="84"/>
      <c r="AB514" s="84"/>
      <c r="AC514" s="84"/>
      <c r="AD514" s="84"/>
      <c r="AE514" s="84"/>
      <c r="AF514" s="84"/>
      <c r="AG514" s="84"/>
      <c r="AH514" s="84"/>
      <c r="AI514" s="84"/>
      <c r="AJ514" s="84"/>
      <c r="AK514" s="84"/>
      <c r="AL514" s="84"/>
      <c r="AM514" s="84"/>
      <c r="AN514" s="84"/>
    </row>
    <row r="515" spans="1:40" ht="12" customHeight="1">
      <c r="A515" s="80"/>
      <c r="B515" s="159" t="s">
        <v>798</v>
      </c>
      <c r="C515" s="84"/>
      <c r="D515" s="84"/>
      <c r="E515" s="84"/>
      <c r="F515" s="84"/>
      <c r="G515" s="171"/>
      <c r="H515" s="171"/>
      <c r="I515" s="171"/>
      <c r="J515" s="171"/>
      <c r="K515" s="171"/>
      <c r="L515" s="171"/>
      <c r="M515" s="171"/>
      <c r="N515" s="180"/>
      <c r="O515" s="80"/>
      <c r="P515" s="84"/>
      <c r="Q515" s="84"/>
      <c r="R515" s="84"/>
      <c r="S515" s="84"/>
      <c r="T515" s="84"/>
      <c r="U515" s="84"/>
      <c r="V515" s="84"/>
      <c r="W515" s="84"/>
      <c r="X515" s="84"/>
      <c r="Y515" s="84"/>
      <c r="Z515" s="84"/>
      <c r="AA515" s="84"/>
      <c r="AB515" s="84"/>
      <c r="AC515" s="84"/>
      <c r="AD515" s="84"/>
      <c r="AE515" s="84"/>
      <c r="AF515" s="84"/>
      <c r="AG515" s="84"/>
      <c r="AH515" s="84"/>
      <c r="AI515" s="84"/>
      <c r="AJ515" s="84"/>
      <c r="AK515" s="84"/>
      <c r="AL515" s="84"/>
      <c r="AM515" s="84"/>
      <c r="AN515" s="84"/>
    </row>
    <row r="516" spans="1:40" ht="12" customHeight="1">
      <c r="A516" s="80"/>
      <c r="B516" s="84"/>
      <c r="C516" s="84"/>
      <c r="D516" s="84"/>
      <c r="E516" s="84"/>
      <c r="F516" s="84"/>
      <c r="G516" s="171"/>
      <c r="H516" s="171"/>
      <c r="I516" s="171"/>
      <c r="J516" s="171"/>
      <c r="K516" s="171"/>
      <c r="L516" s="171"/>
      <c r="M516" s="171"/>
      <c r="N516" s="180"/>
      <c r="O516" s="80"/>
      <c r="P516" s="84"/>
      <c r="Q516" s="84"/>
      <c r="R516" s="84"/>
      <c r="S516" s="84"/>
      <c r="T516" s="84"/>
      <c r="U516" s="84"/>
      <c r="V516" s="84"/>
      <c r="W516" s="84"/>
      <c r="X516" s="84"/>
      <c r="Y516" s="84"/>
      <c r="Z516" s="84"/>
      <c r="AA516" s="84"/>
      <c r="AB516" s="84"/>
      <c r="AC516" s="84"/>
      <c r="AD516" s="84"/>
      <c r="AE516" s="84"/>
      <c r="AF516" s="84"/>
      <c r="AG516" s="84"/>
      <c r="AH516" s="84"/>
      <c r="AI516" s="84"/>
      <c r="AJ516" s="84"/>
      <c r="AK516" s="84"/>
      <c r="AL516" s="84"/>
      <c r="AM516" s="84"/>
      <c r="AN516" s="84"/>
    </row>
    <row r="517" spans="1:40" ht="48" customHeight="1">
      <c r="A517" s="80"/>
      <c r="B517" s="1987" t="s">
        <v>799</v>
      </c>
      <c r="C517" s="1941"/>
      <c r="D517" s="1941"/>
      <c r="E517" s="1941"/>
      <c r="F517" s="1941"/>
      <c r="G517" s="1941"/>
      <c r="H517" s="1941"/>
      <c r="I517" s="1941"/>
      <c r="J517" s="1941"/>
      <c r="K517" s="1941"/>
      <c r="L517" s="1941"/>
      <c r="M517" s="1941"/>
      <c r="N517" s="321" t="s">
        <v>800</v>
      </c>
      <c r="O517" s="80"/>
      <c r="P517" s="84"/>
      <c r="Q517" s="84"/>
      <c r="R517" s="84"/>
      <c r="S517" s="84"/>
      <c r="T517" s="84"/>
      <c r="U517" s="84"/>
      <c r="V517" s="84"/>
      <c r="W517" s="84"/>
      <c r="X517" s="84"/>
      <c r="Y517" s="84"/>
      <c r="Z517" s="84"/>
      <c r="AA517" s="84"/>
      <c r="AB517" s="84"/>
      <c r="AC517" s="84"/>
      <c r="AD517" s="84"/>
      <c r="AE517" s="84"/>
      <c r="AF517" s="84"/>
      <c r="AG517" s="84"/>
      <c r="AH517" s="84"/>
      <c r="AI517" s="84"/>
      <c r="AJ517" s="84"/>
      <c r="AK517" s="84"/>
      <c r="AL517" s="84"/>
      <c r="AM517" s="84"/>
      <c r="AN517" s="84"/>
    </row>
    <row r="518" spans="1:40" ht="12" customHeight="1">
      <c r="A518" s="15"/>
      <c r="B518" s="13"/>
      <c r="C518" s="322"/>
      <c r="D518" s="322"/>
      <c r="E518" s="322"/>
      <c r="F518" s="322"/>
      <c r="G518" s="322"/>
      <c r="H518" s="322"/>
      <c r="I518" s="322"/>
      <c r="J518" s="322"/>
      <c r="K518" s="322"/>
      <c r="L518" s="322"/>
      <c r="M518" s="322"/>
      <c r="N518" s="180"/>
      <c r="O518" s="80"/>
      <c r="P518" s="84"/>
      <c r="Q518" s="84"/>
      <c r="R518" s="84"/>
      <c r="S518" s="84"/>
      <c r="T518" s="84"/>
      <c r="U518" s="84"/>
      <c r="V518" s="84"/>
      <c r="W518" s="84"/>
      <c r="X518" s="84"/>
      <c r="Y518" s="84"/>
      <c r="Z518" s="84"/>
      <c r="AA518" s="84"/>
      <c r="AB518" s="84"/>
      <c r="AC518" s="84"/>
      <c r="AD518" s="84"/>
      <c r="AE518" s="84"/>
      <c r="AF518" s="84"/>
      <c r="AG518" s="84"/>
      <c r="AH518" s="84"/>
      <c r="AI518" s="84"/>
      <c r="AJ518" s="84"/>
      <c r="AK518" s="84"/>
      <c r="AL518" s="84"/>
      <c r="AM518" s="84"/>
      <c r="AN518" s="84"/>
    </row>
    <row r="519" spans="1:40" ht="12" customHeight="1">
      <c r="A519" s="80"/>
      <c r="B519" s="1987" t="s">
        <v>801</v>
      </c>
      <c r="C519" s="1941"/>
      <c r="D519" s="1941"/>
      <c r="E519" s="1941"/>
      <c r="F519" s="1941"/>
      <c r="G519" s="1941"/>
      <c r="H519" s="1941"/>
      <c r="I519" s="1941"/>
      <c r="J519" s="1941"/>
      <c r="K519" s="1941"/>
      <c r="L519" s="1941"/>
      <c r="M519" s="1941"/>
      <c r="N519" s="287" t="s">
        <v>800</v>
      </c>
      <c r="O519" s="80"/>
      <c r="P519" s="84"/>
      <c r="Q519" s="84"/>
      <c r="R519" s="84"/>
      <c r="S519" s="84"/>
      <c r="T519" s="84"/>
      <c r="U519" s="84"/>
      <c r="V519" s="84"/>
      <c r="W519" s="84"/>
      <c r="X519" s="84"/>
      <c r="Y519" s="84"/>
      <c r="Z519" s="84"/>
      <c r="AA519" s="84"/>
      <c r="AB519" s="84"/>
      <c r="AC519" s="84"/>
      <c r="AD519" s="84"/>
      <c r="AE519" s="84"/>
      <c r="AF519" s="84"/>
      <c r="AG519" s="84"/>
      <c r="AH519" s="84"/>
      <c r="AI519" s="84"/>
      <c r="AJ519" s="84"/>
      <c r="AK519" s="84"/>
      <c r="AL519" s="84"/>
      <c r="AM519" s="84"/>
      <c r="AN519" s="84"/>
    </row>
    <row r="520" spans="1:40" ht="12" customHeight="1">
      <c r="A520" s="80"/>
      <c r="B520" s="137"/>
      <c r="C520" s="322"/>
      <c r="D520" s="322"/>
      <c r="E520" s="322"/>
      <c r="F520" s="322"/>
      <c r="G520" s="322"/>
      <c r="H520" s="322"/>
      <c r="I520" s="322"/>
      <c r="J520" s="322"/>
      <c r="K520" s="322"/>
      <c r="L520" s="322"/>
      <c r="M520" s="322"/>
      <c r="N520" s="180"/>
      <c r="O520" s="80"/>
      <c r="P520" s="84"/>
      <c r="Q520" s="84"/>
      <c r="R520" s="84"/>
      <c r="S520" s="84"/>
      <c r="T520" s="84"/>
      <c r="U520" s="84"/>
      <c r="V520" s="84"/>
      <c r="W520" s="84"/>
      <c r="X520" s="84"/>
      <c r="Y520" s="84"/>
      <c r="Z520" s="84"/>
      <c r="AA520" s="84"/>
      <c r="AB520" s="84"/>
      <c r="AC520" s="84"/>
      <c r="AD520" s="84"/>
      <c r="AE520" s="84"/>
      <c r="AF520" s="84"/>
      <c r="AG520" s="84"/>
      <c r="AH520" s="84"/>
      <c r="AI520" s="84"/>
      <c r="AJ520" s="84"/>
      <c r="AK520" s="84"/>
      <c r="AL520" s="84"/>
      <c r="AM520" s="84"/>
      <c r="AN520" s="84"/>
    </row>
    <row r="521" spans="1:40" ht="12" customHeight="1">
      <c r="A521" s="80"/>
      <c r="B521" s="1100" t="s">
        <v>802</v>
      </c>
      <c r="C521" s="323"/>
      <c r="D521" s="323"/>
      <c r="E521" s="323"/>
      <c r="F521" s="322"/>
      <c r="G521" s="322"/>
      <c r="H521" s="322"/>
      <c r="I521" s="322"/>
      <c r="J521" s="322"/>
      <c r="K521" s="322"/>
      <c r="L521" s="322"/>
      <c r="M521" s="322"/>
      <c r="N521" s="180"/>
      <c r="O521" s="80"/>
      <c r="P521" s="84"/>
      <c r="Q521" s="84"/>
      <c r="R521" s="84"/>
      <c r="S521" s="84"/>
      <c r="T521" s="84"/>
      <c r="U521" s="84"/>
      <c r="V521" s="84"/>
      <c r="W521" s="84"/>
      <c r="X521" s="84"/>
      <c r="Y521" s="84"/>
      <c r="Z521" s="84"/>
      <c r="AA521" s="84"/>
      <c r="AB521" s="84"/>
      <c r="AC521" s="84"/>
      <c r="AD521" s="84"/>
      <c r="AE521" s="84"/>
      <c r="AF521" s="84"/>
      <c r="AG521" s="84"/>
      <c r="AH521" s="84"/>
      <c r="AI521" s="84"/>
      <c r="AJ521" s="84"/>
      <c r="AK521" s="84"/>
      <c r="AL521" s="84"/>
      <c r="AM521" s="84"/>
      <c r="AN521" s="84"/>
    </row>
    <row r="522" spans="1:40" ht="12" customHeight="1">
      <c r="A522" s="80"/>
      <c r="B522" s="322"/>
      <c r="C522" s="322"/>
      <c r="D522" s="322"/>
      <c r="E522" s="322"/>
      <c r="F522" s="322"/>
      <c r="G522" s="322"/>
      <c r="H522" s="322"/>
      <c r="I522" s="322"/>
      <c r="J522" s="322"/>
      <c r="K522" s="322"/>
      <c r="L522" s="322"/>
      <c r="M522" s="322"/>
      <c r="N522" s="180"/>
      <c r="O522" s="80"/>
      <c r="P522" s="84"/>
      <c r="Q522" s="84"/>
      <c r="R522" s="84"/>
      <c r="S522" s="84"/>
      <c r="T522" s="84"/>
      <c r="U522" s="84"/>
      <c r="V522" s="84"/>
      <c r="W522" s="84"/>
      <c r="X522" s="84"/>
      <c r="Y522" s="84"/>
      <c r="Z522" s="84"/>
      <c r="AA522" s="84"/>
      <c r="AB522" s="84"/>
      <c r="AC522" s="84"/>
      <c r="AD522" s="84"/>
      <c r="AE522" s="84"/>
      <c r="AF522" s="84"/>
      <c r="AG522" s="84"/>
      <c r="AH522" s="84"/>
      <c r="AI522" s="84"/>
      <c r="AJ522" s="84"/>
      <c r="AK522" s="84"/>
      <c r="AL522" s="84"/>
      <c r="AM522" s="84"/>
      <c r="AN522" s="84"/>
    </row>
    <row r="523" spans="1:40" ht="12" customHeight="1">
      <c r="A523" s="80"/>
      <c r="B523" s="324" t="s">
        <v>803</v>
      </c>
      <c r="D523" s="151"/>
      <c r="E523" s="325"/>
      <c r="F523" s="1988" t="s">
        <v>804</v>
      </c>
      <c r="G523" s="1941"/>
      <c r="H523" s="1989" t="s">
        <v>805</v>
      </c>
      <c r="I523" s="1941"/>
      <c r="J523" s="1941"/>
      <c r="K523" s="1941"/>
      <c r="L523" s="1941"/>
      <c r="M523" s="325"/>
      <c r="N523" s="180"/>
      <c r="O523" s="80"/>
      <c r="P523" s="84"/>
      <c r="Q523" s="84"/>
      <c r="R523" s="84"/>
      <c r="S523" s="84"/>
      <c r="T523" s="84"/>
      <c r="U523" s="84"/>
      <c r="V523" s="84"/>
      <c r="W523" s="84"/>
      <c r="X523" s="84"/>
      <c r="Y523" s="84"/>
      <c r="Z523" s="84"/>
      <c r="AA523" s="84"/>
      <c r="AB523" s="84"/>
      <c r="AC523" s="84"/>
      <c r="AD523" s="84"/>
      <c r="AE523" s="84"/>
      <c r="AF523" s="84"/>
      <c r="AG523" s="84"/>
      <c r="AH523" s="84"/>
      <c r="AI523" s="84"/>
      <c r="AJ523" s="84"/>
      <c r="AK523" s="84"/>
      <c r="AL523" s="84"/>
      <c r="AM523" s="84"/>
      <c r="AN523" s="84"/>
    </row>
    <row r="524" spans="1:40" ht="12" customHeight="1">
      <c r="A524" s="244"/>
      <c r="B524" s="327" t="s">
        <v>368</v>
      </c>
      <c r="C524" s="160"/>
      <c r="D524" s="328"/>
      <c r="E524" s="1969"/>
      <c r="F524" s="1970"/>
      <c r="G524" s="328"/>
      <c r="H524" s="1146"/>
      <c r="I524" s="1146"/>
      <c r="J524" s="1146"/>
      <c r="K524" s="1146"/>
      <c r="L524" s="1146"/>
      <c r="M524" s="1146"/>
      <c r="N524" s="329"/>
      <c r="O524" s="261"/>
      <c r="P524" s="327"/>
      <c r="Q524" s="327"/>
      <c r="R524" s="327"/>
      <c r="S524" s="327"/>
      <c r="T524" s="327"/>
      <c r="U524" s="327"/>
      <c r="V524" s="327"/>
      <c r="W524" s="327"/>
      <c r="X524" s="327"/>
      <c r="Y524" s="327"/>
      <c r="Z524" s="327"/>
      <c r="AA524" s="327"/>
      <c r="AB524" s="327"/>
      <c r="AC524" s="327"/>
      <c r="AD524" s="327"/>
      <c r="AE524" s="327"/>
      <c r="AF524" s="327"/>
      <c r="AG524" s="327"/>
      <c r="AH524" s="327"/>
      <c r="AI524" s="327"/>
      <c r="AJ524" s="327"/>
      <c r="AK524" s="327"/>
      <c r="AL524" s="327"/>
      <c r="AM524" s="327"/>
      <c r="AN524" s="327"/>
    </row>
    <row r="525" spans="1:40" ht="12" customHeight="1">
      <c r="A525" s="244"/>
      <c r="B525" s="322" t="s">
        <v>370</v>
      </c>
      <c r="C525" s="160"/>
      <c r="D525" s="328"/>
      <c r="E525" s="1969"/>
      <c r="F525" s="1970"/>
      <c r="G525" s="328"/>
      <c r="H525" s="1146"/>
      <c r="I525" s="1146"/>
      <c r="J525" s="1146"/>
      <c r="K525" s="1146"/>
      <c r="L525" s="1146"/>
      <c r="M525" s="1146"/>
      <c r="N525" s="177"/>
      <c r="O525" s="80"/>
      <c r="P525" s="84"/>
      <c r="Q525" s="84"/>
      <c r="R525" s="84"/>
      <c r="S525" s="84"/>
      <c r="T525" s="84"/>
      <c r="U525" s="84"/>
      <c r="V525" s="84"/>
      <c r="W525" s="84"/>
      <c r="X525" s="84"/>
      <c r="Y525" s="84"/>
      <c r="Z525" s="84"/>
      <c r="AA525" s="84"/>
      <c r="AB525" s="84"/>
      <c r="AC525" s="84"/>
      <c r="AD525" s="84"/>
      <c r="AE525" s="84"/>
      <c r="AF525" s="84"/>
      <c r="AG525" s="84"/>
      <c r="AH525" s="84"/>
      <c r="AI525" s="84"/>
      <c r="AJ525" s="84"/>
      <c r="AK525" s="84"/>
      <c r="AL525" s="84"/>
      <c r="AM525" s="84"/>
      <c r="AN525" s="84"/>
    </row>
    <row r="526" spans="1:40" ht="12" customHeight="1">
      <c r="A526" s="244"/>
      <c r="B526" s="322" t="s">
        <v>806</v>
      </c>
      <c r="C526" s="160"/>
      <c r="D526" s="328"/>
      <c r="E526" s="1969"/>
      <c r="F526" s="1970"/>
      <c r="G526" s="328"/>
      <c r="H526" s="1146"/>
      <c r="I526" s="1146"/>
      <c r="J526" s="1146"/>
      <c r="K526" s="1146"/>
      <c r="L526" s="1146"/>
      <c r="M526" s="1146"/>
      <c r="N526" s="177"/>
      <c r="O526" s="80"/>
      <c r="P526" s="84"/>
      <c r="Q526" s="84"/>
      <c r="R526" s="84"/>
      <c r="S526" s="84"/>
      <c r="T526" s="84"/>
      <c r="U526" s="84"/>
      <c r="V526" s="84"/>
      <c r="W526" s="84"/>
      <c r="X526" s="84"/>
      <c r="Y526" s="84"/>
      <c r="Z526" s="84"/>
      <c r="AA526" s="84"/>
      <c r="AB526" s="84"/>
      <c r="AC526" s="84"/>
      <c r="AD526" s="84"/>
      <c r="AE526" s="84"/>
      <c r="AF526" s="84"/>
      <c r="AG526" s="84"/>
      <c r="AH526" s="84"/>
      <c r="AI526" s="84"/>
      <c r="AJ526" s="84"/>
      <c r="AK526" s="84"/>
      <c r="AL526" s="84"/>
      <c r="AM526" s="84"/>
      <c r="AN526" s="84"/>
    </row>
    <row r="527" spans="1:40" ht="12" customHeight="1">
      <c r="A527" s="80"/>
      <c r="B527" s="322" t="s">
        <v>412</v>
      </c>
      <c r="C527" s="160"/>
      <c r="D527" s="328"/>
      <c r="E527" s="1969"/>
      <c r="F527" s="1970"/>
      <c r="G527" s="328"/>
      <c r="H527" s="1146"/>
      <c r="I527" s="1146"/>
      <c r="J527" s="1146"/>
      <c r="K527" s="1146"/>
      <c r="L527" s="1146"/>
      <c r="M527" s="1146"/>
      <c r="N527" s="177"/>
      <c r="O527" s="80"/>
      <c r="P527" s="84"/>
      <c r="Q527" s="84"/>
      <c r="R527" s="84"/>
      <c r="S527" s="84"/>
      <c r="T527" s="84"/>
      <c r="U527" s="84"/>
      <c r="V527" s="84"/>
      <c r="W527" s="84"/>
      <c r="X527" s="84"/>
      <c r="Y527" s="84"/>
      <c r="Z527" s="84"/>
      <c r="AA527" s="84"/>
      <c r="AB527" s="84"/>
      <c r="AC527" s="84"/>
      <c r="AD527" s="84"/>
      <c r="AE527" s="84"/>
      <c r="AF527" s="84"/>
      <c r="AG527" s="84"/>
      <c r="AH527" s="84"/>
      <c r="AI527" s="84"/>
      <c r="AJ527" s="84"/>
      <c r="AK527" s="84"/>
      <c r="AL527" s="84"/>
      <c r="AM527" s="84"/>
      <c r="AN527" s="84"/>
    </row>
    <row r="528" spans="1:40" ht="12" customHeight="1">
      <c r="A528" s="80"/>
      <c r="B528" s="140" t="s">
        <v>411</v>
      </c>
      <c r="C528" s="160"/>
      <c r="D528" s="328"/>
      <c r="E528" s="1969"/>
      <c r="F528" s="1970"/>
      <c r="G528" s="328"/>
      <c r="H528" s="1146"/>
      <c r="I528" s="1146"/>
      <c r="J528" s="1146"/>
      <c r="K528" s="1146"/>
      <c r="L528" s="1146"/>
      <c r="M528" s="1146"/>
      <c r="N528" s="177"/>
      <c r="O528" s="80"/>
      <c r="P528" s="84"/>
      <c r="Q528" s="84"/>
      <c r="R528" s="84"/>
      <c r="S528" s="84"/>
      <c r="T528" s="84"/>
      <c r="U528" s="84"/>
      <c r="V528" s="84"/>
      <c r="W528" s="84"/>
      <c r="X528" s="84"/>
      <c r="Y528" s="84"/>
      <c r="Z528" s="84"/>
      <c r="AA528" s="84"/>
      <c r="AB528" s="84"/>
      <c r="AC528" s="84"/>
      <c r="AD528" s="84"/>
      <c r="AE528" s="84"/>
      <c r="AF528" s="84"/>
      <c r="AG528" s="84"/>
      <c r="AH528" s="84"/>
      <c r="AI528" s="84"/>
      <c r="AJ528" s="84"/>
      <c r="AK528" s="84"/>
      <c r="AL528" s="84"/>
      <c r="AM528" s="84"/>
      <c r="AN528" s="84"/>
    </row>
    <row r="529" spans="1:40" ht="12" customHeight="1">
      <c r="A529" s="80"/>
      <c r="B529" s="330" t="s">
        <v>351</v>
      </c>
      <c r="C529" s="160"/>
      <c r="D529" s="328"/>
      <c r="E529" s="1969"/>
      <c r="F529" s="1970"/>
      <c r="G529" s="328"/>
      <c r="H529" s="1146"/>
      <c r="I529" s="1146"/>
      <c r="J529" s="1146"/>
      <c r="K529" s="1146"/>
      <c r="L529" s="1146"/>
      <c r="M529" s="1146"/>
      <c r="N529" s="177"/>
      <c r="O529" s="80"/>
      <c r="P529" s="84"/>
      <c r="Q529" s="84"/>
      <c r="R529" s="84"/>
      <c r="S529" s="84"/>
      <c r="T529" s="84"/>
      <c r="U529" s="84"/>
      <c r="V529" s="84"/>
      <c r="W529" s="84"/>
      <c r="X529" s="84"/>
      <c r="Y529" s="84"/>
      <c r="Z529" s="84"/>
      <c r="AA529" s="84"/>
      <c r="AB529" s="84"/>
      <c r="AC529" s="84"/>
      <c r="AD529" s="84"/>
      <c r="AE529" s="84"/>
      <c r="AF529" s="84"/>
      <c r="AG529" s="84"/>
      <c r="AH529" s="84"/>
      <c r="AI529" s="84"/>
      <c r="AJ529" s="84"/>
      <c r="AK529" s="84"/>
      <c r="AL529" s="84"/>
      <c r="AM529" s="84"/>
      <c r="AN529" s="84"/>
    </row>
    <row r="530" spans="1:40" ht="12" customHeight="1">
      <c r="A530" s="80"/>
      <c r="B530" s="330" t="s">
        <v>352</v>
      </c>
      <c r="C530" s="160"/>
      <c r="D530" s="328"/>
      <c r="E530" s="1969"/>
      <c r="F530" s="1970"/>
      <c r="G530" s="328"/>
      <c r="H530" s="1146"/>
      <c r="I530" s="1146"/>
      <c r="J530" s="1146"/>
      <c r="K530" s="1146"/>
      <c r="L530" s="1146"/>
      <c r="M530" s="1146"/>
      <c r="N530" s="177"/>
      <c r="O530" s="80"/>
      <c r="P530" s="84"/>
      <c r="Q530" s="84"/>
      <c r="R530" s="84"/>
      <c r="S530" s="84"/>
      <c r="T530" s="84"/>
      <c r="U530" s="84"/>
      <c r="V530" s="84"/>
      <c r="W530" s="84"/>
      <c r="X530" s="84"/>
      <c r="Y530" s="84"/>
      <c r="Z530" s="84"/>
      <c r="AA530" s="84"/>
      <c r="AB530" s="84"/>
      <c r="AC530" s="84"/>
      <c r="AD530" s="84"/>
      <c r="AE530" s="84"/>
      <c r="AF530" s="84"/>
      <c r="AG530" s="84"/>
      <c r="AH530" s="84"/>
      <c r="AI530" s="84"/>
      <c r="AJ530" s="84"/>
      <c r="AK530" s="84"/>
      <c r="AL530" s="84"/>
      <c r="AM530" s="84"/>
      <c r="AN530" s="84"/>
    </row>
    <row r="531" spans="1:40" ht="12" customHeight="1">
      <c r="A531" s="80"/>
      <c r="B531" s="330" t="s">
        <v>354</v>
      </c>
      <c r="C531" s="160"/>
      <c r="D531" s="328"/>
      <c r="E531" s="1969"/>
      <c r="F531" s="1970"/>
      <c r="G531" s="328"/>
      <c r="H531" s="1146"/>
      <c r="I531" s="1146"/>
      <c r="J531" s="1146"/>
      <c r="K531" s="1146"/>
      <c r="L531" s="1146"/>
      <c r="M531" s="1146"/>
      <c r="N531" s="177"/>
      <c r="O531" s="80"/>
      <c r="P531" s="84"/>
      <c r="Q531" s="84"/>
      <c r="R531" s="84"/>
      <c r="S531" s="84"/>
      <c r="T531" s="84"/>
      <c r="U531" s="84"/>
      <c r="V531" s="84"/>
      <c r="W531" s="84"/>
      <c r="X531" s="84"/>
      <c r="Y531" s="84"/>
      <c r="Z531" s="84"/>
      <c r="AA531" s="84"/>
      <c r="AB531" s="84"/>
      <c r="AC531" s="84"/>
      <c r="AD531" s="84"/>
      <c r="AE531" s="84"/>
      <c r="AF531" s="84"/>
      <c r="AG531" s="84"/>
      <c r="AH531" s="84"/>
      <c r="AI531" s="84"/>
      <c r="AJ531" s="84"/>
      <c r="AK531" s="84"/>
      <c r="AL531" s="84"/>
      <c r="AM531" s="84"/>
      <c r="AN531" s="84"/>
    </row>
    <row r="532" spans="1:40" ht="12" customHeight="1">
      <c r="A532" s="80"/>
      <c r="B532" s="330" t="s">
        <v>355</v>
      </c>
      <c r="C532" s="160"/>
      <c r="D532" s="328"/>
      <c r="E532" s="1969"/>
      <c r="F532" s="1970"/>
      <c r="G532" s="328"/>
      <c r="H532" s="1146"/>
      <c r="I532" s="1146"/>
      <c r="J532" s="1146"/>
      <c r="K532" s="1146"/>
      <c r="L532" s="1146"/>
      <c r="M532" s="1146"/>
      <c r="N532" s="177"/>
      <c r="O532" s="80"/>
      <c r="P532" s="84"/>
      <c r="Q532" s="84"/>
      <c r="R532" s="84"/>
      <c r="S532" s="84"/>
      <c r="T532" s="84"/>
      <c r="U532" s="84"/>
      <c r="V532" s="84"/>
      <c r="W532" s="84"/>
      <c r="X532" s="84"/>
      <c r="Y532" s="84"/>
      <c r="Z532" s="84"/>
      <c r="AA532" s="84"/>
      <c r="AB532" s="84"/>
      <c r="AC532" s="84"/>
      <c r="AD532" s="84"/>
      <c r="AE532" s="84"/>
      <c r="AF532" s="84"/>
      <c r="AG532" s="84"/>
      <c r="AH532" s="84"/>
      <c r="AI532" s="84"/>
      <c r="AJ532" s="84"/>
      <c r="AK532" s="84"/>
      <c r="AL532" s="84"/>
      <c r="AM532" s="84"/>
      <c r="AN532" s="84"/>
    </row>
    <row r="533" spans="1:40" ht="12" customHeight="1">
      <c r="A533" s="80"/>
      <c r="B533" s="330" t="s">
        <v>356</v>
      </c>
      <c r="C533" s="160"/>
      <c r="D533" s="328"/>
      <c r="E533" s="1969"/>
      <c r="F533" s="1970"/>
      <c r="G533" s="328"/>
      <c r="H533" s="1146"/>
      <c r="I533" s="1146"/>
      <c r="J533" s="1146"/>
      <c r="K533" s="1146"/>
      <c r="L533" s="1146"/>
      <c r="M533" s="1146"/>
      <c r="N533" s="177"/>
      <c r="O533" s="80"/>
      <c r="P533" s="84"/>
      <c r="Q533" s="84"/>
      <c r="R533" s="84"/>
      <c r="S533" s="84"/>
      <c r="T533" s="84"/>
      <c r="U533" s="84"/>
      <c r="V533" s="84"/>
      <c r="W533" s="84"/>
      <c r="X533" s="84"/>
      <c r="Y533" s="84"/>
      <c r="Z533" s="84"/>
      <c r="AA533" s="84"/>
      <c r="AB533" s="84"/>
      <c r="AC533" s="84"/>
      <c r="AD533" s="84"/>
      <c r="AE533" s="84"/>
      <c r="AF533" s="84"/>
      <c r="AG533" s="84"/>
      <c r="AH533" s="84"/>
      <c r="AI533" s="84"/>
      <c r="AJ533" s="84"/>
      <c r="AK533" s="84"/>
      <c r="AL533" s="84"/>
      <c r="AM533" s="84"/>
      <c r="AN533" s="84"/>
    </row>
    <row r="534" spans="1:40" ht="12" customHeight="1">
      <c r="A534" s="80"/>
      <c r="B534" s="330" t="s">
        <v>357</v>
      </c>
      <c r="C534" s="160"/>
      <c r="D534" s="328"/>
      <c r="E534" s="1969"/>
      <c r="F534" s="1970"/>
      <c r="G534" s="328"/>
      <c r="H534" s="1146"/>
      <c r="I534" s="1146"/>
      <c r="J534" s="1146"/>
      <c r="K534" s="1146"/>
      <c r="L534" s="1146"/>
      <c r="M534" s="1146"/>
      <c r="N534" s="177"/>
      <c r="O534" s="80"/>
      <c r="P534" s="84"/>
      <c r="Q534" s="84"/>
      <c r="R534" s="84"/>
      <c r="S534" s="84"/>
      <c r="T534" s="84"/>
      <c r="U534" s="84"/>
      <c r="V534" s="84"/>
      <c r="W534" s="84"/>
      <c r="X534" s="84"/>
      <c r="Y534" s="84"/>
      <c r="Z534" s="84"/>
      <c r="AA534" s="84"/>
      <c r="AB534" s="84"/>
      <c r="AC534" s="84"/>
      <c r="AD534" s="84"/>
      <c r="AE534" s="84"/>
      <c r="AF534" s="84"/>
      <c r="AG534" s="84"/>
      <c r="AH534" s="84"/>
      <c r="AI534" s="84"/>
      <c r="AJ534" s="84"/>
      <c r="AK534" s="84"/>
      <c r="AL534" s="84"/>
      <c r="AM534" s="84"/>
      <c r="AN534" s="84"/>
    </row>
    <row r="535" spans="1:40" ht="12" customHeight="1">
      <c r="A535" s="80"/>
      <c r="B535" s="1100" t="s">
        <v>361</v>
      </c>
      <c r="C535" s="160"/>
      <c r="D535" s="328"/>
      <c r="E535" s="1969"/>
      <c r="F535" s="1970"/>
      <c r="G535" s="328"/>
      <c r="H535" s="1146"/>
      <c r="I535" s="1146"/>
      <c r="J535" s="1146"/>
      <c r="K535" s="1146"/>
      <c r="L535" s="1146"/>
      <c r="M535" s="1146"/>
      <c r="N535" s="177"/>
      <c r="O535" s="80"/>
      <c r="P535" s="84"/>
      <c r="Q535" s="84"/>
      <c r="R535" s="84"/>
      <c r="S535" s="84"/>
      <c r="T535" s="84"/>
      <c r="U535" s="84"/>
      <c r="V535" s="84"/>
      <c r="W535" s="84"/>
      <c r="X535" s="84"/>
      <c r="Y535" s="84"/>
      <c r="Z535" s="84"/>
      <c r="AA535" s="84"/>
      <c r="AB535" s="84"/>
      <c r="AC535" s="84"/>
      <c r="AD535" s="84"/>
      <c r="AE535" s="84"/>
      <c r="AF535" s="84"/>
      <c r="AG535" s="84"/>
      <c r="AH535" s="84"/>
      <c r="AI535" s="84"/>
      <c r="AJ535" s="84"/>
      <c r="AK535" s="84"/>
      <c r="AL535" s="84"/>
      <c r="AM535" s="84"/>
      <c r="AN535" s="84"/>
    </row>
    <row r="536" spans="1:40" ht="12" customHeight="1">
      <c r="A536" s="80"/>
      <c r="B536" s="322"/>
      <c r="C536" s="160"/>
      <c r="D536" s="160"/>
      <c r="E536" s="160"/>
      <c r="F536" s="160"/>
      <c r="G536" s="160"/>
      <c r="H536" s="160"/>
      <c r="I536" s="160"/>
      <c r="J536" s="160"/>
      <c r="K536" s="160"/>
      <c r="L536" s="160"/>
      <c r="M536" s="160"/>
      <c r="N536" s="180"/>
      <c r="O536" s="80"/>
      <c r="P536" s="84"/>
      <c r="Q536" s="84"/>
      <c r="R536" s="84"/>
      <c r="S536" s="84"/>
      <c r="T536" s="84"/>
      <c r="U536" s="84"/>
      <c r="V536" s="84"/>
      <c r="W536" s="84"/>
      <c r="X536" s="84"/>
      <c r="Y536" s="84"/>
      <c r="Z536" s="84"/>
      <c r="AA536" s="84"/>
      <c r="AB536" s="84"/>
      <c r="AC536" s="84"/>
      <c r="AD536" s="84"/>
      <c r="AE536" s="84"/>
      <c r="AF536" s="84"/>
      <c r="AG536" s="84"/>
      <c r="AH536" s="84"/>
      <c r="AI536" s="84"/>
      <c r="AJ536" s="84"/>
      <c r="AK536" s="84"/>
      <c r="AL536" s="84"/>
      <c r="AM536" s="84"/>
      <c r="AN536" s="84"/>
    </row>
    <row r="537" spans="1:40" ht="12" customHeight="1">
      <c r="A537" s="15"/>
      <c r="B537" s="1986" t="s">
        <v>807</v>
      </c>
      <c r="C537" s="1941"/>
      <c r="D537" s="1941"/>
      <c r="E537" s="1941"/>
      <c r="F537" s="1941"/>
      <c r="G537" s="1941"/>
      <c r="H537" s="1941"/>
      <c r="I537" s="1941"/>
      <c r="J537" s="1941"/>
      <c r="K537" s="1941"/>
      <c r="L537" s="1941"/>
      <c r="M537" s="1941"/>
      <c r="N537" s="321" t="s">
        <v>808</v>
      </c>
      <c r="O537" s="80"/>
      <c r="P537" s="84"/>
      <c r="Q537" s="84"/>
      <c r="R537" s="84"/>
      <c r="S537" s="84"/>
      <c r="T537" s="84"/>
      <c r="U537" s="84"/>
      <c r="V537" s="84"/>
      <c r="W537" s="84"/>
      <c r="X537" s="84"/>
      <c r="Y537" s="84"/>
      <c r="Z537" s="84"/>
      <c r="AA537" s="84"/>
      <c r="AB537" s="84"/>
      <c r="AC537" s="84"/>
      <c r="AD537" s="84"/>
      <c r="AE537" s="84"/>
      <c r="AF537" s="84"/>
      <c r="AG537" s="84"/>
      <c r="AH537" s="84"/>
      <c r="AI537" s="84"/>
      <c r="AJ537" s="84"/>
      <c r="AK537" s="84"/>
      <c r="AL537" s="84"/>
      <c r="AM537" s="84"/>
      <c r="AN537" s="84"/>
    </row>
    <row r="538" spans="1:40" ht="31.5" customHeight="1">
      <c r="A538" s="80"/>
      <c r="B538" s="322"/>
      <c r="C538" s="322"/>
      <c r="D538" s="322"/>
      <c r="E538" s="322"/>
      <c r="F538" s="322"/>
      <c r="G538" s="84"/>
      <c r="H538" s="84"/>
      <c r="I538" s="326" t="s">
        <v>809</v>
      </c>
      <c r="J538" s="326" t="s">
        <v>810</v>
      </c>
      <c r="K538" s="326" t="s">
        <v>811</v>
      </c>
      <c r="L538" s="326" t="s">
        <v>812</v>
      </c>
      <c r="M538" s="326" t="s">
        <v>813</v>
      </c>
      <c r="N538" s="180"/>
      <c r="O538" s="80"/>
      <c r="P538" s="84"/>
      <c r="Q538" s="84"/>
      <c r="R538" s="84"/>
      <c r="S538" s="84"/>
      <c r="T538" s="84"/>
      <c r="U538" s="84"/>
      <c r="V538" s="84"/>
      <c r="W538" s="84"/>
      <c r="X538" s="84"/>
      <c r="Y538" s="84"/>
      <c r="Z538" s="84"/>
      <c r="AA538" s="84"/>
      <c r="AB538" s="84"/>
      <c r="AC538" s="84"/>
      <c r="AD538" s="84"/>
      <c r="AE538" s="84"/>
      <c r="AF538" s="84"/>
      <c r="AG538" s="84"/>
      <c r="AH538" s="84"/>
      <c r="AI538" s="84"/>
      <c r="AJ538" s="84"/>
      <c r="AK538" s="84"/>
      <c r="AL538" s="84"/>
      <c r="AM538" s="84"/>
      <c r="AN538" s="84"/>
    </row>
    <row r="539" spans="1:40" ht="12" customHeight="1">
      <c r="A539" s="80"/>
      <c r="C539" s="322"/>
      <c r="D539" s="322"/>
      <c r="E539" s="322"/>
      <c r="F539" s="322"/>
      <c r="G539" s="84"/>
      <c r="H539" s="84"/>
      <c r="I539" s="326" t="s">
        <v>142</v>
      </c>
      <c r="J539" s="326" t="s">
        <v>142</v>
      </c>
      <c r="K539" s="326" t="s">
        <v>142</v>
      </c>
      <c r="L539" s="326" t="s">
        <v>142</v>
      </c>
      <c r="M539" s="326" t="s">
        <v>142</v>
      </c>
      <c r="N539" s="180"/>
      <c r="O539" s="80"/>
      <c r="P539" s="84"/>
      <c r="Q539" s="84"/>
      <c r="R539" s="84"/>
      <c r="S539" s="84"/>
      <c r="T539" s="84"/>
      <c r="U539" s="84"/>
      <c r="V539" s="84"/>
      <c r="W539" s="84"/>
      <c r="X539" s="84"/>
      <c r="Y539" s="84"/>
      <c r="Z539" s="84"/>
      <c r="AA539" s="84"/>
      <c r="AB539" s="84"/>
      <c r="AC539" s="84"/>
      <c r="AD539" s="84"/>
      <c r="AE539" s="84"/>
      <c r="AF539" s="84"/>
      <c r="AG539" s="84"/>
      <c r="AH539" s="84"/>
      <c r="AI539" s="84"/>
      <c r="AJ539" s="84"/>
      <c r="AK539" s="84"/>
      <c r="AL539" s="84"/>
      <c r="AM539" s="84"/>
      <c r="AN539" s="84"/>
    </row>
    <row r="540" spans="1:40" ht="12" customHeight="1">
      <c r="A540" s="80"/>
      <c r="B540" s="322"/>
      <c r="C540" s="322"/>
      <c r="D540" s="322"/>
      <c r="E540" s="322"/>
      <c r="F540" s="322"/>
      <c r="G540" s="84"/>
      <c r="H540" s="84"/>
      <c r="I540" s="325"/>
      <c r="J540" s="325"/>
      <c r="K540" s="325"/>
      <c r="L540" s="331"/>
      <c r="M540" s="331"/>
      <c r="N540" s="332" t="s">
        <v>814</v>
      </c>
      <c r="O540" s="80"/>
      <c r="P540" s="84"/>
      <c r="Q540" s="84"/>
      <c r="R540" s="84"/>
      <c r="S540" s="84"/>
      <c r="T540" s="84"/>
      <c r="U540" s="84"/>
      <c r="V540" s="84"/>
      <c r="W540" s="84"/>
      <c r="X540" s="84"/>
      <c r="Y540" s="84"/>
      <c r="Z540" s="84"/>
      <c r="AA540" s="84"/>
      <c r="AB540" s="84"/>
      <c r="AC540" s="84"/>
      <c r="AD540" s="84"/>
      <c r="AE540" s="84"/>
      <c r="AF540" s="84"/>
      <c r="AG540" s="84"/>
      <c r="AH540" s="84"/>
      <c r="AI540" s="84"/>
      <c r="AJ540" s="84"/>
      <c r="AK540" s="84"/>
      <c r="AL540" s="84"/>
      <c r="AM540" s="84"/>
      <c r="AN540" s="84"/>
    </row>
    <row r="541" spans="1:40" ht="12" customHeight="1">
      <c r="A541" s="80"/>
      <c r="B541" s="327" t="s">
        <v>368</v>
      </c>
      <c r="C541" s="322"/>
      <c r="D541" s="322"/>
      <c r="E541" s="322"/>
      <c r="F541" s="322"/>
      <c r="G541" s="84"/>
      <c r="H541" s="84"/>
      <c r="I541" s="1656"/>
      <c r="J541" s="1656"/>
      <c r="K541" s="1656"/>
      <c r="L541" s="1657">
        <f t="shared" ref="L541:L552" si="96">SUM(I541:K541)</f>
        <v>0</v>
      </c>
      <c r="M541" s="1656"/>
      <c r="N541" s="177"/>
      <c r="O541" s="80"/>
      <c r="P541" s="84"/>
      <c r="Q541" s="84"/>
      <c r="R541" s="84"/>
      <c r="S541" s="84"/>
      <c r="T541" s="84"/>
      <c r="U541" s="84"/>
      <c r="V541" s="84"/>
      <c r="W541" s="84"/>
      <c r="X541" s="84"/>
      <c r="Y541" s="84"/>
      <c r="Z541" s="84"/>
      <c r="AA541" s="84"/>
      <c r="AB541" s="84"/>
      <c r="AC541" s="84"/>
      <c r="AD541" s="84"/>
      <c r="AE541" s="84"/>
      <c r="AF541" s="84"/>
      <c r="AG541" s="84"/>
      <c r="AH541" s="84"/>
      <c r="AI541" s="84"/>
      <c r="AJ541" s="84"/>
      <c r="AK541" s="84"/>
      <c r="AL541" s="84"/>
      <c r="AM541" s="84"/>
      <c r="AN541" s="84"/>
    </row>
    <row r="542" spans="1:40" ht="12" customHeight="1">
      <c r="A542" s="80"/>
      <c r="B542" s="322" t="s">
        <v>370</v>
      </c>
      <c r="C542" s="322"/>
      <c r="D542" s="322"/>
      <c r="E542" s="322"/>
      <c r="F542" s="322"/>
      <c r="G542" s="84"/>
      <c r="H542" s="84"/>
      <c r="I542" s="1656"/>
      <c r="J542" s="1656"/>
      <c r="K542" s="1656"/>
      <c r="L542" s="1657">
        <f t="shared" si="96"/>
        <v>0</v>
      </c>
      <c r="M542" s="1656"/>
      <c r="N542" s="177"/>
      <c r="O542" s="80"/>
      <c r="P542" s="84"/>
      <c r="Q542" s="84"/>
      <c r="R542" s="84"/>
      <c r="S542" s="84"/>
      <c r="T542" s="84"/>
      <c r="U542" s="84"/>
      <c r="V542" s="84"/>
      <c r="W542" s="84"/>
      <c r="X542" s="84"/>
      <c r="Y542" s="84"/>
      <c r="Z542" s="84"/>
      <c r="AA542" s="84"/>
      <c r="AB542" s="84"/>
      <c r="AC542" s="84"/>
      <c r="AD542" s="84"/>
      <c r="AE542" s="84"/>
      <c r="AF542" s="84"/>
      <c r="AG542" s="84"/>
      <c r="AH542" s="84"/>
      <c r="AI542" s="84"/>
      <c r="AJ542" s="84"/>
      <c r="AK542" s="84"/>
      <c r="AL542" s="84"/>
      <c r="AM542" s="84"/>
      <c r="AN542" s="84"/>
    </row>
    <row r="543" spans="1:40" ht="12" customHeight="1">
      <c r="A543" s="80"/>
      <c r="B543" s="322" t="s">
        <v>806</v>
      </c>
      <c r="C543" s="322"/>
      <c r="D543" s="322"/>
      <c r="E543" s="322"/>
      <c r="F543" s="322"/>
      <c r="G543" s="84"/>
      <c r="H543" s="84"/>
      <c r="I543" s="1656"/>
      <c r="J543" s="1656"/>
      <c r="K543" s="1656"/>
      <c r="L543" s="1657">
        <f t="shared" si="96"/>
        <v>0</v>
      </c>
      <c r="M543" s="1656"/>
      <c r="N543" s="177"/>
      <c r="O543" s="80"/>
      <c r="P543" s="84"/>
      <c r="Q543" s="84"/>
      <c r="R543" s="84"/>
      <c r="S543" s="84"/>
      <c r="T543" s="84"/>
      <c r="U543" s="84"/>
      <c r="V543" s="84"/>
      <c r="W543" s="84"/>
      <c r="X543" s="84"/>
      <c r="Y543" s="84"/>
      <c r="Z543" s="84"/>
      <c r="AA543" s="84"/>
      <c r="AB543" s="84"/>
      <c r="AC543" s="84"/>
      <c r="AD543" s="84"/>
      <c r="AE543" s="84"/>
      <c r="AF543" s="84"/>
      <c r="AG543" s="84"/>
      <c r="AH543" s="84"/>
      <c r="AI543" s="84"/>
      <c r="AJ543" s="84"/>
      <c r="AK543" s="84"/>
      <c r="AL543" s="84"/>
      <c r="AM543" s="84"/>
      <c r="AN543" s="84"/>
    </row>
    <row r="544" spans="1:40" ht="12" customHeight="1">
      <c r="A544" s="80"/>
      <c r="B544" s="327" t="s">
        <v>412</v>
      </c>
      <c r="C544" s="322"/>
      <c r="D544" s="322"/>
      <c r="E544" s="322"/>
      <c r="F544" s="322"/>
      <c r="G544" s="84"/>
      <c r="H544" s="84"/>
      <c r="I544" s="1656"/>
      <c r="J544" s="1656"/>
      <c r="K544" s="1656"/>
      <c r="L544" s="1657">
        <f t="shared" si="96"/>
        <v>0</v>
      </c>
      <c r="M544" s="1656"/>
      <c r="N544" s="177"/>
      <c r="O544" s="80"/>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84"/>
      <c r="AM544" s="84"/>
      <c r="AN544" s="84"/>
    </row>
    <row r="545" spans="1:40" ht="12" customHeight="1">
      <c r="A545" s="80"/>
      <c r="B545" s="327" t="s">
        <v>411</v>
      </c>
      <c r="C545" s="322"/>
      <c r="D545" s="322"/>
      <c r="E545" s="322"/>
      <c r="F545" s="322"/>
      <c r="G545" s="84"/>
      <c r="H545" s="84"/>
      <c r="I545" s="1656"/>
      <c r="J545" s="1656"/>
      <c r="K545" s="1656"/>
      <c r="L545" s="1657">
        <f t="shared" si="96"/>
        <v>0</v>
      </c>
      <c r="M545" s="1656"/>
      <c r="N545" s="177"/>
      <c r="O545" s="80"/>
      <c r="P545" s="84"/>
      <c r="Q545" s="84"/>
      <c r="R545" s="84"/>
      <c r="S545" s="84"/>
      <c r="T545" s="84"/>
      <c r="U545" s="84"/>
      <c r="V545" s="84"/>
      <c r="W545" s="84"/>
      <c r="X545" s="84"/>
      <c r="Y545" s="84"/>
      <c r="Z545" s="84"/>
      <c r="AA545" s="84"/>
      <c r="AB545" s="84"/>
      <c r="AC545" s="84"/>
      <c r="AD545" s="84"/>
      <c r="AE545" s="84"/>
      <c r="AF545" s="84"/>
      <c r="AG545" s="84"/>
      <c r="AH545" s="84"/>
      <c r="AI545" s="84"/>
      <c r="AJ545" s="84"/>
      <c r="AK545" s="84"/>
      <c r="AL545" s="84"/>
      <c r="AM545" s="84"/>
      <c r="AN545" s="84"/>
    </row>
    <row r="546" spans="1:40" ht="12" customHeight="1">
      <c r="A546" s="80"/>
      <c r="B546" s="322" t="s">
        <v>351</v>
      </c>
      <c r="C546" s="322"/>
      <c r="D546" s="322"/>
      <c r="E546" s="322"/>
      <c r="F546" s="322"/>
      <c r="G546" s="84"/>
      <c r="H546" s="84"/>
      <c r="I546" s="1656"/>
      <c r="J546" s="1656"/>
      <c r="K546" s="1656"/>
      <c r="L546" s="1657">
        <f t="shared" si="96"/>
        <v>0</v>
      </c>
      <c r="M546" s="1656"/>
      <c r="N546" s="177"/>
      <c r="O546" s="80"/>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84"/>
      <c r="AM546" s="84"/>
      <c r="AN546" s="84"/>
    </row>
    <row r="547" spans="1:40" ht="12" customHeight="1">
      <c r="A547" s="80"/>
      <c r="B547" s="322" t="s">
        <v>352</v>
      </c>
      <c r="C547" s="322"/>
      <c r="D547" s="322"/>
      <c r="E547" s="322"/>
      <c r="F547" s="322"/>
      <c r="G547" s="84"/>
      <c r="H547" s="84"/>
      <c r="I547" s="1656"/>
      <c r="J547" s="1656"/>
      <c r="K547" s="1656"/>
      <c r="L547" s="1657">
        <f t="shared" si="96"/>
        <v>0</v>
      </c>
      <c r="M547" s="1656"/>
      <c r="N547" s="177"/>
      <c r="O547" s="80"/>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84"/>
      <c r="AM547" s="84"/>
      <c r="AN547" s="84"/>
    </row>
    <row r="548" spans="1:40" ht="12" customHeight="1">
      <c r="A548" s="80"/>
      <c r="B548" s="322" t="s">
        <v>354</v>
      </c>
      <c r="C548" s="322"/>
      <c r="D548" s="322"/>
      <c r="E548" s="322"/>
      <c r="F548" s="322"/>
      <c r="G548" s="84"/>
      <c r="H548" s="84"/>
      <c r="I548" s="1656"/>
      <c r="J548" s="1656"/>
      <c r="K548" s="1656"/>
      <c r="L548" s="1657">
        <f t="shared" si="96"/>
        <v>0</v>
      </c>
      <c r="M548" s="1656"/>
      <c r="N548" s="177"/>
      <c r="O548" s="80"/>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84"/>
      <c r="AM548" s="84"/>
      <c r="AN548" s="84"/>
    </row>
    <row r="549" spans="1:40" ht="12" customHeight="1">
      <c r="A549" s="80"/>
      <c r="B549" s="322" t="s">
        <v>355</v>
      </c>
      <c r="C549" s="322"/>
      <c r="D549" s="322"/>
      <c r="E549" s="322"/>
      <c r="F549" s="322"/>
      <c r="G549" s="84"/>
      <c r="H549" s="84"/>
      <c r="I549" s="1656"/>
      <c r="J549" s="1656"/>
      <c r="K549" s="1656"/>
      <c r="L549" s="1657">
        <f t="shared" si="96"/>
        <v>0</v>
      </c>
      <c r="M549" s="1656"/>
      <c r="N549" s="177"/>
      <c r="O549" s="80"/>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549" s="84"/>
      <c r="AN549" s="84"/>
    </row>
    <row r="550" spans="1:40" ht="12" customHeight="1">
      <c r="A550" s="80"/>
      <c r="B550" s="327" t="s">
        <v>356</v>
      </c>
      <c r="C550" s="322"/>
      <c r="D550" s="322"/>
      <c r="E550" s="322"/>
      <c r="F550" s="322"/>
      <c r="G550" s="84"/>
      <c r="H550" s="84"/>
      <c r="I550" s="1656"/>
      <c r="J550" s="1656"/>
      <c r="K550" s="1656"/>
      <c r="L550" s="1657">
        <f t="shared" si="96"/>
        <v>0</v>
      </c>
      <c r="M550" s="1656"/>
      <c r="N550" s="177"/>
      <c r="O550" s="80"/>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550" s="84"/>
      <c r="AN550" s="84"/>
    </row>
    <row r="551" spans="1:40" ht="12" customHeight="1">
      <c r="A551" s="80"/>
      <c r="B551" s="327" t="s">
        <v>357</v>
      </c>
      <c r="C551" s="322"/>
      <c r="D551" s="322"/>
      <c r="E551" s="322"/>
      <c r="F551" s="322"/>
      <c r="G551" s="84"/>
      <c r="H551" s="84"/>
      <c r="I551" s="1656"/>
      <c r="J551" s="1656"/>
      <c r="K551" s="1656"/>
      <c r="L551" s="1657">
        <f t="shared" si="96"/>
        <v>0</v>
      </c>
      <c r="M551" s="1656"/>
      <c r="N551" s="177"/>
      <c r="O551" s="80"/>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84"/>
      <c r="AM551" s="84"/>
      <c r="AN551" s="84"/>
    </row>
    <row r="552" spans="1:40" ht="12" customHeight="1">
      <c r="A552" s="80"/>
      <c r="B552" s="1149" t="s">
        <v>361</v>
      </c>
      <c r="C552" s="322"/>
      <c r="D552" s="322"/>
      <c r="E552" s="322"/>
      <c r="F552" s="322"/>
      <c r="G552" s="84"/>
      <c r="H552" s="84"/>
      <c r="I552" s="1656"/>
      <c r="J552" s="1656"/>
      <c r="K552" s="1656"/>
      <c r="L552" s="1657">
        <f t="shared" si="96"/>
        <v>0</v>
      </c>
      <c r="M552" s="1656"/>
      <c r="N552" s="177"/>
      <c r="O552" s="80"/>
      <c r="P552" s="84"/>
      <c r="Q552" s="84"/>
      <c r="R552" s="84"/>
      <c r="S552" s="84"/>
      <c r="T552" s="84"/>
      <c r="U552" s="84"/>
      <c r="V552" s="84"/>
      <c r="W552" s="84"/>
      <c r="X552" s="84"/>
      <c r="Y552" s="84"/>
      <c r="Z552" s="84"/>
      <c r="AA552" s="84"/>
      <c r="AB552" s="84"/>
      <c r="AC552" s="84"/>
      <c r="AD552" s="84"/>
      <c r="AE552" s="84"/>
      <c r="AF552" s="84"/>
      <c r="AG552" s="84"/>
      <c r="AH552" s="84"/>
      <c r="AI552" s="84"/>
      <c r="AJ552" s="84"/>
      <c r="AK552" s="84"/>
      <c r="AL552" s="84"/>
      <c r="AM552" s="84"/>
      <c r="AN552" s="84"/>
    </row>
    <row r="553" spans="1:40" ht="12" customHeight="1">
      <c r="A553" s="80"/>
      <c r="B553" s="325" t="s">
        <v>815</v>
      </c>
      <c r="C553" s="322"/>
      <c r="D553" s="322"/>
      <c r="E553" s="322"/>
      <c r="F553" s="322"/>
      <c r="G553" s="84"/>
      <c r="H553" s="84"/>
      <c r="I553" s="1658">
        <f t="shared" ref="I553:M553" si="97">SUM(I541:I552)</f>
        <v>0</v>
      </c>
      <c r="J553" s="1658">
        <f t="shared" si="97"/>
        <v>0</v>
      </c>
      <c r="K553" s="1658">
        <f t="shared" si="97"/>
        <v>0</v>
      </c>
      <c r="L553" s="1658">
        <f t="shared" si="97"/>
        <v>0</v>
      </c>
      <c r="M553" s="1658">
        <f t="shared" si="97"/>
        <v>0</v>
      </c>
      <c r="N553" s="180"/>
      <c r="O553" s="80"/>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84"/>
      <c r="AM553" s="84"/>
      <c r="AN553" s="84"/>
    </row>
    <row r="554" spans="1:40" ht="12" customHeight="1">
      <c r="A554" s="80"/>
      <c r="B554" s="333" t="s">
        <v>597</v>
      </c>
      <c r="C554" s="322"/>
      <c r="D554" s="322"/>
      <c r="E554" s="322"/>
      <c r="F554" s="322"/>
      <c r="G554" s="325"/>
      <c r="H554" s="325"/>
      <c r="I554" s="1659"/>
      <c r="J554" s="1659"/>
      <c r="K554" s="1659"/>
      <c r="L554" s="1659"/>
      <c r="M554" s="1659"/>
      <c r="N554" s="231"/>
      <c r="O554" s="80"/>
      <c r="P554" s="84"/>
      <c r="Q554" s="84"/>
      <c r="R554" s="84"/>
      <c r="S554" s="84"/>
      <c r="T554" s="84"/>
      <c r="U554" s="84"/>
      <c r="V554" s="84"/>
      <c r="W554" s="84"/>
      <c r="X554" s="84"/>
      <c r="Y554" s="84"/>
      <c r="Z554" s="84"/>
      <c r="AA554" s="84"/>
      <c r="AB554" s="84"/>
      <c r="AC554" s="84"/>
      <c r="AD554" s="84"/>
      <c r="AE554" s="84"/>
      <c r="AF554" s="84"/>
      <c r="AG554" s="84"/>
      <c r="AH554" s="84"/>
      <c r="AI554" s="84"/>
      <c r="AJ554" s="84"/>
      <c r="AK554" s="84"/>
      <c r="AL554" s="84"/>
      <c r="AM554" s="84"/>
      <c r="AN554" s="84"/>
    </row>
    <row r="555" spans="1:40" ht="12" customHeight="1">
      <c r="A555" s="80"/>
      <c r="B555" s="333" t="s">
        <v>140</v>
      </c>
      <c r="C555" s="322"/>
      <c r="D555" s="322"/>
      <c r="E555" s="322"/>
      <c r="F555" s="322"/>
      <c r="G555" s="325"/>
      <c r="H555" s="325"/>
      <c r="I555" s="1657">
        <f t="shared" ref="I555:M555" si="98">SUM(I553:I554)</f>
        <v>0</v>
      </c>
      <c r="J555" s="1657">
        <f t="shared" si="98"/>
        <v>0</v>
      </c>
      <c r="K555" s="1657">
        <f t="shared" si="98"/>
        <v>0</v>
      </c>
      <c r="L555" s="1657">
        <f t="shared" si="98"/>
        <v>0</v>
      </c>
      <c r="M555" s="1657">
        <f t="shared" si="98"/>
        <v>0</v>
      </c>
      <c r="N555" s="180"/>
      <c r="O555" s="80"/>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84"/>
      <c r="AM555" s="84"/>
      <c r="AN555" s="84"/>
    </row>
    <row r="556" spans="1:40" ht="13.5" customHeight="1">
      <c r="A556" s="80"/>
      <c r="B556" s="334" t="s">
        <v>816</v>
      </c>
      <c r="C556" s="322"/>
      <c r="D556" s="322"/>
      <c r="E556" s="322"/>
      <c r="F556" s="322"/>
      <c r="G556" s="325"/>
      <c r="H556" s="325"/>
      <c r="I556" s="1656"/>
      <c r="J556" s="1656"/>
      <c r="K556" s="1656"/>
      <c r="L556" s="1656"/>
      <c r="M556" s="1656"/>
      <c r="N556" s="177"/>
      <c r="O556" s="80"/>
      <c r="P556" s="84"/>
      <c r="Q556" s="84"/>
      <c r="R556" s="84"/>
      <c r="S556" s="84"/>
      <c r="T556" s="84"/>
      <c r="U556" s="84"/>
      <c r="V556" s="84"/>
      <c r="W556" s="84"/>
      <c r="X556" s="84"/>
      <c r="Y556" s="84"/>
      <c r="Z556" s="84"/>
      <c r="AA556" s="84"/>
      <c r="AB556" s="84"/>
      <c r="AC556" s="84"/>
      <c r="AD556" s="84"/>
      <c r="AE556" s="84"/>
      <c r="AF556" s="84"/>
      <c r="AG556" s="84"/>
      <c r="AH556" s="84"/>
      <c r="AI556" s="84"/>
      <c r="AJ556" s="84"/>
      <c r="AK556" s="84"/>
      <c r="AL556" s="84"/>
      <c r="AM556" s="84"/>
      <c r="AN556" s="84"/>
    </row>
    <row r="557" spans="1:40" ht="12" customHeight="1">
      <c r="A557" s="80"/>
      <c r="B557" s="322"/>
      <c r="C557" s="322"/>
      <c r="D557" s="322"/>
      <c r="E557" s="322"/>
      <c r="F557" s="322"/>
      <c r="G557" s="325"/>
      <c r="H557" s="325"/>
      <c r="I557" s="1660">
        <f t="shared" ref="I557:M557" si="99">SUM(I555:I556)</f>
        <v>0</v>
      </c>
      <c r="J557" s="1660">
        <f t="shared" si="99"/>
        <v>0</v>
      </c>
      <c r="K557" s="1660">
        <f t="shared" si="99"/>
        <v>0</v>
      </c>
      <c r="L557" s="1660">
        <f t="shared" si="99"/>
        <v>0</v>
      </c>
      <c r="M557" s="1660">
        <f t="shared" si="99"/>
        <v>0</v>
      </c>
      <c r="N557" s="180"/>
      <c r="O557" s="80"/>
      <c r="P557" s="84"/>
      <c r="Q557" s="84"/>
      <c r="R557" s="84"/>
      <c r="S557" s="84"/>
      <c r="T557" s="84"/>
      <c r="U557" s="84"/>
      <c r="V557" s="84"/>
      <c r="W557" s="84"/>
      <c r="X557" s="84"/>
      <c r="Y557" s="84"/>
      <c r="Z557" s="84"/>
      <c r="AA557" s="84"/>
      <c r="AB557" s="84"/>
      <c r="AC557" s="84"/>
      <c r="AD557" s="84"/>
      <c r="AE557" s="84"/>
      <c r="AF557" s="84"/>
      <c r="AG557" s="84"/>
      <c r="AH557" s="84"/>
      <c r="AI557" s="84"/>
      <c r="AJ557" s="84"/>
      <c r="AK557" s="84"/>
      <c r="AL557" s="84"/>
      <c r="AM557" s="84"/>
      <c r="AN557" s="84"/>
    </row>
    <row r="558" spans="1:40" ht="12" customHeight="1">
      <c r="A558" s="80"/>
      <c r="B558" s="322"/>
      <c r="C558" s="322"/>
      <c r="D558" s="322"/>
      <c r="E558" s="322"/>
      <c r="F558" s="322"/>
      <c r="G558" s="325"/>
      <c r="H558" s="325"/>
      <c r="I558" s="1657"/>
      <c r="J558" s="1657"/>
      <c r="K558" s="1657"/>
      <c r="L558" s="1657"/>
      <c r="M558" s="1657"/>
      <c r="N558" s="180"/>
      <c r="O558" s="80"/>
      <c r="P558" s="84"/>
      <c r="Q558" s="84"/>
      <c r="R558" s="84"/>
      <c r="S558" s="84"/>
      <c r="T558" s="84"/>
      <c r="U558" s="84"/>
      <c r="V558" s="84"/>
      <c r="W558" s="84"/>
      <c r="X558" s="84"/>
      <c r="Y558" s="84"/>
      <c r="Z558" s="84"/>
      <c r="AA558" s="84"/>
      <c r="AB558" s="84"/>
      <c r="AC558" s="84"/>
      <c r="AD558" s="84"/>
      <c r="AE558" s="84"/>
      <c r="AF558" s="84"/>
      <c r="AG558" s="84"/>
      <c r="AH558" s="84"/>
      <c r="AI558" s="84"/>
      <c r="AJ558" s="84"/>
      <c r="AK558" s="84"/>
      <c r="AL558" s="84"/>
      <c r="AM558" s="84"/>
      <c r="AN558" s="84"/>
    </row>
    <row r="559" spans="1:40" ht="12" customHeight="1">
      <c r="A559" s="80"/>
      <c r="B559" s="327" t="s">
        <v>368</v>
      </c>
      <c r="C559" s="322"/>
      <c r="D559" s="322"/>
      <c r="E559" s="322"/>
      <c r="F559" s="322"/>
      <c r="G559" s="84"/>
      <c r="H559" s="84"/>
      <c r="I559" s="1656"/>
      <c r="J559" s="1656"/>
      <c r="K559" s="1656"/>
      <c r="L559" s="1657">
        <f t="shared" ref="L559:L570" si="100">SUM(I559:K559)</f>
        <v>0</v>
      </c>
      <c r="M559" s="1656"/>
      <c r="N559" s="177"/>
      <c r="O559" s="80"/>
      <c r="P559" s="84"/>
      <c r="Q559" s="84"/>
      <c r="R559" s="84"/>
      <c r="S559" s="84"/>
      <c r="T559" s="84"/>
      <c r="U559" s="84"/>
      <c r="V559" s="84"/>
      <c r="W559" s="84"/>
      <c r="X559" s="84"/>
      <c r="Y559" s="84"/>
      <c r="Z559" s="84"/>
      <c r="AA559" s="84"/>
      <c r="AB559" s="84"/>
      <c r="AC559" s="84"/>
      <c r="AD559" s="84"/>
      <c r="AE559" s="84"/>
      <c r="AF559" s="84"/>
      <c r="AG559" s="84"/>
      <c r="AH559" s="84"/>
      <c r="AI559" s="84"/>
      <c r="AJ559" s="84"/>
      <c r="AK559" s="84"/>
      <c r="AL559" s="84"/>
      <c r="AM559" s="84"/>
      <c r="AN559" s="84"/>
    </row>
    <row r="560" spans="1:40" ht="12" customHeight="1">
      <c r="A560" s="80"/>
      <c r="B560" s="322" t="s">
        <v>370</v>
      </c>
      <c r="C560" s="322"/>
      <c r="D560" s="322"/>
      <c r="E560" s="322"/>
      <c r="F560" s="322"/>
      <c r="G560" s="84"/>
      <c r="H560" s="84"/>
      <c r="I560" s="1656"/>
      <c r="J560" s="1656"/>
      <c r="K560" s="1656"/>
      <c r="L560" s="1657">
        <f t="shared" si="100"/>
        <v>0</v>
      </c>
      <c r="M560" s="1656"/>
      <c r="N560" s="177"/>
      <c r="O560" s="80"/>
      <c r="P560" s="84"/>
      <c r="Q560" s="84"/>
      <c r="R560" s="84"/>
      <c r="S560" s="84"/>
      <c r="T560" s="84"/>
      <c r="U560" s="84"/>
      <c r="V560" s="84"/>
      <c r="W560" s="84"/>
      <c r="X560" s="84"/>
      <c r="Y560" s="84"/>
      <c r="Z560" s="84"/>
      <c r="AA560" s="84"/>
      <c r="AB560" s="84"/>
      <c r="AC560" s="84"/>
      <c r="AD560" s="84"/>
      <c r="AE560" s="84"/>
      <c r="AF560" s="84"/>
      <c r="AG560" s="84"/>
      <c r="AH560" s="84"/>
      <c r="AI560" s="84"/>
      <c r="AJ560" s="84"/>
      <c r="AK560" s="84"/>
      <c r="AL560" s="84"/>
      <c r="AM560" s="84"/>
      <c r="AN560" s="84"/>
    </row>
    <row r="561" spans="1:40" ht="12" customHeight="1">
      <c r="A561" s="80"/>
      <c r="B561" s="322" t="s">
        <v>806</v>
      </c>
      <c r="C561" s="322"/>
      <c r="D561" s="322"/>
      <c r="E561" s="322"/>
      <c r="F561" s="322"/>
      <c r="G561" s="84"/>
      <c r="H561" s="84"/>
      <c r="I561" s="1656"/>
      <c r="J561" s="1656"/>
      <c r="K561" s="1656"/>
      <c r="L561" s="1657">
        <f t="shared" si="100"/>
        <v>0</v>
      </c>
      <c r="M561" s="1656"/>
      <c r="N561" s="177"/>
      <c r="O561" s="80"/>
      <c r="P561" s="84"/>
      <c r="Q561" s="84"/>
      <c r="R561" s="84"/>
      <c r="S561" s="84"/>
      <c r="T561" s="84"/>
      <c r="U561" s="84"/>
      <c r="V561" s="84"/>
      <c r="W561" s="84"/>
      <c r="X561" s="84"/>
      <c r="Y561" s="84"/>
      <c r="Z561" s="84"/>
      <c r="AA561" s="84"/>
      <c r="AB561" s="84"/>
      <c r="AC561" s="84"/>
      <c r="AD561" s="84"/>
      <c r="AE561" s="84"/>
      <c r="AF561" s="84"/>
      <c r="AG561" s="84"/>
      <c r="AH561" s="84"/>
      <c r="AI561" s="84"/>
      <c r="AJ561" s="84"/>
      <c r="AK561" s="84"/>
      <c r="AL561" s="84"/>
      <c r="AM561" s="84"/>
      <c r="AN561" s="84"/>
    </row>
    <row r="562" spans="1:40" ht="12" customHeight="1">
      <c r="A562" s="80"/>
      <c r="B562" s="327" t="s">
        <v>412</v>
      </c>
      <c r="C562" s="322"/>
      <c r="D562" s="322"/>
      <c r="E562" s="322"/>
      <c r="F562" s="322"/>
      <c r="G562" s="84"/>
      <c r="H562" s="84"/>
      <c r="I562" s="1656"/>
      <c r="J562" s="1656"/>
      <c r="K562" s="1656"/>
      <c r="L562" s="1657">
        <f t="shared" si="100"/>
        <v>0</v>
      </c>
      <c r="M562" s="1656"/>
      <c r="N562" s="177"/>
      <c r="O562" s="80"/>
      <c r="P562" s="84"/>
      <c r="Q562" s="84"/>
      <c r="R562" s="84"/>
      <c r="S562" s="84"/>
      <c r="T562" s="84"/>
      <c r="U562" s="84"/>
      <c r="V562" s="84"/>
      <c r="W562" s="84"/>
      <c r="X562" s="84"/>
      <c r="Y562" s="84"/>
      <c r="Z562" s="84"/>
      <c r="AA562" s="84"/>
      <c r="AB562" s="84"/>
      <c r="AC562" s="84"/>
      <c r="AD562" s="84"/>
      <c r="AE562" s="84"/>
      <c r="AF562" s="84"/>
      <c r="AG562" s="84"/>
      <c r="AH562" s="84"/>
      <c r="AI562" s="84"/>
      <c r="AJ562" s="84"/>
      <c r="AK562" s="84"/>
      <c r="AL562" s="84"/>
      <c r="AM562" s="84"/>
      <c r="AN562" s="84"/>
    </row>
    <row r="563" spans="1:40" ht="12" customHeight="1">
      <c r="A563" s="80"/>
      <c r="B563" s="327" t="s">
        <v>411</v>
      </c>
      <c r="C563" s="322"/>
      <c r="D563" s="322"/>
      <c r="E563" s="322"/>
      <c r="F563" s="322"/>
      <c r="G563" s="84"/>
      <c r="H563" s="84"/>
      <c r="I563" s="1656"/>
      <c r="J563" s="1656"/>
      <c r="K563" s="1656"/>
      <c r="L563" s="1657">
        <f t="shared" si="100"/>
        <v>0</v>
      </c>
      <c r="M563" s="1656"/>
      <c r="N563" s="177"/>
      <c r="O563" s="80"/>
      <c r="P563" s="84"/>
      <c r="Q563" s="84"/>
      <c r="R563" s="84"/>
      <c r="S563" s="84"/>
      <c r="T563" s="84"/>
      <c r="U563" s="84"/>
      <c r="V563" s="84"/>
      <c r="W563" s="84"/>
      <c r="X563" s="84"/>
      <c r="Y563" s="84"/>
      <c r="Z563" s="84"/>
      <c r="AA563" s="84"/>
      <c r="AB563" s="84"/>
      <c r="AC563" s="84"/>
      <c r="AD563" s="84"/>
      <c r="AE563" s="84"/>
      <c r="AF563" s="84"/>
      <c r="AG563" s="84"/>
      <c r="AH563" s="84"/>
      <c r="AI563" s="84"/>
      <c r="AJ563" s="84"/>
      <c r="AK563" s="84"/>
      <c r="AL563" s="84"/>
      <c r="AM563" s="84"/>
      <c r="AN563" s="84"/>
    </row>
    <row r="564" spans="1:40" ht="12" customHeight="1">
      <c r="A564" s="80"/>
      <c r="B564" s="327" t="s">
        <v>351</v>
      </c>
      <c r="C564" s="322"/>
      <c r="D564" s="322"/>
      <c r="E564" s="322"/>
      <c r="F564" s="322"/>
      <c r="G564" s="84"/>
      <c r="H564" s="84"/>
      <c r="I564" s="1656"/>
      <c r="J564" s="1656"/>
      <c r="K564" s="1656"/>
      <c r="L564" s="1657">
        <f t="shared" si="100"/>
        <v>0</v>
      </c>
      <c r="M564" s="1656"/>
      <c r="N564" s="177"/>
      <c r="O564" s="80"/>
      <c r="P564" s="84"/>
      <c r="Q564" s="84"/>
      <c r="R564" s="84"/>
      <c r="S564" s="84"/>
      <c r="T564" s="84"/>
      <c r="U564" s="84"/>
      <c r="V564" s="84"/>
      <c r="W564" s="84"/>
      <c r="X564" s="84"/>
      <c r="Y564" s="84"/>
      <c r="Z564" s="84"/>
      <c r="AA564" s="84"/>
      <c r="AB564" s="84"/>
      <c r="AC564" s="84"/>
      <c r="AD564" s="84"/>
      <c r="AE564" s="84"/>
      <c r="AF564" s="84"/>
      <c r="AG564" s="84"/>
      <c r="AH564" s="84"/>
      <c r="AI564" s="84"/>
      <c r="AJ564" s="84"/>
      <c r="AK564" s="84"/>
      <c r="AL564" s="84"/>
      <c r="AM564" s="84"/>
      <c r="AN564" s="84"/>
    </row>
    <row r="565" spans="1:40" ht="12" customHeight="1">
      <c r="A565" s="80"/>
      <c r="B565" s="322" t="s">
        <v>352</v>
      </c>
      <c r="C565" s="322"/>
      <c r="D565" s="322"/>
      <c r="E565" s="322"/>
      <c r="F565" s="322"/>
      <c r="G565" s="84"/>
      <c r="H565" s="84"/>
      <c r="I565" s="1656"/>
      <c r="J565" s="1656"/>
      <c r="K565" s="1656"/>
      <c r="L565" s="1657">
        <f t="shared" si="100"/>
        <v>0</v>
      </c>
      <c r="M565" s="1656"/>
      <c r="N565" s="177"/>
      <c r="O565" s="80"/>
      <c r="P565" s="84"/>
      <c r="Q565" s="84"/>
      <c r="R565" s="84"/>
      <c r="S565" s="84"/>
      <c r="T565" s="84"/>
      <c r="U565" s="84"/>
      <c r="V565" s="84"/>
      <c r="W565" s="84"/>
      <c r="X565" s="84"/>
      <c r="Y565" s="84"/>
      <c r="Z565" s="84"/>
      <c r="AA565" s="84"/>
      <c r="AB565" s="84"/>
      <c r="AC565" s="84"/>
      <c r="AD565" s="84"/>
      <c r="AE565" s="84"/>
      <c r="AF565" s="84"/>
      <c r="AG565" s="84"/>
      <c r="AH565" s="84"/>
      <c r="AI565" s="84"/>
      <c r="AJ565" s="84"/>
      <c r="AK565" s="84"/>
      <c r="AL565" s="84"/>
      <c r="AM565" s="84"/>
      <c r="AN565" s="84"/>
    </row>
    <row r="566" spans="1:40" ht="12" customHeight="1">
      <c r="A566" s="80"/>
      <c r="B566" s="322" t="s">
        <v>354</v>
      </c>
      <c r="C566" s="322"/>
      <c r="D566" s="322"/>
      <c r="E566" s="322"/>
      <c r="F566" s="322"/>
      <c r="G566" s="84"/>
      <c r="H566" s="84"/>
      <c r="I566" s="1656"/>
      <c r="J566" s="1656"/>
      <c r="K566" s="1656"/>
      <c r="L566" s="1657">
        <f t="shared" si="100"/>
        <v>0</v>
      </c>
      <c r="M566" s="1656"/>
      <c r="N566" s="177"/>
      <c r="O566" s="80"/>
      <c r="P566" s="84"/>
      <c r="Q566" s="84"/>
      <c r="R566" s="84"/>
      <c r="S566" s="84"/>
      <c r="T566" s="84"/>
      <c r="U566" s="84"/>
      <c r="V566" s="84"/>
      <c r="W566" s="84"/>
      <c r="X566" s="84"/>
      <c r="Y566" s="84"/>
      <c r="Z566" s="84"/>
      <c r="AA566" s="84"/>
      <c r="AB566" s="84"/>
      <c r="AC566" s="84"/>
      <c r="AD566" s="84"/>
      <c r="AE566" s="84"/>
      <c r="AF566" s="84"/>
      <c r="AG566" s="84"/>
      <c r="AH566" s="84"/>
      <c r="AI566" s="84"/>
      <c r="AJ566" s="84"/>
      <c r="AK566" s="84"/>
      <c r="AL566" s="84"/>
      <c r="AM566" s="84"/>
      <c r="AN566" s="84"/>
    </row>
    <row r="567" spans="1:40" ht="12" customHeight="1">
      <c r="A567" s="80"/>
      <c r="B567" s="327" t="s">
        <v>355</v>
      </c>
      <c r="C567" s="322"/>
      <c r="D567" s="322"/>
      <c r="E567" s="322"/>
      <c r="F567" s="322"/>
      <c r="G567" s="84"/>
      <c r="H567" s="84"/>
      <c r="I567" s="1656"/>
      <c r="J567" s="1656"/>
      <c r="K567" s="1656"/>
      <c r="L567" s="1657">
        <f t="shared" si="100"/>
        <v>0</v>
      </c>
      <c r="M567" s="1656"/>
      <c r="N567" s="177"/>
      <c r="O567" s="80"/>
      <c r="P567" s="84"/>
      <c r="Q567" s="84"/>
      <c r="R567" s="84"/>
      <c r="S567" s="84"/>
      <c r="T567" s="84"/>
      <c r="U567" s="84"/>
      <c r="V567" s="84"/>
      <c r="W567" s="84"/>
      <c r="X567" s="84"/>
      <c r="Y567" s="84"/>
      <c r="Z567" s="84"/>
      <c r="AA567" s="84"/>
      <c r="AB567" s="84"/>
      <c r="AC567" s="84"/>
      <c r="AD567" s="84"/>
      <c r="AE567" s="84"/>
      <c r="AF567" s="84"/>
      <c r="AG567" s="84"/>
      <c r="AH567" s="84"/>
      <c r="AI567" s="84"/>
      <c r="AJ567" s="84"/>
      <c r="AK567" s="84"/>
      <c r="AL567" s="84"/>
      <c r="AM567" s="84"/>
      <c r="AN567" s="84"/>
    </row>
    <row r="568" spans="1:40" ht="12" customHeight="1">
      <c r="A568" s="80"/>
      <c r="B568" s="327" t="s">
        <v>356</v>
      </c>
      <c r="C568" s="322"/>
      <c r="D568" s="322"/>
      <c r="E568" s="322"/>
      <c r="F568" s="322"/>
      <c r="G568" s="84"/>
      <c r="H568" s="84"/>
      <c r="I568" s="1656"/>
      <c r="J568" s="1656"/>
      <c r="K568" s="1656"/>
      <c r="L568" s="1657">
        <f t="shared" si="100"/>
        <v>0</v>
      </c>
      <c r="M568" s="1656"/>
      <c r="N568" s="177"/>
      <c r="O568" s="80"/>
      <c r="P568" s="84"/>
      <c r="Q568" s="84"/>
      <c r="R568" s="84"/>
      <c r="S568" s="84"/>
      <c r="T568" s="84"/>
      <c r="U568" s="84"/>
      <c r="V568" s="84"/>
      <c r="W568" s="84"/>
      <c r="X568" s="84"/>
      <c r="Y568" s="84"/>
      <c r="Z568" s="84"/>
      <c r="AA568" s="84"/>
      <c r="AB568" s="84"/>
      <c r="AC568" s="84"/>
      <c r="AD568" s="84"/>
      <c r="AE568" s="84"/>
      <c r="AF568" s="84"/>
      <c r="AG568" s="84"/>
      <c r="AH568" s="84"/>
      <c r="AI568" s="84"/>
      <c r="AJ568" s="84"/>
      <c r="AK568" s="84"/>
      <c r="AL568" s="84"/>
      <c r="AM568" s="84"/>
      <c r="AN568" s="84"/>
    </row>
    <row r="569" spans="1:40" ht="12" customHeight="1">
      <c r="A569" s="80"/>
      <c r="B569" s="322" t="s">
        <v>357</v>
      </c>
      <c r="C569" s="322"/>
      <c r="D569" s="322"/>
      <c r="E569" s="322"/>
      <c r="F569" s="322"/>
      <c r="G569" s="84"/>
      <c r="H569" s="84"/>
      <c r="I569" s="1656"/>
      <c r="J569" s="1656"/>
      <c r="K569" s="1656"/>
      <c r="L569" s="1657">
        <f t="shared" si="100"/>
        <v>0</v>
      </c>
      <c r="M569" s="1656"/>
      <c r="N569" s="177"/>
      <c r="O569" s="80"/>
      <c r="P569" s="84"/>
      <c r="Q569" s="84"/>
      <c r="R569" s="84"/>
      <c r="S569" s="84"/>
      <c r="T569" s="84"/>
      <c r="U569" s="84"/>
      <c r="V569" s="84"/>
      <c r="W569" s="84"/>
      <c r="X569" s="84"/>
      <c r="Y569" s="84"/>
      <c r="Z569" s="84"/>
      <c r="AA569" s="84"/>
      <c r="AB569" s="84"/>
      <c r="AC569" s="84"/>
      <c r="AD569" s="84"/>
      <c r="AE569" s="84"/>
      <c r="AF569" s="84"/>
      <c r="AG569" s="84"/>
      <c r="AH569" s="84"/>
      <c r="AI569" s="84"/>
      <c r="AJ569" s="84"/>
      <c r="AK569" s="84"/>
      <c r="AL569" s="84"/>
      <c r="AM569" s="84"/>
      <c r="AN569" s="84"/>
    </row>
    <row r="570" spans="1:40" ht="12" customHeight="1">
      <c r="A570" s="80"/>
      <c r="B570" s="1149" t="s">
        <v>361</v>
      </c>
      <c r="C570" s="322"/>
      <c r="D570" s="322"/>
      <c r="E570" s="322"/>
      <c r="F570" s="322"/>
      <c r="G570" s="84"/>
      <c r="H570" s="84"/>
      <c r="I570" s="1656"/>
      <c r="J570" s="1656"/>
      <c r="K570" s="1656"/>
      <c r="L570" s="1657">
        <f t="shared" si="100"/>
        <v>0</v>
      </c>
      <c r="M570" s="1656"/>
      <c r="N570" s="177"/>
      <c r="O570" s="80"/>
      <c r="P570" s="84"/>
      <c r="Q570" s="84"/>
      <c r="R570" s="84"/>
      <c r="S570" s="84"/>
      <c r="T570" s="84"/>
      <c r="U570" s="84"/>
      <c r="V570" s="84"/>
      <c r="W570" s="84"/>
      <c r="X570" s="84"/>
      <c r="Y570" s="84"/>
      <c r="Z570" s="84"/>
      <c r="AA570" s="84"/>
      <c r="AB570" s="84"/>
      <c r="AC570" s="84"/>
      <c r="AD570" s="84"/>
      <c r="AE570" s="84"/>
      <c r="AF570" s="84"/>
      <c r="AG570" s="84"/>
      <c r="AH570" s="84"/>
      <c r="AI570" s="84"/>
      <c r="AJ570" s="84"/>
      <c r="AK570" s="84"/>
      <c r="AL570" s="84"/>
      <c r="AM570" s="84"/>
      <c r="AN570" s="84"/>
    </row>
    <row r="571" spans="1:40" ht="12" customHeight="1">
      <c r="A571" s="80"/>
      <c r="B571" s="325" t="s">
        <v>817</v>
      </c>
      <c r="C571" s="322"/>
      <c r="D571" s="322"/>
      <c r="E571" s="322"/>
      <c r="F571" s="322"/>
      <c r="G571" s="84"/>
      <c r="H571" s="84"/>
      <c r="I571" s="1658">
        <f t="shared" ref="I571:M571" si="101">SUM(I559:I570)</f>
        <v>0</v>
      </c>
      <c r="J571" s="1658">
        <f t="shared" si="101"/>
        <v>0</v>
      </c>
      <c r="K571" s="1658">
        <f t="shared" si="101"/>
        <v>0</v>
      </c>
      <c r="L571" s="1658">
        <f t="shared" si="101"/>
        <v>0</v>
      </c>
      <c r="M571" s="1658">
        <f t="shared" si="101"/>
        <v>0</v>
      </c>
      <c r="N571" s="180"/>
      <c r="O571" s="80"/>
      <c r="P571" s="84"/>
      <c r="Q571" s="84"/>
      <c r="R571" s="84"/>
      <c r="S571" s="84"/>
      <c r="T571" s="84"/>
      <c r="U571" s="84"/>
      <c r="V571" s="84"/>
      <c r="W571" s="84"/>
      <c r="X571" s="84"/>
      <c r="Y571" s="84"/>
      <c r="Z571" s="84"/>
      <c r="AA571" s="84"/>
      <c r="AB571" s="84"/>
      <c r="AC571" s="84"/>
      <c r="AD571" s="84"/>
      <c r="AE571" s="84"/>
      <c r="AF571" s="84"/>
      <c r="AG571" s="84"/>
      <c r="AH571" s="84"/>
      <c r="AI571" s="84"/>
      <c r="AJ571" s="84"/>
      <c r="AK571" s="84"/>
      <c r="AL571" s="84"/>
      <c r="AM571" s="84"/>
      <c r="AN571" s="84"/>
    </row>
    <row r="572" spans="1:40" ht="12" customHeight="1">
      <c r="A572" s="80"/>
      <c r="B572" s="333" t="s">
        <v>597</v>
      </c>
      <c r="C572" s="322"/>
      <c r="D572" s="322"/>
      <c r="E572" s="322"/>
      <c r="F572" s="322"/>
      <c r="G572" s="325"/>
      <c r="H572" s="325"/>
      <c r="I572" s="1656"/>
      <c r="J572" s="1656"/>
      <c r="K572" s="1656"/>
      <c r="L572" s="1656"/>
      <c r="M572" s="1656"/>
      <c r="N572" s="177"/>
      <c r="O572" s="80"/>
      <c r="P572" s="84"/>
      <c r="Q572" s="84"/>
      <c r="R572" s="84"/>
      <c r="S572" s="84"/>
      <c r="T572" s="84"/>
      <c r="U572" s="84"/>
      <c r="V572" s="84"/>
      <c r="W572" s="84"/>
      <c r="X572" s="84"/>
      <c r="Y572" s="84"/>
      <c r="Z572" s="84"/>
      <c r="AA572" s="84"/>
      <c r="AB572" s="84"/>
      <c r="AC572" s="84"/>
      <c r="AD572" s="84"/>
      <c r="AE572" s="84"/>
      <c r="AF572" s="84"/>
      <c r="AG572" s="84"/>
      <c r="AH572" s="84"/>
      <c r="AI572" s="84"/>
      <c r="AJ572" s="84"/>
      <c r="AK572" s="84"/>
      <c r="AL572" s="84"/>
      <c r="AM572" s="84"/>
      <c r="AN572" s="84"/>
    </row>
    <row r="573" spans="1:40" ht="12" customHeight="1">
      <c r="A573" s="80"/>
      <c r="B573" s="333" t="s">
        <v>140</v>
      </c>
      <c r="C573" s="322"/>
      <c r="D573" s="322"/>
      <c r="E573" s="322"/>
      <c r="F573" s="322"/>
      <c r="G573" s="325"/>
      <c r="H573" s="325"/>
      <c r="I573" s="1658">
        <f t="shared" ref="I573:M573" si="102">SUM(I571:I572)</f>
        <v>0</v>
      </c>
      <c r="J573" s="1658">
        <f t="shared" si="102"/>
        <v>0</v>
      </c>
      <c r="K573" s="1658">
        <f t="shared" si="102"/>
        <v>0</v>
      </c>
      <c r="L573" s="1658">
        <f t="shared" si="102"/>
        <v>0</v>
      </c>
      <c r="M573" s="1658">
        <f t="shared" si="102"/>
        <v>0</v>
      </c>
      <c r="N573" s="180"/>
      <c r="O573" s="80"/>
      <c r="P573" s="84"/>
      <c r="Q573" s="84"/>
      <c r="R573" s="84"/>
      <c r="S573" s="84"/>
      <c r="T573" s="84"/>
      <c r="U573" s="84"/>
      <c r="V573" s="84"/>
      <c r="W573" s="84"/>
      <c r="X573" s="84"/>
      <c r="Y573" s="84"/>
      <c r="Z573" s="84"/>
      <c r="AA573" s="84"/>
      <c r="AB573" s="84"/>
      <c r="AC573" s="84"/>
      <c r="AD573" s="84"/>
      <c r="AE573" s="84"/>
      <c r="AF573" s="84"/>
      <c r="AG573" s="84"/>
      <c r="AH573" s="84"/>
      <c r="AI573" s="84"/>
      <c r="AJ573" s="84"/>
      <c r="AK573" s="84"/>
      <c r="AL573" s="84"/>
      <c r="AM573" s="84"/>
      <c r="AN573" s="84"/>
    </row>
    <row r="574" spans="1:40" ht="14.25" customHeight="1">
      <c r="A574" s="80"/>
      <c r="B574" s="334" t="s">
        <v>816</v>
      </c>
      <c r="C574" s="322"/>
      <c r="D574" s="322"/>
      <c r="E574" s="322"/>
      <c r="F574" s="322"/>
      <c r="G574" s="325"/>
      <c r="H574" s="325"/>
      <c r="I574" s="1656"/>
      <c r="J574" s="1656"/>
      <c r="K574" s="1656"/>
      <c r="L574" s="1656"/>
      <c r="M574" s="1656"/>
      <c r="N574" s="177"/>
      <c r="O574" s="80"/>
      <c r="P574" s="84"/>
      <c r="Q574" s="84"/>
      <c r="R574" s="84"/>
      <c r="S574" s="84"/>
      <c r="T574" s="84"/>
      <c r="U574" s="84"/>
      <c r="V574" s="84"/>
      <c r="W574" s="84"/>
      <c r="X574" s="84"/>
      <c r="Y574" s="84"/>
      <c r="Z574" s="84"/>
      <c r="AA574" s="84"/>
      <c r="AB574" s="84"/>
      <c r="AC574" s="84"/>
      <c r="AD574" s="84"/>
      <c r="AE574" s="84"/>
      <c r="AF574" s="84"/>
      <c r="AG574" s="84"/>
      <c r="AH574" s="84"/>
      <c r="AI574" s="84"/>
      <c r="AJ574" s="84"/>
      <c r="AK574" s="84"/>
      <c r="AL574" s="84"/>
      <c r="AM574" s="84"/>
      <c r="AN574" s="84"/>
    </row>
    <row r="575" spans="1:40" ht="12" customHeight="1">
      <c r="A575" s="80"/>
      <c r="B575" s="322"/>
      <c r="C575" s="322"/>
      <c r="D575" s="322"/>
      <c r="E575" s="322"/>
      <c r="F575" s="322"/>
      <c r="G575" s="325"/>
      <c r="H575" s="325"/>
      <c r="I575" s="1660">
        <f t="shared" ref="I575:M575" si="103">SUM(I573:I574)</f>
        <v>0</v>
      </c>
      <c r="J575" s="1660">
        <f t="shared" si="103"/>
        <v>0</v>
      </c>
      <c r="K575" s="1660">
        <f t="shared" si="103"/>
        <v>0</v>
      </c>
      <c r="L575" s="1660">
        <f t="shared" si="103"/>
        <v>0</v>
      </c>
      <c r="M575" s="1660">
        <f t="shared" si="103"/>
        <v>0</v>
      </c>
      <c r="N575" s="180"/>
      <c r="O575" s="80"/>
      <c r="P575" s="84"/>
      <c r="Q575" s="84"/>
      <c r="R575" s="84"/>
      <c r="S575" s="84"/>
      <c r="T575" s="84"/>
      <c r="U575" s="84"/>
      <c r="V575" s="84"/>
      <c r="W575" s="84"/>
      <c r="X575" s="84"/>
      <c r="Y575" s="84"/>
      <c r="Z575" s="84"/>
      <c r="AA575" s="84"/>
      <c r="AB575" s="84"/>
      <c r="AC575" s="84"/>
      <c r="AD575" s="84"/>
      <c r="AE575" s="84"/>
      <c r="AF575" s="84"/>
      <c r="AG575" s="84"/>
      <c r="AH575" s="84"/>
      <c r="AI575" s="84"/>
      <c r="AJ575" s="84"/>
      <c r="AK575" s="84"/>
      <c r="AL575" s="84"/>
      <c r="AM575" s="84"/>
      <c r="AN575" s="84"/>
    </row>
    <row r="576" spans="1:40" ht="12" customHeight="1">
      <c r="A576" s="80"/>
      <c r="B576" s="322"/>
      <c r="C576" s="322"/>
      <c r="D576" s="322"/>
      <c r="E576" s="322"/>
      <c r="F576" s="322"/>
      <c r="G576" s="325"/>
      <c r="H576" s="325"/>
      <c r="I576" s="325"/>
      <c r="J576" s="325"/>
      <c r="K576" s="325"/>
      <c r="L576" s="325"/>
      <c r="M576" s="325"/>
      <c r="N576" s="180"/>
      <c r="O576" s="80"/>
      <c r="P576" s="84"/>
      <c r="Q576" s="84"/>
      <c r="R576" s="84"/>
      <c r="S576" s="84"/>
      <c r="T576" s="84"/>
      <c r="U576" s="84"/>
      <c r="V576" s="84"/>
      <c r="W576" s="84"/>
      <c r="X576" s="84"/>
      <c r="Y576" s="84"/>
      <c r="Z576" s="84"/>
      <c r="AA576" s="84"/>
      <c r="AB576" s="84"/>
      <c r="AC576" s="84"/>
      <c r="AD576" s="84"/>
      <c r="AE576" s="84"/>
      <c r="AF576" s="84"/>
      <c r="AG576" s="84"/>
      <c r="AH576" s="84"/>
      <c r="AI576" s="84"/>
      <c r="AJ576" s="84"/>
      <c r="AK576" s="84"/>
      <c r="AL576" s="84"/>
      <c r="AM576" s="84"/>
      <c r="AN576" s="84"/>
    </row>
    <row r="577" spans="1:40" ht="12" customHeight="1">
      <c r="A577" s="80"/>
      <c r="B577" s="1149" t="s">
        <v>818</v>
      </c>
      <c r="C577" s="323"/>
      <c r="D577" s="323"/>
      <c r="E577" s="323"/>
      <c r="F577" s="323"/>
      <c r="G577" s="322"/>
      <c r="H577" s="322"/>
      <c r="I577" s="322"/>
      <c r="J577" s="322"/>
      <c r="K577" s="322"/>
      <c r="L577" s="322"/>
      <c r="M577" s="322"/>
      <c r="N577" s="180"/>
      <c r="O577" s="80"/>
      <c r="P577" s="84"/>
      <c r="Q577" s="84"/>
      <c r="R577" s="84"/>
      <c r="S577" s="84"/>
      <c r="T577" s="84"/>
      <c r="U577" s="84"/>
      <c r="V577" s="84"/>
      <c r="W577" s="84"/>
      <c r="X577" s="84"/>
      <c r="Y577" s="84"/>
      <c r="Z577" s="84"/>
      <c r="AA577" s="84"/>
      <c r="AB577" s="84"/>
      <c r="AC577" s="84"/>
      <c r="AD577" s="84"/>
      <c r="AE577" s="84"/>
      <c r="AF577" s="84"/>
      <c r="AG577" s="84"/>
      <c r="AH577" s="84"/>
      <c r="AI577" s="84"/>
      <c r="AJ577" s="84"/>
      <c r="AK577" s="84"/>
      <c r="AL577" s="84"/>
      <c r="AM577" s="84"/>
      <c r="AN577" s="84"/>
    </row>
    <row r="578" spans="1:40" ht="12" customHeight="1">
      <c r="A578" s="80"/>
      <c r="C578" s="322"/>
      <c r="D578" s="322"/>
      <c r="E578" s="322"/>
      <c r="F578" s="322"/>
      <c r="G578" s="322"/>
      <c r="H578" s="322"/>
      <c r="I578" s="322"/>
      <c r="J578" s="322"/>
      <c r="K578" s="322"/>
      <c r="L578" s="322"/>
      <c r="M578" s="322"/>
      <c r="N578" s="332" t="s">
        <v>819</v>
      </c>
      <c r="O578" s="80"/>
      <c r="P578" s="84"/>
      <c r="Q578" s="84"/>
      <c r="R578" s="84"/>
      <c r="S578" s="84"/>
      <c r="T578" s="84"/>
      <c r="U578" s="84"/>
      <c r="V578" s="84"/>
      <c r="W578" s="84"/>
      <c r="X578" s="84"/>
      <c r="Y578" s="84"/>
      <c r="Z578" s="84"/>
      <c r="AA578" s="84"/>
      <c r="AB578" s="84"/>
      <c r="AC578" s="84"/>
      <c r="AD578" s="84"/>
      <c r="AE578" s="84"/>
      <c r="AF578" s="84"/>
      <c r="AG578" s="84"/>
      <c r="AH578" s="84"/>
      <c r="AI578" s="84"/>
      <c r="AJ578" s="84"/>
      <c r="AK578" s="84"/>
      <c r="AL578" s="84"/>
      <c r="AM578" s="84"/>
      <c r="AN578" s="84"/>
    </row>
    <row r="579" spans="1:40" ht="12" customHeight="1">
      <c r="A579" s="80"/>
      <c r="B579" s="322"/>
      <c r="C579" s="322"/>
      <c r="D579" s="322"/>
      <c r="E579" s="322"/>
      <c r="F579" s="322"/>
      <c r="G579" s="322"/>
      <c r="H579" s="322"/>
      <c r="I579" s="322"/>
      <c r="J579" s="322"/>
      <c r="K579" s="322"/>
      <c r="L579" s="322"/>
      <c r="M579" s="322"/>
      <c r="N579" s="180"/>
      <c r="O579" s="80"/>
      <c r="P579" s="84"/>
      <c r="Q579" s="84"/>
      <c r="R579" s="84"/>
      <c r="S579" s="84"/>
      <c r="T579" s="84"/>
      <c r="U579" s="84"/>
      <c r="V579" s="84"/>
      <c r="W579" s="84"/>
      <c r="X579" s="84"/>
      <c r="Y579" s="84"/>
      <c r="Z579" s="84"/>
      <c r="AA579" s="84"/>
      <c r="AB579" s="84"/>
      <c r="AC579" s="84"/>
      <c r="AD579" s="84"/>
      <c r="AE579" s="84"/>
      <c r="AF579" s="84"/>
      <c r="AG579" s="84"/>
      <c r="AH579" s="84"/>
      <c r="AI579" s="84"/>
      <c r="AJ579" s="84"/>
      <c r="AK579" s="84"/>
      <c r="AL579" s="84"/>
      <c r="AM579" s="84"/>
      <c r="AN579" s="84"/>
    </row>
    <row r="580" spans="1:40" ht="12" customHeight="1">
      <c r="A580" s="80"/>
      <c r="B580" s="140" t="s">
        <v>820</v>
      </c>
      <c r="C580" s="140"/>
      <c r="D580" s="140"/>
      <c r="E580" s="140"/>
      <c r="F580" s="140"/>
      <c r="H580" s="140"/>
      <c r="I580" s="140"/>
      <c r="J580" s="140"/>
      <c r="K580" s="140"/>
      <c r="L580" s="140"/>
      <c r="M580" s="140"/>
      <c r="N580" s="335" t="s">
        <v>821</v>
      </c>
      <c r="O580" s="80"/>
      <c r="P580" s="84" t="s">
        <v>822</v>
      </c>
      <c r="Q580" s="84"/>
      <c r="R580" s="84"/>
      <c r="S580" s="84"/>
      <c r="T580" s="84"/>
      <c r="U580" s="84"/>
      <c r="V580" s="84"/>
      <c r="W580" s="84"/>
      <c r="X580" s="84"/>
      <c r="Y580" s="84"/>
      <c r="Z580" s="84"/>
      <c r="AA580" s="84"/>
      <c r="AB580" s="84"/>
      <c r="AC580" s="84"/>
      <c r="AD580" s="84"/>
      <c r="AE580" s="84"/>
      <c r="AF580" s="84"/>
      <c r="AG580" s="84"/>
      <c r="AH580" s="84"/>
      <c r="AI580" s="84"/>
      <c r="AJ580" s="84"/>
      <c r="AK580" s="84"/>
      <c r="AL580" s="84"/>
      <c r="AM580" s="84"/>
      <c r="AN580" s="84"/>
    </row>
    <row r="581" spans="1:40" ht="12" customHeight="1">
      <c r="A581" s="80"/>
      <c r="B581" s="336"/>
      <c r="C581" s="336"/>
      <c r="D581" s="336"/>
      <c r="E581" s="336"/>
      <c r="F581" s="336"/>
      <c r="G581" s="336"/>
      <c r="H581" s="336"/>
      <c r="I581" s="84"/>
      <c r="J581" s="336"/>
      <c r="K581" s="336"/>
      <c r="L581" s="336"/>
      <c r="M581" s="326" t="s">
        <v>142</v>
      </c>
      <c r="N581" s="180"/>
      <c r="O581" s="80"/>
      <c r="P581" s="84"/>
      <c r="Q581" s="84"/>
      <c r="R581" s="84"/>
      <c r="S581" s="84"/>
      <c r="T581" s="84"/>
      <c r="U581" s="84"/>
      <c r="V581" s="84"/>
      <c r="W581" s="84"/>
      <c r="X581" s="84"/>
      <c r="Y581" s="84"/>
      <c r="Z581" s="84"/>
      <c r="AA581" s="84"/>
      <c r="AB581" s="84"/>
      <c r="AC581" s="84"/>
      <c r="AD581" s="84"/>
      <c r="AE581" s="84"/>
      <c r="AF581" s="84"/>
      <c r="AG581" s="84"/>
      <c r="AH581" s="84"/>
      <c r="AI581" s="84"/>
      <c r="AJ581" s="84"/>
      <c r="AK581" s="84"/>
      <c r="AL581" s="84"/>
      <c r="AM581" s="84"/>
      <c r="AN581" s="84"/>
    </row>
    <row r="582" spans="1:40" ht="12" customHeight="1">
      <c r="A582" s="80"/>
      <c r="B582" s="336" t="s">
        <v>823</v>
      </c>
      <c r="C582" s="336"/>
      <c r="D582" s="336"/>
      <c r="E582" s="336"/>
      <c r="F582" s="336"/>
      <c r="G582" s="336"/>
      <c r="H582" s="336"/>
      <c r="I582" s="84"/>
      <c r="J582" s="336"/>
      <c r="K582" s="336"/>
      <c r="L582" s="336"/>
      <c r="M582" s="1661"/>
      <c r="N582" s="177"/>
      <c r="O582" s="80"/>
      <c r="P582" s="84"/>
      <c r="Q582" s="84"/>
      <c r="R582" s="84"/>
      <c r="S582" s="84"/>
      <c r="T582" s="84"/>
      <c r="U582" s="84"/>
      <c r="V582" s="84"/>
      <c r="W582" s="84"/>
      <c r="X582" s="84"/>
      <c r="Y582" s="84"/>
      <c r="Z582" s="84"/>
      <c r="AA582" s="84"/>
      <c r="AB582" s="84"/>
      <c r="AC582" s="84"/>
      <c r="AD582" s="84"/>
      <c r="AE582" s="84"/>
      <c r="AF582" s="84"/>
      <c r="AG582" s="84"/>
      <c r="AH582" s="84"/>
      <c r="AI582" s="84"/>
      <c r="AJ582" s="84"/>
      <c r="AK582" s="84"/>
      <c r="AL582" s="84"/>
      <c r="AM582" s="84"/>
      <c r="AN582" s="84"/>
    </row>
    <row r="583" spans="1:40" ht="12" customHeight="1">
      <c r="A583" s="80"/>
      <c r="B583" s="336" t="s">
        <v>824</v>
      </c>
      <c r="C583" s="336"/>
      <c r="D583" s="336"/>
      <c r="E583" s="336"/>
      <c r="F583" s="336"/>
      <c r="G583" s="336"/>
      <c r="H583" s="336"/>
      <c r="I583" s="84"/>
      <c r="J583" s="336"/>
      <c r="K583" s="336"/>
      <c r="L583" s="336"/>
      <c r="M583" s="1661"/>
      <c r="N583" s="177"/>
      <c r="O583" s="80"/>
      <c r="P583" s="84"/>
      <c r="Q583" s="84"/>
      <c r="R583" s="84"/>
      <c r="S583" s="84"/>
      <c r="T583" s="84"/>
      <c r="U583" s="84"/>
      <c r="V583" s="84"/>
      <c r="W583" s="84"/>
      <c r="X583" s="84"/>
      <c r="Y583" s="84"/>
      <c r="Z583" s="84"/>
      <c r="AA583" s="84"/>
      <c r="AB583" s="84"/>
      <c r="AC583" s="84"/>
      <c r="AD583" s="84"/>
      <c r="AE583" s="84"/>
      <c r="AF583" s="84"/>
      <c r="AG583" s="84"/>
      <c r="AH583" s="84"/>
      <c r="AI583" s="84"/>
      <c r="AJ583" s="84"/>
      <c r="AK583" s="84"/>
      <c r="AL583" s="84"/>
      <c r="AM583" s="84"/>
      <c r="AN583" s="84"/>
    </row>
    <row r="584" spans="1:40" ht="12" customHeight="1">
      <c r="A584" s="80"/>
      <c r="B584" s="336" t="s">
        <v>825</v>
      </c>
      <c r="C584" s="336"/>
      <c r="D584" s="336"/>
      <c r="E584" s="336"/>
      <c r="F584" s="336"/>
      <c r="G584" s="336"/>
      <c r="H584" s="336"/>
      <c r="I584" s="84"/>
      <c r="J584" s="336"/>
      <c r="K584" s="336"/>
      <c r="L584" s="336"/>
      <c r="M584" s="1661"/>
      <c r="N584" s="177"/>
      <c r="O584" s="80"/>
      <c r="P584" s="84"/>
      <c r="Q584" s="84"/>
      <c r="R584" s="84"/>
      <c r="S584" s="84"/>
      <c r="T584" s="84"/>
      <c r="U584" s="84"/>
      <c r="V584" s="84"/>
      <c r="W584" s="84"/>
      <c r="X584" s="84"/>
      <c r="Y584" s="84"/>
      <c r="Z584" s="84"/>
      <c r="AA584" s="84"/>
      <c r="AB584" s="84"/>
      <c r="AC584" s="84"/>
      <c r="AD584" s="84"/>
      <c r="AE584" s="84"/>
      <c r="AF584" s="84"/>
      <c r="AG584" s="84"/>
      <c r="AH584" s="84"/>
      <c r="AI584" s="84"/>
      <c r="AJ584" s="84"/>
      <c r="AK584" s="84"/>
      <c r="AL584" s="84"/>
      <c r="AM584" s="84"/>
      <c r="AN584" s="84"/>
    </row>
    <row r="585" spans="1:40" ht="12" customHeight="1">
      <c r="A585" s="80"/>
      <c r="B585" s="336" t="s">
        <v>826</v>
      </c>
      <c r="C585" s="336"/>
      <c r="D585" s="336"/>
      <c r="E585" s="336"/>
      <c r="F585" s="336"/>
      <c r="G585" s="336"/>
      <c r="H585" s="336"/>
      <c r="I585" s="84"/>
      <c r="J585" s="336"/>
      <c r="K585" s="336"/>
      <c r="L585" s="336"/>
      <c r="M585" s="1661"/>
      <c r="N585" s="177"/>
      <c r="O585" s="80"/>
      <c r="P585" s="84"/>
      <c r="Q585" s="84"/>
      <c r="R585" s="84"/>
      <c r="S585" s="84"/>
      <c r="T585" s="84"/>
      <c r="U585" s="84"/>
      <c r="V585" s="84"/>
      <c r="W585" s="84"/>
      <c r="X585" s="84"/>
      <c r="Y585" s="84"/>
      <c r="Z585" s="84"/>
      <c r="AA585" s="84"/>
      <c r="AB585" s="84"/>
      <c r="AC585" s="84"/>
      <c r="AD585" s="84"/>
      <c r="AE585" s="84"/>
      <c r="AF585" s="84"/>
      <c r="AG585" s="84"/>
      <c r="AH585" s="84"/>
      <c r="AI585" s="84"/>
      <c r="AJ585" s="84"/>
      <c r="AK585" s="84"/>
      <c r="AL585" s="84"/>
      <c r="AM585" s="84"/>
      <c r="AN585" s="84"/>
    </row>
    <row r="586" spans="1:40" ht="12" customHeight="1">
      <c r="A586" s="80"/>
      <c r="B586" s="327" t="s">
        <v>827</v>
      </c>
      <c r="C586" s="336"/>
      <c r="D586" s="336"/>
      <c r="E586" s="336"/>
      <c r="F586" s="336"/>
      <c r="G586" s="336"/>
      <c r="H586" s="336"/>
      <c r="I586" s="84"/>
      <c r="J586" s="336"/>
      <c r="K586" s="336"/>
      <c r="L586" s="336"/>
      <c r="M586" s="1661"/>
      <c r="N586" s="177"/>
      <c r="O586" s="80"/>
      <c r="P586" s="84"/>
      <c r="Q586" s="84"/>
      <c r="R586" s="84"/>
      <c r="S586" s="84"/>
      <c r="T586" s="84"/>
      <c r="U586" s="84"/>
      <c r="V586" s="84"/>
      <c r="W586" s="84"/>
      <c r="X586" s="84"/>
      <c r="Y586" s="84"/>
      <c r="Z586" s="84"/>
      <c r="AA586" s="84"/>
      <c r="AB586" s="84"/>
      <c r="AC586" s="84"/>
      <c r="AD586" s="84"/>
      <c r="AE586" s="84"/>
      <c r="AF586" s="84"/>
      <c r="AG586" s="84"/>
      <c r="AH586" s="84"/>
      <c r="AI586" s="84"/>
      <c r="AJ586" s="84"/>
      <c r="AK586" s="84"/>
      <c r="AL586" s="84"/>
      <c r="AM586" s="84"/>
      <c r="AN586" s="84"/>
    </row>
    <row r="587" spans="1:40" ht="12" customHeight="1">
      <c r="A587" s="80"/>
      <c r="B587" s="327" t="s">
        <v>828</v>
      </c>
      <c r="C587" s="336"/>
      <c r="D587" s="336"/>
      <c r="E587" s="336"/>
      <c r="F587" s="336"/>
      <c r="G587" s="336"/>
      <c r="H587" s="336"/>
      <c r="I587" s="84"/>
      <c r="J587" s="336"/>
      <c r="K587" s="336"/>
      <c r="L587" s="336"/>
      <c r="M587" s="1661"/>
      <c r="N587" s="177"/>
      <c r="O587" s="80"/>
      <c r="P587" s="84"/>
      <c r="Q587" s="84"/>
      <c r="R587" s="84"/>
      <c r="S587" s="84"/>
      <c r="T587" s="84"/>
      <c r="U587" s="84"/>
      <c r="V587" s="84"/>
      <c r="W587" s="84"/>
      <c r="X587" s="84"/>
      <c r="Y587" s="84"/>
      <c r="Z587" s="84"/>
      <c r="AA587" s="84"/>
      <c r="AB587" s="84"/>
      <c r="AC587" s="84"/>
      <c r="AD587" s="84"/>
      <c r="AE587" s="84"/>
      <c r="AF587" s="84"/>
      <c r="AG587" s="84"/>
      <c r="AH587" s="84"/>
      <c r="AI587" s="84"/>
      <c r="AJ587" s="84"/>
      <c r="AK587" s="84"/>
      <c r="AL587" s="84"/>
      <c r="AM587" s="84"/>
      <c r="AN587" s="84"/>
    </row>
    <row r="588" spans="1:40" ht="12" customHeight="1">
      <c r="A588" s="80"/>
      <c r="B588" s="327" t="s">
        <v>829</v>
      </c>
      <c r="C588" s="336"/>
      <c r="D588" s="336"/>
      <c r="E588" s="336"/>
      <c r="F588" s="336"/>
      <c r="G588" s="336"/>
      <c r="H588" s="336"/>
      <c r="I588" s="84"/>
      <c r="J588" s="336"/>
      <c r="K588" s="336"/>
      <c r="L588" s="336"/>
      <c r="M588" s="1661"/>
      <c r="N588" s="177"/>
      <c r="O588" s="80"/>
      <c r="P588" s="84"/>
      <c r="Q588" s="84"/>
      <c r="R588" s="84"/>
      <c r="S588" s="84"/>
      <c r="T588" s="84"/>
      <c r="U588" s="84"/>
      <c r="V588" s="84"/>
      <c r="W588" s="84"/>
      <c r="X588" s="84"/>
      <c r="Y588" s="84"/>
      <c r="Z588" s="84"/>
      <c r="AA588" s="84"/>
      <c r="AB588" s="84"/>
      <c r="AC588" s="84"/>
      <c r="AD588" s="84"/>
      <c r="AE588" s="84"/>
      <c r="AF588" s="84"/>
      <c r="AG588" s="84"/>
      <c r="AH588" s="84"/>
      <c r="AI588" s="84"/>
      <c r="AJ588" s="84"/>
      <c r="AK588" s="84"/>
      <c r="AL588" s="84"/>
      <c r="AM588" s="84"/>
      <c r="AN588" s="84"/>
    </row>
    <row r="589" spans="1:40" ht="12" customHeight="1">
      <c r="A589" s="80"/>
      <c r="B589" s="327" t="s">
        <v>830</v>
      </c>
      <c r="C589" s="336"/>
      <c r="D589" s="336"/>
      <c r="E589" s="336"/>
      <c r="F589" s="336"/>
      <c r="G589" s="336"/>
      <c r="H589" s="336"/>
      <c r="I589" s="84"/>
      <c r="J589" s="336"/>
      <c r="K589" s="336"/>
      <c r="L589" s="336"/>
      <c r="M589" s="1661"/>
      <c r="N589" s="177"/>
      <c r="O589" s="80"/>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row>
    <row r="590" spans="1:40" ht="12" customHeight="1">
      <c r="A590" s="15"/>
      <c r="B590" s="1150" t="s">
        <v>831</v>
      </c>
      <c r="C590" s="324"/>
      <c r="D590" s="324"/>
      <c r="E590" s="324"/>
      <c r="F590" s="324"/>
      <c r="G590" s="324"/>
      <c r="H590" s="324"/>
      <c r="I590" s="13"/>
      <c r="J590" s="324"/>
      <c r="K590" s="324"/>
      <c r="L590" s="324"/>
      <c r="M590" s="1662"/>
      <c r="N590" s="248"/>
      <c r="O590" s="15"/>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row>
    <row r="591" spans="1:40" ht="12" customHeight="1">
      <c r="A591" s="15"/>
      <c r="B591" s="324" t="s">
        <v>832</v>
      </c>
      <c r="C591" s="324"/>
      <c r="D591" s="324"/>
      <c r="E591" s="324"/>
      <c r="F591" s="324"/>
      <c r="G591" s="324"/>
      <c r="H591" s="324"/>
      <c r="I591" s="13"/>
      <c r="J591" s="324"/>
      <c r="K591" s="324"/>
      <c r="L591" s="324"/>
      <c r="M591" s="1663">
        <f>SUM(M582:M589)</f>
        <v>0</v>
      </c>
      <c r="N591" s="285"/>
      <c r="O591" s="15"/>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row>
    <row r="592" spans="1:40" ht="12" customHeight="1">
      <c r="A592" s="80"/>
      <c r="B592" s="333" t="s">
        <v>597</v>
      </c>
      <c r="C592" s="336"/>
      <c r="D592" s="336"/>
      <c r="E592" s="336"/>
      <c r="F592" s="336"/>
      <c r="G592" s="336"/>
      <c r="H592" s="336"/>
      <c r="I592" s="84"/>
      <c r="J592" s="336"/>
      <c r="K592" s="336"/>
      <c r="L592" s="336"/>
      <c r="M592" s="1664"/>
      <c r="N592" s="231"/>
      <c r="O592" s="80"/>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592" s="84"/>
      <c r="AN592" s="84"/>
    </row>
    <row r="593" spans="1:40" ht="12" customHeight="1">
      <c r="A593" s="80"/>
      <c r="B593" s="333" t="s">
        <v>140</v>
      </c>
      <c r="C593" s="336"/>
      <c r="D593" s="336"/>
      <c r="E593" s="336"/>
      <c r="F593" s="336"/>
      <c r="G593" s="336"/>
      <c r="H593" s="336"/>
      <c r="I593" s="84"/>
      <c r="J593" s="336"/>
      <c r="K593" s="336"/>
      <c r="L593" s="336"/>
      <c r="M593" s="1665">
        <f>SUM(M591:M592)</f>
        <v>0</v>
      </c>
      <c r="N593" s="180"/>
      <c r="O593" s="80"/>
      <c r="P593" s="84"/>
      <c r="Q593" s="84"/>
      <c r="R593" s="84"/>
      <c r="S593" s="84"/>
      <c r="T593" s="84"/>
      <c r="U593" s="84"/>
      <c r="V593" s="84"/>
      <c r="W593" s="84"/>
      <c r="X593" s="84"/>
      <c r="Y593" s="84"/>
      <c r="Z593" s="84"/>
      <c r="AA593" s="84"/>
      <c r="AB593" s="84"/>
      <c r="AC593" s="84"/>
      <c r="AD593" s="84"/>
      <c r="AE593" s="84"/>
      <c r="AF593" s="84"/>
      <c r="AG593" s="84"/>
      <c r="AH593" s="84"/>
      <c r="AI593" s="84"/>
      <c r="AJ593" s="84"/>
      <c r="AK593" s="84"/>
      <c r="AL593" s="84"/>
      <c r="AM593" s="84"/>
      <c r="AN593" s="84"/>
    </row>
    <row r="594" spans="1:40" ht="12" customHeight="1">
      <c r="A594" s="80"/>
      <c r="B594" s="334" t="s">
        <v>816</v>
      </c>
      <c r="C594" s="336"/>
      <c r="D594" s="336"/>
      <c r="E594" s="336"/>
      <c r="F594" s="336"/>
      <c r="G594" s="336"/>
      <c r="H594" s="336"/>
      <c r="I594" s="84"/>
      <c r="J594" s="336"/>
      <c r="K594" s="336"/>
      <c r="L594" s="336"/>
      <c r="M594" s="1664"/>
      <c r="N594" s="231"/>
      <c r="O594" s="80"/>
      <c r="P594" s="84"/>
      <c r="Q594" s="84"/>
      <c r="R594" s="84"/>
      <c r="S594" s="84"/>
      <c r="T594" s="84"/>
      <c r="U594" s="84"/>
      <c r="V594" s="84"/>
      <c r="W594" s="84"/>
      <c r="X594" s="84"/>
      <c r="Y594" s="84"/>
      <c r="Z594" s="84"/>
      <c r="AA594" s="84"/>
      <c r="AB594" s="84"/>
      <c r="AC594" s="84"/>
      <c r="AD594" s="84"/>
      <c r="AE594" s="84"/>
      <c r="AF594" s="84"/>
      <c r="AG594" s="84"/>
      <c r="AH594" s="84"/>
      <c r="AI594" s="84"/>
      <c r="AJ594" s="84"/>
      <c r="AK594" s="84"/>
      <c r="AL594" s="84"/>
      <c r="AM594" s="84"/>
      <c r="AN594" s="84"/>
    </row>
    <row r="595" spans="1:40" ht="12" customHeight="1">
      <c r="A595" s="80"/>
      <c r="B595" s="334"/>
      <c r="C595" s="336"/>
      <c r="D595" s="336"/>
      <c r="E595" s="336"/>
      <c r="F595" s="336"/>
      <c r="G595" s="336"/>
      <c r="H595" s="336"/>
      <c r="I595" s="84"/>
      <c r="J595" s="336"/>
      <c r="K595" s="336"/>
      <c r="L595" s="336"/>
      <c r="M595" s="1666">
        <f>SUM(M593:M594)</f>
        <v>0</v>
      </c>
      <c r="N595" s="180"/>
      <c r="O595" s="80"/>
      <c r="P595" s="84"/>
      <c r="Q595" s="84"/>
      <c r="R595" s="84"/>
      <c r="S595" s="84"/>
      <c r="T595" s="84"/>
      <c r="U595" s="84"/>
      <c r="V595" s="84"/>
      <c r="W595" s="84"/>
      <c r="X595" s="84"/>
      <c r="Y595" s="84"/>
      <c r="Z595" s="84"/>
      <c r="AA595" s="84"/>
      <c r="AB595" s="84"/>
      <c r="AC595" s="84"/>
      <c r="AD595" s="84"/>
      <c r="AE595" s="84"/>
      <c r="AF595" s="84"/>
      <c r="AG595" s="84"/>
      <c r="AH595" s="84"/>
      <c r="AI595" s="84"/>
      <c r="AJ595" s="84"/>
      <c r="AK595" s="84"/>
      <c r="AL595" s="84"/>
      <c r="AM595" s="84"/>
      <c r="AN595" s="84"/>
    </row>
    <row r="596" spans="1:40" ht="12" customHeight="1">
      <c r="A596" s="136"/>
      <c r="B596" s="160"/>
      <c r="C596" s="338"/>
      <c r="D596" s="338"/>
      <c r="E596" s="338"/>
      <c r="F596" s="338"/>
      <c r="G596" s="338"/>
      <c r="H596" s="338"/>
      <c r="I596" s="108"/>
      <c r="J596" s="338"/>
      <c r="K596" s="338"/>
      <c r="L596" s="338"/>
      <c r="M596" s="1667"/>
      <c r="N596" s="180"/>
      <c r="O596" s="136"/>
      <c r="P596" s="108"/>
      <c r="Q596" s="108"/>
      <c r="R596" s="108"/>
      <c r="S596" s="108"/>
      <c r="T596" s="108"/>
      <c r="U596" s="108"/>
      <c r="V596" s="108"/>
      <c r="W596" s="108"/>
      <c r="X596" s="108"/>
      <c r="Y596" s="108"/>
      <c r="Z596" s="108"/>
      <c r="AA596" s="108"/>
      <c r="AB596" s="108"/>
      <c r="AC596" s="108"/>
      <c r="AD596" s="108"/>
      <c r="AE596" s="108"/>
      <c r="AF596" s="108"/>
      <c r="AG596" s="108"/>
      <c r="AH596" s="108"/>
      <c r="AI596" s="108"/>
      <c r="AJ596" s="108"/>
      <c r="AK596" s="108"/>
      <c r="AL596" s="108"/>
      <c r="AM596" s="108"/>
      <c r="AN596" s="108"/>
    </row>
    <row r="597" spans="1:40" ht="12" customHeight="1">
      <c r="A597" s="136"/>
      <c r="B597" s="160" t="s">
        <v>618</v>
      </c>
      <c r="C597" s="338"/>
      <c r="D597" s="338"/>
      <c r="E597" s="338"/>
      <c r="F597" s="338"/>
      <c r="G597" s="338"/>
      <c r="H597" s="338"/>
      <c r="I597" s="108"/>
      <c r="J597" s="338"/>
      <c r="K597" s="338"/>
      <c r="L597" s="338"/>
      <c r="M597" s="1667">
        <f>K571-M591</f>
        <v>0</v>
      </c>
      <c r="N597" s="180"/>
      <c r="O597" s="136"/>
      <c r="P597" s="108"/>
      <c r="Q597" s="108"/>
      <c r="R597" s="108"/>
      <c r="S597" s="108"/>
      <c r="T597" s="108"/>
      <c r="U597" s="108"/>
      <c r="V597" s="108"/>
      <c r="W597" s="108"/>
      <c r="X597" s="108"/>
      <c r="Y597" s="108"/>
      <c r="Z597" s="108"/>
      <c r="AA597" s="108"/>
      <c r="AB597" s="108"/>
      <c r="AC597" s="108"/>
      <c r="AD597" s="108"/>
      <c r="AE597" s="108"/>
      <c r="AF597" s="108"/>
      <c r="AG597" s="108"/>
      <c r="AH597" s="108"/>
      <c r="AI597" s="108"/>
      <c r="AJ597" s="108"/>
      <c r="AK597" s="108"/>
      <c r="AL597" s="108"/>
      <c r="AM597" s="108"/>
      <c r="AN597" s="108"/>
    </row>
    <row r="598" spans="1:40" ht="12" customHeight="1">
      <c r="A598" s="80"/>
      <c r="B598" s="160" t="s">
        <v>618</v>
      </c>
      <c r="C598" s="336"/>
      <c r="D598" s="336"/>
      <c r="E598" s="336"/>
      <c r="F598" s="336"/>
      <c r="G598" s="336"/>
      <c r="H598" s="336"/>
      <c r="I598" s="84"/>
      <c r="J598" s="336"/>
      <c r="K598" s="336"/>
      <c r="L598" s="336"/>
      <c r="M598" s="1667">
        <f>K573-M593</f>
        <v>0</v>
      </c>
      <c r="N598" s="180"/>
      <c r="O598" s="80"/>
      <c r="P598" s="84"/>
      <c r="Q598" s="84"/>
      <c r="R598" s="84"/>
      <c r="S598" s="84"/>
      <c r="T598" s="84"/>
      <c r="U598" s="84"/>
      <c r="V598" s="84"/>
      <c r="W598" s="84"/>
      <c r="X598" s="84"/>
      <c r="Y598" s="84"/>
      <c r="Z598" s="84"/>
      <c r="AA598" s="84"/>
      <c r="AB598" s="84"/>
      <c r="AC598" s="84"/>
      <c r="AD598" s="84"/>
      <c r="AE598" s="84"/>
      <c r="AF598" s="84"/>
      <c r="AG598" s="84"/>
      <c r="AH598" s="84"/>
      <c r="AI598" s="84"/>
      <c r="AJ598" s="84"/>
      <c r="AK598" s="84"/>
      <c r="AL598" s="84"/>
      <c r="AM598" s="84"/>
      <c r="AN598" s="84"/>
    </row>
    <row r="599" spans="1:40" ht="12" customHeight="1">
      <c r="A599" s="80"/>
      <c r="B599" s="334"/>
      <c r="C599" s="336"/>
      <c r="D599" s="336"/>
      <c r="E599" s="336"/>
      <c r="F599" s="336"/>
      <c r="G599" s="336"/>
      <c r="H599" s="336"/>
      <c r="I599" s="84"/>
      <c r="J599" s="336"/>
      <c r="K599" s="336"/>
      <c r="L599" s="336"/>
      <c r="M599" s="1665"/>
      <c r="N599" s="180"/>
      <c r="O599" s="80"/>
      <c r="P599" s="84"/>
      <c r="Q599" s="84"/>
      <c r="R599" s="84"/>
      <c r="S599" s="84"/>
      <c r="T599" s="84"/>
      <c r="U599" s="84"/>
      <c r="V599" s="84"/>
      <c r="W599" s="84"/>
      <c r="X599" s="84"/>
      <c r="Y599" s="84"/>
      <c r="Z599" s="84"/>
      <c r="AA599" s="84"/>
      <c r="AB599" s="84"/>
      <c r="AC599" s="84"/>
      <c r="AD599" s="84"/>
      <c r="AE599" s="84"/>
      <c r="AF599" s="84"/>
      <c r="AG599" s="84"/>
      <c r="AH599" s="84"/>
      <c r="AI599" s="84"/>
      <c r="AJ599" s="84"/>
      <c r="AK599" s="84"/>
      <c r="AL599" s="84"/>
      <c r="AM599" s="84"/>
      <c r="AN599" s="84"/>
    </row>
    <row r="600" spans="1:40" ht="12" customHeight="1">
      <c r="A600" s="80"/>
      <c r="B600" s="336" t="s">
        <v>824</v>
      </c>
      <c r="C600" s="336"/>
      <c r="D600" s="336"/>
      <c r="E600" s="336"/>
      <c r="F600" s="336"/>
      <c r="G600" s="336"/>
      <c r="H600" s="336"/>
      <c r="I600" s="84"/>
      <c r="J600" s="336"/>
      <c r="K600" s="336"/>
      <c r="L600" s="336"/>
      <c r="M600" s="1661"/>
      <c r="N600" s="177"/>
      <c r="O600" s="80"/>
      <c r="P600" s="84"/>
      <c r="Q600" s="84"/>
      <c r="R600" s="84"/>
      <c r="S600" s="84"/>
      <c r="T600" s="84"/>
      <c r="U600" s="84"/>
      <c r="V600" s="84"/>
      <c r="W600" s="84"/>
      <c r="X600" s="84"/>
      <c r="Y600" s="84"/>
      <c r="Z600" s="84"/>
      <c r="AA600" s="84"/>
      <c r="AB600" s="84"/>
      <c r="AC600" s="84"/>
      <c r="AD600" s="84"/>
      <c r="AE600" s="84"/>
      <c r="AF600" s="84"/>
      <c r="AG600" s="84"/>
      <c r="AH600" s="84"/>
      <c r="AI600" s="84"/>
      <c r="AJ600" s="84"/>
      <c r="AK600" s="84"/>
      <c r="AL600" s="84"/>
      <c r="AM600" s="84"/>
      <c r="AN600" s="84"/>
    </row>
    <row r="601" spans="1:40" ht="12" customHeight="1">
      <c r="A601" s="80"/>
      <c r="B601" s="336" t="s">
        <v>825</v>
      </c>
      <c r="C601" s="336"/>
      <c r="D601" s="336"/>
      <c r="E601" s="336"/>
      <c r="F601" s="336"/>
      <c r="G601" s="336"/>
      <c r="H601" s="336"/>
      <c r="I601" s="84"/>
      <c r="J601" s="336"/>
      <c r="K601" s="336"/>
      <c r="L601" s="336"/>
      <c r="M601" s="1661"/>
      <c r="N601" s="177"/>
      <c r="O601" s="80"/>
      <c r="P601" s="84"/>
      <c r="Q601" s="84"/>
      <c r="R601" s="84"/>
      <c r="S601" s="84"/>
      <c r="T601" s="84"/>
      <c r="U601" s="84"/>
      <c r="V601" s="84"/>
      <c r="W601" s="84"/>
      <c r="X601" s="84"/>
      <c r="Y601" s="84"/>
      <c r="Z601" s="84"/>
      <c r="AA601" s="84"/>
      <c r="AB601" s="84"/>
      <c r="AC601" s="84"/>
      <c r="AD601" s="84"/>
      <c r="AE601" s="84"/>
      <c r="AF601" s="84"/>
      <c r="AG601" s="84"/>
      <c r="AH601" s="84"/>
      <c r="AI601" s="84"/>
      <c r="AJ601" s="84"/>
      <c r="AK601" s="84"/>
      <c r="AL601" s="84"/>
      <c r="AM601" s="84"/>
      <c r="AN601" s="84"/>
    </row>
    <row r="602" spans="1:40" ht="12" customHeight="1">
      <c r="A602" s="80"/>
      <c r="B602" s="336" t="s">
        <v>826</v>
      </c>
      <c r="C602" s="336"/>
      <c r="D602" s="336"/>
      <c r="E602" s="336"/>
      <c r="F602" s="336"/>
      <c r="G602" s="336"/>
      <c r="H602" s="336"/>
      <c r="I602" s="84"/>
      <c r="J602" s="336"/>
      <c r="K602" s="336"/>
      <c r="L602" s="336"/>
      <c r="M602" s="1661"/>
      <c r="N602" s="177"/>
      <c r="O602" s="80"/>
      <c r="P602" s="84"/>
      <c r="Q602" s="84"/>
      <c r="R602" s="84"/>
      <c r="S602" s="84"/>
      <c r="T602" s="84"/>
      <c r="U602" s="84"/>
      <c r="V602" s="84"/>
      <c r="W602" s="84"/>
      <c r="X602" s="84"/>
      <c r="Y602" s="84"/>
      <c r="Z602" s="84"/>
      <c r="AA602" s="84"/>
      <c r="AB602" s="84"/>
      <c r="AC602" s="84"/>
      <c r="AD602" s="84"/>
      <c r="AE602" s="84"/>
      <c r="AF602" s="84"/>
      <c r="AG602" s="84"/>
      <c r="AH602" s="84"/>
      <c r="AI602" s="84"/>
      <c r="AJ602" s="84"/>
      <c r="AK602" s="84"/>
      <c r="AL602" s="84"/>
      <c r="AM602" s="84"/>
      <c r="AN602" s="84"/>
    </row>
    <row r="603" spans="1:40" ht="12" customHeight="1">
      <c r="A603" s="80"/>
      <c r="B603" s="327" t="s">
        <v>827</v>
      </c>
      <c r="C603" s="336"/>
      <c r="D603" s="336"/>
      <c r="E603" s="336"/>
      <c r="F603" s="336"/>
      <c r="G603" s="336"/>
      <c r="H603" s="336"/>
      <c r="I603" s="84"/>
      <c r="J603" s="336"/>
      <c r="K603" s="336"/>
      <c r="L603" s="336"/>
      <c r="M603" s="1661"/>
      <c r="N603" s="177"/>
      <c r="O603" s="80"/>
      <c r="P603" s="84"/>
      <c r="Q603" s="84"/>
      <c r="R603" s="84"/>
      <c r="S603" s="84"/>
      <c r="T603" s="84"/>
      <c r="U603" s="84"/>
      <c r="V603" s="84"/>
      <c r="W603" s="84"/>
      <c r="X603" s="84"/>
      <c r="Y603" s="84"/>
      <c r="Z603" s="84"/>
      <c r="AA603" s="84"/>
      <c r="AB603" s="84"/>
      <c r="AC603" s="84"/>
      <c r="AD603" s="84"/>
      <c r="AE603" s="84"/>
      <c r="AF603" s="84"/>
      <c r="AG603" s="84"/>
      <c r="AH603" s="84"/>
      <c r="AI603" s="84"/>
      <c r="AJ603" s="84"/>
      <c r="AK603" s="84"/>
      <c r="AL603" s="84"/>
      <c r="AM603" s="84"/>
      <c r="AN603" s="84"/>
    </row>
    <row r="604" spans="1:40" ht="12" customHeight="1">
      <c r="A604" s="80"/>
      <c r="B604" s="327" t="s">
        <v>828</v>
      </c>
      <c r="C604" s="336"/>
      <c r="D604" s="336"/>
      <c r="E604" s="336"/>
      <c r="F604" s="336"/>
      <c r="G604" s="336"/>
      <c r="H604" s="336"/>
      <c r="I604" s="84"/>
      <c r="J604" s="336"/>
      <c r="K604" s="336"/>
      <c r="L604" s="336"/>
      <c r="M604" s="1661"/>
      <c r="N604" s="177"/>
      <c r="O604" s="80"/>
      <c r="P604" s="84"/>
      <c r="Q604" s="84"/>
      <c r="R604" s="84"/>
      <c r="S604" s="84"/>
      <c r="T604" s="84"/>
      <c r="U604" s="84"/>
      <c r="V604" s="84"/>
      <c r="W604" s="84"/>
      <c r="X604" s="84"/>
      <c r="Y604" s="84"/>
      <c r="Z604" s="84"/>
      <c r="AA604" s="84"/>
      <c r="AB604" s="84"/>
      <c r="AC604" s="84"/>
      <c r="AD604" s="84"/>
      <c r="AE604" s="84"/>
      <c r="AF604" s="84"/>
      <c r="AG604" s="84"/>
      <c r="AH604" s="84"/>
      <c r="AI604" s="84"/>
      <c r="AJ604" s="84"/>
      <c r="AK604" s="84"/>
      <c r="AL604" s="84"/>
      <c r="AM604" s="84"/>
      <c r="AN604" s="84"/>
    </row>
    <row r="605" spans="1:40" ht="12" customHeight="1">
      <c r="A605" s="80"/>
      <c r="B605" s="327" t="s">
        <v>829</v>
      </c>
      <c r="C605" s="336"/>
      <c r="D605" s="336"/>
      <c r="E605" s="336"/>
      <c r="F605" s="336"/>
      <c r="G605" s="336"/>
      <c r="H605" s="336"/>
      <c r="I605" s="84"/>
      <c r="J605" s="336"/>
      <c r="K605" s="336"/>
      <c r="L605" s="336"/>
      <c r="M605" s="1661"/>
      <c r="N605" s="177"/>
      <c r="O605" s="80"/>
      <c r="P605" s="84"/>
      <c r="Q605" s="84"/>
      <c r="R605" s="84"/>
      <c r="S605" s="84"/>
      <c r="T605" s="84"/>
      <c r="U605" s="84"/>
      <c r="V605" s="84"/>
      <c r="W605" s="84"/>
      <c r="X605" s="84"/>
      <c r="Y605" s="84"/>
      <c r="Z605" s="84"/>
      <c r="AA605" s="84"/>
      <c r="AB605" s="84"/>
      <c r="AC605" s="84"/>
      <c r="AD605" s="84"/>
      <c r="AE605" s="84"/>
      <c r="AF605" s="84"/>
      <c r="AG605" s="84"/>
      <c r="AH605" s="84"/>
      <c r="AI605" s="84"/>
      <c r="AJ605" s="84"/>
      <c r="AK605" s="84"/>
      <c r="AL605" s="84"/>
      <c r="AM605" s="84"/>
      <c r="AN605" s="84"/>
    </row>
    <row r="606" spans="1:40" ht="12" customHeight="1">
      <c r="A606" s="80"/>
      <c r="B606" s="327" t="s">
        <v>830</v>
      </c>
      <c r="C606" s="336"/>
      <c r="D606" s="336"/>
      <c r="E606" s="336"/>
      <c r="F606" s="336"/>
      <c r="G606" s="336"/>
      <c r="H606" s="336"/>
      <c r="I606" s="84"/>
      <c r="J606" s="336"/>
      <c r="K606" s="336"/>
      <c r="L606" s="336"/>
      <c r="M606" s="1661"/>
      <c r="N606" s="177"/>
      <c r="O606" s="80"/>
      <c r="P606" s="84"/>
      <c r="Q606" s="84"/>
      <c r="R606" s="84"/>
      <c r="S606" s="84"/>
      <c r="T606" s="84"/>
      <c r="U606" s="84"/>
      <c r="V606" s="84"/>
      <c r="W606" s="84"/>
      <c r="X606" s="84"/>
      <c r="Y606" s="84"/>
      <c r="Z606" s="84"/>
      <c r="AA606" s="84"/>
      <c r="AB606" s="84"/>
      <c r="AC606" s="84"/>
      <c r="AD606" s="84"/>
      <c r="AE606" s="84"/>
      <c r="AF606" s="84"/>
      <c r="AG606" s="84"/>
      <c r="AH606" s="84"/>
      <c r="AI606" s="84"/>
      <c r="AJ606" s="84"/>
      <c r="AK606" s="84"/>
      <c r="AL606" s="84"/>
      <c r="AM606" s="84"/>
      <c r="AN606" s="84"/>
    </row>
    <row r="607" spans="1:40" ht="12" customHeight="1">
      <c r="A607" s="80"/>
      <c r="B607" s="1150" t="s">
        <v>831</v>
      </c>
      <c r="C607" s="336"/>
      <c r="D607" s="336"/>
      <c r="E607" s="336"/>
      <c r="F607" s="336"/>
      <c r="G607" s="336"/>
      <c r="H607" s="336"/>
      <c r="I607" s="84"/>
      <c r="J607" s="336"/>
      <c r="K607" s="336"/>
      <c r="L607" s="336"/>
      <c r="M607" s="1661"/>
      <c r="N607" s="177"/>
      <c r="O607" s="80"/>
      <c r="P607" s="84"/>
      <c r="Q607" s="84"/>
      <c r="R607" s="84"/>
      <c r="S607" s="84"/>
      <c r="T607" s="84"/>
      <c r="U607" s="84"/>
      <c r="V607" s="84"/>
      <c r="W607" s="84"/>
      <c r="X607" s="84"/>
      <c r="Y607" s="84"/>
      <c r="Z607" s="84"/>
      <c r="AA607" s="84"/>
      <c r="AB607" s="84"/>
      <c r="AC607" s="84"/>
      <c r="AD607" s="84"/>
      <c r="AE607" s="84"/>
      <c r="AF607" s="84"/>
      <c r="AG607" s="84"/>
      <c r="AH607" s="84"/>
      <c r="AI607" s="84"/>
      <c r="AJ607" s="84"/>
      <c r="AK607" s="84"/>
      <c r="AL607" s="84"/>
      <c r="AM607" s="84"/>
      <c r="AN607" s="84"/>
    </row>
    <row r="608" spans="1:40" ht="12" customHeight="1">
      <c r="A608" s="80"/>
      <c r="B608" s="324" t="s">
        <v>833</v>
      </c>
      <c r="C608" s="336"/>
      <c r="D608" s="336"/>
      <c r="E608" s="336"/>
      <c r="F608" s="336"/>
      <c r="G608" s="336"/>
      <c r="H608" s="336"/>
      <c r="I608" s="84"/>
      <c r="J608" s="336"/>
      <c r="K608" s="336"/>
      <c r="L608" s="336"/>
      <c r="M608" s="1668">
        <f>SUM(M600:M606)</f>
        <v>0</v>
      </c>
      <c r="N608" s="180"/>
      <c r="O608" s="80"/>
      <c r="P608" s="84"/>
      <c r="Q608" s="84"/>
      <c r="R608" s="84"/>
      <c r="S608" s="84"/>
      <c r="T608" s="84"/>
      <c r="U608" s="84"/>
      <c r="V608" s="84"/>
      <c r="W608" s="84"/>
      <c r="X608" s="84"/>
      <c r="Y608" s="84"/>
      <c r="Z608" s="84"/>
      <c r="AA608" s="84"/>
      <c r="AB608" s="84"/>
      <c r="AC608" s="84"/>
      <c r="AD608" s="84"/>
      <c r="AE608" s="84"/>
      <c r="AF608" s="84"/>
      <c r="AG608" s="84"/>
      <c r="AH608" s="84"/>
      <c r="AI608" s="84"/>
      <c r="AJ608" s="84"/>
      <c r="AK608" s="84"/>
      <c r="AL608" s="84"/>
      <c r="AM608" s="84"/>
      <c r="AN608" s="84"/>
    </row>
    <row r="609" spans="1:40" ht="12" customHeight="1">
      <c r="A609" s="80"/>
      <c r="B609" s="333" t="s">
        <v>597</v>
      </c>
      <c r="C609" s="336"/>
      <c r="D609" s="336"/>
      <c r="E609" s="336"/>
      <c r="F609" s="336"/>
      <c r="G609" s="336"/>
      <c r="H609" s="336"/>
      <c r="I609" s="84"/>
      <c r="J609" s="336"/>
      <c r="K609" s="336"/>
      <c r="L609" s="336"/>
      <c r="M609" s="1664"/>
      <c r="N609" s="231"/>
      <c r="O609" s="80"/>
      <c r="P609" s="84"/>
      <c r="Q609" s="84"/>
      <c r="R609" s="84"/>
      <c r="S609" s="84"/>
      <c r="T609" s="84"/>
      <c r="U609" s="84"/>
      <c r="V609" s="84"/>
      <c r="W609" s="84"/>
      <c r="X609" s="84"/>
      <c r="Y609" s="84"/>
      <c r="Z609" s="84"/>
      <c r="AA609" s="84"/>
      <c r="AB609" s="84"/>
      <c r="AC609" s="84"/>
      <c r="AD609" s="84"/>
      <c r="AE609" s="84"/>
      <c r="AF609" s="84"/>
      <c r="AG609" s="84"/>
      <c r="AH609" s="84"/>
      <c r="AI609" s="84"/>
      <c r="AJ609" s="84"/>
      <c r="AK609" s="84"/>
      <c r="AL609" s="84"/>
      <c r="AM609" s="84"/>
      <c r="AN609" s="84"/>
    </row>
    <row r="610" spans="1:40" ht="12" customHeight="1">
      <c r="A610" s="80"/>
      <c r="B610" s="333" t="s">
        <v>140</v>
      </c>
      <c r="C610" s="336"/>
      <c r="D610" s="336"/>
      <c r="E610" s="336"/>
      <c r="F610" s="336"/>
      <c r="G610" s="336"/>
      <c r="H610" s="336"/>
      <c r="I610" s="84"/>
      <c r="J610" s="336"/>
      <c r="K610" s="336"/>
      <c r="L610" s="336"/>
      <c r="M610" s="1665">
        <f>SUM(M608:M609)</f>
        <v>0</v>
      </c>
      <c r="N610" s="180"/>
      <c r="O610" s="80"/>
      <c r="P610" s="84"/>
      <c r="Q610" s="84"/>
      <c r="R610" s="84"/>
      <c r="S610" s="84"/>
      <c r="T610" s="84"/>
      <c r="U610" s="84"/>
      <c r="V610" s="84"/>
      <c r="W610" s="84"/>
      <c r="X610" s="84"/>
      <c r="Y610" s="84"/>
      <c r="Z610" s="84"/>
      <c r="AA610" s="84"/>
      <c r="AB610" s="84"/>
      <c r="AC610" s="84"/>
      <c r="AD610" s="84"/>
      <c r="AE610" s="84"/>
      <c r="AF610" s="84"/>
      <c r="AG610" s="84"/>
      <c r="AH610" s="84"/>
      <c r="AI610" s="84"/>
      <c r="AJ610" s="84"/>
      <c r="AK610" s="84"/>
      <c r="AL610" s="84"/>
      <c r="AM610" s="84"/>
      <c r="AN610" s="84"/>
    </row>
    <row r="611" spans="1:40" ht="12" customHeight="1">
      <c r="A611" s="80"/>
      <c r="B611" s="333" t="s">
        <v>653</v>
      </c>
      <c r="C611" s="336"/>
      <c r="D611" s="336"/>
      <c r="E611" s="336"/>
      <c r="F611" s="336"/>
      <c r="G611" s="336"/>
      <c r="H611" s="336"/>
      <c r="I611" s="84"/>
      <c r="J611" s="336"/>
      <c r="K611" s="336"/>
      <c r="L611" s="336"/>
      <c r="M611" s="1664"/>
      <c r="N611" s="231"/>
      <c r="O611" s="80"/>
      <c r="P611" s="84"/>
      <c r="Q611" s="84"/>
      <c r="R611" s="84"/>
      <c r="S611" s="84"/>
      <c r="T611" s="84"/>
      <c r="U611" s="84"/>
      <c r="V611" s="84"/>
      <c r="W611" s="84"/>
      <c r="X611" s="84"/>
      <c r="Y611" s="84"/>
      <c r="Z611" s="84"/>
      <c r="AA611" s="84"/>
      <c r="AB611" s="84"/>
      <c r="AC611" s="84"/>
      <c r="AD611" s="84"/>
      <c r="AE611" s="84"/>
      <c r="AF611" s="84"/>
      <c r="AG611" s="84"/>
      <c r="AH611" s="84"/>
      <c r="AI611" s="84"/>
      <c r="AJ611" s="84"/>
      <c r="AK611" s="84"/>
      <c r="AL611" s="84"/>
      <c r="AM611" s="84"/>
      <c r="AN611" s="84"/>
    </row>
    <row r="612" spans="1:40" ht="12" customHeight="1">
      <c r="A612" s="80"/>
      <c r="B612" s="333"/>
      <c r="C612" s="336"/>
      <c r="D612" s="336"/>
      <c r="E612" s="336"/>
      <c r="F612" s="336"/>
      <c r="G612" s="336"/>
      <c r="H612" s="336"/>
      <c r="I612" s="84"/>
      <c r="J612" s="336"/>
      <c r="K612" s="336"/>
      <c r="L612" s="336"/>
      <c r="M612" s="1666">
        <f>SUM(M610:M611)</f>
        <v>0</v>
      </c>
      <c r="N612" s="180"/>
      <c r="O612" s="80"/>
      <c r="P612" s="84"/>
      <c r="Q612" s="84"/>
      <c r="R612" s="84"/>
      <c r="S612" s="84"/>
      <c r="T612" s="84"/>
      <c r="U612" s="84"/>
      <c r="V612" s="84"/>
      <c r="W612" s="84"/>
      <c r="X612" s="84"/>
      <c r="Y612" s="84"/>
      <c r="Z612" s="84"/>
      <c r="AA612" s="84"/>
      <c r="AB612" s="84"/>
      <c r="AC612" s="84"/>
      <c r="AD612" s="84"/>
      <c r="AE612" s="84"/>
      <c r="AF612" s="84"/>
      <c r="AG612" s="84"/>
      <c r="AH612" s="84"/>
      <c r="AI612" s="84"/>
      <c r="AJ612" s="84"/>
      <c r="AK612" s="84"/>
      <c r="AL612" s="84"/>
      <c r="AM612" s="84"/>
      <c r="AN612" s="84"/>
    </row>
    <row r="613" spans="1:40" ht="12" customHeight="1">
      <c r="A613" s="80"/>
      <c r="B613" s="160" t="s">
        <v>618</v>
      </c>
      <c r="C613" s="80"/>
      <c r="D613" s="80"/>
      <c r="E613" s="96"/>
      <c r="F613" s="96"/>
      <c r="G613" s="96"/>
      <c r="H613" s="96"/>
      <c r="I613" s="96"/>
      <c r="J613" s="96"/>
      <c r="K613" s="96"/>
      <c r="L613" s="96"/>
      <c r="M613" s="1589"/>
      <c r="N613" s="177"/>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row>
    <row r="614" spans="1:40" ht="12" customHeight="1">
      <c r="A614" s="80"/>
      <c r="B614" s="160" t="s">
        <v>618</v>
      </c>
      <c r="C614" s="80"/>
      <c r="D614" s="80"/>
      <c r="E614" s="96"/>
      <c r="F614" s="96"/>
      <c r="G614" s="96"/>
      <c r="H614" s="96"/>
      <c r="I614" s="96"/>
      <c r="J614" s="96"/>
      <c r="K614" s="96"/>
      <c r="L614" s="96"/>
      <c r="M614" s="1596">
        <f>K553-M608</f>
        <v>0</v>
      </c>
      <c r="N614" s="177"/>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row>
    <row r="615" spans="1:40" ht="12" customHeight="1">
      <c r="A615" s="80"/>
      <c r="B615" s="90"/>
      <c r="C615" s="80"/>
      <c r="D615" s="80"/>
      <c r="E615" s="96"/>
      <c r="F615" s="96"/>
      <c r="G615" s="96"/>
      <c r="H615" s="96"/>
      <c r="I615" s="96"/>
      <c r="J615" s="96"/>
      <c r="K615" s="96"/>
      <c r="L615" s="96"/>
      <c r="M615" s="1596">
        <f>K555-M610</f>
        <v>0</v>
      </c>
      <c r="N615" s="177"/>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row>
    <row r="616" spans="1:40" ht="12" customHeight="1">
      <c r="A616" s="80"/>
      <c r="B616" s="339" t="s">
        <v>834</v>
      </c>
      <c r="C616" s="80"/>
      <c r="D616" s="80"/>
      <c r="E616" s="96"/>
      <c r="F616" s="96"/>
      <c r="G616" s="96"/>
      <c r="H616" s="96"/>
      <c r="I616" s="96"/>
      <c r="J616" s="96"/>
      <c r="K616" s="96"/>
      <c r="L616" s="96"/>
      <c r="N616" s="1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row>
    <row r="617" spans="1:40" ht="12" customHeight="1">
      <c r="A617" s="340"/>
      <c r="B617" s="83"/>
      <c r="C617" s="83"/>
      <c r="D617" s="83"/>
      <c r="E617" s="83"/>
      <c r="F617" s="83"/>
      <c r="G617" s="80"/>
      <c r="H617" s="80"/>
      <c r="I617" s="80"/>
      <c r="J617" s="80"/>
      <c r="K617" s="80"/>
      <c r="L617" s="80"/>
      <c r="M617" s="80"/>
      <c r="N617" s="177"/>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row>
    <row r="618" spans="1:40" ht="12.75" customHeight="1">
      <c r="A618" s="341" t="s">
        <v>835</v>
      </c>
      <c r="B618" s="342" t="s">
        <v>836</v>
      </c>
      <c r="C618" s="215"/>
      <c r="D618" s="216"/>
      <c r="E618" s="139"/>
      <c r="F618" s="145"/>
      <c r="H618" s="217"/>
      <c r="I618" s="217"/>
      <c r="J618" s="182"/>
      <c r="K618" s="80"/>
      <c r="L618" s="80"/>
      <c r="M618" s="80"/>
      <c r="N618" s="85" t="s">
        <v>837</v>
      </c>
      <c r="O618" s="80"/>
      <c r="P618" s="80"/>
      <c r="Q618" s="80" t="s">
        <v>838</v>
      </c>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row>
    <row r="619" spans="1:40" ht="12" customHeight="1">
      <c r="A619" s="340"/>
      <c r="B619" s="83"/>
      <c r="C619" s="83"/>
      <c r="D619" s="83"/>
      <c r="E619" s="83"/>
      <c r="F619" s="83"/>
      <c r="G619" s="80"/>
      <c r="H619" s="80"/>
      <c r="I619" s="80"/>
      <c r="J619" s="80"/>
      <c r="K619" s="80"/>
      <c r="L619" s="80"/>
      <c r="M619" s="80"/>
      <c r="N619" s="177"/>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row>
    <row r="620" spans="1:40" ht="12" customHeight="1">
      <c r="A620" s="80"/>
      <c r="B620" s="150" t="s">
        <v>135</v>
      </c>
      <c r="C620" s="96"/>
      <c r="D620" s="96"/>
      <c r="E620" s="96"/>
      <c r="F620" s="96"/>
      <c r="G620" s="96"/>
      <c r="H620" s="96"/>
      <c r="I620" s="96"/>
      <c r="J620" s="96"/>
      <c r="K620" s="96"/>
      <c r="L620" s="96"/>
      <c r="M620" s="96"/>
      <c r="N620" s="177"/>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row>
    <row r="621" spans="1:40" ht="22.5" customHeight="1">
      <c r="A621" s="80"/>
      <c r="B621" s="84"/>
      <c r="C621" s="96"/>
      <c r="D621" s="96"/>
      <c r="E621" s="96"/>
      <c r="F621" s="2001" t="s">
        <v>659</v>
      </c>
      <c r="G621" s="1965"/>
      <c r="H621" s="1965"/>
      <c r="I621" s="2004"/>
      <c r="J621" s="2005" t="s">
        <v>621</v>
      </c>
      <c r="K621" s="1965"/>
      <c r="L621" s="1965"/>
      <c r="M621" s="1952"/>
      <c r="N621" s="180"/>
      <c r="O621" s="80"/>
      <c r="P621" s="80"/>
      <c r="Q621" s="206"/>
      <c r="R621" s="206"/>
      <c r="S621" s="80"/>
      <c r="T621" s="80"/>
      <c r="U621" s="80"/>
      <c r="V621" s="80"/>
      <c r="W621" s="80"/>
      <c r="X621" s="80"/>
      <c r="Y621" s="80"/>
      <c r="Z621" s="80"/>
      <c r="AA621" s="80"/>
      <c r="AB621" s="80"/>
      <c r="AC621" s="80"/>
      <c r="AD621" s="80"/>
      <c r="AE621" s="80"/>
      <c r="AF621" s="80"/>
      <c r="AG621" s="80"/>
      <c r="AH621" s="80"/>
      <c r="AI621" s="80"/>
      <c r="AJ621" s="80"/>
      <c r="AK621" s="80"/>
      <c r="AL621" s="80"/>
      <c r="AM621" s="80"/>
      <c r="AN621" s="80"/>
    </row>
    <row r="622" spans="1:40" ht="36">
      <c r="A622" s="80"/>
      <c r="B622" s="84"/>
      <c r="C622" s="96"/>
      <c r="D622" s="96"/>
      <c r="E622" s="96"/>
      <c r="F622" s="92" t="s">
        <v>138</v>
      </c>
      <c r="G622" s="92" t="s">
        <v>597</v>
      </c>
      <c r="H622" s="92" t="s">
        <v>140</v>
      </c>
      <c r="I622" s="92" t="s">
        <v>141</v>
      </c>
      <c r="J622" s="92" t="s">
        <v>138</v>
      </c>
      <c r="K622" s="92" t="s">
        <v>597</v>
      </c>
      <c r="L622" s="92" t="s">
        <v>140</v>
      </c>
      <c r="M622" s="92" t="s">
        <v>141</v>
      </c>
      <c r="N622" s="1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row>
    <row r="623" spans="1:40">
      <c r="A623" s="80"/>
      <c r="B623" s="84"/>
      <c r="C623" s="96"/>
      <c r="D623" s="96"/>
      <c r="E623" s="96"/>
      <c r="F623" s="326" t="s">
        <v>142</v>
      </c>
      <c r="G623" s="326" t="s">
        <v>142</v>
      </c>
      <c r="H623" s="326" t="s">
        <v>142</v>
      </c>
      <c r="I623" s="326" t="s">
        <v>142</v>
      </c>
      <c r="J623" s="326" t="s">
        <v>142</v>
      </c>
      <c r="K623" s="326" t="s">
        <v>142</v>
      </c>
      <c r="L623" s="326" t="s">
        <v>142</v>
      </c>
      <c r="M623" s="326" t="s">
        <v>142</v>
      </c>
      <c r="N623" s="1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row>
    <row r="624" spans="1:40" ht="11.25" customHeight="1">
      <c r="A624" s="80"/>
      <c r="B624" s="207" t="s">
        <v>626</v>
      </c>
      <c r="C624" s="208"/>
      <c r="D624" s="209"/>
      <c r="E624" s="96"/>
      <c r="F624" s="1643"/>
      <c r="G624" s="1643"/>
      <c r="H624" s="1638">
        <f t="shared" ref="H624:H633" si="104">F624+G624</f>
        <v>0</v>
      </c>
      <c r="I624" s="1643"/>
      <c r="J624" s="1643"/>
      <c r="K624" s="1643"/>
      <c r="L624" s="1638">
        <f t="shared" ref="L624:L633" si="105">J624+K624</f>
        <v>0</v>
      </c>
      <c r="M624" s="1643"/>
      <c r="N624" s="177"/>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row>
    <row r="625" spans="1:40" ht="21.75" customHeight="1">
      <c r="A625" s="80"/>
      <c r="B625" s="2002" t="s">
        <v>660</v>
      </c>
      <c r="C625" s="1941"/>
      <c r="D625" s="209"/>
      <c r="E625" s="96"/>
      <c r="F625" s="1643"/>
      <c r="G625" s="1643"/>
      <c r="H625" s="1638">
        <f t="shared" si="104"/>
        <v>0</v>
      </c>
      <c r="I625" s="1643"/>
      <c r="J625" s="1643"/>
      <c r="K625" s="1643"/>
      <c r="L625" s="1638">
        <f t="shared" si="105"/>
        <v>0</v>
      </c>
      <c r="M625" s="1643"/>
      <c r="N625" s="177"/>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row>
    <row r="626" spans="1:40" ht="11.25" customHeight="1">
      <c r="A626" s="80"/>
      <c r="B626" s="210" t="s">
        <v>661</v>
      </c>
      <c r="C626" s="208"/>
      <c r="D626" s="209"/>
      <c r="E626" s="96"/>
      <c r="F626" s="1643"/>
      <c r="G626" s="1643"/>
      <c r="H626" s="1638">
        <f t="shared" si="104"/>
        <v>0</v>
      </c>
      <c r="I626" s="1643"/>
      <c r="J626" s="1643"/>
      <c r="K626" s="1643"/>
      <c r="L626" s="1638">
        <f t="shared" si="105"/>
        <v>0</v>
      </c>
      <c r="M626" s="1643"/>
      <c r="N626" s="177"/>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row>
    <row r="627" spans="1:40" ht="11.25" customHeight="1">
      <c r="A627" s="80"/>
      <c r="B627" s="210" t="s">
        <v>662</v>
      </c>
      <c r="C627" s="208"/>
      <c r="D627" s="209"/>
      <c r="E627" s="96"/>
      <c r="F627" s="1643"/>
      <c r="G627" s="1643"/>
      <c r="H627" s="1638">
        <f t="shared" si="104"/>
        <v>0</v>
      </c>
      <c r="I627" s="1643"/>
      <c r="J627" s="1643"/>
      <c r="K627" s="1643"/>
      <c r="L627" s="1638">
        <f t="shared" si="105"/>
        <v>0</v>
      </c>
      <c r="M627" s="1643"/>
      <c r="N627" s="177"/>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row>
    <row r="628" spans="1:40" ht="11.25" customHeight="1">
      <c r="A628" s="80"/>
      <c r="B628" s="210" t="s">
        <v>663</v>
      </c>
      <c r="C628" s="208"/>
      <c r="D628" s="209"/>
      <c r="E628" s="96"/>
      <c r="F628" s="1643"/>
      <c r="G628" s="1643"/>
      <c r="H628" s="1638">
        <f t="shared" si="104"/>
        <v>0</v>
      </c>
      <c r="I628" s="1643"/>
      <c r="J628" s="1643"/>
      <c r="K628" s="1643"/>
      <c r="L628" s="1638">
        <f t="shared" si="105"/>
        <v>0</v>
      </c>
      <c r="M628" s="1643"/>
      <c r="N628" s="177"/>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row>
    <row r="629" spans="1:40" ht="23.25" customHeight="1">
      <c r="A629" s="80"/>
      <c r="B629" s="2003" t="s">
        <v>664</v>
      </c>
      <c r="C629" s="1941"/>
      <c r="D629" s="209"/>
      <c r="E629" s="96"/>
      <c r="F629" s="1643"/>
      <c r="G629" s="1643"/>
      <c r="H629" s="1638">
        <f t="shared" si="104"/>
        <v>0</v>
      </c>
      <c r="I629" s="1643"/>
      <c r="J629" s="1643"/>
      <c r="K629" s="1643"/>
      <c r="L629" s="1638">
        <f t="shared" si="105"/>
        <v>0</v>
      </c>
      <c r="M629" s="1643"/>
      <c r="N629" s="177"/>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row>
    <row r="630" spans="1:40" ht="11.25" customHeight="1">
      <c r="A630" s="80"/>
      <c r="B630" s="211" t="s">
        <v>665</v>
      </c>
      <c r="C630" s="208"/>
      <c r="D630" s="209"/>
      <c r="E630" s="96"/>
      <c r="F630" s="1643"/>
      <c r="G630" s="1643"/>
      <c r="H630" s="1638">
        <f t="shared" si="104"/>
        <v>0</v>
      </c>
      <c r="I630" s="1643"/>
      <c r="J630" s="1643"/>
      <c r="K630" s="1643"/>
      <c r="L630" s="1638">
        <f t="shared" si="105"/>
        <v>0</v>
      </c>
      <c r="M630" s="1643"/>
      <c r="N630" s="177"/>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row>
    <row r="631" spans="1:40" ht="11.25" customHeight="1">
      <c r="A631" s="80"/>
      <c r="B631" s="211" t="s">
        <v>666</v>
      </c>
      <c r="C631" s="208"/>
      <c r="D631" s="209"/>
      <c r="E631" s="96"/>
      <c r="F631" s="1643"/>
      <c r="G631" s="1643"/>
      <c r="H631" s="1638">
        <f t="shared" si="104"/>
        <v>0</v>
      </c>
      <c r="I631" s="1643"/>
      <c r="J631" s="1643"/>
      <c r="K631" s="1643"/>
      <c r="L631" s="1638">
        <f t="shared" si="105"/>
        <v>0</v>
      </c>
      <c r="M631" s="1643"/>
      <c r="N631" s="177"/>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row>
    <row r="632" spans="1:40" ht="11.25" customHeight="1">
      <c r="A632" s="80"/>
      <c r="B632" s="211" t="s">
        <v>607</v>
      </c>
      <c r="C632" s="208"/>
      <c r="D632" s="209"/>
      <c r="E632" s="96"/>
      <c r="F632" s="1643"/>
      <c r="G632" s="1643"/>
      <c r="H632" s="1638">
        <f t="shared" si="104"/>
        <v>0</v>
      </c>
      <c r="I632" s="1643"/>
      <c r="J632" s="1643"/>
      <c r="K632" s="1643"/>
      <c r="L632" s="1638">
        <f t="shared" si="105"/>
        <v>0</v>
      </c>
      <c r="M632" s="1643"/>
      <c r="N632" s="177"/>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row>
    <row r="633" spans="1:40" ht="11.25" customHeight="1">
      <c r="A633" s="80"/>
      <c r="B633" s="211" t="s">
        <v>667</v>
      </c>
      <c r="C633" s="208"/>
      <c r="D633" s="209"/>
      <c r="E633" s="96"/>
      <c r="F633" s="1643"/>
      <c r="G633" s="1643"/>
      <c r="H633" s="1638">
        <f t="shared" si="104"/>
        <v>0</v>
      </c>
      <c r="I633" s="1643"/>
      <c r="J633" s="1643"/>
      <c r="K633" s="1643"/>
      <c r="L633" s="1638">
        <f t="shared" si="105"/>
        <v>0</v>
      </c>
      <c r="M633" s="1643"/>
      <c r="N633" s="177"/>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row>
    <row r="634" spans="1:40" ht="11.25" customHeight="1">
      <c r="A634" s="80"/>
      <c r="B634" s="207" t="s">
        <v>627</v>
      </c>
      <c r="C634" s="208"/>
      <c r="D634" s="209"/>
      <c r="E634" s="96"/>
      <c r="F634" s="1640">
        <f t="shared" ref="F634:M634" si="106">SUM(F624:F633)</f>
        <v>0</v>
      </c>
      <c r="G634" s="1640">
        <f t="shared" si="106"/>
        <v>0</v>
      </c>
      <c r="H634" s="1640">
        <f t="shared" si="106"/>
        <v>0</v>
      </c>
      <c r="I634" s="1640">
        <f t="shared" si="106"/>
        <v>0</v>
      </c>
      <c r="J634" s="1640">
        <f t="shared" si="106"/>
        <v>0</v>
      </c>
      <c r="K634" s="1640">
        <f t="shared" si="106"/>
        <v>0</v>
      </c>
      <c r="L634" s="1640">
        <f t="shared" si="106"/>
        <v>0</v>
      </c>
      <c r="M634" s="1640">
        <f t="shared" si="106"/>
        <v>0</v>
      </c>
      <c r="N634" s="186"/>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row>
    <row r="635" spans="1:40" ht="11.25" customHeight="1">
      <c r="A635" s="80"/>
      <c r="B635" s="212"/>
      <c r="C635" s="209"/>
      <c r="D635" s="209"/>
      <c r="E635" s="96"/>
      <c r="F635" s="182"/>
      <c r="G635" s="182"/>
      <c r="H635" s="182"/>
      <c r="I635" s="182"/>
      <c r="J635" s="182"/>
      <c r="K635" s="182"/>
      <c r="L635" s="182"/>
      <c r="M635" s="182"/>
      <c r="N635" s="177"/>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row>
    <row r="636" spans="1:40" ht="11.25" customHeight="1">
      <c r="A636" s="80"/>
      <c r="B636" s="80"/>
      <c r="C636" s="96"/>
      <c r="D636" s="96"/>
      <c r="E636" s="96"/>
      <c r="F636" s="206"/>
      <c r="G636" s="206"/>
      <c r="H636" s="206"/>
      <c r="I636" s="206"/>
      <c r="J636" s="206"/>
      <c r="K636" s="206"/>
      <c r="L636" s="206"/>
      <c r="M636" s="206"/>
      <c r="N636" s="177"/>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row>
    <row r="637" spans="1:40" ht="27.75" customHeight="1">
      <c r="A637" s="80"/>
      <c r="B637" s="84"/>
      <c r="C637" s="96"/>
      <c r="D637" s="96"/>
      <c r="E637" s="96"/>
      <c r="F637" s="2001" t="s">
        <v>622</v>
      </c>
      <c r="G637" s="1965"/>
      <c r="H637" s="1965"/>
      <c r="I637" s="1952"/>
      <c r="J637" s="2001" t="s">
        <v>668</v>
      </c>
      <c r="K637" s="1965"/>
      <c r="L637" s="1965"/>
      <c r="M637" s="1952"/>
      <c r="N637" s="1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row>
    <row r="638" spans="1:40" ht="47.25" customHeight="1">
      <c r="A638" s="80"/>
      <c r="B638" s="84"/>
      <c r="C638" s="96"/>
      <c r="D638" s="96"/>
      <c r="E638" s="96"/>
      <c r="F638" s="92" t="s">
        <v>138</v>
      </c>
      <c r="G638" s="92" t="s">
        <v>597</v>
      </c>
      <c r="H638" s="92" t="s">
        <v>140</v>
      </c>
      <c r="I638" s="92" t="s">
        <v>141</v>
      </c>
      <c r="J638" s="92" t="s">
        <v>138</v>
      </c>
      <c r="K638" s="92" t="s">
        <v>597</v>
      </c>
      <c r="L638" s="92" t="s">
        <v>140</v>
      </c>
      <c r="M638" s="92" t="s">
        <v>141</v>
      </c>
      <c r="N638" s="1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row>
    <row r="639" spans="1:40">
      <c r="A639" s="80"/>
      <c r="B639" s="84"/>
      <c r="C639" s="96"/>
      <c r="D639" s="96"/>
      <c r="E639" s="96"/>
      <c r="F639" s="326" t="s">
        <v>142</v>
      </c>
      <c r="G639" s="326" t="s">
        <v>142</v>
      </c>
      <c r="H639" s="326" t="s">
        <v>142</v>
      </c>
      <c r="I639" s="326" t="s">
        <v>142</v>
      </c>
      <c r="J639" s="326" t="s">
        <v>142</v>
      </c>
      <c r="K639" s="326" t="s">
        <v>142</v>
      </c>
      <c r="L639" s="326" t="s">
        <v>142</v>
      </c>
      <c r="M639" s="326" t="s">
        <v>142</v>
      </c>
      <c r="N639" s="1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row>
    <row r="640" spans="1:40" ht="11.25" customHeight="1">
      <c r="A640" s="80"/>
      <c r="B640" s="207" t="s">
        <v>669</v>
      </c>
      <c r="C640" s="208"/>
      <c r="D640" s="209"/>
      <c r="E640" s="96"/>
      <c r="F640" s="1643"/>
      <c r="G640" s="1643"/>
      <c r="H640" s="1638">
        <f t="shared" ref="H640:H649" si="107">F640+G640</f>
        <v>0</v>
      </c>
      <c r="I640" s="1643"/>
      <c r="J640" s="1643"/>
      <c r="K640" s="1643"/>
      <c r="L640" s="1638">
        <f t="shared" ref="L640:L649" si="108">J640+K640</f>
        <v>0</v>
      </c>
      <c r="M640" s="1643"/>
      <c r="N640" s="177"/>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row>
    <row r="641" spans="1:40" ht="27.75" customHeight="1">
      <c r="A641" s="80"/>
      <c r="B641" s="2002" t="s">
        <v>660</v>
      </c>
      <c r="C641" s="1941"/>
      <c r="D641" s="209"/>
      <c r="E641" s="96"/>
      <c r="F641" s="1643"/>
      <c r="G641" s="1643"/>
      <c r="H641" s="1638">
        <f t="shared" si="107"/>
        <v>0</v>
      </c>
      <c r="I641" s="1643"/>
      <c r="J641" s="1643"/>
      <c r="K641" s="1643"/>
      <c r="L641" s="1638">
        <f t="shared" si="108"/>
        <v>0</v>
      </c>
      <c r="M641" s="1643"/>
      <c r="N641" s="177"/>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row>
    <row r="642" spans="1:40" ht="11.25" customHeight="1">
      <c r="A642" s="80"/>
      <c r="B642" s="210" t="s">
        <v>661</v>
      </c>
      <c r="C642" s="208"/>
      <c r="D642" s="209"/>
      <c r="E642" s="96"/>
      <c r="F642" s="1643"/>
      <c r="G642" s="1643"/>
      <c r="H642" s="1638">
        <f t="shared" si="107"/>
        <v>0</v>
      </c>
      <c r="I642" s="1643"/>
      <c r="J642" s="1643"/>
      <c r="K642" s="1643"/>
      <c r="L642" s="1638">
        <f t="shared" si="108"/>
        <v>0</v>
      </c>
      <c r="M642" s="1643"/>
      <c r="N642" s="177"/>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row>
    <row r="643" spans="1:40" ht="11.25" customHeight="1">
      <c r="A643" s="80"/>
      <c r="B643" s="210" t="s">
        <v>662</v>
      </c>
      <c r="C643" s="208"/>
      <c r="D643" s="209"/>
      <c r="E643" s="96"/>
      <c r="F643" s="1643"/>
      <c r="G643" s="1643"/>
      <c r="H643" s="1638">
        <f t="shared" si="107"/>
        <v>0</v>
      </c>
      <c r="I643" s="1643"/>
      <c r="J643" s="1643"/>
      <c r="K643" s="1643"/>
      <c r="L643" s="1638">
        <f t="shared" si="108"/>
        <v>0</v>
      </c>
      <c r="M643" s="1643"/>
      <c r="N643" s="177"/>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row>
    <row r="644" spans="1:40" ht="11.25" customHeight="1">
      <c r="A644" s="80"/>
      <c r="B644" s="210" t="s">
        <v>663</v>
      </c>
      <c r="C644" s="208"/>
      <c r="D644" s="209"/>
      <c r="E644" s="96"/>
      <c r="F644" s="1643"/>
      <c r="G644" s="1643"/>
      <c r="H644" s="1638">
        <f t="shared" si="107"/>
        <v>0</v>
      </c>
      <c r="I644" s="1643"/>
      <c r="J644" s="1643"/>
      <c r="K644" s="1643"/>
      <c r="L644" s="1638">
        <f t="shared" si="108"/>
        <v>0</v>
      </c>
      <c r="M644" s="1643"/>
      <c r="N644" s="177"/>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row>
    <row r="645" spans="1:40" ht="23.25" customHeight="1">
      <c r="A645" s="80"/>
      <c r="B645" s="2003" t="s">
        <v>664</v>
      </c>
      <c r="C645" s="1941"/>
      <c r="D645" s="209"/>
      <c r="E645" s="96"/>
      <c r="F645" s="1643"/>
      <c r="G645" s="1643"/>
      <c r="H645" s="1638">
        <f t="shared" si="107"/>
        <v>0</v>
      </c>
      <c r="I645" s="1643"/>
      <c r="J645" s="1643"/>
      <c r="K645" s="1643"/>
      <c r="L645" s="1638">
        <f t="shared" si="108"/>
        <v>0</v>
      </c>
      <c r="M645" s="1643"/>
      <c r="N645" s="177"/>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row>
    <row r="646" spans="1:40" ht="11.25" customHeight="1">
      <c r="A646" s="80"/>
      <c r="B646" s="211" t="s">
        <v>665</v>
      </c>
      <c r="C646" s="208"/>
      <c r="D646" s="209"/>
      <c r="E646" s="96"/>
      <c r="F646" s="1643"/>
      <c r="G646" s="1643"/>
      <c r="H646" s="1638">
        <f t="shared" si="107"/>
        <v>0</v>
      </c>
      <c r="I646" s="1643"/>
      <c r="J646" s="1643"/>
      <c r="K646" s="1643"/>
      <c r="L646" s="1638">
        <f t="shared" si="108"/>
        <v>0</v>
      </c>
      <c r="M646" s="1643"/>
      <c r="N646" s="177"/>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row>
    <row r="647" spans="1:40" ht="11.25" customHeight="1">
      <c r="A647" s="80"/>
      <c r="B647" s="211" t="s">
        <v>666</v>
      </c>
      <c r="C647" s="208"/>
      <c r="D647" s="209"/>
      <c r="E647" s="96"/>
      <c r="F647" s="1643"/>
      <c r="G647" s="1643"/>
      <c r="H647" s="1638">
        <f t="shared" si="107"/>
        <v>0</v>
      </c>
      <c r="I647" s="1643"/>
      <c r="J647" s="1643"/>
      <c r="K647" s="1643"/>
      <c r="L647" s="1638">
        <f t="shared" si="108"/>
        <v>0</v>
      </c>
      <c r="M647" s="1643"/>
      <c r="N647" s="177"/>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row>
    <row r="648" spans="1:40" ht="11.25" customHeight="1">
      <c r="A648" s="80"/>
      <c r="B648" s="211" t="s">
        <v>607</v>
      </c>
      <c r="C648" s="208"/>
      <c r="D648" s="209"/>
      <c r="E648" s="96"/>
      <c r="F648" s="1643"/>
      <c r="G648" s="1643"/>
      <c r="H648" s="1638">
        <f t="shared" si="107"/>
        <v>0</v>
      </c>
      <c r="I648" s="1643"/>
      <c r="J648" s="1643"/>
      <c r="K648" s="1643"/>
      <c r="L648" s="1638">
        <f t="shared" si="108"/>
        <v>0</v>
      </c>
      <c r="M648" s="1643"/>
      <c r="N648" s="177"/>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row>
    <row r="649" spans="1:40" ht="11.25" customHeight="1">
      <c r="A649" s="80"/>
      <c r="B649" s="211" t="s">
        <v>667</v>
      </c>
      <c r="C649" s="208"/>
      <c r="D649" s="209"/>
      <c r="E649" s="96"/>
      <c r="F649" s="1643"/>
      <c r="G649" s="1643"/>
      <c r="H649" s="1638">
        <f t="shared" si="107"/>
        <v>0</v>
      </c>
      <c r="I649" s="1643"/>
      <c r="J649" s="1643"/>
      <c r="K649" s="1643"/>
      <c r="L649" s="1638">
        <f t="shared" si="108"/>
        <v>0</v>
      </c>
      <c r="M649" s="1643"/>
      <c r="N649" s="177"/>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row>
    <row r="650" spans="1:40" ht="11.25" customHeight="1">
      <c r="A650" s="80"/>
      <c r="B650" s="207" t="s">
        <v>627</v>
      </c>
      <c r="C650" s="208"/>
      <c r="D650" s="209"/>
      <c r="E650" s="96"/>
      <c r="F650" s="1640">
        <f t="shared" ref="F650:M650" si="109">SUM(F640:F649)</f>
        <v>0</v>
      </c>
      <c r="G650" s="1640">
        <f t="shared" si="109"/>
        <v>0</v>
      </c>
      <c r="H650" s="1640">
        <f t="shared" si="109"/>
        <v>0</v>
      </c>
      <c r="I650" s="1640">
        <f t="shared" si="109"/>
        <v>0</v>
      </c>
      <c r="J650" s="1640">
        <f t="shared" si="109"/>
        <v>0</v>
      </c>
      <c r="K650" s="1640">
        <f t="shared" si="109"/>
        <v>0</v>
      </c>
      <c r="L650" s="1640">
        <f t="shared" si="109"/>
        <v>0</v>
      </c>
      <c r="M650" s="1640">
        <f t="shared" si="109"/>
        <v>0</v>
      </c>
      <c r="N650" s="186"/>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row>
    <row r="651" spans="1:40" ht="11.25" customHeight="1">
      <c r="A651" s="80"/>
      <c r="B651" s="212"/>
      <c r="C651" s="213"/>
      <c r="D651" s="209"/>
      <c r="E651" s="96"/>
      <c r="F651" s="1638"/>
      <c r="G651" s="1638"/>
      <c r="H651" s="1638"/>
      <c r="I651" s="1638"/>
      <c r="J651" s="1638"/>
      <c r="K651" s="1638"/>
      <c r="L651" s="1638"/>
      <c r="M651" s="1638"/>
      <c r="N651" s="177"/>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row>
    <row r="652" spans="1:40" ht="11.25" customHeight="1">
      <c r="A652" s="136"/>
      <c r="B652" s="139" t="s">
        <v>839</v>
      </c>
      <c r="C652" s="215"/>
      <c r="D652" s="216"/>
      <c r="E652" s="139"/>
      <c r="F652" s="1644">
        <f>F650+F634+J634+J650+'1a.Detailed SOFP '!G212+'1a.Detailed SOFP '!G470</f>
        <v>0</v>
      </c>
      <c r="G652" s="1644">
        <f>G650+G634+K634+K650+'1a.Detailed SOFP '!H212+'1a.Detailed SOFP '!H470</f>
        <v>0</v>
      </c>
      <c r="H652" s="1644">
        <f>H650+H634+L634+L650+'1a.Detailed SOFP '!I212+'1a.Detailed SOFP '!I470</f>
        <v>0</v>
      </c>
      <c r="I652" s="1644">
        <f>I650+I634+M634+M650+'1a.Detailed SOFP '!J212+'1a.Detailed SOFP '!J470</f>
        <v>0</v>
      </c>
      <c r="J652" s="1644"/>
      <c r="K652" s="1644"/>
      <c r="L652" s="1644"/>
      <c r="M652" s="1644"/>
      <c r="N652" s="177"/>
      <c r="O652" s="136"/>
      <c r="P652" s="136"/>
      <c r="Q652" s="136"/>
      <c r="R652" s="136"/>
      <c r="S652" s="136"/>
      <c r="T652" s="136"/>
      <c r="U652" s="136"/>
      <c r="V652" s="136"/>
      <c r="W652" s="136"/>
      <c r="X652" s="136"/>
      <c r="Y652" s="136"/>
      <c r="Z652" s="136"/>
      <c r="AA652" s="136"/>
      <c r="AB652" s="136"/>
      <c r="AC652" s="136"/>
      <c r="AD652" s="136"/>
      <c r="AE652" s="136"/>
      <c r="AF652" s="136"/>
      <c r="AG652" s="136"/>
      <c r="AH652" s="136"/>
      <c r="AI652" s="136"/>
      <c r="AJ652" s="136"/>
      <c r="AK652" s="136"/>
      <c r="AL652" s="136"/>
      <c r="AM652" s="136"/>
      <c r="AN652" s="136"/>
    </row>
    <row r="653" spans="1:40" ht="11.25" customHeight="1">
      <c r="A653" s="80"/>
      <c r="B653" s="205"/>
      <c r="C653" s="96"/>
      <c r="D653" s="96"/>
      <c r="E653" s="96"/>
      <c r="F653" s="96"/>
      <c r="G653" s="96"/>
      <c r="H653" s="96"/>
      <c r="I653" s="96"/>
      <c r="J653" s="96"/>
      <c r="K653" s="96"/>
      <c r="L653" s="96"/>
      <c r="M653" s="96"/>
      <c r="N653" s="177"/>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row>
    <row r="654" spans="1:40" ht="11.25" customHeight="1">
      <c r="A654" s="80"/>
      <c r="B654" s="150" t="s">
        <v>136</v>
      </c>
      <c r="C654" s="96"/>
      <c r="D654" s="96"/>
      <c r="E654" s="96"/>
      <c r="F654" s="96"/>
      <c r="G654" s="96"/>
      <c r="H654" s="96"/>
      <c r="I654" s="96"/>
      <c r="J654" s="96"/>
      <c r="K654" s="96"/>
      <c r="L654" s="96"/>
      <c r="M654" s="96"/>
      <c r="N654" s="177"/>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row>
    <row r="655" spans="1:40" ht="27.75" customHeight="1">
      <c r="A655" s="80"/>
      <c r="B655" s="84"/>
      <c r="C655" s="96"/>
      <c r="D655" s="96"/>
      <c r="E655" s="96"/>
      <c r="F655" s="2005" t="s">
        <v>659</v>
      </c>
      <c r="G655" s="1965"/>
      <c r="H655" s="1965"/>
      <c r="I655" s="2004"/>
      <c r="J655" s="2005" t="s">
        <v>621</v>
      </c>
      <c r="K655" s="1965"/>
      <c r="L655" s="1965"/>
      <c r="M655" s="1952"/>
      <c r="N655" s="1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row>
    <row r="656" spans="1:40" ht="51" customHeight="1">
      <c r="A656" s="80"/>
      <c r="B656" s="84"/>
      <c r="C656" s="96"/>
      <c r="D656" s="96"/>
      <c r="E656" s="96"/>
      <c r="F656" s="92" t="s">
        <v>138</v>
      </c>
      <c r="G656" s="92" t="s">
        <v>597</v>
      </c>
      <c r="H656" s="92" t="s">
        <v>140</v>
      </c>
      <c r="I656" s="92" t="s">
        <v>141</v>
      </c>
      <c r="J656" s="92" t="s">
        <v>138</v>
      </c>
      <c r="K656" s="92" t="s">
        <v>597</v>
      </c>
      <c r="L656" s="92" t="s">
        <v>140</v>
      </c>
      <c r="M656" s="92" t="s">
        <v>141</v>
      </c>
      <c r="N656" s="1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row>
    <row r="657" spans="1:40">
      <c r="A657" s="80"/>
      <c r="B657" s="84"/>
      <c r="C657" s="96"/>
      <c r="D657" s="96"/>
      <c r="E657" s="96"/>
      <c r="F657" s="326" t="s">
        <v>142</v>
      </c>
      <c r="G657" s="326" t="s">
        <v>142</v>
      </c>
      <c r="H657" s="326" t="s">
        <v>142</v>
      </c>
      <c r="I657" s="326" t="s">
        <v>142</v>
      </c>
      <c r="J657" s="326" t="s">
        <v>142</v>
      </c>
      <c r="K657" s="326" t="s">
        <v>142</v>
      </c>
      <c r="L657" s="326" t="s">
        <v>142</v>
      </c>
      <c r="M657" s="326" t="s">
        <v>142</v>
      </c>
      <c r="N657" s="1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row>
    <row r="658" spans="1:40" ht="11.25" customHeight="1">
      <c r="A658" s="80"/>
      <c r="B658" s="207" t="s">
        <v>623</v>
      </c>
      <c r="C658" s="208"/>
      <c r="D658" s="209"/>
      <c r="E658" s="96"/>
      <c r="F658" s="1643"/>
      <c r="G658" s="1643"/>
      <c r="H658" s="1638">
        <f t="shared" ref="H658:H667" si="110">F658+G658</f>
        <v>0</v>
      </c>
      <c r="I658" s="1643"/>
      <c r="J658" s="1643"/>
      <c r="K658" s="1643"/>
      <c r="L658" s="1638">
        <f t="shared" ref="L658:L667" si="111">J658+K658</f>
        <v>0</v>
      </c>
      <c r="M658" s="1643"/>
      <c r="N658" s="177"/>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row>
    <row r="659" spans="1:40" ht="11.25" customHeight="1">
      <c r="A659" s="80"/>
      <c r="B659" s="2002" t="s">
        <v>660</v>
      </c>
      <c r="C659" s="1941"/>
      <c r="D659" s="209"/>
      <c r="E659" s="96"/>
      <c r="F659" s="1643"/>
      <c r="G659" s="1643"/>
      <c r="H659" s="1638">
        <f t="shared" si="110"/>
        <v>0</v>
      </c>
      <c r="I659" s="1643"/>
      <c r="J659" s="1643"/>
      <c r="K659" s="1643"/>
      <c r="L659" s="1638">
        <f t="shared" si="111"/>
        <v>0</v>
      </c>
      <c r="M659" s="1643"/>
      <c r="N659" s="177"/>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row>
    <row r="660" spans="1:40" ht="11.25" customHeight="1">
      <c r="A660" s="80"/>
      <c r="B660" s="210" t="s">
        <v>661</v>
      </c>
      <c r="C660" s="208"/>
      <c r="D660" s="209"/>
      <c r="E660" s="96"/>
      <c r="F660" s="1643"/>
      <c r="G660" s="1643"/>
      <c r="H660" s="1638">
        <f t="shared" si="110"/>
        <v>0</v>
      </c>
      <c r="I660" s="1643"/>
      <c r="J660" s="1643"/>
      <c r="K660" s="1643"/>
      <c r="L660" s="1638">
        <f t="shared" si="111"/>
        <v>0</v>
      </c>
      <c r="M660" s="1643"/>
      <c r="N660" s="177"/>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row>
    <row r="661" spans="1:40" ht="11.25" customHeight="1">
      <c r="A661" s="80"/>
      <c r="B661" s="210" t="s">
        <v>662</v>
      </c>
      <c r="C661" s="208"/>
      <c r="D661" s="209"/>
      <c r="E661" s="96"/>
      <c r="F661" s="1643"/>
      <c r="G661" s="1643"/>
      <c r="H661" s="1638">
        <f t="shared" si="110"/>
        <v>0</v>
      </c>
      <c r="I661" s="1643"/>
      <c r="J661" s="1643"/>
      <c r="K661" s="1643"/>
      <c r="L661" s="1638">
        <f t="shared" si="111"/>
        <v>0</v>
      </c>
      <c r="M661" s="1643"/>
      <c r="N661" s="177"/>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row>
    <row r="662" spans="1:40" ht="11.25" customHeight="1">
      <c r="A662" s="80"/>
      <c r="B662" s="210" t="s">
        <v>663</v>
      </c>
      <c r="C662" s="208"/>
      <c r="D662" s="209"/>
      <c r="E662" s="96"/>
      <c r="F662" s="1643"/>
      <c r="G662" s="1643"/>
      <c r="H662" s="1638">
        <f t="shared" si="110"/>
        <v>0</v>
      </c>
      <c r="I662" s="1643"/>
      <c r="J662" s="1643"/>
      <c r="K662" s="1643"/>
      <c r="L662" s="1638">
        <f t="shared" si="111"/>
        <v>0</v>
      </c>
      <c r="M662" s="1643"/>
      <c r="N662" s="177"/>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row>
    <row r="663" spans="1:40" ht="24" customHeight="1">
      <c r="A663" s="80"/>
      <c r="B663" s="2003" t="s">
        <v>664</v>
      </c>
      <c r="C663" s="1941"/>
      <c r="D663" s="209"/>
      <c r="E663" s="96"/>
      <c r="F663" s="1643"/>
      <c r="G663" s="1643"/>
      <c r="H663" s="1638">
        <f t="shared" si="110"/>
        <v>0</v>
      </c>
      <c r="I663" s="1643"/>
      <c r="J663" s="1643"/>
      <c r="K663" s="1643"/>
      <c r="L663" s="1638">
        <f t="shared" si="111"/>
        <v>0</v>
      </c>
      <c r="M663" s="1643"/>
      <c r="N663" s="177"/>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row>
    <row r="664" spans="1:40" ht="11.25" customHeight="1">
      <c r="A664" s="80"/>
      <c r="B664" s="211" t="s">
        <v>665</v>
      </c>
      <c r="C664" s="208"/>
      <c r="D664" s="209"/>
      <c r="E664" s="96"/>
      <c r="F664" s="1643"/>
      <c r="G664" s="1643"/>
      <c r="H664" s="1638">
        <f t="shared" si="110"/>
        <v>0</v>
      </c>
      <c r="I664" s="1643"/>
      <c r="J664" s="1643"/>
      <c r="K664" s="1643"/>
      <c r="L664" s="1638">
        <f t="shared" si="111"/>
        <v>0</v>
      </c>
      <c r="M664" s="1643"/>
      <c r="N664" s="177"/>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row>
    <row r="665" spans="1:40" ht="11.25" customHeight="1">
      <c r="A665" s="80"/>
      <c r="B665" s="211" t="s">
        <v>666</v>
      </c>
      <c r="C665" s="208"/>
      <c r="D665" s="209"/>
      <c r="E665" s="96"/>
      <c r="F665" s="1643"/>
      <c r="G665" s="1643"/>
      <c r="H665" s="1638">
        <f t="shared" si="110"/>
        <v>0</v>
      </c>
      <c r="I665" s="1643"/>
      <c r="J665" s="1643"/>
      <c r="K665" s="1643"/>
      <c r="L665" s="1638">
        <f t="shared" si="111"/>
        <v>0</v>
      </c>
      <c r="M665" s="1643"/>
      <c r="N665" s="177"/>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row>
    <row r="666" spans="1:40" ht="11.25" customHeight="1">
      <c r="A666" s="80"/>
      <c r="B666" s="211" t="s">
        <v>607</v>
      </c>
      <c r="C666" s="208"/>
      <c r="D666" s="209"/>
      <c r="E666" s="96"/>
      <c r="F666" s="1643"/>
      <c r="G666" s="1643"/>
      <c r="H666" s="1638">
        <f t="shared" si="110"/>
        <v>0</v>
      </c>
      <c r="I666" s="1643"/>
      <c r="J666" s="1643"/>
      <c r="K666" s="1643"/>
      <c r="L666" s="1638">
        <f t="shared" si="111"/>
        <v>0</v>
      </c>
      <c r="M666" s="1643"/>
      <c r="N666" s="177"/>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row>
    <row r="667" spans="1:40" ht="11.25" customHeight="1">
      <c r="A667" s="80"/>
      <c r="B667" s="211" t="s">
        <v>667</v>
      </c>
      <c r="C667" s="208"/>
      <c r="D667" s="209"/>
      <c r="E667" s="96"/>
      <c r="F667" s="1643"/>
      <c r="G667" s="1643"/>
      <c r="H667" s="1638">
        <f t="shared" si="110"/>
        <v>0</v>
      </c>
      <c r="I667" s="1643"/>
      <c r="J667" s="1643"/>
      <c r="K667" s="1643"/>
      <c r="L667" s="1638">
        <f t="shared" si="111"/>
        <v>0</v>
      </c>
      <c r="M667" s="1643"/>
      <c r="N667" s="177"/>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row>
    <row r="668" spans="1:40" ht="11.25" customHeight="1">
      <c r="A668" s="80"/>
      <c r="B668" s="207" t="s">
        <v>625</v>
      </c>
      <c r="C668" s="208"/>
      <c r="D668" s="209"/>
      <c r="E668" s="96"/>
      <c r="F668" s="1640">
        <f>SUM(F658:F667)</f>
        <v>0</v>
      </c>
      <c r="G668" s="1640">
        <f>SUM(G658:G667)</f>
        <v>0</v>
      </c>
      <c r="H668" s="1640">
        <f t="shared" ref="H668:M668" si="112">SUM(H658:H667)</f>
        <v>0</v>
      </c>
      <c r="I668" s="1640">
        <f>SUM(I658:I667)</f>
        <v>0</v>
      </c>
      <c r="J668" s="1640">
        <f>SUM(J658:J667)</f>
        <v>0</v>
      </c>
      <c r="K668" s="1640">
        <f>SUM(K658:K667)</f>
        <v>0</v>
      </c>
      <c r="L668" s="1640">
        <f t="shared" si="112"/>
        <v>0</v>
      </c>
      <c r="M668" s="1640">
        <f t="shared" si="112"/>
        <v>0</v>
      </c>
      <c r="N668" s="186"/>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row>
    <row r="669" spans="1:40" ht="11.25" customHeight="1">
      <c r="A669" s="80"/>
      <c r="B669" s="212"/>
      <c r="C669" s="209"/>
      <c r="D669" s="209"/>
      <c r="E669" s="96"/>
      <c r="F669" s="182"/>
      <c r="G669" s="182"/>
      <c r="H669" s="182"/>
      <c r="I669" s="182"/>
      <c r="J669" s="182"/>
      <c r="K669" s="182"/>
      <c r="L669" s="182"/>
      <c r="M669" s="182"/>
      <c r="N669" s="177"/>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row>
    <row r="670" spans="1:40" ht="11.25" customHeight="1">
      <c r="A670" s="80"/>
      <c r="B670" s="80"/>
      <c r="C670" s="96"/>
      <c r="D670" s="96"/>
      <c r="E670" s="96"/>
      <c r="F670" s="206"/>
      <c r="G670" s="206"/>
      <c r="H670" s="206"/>
      <c r="I670" s="206"/>
      <c r="J670" s="206"/>
      <c r="K670" s="206"/>
      <c r="L670" s="206"/>
      <c r="M670" s="206"/>
      <c r="N670" s="177"/>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row>
    <row r="671" spans="1:40" ht="25.5" customHeight="1">
      <c r="A671" s="80"/>
      <c r="B671" s="84"/>
      <c r="C671" s="96"/>
      <c r="D671" s="96"/>
      <c r="E671" s="96"/>
      <c r="F671" s="2001" t="s">
        <v>622</v>
      </c>
      <c r="G671" s="1965"/>
      <c r="H671" s="1965"/>
      <c r="I671" s="1952"/>
      <c r="J671" s="2001" t="s">
        <v>668</v>
      </c>
      <c r="K671" s="1965"/>
      <c r="L671" s="1965"/>
      <c r="M671" s="1952"/>
      <c r="N671" s="1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row>
    <row r="672" spans="1:40" ht="51.75" customHeight="1">
      <c r="A672" s="80"/>
      <c r="B672" s="84"/>
      <c r="C672" s="96"/>
      <c r="D672" s="96"/>
      <c r="E672" s="96"/>
      <c r="F672" s="92" t="s">
        <v>138</v>
      </c>
      <c r="G672" s="92" t="s">
        <v>597</v>
      </c>
      <c r="H672" s="92" t="s">
        <v>140</v>
      </c>
      <c r="I672" s="92" t="s">
        <v>141</v>
      </c>
      <c r="J672" s="92" t="s">
        <v>138</v>
      </c>
      <c r="K672" s="92" t="s">
        <v>597</v>
      </c>
      <c r="L672" s="92" t="s">
        <v>140</v>
      </c>
      <c r="M672" s="92" t="s">
        <v>141</v>
      </c>
      <c r="N672" s="1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row>
    <row r="673" spans="1:40">
      <c r="A673" s="80"/>
      <c r="B673" s="84"/>
      <c r="C673" s="96"/>
      <c r="D673" s="96"/>
      <c r="E673" s="96"/>
      <c r="F673" s="326" t="s">
        <v>142</v>
      </c>
      <c r="G673" s="326" t="s">
        <v>142</v>
      </c>
      <c r="H673" s="326" t="s">
        <v>142</v>
      </c>
      <c r="I673" s="326" t="s">
        <v>142</v>
      </c>
      <c r="J673" s="326" t="s">
        <v>142</v>
      </c>
      <c r="K673" s="326" t="s">
        <v>142</v>
      </c>
      <c r="L673" s="326" t="s">
        <v>142</v>
      </c>
      <c r="M673" s="326" t="s">
        <v>142</v>
      </c>
      <c r="N673" s="1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row>
    <row r="674" spans="1:40" ht="11.25" customHeight="1">
      <c r="A674" s="80"/>
      <c r="B674" s="207" t="s">
        <v>670</v>
      </c>
      <c r="C674" s="208"/>
      <c r="D674" s="209"/>
      <c r="E674" s="96"/>
      <c r="F674" s="1643"/>
      <c r="G674" s="1643"/>
      <c r="H674" s="1638">
        <f t="shared" ref="H674:H683" si="113">F674+G674</f>
        <v>0</v>
      </c>
      <c r="I674" s="1643"/>
      <c r="J674" s="1643"/>
      <c r="K674" s="1643"/>
      <c r="L674" s="1638">
        <f t="shared" ref="L674:L683" si="114">J674+K674</f>
        <v>0</v>
      </c>
      <c r="M674" s="1643"/>
      <c r="N674" s="177"/>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row>
    <row r="675" spans="1:40" ht="11.25" customHeight="1">
      <c r="A675" s="80"/>
      <c r="B675" s="2002" t="s">
        <v>660</v>
      </c>
      <c r="C675" s="1941"/>
      <c r="D675" s="209"/>
      <c r="E675" s="96"/>
      <c r="F675" s="1643"/>
      <c r="G675" s="1643"/>
      <c r="H675" s="1638">
        <f t="shared" si="113"/>
        <v>0</v>
      </c>
      <c r="I675" s="1643"/>
      <c r="J675" s="1643"/>
      <c r="K675" s="1643"/>
      <c r="L675" s="1638">
        <f t="shared" si="114"/>
        <v>0</v>
      </c>
      <c r="M675" s="1643"/>
      <c r="N675" s="177"/>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row>
    <row r="676" spans="1:40" ht="11.25" customHeight="1">
      <c r="A676" s="80"/>
      <c r="B676" s="210" t="s">
        <v>661</v>
      </c>
      <c r="C676" s="208"/>
      <c r="D676" s="209"/>
      <c r="E676" s="96"/>
      <c r="F676" s="1643"/>
      <c r="G676" s="1643"/>
      <c r="H676" s="1638">
        <f t="shared" si="113"/>
        <v>0</v>
      </c>
      <c r="I676" s="1643"/>
      <c r="J676" s="1643"/>
      <c r="K676" s="1643"/>
      <c r="L676" s="1638">
        <f t="shared" si="114"/>
        <v>0</v>
      </c>
      <c r="M676" s="1643"/>
      <c r="N676" s="177"/>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row>
    <row r="677" spans="1:40" ht="11.25" customHeight="1">
      <c r="A677" s="80"/>
      <c r="B677" s="210" t="s">
        <v>662</v>
      </c>
      <c r="C677" s="208"/>
      <c r="D677" s="209"/>
      <c r="E677" s="96"/>
      <c r="F677" s="1643"/>
      <c r="G677" s="1643"/>
      <c r="H677" s="1638">
        <f t="shared" si="113"/>
        <v>0</v>
      </c>
      <c r="I677" s="1643"/>
      <c r="J677" s="1643"/>
      <c r="K677" s="1643"/>
      <c r="L677" s="1638">
        <f t="shared" si="114"/>
        <v>0</v>
      </c>
      <c r="M677" s="1643"/>
      <c r="N677" s="177"/>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row>
    <row r="678" spans="1:40" ht="11.25" customHeight="1">
      <c r="A678" s="80"/>
      <c r="B678" s="210" t="s">
        <v>663</v>
      </c>
      <c r="C678" s="208"/>
      <c r="D678" s="209"/>
      <c r="E678" s="96"/>
      <c r="F678" s="1643"/>
      <c r="G678" s="1643"/>
      <c r="H678" s="1638">
        <f t="shared" si="113"/>
        <v>0</v>
      </c>
      <c r="I678" s="1643"/>
      <c r="J678" s="1643"/>
      <c r="K678" s="1643"/>
      <c r="L678" s="1638">
        <f t="shared" si="114"/>
        <v>0</v>
      </c>
      <c r="M678" s="1643"/>
      <c r="N678" s="177"/>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row>
    <row r="679" spans="1:40" ht="21.75" customHeight="1">
      <c r="A679" s="80"/>
      <c r="B679" s="2003" t="s">
        <v>664</v>
      </c>
      <c r="C679" s="1941"/>
      <c r="D679" s="209"/>
      <c r="E679" s="96"/>
      <c r="F679" s="1643"/>
      <c r="G679" s="1643"/>
      <c r="H679" s="1638">
        <f t="shared" si="113"/>
        <v>0</v>
      </c>
      <c r="I679" s="1643"/>
      <c r="J679" s="1643"/>
      <c r="K679" s="1643"/>
      <c r="L679" s="1638">
        <f t="shared" si="114"/>
        <v>0</v>
      </c>
      <c r="M679" s="1643"/>
      <c r="N679" s="177"/>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row>
    <row r="680" spans="1:40" ht="11.25" customHeight="1">
      <c r="A680" s="80"/>
      <c r="B680" s="211" t="s">
        <v>665</v>
      </c>
      <c r="C680" s="208"/>
      <c r="D680" s="209"/>
      <c r="E680" s="96"/>
      <c r="F680" s="1643"/>
      <c r="G680" s="1643"/>
      <c r="H680" s="1638">
        <f t="shared" si="113"/>
        <v>0</v>
      </c>
      <c r="I680" s="1643"/>
      <c r="J680" s="1643"/>
      <c r="K680" s="1643"/>
      <c r="L680" s="1638">
        <f t="shared" si="114"/>
        <v>0</v>
      </c>
      <c r="M680" s="1643"/>
      <c r="N680" s="177"/>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row>
    <row r="681" spans="1:40" ht="11.25" customHeight="1">
      <c r="A681" s="80"/>
      <c r="B681" s="211" t="s">
        <v>666</v>
      </c>
      <c r="C681" s="208"/>
      <c r="D681" s="209"/>
      <c r="E681" s="96"/>
      <c r="F681" s="1643"/>
      <c r="G681" s="1643"/>
      <c r="H681" s="1638">
        <f t="shared" si="113"/>
        <v>0</v>
      </c>
      <c r="I681" s="1643"/>
      <c r="J681" s="1643"/>
      <c r="K681" s="1643"/>
      <c r="L681" s="1638">
        <f t="shared" si="114"/>
        <v>0</v>
      </c>
      <c r="M681" s="1643"/>
      <c r="N681" s="177"/>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row>
    <row r="682" spans="1:40" ht="11.25" customHeight="1">
      <c r="A682" s="80"/>
      <c r="B682" s="211" t="s">
        <v>607</v>
      </c>
      <c r="C682" s="208"/>
      <c r="D682" s="209"/>
      <c r="E682" s="96"/>
      <c r="F682" s="1643"/>
      <c r="G682" s="1643"/>
      <c r="H682" s="1638">
        <f t="shared" si="113"/>
        <v>0</v>
      </c>
      <c r="I682" s="1643"/>
      <c r="J682" s="1643"/>
      <c r="K682" s="1643"/>
      <c r="L682" s="1638">
        <f t="shared" si="114"/>
        <v>0</v>
      </c>
      <c r="M682" s="1643"/>
      <c r="N682" s="177"/>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row>
    <row r="683" spans="1:40" ht="11.25" customHeight="1">
      <c r="A683" s="80"/>
      <c r="B683" s="211" t="s">
        <v>667</v>
      </c>
      <c r="C683" s="208"/>
      <c r="D683" s="209"/>
      <c r="E683" s="96"/>
      <c r="F683" s="1643"/>
      <c r="G683" s="1643"/>
      <c r="H683" s="1638">
        <f t="shared" si="113"/>
        <v>0</v>
      </c>
      <c r="I683" s="1643"/>
      <c r="J683" s="1643"/>
      <c r="K683" s="1643"/>
      <c r="L683" s="1638">
        <f t="shared" si="114"/>
        <v>0</v>
      </c>
      <c r="M683" s="1643"/>
      <c r="N683" s="177"/>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row>
    <row r="684" spans="1:40" ht="11.25" customHeight="1">
      <c r="A684" s="80"/>
      <c r="B684" s="207" t="s">
        <v>625</v>
      </c>
      <c r="C684" s="208"/>
      <c r="D684" s="209"/>
      <c r="E684" s="96"/>
      <c r="F684" s="1640">
        <f>SUM(F674:F683)</f>
        <v>0</v>
      </c>
      <c r="G684" s="1640">
        <f>SUM(G674:G683)</f>
        <v>0</v>
      </c>
      <c r="H684" s="1640">
        <f t="shared" ref="H684:M684" si="115">SUM(H674:H683)</f>
        <v>0</v>
      </c>
      <c r="I684" s="1640">
        <f>SUM(I674:I683)</f>
        <v>0</v>
      </c>
      <c r="J684" s="1640">
        <f t="shared" si="115"/>
        <v>0</v>
      </c>
      <c r="K684" s="1640">
        <f t="shared" si="115"/>
        <v>0</v>
      </c>
      <c r="L684" s="1640">
        <f t="shared" si="115"/>
        <v>0</v>
      </c>
      <c r="M684" s="1640">
        <f t="shared" si="115"/>
        <v>0</v>
      </c>
      <c r="N684" s="186"/>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row>
    <row r="685" spans="1:40" ht="11.25" customHeight="1">
      <c r="A685" s="80"/>
      <c r="B685" s="214"/>
      <c r="C685" s="213"/>
      <c r="D685" s="209"/>
      <c r="E685" s="96"/>
      <c r="F685" s="1638"/>
      <c r="G685" s="1638"/>
      <c r="H685" s="1638"/>
      <c r="I685" s="1638"/>
      <c r="J685" s="1638"/>
      <c r="K685" s="1638"/>
      <c r="L685" s="1638"/>
      <c r="M685" s="1638"/>
      <c r="N685" s="177"/>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row>
    <row r="686" spans="1:40" ht="11.25" customHeight="1">
      <c r="A686" s="80"/>
      <c r="B686" s="139" t="s">
        <v>839</v>
      </c>
      <c r="C686" s="215"/>
      <c r="D686" s="216"/>
      <c r="E686" s="139"/>
      <c r="F686" s="1644">
        <f>F684+F668+J668+J684+'1a.Detailed SOFP '!K212+'1a.Detailed SOFP '!K470</f>
        <v>0</v>
      </c>
      <c r="G686" s="1644">
        <f>G684+G668+K668+K684+'1a.Detailed SOFP '!L212+'1a.Detailed SOFP '!L470</f>
        <v>0</v>
      </c>
      <c r="H686" s="1644">
        <f>H684+H668+L668+L684+'1a.Detailed SOFP '!M212+'1a.Detailed SOFP '!M470</f>
        <v>0</v>
      </c>
      <c r="I686" s="1644">
        <f>I684+I668+M668+M684+'1a.Detailed SOFP '!N212+'1a.Detailed SOFP '!N470</f>
        <v>0</v>
      </c>
      <c r="J686" s="1638"/>
      <c r="K686" s="1638"/>
      <c r="L686" s="1638"/>
      <c r="M686" s="1638"/>
      <c r="N686" s="177"/>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row>
    <row r="687" spans="1:40" ht="11.25" customHeight="1">
      <c r="A687" s="80"/>
      <c r="B687" s="139"/>
      <c r="C687" s="215"/>
      <c r="D687" s="216"/>
      <c r="E687" s="139"/>
      <c r="F687" s="1644"/>
      <c r="G687" s="1644"/>
      <c r="H687" s="1644"/>
      <c r="I687" s="1644"/>
      <c r="J687" s="1638"/>
      <c r="K687" s="1638"/>
      <c r="L687" s="1638"/>
      <c r="M687" s="1638"/>
      <c r="N687" s="177"/>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row>
    <row r="688" spans="1:40" ht="11.25" customHeight="1">
      <c r="A688" s="343" t="s">
        <v>840</v>
      </c>
      <c r="B688" s="342" t="s">
        <v>841</v>
      </c>
      <c r="C688" s="215"/>
      <c r="D688" s="216"/>
      <c r="E688" s="139"/>
      <c r="F688" s="145"/>
      <c r="H688" s="217"/>
      <c r="I688" s="217"/>
      <c r="J688" s="182"/>
      <c r="K688" s="182"/>
      <c r="L688" s="182"/>
      <c r="M688" s="182"/>
      <c r="N688" s="85" t="s">
        <v>837</v>
      </c>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row>
    <row r="689" spans="1:40" ht="12" customHeight="1">
      <c r="A689" s="80"/>
      <c r="B689" s="205"/>
      <c r="C689" s="96"/>
      <c r="D689" s="96"/>
      <c r="E689" s="96"/>
      <c r="F689" s="96"/>
      <c r="G689" s="96"/>
      <c r="H689" s="96"/>
      <c r="I689" s="96"/>
      <c r="J689" s="96"/>
      <c r="K689" s="96"/>
      <c r="L689" s="96"/>
      <c r="M689" s="96"/>
      <c r="N689" s="177"/>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row>
    <row r="690" spans="1:40" ht="12" customHeight="1">
      <c r="A690" s="80"/>
      <c r="B690" s="150" t="s">
        <v>135</v>
      </c>
      <c r="C690" s="96"/>
      <c r="D690" s="96"/>
      <c r="E690" s="96"/>
      <c r="F690" s="96"/>
      <c r="G690" s="96"/>
      <c r="H690" s="96"/>
      <c r="I690" s="96"/>
      <c r="J690" s="96"/>
      <c r="K690" s="96"/>
      <c r="L690" s="96"/>
      <c r="M690" s="96"/>
      <c r="N690" s="177"/>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row>
    <row r="691" spans="1:40" ht="22.5" customHeight="1">
      <c r="A691" s="80"/>
      <c r="B691" s="84"/>
      <c r="C691" s="96"/>
      <c r="D691" s="96"/>
      <c r="E691" s="96"/>
      <c r="F691" s="2001" t="s">
        <v>659</v>
      </c>
      <c r="G691" s="1965"/>
      <c r="H691" s="1965"/>
      <c r="I691" s="2004"/>
      <c r="J691" s="2005" t="s">
        <v>621</v>
      </c>
      <c r="K691" s="1965"/>
      <c r="L691" s="1965"/>
      <c r="M691" s="1952"/>
      <c r="N691" s="180"/>
      <c r="O691" s="80"/>
      <c r="P691" s="80"/>
      <c r="Q691" s="206"/>
      <c r="R691" s="206"/>
      <c r="S691" s="80"/>
      <c r="T691" s="80"/>
      <c r="U691" s="80"/>
      <c r="V691" s="80"/>
      <c r="W691" s="80"/>
      <c r="X691" s="80"/>
      <c r="Y691" s="80"/>
      <c r="Z691" s="80"/>
      <c r="AA691" s="80"/>
      <c r="AB691" s="80"/>
      <c r="AC691" s="80"/>
      <c r="AD691" s="80"/>
      <c r="AE691" s="80"/>
      <c r="AF691" s="80"/>
      <c r="AG691" s="80"/>
      <c r="AH691" s="80"/>
      <c r="AI691" s="80"/>
      <c r="AJ691" s="80"/>
      <c r="AK691" s="80"/>
      <c r="AL691" s="80"/>
      <c r="AM691" s="80"/>
      <c r="AN691" s="80"/>
    </row>
    <row r="692" spans="1:40" ht="12" customHeight="1">
      <c r="A692" s="80"/>
      <c r="B692" s="84"/>
      <c r="C692" s="96"/>
      <c r="D692" s="96"/>
      <c r="E692" s="96"/>
      <c r="F692" s="92" t="s">
        <v>138</v>
      </c>
      <c r="G692" s="92" t="s">
        <v>597</v>
      </c>
      <c r="H692" s="92" t="s">
        <v>140</v>
      </c>
      <c r="I692" s="92" t="s">
        <v>141</v>
      </c>
      <c r="J692" s="92" t="s">
        <v>138</v>
      </c>
      <c r="K692" s="92" t="s">
        <v>597</v>
      </c>
      <c r="L692" s="92" t="s">
        <v>140</v>
      </c>
      <c r="M692" s="92" t="s">
        <v>141</v>
      </c>
      <c r="N692" s="1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row>
    <row r="693" spans="1:40" ht="12" customHeight="1">
      <c r="A693" s="80"/>
      <c r="B693" s="84"/>
      <c r="C693" s="96"/>
      <c r="D693" s="96"/>
      <c r="E693" s="96"/>
      <c r="F693" s="326" t="s">
        <v>142</v>
      </c>
      <c r="G693" s="326" t="s">
        <v>142</v>
      </c>
      <c r="H693" s="326" t="s">
        <v>142</v>
      </c>
      <c r="I693" s="326" t="s">
        <v>142</v>
      </c>
      <c r="J693" s="326" t="s">
        <v>142</v>
      </c>
      <c r="K693" s="326" t="s">
        <v>142</v>
      </c>
      <c r="L693" s="326" t="s">
        <v>142</v>
      </c>
      <c r="M693" s="326" t="s">
        <v>142</v>
      </c>
      <c r="N693" s="1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row>
    <row r="694" spans="1:40" ht="11.25" customHeight="1">
      <c r="A694" s="80"/>
      <c r="B694" s="207" t="s">
        <v>626</v>
      </c>
      <c r="C694" s="208"/>
      <c r="D694" s="209"/>
      <c r="E694" s="96"/>
      <c r="F694" s="1643"/>
      <c r="G694" s="1643"/>
      <c r="H694" s="1638">
        <f t="shared" ref="H694:H703" si="116">F694+G694</f>
        <v>0</v>
      </c>
      <c r="I694" s="1643"/>
      <c r="J694" s="1643"/>
      <c r="K694" s="1643"/>
      <c r="L694" s="1638">
        <f t="shared" ref="L694:L703" si="117">J694+K694</f>
        <v>0</v>
      </c>
      <c r="M694" s="1643"/>
      <c r="N694" s="177"/>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row>
    <row r="695" spans="1:40" ht="21.75" customHeight="1">
      <c r="A695" s="80"/>
      <c r="B695" s="2002" t="s">
        <v>660</v>
      </c>
      <c r="C695" s="1941"/>
      <c r="D695" s="209"/>
      <c r="E695" s="96"/>
      <c r="F695" s="1643"/>
      <c r="G695" s="1643"/>
      <c r="H695" s="1638">
        <f t="shared" si="116"/>
        <v>0</v>
      </c>
      <c r="I695" s="1643"/>
      <c r="J695" s="1643"/>
      <c r="K695" s="1643"/>
      <c r="L695" s="1638">
        <f t="shared" si="117"/>
        <v>0</v>
      </c>
      <c r="M695" s="1643"/>
      <c r="N695" s="177"/>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row>
    <row r="696" spans="1:40" ht="11.25" customHeight="1">
      <c r="A696" s="80"/>
      <c r="B696" s="210" t="s">
        <v>661</v>
      </c>
      <c r="C696" s="208"/>
      <c r="D696" s="209"/>
      <c r="E696" s="96"/>
      <c r="F696" s="1643"/>
      <c r="G696" s="1643"/>
      <c r="H696" s="1638">
        <f t="shared" si="116"/>
        <v>0</v>
      </c>
      <c r="I696" s="1643"/>
      <c r="J696" s="1643"/>
      <c r="K696" s="1643"/>
      <c r="L696" s="1638">
        <f t="shared" si="117"/>
        <v>0</v>
      </c>
      <c r="M696" s="1643"/>
      <c r="N696" s="177"/>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row>
    <row r="697" spans="1:40" ht="11.25" customHeight="1">
      <c r="A697" s="80"/>
      <c r="B697" s="210" t="s">
        <v>662</v>
      </c>
      <c r="C697" s="208"/>
      <c r="D697" s="209"/>
      <c r="E697" s="96"/>
      <c r="F697" s="1643"/>
      <c r="G697" s="1643"/>
      <c r="H697" s="1638">
        <f t="shared" si="116"/>
        <v>0</v>
      </c>
      <c r="I697" s="1643"/>
      <c r="J697" s="1643"/>
      <c r="K697" s="1643"/>
      <c r="L697" s="1638">
        <f t="shared" si="117"/>
        <v>0</v>
      </c>
      <c r="M697" s="1643"/>
      <c r="N697" s="177"/>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row>
    <row r="698" spans="1:40" ht="11.25" customHeight="1">
      <c r="A698" s="80"/>
      <c r="B698" s="210" t="s">
        <v>663</v>
      </c>
      <c r="C698" s="208"/>
      <c r="D698" s="209"/>
      <c r="E698" s="96"/>
      <c r="F698" s="1643"/>
      <c r="G698" s="1643"/>
      <c r="H698" s="1638">
        <f t="shared" si="116"/>
        <v>0</v>
      </c>
      <c r="I698" s="1643"/>
      <c r="J698" s="1643"/>
      <c r="K698" s="1643"/>
      <c r="L698" s="1638">
        <f t="shared" si="117"/>
        <v>0</v>
      </c>
      <c r="M698" s="1643"/>
      <c r="N698" s="177"/>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row>
    <row r="699" spans="1:40" ht="23.25" customHeight="1">
      <c r="A699" s="80"/>
      <c r="B699" s="2003" t="s">
        <v>664</v>
      </c>
      <c r="C699" s="1941"/>
      <c r="D699" s="209"/>
      <c r="E699" s="96"/>
      <c r="F699" s="1643"/>
      <c r="G699" s="1643"/>
      <c r="H699" s="1638">
        <f t="shared" si="116"/>
        <v>0</v>
      </c>
      <c r="I699" s="1643"/>
      <c r="J699" s="1643"/>
      <c r="K699" s="1643"/>
      <c r="L699" s="1638">
        <f t="shared" si="117"/>
        <v>0</v>
      </c>
      <c r="M699" s="1643"/>
      <c r="N699" s="177"/>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row>
    <row r="700" spans="1:40" ht="11.25" customHeight="1">
      <c r="A700" s="80"/>
      <c r="B700" s="211" t="s">
        <v>665</v>
      </c>
      <c r="C700" s="208"/>
      <c r="D700" s="209"/>
      <c r="E700" s="96"/>
      <c r="F700" s="1643"/>
      <c r="G700" s="1643"/>
      <c r="H700" s="1638">
        <f t="shared" si="116"/>
        <v>0</v>
      </c>
      <c r="I700" s="1643"/>
      <c r="J700" s="1643"/>
      <c r="K700" s="1643"/>
      <c r="L700" s="1638">
        <f t="shared" si="117"/>
        <v>0</v>
      </c>
      <c r="M700" s="1643"/>
      <c r="N700" s="177"/>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row>
    <row r="701" spans="1:40" ht="11.25" customHeight="1">
      <c r="A701" s="80"/>
      <c r="B701" s="211" t="s">
        <v>666</v>
      </c>
      <c r="C701" s="208"/>
      <c r="D701" s="209"/>
      <c r="E701" s="96"/>
      <c r="F701" s="1643"/>
      <c r="G701" s="1643"/>
      <c r="H701" s="1638">
        <f t="shared" si="116"/>
        <v>0</v>
      </c>
      <c r="I701" s="1643"/>
      <c r="J701" s="1643"/>
      <c r="K701" s="1643"/>
      <c r="L701" s="1638">
        <f t="shared" si="117"/>
        <v>0</v>
      </c>
      <c r="M701" s="1643"/>
      <c r="N701" s="177"/>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row>
    <row r="702" spans="1:40" ht="11.25" customHeight="1">
      <c r="A702" s="80"/>
      <c r="B702" s="211" t="s">
        <v>607</v>
      </c>
      <c r="C702" s="208"/>
      <c r="D702" s="209"/>
      <c r="E702" s="96"/>
      <c r="F702" s="1643"/>
      <c r="G702" s="1643"/>
      <c r="H702" s="1638">
        <f t="shared" si="116"/>
        <v>0</v>
      </c>
      <c r="I702" s="1643"/>
      <c r="J702" s="1643"/>
      <c r="K702" s="1643"/>
      <c r="L702" s="1638">
        <f t="shared" si="117"/>
        <v>0</v>
      </c>
      <c r="M702" s="1643"/>
      <c r="N702" s="177"/>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row>
    <row r="703" spans="1:40" ht="11.25" customHeight="1">
      <c r="A703" s="80"/>
      <c r="B703" s="211" t="s">
        <v>667</v>
      </c>
      <c r="C703" s="208"/>
      <c r="D703" s="209"/>
      <c r="E703" s="96"/>
      <c r="F703" s="1643"/>
      <c r="G703" s="1643"/>
      <c r="H703" s="1638">
        <f t="shared" si="116"/>
        <v>0</v>
      </c>
      <c r="I703" s="1643"/>
      <c r="J703" s="1643"/>
      <c r="K703" s="1643"/>
      <c r="L703" s="1638">
        <f t="shared" si="117"/>
        <v>0</v>
      </c>
      <c r="M703" s="1643"/>
      <c r="N703" s="177"/>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row>
    <row r="704" spans="1:40" ht="11.25" customHeight="1">
      <c r="A704" s="80"/>
      <c r="B704" s="207" t="s">
        <v>627</v>
      </c>
      <c r="C704" s="208"/>
      <c r="D704" s="209"/>
      <c r="E704" s="96"/>
      <c r="F704" s="1640">
        <f t="shared" ref="F704:M704" si="118">SUM(F694:F703)</f>
        <v>0</v>
      </c>
      <c r="G704" s="1640">
        <f t="shared" si="118"/>
        <v>0</v>
      </c>
      <c r="H704" s="1640">
        <f t="shared" si="118"/>
        <v>0</v>
      </c>
      <c r="I704" s="1640">
        <f t="shared" si="118"/>
        <v>0</v>
      </c>
      <c r="J704" s="1640">
        <f t="shared" si="118"/>
        <v>0</v>
      </c>
      <c r="K704" s="1640">
        <f t="shared" si="118"/>
        <v>0</v>
      </c>
      <c r="L704" s="1640">
        <f t="shared" si="118"/>
        <v>0</v>
      </c>
      <c r="M704" s="1640">
        <f t="shared" si="118"/>
        <v>0</v>
      </c>
      <c r="N704" s="186"/>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row>
    <row r="705" spans="1:40" ht="11.25" customHeight="1">
      <c r="A705" s="80"/>
      <c r="B705" s="212"/>
      <c r="C705" s="209"/>
      <c r="D705" s="209"/>
      <c r="E705" s="96"/>
      <c r="F705" s="182"/>
      <c r="G705" s="182"/>
      <c r="H705" s="182"/>
      <c r="I705" s="182"/>
      <c r="J705" s="182"/>
      <c r="K705" s="182"/>
      <c r="L705" s="182"/>
      <c r="M705" s="182"/>
      <c r="N705" s="177"/>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row>
    <row r="706" spans="1:40" ht="11.25" customHeight="1">
      <c r="A706" s="80"/>
      <c r="B706" s="80"/>
      <c r="C706" s="96"/>
      <c r="D706" s="96"/>
      <c r="E706" s="96"/>
      <c r="F706" s="206"/>
      <c r="G706" s="206"/>
      <c r="H706" s="206"/>
      <c r="I706" s="206"/>
      <c r="J706" s="206"/>
      <c r="K706" s="206"/>
      <c r="L706" s="206"/>
      <c r="M706" s="206"/>
      <c r="N706" s="177"/>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row>
    <row r="707" spans="1:40" ht="27.75" customHeight="1">
      <c r="A707" s="80"/>
      <c r="B707" s="84"/>
      <c r="C707" s="96"/>
      <c r="D707" s="96"/>
      <c r="E707" s="96"/>
      <c r="F707" s="2001" t="s">
        <v>622</v>
      </c>
      <c r="G707" s="1965"/>
      <c r="H707" s="1965"/>
      <c r="I707" s="1952"/>
      <c r="J707" s="2001" t="s">
        <v>668</v>
      </c>
      <c r="K707" s="1965"/>
      <c r="L707" s="1965"/>
      <c r="M707" s="1952"/>
      <c r="N707" s="1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row>
    <row r="708" spans="1:40" ht="47.25" customHeight="1">
      <c r="A708" s="80"/>
      <c r="B708" s="84"/>
      <c r="C708" s="96"/>
      <c r="D708" s="96"/>
      <c r="E708" s="96"/>
      <c r="F708" s="92" t="s">
        <v>138</v>
      </c>
      <c r="G708" s="92" t="s">
        <v>597</v>
      </c>
      <c r="H708" s="92" t="s">
        <v>140</v>
      </c>
      <c r="I708" s="92" t="s">
        <v>141</v>
      </c>
      <c r="J708" s="92" t="s">
        <v>138</v>
      </c>
      <c r="K708" s="92" t="s">
        <v>597</v>
      </c>
      <c r="L708" s="92" t="s">
        <v>140</v>
      </c>
      <c r="M708" s="92" t="s">
        <v>141</v>
      </c>
      <c r="N708" s="1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row>
    <row r="709" spans="1:40">
      <c r="A709" s="80"/>
      <c r="B709" s="84"/>
      <c r="C709" s="96"/>
      <c r="D709" s="96"/>
      <c r="E709" s="96"/>
      <c r="F709" s="326" t="s">
        <v>142</v>
      </c>
      <c r="G709" s="326" t="s">
        <v>142</v>
      </c>
      <c r="H709" s="326" t="s">
        <v>142</v>
      </c>
      <c r="I709" s="326" t="s">
        <v>142</v>
      </c>
      <c r="J709" s="326" t="s">
        <v>142</v>
      </c>
      <c r="K709" s="326" t="s">
        <v>142</v>
      </c>
      <c r="L709" s="326" t="s">
        <v>142</v>
      </c>
      <c r="M709" s="326" t="s">
        <v>142</v>
      </c>
      <c r="N709" s="1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row>
    <row r="710" spans="1:40" ht="11.25" customHeight="1">
      <c r="A710" s="80"/>
      <c r="B710" s="207" t="s">
        <v>669</v>
      </c>
      <c r="C710" s="208"/>
      <c r="D710" s="209"/>
      <c r="E710" s="96"/>
      <c r="F710" s="1643"/>
      <c r="G710" s="1643"/>
      <c r="H710" s="1638">
        <f t="shared" ref="H710:H719" si="119">F710+G710</f>
        <v>0</v>
      </c>
      <c r="I710" s="1643"/>
      <c r="J710" s="1643"/>
      <c r="K710" s="1643"/>
      <c r="L710" s="1638">
        <f t="shared" ref="L710:L719" si="120">J710+K710</f>
        <v>0</v>
      </c>
      <c r="M710" s="1643"/>
      <c r="N710" s="177"/>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row>
    <row r="711" spans="1:40" ht="27.75" customHeight="1">
      <c r="A711" s="80"/>
      <c r="B711" s="2002" t="s">
        <v>660</v>
      </c>
      <c r="C711" s="1941"/>
      <c r="D711" s="209"/>
      <c r="E711" s="96"/>
      <c r="F711" s="1643"/>
      <c r="G711" s="1643"/>
      <c r="H711" s="1638">
        <f t="shared" si="119"/>
        <v>0</v>
      </c>
      <c r="I711" s="1643"/>
      <c r="J711" s="1643"/>
      <c r="K711" s="1643"/>
      <c r="L711" s="1638">
        <f t="shared" si="120"/>
        <v>0</v>
      </c>
      <c r="M711" s="1643"/>
      <c r="N711" s="177"/>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row>
    <row r="712" spans="1:40" ht="11.25" customHeight="1">
      <c r="A712" s="80"/>
      <c r="B712" s="210" t="s">
        <v>661</v>
      </c>
      <c r="C712" s="208"/>
      <c r="D712" s="209"/>
      <c r="E712" s="96"/>
      <c r="F712" s="1643"/>
      <c r="G712" s="1643"/>
      <c r="H712" s="1638">
        <f t="shared" si="119"/>
        <v>0</v>
      </c>
      <c r="I712" s="1643"/>
      <c r="J712" s="1643"/>
      <c r="K712" s="1643"/>
      <c r="L712" s="1638">
        <f t="shared" si="120"/>
        <v>0</v>
      </c>
      <c r="M712" s="1643"/>
      <c r="N712" s="177"/>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row>
    <row r="713" spans="1:40" ht="11.25" customHeight="1">
      <c r="A713" s="80"/>
      <c r="B713" s="210" t="s">
        <v>662</v>
      </c>
      <c r="C713" s="208"/>
      <c r="D713" s="209"/>
      <c r="E713" s="96"/>
      <c r="F713" s="1643"/>
      <c r="G713" s="1643"/>
      <c r="H713" s="1638">
        <f t="shared" si="119"/>
        <v>0</v>
      </c>
      <c r="I713" s="1643"/>
      <c r="J713" s="1643"/>
      <c r="K713" s="1643"/>
      <c r="L713" s="1638">
        <f t="shared" si="120"/>
        <v>0</v>
      </c>
      <c r="M713" s="1643"/>
      <c r="N713" s="177"/>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row>
    <row r="714" spans="1:40" ht="11.25" customHeight="1">
      <c r="A714" s="80"/>
      <c r="B714" s="210" t="s">
        <v>663</v>
      </c>
      <c r="C714" s="208"/>
      <c r="D714" s="209"/>
      <c r="E714" s="96"/>
      <c r="F714" s="1643"/>
      <c r="G714" s="1643"/>
      <c r="H714" s="1638">
        <f t="shared" si="119"/>
        <v>0</v>
      </c>
      <c r="I714" s="1643"/>
      <c r="J714" s="1643"/>
      <c r="K714" s="1643"/>
      <c r="L714" s="1638">
        <f t="shared" si="120"/>
        <v>0</v>
      </c>
      <c r="M714" s="1643"/>
      <c r="N714" s="177"/>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row>
    <row r="715" spans="1:40" ht="23.25" customHeight="1">
      <c r="A715" s="80"/>
      <c r="B715" s="2003" t="s">
        <v>664</v>
      </c>
      <c r="C715" s="1941"/>
      <c r="D715" s="209"/>
      <c r="E715" s="96"/>
      <c r="F715" s="1643"/>
      <c r="G715" s="1643"/>
      <c r="H715" s="1638">
        <f t="shared" si="119"/>
        <v>0</v>
      </c>
      <c r="I715" s="1643"/>
      <c r="J715" s="1643"/>
      <c r="K715" s="1643"/>
      <c r="L715" s="1638">
        <f t="shared" si="120"/>
        <v>0</v>
      </c>
      <c r="M715" s="1643"/>
      <c r="N715" s="177"/>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row>
    <row r="716" spans="1:40" ht="11.25" customHeight="1">
      <c r="A716" s="80"/>
      <c r="B716" s="211" t="s">
        <v>665</v>
      </c>
      <c r="C716" s="208"/>
      <c r="D716" s="209"/>
      <c r="E716" s="96"/>
      <c r="F716" s="1643"/>
      <c r="G716" s="1643"/>
      <c r="H716" s="1638">
        <f t="shared" si="119"/>
        <v>0</v>
      </c>
      <c r="I716" s="1643"/>
      <c r="J716" s="1643"/>
      <c r="K716" s="1643"/>
      <c r="L716" s="1638">
        <f t="shared" si="120"/>
        <v>0</v>
      </c>
      <c r="M716" s="1643"/>
      <c r="N716" s="177"/>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row>
    <row r="717" spans="1:40" ht="11.25" customHeight="1">
      <c r="A717" s="80"/>
      <c r="B717" s="211" t="s">
        <v>666</v>
      </c>
      <c r="C717" s="208"/>
      <c r="D717" s="209"/>
      <c r="E717" s="96"/>
      <c r="F717" s="1643"/>
      <c r="G717" s="1643"/>
      <c r="H717" s="1638">
        <f t="shared" si="119"/>
        <v>0</v>
      </c>
      <c r="I717" s="1643"/>
      <c r="J717" s="1643"/>
      <c r="K717" s="1643"/>
      <c r="L717" s="1638">
        <f t="shared" si="120"/>
        <v>0</v>
      </c>
      <c r="M717" s="1643"/>
      <c r="N717" s="177"/>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row>
    <row r="718" spans="1:40" ht="11.25" customHeight="1">
      <c r="A718" s="80"/>
      <c r="B718" s="211" t="s">
        <v>607</v>
      </c>
      <c r="C718" s="208"/>
      <c r="D718" s="209"/>
      <c r="E718" s="96"/>
      <c r="F718" s="1643"/>
      <c r="G718" s="1643"/>
      <c r="H718" s="1638">
        <f t="shared" si="119"/>
        <v>0</v>
      </c>
      <c r="I718" s="1643"/>
      <c r="J718" s="1643"/>
      <c r="K718" s="1643"/>
      <c r="L718" s="1638">
        <f t="shared" si="120"/>
        <v>0</v>
      </c>
      <c r="M718" s="1643"/>
      <c r="N718" s="177"/>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row>
    <row r="719" spans="1:40" ht="11.25" customHeight="1">
      <c r="A719" s="80"/>
      <c r="B719" s="211" t="s">
        <v>667</v>
      </c>
      <c r="C719" s="208"/>
      <c r="D719" s="209"/>
      <c r="E719" s="96"/>
      <c r="F719" s="1643"/>
      <c r="G719" s="1643"/>
      <c r="H719" s="1638">
        <f t="shared" si="119"/>
        <v>0</v>
      </c>
      <c r="I719" s="1643"/>
      <c r="J719" s="1643"/>
      <c r="K719" s="1643"/>
      <c r="L719" s="1638">
        <f t="shared" si="120"/>
        <v>0</v>
      </c>
      <c r="M719" s="1643"/>
      <c r="N719" s="177"/>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row>
    <row r="720" spans="1:40" ht="11.25" customHeight="1">
      <c r="A720" s="80"/>
      <c r="B720" s="207" t="s">
        <v>627</v>
      </c>
      <c r="C720" s="208"/>
      <c r="D720" s="209"/>
      <c r="E720" s="96"/>
      <c r="F720" s="1640">
        <f t="shared" ref="F720:M720" si="121">SUM(F710:F719)</f>
        <v>0</v>
      </c>
      <c r="G720" s="1640">
        <f t="shared" si="121"/>
        <v>0</v>
      </c>
      <c r="H720" s="1640">
        <f t="shared" si="121"/>
        <v>0</v>
      </c>
      <c r="I720" s="1640">
        <f t="shared" si="121"/>
        <v>0</v>
      </c>
      <c r="J720" s="1640">
        <f t="shared" si="121"/>
        <v>0</v>
      </c>
      <c r="K720" s="1640">
        <f t="shared" si="121"/>
        <v>0</v>
      </c>
      <c r="L720" s="1640">
        <f t="shared" si="121"/>
        <v>0</v>
      </c>
      <c r="M720" s="1640">
        <f t="shared" si="121"/>
        <v>0</v>
      </c>
      <c r="N720" s="186"/>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row>
    <row r="721" spans="1:40" ht="11.25" customHeight="1">
      <c r="A721" s="80"/>
      <c r="B721" s="212"/>
      <c r="C721" s="213"/>
      <c r="D721" s="209"/>
      <c r="E721" s="96"/>
      <c r="F721" s="182"/>
      <c r="G721" s="182"/>
      <c r="H721" s="182"/>
      <c r="I721" s="182"/>
      <c r="J721" s="182"/>
      <c r="K721" s="182"/>
      <c r="L721" s="182"/>
      <c r="M721" s="182"/>
      <c r="N721" s="177"/>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row>
    <row r="722" spans="1:40" ht="12" customHeight="1">
      <c r="A722" s="344"/>
      <c r="B722" s="136" t="s">
        <v>618</v>
      </c>
      <c r="C722" s="136"/>
      <c r="D722" s="136"/>
      <c r="E722" s="136"/>
      <c r="F722" s="1621">
        <f>F720+J720+F704+J704+'1a.Detailed SOFP '!G241+'1a.Detailed SOFP '!G507</f>
        <v>0</v>
      </c>
      <c r="G722" s="1621">
        <f>G720+K720+G704+K704+'1a.Detailed SOFP '!H241+'1a.Detailed SOFP '!H507</f>
        <v>0</v>
      </c>
      <c r="H722" s="1621">
        <f>H720+L720+H704+L704+'1a.Detailed SOFP '!I241+'1a.Detailed SOFP '!I507</f>
        <v>0</v>
      </c>
      <c r="I722" s="1621">
        <f>I720+M720+I704+M704+'1a.Detailed SOFP '!J241+'1a.Detailed SOFP '!J507</f>
        <v>0</v>
      </c>
      <c r="J722" s="1621"/>
      <c r="K722" s="1621"/>
      <c r="L722" s="1621"/>
      <c r="M722" s="1621"/>
      <c r="N722" s="177"/>
      <c r="O722" s="136"/>
      <c r="P722" s="136"/>
      <c r="Q722" s="136"/>
      <c r="R722" s="136"/>
      <c r="S722" s="136"/>
      <c r="T722" s="136"/>
      <c r="U722" s="136"/>
      <c r="V722" s="136"/>
      <c r="W722" s="136"/>
      <c r="X722" s="136"/>
      <c r="Y722" s="136"/>
      <c r="Z722" s="136"/>
      <c r="AA722" s="136"/>
      <c r="AB722" s="136"/>
      <c r="AC722" s="136"/>
      <c r="AD722" s="136"/>
      <c r="AE722" s="136"/>
      <c r="AF722" s="136"/>
      <c r="AG722" s="136"/>
      <c r="AH722" s="136"/>
      <c r="AI722" s="136"/>
      <c r="AJ722" s="136"/>
      <c r="AK722" s="136"/>
      <c r="AL722" s="136"/>
      <c r="AM722" s="136"/>
      <c r="AN722" s="136"/>
    </row>
    <row r="723" spans="1:40" ht="11.25" customHeight="1">
      <c r="A723" s="80"/>
      <c r="B723" s="205"/>
      <c r="C723" s="96"/>
      <c r="D723" s="96"/>
      <c r="E723" s="96"/>
      <c r="F723" s="96"/>
      <c r="G723" s="96"/>
      <c r="H723" s="96"/>
      <c r="I723" s="96"/>
      <c r="J723" s="96"/>
      <c r="K723" s="96"/>
      <c r="L723" s="96"/>
      <c r="M723" s="96"/>
      <c r="N723" s="177"/>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row>
    <row r="724" spans="1:40" ht="11.25" customHeight="1">
      <c r="A724" s="80"/>
      <c r="B724" s="150" t="s">
        <v>136</v>
      </c>
      <c r="C724" s="96"/>
      <c r="D724" s="96"/>
      <c r="E724" s="96"/>
      <c r="F724" s="96"/>
      <c r="G724" s="96"/>
      <c r="H724" s="96"/>
      <c r="I724" s="96"/>
      <c r="J724" s="96"/>
      <c r="K724" s="96"/>
      <c r="L724" s="96"/>
      <c r="M724" s="96"/>
      <c r="N724" s="177"/>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row>
    <row r="725" spans="1:40" ht="27.75" customHeight="1">
      <c r="A725" s="80"/>
      <c r="B725" s="84"/>
      <c r="C725" s="96"/>
      <c r="D725" s="96"/>
      <c r="E725" s="96"/>
      <c r="F725" s="2001" t="s">
        <v>659</v>
      </c>
      <c r="G725" s="2009"/>
      <c r="H725" s="2009"/>
      <c r="I725" s="2010"/>
      <c r="J725" s="2001" t="s">
        <v>621</v>
      </c>
      <c r="K725" s="2009"/>
      <c r="L725" s="2009"/>
      <c r="M725" s="2011"/>
      <c r="N725" s="1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row>
    <row r="726" spans="1:40" ht="51" customHeight="1">
      <c r="A726" s="80"/>
      <c r="B726" s="84"/>
      <c r="C726" s="96"/>
      <c r="D726" s="96"/>
      <c r="E726" s="96"/>
      <c r="F726" s="92" t="s">
        <v>138</v>
      </c>
      <c r="G726" s="92" t="s">
        <v>597</v>
      </c>
      <c r="H726" s="92" t="s">
        <v>140</v>
      </c>
      <c r="I726" s="92" t="s">
        <v>141</v>
      </c>
      <c r="J726" s="92" t="s">
        <v>138</v>
      </c>
      <c r="K726" s="92" t="s">
        <v>597</v>
      </c>
      <c r="L726" s="92" t="s">
        <v>140</v>
      </c>
      <c r="M726" s="92" t="s">
        <v>141</v>
      </c>
      <c r="N726" s="1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row>
    <row r="727" spans="1:40">
      <c r="A727" s="80"/>
      <c r="B727" s="84"/>
      <c r="C727" s="96"/>
      <c r="D727" s="96"/>
      <c r="E727" s="96"/>
      <c r="F727" s="326" t="s">
        <v>142</v>
      </c>
      <c r="G727" s="326" t="s">
        <v>142</v>
      </c>
      <c r="H727" s="326" t="s">
        <v>142</v>
      </c>
      <c r="I727" s="326" t="s">
        <v>142</v>
      </c>
      <c r="J727" s="326" t="s">
        <v>142</v>
      </c>
      <c r="K727" s="326" t="s">
        <v>142</v>
      </c>
      <c r="L727" s="326" t="s">
        <v>142</v>
      </c>
      <c r="M727" s="326" t="s">
        <v>142</v>
      </c>
      <c r="N727" s="1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row>
    <row r="728" spans="1:40" ht="11.25" customHeight="1">
      <c r="A728" s="80"/>
      <c r="B728" s="207" t="s">
        <v>623</v>
      </c>
      <c r="C728" s="208"/>
      <c r="D728" s="209"/>
      <c r="E728" s="96"/>
      <c r="F728" s="1643"/>
      <c r="G728" s="1643"/>
      <c r="H728" s="1638">
        <f t="shared" ref="H728:H737" si="122">F728+G728</f>
        <v>0</v>
      </c>
      <c r="I728" s="1643"/>
      <c r="J728" s="1643"/>
      <c r="K728" s="1643"/>
      <c r="L728" s="1638">
        <f t="shared" ref="L728:L737" si="123">J728+K728</f>
        <v>0</v>
      </c>
      <c r="M728" s="1643"/>
      <c r="N728" s="177"/>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row>
    <row r="729" spans="1:40" ht="11.25" customHeight="1">
      <c r="A729" s="80"/>
      <c r="B729" s="2002" t="s">
        <v>660</v>
      </c>
      <c r="C729" s="1941"/>
      <c r="D729" s="209"/>
      <c r="E729" s="96"/>
      <c r="F729" s="1643"/>
      <c r="G729" s="1643"/>
      <c r="H729" s="1638">
        <f t="shared" si="122"/>
        <v>0</v>
      </c>
      <c r="I729" s="1643"/>
      <c r="J729" s="1643"/>
      <c r="K729" s="1643"/>
      <c r="L729" s="1638">
        <f t="shared" si="123"/>
        <v>0</v>
      </c>
      <c r="M729" s="1643"/>
      <c r="N729" s="177"/>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row>
    <row r="730" spans="1:40" ht="11.25" customHeight="1">
      <c r="A730" s="80"/>
      <c r="B730" s="210" t="s">
        <v>661</v>
      </c>
      <c r="C730" s="208"/>
      <c r="D730" s="209"/>
      <c r="E730" s="96"/>
      <c r="F730" s="1643"/>
      <c r="G730" s="1643"/>
      <c r="H730" s="1638">
        <f t="shared" si="122"/>
        <v>0</v>
      </c>
      <c r="I730" s="1643"/>
      <c r="J730" s="1643"/>
      <c r="K730" s="1643"/>
      <c r="L730" s="1638">
        <f t="shared" si="123"/>
        <v>0</v>
      </c>
      <c r="M730" s="1643"/>
      <c r="N730" s="177"/>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row>
    <row r="731" spans="1:40" ht="11.25" customHeight="1">
      <c r="A731" s="80"/>
      <c r="B731" s="210" t="s">
        <v>662</v>
      </c>
      <c r="C731" s="208"/>
      <c r="D731" s="209"/>
      <c r="E731" s="96"/>
      <c r="F731" s="1643"/>
      <c r="G731" s="1643"/>
      <c r="H731" s="1638">
        <f t="shared" si="122"/>
        <v>0</v>
      </c>
      <c r="I731" s="1643"/>
      <c r="J731" s="1643"/>
      <c r="K731" s="1643"/>
      <c r="L731" s="1638">
        <f t="shared" si="123"/>
        <v>0</v>
      </c>
      <c r="M731" s="1643"/>
      <c r="N731" s="177"/>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row>
    <row r="732" spans="1:40" ht="11.25" customHeight="1">
      <c r="A732" s="80"/>
      <c r="B732" s="210" t="s">
        <v>663</v>
      </c>
      <c r="C732" s="208"/>
      <c r="D732" s="209"/>
      <c r="E732" s="96"/>
      <c r="F732" s="1643"/>
      <c r="G732" s="1643"/>
      <c r="H732" s="1638">
        <f t="shared" si="122"/>
        <v>0</v>
      </c>
      <c r="I732" s="1643"/>
      <c r="J732" s="1643"/>
      <c r="K732" s="1643"/>
      <c r="L732" s="1638">
        <f t="shared" si="123"/>
        <v>0</v>
      </c>
      <c r="M732" s="1643"/>
      <c r="N732" s="177"/>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row>
    <row r="733" spans="1:40" ht="24" customHeight="1">
      <c r="A733" s="80"/>
      <c r="B733" s="2003" t="s">
        <v>664</v>
      </c>
      <c r="C733" s="1941"/>
      <c r="D733" s="209"/>
      <c r="E733" s="96"/>
      <c r="F733" s="1643"/>
      <c r="G733" s="1643"/>
      <c r="H733" s="1638">
        <f t="shared" si="122"/>
        <v>0</v>
      </c>
      <c r="I733" s="1643"/>
      <c r="J733" s="1643"/>
      <c r="K733" s="1643"/>
      <c r="L733" s="1638">
        <f t="shared" si="123"/>
        <v>0</v>
      </c>
      <c r="M733" s="1643"/>
      <c r="N733" s="177"/>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row>
    <row r="734" spans="1:40" ht="11.25" customHeight="1">
      <c r="A734" s="80"/>
      <c r="B734" s="211" t="s">
        <v>665</v>
      </c>
      <c r="C734" s="208"/>
      <c r="D734" s="209"/>
      <c r="E734" s="96"/>
      <c r="F734" s="1643"/>
      <c r="G734" s="1643"/>
      <c r="H734" s="1638">
        <f t="shared" si="122"/>
        <v>0</v>
      </c>
      <c r="I734" s="1643"/>
      <c r="J734" s="1643"/>
      <c r="K734" s="1643"/>
      <c r="L734" s="1638">
        <f t="shared" si="123"/>
        <v>0</v>
      </c>
      <c r="M734" s="1643"/>
      <c r="N734" s="177"/>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row>
    <row r="735" spans="1:40" ht="11.25" customHeight="1">
      <c r="A735" s="80"/>
      <c r="B735" s="211" t="s">
        <v>666</v>
      </c>
      <c r="C735" s="208"/>
      <c r="D735" s="209"/>
      <c r="E735" s="96"/>
      <c r="F735" s="1643"/>
      <c r="G735" s="1643"/>
      <c r="H735" s="1638">
        <f t="shared" si="122"/>
        <v>0</v>
      </c>
      <c r="I735" s="1643"/>
      <c r="J735" s="1643"/>
      <c r="K735" s="1643"/>
      <c r="L735" s="1638">
        <f t="shared" si="123"/>
        <v>0</v>
      </c>
      <c r="M735" s="1643"/>
      <c r="N735" s="177"/>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row>
    <row r="736" spans="1:40" ht="11.25" customHeight="1">
      <c r="A736" s="80"/>
      <c r="B736" s="211" t="s">
        <v>607</v>
      </c>
      <c r="C736" s="208"/>
      <c r="D736" s="209"/>
      <c r="E736" s="96"/>
      <c r="F736" s="1643"/>
      <c r="G736" s="1643"/>
      <c r="H736" s="1638">
        <f t="shared" si="122"/>
        <v>0</v>
      </c>
      <c r="I736" s="1643"/>
      <c r="J736" s="1643"/>
      <c r="K736" s="1643"/>
      <c r="L736" s="1638">
        <f t="shared" si="123"/>
        <v>0</v>
      </c>
      <c r="M736" s="1643"/>
      <c r="N736" s="177"/>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row>
    <row r="737" spans="1:40" ht="11.25" customHeight="1">
      <c r="A737" s="80"/>
      <c r="B737" s="211" t="s">
        <v>667</v>
      </c>
      <c r="C737" s="208"/>
      <c r="D737" s="209"/>
      <c r="E737" s="96"/>
      <c r="F737" s="1643"/>
      <c r="G737" s="1643"/>
      <c r="H737" s="1638">
        <f t="shared" si="122"/>
        <v>0</v>
      </c>
      <c r="I737" s="1643"/>
      <c r="J737" s="1643"/>
      <c r="K737" s="1643"/>
      <c r="L737" s="1638">
        <f t="shared" si="123"/>
        <v>0</v>
      </c>
      <c r="M737" s="1643"/>
      <c r="N737" s="177"/>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row>
    <row r="738" spans="1:40" ht="11.25" customHeight="1">
      <c r="A738" s="80"/>
      <c r="B738" s="207" t="s">
        <v>625</v>
      </c>
      <c r="C738" s="208"/>
      <c r="D738" s="209"/>
      <c r="E738" s="96"/>
      <c r="F738" s="1640">
        <f t="shared" ref="F738:M738" si="124">SUM(F728:F737)</f>
        <v>0</v>
      </c>
      <c r="G738" s="1640">
        <f t="shared" si="124"/>
        <v>0</v>
      </c>
      <c r="H738" s="1640">
        <f t="shared" si="124"/>
        <v>0</v>
      </c>
      <c r="I738" s="1640">
        <f t="shared" si="124"/>
        <v>0</v>
      </c>
      <c r="J738" s="1640">
        <f t="shared" si="124"/>
        <v>0</v>
      </c>
      <c r="K738" s="1640">
        <f t="shared" si="124"/>
        <v>0</v>
      </c>
      <c r="L738" s="1640">
        <f t="shared" si="124"/>
        <v>0</v>
      </c>
      <c r="M738" s="1640">
        <f t="shared" si="124"/>
        <v>0</v>
      </c>
      <c r="N738" s="186"/>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row>
    <row r="739" spans="1:40" ht="11.25" customHeight="1">
      <c r="A739" s="80"/>
      <c r="B739" s="212"/>
      <c r="C739" s="209"/>
      <c r="D739" s="209"/>
      <c r="E739" s="96"/>
      <c r="F739" s="182"/>
      <c r="G739" s="182"/>
      <c r="H739" s="182"/>
      <c r="I739" s="182"/>
      <c r="J739" s="182"/>
      <c r="K739" s="182"/>
      <c r="L739" s="182"/>
      <c r="M739" s="182"/>
      <c r="N739" s="177"/>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row>
    <row r="740" spans="1:40" ht="11.25" customHeight="1">
      <c r="A740" s="80"/>
      <c r="B740" s="80"/>
      <c r="C740" s="96"/>
      <c r="D740" s="96"/>
      <c r="E740" s="96"/>
      <c r="F740" s="206"/>
      <c r="G740" s="206"/>
      <c r="H740" s="206"/>
      <c r="I740" s="206"/>
      <c r="J740" s="206"/>
      <c r="K740" s="206"/>
      <c r="L740" s="206"/>
      <c r="M740" s="206"/>
      <c r="N740" s="177"/>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row>
    <row r="741" spans="1:40" ht="25.5" customHeight="1">
      <c r="A741" s="80"/>
      <c r="B741" s="84"/>
      <c r="C741" s="96"/>
      <c r="D741" s="96"/>
      <c r="E741" s="96"/>
      <c r="F741" s="2001" t="s">
        <v>622</v>
      </c>
      <c r="G741" s="1965"/>
      <c r="H741" s="1965"/>
      <c r="I741" s="1952"/>
      <c r="J741" s="2001" t="s">
        <v>668</v>
      </c>
      <c r="K741" s="1965"/>
      <c r="L741" s="1965"/>
      <c r="M741" s="1952"/>
      <c r="N741" s="1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row>
    <row r="742" spans="1:40" ht="51.75" customHeight="1">
      <c r="A742" s="80"/>
      <c r="B742" s="84"/>
      <c r="C742" s="96"/>
      <c r="D742" s="96"/>
      <c r="E742" s="96"/>
      <c r="F742" s="92" t="s">
        <v>138</v>
      </c>
      <c r="G742" s="92" t="s">
        <v>597</v>
      </c>
      <c r="H742" s="92" t="s">
        <v>140</v>
      </c>
      <c r="I742" s="92" t="s">
        <v>141</v>
      </c>
      <c r="J742" s="92" t="s">
        <v>138</v>
      </c>
      <c r="K742" s="92" t="s">
        <v>597</v>
      </c>
      <c r="L742" s="92" t="s">
        <v>140</v>
      </c>
      <c r="M742" s="92" t="s">
        <v>141</v>
      </c>
      <c r="N742" s="1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row>
    <row r="743" spans="1:40">
      <c r="A743" s="80"/>
      <c r="B743" s="84"/>
      <c r="C743" s="96"/>
      <c r="D743" s="96"/>
      <c r="E743" s="96"/>
      <c r="F743" s="326" t="s">
        <v>142</v>
      </c>
      <c r="G743" s="326" t="s">
        <v>142</v>
      </c>
      <c r="H743" s="326" t="s">
        <v>142</v>
      </c>
      <c r="I743" s="326" t="s">
        <v>142</v>
      </c>
      <c r="J743" s="326" t="s">
        <v>142</v>
      </c>
      <c r="K743" s="326" t="s">
        <v>142</v>
      </c>
      <c r="L743" s="326" t="s">
        <v>142</v>
      </c>
      <c r="M743" s="326" t="s">
        <v>142</v>
      </c>
      <c r="N743" s="1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row>
    <row r="744" spans="1:40" ht="11.25" customHeight="1">
      <c r="A744" s="80"/>
      <c r="B744" s="207" t="s">
        <v>670</v>
      </c>
      <c r="C744" s="208"/>
      <c r="D744" s="209"/>
      <c r="E744" s="96"/>
      <c r="F744" s="1643"/>
      <c r="G744" s="1643"/>
      <c r="H744" s="1638">
        <f t="shared" ref="H744:H753" si="125">F744+G744</f>
        <v>0</v>
      </c>
      <c r="I744" s="1643"/>
      <c r="J744" s="1643"/>
      <c r="K744" s="1643"/>
      <c r="L744" s="1638">
        <f t="shared" ref="L744:L753" si="126">J744+K744</f>
        <v>0</v>
      </c>
      <c r="M744" s="1643"/>
      <c r="N744" s="177"/>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row>
    <row r="745" spans="1:40" ht="11.25" customHeight="1">
      <c r="A745" s="80"/>
      <c r="B745" s="2002" t="s">
        <v>660</v>
      </c>
      <c r="C745" s="1941"/>
      <c r="D745" s="209"/>
      <c r="E745" s="96"/>
      <c r="F745" s="1643"/>
      <c r="G745" s="1643"/>
      <c r="H745" s="1638">
        <f t="shared" si="125"/>
        <v>0</v>
      </c>
      <c r="I745" s="1643"/>
      <c r="J745" s="1643"/>
      <c r="K745" s="1643"/>
      <c r="L745" s="1638">
        <f t="shared" si="126"/>
        <v>0</v>
      </c>
      <c r="M745" s="1643"/>
      <c r="N745" s="177"/>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row>
    <row r="746" spans="1:40" ht="11.25" customHeight="1">
      <c r="A746" s="80"/>
      <c r="B746" s="210" t="s">
        <v>661</v>
      </c>
      <c r="C746" s="208"/>
      <c r="D746" s="209"/>
      <c r="E746" s="96"/>
      <c r="F746" s="1643"/>
      <c r="G746" s="1643"/>
      <c r="H746" s="1638">
        <f t="shared" si="125"/>
        <v>0</v>
      </c>
      <c r="I746" s="1643"/>
      <c r="J746" s="1643"/>
      <c r="K746" s="1643"/>
      <c r="L746" s="1638">
        <f t="shared" si="126"/>
        <v>0</v>
      </c>
      <c r="M746" s="1643"/>
      <c r="N746" s="177"/>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row>
    <row r="747" spans="1:40" ht="11.25" customHeight="1">
      <c r="A747" s="80"/>
      <c r="B747" s="210" t="s">
        <v>662</v>
      </c>
      <c r="C747" s="208"/>
      <c r="D747" s="209"/>
      <c r="E747" s="96"/>
      <c r="F747" s="1643"/>
      <c r="G747" s="1643"/>
      <c r="H747" s="1638">
        <f t="shared" si="125"/>
        <v>0</v>
      </c>
      <c r="I747" s="1643"/>
      <c r="J747" s="1643"/>
      <c r="K747" s="1643"/>
      <c r="L747" s="1638">
        <f t="shared" si="126"/>
        <v>0</v>
      </c>
      <c r="M747" s="1643"/>
      <c r="N747" s="177"/>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row>
    <row r="748" spans="1:40" ht="11.25" customHeight="1">
      <c r="A748" s="80"/>
      <c r="B748" s="210" t="s">
        <v>663</v>
      </c>
      <c r="C748" s="208"/>
      <c r="D748" s="209"/>
      <c r="E748" s="96"/>
      <c r="F748" s="1643"/>
      <c r="G748" s="1643"/>
      <c r="H748" s="1638">
        <f t="shared" si="125"/>
        <v>0</v>
      </c>
      <c r="I748" s="1643"/>
      <c r="J748" s="1643"/>
      <c r="K748" s="1643"/>
      <c r="L748" s="1638">
        <f t="shared" si="126"/>
        <v>0</v>
      </c>
      <c r="M748" s="1643"/>
      <c r="N748" s="177"/>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row>
    <row r="749" spans="1:40" ht="21.75" customHeight="1">
      <c r="A749" s="80"/>
      <c r="B749" s="2003" t="s">
        <v>664</v>
      </c>
      <c r="C749" s="1941"/>
      <c r="D749" s="209"/>
      <c r="E749" s="96"/>
      <c r="F749" s="1643"/>
      <c r="G749" s="1643"/>
      <c r="H749" s="1638">
        <f t="shared" si="125"/>
        <v>0</v>
      </c>
      <c r="I749" s="1643"/>
      <c r="J749" s="1643"/>
      <c r="K749" s="1643"/>
      <c r="L749" s="1638">
        <f t="shared" si="126"/>
        <v>0</v>
      </c>
      <c r="M749" s="1643"/>
      <c r="N749" s="177"/>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row>
    <row r="750" spans="1:40" ht="11.25" customHeight="1">
      <c r="A750" s="80"/>
      <c r="B750" s="211" t="s">
        <v>665</v>
      </c>
      <c r="C750" s="208"/>
      <c r="D750" s="209"/>
      <c r="E750" s="96"/>
      <c r="F750" s="1643"/>
      <c r="G750" s="1643"/>
      <c r="H750" s="1638">
        <f t="shared" si="125"/>
        <v>0</v>
      </c>
      <c r="I750" s="1643"/>
      <c r="J750" s="1643"/>
      <c r="K750" s="1643"/>
      <c r="L750" s="1638">
        <f t="shared" si="126"/>
        <v>0</v>
      </c>
      <c r="M750" s="1643"/>
      <c r="N750" s="177"/>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row>
    <row r="751" spans="1:40" ht="11.25" customHeight="1">
      <c r="A751" s="80"/>
      <c r="B751" s="211" t="s">
        <v>666</v>
      </c>
      <c r="C751" s="208"/>
      <c r="D751" s="209"/>
      <c r="E751" s="96"/>
      <c r="F751" s="1643"/>
      <c r="G751" s="1643"/>
      <c r="H751" s="1638">
        <f t="shared" si="125"/>
        <v>0</v>
      </c>
      <c r="I751" s="1643"/>
      <c r="J751" s="1643"/>
      <c r="K751" s="1643"/>
      <c r="L751" s="1638">
        <f t="shared" si="126"/>
        <v>0</v>
      </c>
      <c r="M751" s="1643"/>
      <c r="N751" s="177"/>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row>
    <row r="752" spans="1:40" ht="11.25" customHeight="1">
      <c r="A752" s="80"/>
      <c r="B752" s="211" t="s">
        <v>607</v>
      </c>
      <c r="C752" s="208"/>
      <c r="D752" s="209"/>
      <c r="E752" s="96"/>
      <c r="F752" s="1643"/>
      <c r="G752" s="1643"/>
      <c r="H752" s="1638">
        <f t="shared" si="125"/>
        <v>0</v>
      </c>
      <c r="I752" s="1643"/>
      <c r="J752" s="1643"/>
      <c r="K752" s="1643"/>
      <c r="L752" s="1638">
        <f t="shared" si="126"/>
        <v>0</v>
      </c>
      <c r="M752" s="1643"/>
      <c r="N752" s="177"/>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row>
    <row r="753" spans="1:40" ht="11.25" customHeight="1">
      <c r="A753" s="80"/>
      <c r="B753" s="211" t="s">
        <v>667</v>
      </c>
      <c r="C753" s="208"/>
      <c r="D753" s="209"/>
      <c r="E753" s="96"/>
      <c r="F753" s="1643"/>
      <c r="G753" s="1643"/>
      <c r="H753" s="1638">
        <f t="shared" si="125"/>
        <v>0</v>
      </c>
      <c r="I753" s="1643"/>
      <c r="J753" s="1643"/>
      <c r="K753" s="1643"/>
      <c r="L753" s="1638">
        <f t="shared" si="126"/>
        <v>0</v>
      </c>
      <c r="M753" s="1643"/>
      <c r="N753" s="177"/>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row>
    <row r="754" spans="1:40" ht="11.25" customHeight="1">
      <c r="A754" s="80"/>
      <c r="B754" s="207" t="s">
        <v>625</v>
      </c>
      <c r="C754" s="208"/>
      <c r="D754" s="209"/>
      <c r="E754" s="96"/>
      <c r="F754" s="1640">
        <f t="shared" ref="F754:M754" si="127">SUM(F744:F753)</f>
        <v>0</v>
      </c>
      <c r="G754" s="1640">
        <f t="shared" si="127"/>
        <v>0</v>
      </c>
      <c r="H754" s="1640">
        <f t="shared" si="127"/>
        <v>0</v>
      </c>
      <c r="I754" s="1640">
        <f t="shared" si="127"/>
        <v>0</v>
      </c>
      <c r="J754" s="1640">
        <f t="shared" si="127"/>
        <v>0</v>
      </c>
      <c r="K754" s="1640">
        <f t="shared" si="127"/>
        <v>0</v>
      </c>
      <c r="L754" s="1640">
        <f t="shared" si="127"/>
        <v>0</v>
      </c>
      <c r="M754" s="1640">
        <f t="shared" si="127"/>
        <v>0</v>
      </c>
      <c r="N754" s="186"/>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row>
    <row r="755" spans="1:40" ht="12" customHeight="1">
      <c r="A755" s="340"/>
      <c r="B755" s="83"/>
      <c r="C755" s="83"/>
      <c r="D755" s="83"/>
      <c r="E755" s="83"/>
      <c r="F755" s="1669"/>
      <c r="G755" s="1589"/>
      <c r="H755" s="1589"/>
      <c r="I755" s="1589"/>
      <c r="J755" s="1589"/>
      <c r="K755" s="1589"/>
      <c r="L755" s="1589"/>
      <c r="M755" s="1589"/>
      <c r="N755" s="177"/>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row>
    <row r="756" spans="1:40" ht="12" customHeight="1">
      <c r="A756" s="344"/>
      <c r="B756" s="136" t="s">
        <v>618</v>
      </c>
      <c r="C756" s="136"/>
      <c r="D756" s="136"/>
      <c r="E756" s="136"/>
      <c r="F756" s="1621">
        <f>F754+J754+F738+J738+'1a.Detailed SOFP '!K241+'1a.Detailed SOFP '!K507</f>
        <v>0</v>
      </c>
      <c r="G756" s="1621">
        <f>G754+K754+G738+K738+'1a.Detailed SOFP '!L241+'1a.Detailed SOFP '!L507</f>
        <v>0</v>
      </c>
      <c r="H756" s="1621">
        <f>H754+L754+H738+L738+'1a.Detailed SOFP '!M241+'1a.Detailed SOFP '!M507</f>
        <v>0</v>
      </c>
      <c r="I756" s="1621">
        <f>I754+M754+I738+M738+'1a.Detailed SOFP '!N241+'1a.Detailed SOFP '!N507</f>
        <v>0</v>
      </c>
      <c r="J756" s="1621"/>
      <c r="K756" s="1621"/>
      <c r="L756" s="1621"/>
      <c r="M756" s="1621"/>
      <c r="N756" s="177"/>
      <c r="O756" s="136"/>
      <c r="P756" s="136"/>
      <c r="Q756" s="136"/>
      <c r="R756" s="136"/>
      <c r="S756" s="136"/>
      <c r="T756" s="136"/>
      <c r="U756" s="136"/>
      <c r="V756" s="136"/>
      <c r="W756" s="136"/>
      <c r="X756" s="136"/>
      <c r="Y756" s="136"/>
      <c r="Z756" s="136"/>
      <c r="AA756" s="136"/>
      <c r="AB756" s="136"/>
      <c r="AC756" s="136"/>
      <c r="AD756" s="136"/>
      <c r="AE756" s="136"/>
      <c r="AF756" s="136"/>
      <c r="AG756" s="136"/>
      <c r="AH756" s="136"/>
      <c r="AI756" s="136"/>
      <c r="AJ756" s="136"/>
      <c r="AK756" s="136"/>
      <c r="AL756" s="136"/>
      <c r="AM756" s="136"/>
      <c r="AN756" s="136"/>
    </row>
    <row r="757" spans="1:40" ht="12.75" customHeight="1">
      <c r="A757" s="244"/>
      <c r="B757" s="166"/>
      <c r="C757" s="168"/>
      <c r="D757" s="1"/>
      <c r="E757" s="168"/>
      <c r="F757" s="140"/>
      <c r="G757" s="169"/>
      <c r="H757" s="169"/>
      <c r="I757" s="170"/>
      <c r="J757" s="1"/>
      <c r="K757" s="1"/>
      <c r="L757" s="1"/>
      <c r="M757" s="80"/>
      <c r="N757" s="177"/>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row>
    <row r="758" spans="1:40" ht="12.75" customHeight="1">
      <c r="A758" s="15"/>
      <c r="B758" s="1120" t="s">
        <v>613</v>
      </c>
      <c r="C758" s="1121"/>
      <c r="D758" s="1122"/>
      <c r="E758" s="1123"/>
      <c r="F758" s="1122"/>
      <c r="G758" s="1124"/>
      <c r="H758" s="1124"/>
      <c r="I758" s="1125"/>
      <c r="J758" s="1125"/>
      <c r="K758" s="1121"/>
      <c r="L758" s="1121"/>
      <c r="M758" s="1126"/>
      <c r="N758" s="222"/>
      <c r="O758" s="15"/>
      <c r="P758" s="13"/>
      <c r="Q758" s="13"/>
      <c r="R758" s="13"/>
      <c r="S758" s="13"/>
      <c r="T758" s="13"/>
      <c r="U758" s="13"/>
      <c r="V758" s="13"/>
      <c r="W758" s="13"/>
      <c r="X758" s="13"/>
      <c r="Y758" s="13"/>
      <c r="Z758" s="13"/>
      <c r="AA758" s="13"/>
      <c r="AB758" s="13"/>
      <c r="AC758" s="13"/>
      <c r="AD758" s="84"/>
      <c r="AE758" s="84"/>
      <c r="AF758" s="84"/>
      <c r="AG758" s="84"/>
      <c r="AH758" s="84"/>
      <c r="AI758" s="84"/>
      <c r="AJ758" s="84"/>
      <c r="AK758" s="84"/>
      <c r="AL758" s="84"/>
      <c r="AM758" s="84"/>
      <c r="AN758" s="84"/>
    </row>
    <row r="759" spans="1:40" ht="12.75" customHeight="1">
      <c r="A759" s="15"/>
      <c r="B759" s="1099"/>
      <c r="C759" s="1093"/>
      <c r="D759" s="1100"/>
      <c r="E759" s="1101"/>
      <c r="F759" s="1100"/>
      <c r="G759" s="1102"/>
      <c r="H759" s="1102"/>
      <c r="I759" s="1103"/>
      <c r="J759" s="1103"/>
      <c r="K759" s="1093"/>
      <c r="L759" s="1093"/>
      <c r="M759" s="1104"/>
      <c r="N759" s="223"/>
      <c r="O759" s="15"/>
      <c r="P759" s="15"/>
      <c r="Q759" s="15"/>
      <c r="R759" s="15"/>
      <c r="S759" s="15"/>
      <c r="T759" s="15"/>
      <c r="U759" s="15"/>
      <c r="V759" s="15"/>
      <c r="W759" s="15"/>
      <c r="X759" s="15"/>
      <c r="Y759" s="15"/>
      <c r="Z759" s="15"/>
      <c r="AA759" s="15"/>
      <c r="AB759" s="15"/>
      <c r="AC759" s="15"/>
      <c r="AD759" s="84"/>
      <c r="AE759" s="84"/>
      <c r="AF759" s="84"/>
      <c r="AG759" s="84"/>
      <c r="AH759" s="84"/>
      <c r="AI759" s="84"/>
      <c r="AJ759" s="84"/>
      <c r="AK759" s="84"/>
      <c r="AL759" s="84"/>
      <c r="AM759" s="84"/>
      <c r="AN759" s="84"/>
    </row>
    <row r="760" spans="1:40" ht="12.75" customHeight="1">
      <c r="A760" s="15"/>
      <c r="B760" s="1099"/>
      <c r="C760" s="1093"/>
      <c r="D760" s="1100"/>
      <c r="E760" s="1101"/>
      <c r="F760" s="1100"/>
      <c r="G760" s="1102"/>
      <c r="H760" s="1102"/>
      <c r="I760" s="1103"/>
      <c r="J760" s="1103"/>
      <c r="K760" s="1093"/>
      <c r="L760" s="1093"/>
      <c r="M760" s="1104"/>
      <c r="N760" s="223"/>
      <c r="O760" s="15"/>
      <c r="P760" s="15"/>
      <c r="Q760" s="15"/>
      <c r="R760" s="15"/>
      <c r="S760" s="15"/>
      <c r="T760" s="15"/>
      <c r="U760" s="15"/>
      <c r="V760" s="15"/>
      <c r="W760" s="15"/>
      <c r="X760" s="15"/>
      <c r="Y760" s="15"/>
      <c r="Z760" s="15"/>
      <c r="AA760" s="15"/>
      <c r="AB760" s="15"/>
      <c r="AC760" s="15"/>
      <c r="AD760" s="84"/>
      <c r="AE760" s="84"/>
      <c r="AF760" s="84"/>
      <c r="AG760" s="84"/>
      <c r="AH760" s="84"/>
      <c r="AI760" s="84"/>
      <c r="AJ760" s="84"/>
      <c r="AK760" s="84"/>
      <c r="AL760" s="84"/>
      <c r="AM760" s="84"/>
      <c r="AN760" s="84"/>
    </row>
    <row r="761" spans="1:40" ht="12.75" customHeight="1">
      <c r="A761" s="15"/>
      <c r="B761" s="1099"/>
      <c r="C761" s="1093"/>
      <c r="D761" s="1100"/>
      <c r="E761" s="1101"/>
      <c r="F761" s="1100"/>
      <c r="G761" s="1102"/>
      <c r="H761" s="1102"/>
      <c r="I761" s="1103"/>
      <c r="J761" s="1103"/>
      <c r="K761" s="1093"/>
      <c r="L761" s="1093"/>
      <c r="M761" s="1104"/>
      <c r="N761" s="223"/>
      <c r="O761" s="15"/>
      <c r="P761" s="15"/>
      <c r="Q761" s="15"/>
      <c r="R761" s="15"/>
      <c r="S761" s="15"/>
      <c r="T761" s="15"/>
      <c r="U761" s="15"/>
      <c r="V761" s="15"/>
      <c r="W761" s="15"/>
      <c r="X761" s="15"/>
      <c r="Y761" s="15"/>
      <c r="Z761" s="15"/>
      <c r="AA761" s="15"/>
      <c r="AB761" s="15"/>
      <c r="AC761" s="15"/>
      <c r="AD761" s="84"/>
      <c r="AE761" s="84"/>
      <c r="AF761" s="84"/>
      <c r="AG761" s="84"/>
      <c r="AH761" s="84"/>
      <c r="AI761" s="84"/>
      <c r="AJ761" s="84"/>
      <c r="AK761" s="84"/>
      <c r="AL761" s="84"/>
      <c r="AM761" s="84"/>
      <c r="AN761" s="84"/>
    </row>
    <row r="762" spans="1:40" ht="12.75" customHeight="1">
      <c r="A762" s="15"/>
      <c r="B762" s="1099"/>
      <c r="C762" s="1093"/>
      <c r="D762" s="1100"/>
      <c r="E762" s="1101"/>
      <c r="F762" s="1100"/>
      <c r="G762" s="1102"/>
      <c r="H762" s="1102"/>
      <c r="I762" s="1103"/>
      <c r="J762" s="1103"/>
      <c r="K762" s="1093"/>
      <c r="L762" s="1093"/>
      <c r="M762" s="1104"/>
      <c r="N762" s="223"/>
      <c r="O762" s="15"/>
      <c r="P762" s="15"/>
      <c r="Q762" s="15"/>
      <c r="R762" s="15"/>
      <c r="S762" s="15"/>
      <c r="T762" s="15"/>
      <c r="U762" s="15"/>
      <c r="V762" s="15"/>
      <c r="W762" s="15"/>
      <c r="X762" s="15"/>
      <c r="Y762" s="15"/>
      <c r="Z762" s="15"/>
      <c r="AA762" s="15"/>
      <c r="AB762" s="15"/>
      <c r="AC762" s="15"/>
      <c r="AD762" s="84"/>
      <c r="AE762" s="84"/>
      <c r="AF762" s="84"/>
      <c r="AG762" s="84"/>
      <c r="AH762" s="84"/>
      <c r="AI762" s="84"/>
      <c r="AJ762" s="84"/>
      <c r="AK762" s="84"/>
      <c r="AL762" s="84"/>
      <c r="AM762" s="84"/>
      <c r="AN762" s="84"/>
    </row>
    <row r="763" spans="1:40" ht="12.75" customHeight="1">
      <c r="A763" s="15"/>
      <c r="B763" s="1099"/>
      <c r="C763" s="1093"/>
      <c r="D763" s="1100"/>
      <c r="E763" s="1101"/>
      <c r="F763" s="1100"/>
      <c r="G763" s="1102"/>
      <c r="H763" s="1102"/>
      <c r="I763" s="1103"/>
      <c r="J763" s="1103"/>
      <c r="K763" s="1093"/>
      <c r="L763" s="1093"/>
      <c r="M763" s="1104"/>
      <c r="N763" s="223"/>
      <c r="O763" s="15"/>
      <c r="P763" s="15"/>
      <c r="Q763" s="15"/>
      <c r="R763" s="15"/>
      <c r="S763" s="15"/>
      <c r="T763" s="15"/>
      <c r="U763" s="15"/>
      <c r="V763" s="15"/>
      <c r="W763" s="15"/>
      <c r="X763" s="15"/>
      <c r="Y763" s="15"/>
      <c r="Z763" s="15"/>
      <c r="AA763" s="15"/>
      <c r="AB763" s="15"/>
      <c r="AC763" s="15"/>
      <c r="AD763" s="84"/>
      <c r="AE763" s="84"/>
      <c r="AF763" s="84"/>
      <c r="AG763" s="84"/>
      <c r="AH763" s="84"/>
      <c r="AI763" s="84"/>
      <c r="AJ763" s="84"/>
      <c r="AK763" s="84"/>
      <c r="AL763" s="84"/>
      <c r="AM763" s="84"/>
      <c r="AN763" s="84"/>
    </row>
    <row r="764" spans="1:40" ht="12.75" customHeight="1">
      <c r="A764" s="15"/>
      <c r="B764" s="1099"/>
      <c r="C764" s="1093"/>
      <c r="D764" s="1100"/>
      <c r="E764" s="1101"/>
      <c r="F764" s="1100"/>
      <c r="G764" s="1102"/>
      <c r="H764" s="1102"/>
      <c r="I764" s="1103"/>
      <c r="J764" s="1103"/>
      <c r="K764" s="1093"/>
      <c r="L764" s="1093"/>
      <c r="M764" s="1104"/>
      <c r="N764" s="223"/>
      <c r="O764" s="15"/>
      <c r="P764" s="15"/>
      <c r="Q764" s="15"/>
      <c r="R764" s="15"/>
      <c r="S764" s="15"/>
      <c r="T764" s="15"/>
      <c r="U764" s="15"/>
      <c r="V764" s="15"/>
      <c r="W764" s="15"/>
      <c r="X764" s="15"/>
      <c r="Y764" s="15"/>
      <c r="Z764" s="15"/>
      <c r="AA764" s="15"/>
      <c r="AB764" s="15"/>
      <c r="AC764" s="15"/>
      <c r="AD764" s="84"/>
      <c r="AE764" s="84"/>
      <c r="AF764" s="84"/>
      <c r="AG764" s="84"/>
      <c r="AH764" s="84"/>
      <c r="AI764" s="84"/>
      <c r="AJ764" s="84"/>
      <c r="AK764" s="84"/>
      <c r="AL764" s="84"/>
      <c r="AM764" s="84"/>
      <c r="AN764" s="84"/>
    </row>
    <row r="765" spans="1:40" ht="12.75" customHeight="1">
      <c r="A765" s="15"/>
      <c r="B765" s="1099"/>
      <c r="C765" s="1093"/>
      <c r="D765" s="1100"/>
      <c r="E765" s="1101"/>
      <c r="F765" s="1100"/>
      <c r="G765" s="1102"/>
      <c r="H765" s="1102"/>
      <c r="I765" s="1103"/>
      <c r="J765" s="1103"/>
      <c r="K765" s="1093"/>
      <c r="L765" s="1093"/>
      <c r="M765" s="1104"/>
      <c r="N765" s="223"/>
      <c r="O765" s="15"/>
      <c r="P765" s="15"/>
      <c r="Q765" s="15"/>
      <c r="R765" s="15"/>
      <c r="S765" s="15"/>
      <c r="T765" s="15"/>
      <c r="U765" s="15"/>
      <c r="V765" s="15"/>
      <c r="W765" s="15"/>
      <c r="X765" s="15"/>
      <c r="Y765" s="15"/>
      <c r="Z765" s="15"/>
      <c r="AA765" s="15"/>
      <c r="AB765" s="15"/>
      <c r="AC765" s="15"/>
      <c r="AD765" s="84"/>
      <c r="AE765" s="84"/>
      <c r="AF765" s="84"/>
      <c r="AG765" s="84"/>
      <c r="AH765" s="84"/>
      <c r="AI765" s="84"/>
      <c r="AJ765" s="84"/>
      <c r="AK765" s="84"/>
      <c r="AL765" s="84"/>
      <c r="AM765" s="84"/>
      <c r="AN765" s="84"/>
    </row>
    <row r="766" spans="1:40" ht="12.75" customHeight="1">
      <c r="A766" s="15"/>
      <c r="B766" s="1105"/>
      <c r="C766" s="1093"/>
      <c r="D766" s="1100"/>
      <c r="E766" s="1101"/>
      <c r="F766" s="1100"/>
      <c r="G766" s="1102"/>
      <c r="H766" s="1102"/>
      <c r="I766" s="1103"/>
      <c r="J766" s="1103"/>
      <c r="K766" s="1093"/>
      <c r="L766" s="1093"/>
      <c r="M766" s="1104"/>
      <c r="N766" s="223"/>
      <c r="O766" s="15"/>
      <c r="P766" s="15"/>
      <c r="Q766" s="15"/>
      <c r="R766" s="15"/>
      <c r="S766" s="15"/>
      <c r="T766" s="15"/>
      <c r="U766" s="15"/>
      <c r="V766" s="15"/>
      <c r="W766" s="15"/>
      <c r="X766" s="15"/>
      <c r="Y766" s="15"/>
      <c r="Z766" s="15"/>
      <c r="AA766" s="15"/>
      <c r="AB766" s="15"/>
      <c r="AC766" s="15"/>
      <c r="AD766" s="84"/>
      <c r="AE766" s="84"/>
      <c r="AF766" s="84"/>
      <c r="AG766" s="84"/>
      <c r="AH766" s="84"/>
      <c r="AI766" s="84"/>
      <c r="AJ766" s="84"/>
      <c r="AK766" s="84"/>
      <c r="AL766" s="84"/>
      <c r="AM766" s="84"/>
      <c r="AN766" s="84"/>
    </row>
    <row r="767" spans="1:40" ht="12.75" customHeight="1">
      <c r="A767" s="15"/>
      <c r="B767" s="1105"/>
      <c r="C767" s="1093"/>
      <c r="D767" s="1100"/>
      <c r="E767" s="1101"/>
      <c r="F767" s="1100"/>
      <c r="G767" s="1102"/>
      <c r="H767" s="1102"/>
      <c r="I767" s="1103"/>
      <c r="J767" s="1103"/>
      <c r="K767" s="1093"/>
      <c r="L767" s="1093"/>
      <c r="M767" s="1104"/>
      <c r="N767" s="223"/>
      <c r="O767" s="15"/>
      <c r="P767" s="15"/>
      <c r="Q767" s="15"/>
      <c r="R767" s="15"/>
      <c r="S767" s="15"/>
      <c r="T767" s="15"/>
      <c r="U767" s="15"/>
      <c r="V767" s="15"/>
      <c r="W767" s="15"/>
      <c r="X767" s="15"/>
      <c r="Y767" s="15"/>
      <c r="Z767" s="15"/>
      <c r="AA767" s="15"/>
      <c r="AB767" s="15"/>
      <c r="AC767" s="15"/>
      <c r="AD767" s="84"/>
      <c r="AE767" s="84"/>
      <c r="AF767" s="84"/>
      <c r="AG767" s="84"/>
      <c r="AH767" s="84"/>
      <c r="AI767" s="84"/>
      <c r="AJ767" s="84"/>
      <c r="AK767" s="84"/>
      <c r="AL767" s="84"/>
      <c r="AM767" s="84"/>
      <c r="AN767" s="84"/>
    </row>
    <row r="768" spans="1:40" ht="12.75" customHeight="1">
      <c r="A768" s="15"/>
      <c r="B768" s="1106"/>
      <c r="C768" s="1107"/>
      <c r="D768" s="1108"/>
      <c r="E768" s="1109"/>
      <c r="F768" s="1108"/>
      <c r="G768" s="1110"/>
      <c r="H768" s="1110"/>
      <c r="I768" s="1111"/>
      <c r="J768" s="1111"/>
      <c r="K768" s="1107"/>
      <c r="L768" s="1107"/>
      <c r="M768" s="1112"/>
      <c r="N768" s="224"/>
      <c r="O768" s="15"/>
      <c r="P768" s="15"/>
      <c r="Q768" s="15"/>
      <c r="R768" s="15"/>
      <c r="S768" s="15"/>
      <c r="T768" s="15"/>
      <c r="U768" s="15"/>
      <c r="V768" s="15"/>
      <c r="W768" s="15"/>
      <c r="X768" s="15"/>
      <c r="Y768" s="15"/>
      <c r="Z768" s="15"/>
      <c r="AA768" s="15"/>
      <c r="AB768" s="15"/>
      <c r="AC768" s="15"/>
      <c r="AD768" s="84"/>
      <c r="AE768" s="84"/>
      <c r="AF768" s="84"/>
      <c r="AG768" s="84"/>
      <c r="AH768" s="84"/>
      <c r="AI768" s="84"/>
      <c r="AJ768" s="84"/>
      <c r="AK768" s="84"/>
      <c r="AL768" s="84"/>
      <c r="AM768" s="84"/>
      <c r="AN768" s="84"/>
    </row>
    <row r="769" spans="1:40" ht="12.75" customHeight="1">
      <c r="A769" s="244"/>
      <c r="B769" s="10"/>
      <c r="C769" s="80"/>
      <c r="D769" s="80"/>
      <c r="E769" s="80"/>
      <c r="F769" s="80"/>
      <c r="G769" s="80"/>
      <c r="H769" s="80"/>
      <c r="I769" s="80"/>
      <c r="J769" s="80"/>
      <c r="K769" s="80"/>
      <c r="L769" s="80"/>
      <c r="M769" s="80"/>
      <c r="N769" s="177"/>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row>
    <row r="770" spans="1:40" ht="12.75" customHeight="1">
      <c r="A770" s="14" t="s">
        <v>46</v>
      </c>
      <c r="B770" s="10" t="s">
        <v>47</v>
      </c>
      <c r="C770" s="80"/>
      <c r="D770" s="80"/>
      <c r="E770" s="80"/>
      <c r="F770" s="80"/>
      <c r="G770" s="80"/>
      <c r="H770" s="80"/>
      <c r="I770" s="80"/>
      <c r="J770" s="80"/>
      <c r="K770" s="80"/>
      <c r="L770" s="80"/>
      <c r="M770" s="80"/>
      <c r="N770" s="177"/>
      <c r="O770" s="80"/>
      <c r="P770" s="80" t="s">
        <v>842</v>
      </c>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row>
    <row r="771" spans="1:40" ht="12.75" customHeight="1">
      <c r="A771" s="80"/>
      <c r="B771" s="345"/>
      <c r="C771" s="80"/>
      <c r="D771" s="80"/>
      <c r="E771" s="80"/>
      <c r="F771" s="80"/>
      <c r="G771" s="80"/>
      <c r="H771" s="80"/>
      <c r="I771" s="80"/>
      <c r="J771" s="80"/>
      <c r="K771" s="80"/>
      <c r="L771" s="80"/>
      <c r="M771" s="80"/>
      <c r="N771" s="177"/>
      <c r="O771" s="80"/>
      <c r="P771" s="80" t="s">
        <v>843</v>
      </c>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row>
    <row r="772" spans="1:40" ht="12.75" customHeight="1">
      <c r="A772" s="80"/>
      <c r="B772" s="80"/>
      <c r="C772" s="80"/>
      <c r="D772" s="80"/>
      <c r="E772" s="80"/>
      <c r="F772" s="1964">
        <v>44742</v>
      </c>
      <c r="G772" s="1965"/>
      <c r="H772" s="1965"/>
      <c r="I772" s="1952"/>
      <c r="J772" s="1964">
        <v>44377</v>
      </c>
      <c r="K772" s="1965"/>
      <c r="L772" s="1965"/>
      <c r="M772" s="1952"/>
      <c r="N772" s="1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row>
    <row r="773" spans="1:40" ht="57" customHeight="1">
      <c r="A773" s="80"/>
      <c r="B773" s="80"/>
      <c r="C773" s="80"/>
      <c r="D773" s="80"/>
      <c r="E773" s="80"/>
      <c r="F773" s="92" t="s">
        <v>138</v>
      </c>
      <c r="G773" s="92" t="s">
        <v>597</v>
      </c>
      <c r="H773" s="92" t="s">
        <v>844</v>
      </c>
      <c r="I773" s="346" t="s">
        <v>816</v>
      </c>
      <c r="J773" s="92" t="s">
        <v>138</v>
      </c>
      <c r="K773" s="92" t="s">
        <v>597</v>
      </c>
      <c r="L773" s="92" t="s">
        <v>844</v>
      </c>
      <c r="M773" s="346" t="s">
        <v>816</v>
      </c>
      <c r="N773" s="180"/>
      <c r="O773" s="80"/>
      <c r="P773" s="80" t="s">
        <v>845</v>
      </c>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row>
    <row r="774" spans="1:40" ht="12.75" customHeight="1">
      <c r="A774" s="80"/>
      <c r="B774" s="80"/>
      <c r="C774" s="80"/>
      <c r="D774" s="80"/>
      <c r="E774" s="80"/>
      <c r="F774" s="94" t="s">
        <v>142</v>
      </c>
      <c r="G774" s="94" t="s">
        <v>142</v>
      </c>
      <c r="H774" s="94" t="s">
        <v>142</v>
      </c>
      <c r="I774" s="94" t="s">
        <v>142</v>
      </c>
      <c r="J774" s="94" t="s">
        <v>142</v>
      </c>
      <c r="K774" s="94" t="s">
        <v>142</v>
      </c>
      <c r="L774" s="94" t="s">
        <v>142</v>
      </c>
      <c r="M774" s="94" t="s">
        <v>142</v>
      </c>
      <c r="N774" s="1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row>
    <row r="775" spans="1:40" ht="36" customHeight="1">
      <c r="A775" s="80"/>
      <c r="B775" s="2006" t="s">
        <v>373</v>
      </c>
      <c r="C775" s="1950"/>
      <c r="D775" s="80"/>
      <c r="E775" s="80"/>
      <c r="F775" s="1638">
        <f>'1a.Detailed SOFP '!G244</f>
        <v>0</v>
      </c>
      <c r="G775" s="1638">
        <f>'1a.Detailed SOFP '!H244</f>
        <v>0</v>
      </c>
      <c r="H775" s="1638">
        <f>'1a.Detailed SOFP '!I244</f>
        <v>0</v>
      </c>
      <c r="I775" s="1638">
        <f>'1a.Detailed SOFP '!J244</f>
        <v>0</v>
      </c>
      <c r="J775" s="1638">
        <f>'1a.Detailed SOFP '!K244</f>
        <v>0</v>
      </c>
      <c r="K775" s="1638">
        <f>'1a.Detailed SOFP '!L244</f>
        <v>0</v>
      </c>
      <c r="L775" s="1638">
        <f>'1a.Detailed SOFP '!M244</f>
        <v>0</v>
      </c>
      <c r="M775" s="1638">
        <f>'1a.Detailed SOFP '!N244</f>
        <v>0</v>
      </c>
      <c r="N775" s="177"/>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row>
    <row r="776" spans="1:40" ht="12.75" customHeight="1">
      <c r="A776" s="80"/>
      <c r="B776" s="80" t="s">
        <v>374</v>
      </c>
      <c r="C776" s="80"/>
      <c r="D776" s="80"/>
      <c r="E776" s="80"/>
      <c r="F776" s="1638">
        <f>'1a.Detailed SOFP '!G245+'1a.Detailed SOFP '!G246+'1a.Detailed SOFP '!G247</f>
        <v>0</v>
      </c>
      <c r="G776" s="1638">
        <f>'1a.Detailed SOFP '!H245+'1a.Detailed SOFP '!H246+'1a.Detailed SOFP '!H247</f>
        <v>0</v>
      </c>
      <c r="H776" s="1638">
        <f>'1a.Detailed SOFP '!I245+'1a.Detailed SOFP '!I246+'1a.Detailed SOFP '!I247</f>
        <v>0</v>
      </c>
      <c r="I776" s="1638">
        <f>'1a.Detailed SOFP '!J245+'1a.Detailed SOFP '!J246+'1a.Detailed SOFP '!J247</f>
        <v>0</v>
      </c>
      <c r="J776" s="1638">
        <f>'1a.Detailed SOFP '!K245+'1a.Detailed SOFP '!K246+'1a.Detailed SOFP '!K247</f>
        <v>0</v>
      </c>
      <c r="K776" s="1638">
        <f>'1a.Detailed SOFP '!L245+'1a.Detailed SOFP '!L246+'1a.Detailed SOFP '!L247</f>
        <v>0</v>
      </c>
      <c r="L776" s="1638">
        <f>'1a.Detailed SOFP '!M245+'1a.Detailed SOFP '!M246+'1a.Detailed SOFP '!M247</f>
        <v>0</v>
      </c>
      <c r="M776" s="1638">
        <f>'1a.Detailed SOFP '!N245+'1a.Detailed SOFP '!N246+'1a.Detailed SOFP '!N247</f>
        <v>0</v>
      </c>
      <c r="N776" s="177"/>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row>
    <row r="777" spans="1:40" ht="12.75" customHeight="1">
      <c r="A777" s="15"/>
      <c r="B777" s="15" t="s">
        <v>846</v>
      </c>
      <c r="C777" s="15"/>
      <c r="D777" s="15"/>
      <c r="E777" s="15"/>
      <c r="F777" s="1670">
        <f t="shared" ref="F777:M777" si="128">SUM(F775:F776)</f>
        <v>0</v>
      </c>
      <c r="G777" s="1670">
        <f t="shared" si="128"/>
        <v>0</v>
      </c>
      <c r="H777" s="1670">
        <f t="shared" si="128"/>
        <v>0</v>
      </c>
      <c r="I777" s="1670">
        <f t="shared" si="128"/>
        <v>0</v>
      </c>
      <c r="J777" s="1670">
        <f t="shared" si="128"/>
        <v>0</v>
      </c>
      <c r="K777" s="1670">
        <f t="shared" si="128"/>
        <v>0</v>
      </c>
      <c r="L777" s="1670">
        <f t="shared" si="128"/>
        <v>0</v>
      </c>
      <c r="M777" s="1670">
        <f t="shared" si="128"/>
        <v>0</v>
      </c>
      <c r="N777" s="183"/>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row>
    <row r="778" spans="1:40" ht="12.75" customHeight="1">
      <c r="A778" s="80"/>
      <c r="B778" s="80"/>
      <c r="C778" s="80"/>
      <c r="D778" s="80"/>
      <c r="E778" s="80"/>
      <c r="F778" s="1589"/>
      <c r="G778" s="1589"/>
      <c r="H778" s="1589"/>
      <c r="I778" s="1589"/>
      <c r="J778" s="1589"/>
      <c r="K778" s="1589"/>
      <c r="L778" s="1589"/>
      <c r="M778" s="1589"/>
      <c r="N778" s="177"/>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row>
    <row r="779" spans="1:40">
      <c r="A779" s="15"/>
      <c r="B779" s="15" t="s">
        <v>206</v>
      </c>
      <c r="C779" s="151"/>
      <c r="D779" s="151"/>
      <c r="E779" s="151"/>
      <c r="F779" s="1670">
        <f>'1a.Detailed SOFP '!G769</f>
        <v>0</v>
      </c>
      <c r="G779" s="1670">
        <f>'1a.Detailed SOFP '!H769</f>
        <v>0</v>
      </c>
      <c r="H779" s="1670">
        <f>'1a.Detailed SOFP '!I769</f>
        <v>0</v>
      </c>
      <c r="I779" s="1670">
        <f>'1a.Detailed SOFP '!J769</f>
        <v>0</v>
      </c>
      <c r="J779" s="1670">
        <f>'1a.Detailed SOFP '!K769</f>
        <v>0</v>
      </c>
      <c r="K779" s="1670">
        <f>'1a.Detailed SOFP '!L769</f>
        <v>0</v>
      </c>
      <c r="L779" s="1670">
        <f>'1a.Detailed SOFP '!M769</f>
        <v>0</v>
      </c>
      <c r="M779" s="1670">
        <f>'1a.Detailed SOFP '!N769</f>
        <v>0</v>
      </c>
      <c r="N779" s="183"/>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row>
    <row r="780" spans="1:40">
      <c r="A780" s="80"/>
      <c r="B780" s="328"/>
      <c r="C780" s="144"/>
      <c r="D780" s="144"/>
      <c r="E780" s="144"/>
      <c r="F780" s="328"/>
      <c r="G780" s="328"/>
      <c r="H780" s="328"/>
      <c r="I780" s="328"/>
      <c r="J780" s="328"/>
      <c r="K780" s="328"/>
      <c r="L780" s="328"/>
      <c r="M780" s="328"/>
      <c r="N780" s="177"/>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row>
    <row r="781" spans="1:40" ht="12.75" customHeight="1">
      <c r="A781" s="80"/>
      <c r="B781" s="80"/>
      <c r="C781" s="80"/>
      <c r="D781" s="80"/>
      <c r="E781" s="80"/>
      <c r="F781" s="182"/>
      <c r="G781" s="182"/>
      <c r="H781" s="182"/>
      <c r="I781" s="182"/>
      <c r="J781" s="182"/>
      <c r="K781" s="182"/>
      <c r="L781" s="182"/>
      <c r="M781" s="182"/>
      <c r="N781" s="177"/>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row>
    <row r="782" spans="1:40" ht="12.75" customHeight="1">
      <c r="A782" s="80"/>
      <c r="B782" s="347" t="s">
        <v>847</v>
      </c>
      <c r="C782" s="80"/>
      <c r="D782" s="80"/>
      <c r="E782" s="80"/>
      <c r="F782" s="182"/>
      <c r="G782" s="182"/>
      <c r="H782" s="182"/>
      <c r="I782" s="182"/>
      <c r="J782" s="182"/>
      <c r="K782" s="182"/>
      <c r="L782" s="182"/>
      <c r="M782" s="182"/>
      <c r="N782" s="177"/>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row>
    <row r="783" spans="1:40" ht="12.75" customHeight="1">
      <c r="A783" s="80"/>
      <c r="B783" s="80"/>
      <c r="C783" s="80"/>
      <c r="D783" s="80"/>
      <c r="E783" s="80"/>
      <c r="F783" s="1964">
        <v>44742</v>
      </c>
      <c r="G783" s="1965"/>
      <c r="H783" s="1965"/>
      <c r="I783" s="1952"/>
      <c r="J783" s="1964">
        <v>44377</v>
      </c>
      <c r="K783" s="1965"/>
      <c r="L783" s="1965"/>
      <c r="M783" s="1952"/>
      <c r="N783" s="1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row>
    <row r="784" spans="1:40" ht="36">
      <c r="A784" s="80"/>
      <c r="B784" s="80"/>
      <c r="C784" s="80"/>
      <c r="D784" s="80"/>
      <c r="E784" s="80"/>
      <c r="F784" s="92" t="s">
        <v>138</v>
      </c>
      <c r="G784" s="92" t="s">
        <v>597</v>
      </c>
      <c r="H784" s="92" t="s">
        <v>844</v>
      </c>
      <c r="I784" s="346" t="s">
        <v>816</v>
      </c>
      <c r="J784" s="92" t="s">
        <v>138</v>
      </c>
      <c r="K784" s="92" t="s">
        <v>597</v>
      </c>
      <c r="L784" s="92" t="s">
        <v>844</v>
      </c>
      <c r="M784" s="346" t="s">
        <v>816</v>
      </c>
      <c r="N784" s="1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row>
    <row r="785" spans="1:40" ht="12.75" customHeight="1">
      <c r="A785" s="80"/>
      <c r="B785" s="80"/>
      <c r="C785" s="80"/>
      <c r="D785" s="80"/>
      <c r="E785" s="80"/>
      <c r="F785" s="94" t="s">
        <v>142</v>
      </c>
      <c r="G785" s="94" t="s">
        <v>142</v>
      </c>
      <c r="H785" s="94" t="s">
        <v>142</v>
      </c>
      <c r="I785" s="94" t="s">
        <v>142</v>
      </c>
      <c r="J785" s="94" t="s">
        <v>142</v>
      </c>
      <c r="K785" s="94" t="s">
        <v>142</v>
      </c>
      <c r="L785" s="94" t="s">
        <v>142</v>
      </c>
      <c r="M785" s="94" t="s">
        <v>142</v>
      </c>
      <c r="N785" s="1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row>
    <row r="786" spans="1:40" ht="12.75" customHeight="1">
      <c r="A786" s="80"/>
      <c r="B786" s="80" t="s">
        <v>848</v>
      </c>
      <c r="C786" s="80"/>
      <c r="D786" s="80"/>
      <c r="E786" s="80"/>
      <c r="F786" s="1643"/>
      <c r="G786" s="1643"/>
      <c r="H786" s="1638">
        <f t="shared" ref="H786:H789" si="129">F786+G786</f>
        <v>0</v>
      </c>
      <c r="I786" s="1643"/>
      <c r="J786" s="1643"/>
      <c r="K786" s="1643"/>
      <c r="L786" s="1638">
        <f t="shared" ref="L786:L789" si="130">J786+K786</f>
        <v>0</v>
      </c>
      <c r="M786" s="1643"/>
      <c r="N786" s="177"/>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row>
    <row r="787" spans="1:40" ht="12.75" customHeight="1">
      <c r="A787" s="80"/>
      <c r="B787" s="80" t="s">
        <v>849</v>
      </c>
      <c r="C787" s="80"/>
      <c r="D787" s="80"/>
      <c r="E787" s="80"/>
      <c r="F787" s="1643"/>
      <c r="G787" s="1643"/>
      <c r="H787" s="1638">
        <f t="shared" si="129"/>
        <v>0</v>
      </c>
      <c r="I787" s="1643"/>
      <c r="J787" s="1643"/>
      <c r="K787" s="1643"/>
      <c r="L787" s="1638">
        <f t="shared" si="130"/>
        <v>0</v>
      </c>
      <c r="M787" s="1643"/>
      <c r="N787" s="177"/>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row>
    <row r="788" spans="1:40" ht="12.75" customHeight="1">
      <c r="A788" s="80"/>
      <c r="B788" s="80" t="s">
        <v>850</v>
      </c>
      <c r="C788" s="80"/>
      <c r="D788" s="80"/>
      <c r="E788" s="80"/>
      <c r="F788" s="1643"/>
      <c r="G788" s="1643"/>
      <c r="H788" s="1638">
        <f t="shared" si="129"/>
        <v>0</v>
      </c>
      <c r="I788" s="1643"/>
      <c r="J788" s="1643"/>
      <c r="K788" s="1643"/>
      <c r="L788" s="1638">
        <f t="shared" si="130"/>
        <v>0</v>
      </c>
      <c r="M788" s="1643"/>
      <c r="N788" s="177"/>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row>
    <row r="789" spans="1:40" ht="12" customHeight="1">
      <c r="A789" s="80"/>
      <c r="B789" s="80" t="s">
        <v>851</v>
      </c>
      <c r="C789" s="80"/>
      <c r="D789" s="80"/>
      <c r="E789" s="80"/>
      <c r="F789" s="1643"/>
      <c r="G789" s="1643"/>
      <c r="H789" s="1638">
        <f t="shared" si="129"/>
        <v>0</v>
      </c>
      <c r="I789" s="1643"/>
      <c r="J789" s="1643"/>
      <c r="K789" s="1643"/>
      <c r="L789" s="1638">
        <f t="shared" si="130"/>
        <v>0</v>
      </c>
      <c r="M789" s="1643"/>
      <c r="N789" s="177"/>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row>
    <row r="790" spans="1:40" ht="12.75" customHeight="1">
      <c r="A790" s="15"/>
      <c r="B790" s="15" t="s">
        <v>852</v>
      </c>
      <c r="C790" s="15"/>
      <c r="D790" s="15"/>
      <c r="E790" s="15"/>
      <c r="F790" s="1670">
        <f t="shared" ref="F790:M790" si="131">SUM(F786:F789)</f>
        <v>0</v>
      </c>
      <c r="G790" s="1670">
        <f t="shared" si="131"/>
        <v>0</v>
      </c>
      <c r="H790" s="1670">
        <f t="shared" si="131"/>
        <v>0</v>
      </c>
      <c r="I790" s="1670">
        <f t="shared" si="131"/>
        <v>0</v>
      </c>
      <c r="J790" s="1670">
        <f t="shared" si="131"/>
        <v>0</v>
      </c>
      <c r="K790" s="1670">
        <f t="shared" si="131"/>
        <v>0</v>
      </c>
      <c r="L790" s="1670">
        <f t="shared" si="131"/>
        <v>0</v>
      </c>
      <c r="M790" s="1670">
        <f t="shared" si="131"/>
        <v>0</v>
      </c>
      <c r="N790" s="183"/>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row>
    <row r="791" spans="1:40">
      <c r="A791" s="80"/>
      <c r="B791" s="328" t="s">
        <v>618</v>
      </c>
      <c r="C791" s="144"/>
      <c r="D791" s="144"/>
      <c r="E791" s="144"/>
      <c r="F791" s="1671">
        <f>F777-'1a.Detailed SOFP '!G244</f>
        <v>0</v>
      </c>
      <c r="G791" s="1671">
        <f>G777-'1a.Detailed SOFP '!H244</f>
        <v>0</v>
      </c>
      <c r="H791" s="1671">
        <f>H777-'1a.Detailed SOFP '!I244</f>
        <v>0</v>
      </c>
      <c r="I791" s="1671">
        <f>I777-'1a.Detailed SOFP '!J244</f>
        <v>0</v>
      </c>
      <c r="J791" s="1671">
        <f>J777-'1a.Detailed SOFP '!K244</f>
        <v>0</v>
      </c>
      <c r="K791" s="1671">
        <f>K777-'1a.Detailed SOFP '!L244</f>
        <v>0</v>
      </c>
      <c r="L791" s="1671">
        <f>L777-'1a.Detailed SOFP '!M244</f>
        <v>0</v>
      </c>
      <c r="M791" s="1671">
        <f>M777-'1a.Detailed SOFP '!N244</f>
        <v>0</v>
      </c>
      <c r="N791" s="177"/>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row>
    <row r="792" spans="1:40">
      <c r="A792" s="80"/>
      <c r="B792" s="90"/>
      <c r="C792" s="144"/>
      <c r="D792" s="144"/>
      <c r="E792" s="144"/>
      <c r="F792" s="348"/>
      <c r="G792" s="348"/>
      <c r="H792" s="348"/>
      <c r="I792" s="348"/>
      <c r="J792" s="348"/>
      <c r="K792" s="348"/>
      <c r="L792" s="348"/>
      <c r="M792" s="348"/>
      <c r="N792" s="186"/>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row>
    <row r="793" spans="1:40">
      <c r="A793" s="80"/>
      <c r="B793" s="1969" t="s">
        <v>853</v>
      </c>
      <c r="C793" s="1972"/>
      <c r="D793" s="1972"/>
      <c r="E793" s="1972"/>
      <c r="F793" s="1972"/>
      <c r="G793" s="1972"/>
      <c r="H793" s="1972"/>
      <c r="I793" s="1972"/>
      <c r="J793" s="1972"/>
      <c r="K793" s="1972"/>
      <c r="L793" s="1972"/>
      <c r="M793" s="1970"/>
      <c r="N793" s="177"/>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row>
    <row r="794" spans="1:40">
      <c r="A794" s="80"/>
      <c r="B794" s="347"/>
      <c r="C794" s="144"/>
      <c r="D794" s="144"/>
      <c r="E794" s="144"/>
      <c r="F794" s="144"/>
      <c r="G794" s="144"/>
      <c r="H794" s="144"/>
      <c r="I794" s="144"/>
      <c r="J794" s="144"/>
      <c r="K794" s="144"/>
      <c r="L794" s="144"/>
      <c r="M794" s="144"/>
      <c r="N794" s="177"/>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row>
    <row r="795" spans="1:40">
      <c r="A795" s="349" t="s">
        <v>678</v>
      </c>
      <c r="B795" s="350" t="s">
        <v>854</v>
      </c>
      <c r="C795" s="144"/>
      <c r="D795" s="144"/>
      <c r="E795" s="144"/>
      <c r="F795" s="144"/>
      <c r="G795" s="144"/>
      <c r="H795" s="144"/>
      <c r="I795" s="144"/>
      <c r="J795" s="144"/>
      <c r="K795" s="144"/>
      <c r="L795" s="144"/>
      <c r="M795" s="144"/>
      <c r="N795" s="177"/>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row>
    <row r="796" spans="1:40">
      <c r="A796" s="80"/>
      <c r="B796" s="90"/>
      <c r="C796" s="144"/>
      <c r="D796" s="144"/>
      <c r="E796" s="144"/>
      <c r="F796" s="144"/>
      <c r="G796" s="144"/>
      <c r="H796" s="144"/>
      <c r="I796" s="144"/>
      <c r="J796" s="144"/>
      <c r="K796" s="144"/>
      <c r="L796" s="144"/>
      <c r="M796" s="144"/>
      <c r="N796" s="177"/>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row>
    <row r="797" spans="1:40" ht="39" customHeight="1">
      <c r="A797" s="80"/>
      <c r="B797" s="1994" t="s">
        <v>855</v>
      </c>
      <c r="C797" s="1977"/>
      <c r="D797" s="1977"/>
      <c r="E797" s="1977"/>
      <c r="F797" s="1977"/>
      <c r="G797" s="1977"/>
      <c r="H797" s="1977"/>
      <c r="I797" s="1977"/>
      <c r="J797" s="1977"/>
      <c r="K797" s="1977"/>
      <c r="L797" s="1977"/>
      <c r="M797" s="1978"/>
      <c r="N797" s="287" t="s">
        <v>856</v>
      </c>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row>
    <row r="798" spans="1:40">
      <c r="A798" s="80"/>
      <c r="B798" s="1151"/>
      <c r="C798" s="1152"/>
      <c r="D798" s="1152"/>
      <c r="E798" s="1152"/>
      <c r="F798" s="1152"/>
      <c r="G798" s="1152"/>
      <c r="H798" s="1152"/>
      <c r="I798" s="1152"/>
      <c r="J798" s="1152"/>
      <c r="K798" s="1152"/>
      <c r="L798" s="1152"/>
      <c r="M798" s="1153"/>
      <c r="N798" s="239"/>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row>
    <row r="799" spans="1:40">
      <c r="A799" s="80"/>
      <c r="B799" s="1151"/>
      <c r="C799" s="1152"/>
      <c r="D799" s="1152"/>
      <c r="E799" s="1152"/>
      <c r="F799" s="1152"/>
      <c r="G799" s="1152"/>
      <c r="H799" s="1152"/>
      <c r="I799" s="1152"/>
      <c r="J799" s="1152"/>
      <c r="K799" s="1152"/>
      <c r="L799" s="1152"/>
      <c r="M799" s="1153"/>
      <c r="N799" s="239"/>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row>
    <row r="800" spans="1:40">
      <c r="A800" s="80"/>
      <c r="B800" s="1154"/>
      <c r="C800" s="1155"/>
      <c r="D800" s="1155"/>
      <c r="E800" s="1155"/>
      <c r="F800" s="1155"/>
      <c r="G800" s="1155"/>
      <c r="H800" s="1155"/>
      <c r="I800" s="1155"/>
      <c r="J800" s="1155"/>
      <c r="K800" s="1155"/>
      <c r="L800" s="1155"/>
      <c r="M800" s="1156"/>
      <c r="N800" s="24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row>
    <row r="801" spans="1:40" ht="13.5" customHeight="1">
      <c r="A801" s="80"/>
      <c r="B801" s="144"/>
      <c r="C801" s="144"/>
      <c r="D801" s="144"/>
      <c r="E801" s="144"/>
      <c r="F801" s="144"/>
      <c r="G801" s="144"/>
      <c r="H801" s="144"/>
      <c r="I801" s="144"/>
      <c r="J801" s="144"/>
      <c r="K801" s="144"/>
      <c r="L801" s="144"/>
      <c r="M801" s="144"/>
      <c r="N801" s="177"/>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row>
    <row r="802" spans="1:40" ht="13.5" customHeight="1">
      <c r="A802" s="80"/>
      <c r="B802" s="351" t="s">
        <v>857</v>
      </c>
      <c r="C802" s="144"/>
      <c r="D802" s="144"/>
      <c r="E802" s="144"/>
      <c r="F802" s="1964">
        <v>44742</v>
      </c>
      <c r="G802" s="1965"/>
      <c r="H802" s="1965"/>
      <c r="I802" s="1952"/>
      <c r="J802" s="1964">
        <v>44377</v>
      </c>
      <c r="K802" s="1965"/>
      <c r="L802" s="1965"/>
      <c r="M802" s="1952"/>
      <c r="N802" s="287" t="s">
        <v>858</v>
      </c>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row>
    <row r="803" spans="1:40" ht="36">
      <c r="A803" s="80"/>
      <c r="B803" s="352"/>
      <c r="C803" s="243"/>
      <c r="D803" s="243"/>
      <c r="E803" s="243"/>
      <c r="F803" s="92" t="s">
        <v>138</v>
      </c>
      <c r="G803" s="92" t="s">
        <v>597</v>
      </c>
      <c r="H803" s="92" t="s">
        <v>844</v>
      </c>
      <c r="I803" s="346" t="s">
        <v>816</v>
      </c>
      <c r="J803" s="92" t="s">
        <v>138</v>
      </c>
      <c r="K803" s="92" t="s">
        <v>597</v>
      </c>
      <c r="L803" s="92" t="s">
        <v>844</v>
      </c>
      <c r="M803" s="346" t="s">
        <v>816</v>
      </c>
      <c r="N803" s="1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row>
    <row r="804" spans="1:40" ht="13.5" customHeight="1">
      <c r="A804" s="80"/>
      <c r="B804" s="352"/>
      <c r="C804" s="243"/>
      <c r="D804" s="243"/>
      <c r="E804" s="243"/>
      <c r="F804" s="94" t="s">
        <v>142</v>
      </c>
      <c r="G804" s="94" t="s">
        <v>142</v>
      </c>
      <c r="H804" s="94" t="s">
        <v>142</v>
      </c>
      <c r="I804" s="94" t="s">
        <v>142</v>
      </c>
      <c r="J804" s="94" t="s">
        <v>142</v>
      </c>
      <c r="K804" s="94" t="s">
        <v>142</v>
      </c>
      <c r="L804" s="94" t="s">
        <v>142</v>
      </c>
      <c r="M804" s="94" t="s">
        <v>142</v>
      </c>
      <c r="N804" s="1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row>
    <row r="805" spans="1:40" ht="13.5" customHeight="1">
      <c r="A805" s="80"/>
      <c r="C805" s="152"/>
      <c r="D805" s="243"/>
      <c r="E805" s="243"/>
      <c r="F805" s="353"/>
      <c r="G805" s="354"/>
      <c r="H805" s="353"/>
      <c r="I805" s="354"/>
      <c r="J805" s="353"/>
      <c r="K805" s="354"/>
      <c r="L805" s="353"/>
      <c r="M805" s="354"/>
      <c r="N805" s="177"/>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row>
    <row r="806" spans="1:40" ht="13.5" customHeight="1">
      <c r="A806" s="80"/>
      <c r="B806" s="355" t="s">
        <v>859</v>
      </c>
      <c r="C806" s="243"/>
      <c r="D806" s="243"/>
      <c r="E806" s="243"/>
      <c r="F806" s="1577"/>
      <c r="G806" s="1577"/>
      <c r="H806" s="1531">
        <f t="shared" ref="H806:H807" si="132">F806+G806</f>
        <v>0</v>
      </c>
      <c r="I806" s="1577"/>
      <c r="J806" s="1577"/>
      <c r="K806" s="1577"/>
      <c r="L806" s="1531">
        <f t="shared" ref="L806:L807" si="133">J806+K806</f>
        <v>0</v>
      </c>
      <c r="M806" s="1577"/>
      <c r="N806" s="356" t="s">
        <v>860</v>
      </c>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row>
    <row r="807" spans="1:40" ht="24" customHeight="1">
      <c r="A807" s="80"/>
      <c r="B807" s="1995" t="s">
        <v>861</v>
      </c>
      <c r="C807" s="1950"/>
      <c r="D807" s="144"/>
      <c r="E807" s="144"/>
      <c r="F807" s="1672"/>
      <c r="G807" s="1672"/>
      <c r="H807" s="1531">
        <f t="shared" si="132"/>
        <v>0</v>
      </c>
      <c r="I807" s="1672"/>
      <c r="J807" s="1672"/>
      <c r="K807" s="1672"/>
      <c r="L807" s="1531">
        <f t="shared" si="133"/>
        <v>0</v>
      </c>
      <c r="M807" s="1672"/>
      <c r="N807" s="321" t="s">
        <v>862</v>
      </c>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row>
    <row r="808" spans="1:40" ht="13.5" customHeight="1">
      <c r="A808" s="80"/>
      <c r="B808" s="144"/>
      <c r="C808" s="144"/>
      <c r="D808" s="144"/>
      <c r="E808" s="144"/>
      <c r="F808" s="144"/>
      <c r="G808" s="144"/>
      <c r="H808" s="144"/>
      <c r="I808" s="144"/>
      <c r="J808" s="144"/>
      <c r="K808" s="144"/>
      <c r="L808" s="144"/>
      <c r="M808" s="144"/>
      <c r="N808" s="177"/>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row>
    <row r="809" spans="1:40" ht="13.5" customHeight="1">
      <c r="A809" s="80"/>
      <c r="B809" s="357" t="s">
        <v>863</v>
      </c>
      <c r="C809" s="348"/>
      <c r="D809" s="348"/>
      <c r="E809" s="348"/>
      <c r="F809" s="348"/>
      <c r="G809" s="348"/>
      <c r="H809" s="348"/>
      <c r="I809" s="348"/>
      <c r="J809" s="348"/>
      <c r="K809" s="348"/>
      <c r="L809" s="348"/>
      <c r="M809" s="358"/>
      <c r="N809" s="287" t="s">
        <v>864</v>
      </c>
      <c r="O809" s="80"/>
      <c r="P809" s="80" t="s">
        <v>838</v>
      </c>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row>
    <row r="810" spans="1:40" ht="13.5" customHeight="1">
      <c r="A810" s="80"/>
      <c r="B810" s="359"/>
      <c r="C810" s="144"/>
      <c r="D810" s="144"/>
      <c r="E810" s="144"/>
      <c r="F810" s="144"/>
      <c r="G810" s="144"/>
      <c r="H810" s="144"/>
      <c r="I810" s="144"/>
      <c r="J810" s="144"/>
      <c r="K810" s="144"/>
      <c r="L810" s="144"/>
      <c r="M810" s="360"/>
      <c r="N810" s="239"/>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row>
    <row r="811" spans="1:40" ht="13.5" customHeight="1">
      <c r="A811" s="80"/>
      <c r="B811" s="361" t="s">
        <v>865</v>
      </c>
      <c r="C811" s="144"/>
      <c r="D811" s="144"/>
      <c r="E811" s="144"/>
      <c r="F811" s="144"/>
      <c r="G811" s="144"/>
      <c r="H811" s="144"/>
      <c r="I811" s="144"/>
      <c r="J811" s="144"/>
      <c r="K811" s="144"/>
      <c r="L811" s="144"/>
      <c r="M811" s="360"/>
      <c r="N811" s="287" t="s">
        <v>866</v>
      </c>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row>
    <row r="812" spans="1:40" ht="13.5" customHeight="1">
      <c r="A812" s="80"/>
      <c r="B812" s="362"/>
      <c r="C812" s="144"/>
      <c r="D812" s="144"/>
      <c r="E812" s="144"/>
      <c r="F812" s="1964">
        <v>44742</v>
      </c>
      <c r="G812" s="1965"/>
      <c r="H812" s="1965"/>
      <c r="I812" s="1952"/>
      <c r="J812" s="1964">
        <v>44377</v>
      </c>
      <c r="K812" s="1965"/>
      <c r="L812" s="1965"/>
      <c r="M812" s="1952"/>
      <c r="N812" s="1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row>
    <row r="813" spans="1:40" ht="36">
      <c r="A813" s="80"/>
      <c r="B813" s="362"/>
      <c r="C813" s="144"/>
      <c r="D813" s="144"/>
      <c r="E813" s="144"/>
      <c r="F813" s="92" t="s">
        <v>138</v>
      </c>
      <c r="G813" s="92" t="s">
        <v>597</v>
      </c>
      <c r="H813" s="92" t="s">
        <v>844</v>
      </c>
      <c r="I813" s="346" t="s">
        <v>816</v>
      </c>
      <c r="J813" s="92" t="s">
        <v>138</v>
      </c>
      <c r="K813" s="92" t="s">
        <v>597</v>
      </c>
      <c r="L813" s="92" t="s">
        <v>844</v>
      </c>
      <c r="M813" s="363" t="s">
        <v>816</v>
      </c>
      <c r="N813" s="1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row>
    <row r="814" spans="1:40" ht="13.5" customHeight="1">
      <c r="A814" s="80"/>
      <c r="B814" s="362"/>
      <c r="C814" s="144"/>
      <c r="D814" s="144"/>
      <c r="E814" s="144"/>
      <c r="F814" s="94" t="s">
        <v>142</v>
      </c>
      <c r="G814" s="94" t="s">
        <v>142</v>
      </c>
      <c r="H814" s="94" t="s">
        <v>142</v>
      </c>
      <c r="I814" s="94" t="s">
        <v>142</v>
      </c>
      <c r="J814" s="94" t="s">
        <v>142</v>
      </c>
      <c r="K814" s="251" t="s">
        <v>142</v>
      </c>
      <c r="L814" s="251" t="s">
        <v>142</v>
      </c>
      <c r="M814" s="364" t="s">
        <v>142</v>
      </c>
      <c r="N814" s="1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row>
    <row r="815" spans="1:40" ht="13.5" customHeight="1">
      <c r="A815" s="80"/>
      <c r="B815" s="1151" t="s">
        <v>867</v>
      </c>
      <c r="C815" s="144"/>
      <c r="D815" s="144"/>
      <c r="E815" s="144"/>
      <c r="F815" s="1577"/>
      <c r="G815" s="1577"/>
      <c r="H815" s="1531">
        <f t="shared" ref="H815:H817" si="134">F815+G815</f>
        <v>0</v>
      </c>
      <c r="I815" s="1577"/>
      <c r="J815" s="1577"/>
      <c r="K815" s="1577"/>
      <c r="L815" s="1531">
        <f t="shared" ref="L815:L817" si="135">J815+K815</f>
        <v>0</v>
      </c>
      <c r="M815" s="1673"/>
      <c r="N815" s="239"/>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row>
    <row r="816" spans="1:40" ht="13.5" customHeight="1">
      <c r="A816" s="80"/>
      <c r="B816" s="1151" t="s">
        <v>867</v>
      </c>
      <c r="C816" s="144"/>
      <c r="D816" s="144"/>
      <c r="E816" s="144"/>
      <c r="F816" s="1577"/>
      <c r="G816" s="1577"/>
      <c r="H816" s="1531">
        <f t="shared" si="134"/>
        <v>0</v>
      </c>
      <c r="I816" s="1577"/>
      <c r="J816" s="1577"/>
      <c r="K816" s="1577"/>
      <c r="L816" s="1531">
        <f t="shared" si="135"/>
        <v>0</v>
      </c>
      <c r="M816" s="1673"/>
      <c r="N816" s="239"/>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row>
    <row r="817" spans="1:40" ht="13.5" customHeight="1">
      <c r="A817" s="80"/>
      <c r="B817" s="1151" t="s">
        <v>867</v>
      </c>
      <c r="C817" s="144"/>
      <c r="D817" s="144"/>
      <c r="E817" s="144"/>
      <c r="F817" s="1672"/>
      <c r="G817" s="1672"/>
      <c r="H817" s="1531">
        <f t="shared" si="134"/>
        <v>0</v>
      </c>
      <c r="I817" s="1672"/>
      <c r="J817" s="1672"/>
      <c r="K817" s="1672"/>
      <c r="L817" s="1531">
        <f t="shared" si="135"/>
        <v>0</v>
      </c>
      <c r="M817" s="1674"/>
      <c r="N817" s="239"/>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row>
    <row r="818" spans="1:40" ht="36" customHeight="1">
      <c r="A818" s="80"/>
      <c r="B818" s="1996" t="s">
        <v>373</v>
      </c>
      <c r="C818" s="1950"/>
      <c r="D818" s="144"/>
      <c r="E818" s="144"/>
      <c r="F818" s="1675">
        <f t="shared" ref="F818:M818" si="136">SUM(F815:F817)</f>
        <v>0</v>
      </c>
      <c r="G818" s="1675">
        <f t="shared" si="136"/>
        <v>0</v>
      </c>
      <c r="H818" s="1675">
        <f t="shared" si="136"/>
        <v>0</v>
      </c>
      <c r="I818" s="1675">
        <f t="shared" si="136"/>
        <v>0</v>
      </c>
      <c r="J818" s="1675">
        <f t="shared" si="136"/>
        <v>0</v>
      </c>
      <c r="K818" s="1675">
        <f t="shared" si="136"/>
        <v>0</v>
      </c>
      <c r="L818" s="1675">
        <f t="shared" si="136"/>
        <v>0</v>
      </c>
      <c r="M818" s="1676">
        <f t="shared" si="136"/>
        <v>0</v>
      </c>
      <c r="N818" s="238"/>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row>
    <row r="819" spans="1:40" ht="13.5" customHeight="1">
      <c r="A819" s="80"/>
      <c r="B819" s="362"/>
      <c r="C819" s="144"/>
      <c r="D819" s="144"/>
      <c r="E819" s="144"/>
      <c r="F819" s="1629"/>
      <c r="G819" s="1629"/>
      <c r="H819" s="1531"/>
      <c r="I819" s="1629"/>
      <c r="J819" s="1629"/>
      <c r="K819" s="1629"/>
      <c r="L819" s="1531"/>
      <c r="M819" s="1677"/>
      <c r="N819" s="239"/>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row>
    <row r="820" spans="1:40" ht="13.5" customHeight="1">
      <c r="A820" s="80"/>
      <c r="B820" s="1151" t="s">
        <v>868</v>
      </c>
      <c r="C820" s="144"/>
      <c r="D820" s="144"/>
      <c r="E820" s="144"/>
      <c r="F820" s="1672"/>
      <c r="G820" s="1672"/>
      <c r="H820" s="1531">
        <f t="shared" ref="H820:H822" si="137">F820+G820</f>
        <v>0</v>
      </c>
      <c r="I820" s="1672"/>
      <c r="J820" s="1672"/>
      <c r="K820" s="1672"/>
      <c r="L820" s="1531">
        <f t="shared" ref="L820:L822" si="138">J820+K820</f>
        <v>0</v>
      </c>
      <c r="M820" s="1674"/>
      <c r="N820" s="239"/>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row>
    <row r="821" spans="1:40" ht="13.5" customHeight="1">
      <c r="A821" s="80"/>
      <c r="B821" s="1151" t="s">
        <v>868</v>
      </c>
      <c r="C821" s="144"/>
      <c r="D821" s="144"/>
      <c r="E821" s="144"/>
      <c r="F821" s="1672"/>
      <c r="G821" s="1672"/>
      <c r="H821" s="1531">
        <f t="shared" si="137"/>
        <v>0</v>
      </c>
      <c r="I821" s="1672"/>
      <c r="J821" s="1672"/>
      <c r="K821" s="1672"/>
      <c r="L821" s="1531">
        <f t="shared" si="138"/>
        <v>0</v>
      </c>
      <c r="M821" s="1674"/>
      <c r="N821" s="239"/>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row>
    <row r="822" spans="1:40" ht="13.5" customHeight="1">
      <c r="A822" s="80"/>
      <c r="B822" s="1151" t="s">
        <v>868</v>
      </c>
      <c r="C822" s="144"/>
      <c r="D822" s="144"/>
      <c r="E822" s="144"/>
      <c r="F822" s="1672"/>
      <c r="G822" s="1672"/>
      <c r="H822" s="1531">
        <f t="shared" si="137"/>
        <v>0</v>
      </c>
      <c r="I822" s="1672"/>
      <c r="J822" s="1672"/>
      <c r="K822" s="1672"/>
      <c r="L822" s="1531">
        <f t="shared" si="138"/>
        <v>0</v>
      </c>
      <c r="M822" s="1674"/>
      <c r="N822" s="239"/>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row>
    <row r="823" spans="1:40" ht="13.5" customHeight="1">
      <c r="A823" s="80"/>
      <c r="B823" s="294" t="s">
        <v>206</v>
      </c>
      <c r="C823" s="144"/>
      <c r="D823" s="144"/>
      <c r="E823" s="144"/>
      <c r="F823" s="1675">
        <f t="shared" ref="F823:M823" si="139">SUM(F820:F822)</f>
        <v>0</v>
      </c>
      <c r="G823" s="1675">
        <f t="shared" si="139"/>
        <v>0</v>
      </c>
      <c r="H823" s="1675">
        <f t="shared" si="139"/>
        <v>0</v>
      </c>
      <c r="I823" s="1675">
        <f t="shared" si="139"/>
        <v>0</v>
      </c>
      <c r="J823" s="1675">
        <f t="shared" si="139"/>
        <v>0</v>
      </c>
      <c r="K823" s="1675">
        <f t="shared" si="139"/>
        <v>0</v>
      </c>
      <c r="L823" s="1675">
        <f t="shared" si="139"/>
        <v>0</v>
      </c>
      <c r="M823" s="1675">
        <f t="shared" si="139"/>
        <v>0</v>
      </c>
      <c r="N823" s="186"/>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row>
    <row r="824" spans="1:40" ht="13.5" customHeight="1">
      <c r="A824" s="80"/>
      <c r="B824" s="362"/>
      <c r="C824" s="144"/>
      <c r="D824" s="144"/>
      <c r="E824" s="144"/>
      <c r="F824" s="144"/>
      <c r="G824" s="144"/>
      <c r="H824" s="144"/>
      <c r="I824" s="144"/>
      <c r="J824" s="144"/>
      <c r="K824" s="144"/>
      <c r="L824" s="144"/>
      <c r="M824" s="360"/>
      <c r="N824" s="239"/>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row>
    <row r="825" spans="1:40" ht="13.5" customHeight="1">
      <c r="A825" s="80"/>
      <c r="B825" s="362"/>
      <c r="C825" s="144"/>
      <c r="D825" s="144"/>
      <c r="E825" s="144"/>
      <c r="F825" s="144"/>
      <c r="G825" s="144"/>
      <c r="H825" s="144"/>
      <c r="I825" s="144"/>
      <c r="J825" s="144"/>
      <c r="K825" s="144"/>
      <c r="L825" s="144"/>
      <c r="M825" s="360"/>
      <c r="N825" s="239"/>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row>
    <row r="826" spans="1:40" ht="13.5" customHeight="1">
      <c r="A826" s="80"/>
      <c r="B826" s="365" t="s">
        <v>869</v>
      </c>
      <c r="C826" s="144"/>
      <c r="D826" s="144"/>
      <c r="E826" s="144"/>
      <c r="F826" s="144"/>
      <c r="G826" s="144"/>
      <c r="H826" s="144"/>
      <c r="I826" s="144"/>
      <c r="J826" s="144"/>
      <c r="K826" s="144"/>
      <c r="L826" s="144"/>
      <c r="M826" s="360"/>
      <c r="N826" s="239"/>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row>
    <row r="827" spans="1:40" ht="48" customHeight="1">
      <c r="A827" s="80"/>
      <c r="B827" s="1997" t="s">
        <v>870</v>
      </c>
      <c r="C827" s="1941"/>
      <c r="D827" s="1941"/>
      <c r="E827" s="1941"/>
      <c r="F827" s="1941"/>
      <c r="G827" s="1941"/>
      <c r="H827" s="1941"/>
      <c r="I827" s="1941"/>
      <c r="J827" s="1941"/>
      <c r="K827" s="1941"/>
      <c r="L827" s="1941"/>
      <c r="M827" s="1998"/>
      <c r="N827" s="321" t="s">
        <v>800</v>
      </c>
      <c r="O827" s="80"/>
      <c r="P827" s="84"/>
      <c r="Q827" s="84"/>
      <c r="R827" s="84"/>
      <c r="S827" s="84"/>
      <c r="T827" s="84"/>
      <c r="U827" s="84"/>
      <c r="V827" s="84"/>
      <c r="W827" s="84"/>
      <c r="X827" s="84"/>
      <c r="Y827" s="84"/>
      <c r="Z827" s="84"/>
      <c r="AA827" s="84"/>
      <c r="AB827" s="84"/>
      <c r="AC827" s="84"/>
      <c r="AD827" s="84"/>
      <c r="AE827" s="84"/>
      <c r="AF827" s="84"/>
      <c r="AG827" s="84"/>
      <c r="AH827" s="84"/>
      <c r="AI827" s="84"/>
      <c r="AJ827" s="84"/>
      <c r="AK827" s="84"/>
      <c r="AL827" s="84"/>
      <c r="AM827" s="84"/>
      <c r="AN827" s="84"/>
    </row>
    <row r="828" spans="1:40" ht="12" customHeight="1">
      <c r="A828" s="15"/>
      <c r="B828" s="366"/>
      <c r="C828" s="322"/>
      <c r="D828" s="322"/>
      <c r="E828" s="322"/>
      <c r="F828" s="322"/>
      <c r="G828" s="322"/>
      <c r="H828" s="322"/>
      <c r="I828" s="322"/>
      <c r="J828" s="322"/>
      <c r="K828" s="322"/>
      <c r="L828" s="322"/>
      <c r="M828" s="367"/>
      <c r="N828" s="180"/>
      <c r="O828" s="80"/>
      <c r="P828" s="84"/>
      <c r="Q828" s="84"/>
      <c r="R828" s="84"/>
      <c r="S828" s="84"/>
      <c r="T828" s="84"/>
      <c r="U828" s="84"/>
      <c r="V828" s="84"/>
      <c r="W828" s="84"/>
      <c r="X828" s="84"/>
      <c r="Y828" s="84"/>
      <c r="Z828" s="84"/>
      <c r="AA828" s="84"/>
      <c r="AB828" s="84"/>
      <c r="AC828" s="84"/>
      <c r="AD828" s="84"/>
      <c r="AE828" s="84"/>
      <c r="AF828" s="84"/>
      <c r="AG828" s="84"/>
      <c r="AH828" s="84"/>
      <c r="AI828" s="84"/>
      <c r="AJ828" s="84"/>
      <c r="AK828" s="84"/>
      <c r="AL828" s="84"/>
      <c r="AM828" s="84"/>
      <c r="AN828" s="84"/>
    </row>
    <row r="829" spans="1:40" ht="12" customHeight="1">
      <c r="A829" s="80"/>
      <c r="B829" s="1997" t="s">
        <v>871</v>
      </c>
      <c r="C829" s="1941"/>
      <c r="D829" s="1941"/>
      <c r="E829" s="1941"/>
      <c r="F829" s="1941"/>
      <c r="G829" s="1941"/>
      <c r="H829" s="1941"/>
      <c r="I829" s="1941"/>
      <c r="J829" s="1941"/>
      <c r="K829" s="1941"/>
      <c r="L829" s="1941"/>
      <c r="M829" s="1998"/>
      <c r="N829" s="368" t="s">
        <v>866</v>
      </c>
      <c r="O829" s="80"/>
      <c r="P829" s="84"/>
      <c r="Q829" s="84"/>
      <c r="R829" s="84"/>
      <c r="S829" s="84"/>
      <c r="T829" s="84"/>
      <c r="U829" s="84"/>
      <c r="V829" s="84"/>
      <c r="W829" s="84"/>
      <c r="X829" s="84"/>
      <c r="Y829" s="84"/>
      <c r="Z829" s="84"/>
      <c r="AA829" s="84"/>
      <c r="AB829" s="84"/>
      <c r="AC829" s="84"/>
      <c r="AD829" s="84"/>
      <c r="AE829" s="84"/>
      <c r="AF829" s="84"/>
      <c r="AG829" s="84"/>
      <c r="AH829" s="84"/>
      <c r="AI829" s="84"/>
      <c r="AJ829" s="84"/>
      <c r="AK829" s="84"/>
      <c r="AL829" s="84"/>
      <c r="AM829" s="84"/>
      <c r="AN829" s="84"/>
    </row>
    <row r="830" spans="1:40" ht="12" customHeight="1">
      <c r="A830" s="80"/>
      <c r="B830" s="369"/>
      <c r="C830" s="322"/>
      <c r="D830" s="322"/>
      <c r="E830" s="322"/>
      <c r="F830" s="322"/>
      <c r="G830" s="322"/>
      <c r="H830" s="322"/>
      <c r="I830" s="322"/>
      <c r="J830" s="322"/>
      <c r="K830" s="322"/>
      <c r="L830" s="322"/>
      <c r="M830" s="367"/>
      <c r="N830" s="180"/>
      <c r="O830" s="80"/>
      <c r="P830" s="84"/>
      <c r="Q830" s="84"/>
      <c r="R830" s="84"/>
      <c r="S830" s="84"/>
      <c r="T830" s="84"/>
      <c r="U830" s="84"/>
      <c r="V830" s="84"/>
      <c r="W830" s="84"/>
      <c r="X830" s="84"/>
      <c r="Y830" s="84"/>
      <c r="Z830" s="84"/>
      <c r="AA830" s="84"/>
      <c r="AB830" s="84"/>
      <c r="AC830" s="84"/>
      <c r="AD830" s="84"/>
      <c r="AE830" s="84"/>
      <c r="AF830" s="84"/>
      <c r="AG830" s="84"/>
      <c r="AH830" s="84"/>
      <c r="AI830" s="84"/>
      <c r="AJ830" s="84"/>
      <c r="AK830" s="84"/>
      <c r="AL830" s="84"/>
      <c r="AM830" s="84"/>
      <c r="AN830" s="84"/>
    </row>
    <row r="831" spans="1:40" ht="12" customHeight="1">
      <c r="A831" s="80"/>
      <c r="B831" s="1158" t="s">
        <v>802</v>
      </c>
      <c r="C831" s="1152"/>
      <c r="D831" s="1152"/>
      <c r="E831" s="1152"/>
      <c r="F831" s="322"/>
      <c r="G831" s="322"/>
      <c r="H831" s="322"/>
      <c r="I831" s="322"/>
      <c r="J831" s="322"/>
      <c r="K831" s="322"/>
      <c r="L831" s="322"/>
      <c r="M831" s="367"/>
      <c r="N831" s="180"/>
      <c r="O831" s="80"/>
      <c r="P831" s="84"/>
      <c r="Q831" s="84"/>
      <c r="R831" s="84"/>
      <c r="S831" s="84"/>
      <c r="T831" s="84"/>
      <c r="U831" s="84"/>
      <c r="V831" s="84"/>
      <c r="W831" s="84"/>
      <c r="X831" s="84"/>
      <c r="Y831" s="84"/>
      <c r="Z831" s="84"/>
      <c r="AA831" s="84"/>
      <c r="AB831" s="84"/>
      <c r="AC831" s="84"/>
      <c r="AD831" s="84"/>
      <c r="AE831" s="84"/>
      <c r="AF831" s="84"/>
      <c r="AG831" s="84"/>
      <c r="AH831" s="84"/>
      <c r="AI831" s="84"/>
      <c r="AJ831" s="84"/>
      <c r="AK831" s="84"/>
      <c r="AL831" s="84"/>
      <c r="AM831" s="84"/>
      <c r="AN831" s="84"/>
    </row>
    <row r="832" spans="1:40" ht="12" customHeight="1">
      <c r="A832" s="80"/>
      <c r="B832" s="370"/>
      <c r="C832" s="322"/>
      <c r="D832" s="322"/>
      <c r="E832" s="322"/>
      <c r="F832" s="322"/>
      <c r="G832" s="322"/>
      <c r="H832" s="322"/>
      <c r="I832" s="322"/>
      <c r="J832" s="322"/>
      <c r="K832" s="322"/>
      <c r="L832" s="322"/>
      <c r="M832" s="367"/>
      <c r="N832" s="180"/>
      <c r="O832" s="80"/>
      <c r="P832" s="84"/>
      <c r="Q832" s="84"/>
      <c r="R832" s="84"/>
      <c r="S832" s="84"/>
      <c r="T832" s="84"/>
      <c r="U832" s="84"/>
      <c r="V832" s="84"/>
      <c r="W832" s="84"/>
      <c r="X832" s="84"/>
      <c r="Y832" s="84"/>
      <c r="Z832" s="84"/>
      <c r="AA832" s="84"/>
      <c r="AB832" s="84"/>
      <c r="AC832" s="84"/>
      <c r="AD832" s="84"/>
      <c r="AE832" s="84"/>
      <c r="AF832" s="84"/>
      <c r="AG832" s="84"/>
      <c r="AH832" s="84"/>
      <c r="AI832" s="84"/>
      <c r="AJ832" s="84"/>
      <c r="AK832" s="84"/>
      <c r="AL832" s="84"/>
      <c r="AM832" s="84"/>
      <c r="AN832" s="84"/>
    </row>
    <row r="833" spans="1:40">
      <c r="A833" s="80"/>
      <c r="B833" s="371" t="s">
        <v>803</v>
      </c>
      <c r="E833" s="151"/>
      <c r="F833" s="1999" t="s">
        <v>872</v>
      </c>
      <c r="G833" s="1952"/>
      <c r="H833" s="1999" t="s">
        <v>873</v>
      </c>
      <c r="I833" s="1952"/>
      <c r="J833" s="2000" t="s">
        <v>874</v>
      </c>
      <c r="K833" s="1952"/>
      <c r="L833" s="2000" t="s">
        <v>875</v>
      </c>
      <c r="M833" s="1952"/>
      <c r="N833" s="372" t="s">
        <v>876</v>
      </c>
      <c r="O833" s="152"/>
      <c r="P833" s="84"/>
      <c r="Q833" s="84"/>
      <c r="R833" s="84"/>
      <c r="S833" s="84"/>
      <c r="T833" s="84"/>
      <c r="U833" s="84"/>
      <c r="V833" s="84"/>
      <c r="W833" s="84"/>
      <c r="X833" s="84"/>
      <c r="Y833" s="84"/>
      <c r="Z833" s="84"/>
      <c r="AA833" s="84"/>
      <c r="AB833" s="84"/>
      <c r="AC833" s="84"/>
      <c r="AD833" s="84"/>
      <c r="AE833" s="84"/>
      <c r="AF833" s="84"/>
      <c r="AG833" s="84"/>
      <c r="AH833" s="84"/>
      <c r="AI833" s="84"/>
      <c r="AJ833" s="84"/>
      <c r="AK833" s="84"/>
      <c r="AL833" s="84"/>
      <c r="AM833" s="84"/>
      <c r="AN833" s="84"/>
    </row>
    <row r="834" spans="1:40" ht="12" customHeight="1">
      <c r="A834" s="244"/>
      <c r="B834" s="1151"/>
      <c r="C834" s="160"/>
      <c r="D834" s="160"/>
      <c r="E834" s="328"/>
      <c r="F834" s="1146"/>
      <c r="G834" s="1146"/>
      <c r="H834" s="1146"/>
      <c r="I834" s="1146"/>
      <c r="J834" s="1146"/>
      <c r="K834" s="1146"/>
      <c r="L834" s="1146"/>
      <c r="M834" s="1159"/>
      <c r="N834" s="373"/>
      <c r="O834" s="328"/>
      <c r="P834" s="327"/>
      <c r="Q834" s="327"/>
      <c r="R834" s="327"/>
      <c r="S834" s="327"/>
      <c r="T834" s="327"/>
      <c r="U834" s="327"/>
      <c r="V834" s="327"/>
      <c r="W834" s="327"/>
      <c r="X834" s="327"/>
      <c r="Y834" s="327"/>
      <c r="Z834" s="327"/>
      <c r="AA834" s="327"/>
      <c r="AB834" s="327"/>
      <c r="AC834" s="327"/>
      <c r="AD834" s="327"/>
      <c r="AE834" s="327"/>
      <c r="AF834" s="327"/>
      <c r="AG834" s="327"/>
      <c r="AH834" s="327"/>
      <c r="AI834" s="327"/>
      <c r="AJ834" s="327"/>
      <c r="AK834" s="327"/>
      <c r="AL834" s="327"/>
      <c r="AM834" s="327"/>
      <c r="AN834" s="327"/>
    </row>
    <row r="835" spans="1:40" ht="12" customHeight="1">
      <c r="A835" s="244"/>
      <c r="B835" s="1151" t="s">
        <v>867</v>
      </c>
      <c r="C835" s="160"/>
      <c r="D835" s="160"/>
      <c r="E835" s="328"/>
      <c r="F835" s="1969"/>
      <c r="G835" s="1970"/>
      <c r="H835" s="1969"/>
      <c r="I835" s="1970"/>
      <c r="J835" s="1146"/>
      <c r="K835" s="1146"/>
      <c r="L835" s="1146"/>
      <c r="M835" s="1159"/>
      <c r="N835" s="373"/>
      <c r="O835" s="328"/>
      <c r="P835" s="327"/>
      <c r="Q835" s="327"/>
      <c r="R835" s="327"/>
      <c r="S835" s="327"/>
      <c r="T835" s="327"/>
      <c r="U835" s="327"/>
      <c r="V835" s="327"/>
      <c r="W835" s="327"/>
      <c r="X835" s="327"/>
      <c r="Y835" s="327"/>
      <c r="Z835" s="327"/>
      <c r="AA835" s="327"/>
      <c r="AB835" s="327"/>
      <c r="AC835" s="327"/>
      <c r="AD835" s="327"/>
      <c r="AE835" s="327"/>
      <c r="AF835" s="327"/>
      <c r="AG835" s="327"/>
      <c r="AH835" s="327"/>
      <c r="AI835" s="327"/>
      <c r="AJ835" s="327"/>
      <c r="AK835" s="327"/>
      <c r="AL835" s="327"/>
      <c r="AM835" s="327"/>
      <c r="AN835" s="327"/>
    </row>
    <row r="836" spans="1:40" ht="12" customHeight="1">
      <c r="A836" s="244"/>
      <c r="B836" s="1151" t="s">
        <v>867</v>
      </c>
      <c r="C836" s="160"/>
      <c r="D836" s="160"/>
      <c r="E836" s="328"/>
      <c r="F836" s="1969"/>
      <c r="G836" s="1970"/>
      <c r="H836" s="1969"/>
      <c r="I836" s="1970"/>
      <c r="J836" s="1146"/>
      <c r="K836" s="1146"/>
      <c r="L836" s="1146"/>
      <c r="M836" s="1159"/>
      <c r="N836" s="373"/>
      <c r="O836" s="328"/>
      <c r="P836" s="84"/>
      <c r="Q836" s="84"/>
      <c r="R836" s="84"/>
      <c r="S836" s="84"/>
      <c r="T836" s="84"/>
      <c r="U836" s="84"/>
      <c r="V836" s="84"/>
      <c r="W836" s="84"/>
      <c r="X836" s="84"/>
      <c r="Y836" s="84"/>
      <c r="Z836" s="84"/>
      <c r="AA836" s="84"/>
      <c r="AB836" s="84"/>
      <c r="AC836" s="84"/>
      <c r="AD836" s="84"/>
      <c r="AE836" s="84"/>
      <c r="AF836" s="84"/>
      <c r="AG836" s="84"/>
      <c r="AH836" s="84"/>
      <c r="AI836" s="84"/>
      <c r="AJ836" s="84"/>
      <c r="AK836" s="84"/>
      <c r="AL836" s="84"/>
      <c r="AM836" s="84"/>
      <c r="AN836" s="84"/>
    </row>
    <row r="837" spans="1:40" ht="12" customHeight="1">
      <c r="A837" s="244"/>
      <c r="B837" s="1151" t="s">
        <v>867</v>
      </c>
      <c r="C837" s="160"/>
      <c r="D837" s="160"/>
      <c r="E837" s="328"/>
      <c r="F837" s="1969"/>
      <c r="G837" s="1970"/>
      <c r="H837" s="1969"/>
      <c r="I837" s="1970"/>
      <c r="J837" s="1146"/>
      <c r="K837" s="1146"/>
      <c r="L837" s="1146"/>
      <c r="M837" s="1159"/>
      <c r="N837" s="373"/>
      <c r="O837" s="328"/>
      <c r="P837" s="84"/>
      <c r="Q837" s="84"/>
      <c r="R837" s="84"/>
      <c r="S837" s="84"/>
      <c r="T837" s="84"/>
      <c r="U837" s="84"/>
      <c r="V837" s="84"/>
      <c r="W837" s="84"/>
      <c r="X837" s="84"/>
      <c r="Y837" s="84"/>
      <c r="Z837" s="84"/>
      <c r="AA837" s="84"/>
      <c r="AB837" s="84"/>
      <c r="AC837" s="84"/>
      <c r="AD837" s="84"/>
      <c r="AE837" s="84"/>
      <c r="AF837" s="84"/>
      <c r="AG837" s="84"/>
      <c r="AH837" s="84"/>
      <c r="AI837" s="84"/>
      <c r="AJ837" s="84"/>
      <c r="AK837" s="84"/>
      <c r="AL837" s="84"/>
      <c r="AM837" s="84"/>
      <c r="AN837" s="84"/>
    </row>
    <row r="838" spans="1:40" ht="13.5" customHeight="1">
      <c r="A838" s="80"/>
      <c r="B838" s="1151"/>
      <c r="C838" s="144"/>
      <c r="D838" s="144"/>
      <c r="E838" s="144"/>
      <c r="F838" s="1146"/>
      <c r="G838" s="1146"/>
      <c r="H838" s="1146"/>
      <c r="I838" s="1146"/>
      <c r="J838" s="1152"/>
      <c r="K838" s="1152"/>
      <c r="L838" s="1152"/>
      <c r="M838" s="1153"/>
      <c r="N838" s="373"/>
      <c r="O838" s="144"/>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row>
    <row r="839" spans="1:40" ht="13.5" customHeight="1">
      <c r="A839" s="80"/>
      <c r="B839" s="1151" t="s">
        <v>868</v>
      </c>
      <c r="C839" s="144"/>
      <c r="D839" s="144"/>
      <c r="E839" s="144"/>
      <c r="F839" s="1969"/>
      <c r="G839" s="1970"/>
      <c r="H839" s="1969"/>
      <c r="I839" s="1970"/>
      <c r="J839" s="1152"/>
      <c r="K839" s="1152"/>
      <c r="L839" s="1152"/>
      <c r="M839" s="1153"/>
      <c r="N839" s="373"/>
      <c r="O839" s="144"/>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row>
    <row r="840" spans="1:40" ht="13.5" customHeight="1">
      <c r="A840" s="80"/>
      <c r="B840" s="1151" t="s">
        <v>868</v>
      </c>
      <c r="C840" s="144"/>
      <c r="D840" s="144"/>
      <c r="E840" s="144"/>
      <c r="F840" s="1969"/>
      <c r="G840" s="1970"/>
      <c r="H840" s="1969"/>
      <c r="I840" s="1970"/>
      <c r="J840" s="1152"/>
      <c r="K840" s="1152"/>
      <c r="L840" s="1152"/>
      <c r="M840" s="1153"/>
      <c r="N840" s="373"/>
      <c r="O840" s="144"/>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row>
    <row r="841" spans="1:40" ht="13.5" customHeight="1">
      <c r="A841" s="80"/>
      <c r="B841" s="1151" t="s">
        <v>868</v>
      </c>
      <c r="C841" s="144"/>
      <c r="D841" s="144"/>
      <c r="E841" s="144"/>
      <c r="F841" s="1969"/>
      <c r="G841" s="1970"/>
      <c r="H841" s="1969"/>
      <c r="I841" s="1970"/>
      <c r="J841" s="1152"/>
      <c r="K841" s="1152"/>
      <c r="L841" s="1152"/>
      <c r="M841" s="1153"/>
      <c r="N841" s="373"/>
      <c r="O841" s="144"/>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row>
    <row r="842" spans="1:40" ht="13.5" customHeight="1">
      <c r="A842" s="80"/>
      <c r="B842" s="362"/>
      <c r="C842" s="144"/>
      <c r="D842" s="144"/>
      <c r="E842" s="144"/>
      <c r="F842" s="144"/>
      <c r="G842" s="144"/>
      <c r="H842" s="144"/>
      <c r="I842" s="144"/>
      <c r="J842" s="144"/>
      <c r="K842" s="144"/>
      <c r="L842" s="144"/>
      <c r="M842" s="360"/>
      <c r="N842" s="239"/>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row>
    <row r="843" spans="1:40" ht="13.5" customHeight="1">
      <c r="A843" s="80"/>
      <c r="B843" s="374" t="s">
        <v>877</v>
      </c>
      <c r="C843" s="144"/>
      <c r="D843" s="144"/>
      <c r="E843" s="144"/>
      <c r="F843" s="144"/>
      <c r="G843" s="144"/>
      <c r="H843" s="144"/>
      <c r="I843" s="144"/>
      <c r="J843" s="144"/>
      <c r="K843" s="144"/>
      <c r="L843" s="144"/>
      <c r="M843" s="360"/>
      <c r="N843" s="239"/>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row>
    <row r="844" spans="1:40" ht="13.5" customHeight="1">
      <c r="A844" s="80"/>
      <c r="B844" s="362"/>
      <c r="C844" s="144"/>
      <c r="D844" s="144"/>
      <c r="E844" s="144"/>
      <c r="F844" s="144"/>
      <c r="G844" s="144"/>
      <c r="H844" s="144"/>
      <c r="I844" s="144"/>
      <c r="J844" s="144"/>
      <c r="K844" s="144"/>
      <c r="L844" s="144"/>
      <c r="M844" s="360"/>
      <c r="N844" s="239"/>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row>
    <row r="845" spans="1:40" ht="24" customHeight="1">
      <c r="A845" s="80"/>
      <c r="B845" s="371" t="s">
        <v>803</v>
      </c>
      <c r="C845" s="1976" t="s">
        <v>878</v>
      </c>
      <c r="D845" s="1977"/>
      <c r="E845" s="1978"/>
      <c r="F845" s="1979" t="s">
        <v>879</v>
      </c>
      <c r="G845" s="1977"/>
      <c r="H845" s="1977"/>
      <c r="I845" s="1977"/>
      <c r="J845" s="1977"/>
      <c r="K845" s="1977"/>
      <c r="L845" s="1977"/>
      <c r="M845" s="1978"/>
      <c r="N845" s="321" t="s">
        <v>880</v>
      </c>
      <c r="O845" s="144"/>
      <c r="P845" s="80" t="s">
        <v>838</v>
      </c>
      <c r="Q845" s="80"/>
      <c r="R845" s="80"/>
      <c r="S845" s="80"/>
      <c r="T845" s="80"/>
      <c r="U845" s="80"/>
      <c r="V845" s="80"/>
      <c r="W845" s="80"/>
      <c r="X845" s="80"/>
      <c r="Y845" s="80"/>
      <c r="Z845" s="80"/>
      <c r="AA845" s="80"/>
      <c r="AB845" s="80"/>
      <c r="AC845" s="80"/>
      <c r="AD845" s="80"/>
      <c r="AE845" s="80"/>
      <c r="AF845" s="80"/>
      <c r="AG845" s="80"/>
      <c r="AH845" s="80"/>
      <c r="AI845" s="80"/>
    </row>
    <row r="846" spans="1:40" ht="15.75" customHeight="1">
      <c r="A846" s="80"/>
      <c r="B846" s="362"/>
      <c r="C846" s="1980"/>
      <c r="D846" s="1981"/>
      <c r="E846" s="1982"/>
      <c r="F846" s="1983"/>
      <c r="G846" s="1981"/>
      <c r="H846" s="1981"/>
      <c r="I846" s="1981"/>
      <c r="J846" s="1981"/>
      <c r="K846" s="1981"/>
      <c r="L846" s="1981"/>
      <c r="M846" s="1982"/>
      <c r="N846" s="375"/>
      <c r="O846" s="144"/>
      <c r="P846" s="80"/>
      <c r="Q846" s="80"/>
      <c r="R846" s="80"/>
      <c r="S846" s="80"/>
      <c r="T846" s="80"/>
      <c r="U846" s="80"/>
      <c r="V846" s="80"/>
      <c r="W846" s="80"/>
      <c r="X846" s="80"/>
      <c r="Y846" s="80"/>
      <c r="Z846" s="80"/>
      <c r="AA846" s="80"/>
      <c r="AB846" s="80"/>
      <c r="AC846" s="80"/>
      <c r="AD846" s="80"/>
      <c r="AE846" s="80"/>
      <c r="AF846" s="80"/>
      <c r="AG846" s="80"/>
      <c r="AH846" s="80"/>
      <c r="AI846" s="80"/>
    </row>
    <row r="847" spans="1:40">
      <c r="A847" s="80"/>
      <c r="B847" s="1151" t="s">
        <v>867</v>
      </c>
      <c r="C847" s="1971"/>
      <c r="D847" s="1972"/>
      <c r="E847" s="1970"/>
      <c r="F847" s="1152"/>
      <c r="G847" s="1152"/>
      <c r="H847" s="1152"/>
      <c r="I847" s="1152"/>
      <c r="J847" s="1152"/>
      <c r="K847" s="1152"/>
      <c r="L847" s="1152"/>
      <c r="M847" s="1153"/>
      <c r="N847" s="373"/>
      <c r="O847" s="144"/>
      <c r="P847" s="80"/>
      <c r="Q847" s="80"/>
      <c r="R847" s="80"/>
      <c r="S847" s="80"/>
      <c r="T847" s="80"/>
      <c r="U847" s="80"/>
      <c r="V847" s="80"/>
      <c r="W847" s="80"/>
      <c r="X847" s="80"/>
      <c r="Y847" s="80"/>
      <c r="Z847" s="80"/>
      <c r="AA847" s="80"/>
      <c r="AB847" s="80"/>
      <c r="AC847" s="80"/>
      <c r="AD847" s="80"/>
      <c r="AE847" s="80"/>
      <c r="AF847" s="80"/>
      <c r="AG847" s="80"/>
      <c r="AH847" s="80"/>
      <c r="AI847" s="80"/>
    </row>
    <row r="848" spans="1:40" ht="13.5" customHeight="1">
      <c r="A848" s="80"/>
      <c r="B848" s="1151" t="s">
        <v>867</v>
      </c>
      <c r="C848" s="1971"/>
      <c r="D848" s="1972"/>
      <c r="E848" s="1970"/>
      <c r="F848" s="1152"/>
      <c r="G848" s="1152"/>
      <c r="H848" s="1152"/>
      <c r="I848" s="1152"/>
      <c r="J848" s="1152"/>
      <c r="K848" s="1152"/>
      <c r="L848" s="1152"/>
      <c r="M848" s="1153"/>
      <c r="N848" s="373"/>
      <c r="O848" s="144"/>
      <c r="P848" s="80"/>
      <c r="Q848" s="80"/>
      <c r="R848" s="80"/>
      <c r="S848" s="80"/>
      <c r="T848" s="80"/>
      <c r="U848" s="80"/>
      <c r="V848" s="80"/>
      <c r="W848" s="80"/>
      <c r="X848" s="80"/>
      <c r="Y848" s="80"/>
      <c r="Z848" s="80"/>
      <c r="AA848" s="80"/>
      <c r="AB848" s="80"/>
      <c r="AC848" s="80"/>
      <c r="AD848" s="80"/>
      <c r="AE848" s="80"/>
      <c r="AF848" s="80"/>
      <c r="AG848" s="80"/>
      <c r="AH848" s="80"/>
      <c r="AI848" s="80"/>
    </row>
    <row r="849" spans="1:40" ht="13.5" customHeight="1">
      <c r="A849" s="80"/>
      <c r="B849" s="1151" t="s">
        <v>867</v>
      </c>
      <c r="C849" s="1971"/>
      <c r="D849" s="1972"/>
      <c r="E849" s="1970"/>
      <c r="F849" s="1152"/>
      <c r="G849" s="1152"/>
      <c r="H849" s="1152"/>
      <c r="I849" s="1152"/>
      <c r="J849" s="1152"/>
      <c r="K849" s="1152"/>
      <c r="L849" s="1152"/>
      <c r="M849" s="1153"/>
      <c r="N849" s="373"/>
      <c r="O849" s="144"/>
      <c r="P849" s="80"/>
      <c r="Q849" s="80"/>
      <c r="R849" s="80"/>
      <c r="S849" s="80"/>
      <c r="T849" s="80"/>
      <c r="U849" s="80"/>
      <c r="V849" s="80"/>
      <c r="W849" s="80"/>
      <c r="X849" s="80"/>
      <c r="Y849" s="80"/>
      <c r="Z849" s="80"/>
      <c r="AA849" s="80"/>
      <c r="AB849" s="80"/>
      <c r="AC849" s="80"/>
      <c r="AD849" s="80"/>
      <c r="AE849" s="80"/>
      <c r="AF849" s="80"/>
      <c r="AG849" s="80"/>
      <c r="AH849" s="80"/>
      <c r="AI849" s="80"/>
    </row>
    <row r="850" spans="1:40" ht="13.5" customHeight="1">
      <c r="A850" s="80"/>
      <c r="B850" s="1151"/>
      <c r="C850" s="1971"/>
      <c r="D850" s="1972"/>
      <c r="E850" s="1970"/>
      <c r="F850" s="1152"/>
      <c r="G850" s="1152"/>
      <c r="H850" s="1152"/>
      <c r="I850" s="1152"/>
      <c r="J850" s="1152"/>
      <c r="K850" s="1152"/>
      <c r="L850" s="1152"/>
      <c r="M850" s="1153"/>
      <c r="N850" s="373"/>
      <c r="O850" s="144"/>
      <c r="P850" s="80"/>
      <c r="Q850" s="80"/>
      <c r="R850" s="80"/>
      <c r="S850" s="80"/>
      <c r="T850" s="80"/>
      <c r="U850" s="80"/>
      <c r="V850" s="80"/>
      <c r="W850" s="80"/>
      <c r="X850" s="80"/>
      <c r="Y850" s="80"/>
      <c r="Z850" s="80"/>
      <c r="AA850" s="80"/>
      <c r="AB850" s="80"/>
      <c r="AC850" s="80"/>
      <c r="AD850" s="80"/>
      <c r="AE850" s="80"/>
      <c r="AF850" s="80"/>
      <c r="AG850" s="80"/>
      <c r="AH850" s="80"/>
      <c r="AI850" s="80"/>
    </row>
    <row r="851" spans="1:40" ht="13.5" customHeight="1">
      <c r="A851" s="80"/>
      <c r="B851" s="1151" t="s">
        <v>868</v>
      </c>
      <c r="C851" s="1971"/>
      <c r="D851" s="1972"/>
      <c r="E851" s="1970"/>
      <c r="F851" s="1152"/>
      <c r="G851" s="1152"/>
      <c r="H851" s="1152"/>
      <c r="I851" s="1152"/>
      <c r="J851" s="1152"/>
      <c r="K851" s="1152"/>
      <c r="L851" s="1152"/>
      <c r="M851" s="1153"/>
      <c r="N851" s="373"/>
      <c r="O851" s="144"/>
      <c r="P851" s="80"/>
      <c r="Q851" s="80"/>
      <c r="R851" s="80"/>
      <c r="S851" s="80"/>
      <c r="T851" s="80"/>
      <c r="U851" s="80"/>
      <c r="V851" s="80"/>
      <c r="W851" s="80"/>
      <c r="X851" s="80"/>
      <c r="Y851" s="80"/>
      <c r="Z851" s="80"/>
      <c r="AA851" s="80"/>
      <c r="AB851" s="80"/>
      <c r="AC851" s="80"/>
      <c r="AD851" s="80"/>
      <c r="AE851" s="80"/>
      <c r="AF851" s="80"/>
      <c r="AG851" s="80"/>
      <c r="AH851" s="80"/>
      <c r="AI851" s="80"/>
    </row>
    <row r="852" spans="1:40" ht="13.5" customHeight="1">
      <c r="A852" s="80"/>
      <c r="B852" s="1151" t="s">
        <v>868</v>
      </c>
      <c r="C852" s="1971"/>
      <c r="D852" s="1972"/>
      <c r="E852" s="1970"/>
      <c r="F852" s="1152"/>
      <c r="G852" s="1152"/>
      <c r="H852" s="1152"/>
      <c r="I852" s="1152"/>
      <c r="J852" s="1152"/>
      <c r="K852" s="1152"/>
      <c r="L852" s="1152"/>
      <c r="M852" s="1153"/>
      <c r="N852" s="373"/>
      <c r="O852" s="144"/>
      <c r="P852" s="80"/>
      <c r="Q852" s="80"/>
      <c r="R852" s="80"/>
      <c r="S852" s="80"/>
      <c r="T852" s="80"/>
      <c r="U852" s="80"/>
      <c r="V852" s="80"/>
      <c r="W852" s="80"/>
      <c r="X852" s="80"/>
      <c r="Y852" s="80"/>
      <c r="Z852" s="80"/>
      <c r="AA852" s="80"/>
      <c r="AB852" s="80"/>
      <c r="AC852" s="80"/>
      <c r="AD852" s="80"/>
      <c r="AE852" s="80"/>
      <c r="AF852" s="80"/>
      <c r="AG852" s="80"/>
      <c r="AH852" s="80"/>
      <c r="AI852" s="80"/>
    </row>
    <row r="853" spans="1:40" ht="13.5" customHeight="1">
      <c r="A853" s="80"/>
      <c r="B853" s="1151" t="s">
        <v>868</v>
      </c>
      <c r="C853" s="1971"/>
      <c r="D853" s="1972"/>
      <c r="E853" s="1970"/>
      <c r="F853" s="1152"/>
      <c r="G853" s="1152"/>
      <c r="H853" s="1152"/>
      <c r="I853" s="1152"/>
      <c r="J853" s="1152"/>
      <c r="K853" s="1152"/>
      <c r="L853" s="1152"/>
      <c r="M853" s="1153"/>
      <c r="N853" s="373"/>
      <c r="O853" s="144"/>
      <c r="P853" s="80"/>
      <c r="Q853" s="80"/>
      <c r="R853" s="80"/>
      <c r="S853" s="80"/>
      <c r="T853" s="80"/>
      <c r="U853" s="80"/>
      <c r="V853" s="80"/>
      <c r="W853" s="80"/>
      <c r="X853" s="80"/>
      <c r="Y853" s="80"/>
      <c r="Z853" s="80"/>
      <c r="AA853" s="80"/>
      <c r="AB853" s="80"/>
      <c r="AC853" s="80"/>
      <c r="AD853" s="80"/>
      <c r="AE853" s="80"/>
      <c r="AF853" s="80"/>
      <c r="AG853" s="80"/>
      <c r="AH853" s="80"/>
      <c r="AI853" s="80"/>
    </row>
    <row r="854" spans="1:40" ht="13.5" customHeight="1">
      <c r="A854" s="80"/>
      <c r="B854" s="362"/>
      <c r="C854" s="144"/>
      <c r="D854" s="144"/>
      <c r="E854" s="144"/>
      <c r="F854" s="144"/>
      <c r="G854" s="144"/>
      <c r="H854" s="144"/>
      <c r="I854" s="144"/>
      <c r="J854" s="144"/>
      <c r="K854" s="144"/>
      <c r="L854" s="144"/>
      <c r="M854" s="360"/>
      <c r="N854" s="239"/>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row>
    <row r="855" spans="1:40" ht="25.5" customHeight="1">
      <c r="A855" s="80"/>
      <c r="B855" s="1973" t="s">
        <v>881</v>
      </c>
      <c r="C855" s="1949"/>
      <c r="D855" s="1949"/>
      <c r="E855" s="1949"/>
      <c r="F855" s="1949"/>
      <c r="G855" s="1949"/>
      <c r="H855" s="1949"/>
      <c r="I855" s="1949"/>
      <c r="J855" s="1949"/>
      <c r="K855" s="1949"/>
      <c r="L855" s="1949"/>
      <c r="M855" s="1974"/>
      <c r="N855" s="368" t="s">
        <v>882</v>
      </c>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row>
    <row r="856" spans="1:40" ht="13.5" customHeight="1">
      <c r="A856" s="80"/>
      <c r="B856" s="1151"/>
      <c r="C856" s="1152"/>
      <c r="D856" s="1152"/>
      <c r="E856" s="1152"/>
      <c r="F856" s="1152"/>
      <c r="G856" s="1152"/>
      <c r="H856" s="1152"/>
      <c r="I856" s="1152"/>
      <c r="J856" s="1152"/>
      <c r="K856" s="1152"/>
      <c r="L856" s="1152"/>
      <c r="M856" s="1153"/>
      <c r="N856" s="239"/>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row>
    <row r="857" spans="1:40" ht="13.5" customHeight="1">
      <c r="A857" s="80"/>
      <c r="B857" s="1154"/>
      <c r="C857" s="1155"/>
      <c r="D857" s="1155"/>
      <c r="E857" s="1155"/>
      <c r="F857" s="1155"/>
      <c r="G857" s="1155"/>
      <c r="H857" s="1155"/>
      <c r="I857" s="1155"/>
      <c r="J857" s="1155"/>
      <c r="K857" s="1155"/>
      <c r="L857" s="1155"/>
      <c r="M857" s="1156"/>
      <c r="N857" s="24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row>
    <row r="858" spans="1:40" ht="13.5" customHeight="1">
      <c r="A858" s="80"/>
      <c r="B858" s="144"/>
      <c r="C858" s="144"/>
      <c r="D858" s="144"/>
      <c r="E858" s="144"/>
      <c r="F858" s="144"/>
      <c r="G858" s="144"/>
      <c r="H858" s="144"/>
      <c r="I858" s="144"/>
      <c r="J858" s="144"/>
      <c r="K858" s="144"/>
      <c r="L858" s="144"/>
      <c r="M858" s="144"/>
      <c r="N858" s="177"/>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row>
    <row r="859" spans="1:40" ht="13.5" customHeight="1">
      <c r="A859" s="80"/>
      <c r="B859" s="357" t="s">
        <v>883</v>
      </c>
      <c r="C859" s="348"/>
      <c r="D859" s="348"/>
      <c r="E859" s="348"/>
      <c r="F859" s="348"/>
      <c r="G859" s="348"/>
      <c r="H859" s="348"/>
      <c r="I859" s="348"/>
      <c r="J859" s="348"/>
      <c r="K859" s="348"/>
      <c r="L859" s="348"/>
      <c r="M859" s="358"/>
      <c r="N859" s="287" t="s">
        <v>884</v>
      </c>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row>
    <row r="860" spans="1:40" ht="45" customHeight="1">
      <c r="A860" s="80"/>
      <c r="B860" s="1975" t="s">
        <v>885</v>
      </c>
      <c r="C860" s="1949"/>
      <c r="D860" s="1949"/>
      <c r="E860" s="1949"/>
      <c r="F860" s="1949"/>
      <c r="G860" s="1949"/>
      <c r="H860" s="1949"/>
      <c r="I860" s="1949"/>
      <c r="J860" s="1949"/>
      <c r="K860" s="1949"/>
      <c r="L860" s="1949"/>
      <c r="M860" s="1974"/>
      <c r="N860" s="293"/>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row>
    <row r="861" spans="1:40" ht="13.5" customHeight="1">
      <c r="A861" s="80"/>
      <c r="B861" s="1151"/>
      <c r="C861" s="1152"/>
      <c r="D861" s="1152"/>
      <c r="E861" s="1152"/>
      <c r="F861" s="1152"/>
      <c r="G861" s="1152"/>
      <c r="H861" s="1152"/>
      <c r="I861" s="1152"/>
      <c r="J861" s="1152"/>
      <c r="K861" s="1152"/>
      <c r="L861" s="1152"/>
      <c r="M861" s="1153"/>
      <c r="N861" s="239"/>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row>
    <row r="862" spans="1:40" ht="13.5" customHeight="1">
      <c r="A862" s="80"/>
      <c r="B862" s="1151"/>
      <c r="C862" s="1152"/>
      <c r="D862" s="1152"/>
      <c r="E862" s="1152"/>
      <c r="F862" s="1152"/>
      <c r="G862" s="1152"/>
      <c r="H862" s="1152"/>
      <c r="I862" s="1152"/>
      <c r="J862" s="1152"/>
      <c r="K862" s="1152"/>
      <c r="L862" s="1152"/>
      <c r="M862" s="1153"/>
      <c r="N862" s="239"/>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row>
    <row r="863" spans="1:40" ht="13.5" customHeight="1">
      <c r="A863" s="80"/>
      <c r="B863" s="1151"/>
      <c r="C863" s="1152"/>
      <c r="D863" s="1152"/>
      <c r="E863" s="1152"/>
      <c r="F863" s="1152"/>
      <c r="G863" s="1152"/>
      <c r="H863" s="1152"/>
      <c r="I863" s="1152"/>
      <c r="J863" s="1152"/>
      <c r="K863" s="1152"/>
      <c r="L863" s="1152"/>
      <c r="M863" s="1153"/>
      <c r="N863" s="239"/>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row>
    <row r="864" spans="1:40" ht="13.5" customHeight="1">
      <c r="A864" s="80"/>
      <c r="B864" s="1154"/>
      <c r="C864" s="1155"/>
      <c r="D864" s="1155"/>
      <c r="E864" s="1155"/>
      <c r="F864" s="1155"/>
      <c r="G864" s="1155"/>
      <c r="H864" s="1155"/>
      <c r="I864" s="1155"/>
      <c r="J864" s="1155"/>
      <c r="K864" s="1155"/>
      <c r="L864" s="1155"/>
      <c r="M864" s="1156"/>
      <c r="N864" s="24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row>
    <row r="865" spans="1:40" ht="13.5" customHeight="1">
      <c r="A865" s="80"/>
      <c r="B865" s="144"/>
      <c r="C865" s="144"/>
      <c r="D865" s="144"/>
      <c r="E865" s="144"/>
      <c r="F865" s="144"/>
      <c r="G865" s="144"/>
      <c r="H865" s="144"/>
      <c r="I865" s="144"/>
      <c r="J865" s="144"/>
      <c r="K865" s="144"/>
      <c r="L865" s="144"/>
      <c r="M865" s="144"/>
      <c r="N865" s="177"/>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row>
    <row r="866" spans="1:40" ht="12.75" customHeight="1">
      <c r="A866" s="15"/>
      <c r="B866" s="1120" t="s">
        <v>613</v>
      </c>
      <c r="C866" s="1121"/>
      <c r="D866" s="1122"/>
      <c r="E866" s="1123"/>
      <c r="F866" s="1122"/>
      <c r="G866" s="1124"/>
      <c r="H866" s="1124"/>
      <c r="I866" s="1125"/>
      <c r="J866" s="1121"/>
      <c r="K866" s="1121"/>
      <c r="L866" s="1121"/>
      <c r="M866" s="1126"/>
      <c r="N866" s="222"/>
      <c r="O866" s="15"/>
      <c r="P866" s="13"/>
      <c r="Q866" s="13"/>
      <c r="R866" s="13"/>
      <c r="S866" s="13"/>
      <c r="T866" s="13"/>
      <c r="U866" s="13"/>
      <c r="V866" s="13"/>
      <c r="W866" s="13"/>
      <c r="X866" s="13"/>
      <c r="Y866" s="13"/>
      <c r="Z866" s="13"/>
      <c r="AA866" s="13"/>
      <c r="AB866" s="13"/>
      <c r="AC866" s="13"/>
      <c r="AD866" s="84"/>
      <c r="AE866" s="84"/>
      <c r="AF866" s="84"/>
      <c r="AG866" s="84"/>
      <c r="AH866" s="84"/>
      <c r="AI866" s="84"/>
      <c r="AJ866" s="84"/>
      <c r="AK866" s="84"/>
      <c r="AL866" s="84"/>
      <c r="AM866" s="84"/>
      <c r="AN866" s="84"/>
    </row>
    <row r="867" spans="1:40" ht="12.75" customHeight="1">
      <c r="A867" s="15"/>
      <c r="B867" s="1099"/>
      <c r="C867" s="1093"/>
      <c r="D867" s="1100"/>
      <c r="E867" s="1101"/>
      <c r="F867" s="1100"/>
      <c r="G867" s="1102"/>
      <c r="H867" s="1102"/>
      <c r="I867" s="1103"/>
      <c r="J867" s="1093"/>
      <c r="K867" s="1093"/>
      <c r="L867" s="1093"/>
      <c r="M867" s="1104"/>
      <c r="N867" s="223"/>
      <c r="O867" s="15"/>
      <c r="P867" s="15"/>
      <c r="Q867" s="15"/>
      <c r="R867" s="15"/>
      <c r="S867" s="15"/>
      <c r="T867" s="15"/>
      <c r="U867" s="15"/>
      <c r="V867" s="15"/>
      <c r="W867" s="15"/>
      <c r="X867" s="15"/>
      <c r="Y867" s="15"/>
      <c r="Z867" s="15"/>
      <c r="AA867" s="15"/>
      <c r="AB867" s="15"/>
      <c r="AC867" s="15"/>
      <c r="AD867" s="84"/>
      <c r="AE867" s="84"/>
      <c r="AF867" s="84"/>
      <c r="AG867" s="84"/>
      <c r="AH867" s="84"/>
      <c r="AI867" s="84"/>
      <c r="AJ867" s="84"/>
      <c r="AK867" s="84"/>
      <c r="AL867" s="84"/>
      <c r="AM867" s="84"/>
      <c r="AN867" s="84"/>
    </row>
    <row r="868" spans="1:40" ht="12.75" customHeight="1">
      <c r="A868" s="15"/>
      <c r="B868" s="1099"/>
      <c r="C868" s="1093"/>
      <c r="D868" s="1100"/>
      <c r="E868" s="1101"/>
      <c r="F868" s="1100"/>
      <c r="G868" s="1102"/>
      <c r="H868" s="1102"/>
      <c r="I868" s="1103"/>
      <c r="J868" s="1093"/>
      <c r="K868" s="1093"/>
      <c r="L868" s="1093"/>
      <c r="M868" s="1104"/>
      <c r="N868" s="223"/>
      <c r="O868" s="15"/>
      <c r="P868" s="15"/>
      <c r="Q868" s="15"/>
      <c r="R868" s="15"/>
      <c r="S868" s="15"/>
      <c r="T868" s="15"/>
      <c r="U868" s="15"/>
      <c r="V868" s="15"/>
      <c r="W868" s="15"/>
      <c r="X868" s="15"/>
      <c r="Y868" s="15"/>
      <c r="Z868" s="15"/>
      <c r="AA868" s="15"/>
      <c r="AB868" s="15"/>
      <c r="AC868" s="15"/>
      <c r="AD868" s="84"/>
      <c r="AE868" s="84"/>
      <c r="AF868" s="84"/>
      <c r="AG868" s="84"/>
      <c r="AH868" s="84"/>
      <c r="AI868" s="84"/>
      <c r="AJ868" s="84"/>
      <c r="AK868" s="84"/>
      <c r="AL868" s="84"/>
      <c r="AM868" s="84"/>
      <c r="AN868" s="84"/>
    </row>
    <row r="869" spans="1:40" ht="12.75" customHeight="1">
      <c r="A869" s="15"/>
      <c r="B869" s="1099"/>
      <c r="C869" s="1093"/>
      <c r="D869" s="1100"/>
      <c r="E869" s="1101"/>
      <c r="F869" s="1100"/>
      <c r="G869" s="1102"/>
      <c r="H869" s="1102"/>
      <c r="I869" s="1103"/>
      <c r="J869" s="1093"/>
      <c r="K869" s="1093"/>
      <c r="L869" s="1093"/>
      <c r="M869" s="1104"/>
      <c r="N869" s="223"/>
      <c r="O869" s="15"/>
      <c r="P869" s="15"/>
      <c r="Q869" s="15"/>
      <c r="R869" s="15"/>
      <c r="S869" s="15"/>
      <c r="T869" s="15"/>
      <c r="U869" s="15"/>
      <c r="V869" s="15"/>
      <c r="W869" s="15"/>
      <c r="X869" s="15"/>
      <c r="Y869" s="15"/>
      <c r="Z869" s="15"/>
      <c r="AA869" s="15"/>
      <c r="AB869" s="15"/>
      <c r="AC869" s="15"/>
      <c r="AD869" s="84"/>
      <c r="AE869" s="84"/>
      <c r="AF869" s="84"/>
      <c r="AG869" s="84"/>
      <c r="AH869" s="84"/>
      <c r="AI869" s="84"/>
      <c r="AJ869" s="84"/>
      <c r="AK869" s="84"/>
      <c r="AL869" s="84"/>
      <c r="AM869" s="84"/>
      <c r="AN869" s="84"/>
    </row>
    <row r="870" spans="1:40" ht="12.75" customHeight="1">
      <c r="A870" s="15"/>
      <c r="B870" s="1099"/>
      <c r="C870" s="1093"/>
      <c r="D870" s="1100"/>
      <c r="E870" s="1101"/>
      <c r="F870" s="1100"/>
      <c r="G870" s="1102"/>
      <c r="H870" s="1102"/>
      <c r="I870" s="1103"/>
      <c r="J870" s="1093"/>
      <c r="K870" s="1093"/>
      <c r="L870" s="1093"/>
      <c r="M870" s="1104"/>
      <c r="N870" s="223"/>
      <c r="O870" s="15"/>
      <c r="P870" s="15"/>
      <c r="Q870" s="15"/>
      <c r="R870" s="15"/>
      <c r="S870" s="15"/>
      <c r="T870" s="15"/>
      <c r="U870" s="15"/>
      <c r="V870" s="15"/>
      <c r="W870" s="15"/>
      <c r="X870" s="15"/>
      <c r="Y870" s="15"/>
      <c r="Z870" s="15"/>
      <c r="AA870" s="15"/>
      <c r="AB870" s="15"/>
      <c r="AC870" s="15"/>
      <c r="AD870" s="84"/>
      <c r="AE870" s="84"/>
      <c r="AF870" s="84"/>
      <c r="AG870" s="84"/>
      <c r="AH870" s="84"/>
      <c r="AI870" s="84"/>
      <c r="AJ870" s="84"/>
      <c r="AK870" s="84"/>
      <c r="AL870" s="84"/>
      <c r="AM870" s="84"/>
      <c r="AN870" s="84"/>
    </row>
    <row r="871" spans="1:40" ht="12.75" customHeight="1">
      <c r="A871" s="15"/>
      <c r="B871" s="1099"/>
      <c r="C871" s="1093"/>
      <c r="D871" s="1100"/>
      <c r="E871" s="1101"/>
      <c r="F871" s="1100"/>
      <c r="G871" s="1102"/>
      <c r="H871" s="1102"/>
      <c r="I871" s="1103"/>
      <c r="J871" s="1093"/>
      <c r="K871" s="1093"/>
      <c r="L871" s="1093"/>
      <c r="M871" s="1104"/>
      <c r="N871" s="223"/>
      <c r="O871" s="15"/>
      <c r="P871" s="15"/>
      <c r="Q871" s="15"/>
      <c r="R871" s="15"/>
      <c r="S871" s="15"/>
      <c r="T871" s="15"/>
      <c r="U871" s="15"/>
      <c r="V871" s="15"/>
      <c r="W871" s="15"/>
      <c r="X871" s="15"/>
      <c r="Y871" s="15"/>
      <c r="Z871" s="15"/>
      <c r="AA871" s="15"/>
      <c r="AB871" s="15"/>
      <c r="AC871" s="15"/>
      <c r="AD871" s="84"/>
      <c r="AE871" s="84"/>
      <c r="AF871" s="84"/>
      <c r="AG871" s="84"/>
      <c r="AH871" s="84"/>
      <c r="AI871" s="84"/>
      <c r="AJ871" s="84"/>
      <c r="AK871" s="84"/>
      <c r="AL871" s="84"/>
      <c r="AM871" s="84"/>
      <c r="AN871" s="84"/>
    </row>
    <row r="872" spans="1:40" ht="12.75" customHeight="1">
      <c r="A872" s="15"/>
      <c r="B872" s="1099"/>
      <c r="C872" s="1093"/>
      <c r="D872" s="1100"/>
      <c r="E872" s="1101"/>
      <c r="F872" s="1100"/>
      <c r="G872" s="1102"/>
      <c r="H872" s="1102"/>
      <c r="I872" s="1103"/>
      <c r="J872" s="1093"/>
      <c r="K872" s="1093"/>
      <c r="L872" s="1093"/>
      <c r="M872" s="1104"/>
      <c r="N872" s="223"/>
      <c r="O872" s="15"/>
      <c r="P872" s="15"/>
      <c r="Q872" s="15"/>
      <c r="R872" s="15"/>
      <c r="S872" s="15"/>
      <c r="T872" s="15"/>
      <c r="U872" s="15"/>
      <c r="V872" s="15"/>
      <c r="W872" s="15"/>
      <c r="X872" s="15"/>
      <c r="Y872" s="15"/>
      <c r="Z872" s="15"/>
      <c r="AA872" s="15"/>
      <c r="AB872" s="15"/>
      <c r="AC872" s="15"/>
      <c r="AD872" s="84"/>
      <c r="AE872" s="84"/>
      <c r="AF872" s="84"/>
      <c r="AG872" s="84"/>
      <c r="AH872" s="84"/>
      <c r="AI872" s="84"/>
      <c r="AJ872" s="84"/>
      <c r="AK872" s="84"/>
      <c r="AL872" s="84"/>
      <c r="AM872" s="84"/>
      <c r="AN872" s="84"/>
    </row>
    <row r="873" spans="1:40" ht="12.75" customHeight="1">
      <c r="A873" s="15"/>
      <c r="B873" s="1099"/>
      <c r="C873" s="1093"/>
      <c r="D873" s="1100"/>
      <c r="E873" s="1101"/>
      <c r="F873" s="1100"/>
      <c r="G873" s="1102"/>
      <c r="H873" s="1102"/>
      <c r="I873" s="1103"/>
      <c r="J873" s="1093"/>
      <c r="K873" s="1093"/>
      <c r="L873" s="1093"/>
      <c r="M873" s="1104"/>
      <c r="N873" s="223"/>
      <c r="O873" s="15"/>
      <c r="P873" s="15"/>
      <c r="Q873" s="15"/>
      <c r="R873" s="15"/>
      <c r="S873" s="15"/>
      <c r="T873" s="15"/>
      <c r="U873" s="15"/>
      <c r="V873" s="15"/>
      <c r="W873" s="15"/>
      <c r="X873" s="15"/>
      <c r="Y873" s="15"/>
      <c r="Z873" s="15"/>
      <c r="AA873" s="15"/>
      <c r="AB873" s="15"/>
      <c r="AC873" s="15"/>
      <c r="AD873" s="84"/>
      <c r="AE873" s="84"/>
      <c r="AF873" s="84"/>
      <c r="AG873" s="84"/>
      <c r="AH873" s="84"/>
      <c r="AI873" s="84"/>
      <c r="AJ873" s="84"/>
      <c r="AK873" s="84"/>
      <c r="AL873" s="84"/>
      <c r="AM873" s="84"/>
      <c r="AN873" s="84"/>
    </row>
    <row r="874" spans="1:40" ht="12.75" customHeight="1">
      <c r="A874" s="15"/>
      <c r="B874" s="1105"/>
      <c r="C874" s="1093"/>
      <c r="D874" s="1100"/>
      <c r="E874" s="1101"/>
      <c r="F874" s="1100"/>
      <c r="G874" s="1102"/>
      <c r="H874" s="1102"/>
      <c r="I874" s="1103"/>
      <c r="J874" s="1093"/>
      <c r="K874" s="1093"/>
      <c r="L874" s="1093"/>
      <c r="M874" s="1104"/>
      <c r="N874" s="223"/>
      <c r="O874" s="15"/>
      <c r="P874" s="15"/>
      <c r="Q874" s="15"/>
      <c r="R874" s="15"/>
      <c r="S874" s="15"/>
      <c r="T874" s="15"/>
      <c r="U874" s="15"/>
      <c r="V874" s="15"/>
      <c r="W874" s="15"/>
      <c r="X874" s="15"/>
      <c r="Y874" s="15"/>
      <c r="Z874" s="15"/>
      <c r="AA874" s="15"/>
      <c r="AB874" s="15"/>
      <c r="AC874" s="15"/>
      <c r="AD874" s="84"/>
      <c r="AE874" s="84"/>
      <c r="AF874" s="84"/>
      <c r="AG874" s="84"/>
      <c r="AH874" s="84"/>
      <c r="AI874" s="84"/>
      <c r="AJ874" s="84"/>
      <c r="AK874" s="84"/>
      <c r="AL874" s="84"/>
      <c r="AM874" s="84"/>
      <c r="AN874" s="84"/>
    </row>
    <row r="875" spans="1:40" ht="12.75" customHeight="1">
      <c r="A875" s="15"/>
      <c r="B875" s="1105"/>
      <c r="C875" s="1093"/>
      <c r="D875" s="1100"/>
      <c r="E875" s="1101"/>
      <c r="F875" s="1100"/>
      <c r="G875" s="1102"/>
      <c r="H875" s="1102"/>
      <c r="I875" s="1103"/>
      <c r="J875" s="1093"/>
      <c r="K875" s="1093"/>
      <c r="L875" s="1093"/>
      <c r="M875" s="1104"/>
      <c r="N875" s="223"/>
      <c r="O875" s="15"/>
      <c r="P875" s="15"/>
      <c r="Q875" s="15"/>
      <c r="R875" s="15"/>
      <c r="S875" s="15"/>
      <c r="T875" s="15"/>
      <c r="U875" s="15"/>
      <c r="V875" s="15"/>
      <c r="W875" s="15"/>
      <c r="X875" s="15"/>
      <c r="Y875" s="15"/>
      <c r="Z875" s="15"/>
      <c r="AA875" s="15"/>
      <c r="AB875" s="15"/>
      <c r="AC875" s="15"/>
      <c r="AD875" s="84"/>
      <c r="AE875" s="84"/>
      <c r="AF875" s="84"/>
      <c r="AG875" s="84"/>
      <c r="AH875" s="84"/>
      <c r="AI875" s="84"/>
      <c r="AJ875" s="84"/>
      <c r="AK875" s="84"/>
      <c r="AL875" s="84"/>
      <c r="AM875" s="84"/>
      <c r="AN875" s="84"/>
    </row>
    <row r="876" spans="1:40" ht="12.75" customHeight="1">
      <c r="A876" s="15"/>
      <c r="B876" s="1106"/>
      <c r="C876" s="1107"/>
      <c r="D876" s="1108"/>
      <c r="E876" s="1109"/>
      <c r="F876" s="1108"/>
      <c r="G876" s="1110"/>
      <c r="H876" s="1110"/>
      <c r="I876" s="1111"/>
      <c r="J876" s="1107"/>
      <c r="K876" s="1107"/>
      <c r="L876" s="1107"/>
      <c r="M876" s="1112"/>
      <c r="N876" s="224"/>
      <c r="O876" s="15"/>
      <c r="P876" s="15"/>
      <c r="Q876" s="15"/>
      <c r="R876" s="15"/>
      <c r="S876" s="15"/>
      <c r="T876" s="15"/>
      <c r="U876" s="15"/>
      <c r="V876" s="15"/>
      <c r="W876" s="15"/>
      <c r="X876" s="15"/>
      <c r="Y876" s="15"/>
      <c r="Z876" s="15"/>
      <c r="AA876" s="15"/>
      <c r="AB876" s="15"/>
      <c r="AC876" s="15"/>
      <c r="AD876" s="84"/>
      <c r="AE876" s="84"/>
      <c r="AF876" s="84"/>
      <c r="AG876" s="84"/>
      <c r="AH876" s="84"/>
      <c r="AI876" s="84"/>
      <c r="AJ876" s="84"/>
      <c r="AK876" s="84"/>
      <c r="AL876" s="84"/>
      <c r="AM876" s="84"/>
      <c r="AN876" s="84"/>
    </row>
    <row r="877" spans="1:40">
      <c r="A877" s="80"/>
      <c r="B877" s="347"/>
      <c r="C877" s="144"/>
      <c r="D877" s="144"/>
      <c r="E877" s="144"/>
      <c r="F877" s="144"/>
      <c r="G877" s="144"/>
      <c r="H877" s="144"/>
      <c r="I877" s="144"/>
      <c r="J877" s="144"/>
      <c r="K877" s="144"/>
      <c r="L877" s="144"/>
      <c r="M877" s="144"/>
      <c r="N877" s="177"/>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row>
    <row r="878" spans="1:40">
      <c r="A878" s="376" t="s">
        <v>692</v>
      </c>
      <c r="B878" s="350" t="s">
        <v>886</v>
      </c>
      <c r="C878" s="144"/>
      <c r="D878" s="144"/>
      <c r="E878" s="144"/>
      <c r="F878" s="144"/>
      <c r="G878" s="144"/>
      <c r="H878" s="144"/>
      <c r="I878" s="144"/>
      <c r="J878" s="144"/>
      <c r="K878" s="144"/>
      <c r="L878" s="144"/>
      <c r="M878" s="144"/>
      <c r="N878" s="177"/>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row>
    <row r="879" spans="1:40" ht="12.75" customHeight="1">
      <c r="A879" s="80"/>
      <c r="B879" s="80"/>
      <c r="C879" s="80"/>
      <c r="D879" s="80"/>
      <c r="E879" s="80"/>
      <c r="F879" s="80"/>
      <c r="G879" s="80"/>
      <c r="H879" s="80"/>
      <c r="I879" s="80"/>
      <c r="J879" s="80"/>
      <c r="K879" s="80"/>
      <c r="L879" s="80"/>
      <c r="M879" s="80"/>
      <c r="N879" s="177"/>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row>
    <row r="880" spans="1:40" ht="12.75" customHeight="1">
      <c r="A880" s="15"/>
      <c r="B880" s="124" t="s">
        <v>887</v>
      </c>
      <c r="C880" s="125"/>
      <c r="D880" s="126"/>
      <c r="E880" s="127"/>
      <c r="F880" s="126"/>
      <c r="G880" s="128"/>
      <c r="H880" s="128"/>
      <c r="I880" s="129"/>
      <c r="J880" s="125"/>
      <c r="K880" s="125"/>
      <c r="L880" s="125"/>
      <c r="M880" s="130"/>
      <c r="N880" s="222"/>
      <c r="O880" s="377"/>
      <c r="P880" s="15"/>
      <c r="Q880" s="15"/>
      <c r="R880" s="15"/>
      <c r="S880" s="15"/>
      <c r="T880" s="15"/>
      <c r="U880" s="15"/>
      <c r="V880" s="15"/>
      <c r="W880" s="15"/>
      <c r="X880" s="15"/>
      <c r="Y880" s="15"/>
      <c r="Z880" s="15"/>
      <c r="AA880" s="15"/>
      <c r="AB880" s="15"/>
      <c r="AC880" s="15"/>
      <c r="AD880" s="80"/>
      <c r="AE880" s="80"/>
      <c r="AF880" s="80"/>
      <c r="AG880" s="80"/>
      <c r="AH880" s="80"/>
      <c r="AI880" s="80"/>
      <c r="AJ880" s="80"/>
      <c r="AK880" s="80"/>
      <c r="AL880" s="80"/>
      <c r="AM880" s="80"/>
      <c r="AN880" s="80"/>
    </row>
    <row r="881" spans="1:40" ht="12.75" customHeight="1">
      <c r="A881" s="15"/>
      <c r="B881" s="1160"/>
      <c r="C881" s="1093"/>
      <c r="D881" s="1100"/>
      <c r="E881" s="1101"/>
      <c r="F881" s="1100"/>
      <c r="G881" s="1102"/>
      <c r="H881" s="1102"/>
      <c r="I881" s="1103"/>
      <c r="J881" s="1093"/>
      <c r="K881" s="1093"/>
      <c r="L881" s="1093"/>
      <c r="M881" s="1104"/>
      <c r="N881" s="223"/>
      <c r="O881" s="377"/>
      <c r="P881" s="13"/>
      <c r="Q881" s="13"/>
      <c r="R881" s="13"/>
      <c r="S881" s="13"/>
      <c r="T881" s="13"/>
      <c r="U881" s="13"/>
      <c r="V881" s="13"/>
      <c r="W881" s="13"/>
      <c r="X881" s="13"/>
      <c r="Y881" s="13"/>
      <c r="Z881" s="13"/>
      <c r="AA881" s="13"/>
      <c r="AB881" s="13"/>
      <c r="AC881" s="13"/>
      <c r="AD881" s="84"/>
      <c r="AE881" s="84"/>
      <c r="AF881" s="84"/>
      <c r="AG881" s="84"/>
      <c r="AH881" s="84"/>
      <c r="AI881" s="84"/>
      <c r="AJ881" s="84"/>
      <c r="AK881" s="84"/>
      <c r="AL881" s="84"/>
      <c r="AM881" s="84"/>
      <c r="AN881" s="84"/>
    </row>
    <row r="882" spans="1:40" ht="12.75" customHeight="1">
      <c r="A882" s="15"/>
      <c r="B882" s="1160"/>
      <c r="C882" s="1093"/>
      <c r="D882" s="1100"/>
      <c r="E882" s="1101"/>
      <c r="F882" s="1100"/>
      <c r="G882" s="1102"/>
      <c r="H882" s="1102"/>
      <c r="I882" s="1103"/>
      <c r="J882" s="1093"/>
      <c r="K882" s="1093"/>
      <c r="L882" s="1093"/>
      <c r="M882" s="1104"/>
      <c r="N882" s="223"/>
      <c r="O882" s="377"/>
      <c r="P882" s="13"/>
      <c r="Q882" s="13"/>
      <c r="R882" s="13"/>
      <c r="S882" s="13"/>
      <c r="T882" s="13"/>
      <c r="U882" s="13"/>
      <c r="V882" s="13"/>
      <c r="W882" s="13"/>
      <c r="X882" s="13"/>
      <c r="Y882" s="13"/>
      <c r="Z882" s="13"/>
      <c r="AA882" s="13"/>
      <c r="AB882" s="13"/>
      <c r="AC882" s="13"/>
      <c r="AD882" s="84"/>
      <c r="AE882" s="84"/>
      <c r="AF882" s="84"/>
      <c r="AG882" s="84"/>
      <c r="AH882" s="84"/>
      <c r="AI882" s="84"/>
      <c r="AJ882" s="84"/>
      <c r="AK882" s="84"/>
      <c r="AL882" s="84"/>
      <c r="AM882" s="84"/>
      <c r="AN882" s="84"/>
    </row>
    <row r="883" spans="1:40" ht="12.75" customHeight="1">
      <c r="A883" s="15"/>
      <c r="B883" s="1160"/>
      <c r="C883" s="1093"/>
      <c r="D883" s="1100"/>
      <c r="E883" s="1101"/>
      <c r="F883" s="1100"/>
      <c r="G883" s="1102"/>
      <c r="H883" s="1102"/>
      <c r="I883" s="1103"/>
      <c r="J883" s="1093"/>
      <c r="K883" s="1093"/>
      <c r="L883" s="1093"/>
      <c r="M883" s="1104"/>
      <c r="N883" s="223"/>
      <c r="O883" s="377"/>
      <c r="P883" s="13"/>
      <c r="Q883" s="13"/>
      <c r="R883" s="13"/>
      <c r="S883" s="13"/>
      <c r="T883" s="13"/>
      <c r="U883" s="13"/>
      <c r="V883" s="13"/>
      <c r="W883" s="13"/>
      <c r="X883" s="13"/>
      <c r="Y883" s="13"/>
      <c r="Z883" s="13"/>
      <c r="AA883" s="13"/>
      <c r="AB883" s="13"/>
      <c r="AC883" s="13"/>
      <c r="AD883" s="84"/>
      <c r="AE883" s="84"/>
      <c r="AF883" s="84"/>
      <c r="AG883" s="84"/>
      <c r="AH883" s="84"/>
      <c r="AI883" s="84"/>
      <c r="AJ883" s="84"/>
      <c r="AK883" s="84"/>
      <c r="AL883" s="84"/>
      <c r="AM883" s="84"/>
      <c r="AN883" s="84"/>
    </row>
    <row r="884" spans="1:40" ht="12.75" customHeight="1">
      <c r="A884" s="15"/>
      <c r="B884" s="1161"/>
      <c r="C884" s="1107"/>
      <c r="D884" s="1108"/>
      <c r="E884" s="1109"/>
      <c r="F884" s="1108"/>
      <c r="G884" s="1110"/>
      <c r="H884" s="1110"/>
      <c r="I884" s="1111"/>
      <c r="J884" s="1107"/>
      <c r="K884" s="1107"/>
      <c r="L884" s="1107"/>
      <c r="M884" s="1112"/>
      <c r="N884" s="224"/>
      <c r="O884" s="377"/>
      <c r="P884" s="13"/>
      <c r="Q884" s="13"/>
      <c r="R884" s="13"/>
      <c r="S884" s="13"/>
      <c r="T884" s="13"/>
      <c r="U884" s="13"/>
      <c r="V884" s="13"/>
      <c r="W884" s="13"/>
      <c r="X884" s="13"/>
      <c r="Y884" s="13"/>
      <c r="Z884" s="13"/>
      <c r="AA884" s="13"/>
      <c r="AB884" s="13"/>
      <c r="AC884" s="13"/>
      <c r="AD884" s="84"/>
      <c r="AE884" s="84"/>
      <c r="AF884" s="84"/>
      <c r="AG884" s="84"/>
      <c r="AH884" s="84"/>
      <c r="AI884" s="84"/>
      <c r="AJ884" s="84"/>
      <c r="AK884" s="84"/>
      <c r="AL884" s="84"/>
      <c r="AM884" s="84"/>
      <c r="AN884" s="84"/>
    </row>
    <row r="885" spans="1:40" ht="12.75" customHeight="1">
      <c r="A885" s="15"/>
      <c r="B885" s="378"/>
      <c r="C885" s="96"/>
      <c r="D885" s="90"/>
      <c r="E885" s="102"/>
      <c r="F885" s="90"/>
      <c r="G885" s="379"/>
      <c r="H885" s="379"/>
      <c r="I885" s="380"/>
      <c r="J885" s="96"/>
      <c r="K885" s="96"/>
      <c r="L885" s="96"/>
      <c r="M885" s="80"/>
      <c r="N885" s="248"/>
      <c r="O885" s="377"/>
      <c r="P885" s="15"/>
      <c r="Q885" s="15"/>
      <c r="R885" s="15"/>
      <c r="S885" s="15"/>
      <c r="T885" s="15"/>
      <c r="U885" s="15"/>
      <c r="V885" s="15"/>
      <c r="W885" s="15"/>
      <c r="X885" s="15"/>
      <c r="Y885" s="15"/>
      <c r="Z885" s="15"/>
      <c r="AA885" s="15"/>
      <c r="AB885" s="15"/>
      <c r="AC885" s="15"/>
      <c r="AD885" s="80"/>
      <c r="AE885" s="80"/>
      <c r="AF885" s="80"/>
      <c r="AG885" s="80"/>
      <c r="AH885" s="80"/>
      <c r="AI885" s="80"/>
      <c r="AJ885" s="80"/>
      <c r="AK885" s="80"/>
      <c r="AL885" s="80"/>
      <c r="AM885" s="80"/>
      <c r="AN885" s="80"/>
    </row>
    <row r="886" spans="1:40" ht="12.75" customHeight="1">
      <c r="A886" s="15"/>
      <c r="B886" s="102" t="s">
        <v>888</v>
      </c>
      <c r="C886" s="96"/>
      <c r="D886" s="90"/>
      <c r="E886" s="102"/>
      <c r="F886" s="90"/>
      <c r="G886" s="379"/>
      <c r="H886" s="379"/>
      <c r="I886" s="380"/>
      <c r="J886" s="96"/>
      <c r="K886" s="96"/>
      <c r="L886" s="96"/>
      <c r="M886" s="80"/>
      <c r="N886" s="248"/>
      <c r="O886" s="377"/>
      <c r="P886" s="15" t="s">
        <v>889</v>
      </c>
      <c r="Q886" s="15"/>
      <c r="R886" s="15"/>
      <c r="S886" s="15"/>
      <c r="T886" s="15"/>
      <c r="U886" s="15"/>
      <c r="V886" s="15"/>
      <c r="W886" s="15"/>
      <c r="X886" s="15"/>
      <c r="Y886" s="15"/>
      <c r="Z886" s="15"/>
      <c r="AA886" s="15"/>
      <c r="AB886" s="15"/>
      <c r="AC886" s="15"/>
      <c r="AD886" s="80"/>
      <c r="AE886" s="80"/>
      <c r="AF886" s="80"/>
      <c r="AG886" s="80"/>
      <c r="AH886" s="80"/>
      <c r="AI886" s="80"/>
      <c r="AJ886" s="80"/>
      <c r="AK886" s="80"/>
      <c r="AL886" s="80"/>
      <c r="AM886" s="80"/>
      <c r="AN886" s="80"/>
    </row>
    <row r="887" spans="1:40" ht="12.75" customHeight="1">
      <c r="A887" s="15"/>
      <c r="B887" s="378"/>
      <c r="C887" s="96"/>
      <c r="D887" s="90"/>
      <c r="E887" s="102"/>
      <c r="F887" s="90"/>
      <c r="G887" s="379"/>
      <c r="H887" s="379"/>
      <c r="I887" s="380"/>
      <c r="J887" s="96"/>
      <c r="K887" s="96"/>
      <c r="L887" s="96"/>
      <c r="M887" s="80"/>
      <c r="N887" s="248"/>
      <c r="O887" s="377"/>
      <c r="P887" s="15"/>
      <c r="Q887" s="15"/>
      <c r="R887" s="15"/>
      <c r="S887" s="15"/>
      <c r="T887" s="15"/>
      <c r="U887" s="15"/>
      <c r="V887" s="15"/>
      <c r="W887" s="15"/>
      <c r="X887" s="15"/>
      <c r="Y887" s="15"/>
      <c r="Z887" s="15"/>
      <c r="AA887" s="15"/>
      <c r="AB887" s="15"/>
      <c r="AC887" s="15"/>
      <c r="AD887" s="80"/>
      <c r="AE887" s="80"/>
      <c r="AF887" s="80"/>
      <c r="AG887" s="80"/>
      <c r="AH887" s="80"/>
      <c r="AI887" s="80"/>
      <c r="AJ887" s="80"/>
      <c r="AK887" s="80"/>
      <c r="AL887" s="80"/>
      <c r="AM887" s="80"/>
      <c r="AN887" s="80"/>
    </row>
    <row r="888" spans="1:40" ht="12.75" customHeight="1">
      <c r="A888" s="15"/>
      <c r="B888" s="378"/>
      <c r="C888" s="96"/>
      <c r="D888" s="90"/>
      <c r="E888" s="102"/>
      <c r="F888" s="1964">
        <v>44742</v>
      </c>
      <c r="G888" s="1965"/>
      <c r="H888" s="1965"/>
      <c r="I888" s="1952"/>
      <c r="J888" s="1964">
        <v>44377</v>
      </c>
      <c r="K888" s="1965"/>
      <c r="L888" s="1965"/>
      <c r="M888" s="1952"/>
      <c r="N888" s="285"/>
      <c r="O888" s="377"/>
      <c r="P888" s="15"/>
      <c r="Q888" s="15"/>
      <c r="R888" s="15"/>
      <c r="S888" s="15"/>
      <c r="T888" s="15"/>
      <c r="U888" s="15"/>
      <c r="V888" s="15"/>
      <c r="W888" s="15"/>
      <c r="X888" s="15"/>
      <c r="Y888" s="15"/>
      <c r="Z888" s="15"/>
      <c r="AA888" s="15"/>
      <c r="AB888" s="15"/>
      <c r="AC888" s="15"/>
      <c r="AD888" s="80"/>
      <c r="AE888" s="80"/>
      <c r="AF888" s="80"/>
      <c r="AG888" s="80"/>
      <c r="AH888" s="80"/>
      <c r="AI888" s="80"/>
      <c r="AJ888" s="80"/>
      <c r="AK888" s="80"/>
      <c r="AL888" s="80"/>
      <c r="AM888" s="80"/>
      <c r="AN888" s="80"/>
    </row>
    <row r="889" spans="1:40" ht="51.75" customHeight="1">
      <c r="A889" s="15"/>
      <c r="B889" s="378"/>
      <c r="C889" s="96"/>
      <c r="D889" s="90"/>
      <c r="E889" s="102"/>
      <c r="F889" s="92" t="s">
        <v>138</v>
      </c>
      <c r="G889" s="92" t="s">
        <v>597</v>
      </c>
      <c r="H889" s="92" t="s">
        <v>844</v>
      </c>
      <c r="I889" s="346" t="s">
        <v>816</v>
      </c>
      <c r="J889" s="92" t="s">
        <v>138</v>
      </c>
      <c r="K889" s="92" t="s">
        <v>597</v>
      </c>
      <c r="L889" s="92" t="s">
        <v>844</v>
      </c>
      <c r="M889" s="346" t="s">
        <v>816</v>
      </c>
      <c r="N889" s="285"/>
      <c r="O889" s="377"/>
      <c r="P889" s="15"/>
      <c r="Q889" s="15"/>
      <c r="R889" s="15"/>
      <c r="S889" s="15"/>
      <c r="T889" s="15"/>
      <c r="U889" s="15"/>
      <c r="V889" s="15"/>
      <c r="W889" s="15"/>
      <c r="X889" s="15"/>
      <c r="Y889" s="15"/>
      <c r="Z889" s="15"/>
      <c r="AA889" s="15"/>
      <c r="AB889" s="15"/>
      <c r="AC889" s="15"/>
      <c r="AD889" s="80"/>
      <c r="AE889" s="80"/>
      <c r="AF889" s="80"/>
      <c r="AG889" s="80"/>
      <c r="AH889" s="80"/>
      <c r="AI889" s="80"/>
      <c r="AJ889" s="80"/>
      <c r="AK889" s="80"/>
      <c r="AL889" s="80"/>
      <c r="AM889" s="80"/>
      <c r="AN889" s="80"/>
    </row>
    <row r="890" spans="1:40" ht="12.75" customHeight="1">
      <c r="A890" s="15"/>
      <c r="B890" s="378"/>
      <c r="C890" s="96"/>
      <c r="D890" s="90"/>
      <c r="E890" s="102"/>
      <c r="F890" s="94" t="s">
        <v>142</v>
      </c>
      <c r="G890" s="94" t="s">
        <v>142</v>
      </c>
      <c r="H890" s="94" t="s">
        <v>142</v>
      </c>
      <c r="I890" s="94" t="s">
        <v>142</v>
      </c>
      <c r="J890" s="94" t="s">
        <v>142</v>
      </c>
      <c r="K890" s="94" t="s">
        <v>142</v>
      </c>
      <c r="L890" s="94" t="s">
        <v>142</v>
      </c>
      <c r="M890" s="94" t="s">
        <v>142</v>
      </c>
      <c r="N890" s="285"/>
      <c r="O890" s="377"/>
      <c r="P890" s="15"/>
      <c r="Q890" s="15"/>
      <c r="R890" s="15"/>
      <c r="S890" s="15"/>
      <c r="T890" s="15"/>
      <c r="U890" s="15"/>
      <c r="V890" s="15"/>
      <c r="W890" s="15"/>
      <c r="X890" s="15"/>
      <c r="Y890" s="15"/>
      <c r="Z890" s="15"/>
      <c r="AA890" s="15"/>
      <c r="AB890" s="15"/>
      <c r="AC890" s="15"/>
      <c r="AD890" s="80"/>
      <c r="AE890" s="80"/>
      <c r="AF890" s="80"/>
      <c r="AG890" s="80"/>
      <c r="AH890" s="80"/>
      <c r="AI890" s="80"/>
      <c r="AJ890" s="80"/>
      <c r="AK890" s="80"/>
      <c r="AL890" s="80"/>
      <c r="AM890" s="80"/>
      <c r="AN890" s="80"/>
    </row>
    <row r="891" spans="1:40" ht="21.75" customHeight="1">
      <c r="A891" s="15"/>
      <c r="B891" s="102" t="s">
        <v>890</v>
      </c>
      <c r="C891" s="25"/>
      <c r="F891" s="1612"/>
      <c r="G891" s="1613"/>
      <c r="H891" s="1678">
        <f t="shared" ref="H891:H892" si="140">F891+G891</f>
        <v>0</v>
      </c>
      <c r="I891" s="1613"/>
      <c r="J891" s="1596"/>
      <c r="K891" s="1596"/>
      <c r="L891" s="1678">
        <f t="shared" ref="L891:L892" si="141">J891+K891</f>
        <v>0</v>
      </c>
      <c r="M891" s="1596"/>
      <c r="N891" s="1968" t="s">
        <v>891</v>
      </c>
      <c r="O891" s="1950"/>
      <c r="P891" s="15"/>
      <c r="Q891" s="15"/>
      <c r="R891" s="15"/>
      <c r="S891" s="15"/>
      <c r="T891" s="15"/>
      <c r="U891" s="15"/>
      <c r="V891" s="15"/>
      <c r="W891" s="15"/>
      <c r="X891" s="15"/>
      <c r="Y891" s="15"/>
      <c r="Z891" s="15"/>
      <c r="AA891" s="15"/>
      <c r="AB891" s="15"/>
      <c r="AC891" s="15"/>
      <c r="AD891" s="80"/>
      <c r="AE891" s="80"/>
      <c r="AF891" s="80"/>
      <c r="AG891" s="80"/>
      <c r="AH891" s="80"/>
      <c r="AI891" s="80"/>
      <c r="AJ891" s="80"/>
      <c r="AK891" s="80"/>
      <c r="AL891" s="80"/>
      <c r="AM891" s="80"/>
      <c r="AN891" s="80"/>
    </row>
    <row r="892" spans="1:40" ht="26.25" customHeight="1">
      <c r="A892" s="15"/>
      <c r="B892" s="102" t="s">
        <v>892</v>
      </c>
      <c r="C892" s="25"/>
      <c r="F892" s="1612"/>
      <c r="G892" s="1613"/>
      <c r="H892" s="1678">
        <f t="shared" si="140"/>
        <v>0</v>
      </c>
      <c r="I892" s="1613"/>
      <c r="J892" s="1596"/>
      <c r="K892" s="1596"/>
      <c r="L892" s="1678">
        <f t="shared" si="141"/>
        <v>0</v>
      </c>
      <c r="M892" s="1596"/>
      <c r="N892" s="1968" t="s">
        <v>891</v>
      </c>
      <c r="O892" s="1950"/>
      <c r="P892" s="15"/>
      <c r="Q892" s="15"/>
      <c r="R892" s="15"/>
      <c r="S892" s="15"/>
      <c r="T892" s="15"/>
      <c r="U892" s="15"/>
      <c r="V892" s="15"/>
      <c r="W892" s="15"/>
      <c r="X892" s="15"/>
      <c r="Y892" s="15"/>
      <c r="Z892" s="15"/>
      <c r="AA892" s="15"/>
      <c r="AB892" s="15"/>
      <c r="AC892" s="15"/>
      <c r="AD892" s="80"/>
      <c r="AE892" s="80"/>
      <c r="AF892" s="80"/>
      <c r="AG892" s="80"/>
      <c r="AH892" s="80"/>
      <c r="AI892" s="80"/>
      <c r="AJ892" s="80"/>
      <c r="AK892" s="80"/>
      <c r="AL892" s="80"/>
      <c r="AM892" s="80"/>
      <c r="AN892" s="80"/>
    </row>
    <row r="893" spans="1:40" ht="22.5" customHeight="1">
      <c r="A893" s="15"/>
      <c r="B893" s="1967" t="s">
        <v>893</v>
      </c>
      <c r="C893" s="1950"/>
      <c r="F893" s="1608">
        <f t="shared" ref="F893:M893" si="142">SUM(F891:F892)</f>
        <v>0</v>
      </c>
      <c r="G893" s="1608">
        <f t="shared" si="142"/>
        <v>0</v>
      </c>
      <c r="H893" s="1608">
        <f t="shared" si="142"/>
        <v>0</v>
      </c>
      <c r="I893" s="1608">
        <f t="shared" si="142"/>
        <v>0</v>
      </c>
      <c r="J893" s="1608">
        <f t="shared" si="142"/>
        <v>0</v>
      </c>
      <c r="K893" s="1608">
        <f t="shared" si="142"/>
        <v>0</v>
      </c>
      <c r="L893" s="1608">
        <f t="shared" si="142"/>
        <v>0</v>
      </c>
      <c r="M893" s="1608">
        <f t="shared" si="142"/>
        <v>0</v>
      </c>
      <c r="N893" s="1968" t="s">
        <v>891</v>
      </c>
      <c r="O893" s="1950"/>
      <c r="P893" s="15"/>
      <c r="Q893" s="15"/>
      <c r="R893" s="15"/>
      <c r="S893" s="15"/>
      <c r="T893" s="15"/>
      <c r="U893" s="15"/>
      <c r="V893" s="15"/>
      <c r="W893" s="15"/>
      <c r="X893" s="15"/>
      <c r="Y893" s="15"/>
      <c r="Z893" s="15"/>
      <c r="AA893" s="15"/>
      <c r="AB893" s="15"/>
      <c r="AC893" s="15"/>
      <c r="AD893" s="80"/>
      <c r="AE893" s="80"/>
      <c r="AF893" s="80"/>
      <c r="AG893" s="80"/>
      <c r="AH893" s="80"/>
      <c r="AI893" s="80"/>
      <c r="AJ893" s="80"/>
      <c r="AK893" s="80"/>
      <c r="AL893" s="80"/>
      <c r="AM893" s="80"/>
      <c r="AN893" s="80"/>
    </row>
    <row r="894" spans="1:40" ht="36.75" customHeight="1">
      <c r="A894" s="15"/>
      <c r="B894" s="1967" t="s">
        <v>894</v>
      </c>
      <c r="C894" s="1950"/>
      <c r="E894" s="102"/>
      <c r="F894" s="1612"/>
      <c r="G894" s="1613"/>
      <c r="H894" s="1678">
        <f>F894+G894</f>
        <v>0</v>
      </c>
      <c r="I894" s="1613"/>
      <c r="J894" s="1596"/>
      <c r="K894" s="1596"/>
      <c r="L894" s="1678">
        <f>J894+K894</f>
        <v>0</v>
      </c>
      <c r="M894" s="1596"/>
      <c r="N894" s="381" t="s">
        <v>895</v>
      </c>
      <c r="O894" s="377"/>
      <c r="Q894" s="15"/>
      <c r="R894" s="15"/>
      <c r="S894" s="15"/>
      <c r="T894" s="15"/>
      <c r="U894" s="15"/>
      <c r="V894" s="15"/>
      <c r="W894" s="15"/>
      <c r="X894" s="15"/>
      <c r="Y894" s="15"/>
      <c r="Z894" s="15"/>
      <c r="AA894" s="15"/>
      <c r="AB894" s="15"/>
      <c r="AC894" s="15"/>
      <c r="AD894" s="80"/>
      <c r="AE894" s="80"/>
      <c r="AF894" s="80"/>
      <c r="AG894" s="80"/>
      <c r="AH894" s="80"/>
      <c r="AI894" s="80"/>
      <c r="AJ894" s="80"/>
      <c r="AK894" s="80"/>
      <c r="AL894" s="80"/>
      <c r="AM894" s="80"/>
      <c r="AN894" s="80"/>
    </row>
    <row r="895" spans="1:40" ht="45" customHeight="1">
      <c r="A895" s="15"/>
      <c r="B895" s="382" t="s">
        <v>896</v>
      </c>
      <c r="C895" s="383"/>
      <c r="F895" s="1603"/>
      <c r="G895" s="1678"/>
      <c r="H895" s="1678"/>
      <c r="I895" s="1678"/>
      <c r="J895" s="1589"/>
      <c r="K895" s="1589"/>
      <c r="L895" s="1589"/>
      <c r="M895" s="1589"/>
      <c r="N895" s="1968" t="s">
        <v>897</v>
      </c>
      <c r="O895" s="1950"/>
      <c r="Q895" s="15"/>
      <c r="R895" s="15"/>
      <c r="S895" s="15"/>
      <c r="T895" s="15"/>
      <c r="U895" s="15"/>
      <c r="V895" s="15"/>
      <c r="W895" s="15"/>
      <c r="X895" s="15"/>
      <c r="Y895" s="15"/>
      <c r="Z895" s="15"/>
      <c r="AA895" s="15"/>
      <c r="AB895" s="15"/>
      <c r="AC895" s="15"/>
      <c r="AD895" s="80"/>
      <c r="AE895" s="80"/>
      <c r="AF895" s="80"/>
      <c r="AG895" s="80"/>
      <c r="AH895" s="80"/>
      <c r="AI895" s="80"/>
      <c r="AJ895" s="80"/>
      <c r="AK895" s="80"/>
      <c r="AL895" s="80"/>
      <c r="AM895" s="80"/>
      <c r="AN895" s="80"/>
    </row>
    <row r="896" spans="1:40" ht="21" customHeight="1">
      <c r="A896" s="15"/>
      <c r="B896" s="1967" t="s">
        <v>898</v>
      </c>
      <c r="C896" s="1950"/>
      <c r="D896" s="90"/>
      <c r="E896" s="102"/>
      <c r="F896" s="1612"/>
      <c r="G896" s="1613"/>
      <c r="H896" s="1678">
        <f t="shared" ref="H896:H897" si="143">F896+G896</f>
        <v>0</v>
      </c>
      <c r="I896" s="1613"/>
      <c r="J896" s="1596"/>
      <c r="K896" s="1596"/>
      <c r="L896" s="1678">
        <f t="shared" ref="L896:L897" si="144">J896+K896</f>
        <v>0</v>
      </c>
      <c r="M896" s="1596"/>
      <c r="N896" s="248"/>
      <c r="O896" s="377"/>
      <c r="P896" s="15"/>
      <c r="Q896" s="15"/>
      <c r="R896" s="15"/>
      <c r="S896" s="15"/>
      <c r="T896" s="15"/>
      <c r="U896" s="15"/>
      <c r="V896" s="15"/>
      <c r="W896" s="15"/>
      <c r="X896" s="15"/>
      <c r="Y896" s="15"/>
      <c r="Z896" s="15"/>
      <c r="AA896" s="15"/>
      <c r="AB896" s="15"/>
      <c r="AC896" s="15"/>
      <c r="AD896" s="80"/>
      <c r="AE896" s="80"/>
      <c r="AF896" s="80"/>
      <c r="AG896" s="80"/>
      <c r="AH896" s="80"/>
      <c r="AI896" s="80"/>
      <c r="AJ896" s="80"/>
      <c r="AK896" s="80"/>
      <c r="AL896" s="80"/>
      <c r="AM896" s="80"/>
      <c r="AN896" s="80"/>
    </row>
    <row r="897" spans="1:40" ht="21" customHeight="1">
      <c r="A897" s="15"/>
      <c r="B897" s="1967" t="s">
        <v>899</v>
      </c>
      <c r="C897" s="1950"/>
      <c r="D897" s="90"/>
      <c r="E897" s="102"/>
      <c r="F897" s="1612"/>
      <c r="G897" s="1613"/>
      <c r="H897" s="1678">
        <f t="shared" si="143"/>
        <v>0</v>
      </c>
      <c r="I897" s="1613"/>
      <c r="J897" s="1596"/>
      <c r="K897" s="1596"/>
      <c r="L897" s="1678">
        <f t="shared" si="144"/>
        <v>0</v>
      </c>
      <c r="M897" s="1596"/>
      <c r="N897" s="248"/>
      <c r="O897" s="377"/>
      <c r="P897" s="15"/>
      <c r="Q897" s="15"/>
      <c r="R897" s="15"/>
      <c r="S897" s="15"/>
      <c r="T897" s="15"/>
      <c r="U897" s="15"/>
      <c r="V897" s="15"/>
      <c r="W897" s="15"/>
      <c r="X897" s="15"/>
      <c r="Y897" s="15"/>
      <c r="Z897" s="15"/>
      <c r="AA897" s="15"/>
      <c r="AB897" s="15"/>
      <c r="AC897" s="15"/>
      <c r="AD897" s="80"/>
      <c r="AE897" s="80"/>
      <c r="AF897" s="80"/>
      <c r="AG897" s="80"/>
      <c r="AH897" s="80"/>
      <c r="AI897" s="80"/>
      <c r="AJ897" s="80"/>
      <c r="AK897" s="80"/>
      <c r="AL897" s="80"/>
      <c r="AM897" s="80"/>
      <c r="AN897" s="80"/>
    </row>
    <row r="898" spans="1:40" ht="12.75" customHeight="1">
      <c r="A898" s="15"/>
      <c r="B898" s="102" t="s">
        <v>900</v>
      </c>
      <c r="C898" s="96"/>
      <c r="D898" s="90"/>
      <c r="E898" s="102"/>
      <c r="F898" s="1608">
        <f t="shared" ref="F898:M898" si="145">F893+F894+F896+F897</f>
        <v>0</v>
      </c>
      <c r="G898" s="1608">
        <f t="shared" si="145"/>
        <v>0</v>
      </c>
      <c r="H898" s="1608">
        <f t="shared" si="145"/>
        <v>0</v>
      </c>
      <c r="I898" s="1608">
        <f t="shared" si="145"/>
        <v>0</v>
      </c>
      <c r="J898" s="1608">
        <f t="shared" si="145"/>
        <v>0</v>
      </c>
      <c r="K898" s="1608">
        <f t="shared" si="145"/>
        <v>0</v>
      </c>
      <c r="L898" s="1608">
        <f t="shared" si="145"/>
        <v>0</v>
      </c>
      <c r="M898" s="1608">
        <f t="shared" si="145"/>
        <v>0</v>
      </c>
      <c r="N898" s="384"/>
      <c r="O898" s="377"/>
      <c r="P898" s="15"/>
      <c r="Q898" s="15"/>
      <c r="R898" s="15"/>
      <c r="S898" s="15"/>
      <c r="T898" s="15"/>
      <c r="U898" s="15"/>
      <c r="V898" s="15"/>
      <c r="W898" s="15"/>
      <c r="X898" s="15"/>
      <c r="Y898" s="15"/>
      <c r="Z898" s="15"/>
      <c r="AA898" s="15"/>
      <c r="AB898" s="15"/>
      <c r="AC898" s="15"/>
      <c r="AD898" s="80"/>
      <c r="AE898" s="80"/>
      <c r="AF898" s="80"/>
      <c r="AG898" s="80"/>
      <c r="AH898" s="80"/>
      <c r="AI898" s="80"/>
      <c r="AJ898" s="80"/>
      <c r="AK898" s="80"/>
      <c r="AL898" s="80"/>
      <c r="AM898" s="80"/>
      <c r="AN898" s="80"/>
    </row>
    <row r="899" spans="1:40" ht="12.75" customHeight="1">
      <c r="A899" s="15"/>
      <c r="B899" s="385"/>
      <c r="C899" s="96"/>
      <c r="D899" s="90"/>
      <c r="E899" s="102"/>
      <c r="F899" s="1603"/>
      <c r="G899" s="1678"/>
      <c r="H899" s="1678"/>
      <c r="I899" s="1678"/>
      <c r="J899" s="1589"/>
      <c r="K899" s="1589"/>
      <c r="L899" s="1589"/>
      <c r="M899" s="1589"/>
      <c r="N899" s="248"/>
      <c r="O899" s="377"/>
      <c r="P899" s="15"/>
      <c r="Q899" s="15"/>
      <c r="R899" s="15"/>
      <c r="S899" s="15"/>
      <c r="T899" s="15"/>
      <c r="U899" s="15"/>
      <c r="V899" s="15"/>
      <c r="W899" s="15"/>
      <c r="X899" s="15"/>
      <c r="Y899" s="15"/>
      <c r="Z899" s="15"/>
      <c r="AA899" s="15"/>
      <c r="AB899" s="15"/>
      <c r="AC899" s="15"/>
      <c r="AD899" s="80"/>
      <c r="AE899" s="80"/>
      <c r="AF899" s="80"/>
      <c r="AG899" s="80"/>
      <c r="AH899" s="80"/>
      <c r="AI899" s="80"/>
      <c r="AJ899" s="80"/>
      <c r="AK899" s="80"/>
      <c r="AL899" s="80"/>
      <c r="AM899" s="80"/>
      <c r="AN899" s="80"/>
    </row>
    <row r="900" spans="1:40" ht="12.75" customHeight="1">
      <c r="A900" s="15"/>
      <c r="B900" s="385"/>
      <c r="C900" s="96"/>
      <c r="D900" s="90"/>
      <c r="E900" s="102"/>
      <c r="F900" s="1603"/>
      <c r="G900" s="1678"/>
      <c r="H900" s="1678"/>
      <c r="I900" s="1678"/>
      <c r="J900" s="1589"/>
      <c r="K900" s="1589"/>
      <c r="L900" s="1589"/>
      <c r="M900" s="1589"/>
      <c r="N900" s="248"/>
      <c r="O900" s="377"/>
      <c r="P900" s="15"/>
      <c r="Q900" s="15"/>
      <c r="R900" s="15"/>
      <c r="S900" s="15"/>
      <c r="T900" s="15"/>
      <c r="U900" s="15"/>
      <c r="V900" s="15"/>
      <c r="W900" s="15"/>
      <c r="X900" s="15"/>
      <c r="Y900" s="15"/>
      <c r="Z900" s="15"/>
      <c r="AA900" s="15"/>
      <c r="AB900" s="15"/>
      <c r="AC900" s="15"/>
      <c r="AD900" s="80"/>
      <c r="AE900" s="80"/>
      <c r="AF900" s="80"/>
      <c r="AG900" s="80"/>
      <c r="AH900" s="80"/>
      <c r="AI900" s="80"/>
      <c r="AJ900" s="80"/>
      <c r="AK900" s="80"/>
      <c r="AL900" s="80"/>
      <c r="AM900" s="80"/>
      <c r="AN900" s="80"/>
    </row>
    <row r="901" spans="1:40" ht="35.25" customHeight="1">
      <c r="A901" s="15"/>
      <c r="B901" s="1967" t="s">
        <v>901</v>
      </c>
      <c r="C901" s="1950"/>
      <c r="F901" s="1612"/>
      <c r="G901" s="1613"/>
      <c r="H901" s="1678">
        <f t="shared" ref="H901:H902" si="146">F901+G901</f>
        <v>0</v>
      </c>
      <c r="I901" s="1613"/>
      <c r="J901" s="1596"/>
      <c r="K901" s="1596"/>
      <c r="L901" s="1678">
        <f t="shared" ref="L901:L902" si="147">J901+K901</f>
        <v>0</v>
      </c>
      <c r="M901" s="1596"/>
      <c r="N901" s="1968" t="s">
        <v>902</v>
      </c>
      <c r="O901" s="1950"/>
      <c r="P901" s="15"/>
      <c r="Q901" s="15"/>
      <c r="R901" s="15"/>
      <c r="S901" s="15"/>
      <c r="T901" s="15"/>
      <c r="U901" s="15"/>
      <c r="V901" s="15"/>
      <c r="W901" s="15"/>
      <c r="X901" s="15"/>
      <c r="Y901" s="15"/>
      <c r="Z901" s="15"/>
      <c r="AA901" s="15"/>
      <c r="AB901" s="15"/>
      <c r="AC901" s="15"/>
      <c r="AD901" s="80"/>
      <c r="AE901" s="80"/>
      <c r="AF901" s="80"/>
      <c r="AG901" s="80"/>
      <c r="AH901" s="80"/>
      <c r="AI901" s="80"/>
      <c r="AJ901" s="80"/>
      <c r="AK901" s="80"/>
      <c r="AL901" s="80"/>
      <c r="AM901" s="80"/>
      <c r="AN901" s="80"/>
    </row>
    <row r="902" spans="1:40" ht="32.25" customHeight="1">
      <c r="A902" s="15"/>
      <c r="B902" s="1967" t="s">
        <v>903</v>
      </c>
      <c r="C902" s="1950"/>
      <c r="F902" s="1612"/>
      <c r="G902" s="1613"/>
      <c r="H902" s="1678">
        <f t="shared" si="146"/>
        <v>0</v>
      </c>
      <c r="I902" s="1613"/>
      <c r="J902" s="1596"/>
      <c r="K902" s="1596"/>
      <c r="L902" s="1678">
        <f t="shared" si="147"/>
        <v>0</v>
      </c>
      <c r="M902" s="1596"/>
      <c r="N902" s="1968" t="s">
        <v>902</v>
      </c>
      <c r="O902" s="1950"/>
      <c r="P902" s="15"/>
      <c r="Q902" s="15"/>
      <c r="R902" s="15"/>
      <c r="S902" s="15"/>
      <c r="T902" s="15"/>
      <c r="U902" s="15"/>
      <c r="V902" s="15"/>
      <c r="W902" s="15"/>
      <c r="X902" s="15"/>
      <c r="Y902" s="15"/>
      <c r="Z902" s="15"/>
      <c r="AA902" s="15"/>
      <c r="AB902" s="15"/>
      <c r="AC902" s="15"/>
      <c r="AD902" s="80"/>
      <c r="AE902" s="80"/>
      <c r="AF902" s="80"/>
      <c r="AG902" s="80"/>
      <c r="AH902" s="80"/>
      <c r="AI902" s="80"/>
      <c r="AJ902" s="80"/>
      <c r="AK902" s="80"/>
      <c r="AL902" s="80"/>
      <c r="AM902" s="80"/>
      <c r="AN902" s="80"/>
    </row>
    <row r="903" spans="1:40" ht="12.75" customHeight="1">
      <c r="A903" s="15"/>
      <c r="B903" s="102"/>
      <c r="C903" s="96"/>
      <c r="D903" s="90"/>
      <c r="E903" s="102"/>
      <c r="F903" s="1603"/>
      <c r="G903" s="1678"/>
      <c r="H903" s="1678"/>
      <c r="I903" s="1678"/>
      <c r="J903" s="1589"/>
      <c r="K903" s="1589"/>
      <c r="L903" s="1589"/>
      <c r="M903" s="1589"/>
      <c r="N903" s="248"/>
      <c r="O903" s="377"/>
      <c r="P903" s="15"/>
      <c r="Q903" s="15"/>
      <c r="R903" s="15"/>
      <c r="S903" s="15"/>
      <c r="T903" s="15"/>
      <c r="U903" s="15"/>
      <c r="V903" s="15"/>
      <c r="W903" s="15"/>
      <c r="X903" s="15"/>
      <c r="Y903" s="15"/>
      <c r="Z903" s="15"/>
      <c r="AA903" s="15"/>
      <c r="AB903" s="15"/>
      <c r="AC903" s="15"/>
      <c r="AD903" s="80"/>
      <c r="AE903" s="80"/>
      <c r="AF903" s="80"/>
      <c r="AG903" s="80"/>
      <c r="AH903" s="80"/>
      <c r="AI903" s="80"/>
      <c r="AJ903" s="80"/>
      <c r="AK903" s="80"/>
      <c r="AL903" s="80"/>
      <c r="AM903" s="80"/>
      <c r="AN903" s="80"/>
    </row>
    <row r="904" spans="1:40" ht="12.75" customHeight="1">
      <c r="A904" s="15"/>
      <c r="B904" s="382" t="s">
        <v>904</v>
      </c>
      <c r="C904" s="96"/>
      <c r="D904" s="90"/>
      <c r="E904" s="102"/>
      <c r="F904" s="1603"/>
      <c r="G904" s="1678"/>
      <c r="H904" s="1678"/>
      <c r="I904" s="1678"/>
      <c r="J904" s="1589"/>
      <c r="K904" s="1589"/>
      <c r="L904" s="1589"/>
      <c r="M904" s="1589"/>
      <c r="N904" s="356" t="s">
        <v>905</v>
      </c>
      <c r="O904" s="377"/>
      <c r="P904" s="15"/>
      <c r="Q904" s="15"/>
      <c r="R904" s="15"/>
      <c r="S904" s="15"/>
      <c r="T904" s="15"/>
      <c r="U904" s="15"/>
      <c r="V904" s="15"/>
      <c r="W904" s="15"/>
      <c r="X904" s="15"/>
      <c r="Y904" s="15"/>
      <c r="Z904" s="15"/>
      <c r="AA904" s="15"/>
      <c r="AB904" s="15"/>
      <c r="AC904" s="15"/>
      <c r="AD904" s="80"/>
      <c r="AE904" s="80"/>
      <c r="AF904" s="80"/>
      <c r="AG904" s="80"/>
      <c r="AH904" s="80"/>
      <c r="AI904" s="80"/>
      <c r="AJ904" s="80"/>
      <c r="AK904" s="80"/>
      <c r="AL904" s="80"/>
      <c r="AM904" s="80"/>
      <c r="AN904" s="80"/>
    </row>
    <row r="905" spans="1:40" ht="12.75" customHeight="1">
      <c r="A905" s="15"/>
      <c r="B905" s="386"/>
      <c r="C905" s="96"/>
      <c r="D905" s="90"/>
      <c r="E905" s="102"/>
      <c r="F905" s="1603"/>
      <c r="G905" s="1678"/>
      <c r="H905" s="1678"/>
      <c r="I905" s="1678"/>
      <c r="J905" s="1589"/>
      <c r="K905" s="1589"/>
      <c r="L905" s="1589"/>
      <c r="M905" s="1589"/>
      <c r="N905" s="248"/>
      <c r="O905" s="377"/>
      <c r="P905" s="15"/>
      <c r="Q905" s="15"/>
      <c r="R905" s="15"/>
      <c r="S905" s="15"/>
      <c r="T905" s="15"/>
      <c r="U905" s="15"/>
      <c r="V905" s="15"/>
      <c r="W905" s="15"/>
      <c r="X905" s="15"/>
      <c r="Y905" s="15"/>
      <c r="Z905" s="15"/>
      <c r="AA905" s="15"/>
      <c r="AB905" s="15"/>
      <c r="AC905" s="15"/>
      <c r="AD905" s="80"/>
      <c r="AE905" s="80"/>
      <c r="AF905" s="80"/>
      <c r="AG905" s="80"/>
      <c r="AH905" s="80"/>
      <c r="AI905" s="80"/>
      <c r="AJ905" s="80"/>
      <c r="AK905" s="80"/>
      <c r="AL905" s="80"/>
      <c r="AM905" s="80"/>
      <c r="AN905" s="80"/>
    </row>
    <row r="906" spans="1:40" ht="12.75" customHeight="1">
      <c r="A906" s="15"/>
      <c r="B906" s="378"/>
      <c r="C906" s="96"/>
      <c r="D906" s="90"/>
      <c r="E906" s="102"/>
      <c r="F906" s="1964">
        <v>44742</v>
      </c>
      <c r="G906" s="1965"/>
      <c r="H906" s="1965"/>
      <c r="I906" s="1952"/>
      <c r="J906" s="1964">
        <v>44377</v>
      </c>
      <c r="K906" s="1965"/>
      <c r="L906" s="1965"/>
      <c r="M906" s="1952"/>
      <c r="N906" s="285"/>
      <c r="O906" s="377"/>
      <c r="P906" s="15"/>
      <c r="Q906" s="15"/>
      <c r="R906" s="15"/>
      <c r="S906" s="15"/>
      <c r="T906" s="15"/>
      <c r="U906" s="15"/>
      <c r="V906" s="15"/>
      <c r="W906" s="15"/>
      <c r="X906" s="15"/>
      <c r="Y906" s="15"/>
      <c r="Z906" s="15"/>
      <c r="AA906" s="15"/>
      <c r="AB906" s="15"/>
      <c r="AC906" s="15"/>
      <c r="AD906" s="80"/>
      <c r="AE906" s="80"/>
      <c r="AF906" s="80"/>
      <c r="AG906" s="80"/>
      <c r="AH906" s="80"/>
      <c r="AI906" s="80"/>
      <c r="AJ906" s="80"/>
      <c r="AK906" s="80"/>
      <c r="AL906" s="80"/>
      <c r="AM906" s="80"/>
      <c r="AN906" s="80"/>
    </row>
    <row r="907" spans="1:40" ht="51.75" customHeight="1">
      <c r="A907" s="15"/>
      <c r="B907" s="378"/>
      <c r="C907" s="96"/>
      <c r="D907" s="90"/>
      <c r="E907" s="102"/>
      <c r="F907" s="1619" t="s">
        <v>138</v>
      </c>
      <c r="G907" s="1619" t="s">
        <v>597</v>
      </c>
      <c r="H907" s="1619" t="s">
        <v>844</v>
      </c>
      <c r="I907" s="1679" t="s">
        <v>816</v>
      </c>
      <c r="J907" s="1619" t="s">
        <v>138</v>
      </c>
      <c r="K907" s="1619" t="s">
        <v>597</v>
      </c>
      <c r="L907" s="1619" t="s">
        <v>844</v>
      </c>
      <c r="M907" s="1679" t="s">
        <v>816</v>
      </c>
      <c r="N907" s="285"/>
      <c r="O907" s="377"/>
      <c r="P907" s="15"/>
      <c r="Q907" s="15"/>
      <c r="R907" s="15"/>
      <c r="S907" s="15"/>
      <c r="T907" s="15"/>
      <c r="U907" s="15"/>
      <c r="V907" s="15"/>
      <c r="W907" s="15"/>
      <c r="X907" s="15"/>
      <c r="Y907" s="15"/>
      <c r="Z907" s="15"/>
      <c r="AA907" s="15"/>
      <c r="AB907" s="15"/>
      <c r="AC907" s="15"/>
      <c r="AD907" s="80"/>
      <c r="AE907" s="80"/>
      <c r="AF907" s="80"/>
      <c r="AG907" s="80"/>
      <c r="AH907" s="80"/>
      <c r="AI907" s="80"/>
      <c r="AJ907" s="80"/>
      <c r="AK907" s="80"/>
      <c r="AL907" s="80"/>
      <c r="AM907" s="80"/>
      <c r="AN907" s="80"/>
    </row>
    <row r="908" spans="1:40" ht="12.75" customHeight="1">
      <c r="A908" s="15"/>
      <c r="B908" s="378"/>
      <c r="C908" s="96"/>
      <c r="D908" s="90"/>
      <c r="E908" s="102"/>
      <c r="F908" s="1594" t="s">
        <v>142</v>
      </c>
      <c r="G908" s="1594" t="s">
        <v>142</v>
      </c>
      <c r="H908" s="1594" t="s">
        <v>142</v>
      </c>
      <c r="I908" s="1594" t="s">
        <v>142</v>
      </c>
      <c r="J908" s="1594" t="s">
        <v>142</v>
      </c>
      <c r="K908" s="1594" t="s">
        <v>142</v>
      </c>
      <c r="L908" s="1594" t="s">
        <v>142</v>
      </c>
      <c r="M908" s="1594" t="s">
        <v>142</v>
      </c>
      <c r="N908" s="285"/>
      <c r="O908" s="377"/>
      <c r="P908" s="15"/>
      <c r="Q908" s="15"/>
      <c r="R908" s="15"/>
      <c r="S908" s="15"/>
      <c r="T908" s="15"/>
      <c r="U908" s="15"/>
      <c r="V908" s="15"/>
      <c r="W908" s="15"/>
      <c r="X908" s="15"/>
      <c r="Y908" s="15"/>
      <c r="Z908" s="15"/>
      <c r="AA908" s="15"/>
      <c r="AB908" s="15"/>
      <c r="AC908" s="15"/>
      <c r="AD908" s="80"/>
      <c r="AE908" s="80"/>
      <c r="AF908" s="80"/>
      <c r="AG908" s="80"/>
      <c r="AH908" s="80"/>
      <c r="AI908" s="80"/>
      <c r="AJ908" s="80"/>
      <c r="AK908" s="80"/>
      <c r="AL908" s="80"/>
      <c r="AM908" s="80"/>
      <c r="AN908" s="80"/>
    </row>
    <row r="909" spans="1:40" ht="12.75" customHeight="1">
      <c r="A909" s="15"/>
      <c r="B909" s="386" t="s">
        <v>229</v>
      </c>
      <c r="C909" s="96"/>
      <c r="D909" s="90"/>
      <c r="E909" s="102"/>
      <c r="F909" s="1589"/>
      <c r="G909" s="1678"/>
      <c r="H909" s="1678"/>
      <c r="I909" s="1678"/>
      <c r="J909" s="1589"/>
      <c r="K909" s="1589"/>
      <c r="L909" s="1589"/>
      <c r="M909" s="1589"/>
      <c r="N909" s="248"/>
      <c r="O909" s="377"/>
      <c r="P909" s="15"/>
      <c r="Q909" s="15"/>
      <c r="R909" s="15"/>
      <c r="S909" s="15"/>
      <c r="T909" s="15"/>
      <c r="U909" s="15"/>
      <c r="V909" s="15"/>
      <c r="W909" s="15"/>
      <c r="X909" s="15"/>
      <c r="Y909" s="15"/>
      <c r="Z909" s="15"/>
      <c r="AA909" s="15"/>
      <c r="AB909" s="15"/>
      <c r="AC909" s="15"/>
      <c r="AD909" s="80"/>
      <c r="AE909" s="80"/>
      <c r="AF909" s="80"/>
      <c r="AG909" s="80"/>
      <c r="AH909" s="80"/>
      <c r="AI909" s="80"/>
      <c r="AJ909" s="80"/>
      <c r="AK909" s="80"/>
      <c r="AL909" s="80"/>
      <c r="AM909" s="80"/>
      <c r="AN909" s="80"/>
    </row>
    <row r="910" spans="1:40" ht="12.75" customHeight="1">
      <c r="A910" s="15"/>
      <c r="B910" s="1101" t="s">
        <v>906</v>
      </c>
      <c r="C910" s="96"/>
      <c r="D910" s="90"/>
      <c r="E910" s="102"/>
      <c r="F910" s="1596"/>
      <c r="G910" s="1613"/>
      <c r="H910" s="1678">
        <f t="shared" ref="H910:H915" si="148">F910+G910</f>
        <v>0</v>
      </c>
      <c r="I910" s="1613"/>
      <c r="J910" s="1596"/>
      <c r="K910" s="1596"/>
      <c r="L910" s="1678">
        <f t="shared" ref="L910:L915" si="149">J910+K910</f>
        <v>0</v>
      </c>
      <c r="M910" s="1596"/>
      <c r="N910" s="248"/>
      <c r="O910" s="377"/>
      <c r="P910" s="15"/>
      <c r="Q910" s="15"/>
      <c r="R910" s="15"/>
      <c r="S910" s="15"/>
      <c r="T910" s="15"/>
      <c r="U910" s="15"/>
      <c r="V910" s="15"/>
      <c r="W910" s="15"/>
      <c r="X910" s="15"/>
      <c r="Y910" s="15"/>
      <c r="Z910" s="15"/>
      <c r="AA910" s="15"/>
      <c r="AB910" s="15"/>
      <c r="AC910" s="15"/>
      <c r="AD910" s="80"/>
      <c r="AE910" s="80"/>
      <c r="AF910" s="80"/>
      <c r="AG910" s="80"/>
      <c r="AH910" s="80"/>
      <c r="AI910" s="80"/>
      <c r="AJ910" s="80"/>
      <c r="AK910" s="80"/>
      <c r="AL910" s="80"/>
      <c r="AM910" s="80"/>
      <c r="AN910" s="80"/>
    </row>
    <row r="911" spans="1:40" ht="12.75" customHeight="1">
      <c r="A911" s="15"/>
      <c r="B911" s="1101" t="s">
        <v>906</v>
      </c>
      <c r="C911" s="96"/>
      <c r="D911" s="90"/>
      <c r="E911" s="102"/>
      <c r="F911" s="1596"/>
      <c r="G911" s="1613"/>
      <c r="H911" s="1678">
        <f t="shared" si="148"/>
        <v>0</v>
      </c>
      <c r="I911" s="1613"/>
      <c r="J911" s="1596"/>
      <c r="K911" s="1596"/>
      <c r="L911" s="1678">
        <f t="shared" si="149"/>
        <v>0</v>
      </c>
      <c r="M911" s="1596"/>
      <c r="N911" s="248"/>
      <c r="O911" s="377"/>
      <c r="P911" s="15"/>
      <c r="Q911" s="15"/>
      <c r="R911" s="15"/>
      <c r="S911" s="15"/>
      <c r="T911" s="15"/>
      <c r="U911" s="15"/>
      <c r="V911" s="15"/>
      <c r="W911" s="15"/>
      <c r="X911" s="15"/>
      <c r="Y911" s="15"/>
      <c r="Z911" s="15"/>
      <c r="AA911" s="15"/>
      <c r="AB911" s="15"/>
      <c r="AC911" s="15"/>
      <c r="AD911" s="80"/>
      <c r="AE911" s="80"/>
      <c r="AF911" s="80"/>
      <c r="AG911" s="80"/>
      <c r="AH911" s="80"/>
      <c r="AI911" s="80"/>
      <c r="AJ911" s="80"/>
      <c r="AK911" s="80"/>
      <c r="AL911" s="80"/>
      <c r="AM911" s="80"/>
      <c r="AN911" s="80"/>
    </row>
    <row r="912" spans="1:40" ht="12.75" customHeight="1">
      <c r="A912" s="15"/>
      <c r="B912" s="1101" t="s">
        <v>906</v>
      </c>
      <c r="C912" s="96"/>
      <c r="D912" s="90"/>
      <c r="E912" s="102"/>
      <c r="F912" s="1596"/>
      <c r="G912" s="1613"/>
      <c r="H912" s="1678">
        <f t="shared" si="148"/>
        <v>0</v>
      </c>
      <c r="I912" s="1613"/>
      <c r="J912" s="1596"/>
      <c r="K912" s="1596"/>
      <c r="L912" s="1678">
        <f t="shared" si="149"/>
        <v>0</v>
      </c>
      <c r="M912" s="1596"/>
      <c r="N912" s="248"/>
      <c r="O912" s="377"/>
      <c r="P912" s="15"/>
      <c r="Q912" s="15"/>
      <c r="R912" s="15"/>
      <c r="S912" s="15"/>
      <c r="T912" s="15"/>
      <c r="U912" s="15"/>
      <c r="V912" s="15"/>
      <c r="W912" s="15"/>
      <c r="X912" s="15"/>
      <c r="Y912" s="15"/>
      <c r="Z912" s="15"/>
      <c r="AA912" s="15"/>
      <c r="AB912" s="15"/>
      <c r="AC912" s="15"/>
      <c r="AD912" s="80"/>
      <c r="AE912" s="80"/>
      <c r="AF912" s="80"/>
      <c r="AG912" s="80"/>
      <c r="AH912" s="80"/>
      <c r="AI912" s="80"/>
      <c r="AJ912" s="80"/>
      <c r="AK912" s="80"/>
      <c r="AL912" s="80"/>
      <c r="AM912" s="80"/>
      <c r="AN912" s="80"/>
    </row>
    <row r="913" spans="1:40" ht="12.75" customHeight="1">
      <c r="A913" s="15"/>
      <c r="B913" s="1101" t="s">
        <v>906</v>
      </c>
      <c r="C913" s="96"/>
      <c r="D913" s="90"/>
      <c r="E913" s="102"/>
      <c r="F913" s="1596"/>
      <c r="G913" s="1613"/>
      <c r="H913" s="1678">
        <f t="shared" si="148"/>
        <v>0</v>
      </c>
      <c r="I913" s="1613"/>
      <c r="J913" s="1596"/>
      <c r="K913" s="1596"/>
      <c r="L913" s="1678">
        <f t="shared" si="149"/>
        <v>0</v>
      </c>
      <c r="M913" s="1596"/>
      <c r="N913" s="248"/>
      <c r="O913" s="377"/>
      <c r="P913" s="15"/>
      <c r="Q913" s="15"/>
      <c r="R913" s="15"/>
      <c r="S913" s="15"/>
      <c r="T913" s="15"/>
      <c r="U913" s="15"/>
      <c r="V913" s="15"/>
      <c r="W913" s="15"/>
      <c r="X913" s="15"/>
      <c r="Y913" s="15"/>
      <c r="Z913" s="15"/>
      <c r="AA913" s="15"/>
      <c r="AB913" s="15"/>
      <c r="AC913" s="15"/>
      <c r="AD913" s="80"/>
      <c r="AE913" s="80"/>
      <c r="AF913" s="80"/>
      <c r="AG913" s="80"/>
      <c r="AH913" s="80"/>
      <c r="AI913" s="80"/>
      <c r="AJ913" s="80"/>
      <c r="AK913" s="80"/>
      <c r="AL913" s="80"/>
      <c r="AM913" s="80"/>
      <c r="AN913" s="80"/>
    </row>
    <row r="914" spans="1:40" ht="12.75" customHeight="1">
      <c r="A914" s="15"/>
      <c r="B914" s="1101" t="s">
        <v>906</v>
      </c>
      <c r="C914" s="96"/>
      <c r="D914" s="90"/>
      <c r="E914" s="102"/>
      <c r="F914" s="1596"/>
      <c r="G914" s="1613"/>
      <c r="H914" s="1678">
        <f t="shared" si="148"/>
        <v>0</v>
      </c>
      <c r="I914" s="1613"/>
      <c r="J914" s="1596"/>
      <c r="K914" s="1596"/>
      <c r="L914" s="1678">
        <f t="shared" si="149"/>
        <v>0</v>
      </c>
      <c r="M914" s="1596"/>
      <c r="N914" s="248"/>
      <c r="O914" s="377"/>
      <c r="P914" s="15"/>
      <c r="Q914" s="15"/>
      <c r="R914" s="15"/>
      <c r="S914" s="15"/>
      <c r="T914" s="15"/>
      <c r="U914" s="15"/>
      <c r="V914" s="15"/>
      <c r="W914" s="15"/>
      <c r="X914" s="15"/>
      <c r="Y914" s="15"/>
      <c r="Z914" s="15"/>
      <c r="AA914" s="15"/>
      <c r="AB914" s="15"/>
      <c r="AC914" s="15"/>
      <c r="AD914" s="80"/>
      <c r="AE914" s="80"/>
      <c r="AF914" s="80"/>
      <c r="AG914" s="80"/>
      <c r="AH914" s="80"/>
      <c r="AI914" s="80"/>
      <c r="AJ914" s="80"/>
      <c r="AK914" s="80"/>
      <c r="AL914" s="80"/>
      <c r="AM914" s="80"/>
      <c r="AN914" s="80"/>
    </row>
    <row r="915" spans="1:40" ht="12.75" customHeight="1">
      <c r="A915" s="15"/>
      <c r="B915" s="1101" t="s">
        <v>906</v>
      </c>
      <c r="C915" s="96"/>
      <c r="D915" s="90"/>
      <c r="E915" s="102"/>
      <c r="F915" s="1596"/>
      <c r="G915" s="1613"/>
      <c r="H915" s="1678">
        <f t="shared" si="148"/>
        <v>0</v>
      </c>
      <c r="I915" s="1613"/>
      <c r="J915" s="1596"/>
      <c r="K915" s="1596"/>
      <c r="L915" s="1678">
        <f t="shared" si="149"/>
        <v>0</v>
      </c>
      <c r="M915" s="1596"/>
      <c r="N915" s="248"/>
      <c r="O915" s="377"/>
      <c r="P915" s="15"/>
      <c r="Q915" s="15"/>
      <c r="R915" s="15"/>
      <c r="S915" s="15"/>
      <c r="T915" s="15"/>
      <c r="U915" s="15"/>
      <c r="V915" s="15"/>
      <c r="W915" s="15"/>
      <c r="X915" s="15"/>
      <c r="Y915" s="15"/>
      <c r="Z915" s="15"/>
      <c r="AA915" s="15"/>
      <c r="AB915" s="15"/>
      <c r="AC915" s="15"/>
      <c r="AD915" s="80"/>
      <c r="AE915" s="80"/>
      <c r="AF915" s="80"/>
      <c r="AG915" s="80"/>
      <c r="AH915" s="80"/>
      <c r="AI915" s="80"/>
      <c r="AJ915" s="80"/>
      <c r="AK915" s="80"/>
      <c r="AL915" s="80"/>
      <c r="AM915" s="80"/>
      <c r="AN915" s="80"/>
    </row>
    <row r="916" spans="1:40" ht="12.75" customHeight="1">
      <c r="A916" s="15"/>
      <c r="B916" s="185" t="s">
        <v>907</v>
      </c>
      <c r="C916" s="96"/>
      <c r="D916" s="90"/>
      <c r="E916" s="102"/>
      <c r="F916" s="1610">
        <f t="shared" ref="F916:M916" si="150">SUM(F910:F915)</f>
        <v>0</v>
      </c>
      <c r="G916" s="1610">
        <f t="shared" si="150"/>
        <v>0</v>
      </c>
      <c r="H916" s="1610">
        <f t="shared" si="150"/>
        <v>0</v>
      </c>
      <c r="I916" s="1610">
        <f t="shared" si="150"/>
        <v>0</v>
      </c>
      <c r="J916" s="1610">
        <f t="shared" si="150"/>
        <v>0</v>
      </c>
      <c r="K916" s="1610">
        <f t="shared" si="150"/>
        <v>0</v>
      </c>
      <c r="L916" s="1610">
        <f t="shared" si="150"/>
        <v>0</v>
      </c>
      <c r="M916" s="1610">
        <f t="shared" si="150"/>
        <v>0</v>
      </c>
      <c r="N916" s="384"/>
      <c r="O916" s="377"/>
      <c r="P916" s="15"/>
      <c r="Q916" s="15"/>
      <c r="R916" s="15"/>
      <c r="S916" s="15"/>
      <c r="T916" s="15"/>
      <c r="U916" s="15"/>
      <c r="V916" s="15"/>
      <c r="W916" s="15"/>
      <c r="X916" s="15"/>
      <c r="Y916" s="15"/>
      <c r="Z916" s="15"/>
      <c r="AA916" s="15"/>
      <c r="AB916" s="15"/>
      <c r="AC916" s="15"/>
      <c r="AD916" s="80"/>
      <c r="AE916" s="80"/>
      <c r="AF916" s="80"/>
      <c r="AG916" s="80"/>
      <c r="AH916" s="80"/>
      <c r="AI916" s="80"/>
      <c r="AJ916" s="80"/>
      <c r="AK916" s="80"/>
      <c r="AL916" s="80"/>
      <c r="AM916" s="80"/>
      <c r="AN916" s="80"/>
    </row>
    <row r="917" spans="1:40" ht="12.75" customHeight="1">
      <c r="A917" s="15"/>
      <c r="B917" s="147" t="s">
        <v>839</v>
      </c>
      <c r="C917" s="139"/>
      <c r="D917" s="138"/>
      <c r="E917" s="147"/>
      <c r="F917" s="1621">
        <f t="shared" ref="F917:M917" si="151">F916-F776</f>
        <v>0</v>
      </c>
      <c r="G917" s="1621">
        <f t="shared" si="151"/>
        <v>0</v>
      </c>
      <c r="H917" s="1621">
        <f t="shared" si="151"/>
        <v>0</v>
      </c>
      <c r="I917" s="1621">
        <f t="shared" si="151"/>
        <v>0</v>
      </c>
      <c r="J917" s="1621">
        <f t="shared" si="151"/>
        <v>0</v>
      </c>
      <c r="K917" s="1621">
        <f t="shared" si="151"/>
        <v>0</v>
      </c>
      <c r="L917" s="1621">
        <f t="shared" si="151"/>
        <v>0</v>
      </c>
      <c r="M917" s="1621">
        <f t="shared" si="151"/>
        <v>0</v>
      </c>
      <c r="N917" s="248"/>
      <c r="O917" s="377"/>
      <c r="P917" s="15"/>
      <c r="Q917" s="15"/>
      <c r="R917" s="15"/>
      <c r="S917" s="15"/>
      <c r="T917" s="15"/>
      <c r="U917" s="15"/>
      <c r="V917" s="15"/>
      <c r="W917" s="15"/>
      <c r="X917" s="15"/>
      <c r="Y917" s="15"/>
      <c r="Z917" s="15"/>
      <c r="AA917" s="15"/>
      <c r="AB917" s="15"/>
      <c r="AC917" s="15"/>
      <c r="AD917" s="80"/>
      <c r="AE917" s="80"/>
      <c r="AF917" s="80"/>
      <c r="AG917" s="80"/>
      <c r="AH917" s="80"/>
      <c r="AI917" s="80"/>
      <c r="AJ917" s="80"/>
      <c r="AK917" s="80"/>
      <c r="AL917" s="80"/>
      <c r="AM917" s="80"/>
      <c r="AN917" s="80"/>
    </row>
    <row r="918" spans="1:40" ht="12.75" customHeight="1">
      <c r="A918" s="15"/>
      <c r="B918" s="386"/>
      <c r="C918" s="96"/>
      <c r="D918" s="90"/>
      <c r="E918" s="102"/>
      <c r="F918" s="1589"/>
      <c r="G918" s="1678"/>
      <c r="H918" s="1678"/>
      <c r="I918" s="1678"/>
      <c r="J918" s="1589"/>
      <c r="K918" s="1589"/>
      <c r="L918" s="1589"/>
      <c r="M918" s="1589"/>
      <c r="N918" s="248"/>
      <c r="O918" s="377"/>
      <c r="P918" s="15"/>
      <c r="Q918" s="15"/>
      <c r="R918" s="15"/>
      <c r="S918" s="15"/>
      <c r="T918" s="15"/>
      <c r="U918" s="15"/>
      <c r="V918" s="15"/>
      <c r="W918" s="15"/>
      <c r="X918" s="15"/>
      <c r="Y918" s="15"/>
      <c r="Z918" s="15"/>
      <c r="AA918" s="15"/>
      <c r="AB918" s="15"/>
      <c r="AC918" s="15"/>
      <c r="AD918" s="80"/>
      <c r="AE918" s="80"/>
      <c r="AF918" s="80"/>
      <c r="AG918" s="80"/>
      <c r="AH918" s="80"/>
      <c r="AI918" s="80"/>
      <c r="AJ918" s="80"/>
      <c r="AK918" s="80"/>
      <c r="AL918" s="80"/>
      <c r="AM918" s="80"/>
      <c r="AN918" s="80"/>
    </row>
    <row r="919" spans="1:40" ht="12.75" customHeight="1">
      <c r="A919" s="15"/>
      <c r="B919" s="386" t="s">
        <v>230</v>
      </c>
      <c r="C919" s="96"/>
      <c r="D919" s="90"/>
      <c r="E919" s="102"/>
      <c r="F919" s="1589"/>
      <c r="G919" s="1678"/>
      <c r="H919" s="1678"/>
      <c r="I919" s="1678"/>
      <c r="J919" s="1589"/>
      <c r="K919" s="1589"/>
      <c r="L919" s="1589"/>
      <c r="M919" s="1589"/>
      <c r="N919" s="248"/>
      <c r="O919" s="377"/>
      <c r="P919" s="15"/>
      <c r="Q919" s="15"/>
      <c r="R919" s="15"/>
      <c r="S919" s="15"/>
      <c r="T919" s="15"/>
      <c r="U919" s="15"/>
      <c r="V919" s="15"/>
      <c r="W919" s="15"/>
      <c r="X919" s="15"/>
      <c r="Y919" s="15"/>
      <c r="Z919" s="15"/>
      <c r="AA919" s="15"/>
      <c r="AB919" s="15"/>
      <c r="AC919" s="15"/>
      <c r="AD919" s="80"/>
      <c r="AE919" s="80"/>
      <c r="AF919" s="80"/>
      <c r="AG919" s="80"/>
      <c r="AH919" s="80"/>
      <c r="AI919" s="80"/>
      <c r="AJ919" s="80"/>
      <c r="AK919" s="80"/>
      <c r="AL919" s="80"/>
      <c r="AM919" s="80"/>
      <c r="AN919" s="80"/>
    </row>
    <row r="920" spans="1:40" ht="12.75" customHeight="1">
      <c r="A920" s="15"/>
      <c r="B920" s="1101" t="s">
        <v>868</v>
      </c>
      <c r="C920" s="96"/>
      <c r="D920" s="90"/>
      <c r="E920" s="102"/>
      <c r="F920" s="1596"/>
      <c r="G920" s="1613"/>
      <c r="H920" s="1678">
        <f t="shared" ref="H920:H924" si="152">F920+G920</f>
        <v>0</v>
      </c>
      <c r="I920" s="1613"/>
      <c r="J920" s="1596"/>
      <c r="K920" s="1596"/>
      <c r="L920" s="1678">
        <f t="shared" ref="L920:L924" si="153">J920+K920</f>
        <v>0</v>
      </c>
      <c r="M920" s="1596"/>
      <c r="N920" s="248"/>
      <c r="O920" s="377"/>
      <c r="P920" s="15"/>
      <c r="Q920" s="15"/>
      <c r="R920" s="15"/>
      <c r="S920" s="15"/>
      <c r="T920" s="15"/>
      <c r="U920" s="15"/>
      <c r="V920" s="15"/>
      <c r="W920" s="15"/>
      <c r="X920" s="15"/>
      <c r="Y920" s="15"/>
      <c r="Z920" s="15"/>
      <c r="AA920" s="15"/>
      <c r="AB920" s="15"/>
      <c r="AC920" s="15"/>
      <c r="AD920" s="80"/>
      <c r="AE920" s="80"/>
      <c r="AF920" s="80"/>
      <c r="AG920" s="80"/>
      <c r="AH920" s="80"/>
      <c r="AI920" s="80"/>
      <c r="AJ920" s="80"/>
      <c r="AK920" s="80"/>
      <c r="AL920" s="80"/>
      <c r="AM920" s="80"/>
      <c r="AN920" s="80"/>
    </row>
    <row r="921" spans="1:40" ht="12.75" customHeight="1">
      <c r="A921" s="15"/>
      <c r="B921" s="1101" t="s">
        <v>868</v>
      </c>
      <c r="C921" s="96"/>
      <c r="D921" s="90"/>
      <c r="E921" s="102"/>
      <c r="F921" s="1596"/>
      <c r="G921" s="1613"/>
      <c r="H921" s="1678">
        <f t="shared" si="152"/>
        <v>0</v>
      </c>
      <c r="I921" s="1613"/>
      <c r="J921" s="1596"/>
      <c r="K921" s="1596"/>
      <c r="L921" s="1678">
        <f t="shared" si="153"/>
        <v>0</v>
      </c>
      <c r="M921" s="1596"/>
      <c r="N921" s="248"/>
      <c r="O921" s="377"/>
      <c r="P921" s="15"/>
      <c r="Q921" s="15"/>
      <c r="R921" s="15"/>
      <c r="S921" s="15"/>
      <c r="T921" s="15"/>
      <c r="U921" s="15"/>
      <c r="V921" s="15"/>
      <c r="W921" s="15"/>
      <c r="X921" s="15"/>
      <c r="Y921" s="15"/>
      <c r="Z921" s="15"/>
      <c r="AA921" s="15"/>
      <c r="AB921" s="15"/>
      <c r="AC921" s="15"/>
      <c r="AD921" s="80"/>
      <c r="AE921" s="80"/>
      <c r="AF921" s="80"/>
      <c r="AG921" s="80"/>
      <c r="AH921" s="80"/>
      <c r="AI921" s="80"/>
      <c r="AJ921" s="80"/>
      <c r="AK921" s="80"/>
      <c r="AL921" s="80"/>
      <c r="AM921" s="80"/>
      <c r="AN921" s="80"/>
    </row>
    <row r="922" spans="1:40" ht="12.75" customHeight="1">
      <c r="A922" s="15"/>
      <c r="B922" s="1101" t="s">
        <v>868</v>
      </c>
      <c r="C922" s="96"/>
      <c r="D922" s="90"/>
      <c r="E922" s="102"/>
      <c r="F922" s="1596"/>
      <c r="G922" s="1613"/>
      <c r="H922" s="1678">
        <f t="shared" si="152"/>
        <v>0</v>
      </c>
      <c r="I922" s="1613"/>
      <c r="J922" s="1596"/>
      <c r="K922" s="1596"/>
      <c r="L922" s="1678">
        <f t="shared" si="153"/>
        <v>0</v>
      </c>
      <c r="M922" s="1596"/>
      <c r="N922" s="248"/>
      <c r="O922" s="377"/>
      <c r="P922" s="15"/>
      <c r="Q922" s="15"/>
      <c r="R922" s="15"/>
      <c r="S922" s="15"/>
      <c r="T922" s="15"/>
      <c r="U922" s="15"/>
      <c r="V922" s="15"/>
      <c r="W922" s="15"/>
      <c r="X922" s="15"/>
      <c r="Y922" s="15"/>
      <c r="Z922" s="15"/>
      <c r="AA922" s="15"/>
      <c r="AB922" s="15"/>
      <c r="AC922" s="15"/>
      <c r="AD922" s="80"/>
      <c r="AE922" s="80"/>
      <c r="AF922" s="80"/>
      <c r="AG922" s="80"/>
      <c r="AH922" s="80"/>
      <c r="AI922" s="80"/>
      <c r="AJ922" s="80"/>
      <c r="AK922" s="80"/>
      <c r="AL922" s="80"/>
      <c r="AM922" s="80"/>
      <c r="AN922" s="80"/>
    </row>
    <row r="923" spans="1:40" ht="12.75" customHeight="1">
      <c r="A923" s="15"/>
      <c r="B923" s="1101" t="s">
        <v>868</v>
      </c>
      <c r="C923" s="96"/>
      <c r="D923" s="90"/>
      <c r="E923" s="102"/>
      <c r="F923" s="1596"/>
      <c r="G923" s="1613"/>
      <c r="H923" s="1678">
        <f t="shared" si="152"/>
        <v>0</v>
      </c>
      <c r="I923" s="1613"/>
      <c r="J923" s="1596"/>
      <c r="K923" s="1596"/>
      <c r="L923" s="1678">
        <f t="shared" si="153"/>
        <v>0</v>
      </c>
      <c r="M923" s="1596"/>
      <c r="N923" s="248"/>
      <c r="O923" s="377"/>
      <c r="P923" s="15"/>
      <c r="Q923" s="15"/>
      <c r="R923" s="15"/>
      <c r="S923" s="15"/>
      <c r="T923" s="15"/>
      <c r="U923" s="15"/>
      <c r="V923" s="15"/>
      <c r="W923" s="15"/>
      <c r="X923" s="15"/>
      <c r="Y923" s="15"/>
      <c r="Z923" s="15"/>
      <c r="AA923" s="15"/>
      <c r="AB923" s="15"/>
      <c r="AC923" s="15"/>
      <c r="AD923" s="80"/>
      <c r="AE923" s="80"/>
      <c r="AF923" s="80"/>
      <c r="AG923" s="80"/>
      <c r="AH923" s="80"/>
      <c r="AI923" s="80"/>
      <c r="AJ923" s="80"/>
      <c r="AK923" s="80"/>
      <c r="AL923" s="80"/>
      <c r="AM923" s="80"/>
      <c r="AN923" s="80"/>
    </row>
    <row r="924" spans="1:40" ht="12.75" customHeight="1">
      <c r="A924" s="15"/>
      <c r="B924" s="1101" t="s">
        <v>868</v>
      </c>
      <c r="C924" s="96"/>
      <c r="D924" s="90"/>
      <c r="E924" s="102"/>
      <c r="F924" s="1596"/>
      <c r="G924" s="1613"/>
      <c r="H924" s="1678">
        <f t="shared" si="152"/>
        <v>0</v>
      </c>
      <c r="I924" s="1613"/>
      <c r="J924" s="1596"/>
      <c r="K924" s="1596"/>
      <c r="L924" s="1678">
        <f t="shared" si="153"/>
        <v>0</v>
      </c>
      <c r="M924" s="1596"/>
      <c r="N924" s="248"/>
      <c r="O924" s="377"/>
      <c r="P924" s="15"/>
      <c r="Q924" s="15"/>
      <c r="R924" s="15"/>
      <c r="S924" s="15"/>
      <c r="T924" s="15"/>
      <c r="U924" s="15"/>
      <c r="V924" s="15"/>
      <c r="W924" s="15"/>
      <c r="X924" s="15"/>
      <c r="Y924" s="15"/>
      <c r="Z924" s="15"/>
      <c r="AA924" s="15"/>
      <c r="AB924" s="15"/>
      <c r="AC924" s="15"/>
      <c r="AD924" s="80"/>
      <c r="AE924" s="80"/>
      <c r="AF924" s="80"/>
      <c r="AG924" s="80"/>
      <c r="AH924" s="80"/>
      <c r="AI924" s="80"/>
      <c r="AJ924" s="80"/>
      <c r="AK924" s="80"/>
      <c r="AL924" s="80"/>
      <c r="AM924" s="80"/>
      <c r="AN924" s="80"/>
    </row>
    <row r="925" spans="1:40" ht="12.75" customHeight="1">
      <c r="A925" s="15"/>
      <c r="B925" s="185" t="s">
        <v>908</v>
      </c>
      <c r="C925" s="96"/>
      <c r="D925" s="90"/>
      <c r="E925" s="102"/>
      <c r="F925" s="1610">
        <f t="shared" ref="F925:M925" si="154">SUM(F920:F924)</f>
        <v>0</v>
      </c>
      <c r="G925" s="1610">
        <f t="shared" si="154"/>
        <v>0</v>
      </c>
      <c r="H925" s="1610">
        <f t="shared" si="154"/>
        <v>0</v>
      </c>
      <c r="I925" s="1610">
        <f t="shared" si="154"/>
        <v>0</v>
      </c>
      <c r="J925" s="1610">
        <f t="shared" si="154"/>
        <v>0</v>
      </c>
      <c r="K925" s="1610">
        <f t="shared" si="154"/>
        <v>0</v>
      </c>
      <c r="L925" s="1610">
        <f t="shared" si="154"/>
        <v>0</v>
      </c>
      <c r="M925" s="1610">
        <f t="shared" si="154"/>
        <v>0</v>
      </c>
      <c r="N925" s="384"/>
      <c r="O925" s="377"/>
      <c r="P925" s="15"/>
      <c r="Q925" s="15"/>
      <c r="R925" s="15"/>
      <c r="S925" s="15"/>
      <c r="T925" s="15"/>
      <c r="U925" s="15"/>
      <c r="V925" s="15"/>
      <c r="W925" s="15"/>
      <c r="X925" s="15"/>
      <c r="Y925" s="15"/>
      <c r="Z925" s="15"/>
      <c r="AA925" s="15"/>
      <c r="AB925" s="15"/>
      <c r="AC925" s="15"/>
      <c r="AD925" s="80"/>
      <c r="AE925" s="80"/>
      <c r="AF925" s="80"/>
      <c r="AG925" s="80"/>
      <c r="AH925" s="80"/>
      <c r="AI925" s="80"/>
      <c r="AJ925" s="80"/>
      <c r="AK925" s="80"/>
      <c r="AL925" s="80"/>
      <c r="AM925" s="80"/>
      <c r="AN925" s="80"/>
    </row>
    <row r="926" spans="1:40" ht="12.75" customHeight="1">
      <c r="A926" s="15"/>
      <c r="B926" s="185" t="s">
        <v>909</v>
      </c>
      <c r="C926" s="96"/>
      <c r="D926" s="90"/>
      <c r="E926" s="102"/>
      <c r="F926" s="1589">
        <f t="shared" ref="F926:M926" si="155">F916-F925</f>
        <v>0</v>
      </c>
      <c r="G926" s="1589">
        <f t="shared" si="155"/>
        <v>0</v>
      </c>
      <c r="H926" s="1589">
        <f t="shared" si="155"/>
        <v>0</v>
      </c>
      <c r="I926" s="1589">
        <f t="shared" si="155"/>
        <v>0</v>
      </c>
      <c r="J926" s="1589">
        <f t="shared" si="155"/>
        <v>0</v>
      </c>
      <c r="K926" s="1589">
        <f t="shared" si="155"/>
        <v>0</v>
      </c>
      <c r="L926" s="1589">
        <f t="shared" si="155"/>
        <v>0</v>
      </c>
      <c r="M926" s="1589">
        <f t="shared" si="155"/>
        <v>0</v>
      </c>
      <c r="N926" s="248"/>
      <c r="O926" s="377"/>
      <c r="P926" s="15"/>
      <c r="Q926" s="15"/>
      <c r="R926" s="15"/>
      <c r="S926" s="15"/>
      <c r="T926" s="15"/>
      <c r="U926" s="15"/>
      <c r="V926" s="15"/>
      <c r="W926" s="15"/>
      <c r="X926" s="15"/>
      <c r="Y926" s="15"/>
      <c r="Z926" s="15"/>
      <c r="AA926" s="15"/>
      <c r="AB926" s="15"/>
      <c r="AC926" s="15"/>
      <c r="AD926" s="80"/>
      <c r="AE926" s="80"/>
      <c r="AF926" s="80"/>
      <c r="AG926" s="80"/>
      <c r="AH926" s="80"/>
      <c r="AI926" s="80"/>
      <c r="AJ926" s="80"/>
      <c r="AK926" s="80"/>
      <c r="AL926" s="80"/>
      <c r="AM926" s="80"/>
      <c r="AN926" s="80"/>
    </row>
    <row r="927" spans="1:40" ht="12.75" customHeight="1">
      <c r="A927" s="15"/>
      <c r="B927" s="147" t="s">
        <v>839</v>
      </c>
      <c r="C927" s="139"/>
      <c r="D927" s="138"/>
      <c r="E927" s="147"/>
      <c r="F927" s="1621">
        <f t="shared" ref="F927:M927" si="156">F925+F823-F779</f>
        <v>0</v>
      </c>
      <c r="G927" s="1621">
        <f t="shared" si="156"/>
        <v>0</v>
      </c>
      <c r="H927" s="1621">
        <f t="shared" si="156"/>
        <v>0</v>
      </c>
      <c r="I927" s="1621">
        <f t="shared" si="156"/>
        <v>0</v>
      </c>
      <c r="J927" s="1621">
        <f t="shared" si="156"/>
        <v>0</v>
      </c>
      <c r="K927" s="1621">
        <f t="shared" si="156"/>
        <v>0</v>
      </c>
      <c r="L927" s="1621">
        <f t="shared" si="156"/>
        <v>0</v>
      </c>
      <c r="M927" s="1621">
        <f t="shared" si="156"/>
        <v>0</v>
      </c>
      <c r="N927" s="248"/>
      <c r="O927" s="15"/>
      <c r="P927" s="15"/>
      <c r="Q927" s="15"/>
      <c r="R927" s="15"/>
      <c r="S927" s="15"/>
      <c r="T927" s="15"/>
      <c r="U927" s="15"/>
      <c r="V927" s="15"/>
      <c r="W927" s="15"/>
      <c r="X927" s="15"/>
      <c r="Y927" s="15"/>
      <c r="Z927" s="15"/>
      <c r="AA927" s="15"/>
      <c r="AB927" s="15"/>
      <c r="AC927" s="15"/>
      <c r="AD927" s="80"/>
      <c r="AE927" s="80"/>
      <c r="AF927" s="80"/>
      <c r="AG927" s="80"/>
      <c r="AH927" s="80"/>
      <c r="AI927" s="80"/>
      <c r="AJ927" s="80"/>
      <c r="AK927" s="80"/>
      <c r="AL927" s="80"/>
      <c r="AM927" s="80"/>
      <c r="AN927" s="80"/>
    </row>
    <row r="928" spans="1:40" ht="12.75" customHeight="1">
      <c r="A928" s="15"/>
      <c r="B928" s="378"/>
      <c r="C928" s="96"/>
      <c r="D928" s="90"/>
      <c r="E928" s="102"/>
      <c r="F928" s="1603"/>
      <c r="G928" s="1678"/>
      <c r="H928" s="1678"/>
      <c r="I928" s="1678"/>
      <c r="J928" s="1589"/>
      <c r="K928" s="1589"/>
      <c r="L928" s="1589"/>
      <c r="M928" s="1589"/>
      <c r="N928" s="248"/>
      <c r="O928" s="15"/>
      <c r="P928" s="15"/>
      <c r="Q928" s="15"/>
      <c r="R928" s="15"/>
      <c r="S928" s="15"/>
      <c r="T928" s="15"/>
      <c r="U928" s="15"/>
      <c r="V928" s="15"/>
      <c r="W928" s="15"/>
      <c r="X928" s="15"/>
      <c r="Y928" s="15"/>
      <c r="Z928" s="15"/>
      <c r="AA928" s="15"/>
      <c r="AB928" s="15"/>
      <c r="AC928" s="15"/>
      <c r="AD928" s="80"/>
      <c r="AE928" s="80"/>
      <c r="AF928" s="80"/>
      <c r="AG928" s="80"/>
      <c r="AH928" s="80"/>
      <c r="AI928" s="80"/>
      <c r="AJ928" s="80"/>
      <c r="AK928" s="80"/>
      <c r="AL928" s="80"/>
      <c r="AM928" s="80"/>
      <c r="AN928" s="80"/>
    </row>
    <row r="929" spans="1:40" ht="12.75" customHeight="1">
      <c r="A929" s="15"/>
      <c r="B929" s="387" t="s">
        <v>910</v>
      </c>
      <c r="C929" s="96"/>
      <c r="D929" s="90"/>
      <c r="E929" s="102"/>
      <c r="F929" s="90"/>
      <c r="H929" s="379"/>
      <c r="I929" s="380"/>
      <c r="J929" s="96"/>
      <c r="K929" s="96"/>
      <c r="L929" s="96"/>
      <c r="M929" s="80"/>
      <c r="N929" s="381" t="s">
        <v>911</v>
      </c>
      <c r="O929" s="15"/>
      <c r="P929" s="15"/>
      <c r="Q929" s="15"/>
      <c r="R929" s="15"/>
      <c r="S929" s="15"/>
      <c r="T929" s="15"/>
      <c r="U929" s="15"/>
      <c r="V929" s="15"/>
      <c r="W929" s="15"/>
      <c r="X929" s="15"/>
      <c r="Y929" s="15"/>
      <c r="Z929" s="15"/>
      <c r="AA929" s="15"/>
      <c r="AB929" s="15"/>
      <c r="AC929" s="15"/>
      <c r="AD929" s="80"/>
      <c r="AE929" s="80"/>
      <c r="AF929" s="80"/>
      <c r="AG929" s="80"/>
      <c r="AH929" s="80"/>
      <c r="AI929" s="80"/>
      <c r="AJ929" s="80"/>
      <c r="AK929" s="80"/>
      <c r="AL929" s="80"/>
      <c r="AM929" s="80"/>
      <c r="AN929" s="80"/>
    </row>
    <row r="930" spans="1:40" ht="12.75" customHeight="1">
      <c r="A930" s="15"/>
      <c r="B930" s="378"/>
      <c r="C930" s="96"/>
      <c r="D930" s="90"/>
      <c r="E930" s="102"/>
      <c r="F930" s="90"/>
      <c r="G930" s="379"/>
      <c r="H930" s="379"/>
      <c r="I930" s="380"/>
      <c r="J930" s="96"/>
      <c r="K930" s="96"/>
      <c r="L930" s="96"/>
      <c r="M930" s="80"/>
      <c r="N930" s="248"/>
      <c r="O930" s="15"/>
      <c r="P930" s="15"/>
      <c r="Q930" s="15"/>
      <c r="R930" s="15"/>
      <c r="S930" s="15"/>
      <c r="T930" s="15"/>
      <c r="U930" s="15"/>
      <c r="V930" s="15"/>
      <c r="W930" s="15"/>
      <c r="X930" s="15"/>
      <c r="Y930" s="15"/>
      <c r="Z930" s="15"/>
      <c r="AA930" s="15"/>
      <c r="AB930" s="15"/>
      <c r="AC930" s="15"/>
      <c r="AD930" s="80"/>
      <c r="AE930" s="80"/>
      <c r="AF930" s="80"/>
      <c r="AG930" s="80"/>
      <c r="AH930" s="80"/>
      <c r="AI930" s="80"/>
      <c r="AJ930" s="80"/>
      <c r="AK930" s="80"/>
      <c r="AL930" s="80"/>
      <c r="AM930" s="80"/>
      <c r="AN930" s="80"/>
    </row>
    <row r="931" spans="1:40" ht="12.75" customHeight="1">
      <c r="A931" s="15"/>
      <c r="C931" s="96"/>
      <c r="D931" s="90"/>
      <c r="E931" s="102"/>
      <c r="F931" s="1964">
        <v>44742</v>
      </c>
      <c r="G931" s="1965"/>
      <c r="H931" s="1965"/>
      <c r="I931" s="1952"/>
      <c r="J931" s="1964">
        <v>44377</v>
      </c>
      <c r="K931" s="1965"/>
      <c r="L931" s="1965"/>
      <c r="M931" s="1952"/>
      <c r="N931" s="285"/>
      <c r="O931" s="15"/>
      <c r="P931" s="15"/>
      <c r="Q931" s="15"/>
      <c r="R931" s="15"/>
      <c r="S931" s="15"/>
      <c r="T931" s="15"/>
      <c r="U931" s="15"/>
      <c r="V931" s="15"/>
      <c r="W931" s="15"/>
      <c r="X931" s="15"/>
      <c r="Y931" s="15"/>
      <c r="Z931" s="15"/>
      <c r="AA931" s="15"/>
      <c r="AB931" s="15"/>
      <c r="AC931" s="15"/>
      <c r="AD931" s="80"/>
      <c r="AE931" s="80"/>
      <c r="AF931" s="80"/>
      <c r="AG931" s="80"/>
      <c r="AH931" s="80"/>
      <c r="AI931" s="80"/>
      <c r="AJ931" s="80"/>
      <c r="AK931" s="80"/>
      <c r="AL931" s="80"/>
      <c r="AM931" s="80"/>
      <c r="AN931" s="80"/>
    </row>
    <row r="932" spans="1:40" ht="36">
      <c r="A932" s="15"/>
      <c r="C932" s="96"/>
      <c r="D932" s="90"/>
      <c r="E932" s="102"/>
      <c r="F932" s="92" t="s">
        <v>138</v>
      </c>
      <c r="G932" s="92" t="s">
        <v>597</v>
      </c>
      <c r="H932" s="92" t="s">
        <v>844</v>
      </c>
      <c r="I932" s="346" t="s">
        <v>816</v>
      </c>
      <c r="J932" s="92" t="s">
        <v>138</v>
      </c>
      <c r="K932" s="92" t="s">
        <v>597</v>
      </c>
      <c r="L932" s="92" t="s">
        <v>844</v>
      </c>
      <c r="M932" s="346" t="s">
        <v>816</v>
      </c>
      <c r="N932" s="285"/>
      <c r="O932" s="15"/>
      <c r="P932" s="15"/>
      <c r="Q932" s="15"/>
      <c r="R932" s="15"/>
      <c r="S932" s="15"/>
      <c r="T932" s="15"/>
      <c r="U932" s="15"/>
      <c r="V932" s="15"/>
      <c r="W932" s="15"/>
      <c r="X932" s="15"/>
      <c r="Y932" s="15"/>
      <c r="Z932" s="15"/>
      <c r="AA932" s="15"/>
      <c r="AB932" s="15"/>
      <c r="AC932" s="15"/>
      <c r="AD932" s="80"/>
      <c r="AE932" s="80"/>
      <c r="AF932" s="80"/>
      <c r="AG932" s="80"/>
      <c r="AH932" s="80"/>
      <c r="AI932" s="80"/>
      <c r="AJ932" s="80"/>
      <c r="AK932" s="80"/>
      <c r="AL932" s="80"/>
      <c r="AM932" s="80"/>
      <c r="AN932" s="80"/>
    </row>
    <row r="933" spans="1:40" ht="12.75" customHeight="1">
      <c r="A933" s="15"/>
      <c r="C933" s="96"/>
      <c r="D933" s="90"/>
      <c r="E933" s="102"/>
      <c r="F933" s="94" t="s">
        <v>142</v>
      </c>
      <c r="G933" s="94" t="s">
        <v>142</v>
      </c>
      <c r="H933" s="94" t="s">
        <v>142</v>
      </c>
      <c r="I933" s="94" t="s">
        <v>142</v>
      </c>
      <c r="J933" s="94" t="s">
        <v>142</v>
      </c>
      <c r="K933" s="94" t="s">
        <v>142</v>
      </c>
      <c r="L933" s="94" t="s">
        <v>142</v>
      </c>
      <c r="M933" s="94" t="s">
        <v>142</v>
      </c>
      <c r="N933" s="285"/>
      <c r="O933" s="15"/>
      <c r="P933" s="15"/>
      <c r="Q933" s="15"/>
      <c r="R933" s="15"/>
      <c r="S933" s="15"/>
      <c r="T933" s="15"/>
      <c r="U933" s="15"/>
      <c r="V933" s="15"/>
      <c r="W933" s="15"/>
      <c r="X933" s="15"/>
      <c r="Y933" s="15"/>
      <c r="Z933" s="15"/>
      <c r="AA933" s="15"/>
      <c r="AB933" s="15"/>
      <c r="AC933" s="15"/>
      <c r="AD933" s="80"/>
      <c r="AE933" s="80"/>
      <c r="AF933" s="80"/>
      <c r="AG933" s="80"/>
      <c r="AH933" s="80"/>
      <c r="AI933" s="80"/>
      <c r="AJ933" s="80"/>
      <c r="AK933" s="80"/>
      <c r="AL933" s="80"/>
      <c r="AM933" s="80"/>
      <c r="AN933" s="80"/>
    </row>
    <row r="934" spans="1:40" ht="12.75" customHeight="1">
      <c r="A934" s="15"/>
      <c r="B934" s="102" t="s">
        <v>912</v>
      </c>
      <c r="C934" s="96"/>
      <c r="D934" s="90"/>
      <c r="E934" s="102"/>
      <c r="F934" s="1612"/>
      <c r="G934" s="1613"/>
      <c r="H934" s="1678">
        <f t="shared" ref="H934:H936" si="157">F934+G934</f>
        <v>0</v>
      </c>
      <c r="I934" s="1613"/>
      <c r="J934" s="1596"/>
      <c r="K934" s="1596"/>
      <c r="L934" s="1678">
        <f t="shared" ref="L934:L936" si="158">J934+K934</f>
        <v>0</v>
      </c>
      <c r="M934" s="1596"/>
      <c r="N934" s="248"/>
      <c r="O934" s="15"/>
      <c r="P934" s="15"/>
      <c r="Q934" s="15"/>
      <c r="R934" s="15"/>
      <c r="S934" s="15"/>
      <c r="T934" s="15"/>
      <c r="U934" s="15"/>
      <c r="V934" s="15"/>
      <c r="W934" s="15"/>
      <c r="X934" s="15"/>
      <c r="Y934" s="15"/>
      <c r="Z934" s="15"/>
      <c r="AA934" s="15"/>
      <c r="AB934" s="15"/>
      <c r="AC934" s="15"/>
      <c r="AD934" s="80"/>
      <c r="AE934" s="80"/>
      <c r="AF934" s="80"/>
      <c r="AG934" s="80"/>
      <c r="AH934" s="80"/>
      <c r="AI934" s="80"/>
      <c r="AJ934" s="80"/>
      <c r="AK934" s="80"/>
      <c r="AL934" s="80"/>
      <c r="AM934" s="80"/>
      <c r="AN934" s="80"/>
    </row>
    <row r="935" spans="1:40" ht="12.75" customHeight="1">
      <c r="A935" s="15"/>
      <c r="B935" s="102" t="s">
        <v>913</v>
      </c>
      <c r="C935" s="96"/>
      <c r="D935" s="90"/>
      <c r="E935" s="102"/>
      <c r="F935" s="1612"/>
      <c r="G935" s="1613"/>
      <c r="H935" s="1678">
        <f t="shared" si="157"/>
        <v>0</v>
      </c>
      <c r="I935" s="1613"/>
      <c r="J935" s="1596"/>
      <c r="K935" s="1596"/>
      <c r="L935" s="1678">
        <f t="shared" si="158"/>
        <v>0</v>
      </c>
      <c r="M935" s="1596"/>
      <c r="N935" s="248"/>
      <c r="O935" s="15"/>
      <c r="P935" s="15"/>
      <c r="Q935" s="15"/>
      <c r="R935" s="15"/>
      <c r="S935" s="15"/>
      <c r="T935" s="15"/>
      <c r="U935" s="15"/>
      <c r="V935" s="15"/>
      <c r="W935" s="15"/>
      <c r="X935" s="15"/>
      <c r="Y935" s="15"/>
      <c r="Z935" s="15"/>
      <c r="AA935" s="15"/>
      <c r="AB935" s="15"/>
      <c r="AC935" s="15"/>
      <c r="AD935" s="80"/>
      <c r="AE935" s="80"/>
      <c r="AF935" s="80"/>
      <c r="AG935" s="80"/>
      <c r="AH935" s="80"/>
      <c r="AI935" s="80"/>
      <c r="AJ935" s="80"/>
      <c r="AK935" s="80"/>
      <c r="AL935" s="80"/>
      <c r="AM935" s="80"/>
      <c r="AN935" s="80"/>
    </row>
    <row r="936" spans="1:40" ht="12.75" customHeight="1">
      <c r="A936" s="15"/>
      <c r="B936" s="102" t="s">
        <v>914</v>
      </c>
      <c r="C936" s="96"/>
      <c r="D936" s="90"/>
      <c r="E936" s="102"/>
      <c r="F936" s="1612"/>
      <c r="G936" s="1613"/>
      <c r="H936" s="1678">
        <f t="shared" si="157"/>
        <v>0</v>
      </c>
      <c r="I936" s="1613"/>
      <c r="J936" s="1596"/>
      <c r="K936" s="1596"/>
      <c r="L936" s="1678">
        <f t="shared" si="158"/>
        <v>0</v>
      </c>
      <c r="M936" s="1596"/>
      <c r="N936" s="248"/>
      <c r="O936" s="15"/>
      <c r="P936" s="15"/>
      <c r="Q936" s="15"/>
      <c r="R936" s="15"/>
      <c r="S936" s="15"/>
      <c r="T936" s="15"/>
      <c r="U936" s="15"/>
      <c r="V936" s="15"/>
      <c r="W936" s="15"/>
      <c r="X936" s="15"/>
      <c r="Y936" s="15"/>
      <c r="Z936" s="15"/>
      <c r="AA936" s="15"/>
      <c r="AB936" s="15"/>
      <c r="AC936" s="15"/>
      <c r="AD936" s="80"/>
      <c r="AE936" s="80"/>
      <c r="AF936" s="80"/>
      <c r="AG936" s="80"/>
      <c r="AH936" s="80"/>
      <c r="AI936" s="80"/>
      <c r="AJ936" s="80"/>
      <c r="AK936" s="80"/>
      <c r="AL936" s="80"/>
      <c r="AM936" s="80"/>
      <c r="AN936" s="80"/>
    </row>
    <row r="937" spans="1:40" ht="12.75" customHeight="1">
      <c r="A937" s="15"/>
      <c r="B937" s="185" t="s">
        <v>915</v>
      </c>
      <c r="C937" s="96"/>
      <c r="D937" s="90"/>
      <c r="E937" s="102"/>
      <c r="F937" s="1609">
        <f t="shared" ref="F937:M937" si="159">SUM(F934:F936)</f>
        <v>0</v>
      </c>
      <c r="G937" s="1609">
        <f t="shared" si="159"/>
        <v>0</v>
      </c>
      <c r="H937" s="1609">
        <f t="shared" si="159"/>
        <v>0</v>
      </c>
      <c r="I937" s="1609">
        <f t="shared" si="159"/>
        <v>0</v>
      </c>
      <c r="J937" s="1609">
        <f t="shared" si="159"/>
        <v>0</v>
      </c>
      <c r="K937" s="1609">
        <f t="shared" si="159"/>
        <v>0</v>
      </c>
      <c r="L937" s="1609">
        <f t="shared" si="159"/>
        <v>0</v>
      </c>
      <c r="M937" s="1609">
        <f t="shared" si="159"/>
        <v>0</v>
      </c>
      <c r="N937" s="384"/>
      <c r="O937" s="15"/>
      <c r="P937" s="15"/>
      <c r="Q937" s="15"/>
      <c r="R937" s="15"/>
      <c r="S937" s="15"/>
      <c r="T937" s="15"/>
      <c r="U937" s="15"/>
      <c r="V937" s="15"/>
      <c r="W937" s="15"/>
      <c r="X937" s="15"/>
      <c r="Y937" s="15"/>
      <c r="Z937" s="15"/>
      <c r="AA937" s="15"/>
      <c r="AB937" s="15"/>
      <c r="AC937" s="15"/>
      <c r="AD937" s="80"/>
      <c r="AE937" s="80"/>
      <c r="AF937" s="80"/>
      <c r="AG937" s="80"/>
      <c r="AH937" s="80"/>
      <c r="AI937" s="80"/>
      <c r="AJ937" s="80"/>
      <c r="AK937" s="80"/>
      <c r="AL937" s="80"/>
      <c r="AM937" s="80"/>
      <c r="AN937" s="80"/>
    </row>
    <row r="938" spans="1:40" ht="12.75" customHeight="1">
      <c r="A938" s="15"/>
      <c r="B938" s="378"/>
      <c r="C938" s="96"/>
      <c r="D938" s="90"/>
      <c r="E938" s="102"/>
      <c r="F938" s="90"/>
      <c r="G938" s="379"/>
      <c r="H938" s="379"/>
      <c r="I938" s="380"/>
      <c r="J938" s="96"/>
      <c r="K938" s="96"/>
      <c r="L938" s="96"/>
      <c r="M938" s="80"/>
      <c r="N938" s="248"/>
      <c r="O938" s="15"/>
      <c r="P938" s="15"/>
      <c r="Q938" s="15"/>
      <c r="R938" s="15"/>
      <c r="S938" s="15"/>
      <c r="T938" s="15"/>
      <c r="U938" s="15"/>
      <c r="V938" s="15"/>
      <c r="W938" s="15"/>
      <c r="X938" s="15"/>
      <c r="Y938" s="15"/>
      <c r="Z938" s="15"/>
      <c r="AA938" s="15"/>
      <c r="AB938" s="15"/>
      <c r="AC938" s="15"/>
      <c r="AD938" s="80"/>
      <c r="AE938" s="80"/>
      <c r="AF938" s="80"/>
      <c r="AG938" s="80"/>
      <c r="AH938" s="80"/>
      <c r="AI938" s="80"/>
      <c r="AJ938" s="80"/>
      <c r="AK938" s="80"/>
      <c r="AL938" s="80"/>
      <c r="AM938" s="80"/>
      <c r="AN938" s="80"/>
    </row>
    <row r="939" spans="1:40" ht="12.75" customHeight="1">
      <c r="A939" s="15"/>
      <c r="B939" s="378"/>
      <c r="C939" s="96"/>
      <c r="D939" s="90"/>
      <c r="E939" s="102"/>
      <c r="F939" s="90"/>
      <c r="G939" s="379"/>
      <c r="H939" s="379"/>
      <c r="I939" s="380"/>
      <c r="J939" s="96"/>
      <c r="K939" s="96"/>
      <c r="L939" s="96"/>
      <c r="M939" s="80"/>
      <c r="N939" s="248"/>
      <c r="O939" s="15"/>
      <c r="P939" s="15"/>
      <c r="Q939" s="15"/>
      <c r="R939" s="15"/>
      <c r="S939" s="15"/>
      <c r="T939" s="15"/>
      <c r="U939" s="15"/>
      <c r="V939" s="15"/>
      <c r="W939" s="15"/>
      <c r="X939" s="15"/>
      <c r="Y939" s="15"/>
      <c r="Z939" s="15"/>
      <c r="AA939" s="15"/>
      <c r="AB939" s="15"/>
      <c r="AC939" s="15"/>
      <c r="AD939" s="80"/>
      <c r="AE939" s="80"/>
      <c r="AF939" s="80"/>
      <c r="AG939" s="80"/>
      <c r="AH939" s="80"/>
      <c r="AI939" s="80"/>
      <c r="AJ939" s="80"/>
      <c r="AK939" s="80"/>
      <c r="AL939" s="80"/>
      <c r="AM939" s="80"/>
      <c r="AN939" s="80"/>
    </row>
    <row r="940" spans="1:40" ht="12.75" customHeight="1">
      <c r="A940" s="15"/>
      <c r="B940" s="1120" t="s">
        <v>613</v>
      </c>
      <c r="C940" s="1121"/>
      <c r="D940" s="1122"/>
      <c r="E940" s="1123"/>
      <c r="F940" s="1122"/>
      <c r="G940" s="1124"/>
      <c r="H940" s="1124"/>
      <c r="I940" s="1125"/>
      <c r="J940" s="1121"/>
      <c r="K940" s="1121"/>
      <c r="L940" s="1121"/>
      <c r="M940" s="1126"/>
      <c r="N940" s="222"/>
      <c r="O940" s="15"/>
      <c r="P940" s="13"/>
      <c r="Q940" s="13"/>
      <c r="R940" s="13"/>
      <c r="S940" s="13"/>
      <c r="T940" s="13"/>
      <c r="U940" s="13"/>
      <c r="V940" s="13"/>
      <c r="W940" s="13"/>
      <c r="X940" s="13"/>
      <c r="Y940" s="13"/>
      <c r="Z940" s="13"/>
      <c r="AA940" s="13"/>
      <c r="AB940" s="13"/>
      <c r="AC940" s="13"/>
      <c r="AD940" s="84"/>
      <c r="AE940" s="84"/>
      <c r="AF940" s="84"/>
      <c r="AG940" s="84"/>
      <c r="AH940" s="84"/>
      <c r="AI940" s="84"/>
      <c r="AJ940" s="84"/>
      <c r="AK940" s="84"/>
      <c r="AL940" s="84"/>
      <c r="AM940" s="84"/>
      <c r="AN940" s="84"/>
    </row>
    <row r="941" spans="1:40" ht="12.75" customHeight="1">
      <c r="A941" s="15"/>
      <c r="B941" s="1099"/>
      <c r="C941" s="1093"/>
      <c r="D941" s="1100"/>
      <c r="E941" s="1101"/>
      <c r="F941" s="1100"/>
      <c r="G941" s="1102"/>
      <c r="H941" s="1102"/>
      <c r="I941" s="1103"/>
      <c r="J941" s="1093"/>
      <c r="K941" s="1093"/>
      <c r="L941" s="1093"/>
      <c r="M941" s="1104"/>
      <c r="N941" s="223"/>
      <c r="O941" s="15"/>
      <c r="P941" s="15"/>
      <c r="Q941" s="15"/>
      <c r="R941" s="15"/>
      <c r="S941" s="15"/>
      <c r="T941" s="15"/>
      <c r="U941" s="15"/>
      <c r="V941" s="15"/>
      <c r="W941" s="15"/>
      <c r="X941" s="15"/>
      <c r="Y941" s="15"/>
      <c r="Z941" s="15"/>
      <c r="AA941" s="15"/>
      <c r="AB941" s="15"/>
      <c r="AC941" s="15"/>
      <c r="AD941" s="84"/>
      <c r="AE941" s="84"/>
      <c r="AF941" s="84"/>
      <c r="AG941" s="84"/>
      <c r="AH941" s="84"/>
      <c r="AI941" s="84"/>
      <c r="AJ941" s="84"/>
      <c r="AK941" s="84"/>
      <c r="AL941" s="84"/>
      <c r="AM941" s="84"/>
      <c r="AN941" s="84"/>
    </row>
    <row r="942" spans="1:40" ht="12.75" customHeight="1">
      <c r="A942" s="15"/>
      <c r="B942" s="1099"/>
      <c r="C942" s="1093"/>
      <c r="D942" s="1100"/>
      <c r="E942" s="1101"/>
      <c r="F942" s="1100"/>
      <c r="G942" s="1102"/>
      <c r="H942" s="1102"/>
      <c r="I942" s="1103"/>
      <c r="J942" s="1093"/>
      <c r="K942" s="1093"/>
      <c r="L942" s="1093"/>
      <c r="M942" s="1104"/>
      <c r="N942" s="223"/>
      <c r="O942" s="15"/>
      <c r="P942" s="15"/>
      <c r="Q942" s="15"/>
      <c r="R942" s="15"/>
      <c r="S942" s="15"/>
      <c r="T942" s="15"/>
      <c r="U942" s="15"/>
      <c r="V942" s="15"/>
      <c r="W942" s="15"/>
      <c r="X942" s="15"/>
      <c r="Y942" s="15"/>
      <c r="Z942" s="15"/>
      <c r="AA942" s="15"/>
      <c r="AB942" s="15"/>
      <c r="AC942" s="15"/>
      <c r="AD942" s="84"/>
      <c r="AE942" s="84"/>
      <c r="AF942" s="84"/>
      <c r="AG942" s="84"/>
      <c r="AH942" s="84"/>
      <c r="AI942" s="84"/>
      <c r="AJ942" s="84"/>
      <c r="AK942" s="84"/>
      <c r="AL942" s="84"/>
      <c r="AM942" s="84"/>
      <c r="AN942" s="84"/>
    </row>
    <row r="943" spans="1:40" ht="12.75" customHeight="1">
      <c r="A943" s="15"/>
      <c r="B943" s="1099"/>
      <c r="C943" s="1093"/>
      <c r="D943" s="1100"/>
      <c r="E943" s="1101"/>
      <c r="F943" s="1100"/>
      <c r="G943" s="1102"/>
      <c r="H943" s="1102"/>
      <c r="I943" s="1103"/>
      <c r="J943" s="1093"/>
      <c r="K943" s="1093"/>
      <c r="L943" s="1093"/>
      <c r="M943" s="1104"/>
      <c r="N943" s="223"/>
      <c r="O943" s="15"/>
      <c r="P943" s="15"/>
      <c r="Q943" s="15"/>
      <c r="R943" s="15"/>
      <c r="S943" s="15"/>
      <c r="T943" s="15"/>
      <c r="U943" s="15"/>
      <c r="V943" s="15"/>
      <c r="W943" s="15"/>
      <c r="X943" s="15"/>
      <c r="Y943" s="15"/>
      <c r="Z943" s="15"/>
      <c r="AA943" s="15"/>
      <c r="AB943" s="15"/>
      <c r="AC943" s="15"/>
      <c r="AD943" s="84"/>
      <c r="AE943" s="84"/>
      <c r="AF943" s="84"/>
      <c r="AG943" s="84"/>
      <c r="AH943" s="84"/>
      <c r="AI943" s="84"/>
      <c r="AJ943" s="84"/>
      <c r="AK943" s="84"/>
      <c r="AL943" s="84"/>
      <c r="AM943" s="84"/>
      <c r="AN943" s="84"/>
    </row>
    <row r="944" spans="1:40" ht="12.75" customHeight="1">
      <c r="A944" s="15"/>
      <c r="B944" s="1099"/>
      <c r="C944" s="1093"/>
      <c r="D944" s="1100"/>
      <c r="E944" s="1101"/>
      <c r="F944" s="1100"/>
      <c r="G944" s="1102"/>
      <c r="H944" s="1102"/>
      <c r="I944" s="1103"/>
      <c r="J944" s="1093"/>
      <c r="K944" s="1093"/>
      <c r="L944" s="1093"/>
      <c r="M944" s="1104"/>
      <c r="N944" s="223"/>
      <c r="O944" s="15"/>
      <c r="P944" s="15"/>
      <c r="Q944" s="15"/>
      <c r="R944" s="15"/>
      <c r="S944" s="15"/>
      <c r="T944" s="15"/>
      <c r="U944" s="15"/>
      <c r="V944" s="15"/>
      <c r="W944" s="15"/>
      <c r="X944" s="15"/>
      <c r="Y944" s="15"/>
      <c r="Z944" s="15"/>
      <c r="AA944" s="15"/>
      <c r="AB944" s="15"/>
      <c r="AC944" s="15"/>
      <c r="AD944" s="84"/>
      <c r="AE944" s="84"/>
      <c r="AF944" s="84"/>
      <c r="AG944" s="84"/>
      <c r="AH944" s="84"/>
      <c r="AI944" s="84"/>
      <c r="AJ944" s="84"/>
      <c r="AK944" s="84"/>
      <c r="AL944" s="84"/>
      <c r="AM944" s="84"/>
      <c r="AN944" s="84"/>
    </row>
    <row r="945" spans="1:40" ht="12.75" customHeight="1">
      <c r="A945" s="15"/>
      <c r="B945" s="1099"/>
      <c r="C945" s="1093"/>
      <c r="D945" s="1100"/>
      <c r="E945" s="1101"/>
      <c r="F945" s="1100"/>
      <c r="G945" s="1102"/>
      <c r="H945" s="1102"/>
      <c r="I945" s="1103"/>
      <c r="J945" s="1093"/>
      <c r="K945" s="1093"/>
      <c r="L945" s="1093"/>
      <c r="M945" s="1104"/>
      <c r="N945" s="223"/>
      <c r="O945" s="15"/>
      <c r="P945" s="15"/>
      <c r="Q945" s="15"/>
      <c r="R945" s="15"/>
      <c r="S945" s="15"/>
      <c r="T945" s="15"/>
      <c r="U945" s="15"/>
      <c r="V945" s="15"/>
      <c r="W945" s="15"/>
      <c r="X945" s="15"/>
      <c r="Y945" s="15"/>
      <c r="Z945" s="15"/>
      <c r="AA945" s="15"/>
      <c r="AB945" s="15"/>
      <c r="AC945" s="15"/>
      <c r="AD945" s="84"/>
      <c r="AE945" s="84"/>
      <c r="AF945" s="84"/>
      <c r="AG945" s="84"/>
      <c r="AH945" s="84"/>
      <c r="AI945" s="84"/>
      <c r="AJ945" s="84"/>
      <c r="AK945" s="84"/>
      <c r="AL945" s="84"/>
      <c r="AM945" s="84"/>
      <c r="AN945" s="84"/>
    </row>
    <row r="946" spans="1:40" ht="12.75" customHeight="1">
      <c r="A946" s="15"/>
      <c r="B946" s="1099"/>
      <c r="C946" s="1093"/>
      <c r="D946" s="1100"/>
      <c r="E946" s="1101"/>
      <c r="F946" s="1100"/>
      <c r="G946" s="1102"/>
      <c r="H946" s="1102"/>
      <c r="I946" s="1103"/>
      <c r="J946" s="1093"/>
      <c r="K946" s="1093"/>
      <c r="L946" s="1093"/>
      <c r="M946" s="1104"/>
      <c r="N946" s="223"/>
      <c r="O946" s="15"/>
      <c r="P946" s="15"/>
      <c r="Q946" s="15"/>
      <c r="R946" s="15"/>
      <c r="S946" s="15"/>
      <c r="T946" s="15"/>
      <c r="U946" s="15"/>
      <c r="V946" s="15"/>
      <c r="W946" s="15"/>
      <c r="X946" s="15"/>
      <c r="Y946" s="15"/>
      <c r="Z946" s="15"/>
      <c r="AA946" s="15"/>
      <c r="AB946" s="15"/>
      <c r="AC946" s="15"/>
      <c r="AD946" s="84"/>
      <c r="AE946" s="84"/>
      <c r="AF946" s="84"/>
      <c r="AG946" s="84"/>
      <c r="AH946" s="84"/>
      <c r="AI946" s="84"/>
      <c r="AJ946" s="84"/>
      <c r="AK946" s="84"/>
      <c r="AL946" s="84"/>
      <c r="AM946" s="84"/>
      <c r="AN946" s="84"/>
    </row>
    <row r="947" spans="1:40" ht="12.75" customHeight="1">
      <c r="A947" s="15"/>
      <c r="B947" s="1099"/>
      <c r="C947" s="1093"/>
      <c r="D947" s="1100"/>
      <c r="E947" s="1101"/>
      <c r="F947" s="1100"/>
      <c r="G947" s="1102"/>
      <c r="H947" s="1102"/>
      <c r="I947" s="1103"/>
      <c r="J947" s="1093"/>
      <c r="K947" s="1093"/>
      <c r="L947" s="1093"/>
      <c r="M947" s="1104"/>
      <c r="N947" s="223"/>
      <c r="O947" s="15"/>
      <c r="P947" s="15"/>
      <c r="Q947" s="15"/>
      <c r="R947" s="15"/>
      <c r="S947" s="15"/>
      <c r="T947" s="15"/>
      <c r="U947" s="15"/>
      <c r="V947" s="15"/>
      <c r="W947" s="15"/>
      <c r="X947" s="15"/>
      <c r="Y947" s="15"/>
      <c r="Z947" s="15"/>
      <c r="AA947" s="15"/>
      <c r="AB947" s="15"/>
      <c r="AC947" s="15"/>
      <c r="AD947" s="84"/>
      <c r="AE947" s="84"/>
      <c r="AF947" s="84"/>
      <c r="AG947" s="84"/>
      <c r="AH947" s="84"/>
      <c r="AI947" s="84"/>
      <c r="AJ947" s="84"/>
      <c r="AK947" s="84"/>
      <c r="AL947" s="84"/>
      <c r="AM947" s="84"/>
      <c r="AN947" s="84"/>
    </row>
    <row r="948" spans="1:40" ht="12.75" customHeight="1">
      <c r="A948" s="15"/>
      <c r="B948" s="1105"/>
      <c r="C948" s="1093"/>
      <c r="D948" s="1100"/>
      <c r="E948" s="1101"/>
      <c r="F948" s="1100"/>
      <c r="G948" s="1102"/>
      <c r="H948" s="1102"/>
      <c r="I948" s="1103"/>
      <c r="J948" s="1093"/>
      <c r="K948" s="1093"/>
      <c r="L948" s="1093"/>
      <c r="M948" s="1104"/>
      <c r="N948" s="223"/>
      <c r="O948" s="15"/>
      <c r="P948" s="15"/>
      <c r="Q948" s="15"/>
      <c r="R948" s="15"/>
      <c r="S948" s="15"/>
      <c r="T948" s="15"/>
      <c r="U948" s="15"/>
      <c r="V948" s="15"/>
      <c r="W948" s="15"/>
      <c r="X948" s="15"/>
      <c r="Y948" s="15"/>
      <c r="Z948" s="15"/>
      <c r="AA948" s="15"/>
      <c r="AB948" s="15"/>
      <c r="AC948" s="15"/>
      <c r="AD948" s="84"/>
      <c r="AE948" s="84"/>
      <c r="AF948" s="84"/>
      <c r="AG948" s="84"/>
      <c r="AH948" s="84"/>
      <c r="AI948" s="84"/>
      <c r="AJ948" s="84"/>
      <c r="AK948" s="84"/>
      <c r="AL948" s="84"/>
      <c r="AM948" s="84"/>
      <c r="AN948" s="84"/>
    </row>
    <row r="949" spans="1:40" ht="12.75" customHeight="1">
      <c r="A949" s="15"/>
      <c r="B949" s="1105"/>
      <c r="C949" s="1093"/>
      <c r="D949" s="1100"/>
      <c r="E949" s="1101"/>
      <c r="F949" s="1100"/>
      <c r="G949" s="1102"/>
      <c r="H949" s="1102"/>
      <c r="I949" s="1103"/>
      <c r="J949" s="1093"/>
      <c r="K949" s="1093"/>
      <c r="L949" s="1093"/>
      <c r="M949" s="1104"/>
      <c r="N949" s="223"/>
      <c r="O949" s="15"/>
      <c r="P949" s="15"/>
      <c r="Q949" s="15"/>
      <c r="R949" s="15"/>
      <c r="S949" s="15"/>
      <c r="T949" s="15"/>
      <c r="U949" s="15"/>
      <c r="V949" s="15"/>
      <c r="W949" s="15"/>
      <c r="X949" s="15"/>
      <c r="Y949" s="15"/>
      <c r="Z949" s="15"/>
      <c r="AA949" s="15"/>
      <c r="AB949" s="15"/>
      <c r="AC949" s="15"/>
      <c r="AD949" s="84"/>
      <c r="AE949" s="84"/>
      <c r="AF949" s="84"/>
      <c r="AG949" s="84"/>
      <c r="AH949" s="84"/>
      <c r="AI949" s="84"/>
      <c r="AJ949" s="84"/>
      <c r="AK949" s="84"/>
      <c r="AL949" s="84"/>
      <c r="AM949" s="84"/>
      <c r="AN949" s="84"/>
    </row>
    <row r="950" spans="1:40" ht="12.75" customHeight="1">
      <c r="A950" s="15"/>
      <c r="B950" s="1106"/>
      <c r="C950" s="1107"/>
      <c r="D950" s="1108"/>
      <c r="E950" s="1109"/>
      <c r="F950" s="1108"/>
      <c r="G950" s="1110"/>
      <c r="H950" s="1110"/>
      <c r="I950" s="1111"/>
      <c r="J950" s="1107"/>
      <c r="K950" s="1107"/>
      <c r="L950" s="1107"/>
      <c r="M950" s="1112"/>
      <c r="N950" s="224"/>
      <c r="O950" s="15"/>
      <c r="P950" s="15"/>
      <c r="Q950" s="15"/>
      <c r="R950" s="15"/>
      <c r="S950" s="15"/>
      <c r="T950" s="15"/>
      <c r="U950" s="15"/>
      <c r="V950" s="15"/>
      <c r="W950" s="15"/>
      <c r="X950" s="15"/>
      <c r="Y950" s="15"/>
      <c r="Z950" s="15"/>
      <c r="AA950" s="15"/>
      <c r="AB950" s="15"/>
      <c r="AC950" s="15"/>
      <c r="AD950" s="84"/>
      <c r="AE950" s="84"/>
      <c r="AF950" s="84"/>
      <c r="AG950" s="84"/>
      <c r="AH950" s="84"/>
      <c r="AI950" s="84"/>
      <c r="AJ950" s="84"/>
      <c r="AK950" s="84"/>
      <c r="AL950" s="84"/>
      <c r="AM950" s="84"/>
      <c r="AN950" s="84"/>
    </row>
    <row r="951" spans="1:40" ht="12.75" customHeight="1">
      <c r="A951" s="80"/>
      <c r="B951" s="80"/>
      <c r="C951" s="80"/>
      <c r="D951" s="80"/>
      <c r="E951" s="80"/>
      <c r="F951" s="80"/>
      <c r="G951" s="80"/>
      <c r="H951" s="80"/>
      <c r="I951" s="80"/>
      <c r="J951" s="80"/>
      <c r="K951" s="80"/>
      <c r="L951" s="80"/>
      <c r="M951" s="80"/>
      <c r="N951" s="177"/>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row>
    <row r="952" spans="1:40" ht="12.75" customHeight="1">
      <c r="A952" s="80"/>
      <c r="B952" s="80"/>
      <c r="C952" s="80"/>
      <c r="D952" s="80"/>
      <c r="E952" s="80"/>
      <c r="F952" s="80"/>
      <c r="G952" s="80"/>
      <c r="H952" s="80"/>
      <c r="I952" s="80"/>
      <c r="J952" s="80"/>
      <c r="K952" s="80"/>
      <c r="L952" s="80"/>
      <c r="M952" s="80"/>
      <c r="N952" s="177"/>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row>
    <row r="953" spans="1:40" ht="12.75" customHeight="1">
      <c r="A953" s="11" t="s">
        <v>48</v>
      </c>
      <c r="B953" s="10" t="s">
        <v>49</v>
      </c>
      <c r="C953" s="80"/>
      <c r="D953" s="80"/>
      <c r="E953" s="80"/>
      <c r="F953" s="80"/>
      <c r="G953" s="80"/>
      <c r="H953" s="80"/>
      <c r="I953" s="80"/>
      <c r="J953" s="80"/>
      <c r="K953" s="80"/>
      <c r="L953" s="80"/>
      <c r="M953" s="80"/>
      <c r="N953" s="177"/>
      <c r="O953" s="80"/>
      <c r="P953" s="80" t="s">
        <v>916</v>
      </c>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row>
    <row r="954" spans="1:40" ht="12.75" customHeight="1">
      <c r="A954" s="15"/>
      <c r="B954" s="140"/>
      <c r="C954" s="80"/>
      <c r="D954" s="80"/>
      <c r="E954" s="80"/>
      <c r="F954" s="1964">
        <v>44742</v>
      </c>
      <c r="G954" s="1965"/>
      <c r="H954" s="1965"/>
      <c r="I954" s="1952"/>
      <c r="J954" s="1964">
        <v>44377</v>
      </c>
      <c r="K954" s="1965"/>
      <c r="L954" s="1965"/>
      <c r="M954" s="1952"/>
      <c r="N954" s="1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row>
    <row r="955" spans="1:40" ht="36">
      <c r="A955" s="15"/>
      <c r="B955" s="140"/>
      <c r="C955" s="80"/>
      <c r="D955" s="80"/>
      <c r="E955" s="80"/>
      <c r="F955" s="92" t="s">
        <v>138</v>
      </c>
      <c r="G955" s="92" t="s">
        <v>597</v>
      </c>
      <c r="H955" s="92" t="s">
        <v>844</v>
      </c>
      <c r="I955" s="346" t="s">
        <v>816</v>
      </c>
      <c r="J955" s="92" t="s">
        <v>138</v>
      </c>
      <c r="K955" s="92" t="s">
        <v>597</v>
      </c>
      <c r="L955" s="92" t="s">
        <v>844</v>
      </c>
      <c r="M955" s="346" t="s">
        <v>816</v>
      </c>
      <c r="N955" s="1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row>
    <row r="956" spans="1:40" ht="12.75" customHeight="1">
      <c r="A956" s="15"/>
      <c r="B956" s="140"/>
      <c r="C956" s="80"/>
      <c r="D956" s="80"/>
      <c r="E956" s="80"/>
      <c r="F956" s="94" t="s">
        <v>142</v>
      </c>
      <c r="G956" s="94" t="s">
        <v>142</v>
      </c>
      <c r="H956" s="94" t="s">
        <v>142</v>
      </c>
      <c r="I956" s="94" t="s">
        <v>142</v>
      </c>
      <c r="J956" s="94" t="s">
        <v>142</v>
      </c>
      <c r="K956" s="94" t="s">
        <v>142</v>
      </c>
      <c r="L956" s="1" t="s">
        <v>142</v>
      </c>
      <c r="M956" s="94" t="s">
        <v>142</v>
      </c>
      <c r="N956" s="1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row>
    <row r="957" spans="1:40" ht="12.75" customHeight="1">
      <c r="A957" s="15"/>
      <c r="B957" s="140"/>
      <c r="C957" s="80"/>
      <c r="D957" s="80"/>
      <c r="E957" s="80"/>
      <c r="F957" s="1594"/>
      <c r="G957" s="1594"/>
      <c r="H957" s="1594"/>
      <c r="I957" s="1594"/>
      <c r="J957" s="1594"/>
      <c r="K957" s="1594"/>
      <c r="L957" s="1519"/>
      <c r="M957" s="1594"/>
      <c r="N957" s="1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row>
    <row r="958" spans="1:40" ht="12.75" customHeight="1">
      <c r="A958" s="15"/>
      <c r="B958" s="388" t="s">
        <v>917</v>
      </c>
      <c r="C958" s="80"/>
      <c r="E958" s="80"/>
      <c r="F958" s="1589"/>
      <c r="G958" s="1589"/>
      <c r="H958" s="1589"/>
      <c r="I958" s="1589"/>
      <c r="J958" s="1589"/>
      <c r="K958" s="1589"/>
      <c r="L958" s="1589"/>
      <c r="M958" s="1589"/>
      <c r="N958" s="389" t="s">
        <v>918</v>
      </c>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row>
    <row r="959" spans="1:40" ht="12.75" customHeight="1">
      <c r="A959" s="15"/>
      <c r="B959" s="140" t="s">
        <v>919</v>
      </c>
      <c r="C959" s="80"/>
      <c r="D959" s="80"/>
      <c r="E959" s="80"/>
      <c r="F959" s="1589">
        <f>'1a.Detailed SOFP '!G250+'1a.Detailed SOFP '!G251</f>
        <v>0</v>
      </c>
      <c r="G959" s="1589">
        <f>'1a.Detailed SOFP '!H250+'1a.Detailed SOFP '!H251</f>
        <v>0</v>
      </c>
      <c r="H959" s="1589">
        <f>'1a.Detailed SOFP '!I250+'1a.Detailed SOFP '!I251</f>
        <v>0</v>
      </c>
      <c r="I959" s="1589">
        <f>'1a.Detailed SOFP '!J250+'1a.Detailed SOFP '!J251</f>
        <v>0</v>
      </c>
      <c r="J959" s="1589">
        <f>'1a.Detailed SOFP '!K250+'1a.Detailed SOFP '!K251</f>
        <v>0</v>
      </c>
      <c r="K959" s="1589">
        <f>'1a.Detailed SOFP '!L250+'1a.Detailed SOFP '!L251</f>
        <v>0</v>
      </c>
      <c r="L959" s="1589">
        <f>'1a.Detailed SOFP '!M250+'1a.Detailed SOFP '!M251</f>
        <v>0</v>
      </c>
      <c r="M959" s="1589">
        <f>'1a.Detailed SOFP '!N250+'1a.Detailed SOFP '!N251</f>
        <v>0</v>
      </c>
      <c r="N959" s="177"/>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row>
    <row r="960" spans="1:40" ht="12.75" customHeight="1">
      <c r="A960" s="15"/>
      <c r="B960" s="140" t="s">
        <v>379</v>
      </c>
      <c r="C960" s="80"/>
      <c r="D960" s="80"/>
      <c r="E960" s="80"/>
      <c r="F960" s="1589">
        <f>'1a.Detailed SOFP '!G252+'1a.Detailed SOFP '!G253</f>
        <v>0</v>
      </c>
      <c r="G960" s="1589">
        <f>'1a.Detailed SOFP '!H252+'1a.Detailed SOFP '!H253</f>
        <v>0</v>
      </c>
      <c r="H960" s="1589">
        <f>'1a.Detailed SOFP '!I252+'1a.Detailed SOFP '!I253</f>
        <v>0</v>
      </c>
      <c r="I960" s="1589">
        <f>'1a.Detailed SOFP '!J252+'1a.Detailed SOFP '!J253</f>
        <v>0</v>
      </c>
      <c r="J960" s="1589">
        <f>'1a.Detailed SOFP '!K252+'1a.Detailed SOFP '!K253</f>
        <v>0</v>
      </c>
      <c r="K960" s="1589">
        <f>'1a.Detailed SOFP '!L252+'1a.Detailed SOFP '!L253</f>
        <v>0</v>
      </c>
      <c r="L960" s="1589">
        <f>'1a.Detailed SOFP '!M252+'1a.Detailed SOFP '!M253</f>
        <v>0</v>
      </c>
      <c r="M960" s="1589">
        <f>'1a.Detailed SOFP '!N252+'1a.Detailed SOFP '!N253</f>
        <v>0</v>
      </c>
      <c r="N960" s="177"/>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row>
    <row r="961" spans="1:40" ht="12.75" customHeight="1">
      <c r="A961" s="15"/>
      <c r="B961" s="140" t="s">
        <v>380</v>
      </c>
      <c r="C961" s="80"/>
      <c r="D961" s="80"/>
      <c r="E961" s="80"/>
      <c r="F961" s="1589">
        <f>'1a.Detailed SOFP '!G254</f>
        <v>0</v>
      </c>
      <c r="G961" s="1589">
        <f>'1a.Detailed SOFP '!H254</f>
        <v>0</v>
      </c>
      <c r="H961" s="1589">
        <f>'1a.Detailed SOFP '!I254</f>
        <v>0</v>
      </c>
      <c r="I961" s="1589">
        <f>'1a.Detailed SOFP '!J254</f>
        <v>0</v>
      </c>
      <c r="J961" s="1589">
        <f>'1a.Detailed SOFP '!K254</f>
        <v>0</v>
      </c>
      <c r="K961" s="1589">
        <f>'1a.Detailed SOFP '!L254</f>
        <v>0</v>
      </c>
      <c r="L961" s="1589">
        <f>'1a.Detailed SOFP '!M254</f>
        <v>0</v>
      </c>
      <c r="M961" s="1589">
        <f>'1a.Detailed SOFP '!N254</f>
        <v>0</v>
      </c>
      <c r="N961" s="177"/>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row>
    <row r="962" spans="1:40" ht="12.75" customHeight="1">
      <c r="A962" s="15"/>
      <c r="B962" s="10" t="s">
        <v>232</v>
      </c>
      <c r="C962" s="80"/>
      <c r="D962" s="80"/>
      <c r="E962" s="80"/>
      <c r="F962" s="1592">
        <f t="shared" ref="F962:M962" si="160">SUM(F959:F961)</f>
        <v>0</v>
      </c>
      <c r="G962" s="1592">
        <f t="shared" si="160"/>
        <v>0</v>
      </c>
      <c r="H962" s="1592">
        <f t="shared" si="160"/>
        <v>0</v>
      </c>
      <c r="I962" s="1592">
        <f t="shared" si="160"/>
        <v>0</v>
      </c>
      <c r="J962" s="1592">
        <f t="shared" si="160"/>
        <v>0</v>
      </c>
      <c r="K962" s="1592">
        <f t="shared" si="160"/>
        <v>0</v>
      </c>
      <c r="L962" s="1592">
        <f t="shared" si="160"/>
        <v>0</v>
      </c>
      <c r="M962" s="1592">
        <f t="shared" si="160"/>
        <v>0</v>
      </c>
      <c r="N962" s="187"/>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row>
    <row r="963" spans="1:40" ht="12.75" customHeight="1">
      <c r="A963" s="15"/>
      <c r="B963" s="10"/>
      <c r="C963" s="109"/>
      <c r="D963" s="109"/>
      <c r="E963" s="109"/>
      <c r="F963" s="109"/>
      <c r="G963" s="109"/>
      <c r="H963" s="109"/>
      <c r="I963" s="109"/>
      <c r="J963" s="109"/>
      <c r="K963" s="109"/>
      <c r="L963" s="109"/>
      <c r="M963" s="109"/>
      <c r="N963" s="231"/>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row>
    <row r="964" spans="1:40" ht="12.75" customHeight="1">
      <c r="A964" s="390"/>
      <c r="B964" s="391" t="s">
        <v>920</v>
      </c>
      <c r="C964" s="234"/>
      <c r="D964" s="234"/>
      <c r="E964" s="234"/>
      <c r="F964" s="234"/>
      <c r="G964" s="234"/>
      <c r="H964" s="234"/>
      <c r="I964" s="234"/>
      <c r="J964" s="234"/>
      <c r="K964" s="236"/>
      <c r="L964" s="236"/>
      <c r="M964" s="237"/>
      <c r="N964" s="321" t="s">
        <v>921</v>
      </c>
      <c r="O964" s="111"/>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row>
    <row r="965" spans="1:40" ht="12.75" customHeight="1">
      <c r="A965" s="390"/>
      <c r="B965" s="1162"/>
      <c r="C965" s="1117"/>
      <c r="D965" s="1117"/>
      <c r="E965" s="1117"/>
      <c r="F965" s="1117"/>
      <c r="G965" s="1117"/>
      <c r="H965" s="1117"/>
      <c r="I965" s="1117"/>
      <c r="J965" s="1117"/>
      <c r="K965" s="1128"/>
      <c r="L965" s="1128"/>
      <c r="M965" s="1129"/>
      <c r="N965" s="293"/>
      <c r="O965" s="392"/>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row>
    <row r="966" spans="1:40" ht="12.75" customHeight="1">
      <c r="A966" s="390"/>
      <c r="B966" s="1163"/>
      <c r="C966" s="1131"/>
      <c r="D966" s="1131"/>
      <c r="E966" s="1131"/>
      <c r="F966" s="1131"/>
      <c r="G966" s="1131"/>
      <c r="H966" s="1131"/>
      <c r="I966" s="1131"/>
      <c r="J966" s="1131"/>
      <c r="K966" s="1133"/>
      <c r="L966" s="1133"/>
      <c r="M966" s="1134"/>
      <c r="N966" s="393"/>
      <c r="O966" s="392"/>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row>
    <row r="967" spans="1:40" ht="12.75" customHeight="1">
      <c r="A967" s="390"/>
      <c r="B967" s="123"/>
      <c r="C967" s="394"/>
      <c r="D967" s="394"/>
      <c r="E967" s="394"/>
      <c r="F967" s="394"/>
      <c r="G967" s="394"/>
      <c r="H967" s="394"/>
      <c r="I967" s="394"/>
      <c r="J967" s="394"/>
      <c r="K967" s="395"/>
      <c r="L967" s="395"/>
      <c r="M967" s="396"/>
      <c r="N967" s="180"/>
      <c r="O967" s="111"/>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row>
    <row r="968" spans="1:40" s="1398" customFormat="1" ht="12.75" customHeight="1">
      <c r="A968" s="966"/>
      <c r="B968" s="123"/>
      <c r="C968" s="619"/>
      <c r="D968" s="619"/>
      <c r="E968" s="619"/>
      <c r="F968" s="1964">
        <v>44742</v>
      </c>
      <c r="G968" s="1965"/>
      <c r="H968" s="1965"/>
      <c r="I968" s="1952"/>
      <c r="J968" s="1964">
        <v>44377</v>
      </c>
      <c r="K968" s="1965"/>
      <c r="L968" s="1965"/>
      <c r="M968" s="1952"/>
      <c r="N968" s="180"/>
      <c r="O968" s="619"/>
      <c r="P968" s="619"/>
      <c r="Q968" s="619"/>
      <c r="R968" s="619"/>
      <c r="S968" s="619"/>
      <c r="T968" s="619"/>
      <c r="U968" s="619"/>
      <c r="V968" s="619"/>
      <c r="W968" s="619"/>
      <c r="X968" s="619"/>
      <c r="Y968" s="619"/>
      <c r="Z968" s="619"/>
      <c r="AA968" s="619"/>
      <c r="AB968" s="619"/>
      <c r="AC968" s="619"/>
      <c r="AD968" s="619"/>
      <c r="AE968" s="619"/>
      <c r="AF968" s="619"/>
      <c r="AG968" s="619"/>
      <c r="AH968" s="619"/>
      <c r="AI968" s="619"/>
      <c r="AJ968" s="619"/>
      <c r="AK968" s="619"/>
      <c r="AL968" s="619"/>
      <c r="AM968" s="619"/>
      <c r="AN968" s="619"/>
    </row>
    <row r="969" spans="1:40" s="1398" customFormat="1" ht="36">
      <c r="A969" s="966"/>
      <c r="B969" s="123"/>
      <c r="C969" s="619"/>
      <c r="D969" s="619"/>
      <c r="E969" s="619"/>
      <c r="F969" s="92" t="s">
        <v>138</v>
      </c>
      <c r="G969" s="92" t="s">
        <v>597</v>
      </c>
      <c r="H969" s="92" t="s">
        <v>844</v>
      </c>
      <c r="I969" s="346" t="s">
        <v>816</v>
      </c>
      <c r="J969" s="92" t="s">
        <v>138</v>
      </c>
      <c r="K969" s="92" t="s">
        <v>597</v>
      </c>
      <c r="L969" s="92" t="s">
        <v>844</v>
      </c>
      <c r="M969" s="346" t="s">
        <v>816</v>
      </c>
      <c r="N969" s="180"/>
      <c r="O969" s="619"/>
      <c r="P969" s="619"/>
      <c r="Q969" s="619"/>
      <c r="R969" s="619"/>
      <c r="S969" s="619"/>
      <c r="T969" s="619"/>
      <c r="U969" s="619"/>
      <c r="V969" s="619"/>
      <c r="W969" s="619"/>
      <c r="X969" s="619"/>
      <c r="Y969" s="619"/>
      <c r="Z969" s="619"/>
      <c r="AA969" s="619"/>
      <c r="AB969" s="619"/>
      <c r="AC969" s="619"/>
      <c r="AD969" s="619"/>
      <c r="AE969" s="619"/>
      <c r="AF969" s="619"/>
      <c r="AG969" s="619"/>
      <c r="AH969" s="619"/>
      <c r="AI969" s="619"/>
      <c r="AJ969" s="619"/>
      <c r="AK969" s="619"/>
      <c r="AL969" s="619"/>
      <c r="AM969" s="619"/>
      <c r="AN969" s="619"/>
    </row>
    <row r="970" spans="1:40" s="1398" customFormat="1">
      <c r="A970" s="15" t="s">
        <v>922</v>
      </c>
      <c r="B970" s="397" t="s">
        <v>923</v>
      </c>
      <c r="C970" s="122"/>
      <c r="D970" s="122"/>
      <c r="E970" s="619"/>
      <c r="F970" s="1400" t="s">
        <v>142</v>
      </c>
      <c r="G970" s="1400" t="s">
        <v>142</v>
      </c>
      <c r="H970" s="1400" t="s">
        <v>142</v>
      </c>
      <c r="I970" s="1400" t="s">
        <v>142</v>
      </c>
      <c r="J970" s="1400" t="s">
        <v>142</v>
      </c>
      <c r="K970" s="1400" t="s">
        <v>142</v>
      </c>
      <c r="L970" s="1" t="s">
        <v>142</v>
      </c>
      <c r="M970" s="1400" t="s">
        <v>142</v>
      </c>
      <c r="N970" s="180"/>
      <c r="O970" s="619"/>
      <c r="P970" s="619"/>
      <c r="Q970" s="619"/>
      <c r="R970" s="619"/>
      <c r="S970" s="619"/>
      <c r="T970" s="619"/>
      <c r="U970" s="619"/>
      <c r="V970" s="619"/>
      <c r="W970" s="619"/>
      <c r="X970" s="619"/>
      <c r="Y970" s="619"/>
      <c r="Z970" s="619"/>
      <c r="AA970" s="619"/>
      <c r="AB970" s="619"/>
      <c r="AC970" s="619"/>
      <c r="AD970" s="619"/>
      <c r="AE970" s="619"/>
      <c r="AF970" s="619"/>
      <c r="AG970" s="619"/>
      <c r="AH970" s="619"/>
      <c r="AI970" s="619"/>
      <c r="AJ970" s="619"/>
      <c r="AK970" s="619"/>
      <c r="AL970" s="619"/>
      <c r="AM970" s="619"/>
      <c r="AN970" s="619"/>
    </row>
    <row r="971" spans="1:40" ht="12.75" customHeight="1">
      <c r="A971" s="80"/>
      <c r="B971" s="80"/>
      <c r="C971" s="80"/>
      <c r="D971" s="80"/>
      <c r="E971" s="80"/>
      <c r="F971" s="80"/>
      <c r="G971" s="80"/>
      <c r="H971" s="80"/>
      <c r="I971" s="80"/>
      <c r="J971" s="80"/>
      <c r="K971" s="165"/>
      <c r="L971" s="165"/>
      <c r="M971" s="165"/>
      <c r="N971" s="177"/>
      <c r="O971" s="80"/>
      <c r="P971" s="80" t="s">
        <v>924</v>
      </c>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row>
    <row r="972" spans="1:40" ht="12.75" customHeight="1">
      <c r="A972" s="80"/>
      <c r="B972" s="15" t="s">
        <v>803</v>
      </c>
      <c r="D972" s="80"/>
      <c r="E972" s="80"/>
      <c r="F972" s="80"/>
      <c r="G972" s="80"/>
      <c r="H972" s="80"/>
      <c r="I972" s="80"/>
      <c r="J972" s="80"/>
      <c r="K972" s="165"/>
      <c r="L972" s="165"/>
      <c r="M972" s="165"/>
      <c r="N972" s="389" t="s">
        <v>918</v>
      </c>
      <c r="O972" s="80"/>
      <c r="P972" s="80" t="s">
        <v>925</v>
      </c>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row>
    <row r="973" spans="1:40" ht="12.75" customHeight="1">
      <c r="A973" s="80"/>
      <c r="B973" s="15"/>
      <c r="C973" s="80"/>
      <c r="D973" s="80"/>
      <c r="E973" s="80"/>
      <c r="F973" s="80"/>
      <c r="G973" s="80"/>
      <c r="H973" s="80"/>
      <c r="I973" s="80"/>
      <c r="J973" s="80"/>
      <c r="K973" s="165"/>
      <c r="L973" s="165"/>
      <c r="M973" s="165"/>
      <c r="N973" s="177"/>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row>
    <row r="974" spans="1:40" ht="12.75" customHeight="1">
      <c r="A974" s="80"/>
      <c r="B974" s="80" t="s">
        <v>926</v>
      </c>
      <c r="C974" s="80"/>
      <c r="D974" s="80"/>
      <c r="E974" s="80"/>
      <c r="F974" s="1680"/>
      <c r="G974" s="1680"/>
      <c r="H974" s="1680"/>
      <c r="I974" s="1680"/>
      <c r="J974" s="1680"/>
      <c r="K974" s="1680"/>
      <c r="L974" s="1680"/>
      <c r="M974" s="1680"/>
      <c r="N974" s="177"/>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row>
    <row r="975" spans="1:40" ht="12.75" customHeight="1">
      <c r="A975" s="80"/>
      <c r="B975" s="80" t="s">
        <v>927</v>
      </c>
      <c r="C975" s="80"/>
      <c r="D975" s="80"/>
      <c r="E975" s="80"/>
      <c r="F975" s="1680"/>
      <c r="G975" s="1680"/>
      <c r="H975" s="1680"/>
      <c r="I975" s="1680"/>
      <c r="J975" s="1680"/>
      <c r="K975" s="1680"/>
      <c r="L975" s="1680"/>
      <c r="M975" s="1680"/>
      <c r="N975" s="177"/>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row>
    <row r="976" spans="1:40" ht="12.75" customHeight="1">
      <c r="A976" s="80"/>
      <c r="B976" s="80" t="s">
        <v>928</v>
      </c>
      <c r="C976" s="80"/>
      <c r="D976" s="80"/>
      <c r="E976" s="80"/>
      <c r="F976" s="1680"/>
      <c r="G976" s="1680"/>
      <c r="H976" s="1680"/>
      <c r="I976" s="1680"/>
      <c r="J976" s="1680"/>
      <c r="K976" s="1680"/>
      <c r="L976" s="1680"/>
      <c r="M976" s="1680"/>
      <c r="N976" s="177"/>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row>
    <row r="977" spans="1:40" ht="12.75" customHeight="1">
      <c r="A977" s="80"/>
      <c r="B977" s="80" t="s">
        <v>929</v>
      </c>
      <c r="C977" s="80"/>
      <c r="D977" s="80"/>
      <c r="E977" s="80"/>
      <c r="F977" s="1680"/>
      <c r="G977" s="1680"/>
      <c r="H977" s="1680"/>
      <c r="I977" s="1680"/>
      <c r="J977" s="1680"/>
      <c r="K977" s="1680"/>
      <c r="L977" s="1680"/>
      <c r="M977" s="1680"/>
      <c r="N977" s="177"/>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row>
    <row r="978" spans="1:40" ht="12.75" customHeight="1">
      <c r="A978" s="80"/>
      <c r="B978" s="80" t="s">
        <v>930</v>
      </c>
      <c r="C978" s="80"/>
      <c r="D978" s="80"/>
      <c r="E978" s="80"/>
      <c r="F978" s="1680"/>
      <c r="G978" s="1680"/>
      <c r="H978" s="1680"/>
      <c r="I978" s="1680"/>
      <c r="J978" s="1680"/>
      <c r="K978" s="1680"/>
      <c r="L978" s="1680"/>
      <c r="M978" s="1680"/>
      <c r="N978" s="177"/>
      <c r="O978" s="80"/>
      <c r="P978" s="80"/>
      <c r="Q978" s="80"/>
      <c r="R978" s="80"/>
      <c r="S978" s="80"/>
      <c r="T978" s="398" t="s">
        <v>931</v>
      </c>
      <c r="U978" s="399"/>
      <c r="V978" s="399"/>
      <c r="W978" s="400"/>
      <c r="X978" s="398" t="s">
        <v>931</v>
      </c>
      <c r="Y978" s="399"/>
      <c r="Z978" s="399"/>
      <c r="AA978" s="400"/>
      <c r="AB978" s="80"/>
      <c r="AC978" s="80"/>
      <c r="AD978" s="80"/>
      <c r="AE978" s="80"/>
      <c r="AF978" s="80"/>
      <c r="AG978" s="80"/>
      <c r="AH978" s="80"/>
      <c r="AI978" s="80"/>
      <c r="AJ978" s="80"/>
      <c r="AK978" s="80"/>
      <c r="AL978" s="80"/>
      <c r="AM978" s="80"/>
      <c r="AN978" s="80"/>
    </row>
    <row r="979" spans="1:40" ht="12.75" customHeight="1">
      <c r="A979" s="80"/>
      <c r="B979" s="80" t="s">
        <v>932</v>
      </c>
      <c r="C979" s="80"/>
      <c r="D979" s="80"/>
      <c r="E979" s="80"/>
      <c r="F979" s="1680"/>
      <c r="G979" s="1680"/>
      <c r="H979" s="1680"/>
      <c r="I979" s="1680"/>
      <c r="J979" s="1680"/>
      <c r="K979" s="1680"/>
      <c r="L979" s="1680"/>
      <c r="M979" s="1680"/>
      <c r="N979" s="177"/>
      <c r="O979" s="80"/>
      <c r="P979" s="80"/>
      <c r="Q979" s="80"/>
      <c r="R979" s="80"/>
      <c r="S979" s="80"/>
      <c r="T979" s="401">
        <v>44742</v>
      </c>
      <c r="U979" s="402"/>
      <c r="V979" s="402"/>
      <c r="W979" s="403"/>
      <c r="X979" s="401">
        <v>44377</v>
      </c>
      <c r="Y979" s="402"/>
      <c r="Z979" s="402"/>
      <c r="AA979" s="403"/>
      <c r="AB979" s="80"/>
      <c r="AC979" s="80"/>
      <c r="AD979" s="80"/>
      <c r="AE979" s="80"/>
      <c r="AF979" s="80"/>
      <c r="AG979" s="80"/>
      <c r="AH979" s="80"/>
      <c r="AI979" s="80"/>
      <c r="AJ979" s="80"/>
      <c r="AK979" s="80"/>
      <c r="AL979" s="80"/>
      <c r="AM979" s="80"/>
      <c r="AN979" s="80"/>
    </row>
    <row r="980" spans="1:40" ht="12.75" customHeight="1">
      <c r="A980" s="80"/>
      <c r="B980" s="80" t="s">
        <v>933</v>
      </c>
      <c r="C980" s="80"/>
      <c r="D980" s="80"/>
      <c r="E980" s="80"/>
      <c r="F980" s="1680"/>
      <c r="G980" s="1680"/>
      <c r="H980" s="1680"/>
      <c r="I980" s="1680"/>
      <c r="J980" s="1680"/>
      <c r="K980" s="1680"/>
      <c r="L980" s="1680"/>
      <c r="M980" s="1680"/>
      <c r="N980" s="177"/>
      <c r="O980" s="80"/>
      <c r="P980" s="80"/>
      <c r="Q980" s="80"/>
      <c r="R980" s="80"/>
      <c r="S980" s="80"/>
      <c r="T980" s="92" t="s">
        <v>138</v>
      </c>
      <c r="U980" s="92" t="s">
        <v>597</v>
      </c>
      <c r="V980" s="92" t="s">
        <v>140</v>
      </c>
      <c r="W980" s="92" t="s">
        <v>141</v>
      </c>
      <c r="X980" s="92" t="s">
        <v>138</v>
      </c>
      <c r="Y980" s="92" t="s">
        <v>597</v>
      </c>
      <c r="Z980" s="92" t="s">
        <v>140</v>
      </c>
      <c r="AA980" s="92" t="s">
        <v>141</v>
      </c>
      <c r="AB980" s="80"/>
      <c r="AC980" s="80"/>
      <c r="AD980" s="80"/>
      <c r="AE980" s="80"/>
      <c r="AF980" s="80"/>
      <c r="AG980" s="80"/>
      <c r="AH980" s="80"/>
      <c r="AI980" s="80"/>
      <c r="AJ980" s="80"/>
      <c r="AK980" s="80"/>
      <c r="AL980" s="80"/>
      <c r="AM980" s="80"/>
      <c r="AN980" s="80"/>
    </row>
    <row r="981" spans="1:40" ht="12.75" customHeight="1">
      <c r="A981" s="80"/>
      <c r="B981" s="84" t="s">
        <v>934</v>
      </c>
      <c r="C981" s="80"/>
      <c r="D981" s="80"/>
      <c r="E981" s="80"/>
      <c r="F981" s="1680"/>
      <c r="G981" s="1680"/>
      <c r="H981" s="1680"/>
      <c r="I981" s="1680"/>
      <c r="J981" s="1680"/>
      <c r="K981" s="1680"/>
      <c r="L981" s="1680"/>
      <c r="M981" s="1680"/>
      <c r="N981" s="177"/>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row>
    <row r="982" spans="1:40" ht="12.75" customHeight="1">
      <c r="A982" s="80"/>
      <c r="B982" s="1117" t="s">
        <v>318</v>
      </c>
      <c r="C982" s="80"/>
      <c r="D982" s="80"/>
      <c r="E982" s="80"/>
      <c r="F982" s="1680"/>
      <c r="G982" s="1680"/>
      <c r="H982" s="1680"/>
      <c r="I982" s="1680"/>
      <c r="J982" s="1680"/>
      <c r="K982" s="1680"/>
      <c r="L982" s="1680"/>
      <c r="M982" s="1680"/>
      <c r="N982" s="177"/>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row>
    <row r="983" spans="1:40" ht="12.75" customHeight="1">
      <c r="A983" s="15"/>
      <c r="B983" s="15"/>
      <c r="C983" s="15"/>
      <c r="D983" s="15"/>
      <c r="E983" s="15"/>
      <c r="F983" s="1620">
        <f t="shared" ref="F983:M983" si="161">SUM(F974:F982)</f>
        <v>0</v>
      </c>
      <c r="G983" s="1620">
        <f t="shared" si="161"/>
        <v>0</v>
      </c>
      <c r="H983" s="1620">
        <f t="shared" si="161"/>
        <v>0</v>
      </c>
      <c r="I983" s="1620">
        <f t="shared" si="161"/>
        <v>0</v>
      </c>
      <c r="J983" s="1620">
        <f t="shared" si="161"/>
        <v>0</v>
      </c>
      <c r="K983" s="1620">
        <f t="shared" si="161"/>
        <v>0</v>
      </c>
      <c r="L983" s="1620">
        <f t="shared" si="161"/>
        <v>0</v>
      </c>
      <c r="M983" s="1620">
        <f t="shared" si="161"/>
        <v>0</v>
      </c>
      <c r="N983" s="183"/>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row>
    <row r="984" spans="1:40" ht="12.75" customHeight="1">
      <c r="A984" s="404"/>
      <c r="B984" s="136" t="s">
        <v>618</v>
      </c>
      <c r="C984" s="404"/>
      <c r="D984" s="404"/>
      <c r="E984" s="404"/>
      <c r="F984" s="1681">
        <f t="shared" ref="F984:M984" si="162">F959-F983</f>
        <v>0</v>
      </c>
      <c r="G984" s="1681">
        <f t="shared" si="162"/>
        <v>0</v>
      </c>
      <c r="H984" s="1681">
        <f t="shared" si="162"/>
        <v>0</v>
      </c>
      <c r="I984" s="1681">
        <f t="shared" si="162"/>
        <v>0</v>
      </c>
      <c r="J984" s="1681">
        <f t="shared" si="162"/>
        <v>0</v>
      </c>
      <c r="K984" s="1681">
        <f t="shared" si="162"/>
        <v>0</v>
      </c>
      <c r="L984" s="1681">
        <f t="shared" si="162"/>
        <v>0</v>
      </c>
      <c r="M984" s="1681">
        <f t="shared" si="162"/>
        <v>0</v>
      </c>
      <c r="N984" s="248"/>
      <c r="O984" s="404"/>
      <c r="P984" s="404"/>
      <c r="Q984" s="404"/>
      <c r="R984" s="404"/>
      <c r="S984" s="404"/>
      <c r="T984" s="404"/>
      <c r="U984" s="404"/>
      <c r="V984" s="404"/>
      <c r="W984" s="404"/>
      <c r="X984" s="404"/>
      <c r="Y984" s="404"/>
      <c r="Z984" s="404"/>
      <c r="AA984" s="404"/>
      <c r="AB984" s="404"/>
      <c r="AC984" s="404"/>
      <c r="AD984" s="404"/>
      <c r="AE984" s="404"/>
      <c r="AF984" s="404"/>
      <c r="AG984" s="404"/>
      <c r="AH984" s="404"/>
      <c r="AI984" s="404"/>
      <c r="AJ984" s="404"/>
      <c r="AK984" s="404"/>
      <c r="AL984" s="404"/>
      <c r="AM984" s="404"/>
      <c r="AN984" s="404"/>
    </row>
    <row r="985" spans="1:40" ht="12.75" customHeight="1">
      <c r="A985" s="15"/>
      <c r="B985" s="15"/>
      <c r="C985" s="15"/>
      <c r="D985" s="15"/>
      <c r="E985" s="15"/>
      <c r="F985" s="15"/>
      <c r="G985" s="15"/>
      <c r="H985" s="15"/>
      <c r="I985" s="15"/>
      <c r="J985" s="15"/>
      <c r="K985" s="103"/>
      <c r="L985" s="103"/>
      <c r="M985" s="103"/>
      <c r="N985" s="248"/>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row>
    <row r="986" spans="1:40" ht="12.75" customHeight="1">
      <c r="A986" s="15"/>
      <c r="B986" s="405" t="s">
        <v>935</v>
      </c>
      <c r="C986" s="15"/>
      <c r="D986" s="15"/>
      <c r="E986" s="15"/>
      <c r="F986" s="15"/>
      <c r="G986" s="15"/>
      <c r="H986" s="15"/>
      <c r="I986" s="15"/>
      <c r="J986" s="15"/>
      <c r="K986" s="103"/>
      <c r="L986" s="103"/>
      <c r="M986" s="103"/>
      <c r="N986" s="248"/>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row>
    <row r="987" spans="1:40" ht="21" customHeight="1">
      <c r="A987" s="15"/>
      <c r="B987" s="1984" t="s">
        <v>936</v>
      </c>
      <c r="C987" s="1972"/>
      <c r="D987" s="1972"/>
      <c r="E987" s="1972"/>
      <c r="F987" s="1972"/>
      <c r="G987" s="1972"/>
      <c r="H987" s="1972"/>
      <c r="I987" s="1972"/>
      <c r="J987" s="1972"/>
      <c r="K987" s="1972"/>
      <c r="L987" s="1972"/>
      <c r="M987" s="1970"/>
      <c r="N987" s="177" t="s">
        <v>937</v>
      </c>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row>
    <row r="988" spans="1:40" ht="23.25" customHeight="1">
      <c r="A988" s="15"/>
      <c r="B988" s="1984" t="s">
        <v>938</v>
      </c>
      <c r="C988" s="1972"/>
      <c r="D988" s="1972"/>
      <c r="E988" s="1972"/>
      <c r="F988" s="1972"/>
      <c r="G988" s="1972"/>
      <c r="H988" s="1972"/>
      <c r="I988" s="1972"/>
      <c r="J988" s="1972"/>
      <c r="K988" s="1972"/>
      <c r="L988" s="1972"/>
      <c r="M988" s="1970"/>
      <c r="N988" s="177" t="s">
        <v>939</v>
      </c>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row>
    <row r="989" spans="1:40" ht="12" customHeight="1">
      <c r="A989" s="15"/>
      <c r="B989" s="1984" t="s">
        <v>940</v>
      </c>
      <c r="C989" s="1972"/>
      <c r="D989" s="1972"/>
      <c r="E989" s="1972"/>
      <c r="F989" s="1972"/>
      <c r="G989" s="1972"/>
      <c r="H989" s="1972"/>
      <c r="I989" s="1972"/>
      <c r="J989" s="1972"/>
      <c r="K989" s="1972"/>
      <c r="L989" s="1972"/>
      <c r="M989" s="1970"/>
      <c r="N989" s="177" t="s">
        <v>941</v>
      </c>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row>
    <row r="990" spans="1:40" ht="12" customHeight="1">
      <c r="A990" s="15"/>
      <c r="B990" s="15"/>
      <c r="C990" s="15"/>
      <c r="D990" s="15"/>
      <c r="E990" s="15"/>
      <c r="F990" s="15"/>
      <c r="G990" s="15"/>
      <c r="H990" s="15"/>
      <c r="I990" s="15"/>
      <c r="J990" s="15"/>
      <c r="K990" s="103"/>
      <c r="L990" s="103"/>
      <c r="M990" s="103"/>
      <c r="N990" s="248"/>
      <c r="O990" s="15"/>
      <c r="P990" s="80"/>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row>
    <row r="991" spans="1:40" ht="12.75" customHeight="1">
      <c r="A991" s="15"/>
      <c r="B991" s="1164" t="s">
        <v>942</v>
      </c>
      <c r="C991" s="1165"/>
      <c r="D991" s="1165"/>
      <c r="E991" s="1165"/>
      <c r="F991" s="1165"/>
      <c r="G991" s="1165"/>
      <c r="H991" s="1165"/>
      <c r="I991" s="1165"/>
      <c r="J991" s="1165"/>
      <c r="K991" s="1092"/>
      <c r="L991" s="1092"/>
      <c r="M991" s="1092"/>
      <c r="N991" s="389" t="s">
        <v>943</v>
      </c>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row>
    <row r="992" spans="1:40" ht="12.75" customHeight="1">
      <c r="A992" s="15"/>
      <c r="B992" s="13"/>
      <c r="C992" s="15"/>
      <c r="D992" s="15"/>
      <c r="E992" s="15"/>
      <c r="F992" s="15"/>
      <c r="G992" s="15"/>
      <c r="H992" s="15"/>
      <c r="I992" s="15"/>
      <c r="J992" s="15"/>
      <c r="K992" s="103"/>
      <c r="L992" s="103"/>
      <c r="M992" s="103"/>
      <c r="N992" s="248"/>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row>
    <row r="993" spans="1:40" ht="12.75" customHeight="1">
      <c r="A993" s="15" t="s">
        <v>944</v>
      </c>
      <c r="B993" s="13" t="s">
        <v>945</v>
      </c>
      <c r="C993" s="15"/>
      <c r="D993" s="15"/>
      <c r="E993" s="15"/>
      <c r="F993" s="15"/>
      <c r="G993" s="15"/>
      <c r="H993" s="15"/>
      <c r="I993" s="15"/>
      <c r="J993" s="15"/>
      <c r="K993" s="103"/>
      <c r="L993" s="103"/>
      <c r="M993" s="103"/>
      <c r="N993" s="248"/>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row>
    <row r="994" spans="1:40" ht="12" customHeight="1">
      <c r="A994" s="15"/>
      <c r="B994" s="13"/>
      <c r="C994" s="15"/>
      <c r="D994" s="15"/>
      <c r="E994" s="15"/>
      <c r="F994" s="15"/>
      <c r="G994" s="15"/>
      <c r="H994" s="15"/>
      <c r="I994" s="15"/>
      <c r="J994" s="15"/>
      <c r="K994" s="103"/>
      <c r="L994" s="103"/>
      <c r="M994" s="103"/>
      <c r="N994" s="248"/>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row>
    <row r="995" spans="1:40" ht="12.75" customHeight="1">
      <c r="A995" s="15"/>
      <c r="B995" s="1166" t="s">
        <v>946</v>
      </c>
      <c r="C995" s="1165"/>
      <c r="D995" s="1165"/>
      <c r="E995" s="1165"/>
      <c r="F995" s="1165"/>
      <c r="G995" s="1117"/>
      <c r="H995" s="1117"/>
      <c r="I995" s="80"/>
      <c r="J995" s="80"/>
      <c r="K995" s="80"/>
      <c r="L995" s="80"/>
      <c r="M995" s="80"/>
      <c r="N995" s="177"/>
      <c r="O995" s="80"/>
      <c r="P995" s="80"/>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row>
    <row r="996" spans="1:40" ht="37.5" customHeight="1">
      <c r="A996" s="15"/>
      <c r="B996" s="15"/>
      <c r="C996" s="15"/>
      <c r="D996" s="15"/>
      <c r="E996" s="15"/>
      <c r="F996" s="15"/>
      <c r="G996" s="15"/>
      <c r="H996" s="165"/>
      <c r="J996" s="1167" t="s">
        <v>947</v>
      </c>
      <c r="K996" s="1167" t="s">
        <v>947</v>
      </c>
      <c r="L996" s="1167" t="s">
        <v>947</v>
      </c>
      <c r="M996" s="165" t="s">
        <v>232</v>
      </c>
      <c r="N996" s="406" t="s">
        <v>918</v>
      </c>
      <c r="O996" s="80"/>
      <c r="P996" s="80" t="s">
        <v>948</v>
      </c>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row>
    <row r="997" spans="1:40" ht="12.75" customHeight="1">
      <c r="A997" s="15"/>
      <c r="B997" s="15"/>
      <c r="C997" s="15"/>
      <c r="D997" s="15"/>
      <c r="E997" s="15"/>
      <c r="F997" s="15"/>
      <c r="G997" s="15"/>
      <c r="H997" s="80"/>
      <c r="I997" s="15"/>
      <c r="J997" s="407" t="s">
        <v>142</v>
      </c>
      <c r="K997" s="407" t="s">
        <v>142</v>
      </c>
      <c r="L997" s="407" t="s">
        <v>142</v>
      </c>
      <c r="M997" s="407" t="s">
        <v>142</v>
      </c>
      <c r="N997" s="248"/>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row>
    <row r="998" spans="1:40" ht="12.75" customHeight="1">
      <c r="A998" s="15"/>
      <c r="B998" s="90" t="s">
        <v>949</v>
      </c>
      <c r="C998" s="15"/>
      <c r="D998" s="15"/>
      <c r="E998" s="15"/>
      <c r="F998" s="15"/>
      <c r="G998" s="15"/>
      <c r="H998" s="96"/>
      <c r="I998" s="15"/>
      <c r="J998" s="1596"/>
      <c r="K998" s="1596"/>
      <c r="L998" s="1596"/>
      <c r="M998" s="1589">
        <f>SUM(J998:L998)</f>
        <v>0</v>
      </c>
      <c r="N998" s="248"/>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row>
    <row r="999" spans="1:40" ht="12.75" customHeight="1">
      <c r="A999" s="15"/>
      <c r="B999" s="90" t="s">
        <v>950</v>
      </c>
      <c r="C999" s="15"/>
      <c r="D999" s="15"/>
      <c r="E999" s="15"/>
      <c r="F999" s="15"/>
      <c r="G999" s="15"/>
      <c r="H999" s="96"/>
      <c r="I999" s="15"/>
      <c r="J999" s="1596"/>
      <c r="K999" s="1596"/>
      <c r="L999" s="1596"/>
      <c r="M999" s="1589">
        <f t="shared" ref="M999:M1003" si="163">SUM(J999:L999)</f>
        <v>0</v>
      </c>
      <c r="N999" s="248"/>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row>
    <row r="1000" spans="1:40" ht="12.75" customHeight="1">
      <c r="A1000" s="15"/>
      <c r="B1000" s="90" t="s">
        <v>951</v>
      </c>
      <c r="C1000" s="15"/>
      <c r="D1000" s="15"/>
      <c r="E1000" s="15"/>
      <c r="F1000" s="15"/>
      <c r="G1000" s="15"/>
      <c r="H1000" s="96"/>
      <c r="I1000" s="15"/>
      <c r="J1000" s="1682"/>
      <c r="K1000" s="1682"/>
      <c r="L1000" s="1682"/>
      <c r="M1000" s="1597">
        <f t="shared" si="163"/>
        <v>0</v>
      </c>
      <c r="N1000" s="408"/>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row>
    <row r="1001" spans="1:40" ht="12.75" customHeight="1">
      <c r="A1001" s="15"/>
      <c r="B1001" s="90" t="s">
        <v>952</v>
      </c>
      <c r="C1001" s="15"/>
      <c r="D1001" s="15"/>
      <c r="E1001" s="15"/>
      <c r="F1001" s="15"/>
      <c r="G1001" s="15"/>
      <c r="H1001" s="96"/>
      <c r="I1001" s="390"/>
      <c r="J1001" s="1683"/>
      <c r="K1001" s="1683"/>
      <c r="L1001" s="1683"/>
      <c r="M1001" s="1604">
        <f t="shared" si="163"/>
        <v>0</v>
      </c>
      <c r="N1001" s="285"/>
      <c r="O1001" s="409"/>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row>
    <row r="1002" spans="1:40" ht="12.75" customHeight="1">
      <c r="A1002" s="15"/>
      <c r="B1002" s="1100" t="s">
        <v>831</v>
      </c>
      <c r="C1002" s="15"/>
      <c r="D1002" s="15"/>
      <c r="E1002" s="15"/>
      <c r="F1002" s="15"/>
      <c r="G1002" s="15"/>
      <c r="H1002" s="96"/>
      <c r="I1002" s="390"/>
      <c r="J1002" s="1683"/>
      <c r="K1002" s="1683"/>
      <c r="L1002" s="1683"/>
      <c r="M1002" s="1604">
        <f t="shared" si="163"/>
        <v>0</v>
      </c>
      <c r="N1002" s="285"/>
      <c r="O1002" s="411"/>
      <c r="P1002" s="15"/>
      <c r="Q1002" s="15"/>
      <c r="R1002" s="15"/>
      <c r="S1002" s="15"/>
      <c r="T1002" s="15"/>
      <c r="U1002" s="15"/>
      <c r="V1002" s="15"/>
      <c r="W1002" s="15"/>
      <c r="X1002" s="15"/>
      <c r="Y1002" s="15"/>
      <c r="Z1002" s="15"/>
      <c r="AA1002" s="15"/>
      <c r="AB1002" s="15"/>
      <c r="AC1002" s="15"/>
      <c r="AD1002" s="15"/>
      <c r="AE1002" s="15"/>
      <c r="AF1002" s="15"/>
      <c r="AG1002" s="15"/>
      <c r="AH1002" s="15"/>
      <c r="AI1002" s="15"/>
      <c r="AJ1002" s="15"/>
      <c r="AK1002" s="15"/>
      <c r="AL1002" s="15"/>
      <c r="AM1002" s="15"/>
      <c r="AN1002" s="15"/>
    </row>
    <row r="1003" spans="1:40" ht="12.75" customHeight="1">
      <c r="A1003" s="15"/>
      <c r="B1003" s="1100" t="s">
        <v>831</v>
      </c>
      <c r="C1003" s="15"/>
      <c r="D1003" s="15"/>
      <c r="E1003" s="15"/>
      <c r="F1003" s="15"/>
      <c r="G1003" s="15"/>
      <c r="H1003" s="96"/>
      <c r="I1003" s="15"/>
      <c r="J1003" s="1684"/>
      <c r="K1003" s="1684"/>
      <c r="L1003" s="1684"/>
      <c r="M1003" s="1685">
        <f t="shared" si="163"/>
        <v>0</v>
      </c>
      <c r="N1003" s="285"/>
      <c r="O1003" s="412"/>
      <c r="P1003" s="15"/>
      <c r="Q1003" s="15"/>
      <c r="R1003" s="15"/>
      <c r="S1003" s="15"/>
      <c r="T1003" s="15"/>
      <c r="U1003" s="15"/>
      <c r="V1003" s="15"/>
      <c r="W1003" s="15"/>
      <c r="X1003" s="15"/>
      <c r="Y1003" s="15"/>
      <c r="Z1003" s="15"/>
      <c r="AA1003" s="15"/>
      <c r="AB1003" s="15"/>
      <c r="AC1003" s="15"/>
      <c r="AD1003" s="15"/>
      <c r="AE1003" s="15"/>
      <c r="AF1003" s="15"/>
      <c r="AG1003" s="15"/>
      <c r="AH1003" s="15"/>
      <c r="AI1003" s="15"/>
      <c r="AJ1003" s="15"/>
      <c r="AK1003" s="15"/>
      <c r="AL1003" s="15"/>
      <c r="AM1003" s="15"/>
      <c r="AN1003" s="15"/>
    </row>
    <row r="1004" spans="1:40" ht="12.75" customHeight="1">
      <c r="A1004" s="15"/>
      <c r="B1004" s="9" t="s">
        <v>953</v>
      </c>
      <c r="C1004" s="15"/>
      <c r="D1004" s="15"/>
      <c r="E1004" s="15"/>
      <c r="F1004" s="15"/>
      <c r="G1004" s="15"/>
      <c r="H1004" s="96"/>
      <c r="I1004" s="15"/>
      <c r="J1004" s="1606">
        <f t="shared" ref="J1004:M1004" si="164">SUM(J998:J1003)</f>
        <v>0</v>
      </c>
      <c r="K1004" s="1606">
        <f t="shared" si="164"/>
        <v>0</v>
      </c>
      <c r="L1004" s="1606">
        <f t="shared" si="164"/>
        <v>0</v>
      </c>
      <c r="M1004" s="1606">
        <f t="shared" si="164"/>
        <v>0</v>
      </c>
      <c r="N1004" s="384"/>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row>
    <row r="1005" spans="1:40" ht="14.25" customHeight="1">
      <c r="A1005" s="15"/>
      <c r="B1005" s="413" t="s">
        <v>597</v>
      </c>
      <c r="C1005" s="15"/>
      <c r="D1005" s="15"/>
      <c r="E1005" s="15"/>
      <c r="F1005" s="15"/>
      <c r="G1005" s="15"/>
      <c r="H1005" s="80"/>
      <c r="I1005" s="15"/>
      <c r="J1005" s="1617"/>
      <c r="K1005" s="1617"/>
      <c r="L1005" s="1617"/>
      <c r="M1005" s="1617"/>
      <c r="N1005" s="408"/>
      <c r="O1005" s="15"/>
      <c r="P1005" s="15"/>
      <c r="Q1005" s="15"/>
      <c r="R1005" s="15"/>
      <c r="S1005" s="15"/>
      <c r="T1005" s="15"/>
      <c r="U1005" s="15"/>
      <c r="V1005" s="15"/>
      <c r="W1005" s="15"/>
      <c r="X1005" s="15"/>
      <c r="Y1005" s="15"/>
      <c r="Z1005" s="15"/>
      <c r="AA1005" s="15"/>
      <c r="AB1005" s="15"/>
      <c r="AC1005" s="15"/>
      <c r="AD1005" s="15"/>
      <c r="AE1005" s="15"/>
      <c r="AF1005" s="15"/>
      <c r="AG1005" s="15"/>
      <c r="AH1005" s="15"/>
      <c r="AI1005" s="15"/>
      <c r="AJ1005" s="15"/>
      <c r="AK1005" s="15"/>
      <c r="AL1005" s="15"/>
      <c r="AM1005" s="15"/>
      <c r="AN1005" s="15"/>
    </row>
    <row r="1006" spans="1:40" ht="12.75" customHeight="1">
      <c r="A1006" s="15"/>
      <c r="B1006" s="413" t="s">
        <v>140</v>
      </c>
      <c r="C1006" s="15"/>
      <c r="D1006" s="15"/>
      <c r="E1006" s="15"/>
      <c r="F1006" s="15"/>
      <c r="G1006" s="15"/>
      <c r="H1006" s="80"/>
      <c r="I1006" s="15"/>
      <c r="J1006" s="1589">
        <f t="shared" ref="J1006:M1006" si="165">SUM(J1004:J1005)</f>
        <v>0</v>
      </c>
      <c r="K1006" s="1589">
        <f t="shared" si="165"/>
        <v>0</v>
      </c>
      <c r="L1006" s="1589">
        <f t="shared" si="165"/>
        <v>0</v>
      </c>
      <c r="M1006" s="1589">
        <f t="shared" si="165"/>
        <v>0</v>
      </c>
      <c r="N1006" s="248"/>
      <c r="O1006" s="15"/>
      <c r="P1006" s="15"/>
      <c r="Q1006" s="1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row>
    <row r="1007" spans="1:40" ht="12.75" customHeight="1">
      <c r="A1007" s="15"/>
      <c r="B1007" s="413" t="s">
        <v>653</v>
      </c>
      <c r="C1007" s="15"/>
      <c r="D1007" s="15"/>
      <c r="E1007" s="15"/>
      <c r="F1007" s="15"/>
      <c r="G1007" s="15"/>
      <c r="H1007" s="80"/>
      <c r="I1007" s="15"/>
      <c r="J1007" s="1577"/>
      <c r="K1007" s="1577"/>
      <c r="L1007" s="1577"/>
      <c r="M1007" s="1577"/>
      <c r="N1007" s="248"/>
      <c r="O1007" s="15"/>
      <c r="P1007" s="15"/>
      <c r="Q1007" s="15"/>
      <c r="R1007" s="15"/>
      <c r="S1007" s="15"/>
      <c r="T1007" s="15"/>
      <c r="U1007" s="15"/>
      <c r="V1007" s="15"/>
      <c r="W1007" s="15"/>
      <c r="X1007" s="15"/>
      <c r="Y1007" s="15"/>
      <c r="Z1007" s="15"/>
      <c r="AA1007" s="15"/>
      <c r="AB1007" s="15"/>
      <c r="AC1007" s="15"/>
      <c r="AD1007" s="15"/>
      <c r="AE1007" s="15"/>
      <c r="AF1007" s="15"/>
      <c r="AG1007" s="15"/>
      <c r="AH1007" s="15"/>
      <c r="AI1007" s="15"/>
      <c r="AJ1007" s="15"/>
      <c r="AK1007" s="15"/>
      <c r="AL1007" s="15"/>
      <c r="AM1007" s="15"/>
      <c r="AN1007" s="15"/>
    </row>
    <row r="1008" spans="1:40" ht="12.75" customHeight="1">
      <c r="A1008" s="15"/>
      <c r="B1008" s="9"/>
      <c r="C1008" s="15"/>
      <c r="D1008" s="15"/>
      <c r="E1008" s="15"/>
      <c r="F1008" s="15"/>
      <c r="G1008" s="15"/>
      <c r="H1008" s="80"/>
      <c r="I1008" s="15"/>
      <c r="J1008" s="1686">
        <f t="shared" ref="J1008:M1008" si="166">SUM(J1006:J1007)</f>
        <v>0</v>
      </c>
      <c r="K1008" s="1686">
        <f t="shared" si="166"/>
        <v>0</v>
      </c>
      <c r="L1008" s="1686">
        <f t="shared" si="166"/>
        <v>0</v>
      </c>
      <c r="M1008" s="1686">
        <f t="shared" si="166"/>
        <v>0</v>
      </c>
      <c r="N1008" s="183"/>
      <c r="O1008" s="15"/>
      <c r="P1008" s="15"/>
      <c r="Q1008" s="15"/>
      <c r="R1008" s="15"/>
      <c r="S1008" s="15"/>
      <c r="T1008" s="15"/>
      <c r="U1008" s="15"/>
      <c r="V1008" s="15"/>
      <c r="W1008" s="15"/>
      <c r="X1008" s="15"/>
      <c r="Y1008" s="15"/>
      <c r="Z1008" s="15"/>
      <c r="AA1008" s="15"/>
      <c r="AB1008" s="15"/>
      <c r="AC1008" s="15"/>
      <c r="AD1008" s="15"/>
      <c r="AE1008" s="15"/>
      <c r="AF1008" s="15"/>
      <c r="AG1008" s="15"/>
      <c r="AH1008" s="15"/>
      <c r="AI1008" s="15"/>
      <c r="AJ1008" s="15"/>
      <c r="AK1008" s="15"/>
      <c r="AL1008" s="15"/>
      <c r="AM1008" s="15"/>
      <c r="AN1008" s="15"/>
    </row>
    <row r="1009" spans="1:40" ht="12.75" customHeight="1">
      <c r="A1009" s="15"/>
      <c r="B1009" s="138" t="s">
        <v>618</v>
      </c>
      <c r="C1009" s="15"/>
      <c r="D1009" s="15"/>
      <c r="E1009" s="15"/>
      <c r="F1009" s="15"/>
      <c r="G1009" s="15"/>
      <c r="H1009" s="80"/>
      <c r="I1009" s="15"/>
      <c r="J1009" s="1621">
        <f>M1004-J961</f>
        <v>0</v>
      </c>
      <c r="K1009" s="1621">
        <f>M1005-K961</f>
        <v>0</v>
      </c>
      <c r="L1009" s="1621">
        <f>M1006-L961</f>
        <v>0</v>
      </c>
      <c r="M1009" s="1621">
        <f>M1007-M961</f>
        <v>0</v>
      </c>
      <c r="N1009" s="248"/>
      <c r="O1009" s="15"/>
      <c r="P1009" s="15"/>
      <c r="Q1009" s="15"/>
      <c r="R1009" s="15"/>
      <c r="S1009" s="15"/>
      <c r="T1009" s="15"/>
      <c r="U1009" s="15"/>
      <c r="V1009" s="15"/>
      <c r="W1009" s="15"/>
      <c r="X1009" s="15"/>
      <c r="Y1009" s="15"/>
      <c r="Z1009" s="15"/>
      <c r="AA1009" s="15"/>
      <c r="AB1009" s="15"/>
      <c r="AC1009" s="15"/>
      <c r="AD1009" s="15"/>
      <c r="AE1009" s="15"/>
      <c r="AF1009" s="15"/>
      <c r="AG1009" s="15"/>
      <c r="AH1009" s="15"/>
      <c r="AI1009" s="15"/>
      <c r="AJ1009" s="15"/>
      <c r="AK1009" s="15"/>
      <c r="AL1009" s="15"/>
      <c r="AM1009" s="15"/>
      <c r="AN1009" s="15"/>
    </row>
    <row r="1010" spans="1:40" ht="12.75" customHeight="1">
      <c r="A1010" s="15"/>
      <c r="B1010" s="90"/>
      <c r="C1010" s="15"/>
      <c r="D1010" s="15"/>
      <c r="E1010" s="15"/>
      <c r="F1010" s="15"/>
      <c r="G1010" s="15"/>
      <c r="H1010" s="80"/>
      <c r="I1010" s="15"/>
      <c r="J1010" s="1589"/>
      <c r="K1010" s="1589"/>
      <c r="L1010" s="1589"/>
      <c r="M1010" s="1589"/>
      <c r="N1010" s="248"/>
      <c r="O1010" s="15"/>
      <c r="P1010" s="15"/>
      <c r="Q1010" s="15"/>
      <c r="R1010" s="15"/>
      <c r="S1010" s="15"/>
      <c r="T1010" s="15"/>
      <c r="U1010" s="15"/>
      <c r="V1010" s="15"/>
      <c r="W1010" s="15"/>
      <c r="X1010" s="15"/>
      <c r="Y1010" s="15"/>
      <c r="Z1010" s="15"/>
      <c r="AA1010" s="15"/>
      <c r="AB1010" s="15"/>
      <c r="AC1010" s="15"/>
      <c r="AD1010" s="15"/>
      <c r="AE1010" s="15"/>
      <c r="AF1010" s="15"/>
      <c r="AG1010" s="15"/>
      <c r="AH1010" s="15"/>
      <c r="AI1010" s="15"/>
      <c r="AJ1010" s="15"/>
      <c r="AK1010" s="15"/>
      <c r="AL1010" s="15"/>
      <c r="AM1010" s="15"/>
      <c r="AN1010" s="15"/>
    </row>
    <row r="1011" spans="1:40" ht="12.75" customHeight="1">
      <c r="A1011" s="15"/>
      <c r="B1011" s="90" t="s">
        <v>954</v>
      </c>
      <c r="C1011" s="15"/>
      <c r="D1011" s="15"/>
      <c r="E1011" s="15"/>
      <c r="F1011" s="15"/>
      <c r="G1011" s="15"/>
      <c r="H1011" s="80"/>
      <c r="I1011" s="15"/>
      <c r="J1011" s="1596"/>
      <c r="K1011" s="1596"/>
      <c r="L1011" s="1596"/>
      <c r="M1011" s="1589">
        <f t="shared" ref="M1011:M1016" si="167">SUM(J1011:L1011)</f>
        <v>0</v>
      </c>
      <c r="N1011" s="248"/>
      <c r="O1011" s="15"/>
      <c r="P1011" s="15"/>
      <c r="Q1011" s="15"/>
      <c r="R1011" s="15"/>
      <c r="S1011" s="15"/>
      <c r="T1011" s="15"/>
      <c r="U1011" s="15"/>
      <c r="V1011" s="15"/>
      <c r="W1011" s="15"/>
      <c r="X1011" s="15"/>
      <c r="Y1011" s="15"/>
      <c r="Z1011" s="15"/>
      <c r="AA1011" s="15"/>
      <c r="AB1011" s="15"/>
      <c r="AC1011" s="15"/>
      <c r="AD1011" s="15"/>
      <c r="AE1011" s="15"/>
      <c r="AF1011" s="15"/>
      <c r="AG1011" s="15"/>
      <c r="AH1011" s="15"/>
      <c r="AI1011" s="15"/>
      <c r="AJ1011" s="15"/>
      <c r="AK1011" s="15"/>
      <c r="AL1011" s="15"/>
      <c r="AM1011" s="15"/>
      <c r="AN1011" s="15"/>
    </row>
    <row r="1012" spans="1:40" ht="12.75" customHeight="1">
      <c r="A1012" s="15"/>
      <c r="B1012" s="90" t="s">
        <v>950</v>
      </c>
      <c r="C1012" s="15"/>
      <c r="D1012" s="15"/>
      <c r="E1012" s="15"/>
      <c r="F1012" s="15"/>
      <c r="G1012" s="15"/>
      <c r="H1012" s="96"/>
      <c r="I1012" s="15"/>
      <c r="J1012" s="1596"/>
      <c r="K1012" s="1596"/>
      <c r="L1012" s="1596"/>
      <c r="M1012" s="1589">
        <f t="shared" si="167"/>
        <v>0</v>
      </c>
      <c r="N1012" s="248"/>
      <c r="O1012" s="15"/>
      <c r="P1012" s="15"/>
      <c r="Q1012" s="15"/>
      <c r="R1012" s="15"/>
      <c r="S1012" s="15"/>
      <c r="T1012" s="15"/>
      <c r="U1012" s="15"/>
      <c r="V1012" s="15"/>
      <c r="W1012" s="15"/>
      <c r="X1012" s="15"/>
      <c r="Y1012" s="15"/>
      <c r="Z1012" s="15"/>
      <c r="AA1012" s="15"/>
      <c r="AB1012" s="15"/>
      <c r="AC1012" s="15"/>
      <c r="AD1012" s="15"/>
      <c r="AE1012" s="15"/>
      <c r="AF1012" s="15"/>
      <c r="AG1012" s="15"/>
      <c r="AH1012" s="15"/>
      <c r="AI1012" s="15"/>
      <c r="AJ1012" s="15"/>
      <c r="AK1012" s="15"/>
      <c r="AL1012" s="15"/>
      <c r="AM1012" s="15"/>
      <c r="AN1012" s="15"/>
    </row>
    <row r="1013" spans="1:40" ht="12.75" customHeight="1">
      <c r="A1013" s="15"/>
      <c r="B1013" s="90" t="s">
        <v>951</v>
      </c>
      <c r="C1013" s="15"/>
      <c r="D1013" s="15"/>
      <c r="E1013" s="15"/>
      <c r="F1013" s="15"/>
      <c r="G1013" s="15"/>
      <c r="H1013" s="96"/>
      <c r="I1013" s="15"/>
      <c r="J1013" s="1596"/>
      <c r="K1013" s="1596"/>
      <c r="L1013" s="1596"/>
      <c r="M1013" s="1589">
        <f t="shared" si="167"/>
        <v>0</v>
      </c>
      <c r="N1013" s="248"/>
      <c r="O1013" s="15"/>
      <c r="P1013" s="15"/>
      <c r="Q1013" s="15"/>
      <c r="R1013" s="15"/>
      <c r="S1013" s="15"/>
      <c r="T1013" s="15"/>
      <c r="U1013" s="15"/>
      <c r="V1013" s="15"/>
      <c r="W1013" s="15"/>
      <c r="X1013" s="15"/>
      <c r="Y1013" s="15"/>
      <c r="Z1013" s="15"/>
      <c r="AA1013" s="15"/>
      <c r="AB1013" s="15"/>
      <c r="AC1013" s="15"/>
      <c r="AD1013" s="15"/>
      <c r="AE1013" s="15"/>
      <c r="AF1013" s="15"/>
      <c r="AG1013" s="15"/>
      <c r="AH1013" s="15"/>
      <c r="AI1013" s="15"/>
      <c r="AJ1013" s="15"/>
      <c r="AK1013" s="15"/>
      <c r="AL1013" s="15"/>
      <c r="AM1013" s="15"/>
      <c r="AN1013" s="15"/>
    </row>
    <row r="1014" spans="1:40" ht="12.75" customHeight="1">
      <c r="A1014" s="15"/>
      <c r="B1014" s="90" t="s">
        <v>952</v>
      </c>
      <c r="C1014" s="15"/>
      <c r="D1014" s="15"/>
      <c r="E1014" s="15"/>
      <c r="F1014" s="15"/>
      <c r="G1014" s="15"/>
      <c r="H1014" s="96"/>
      <c r="I1014" s="15"/>
      <c r="J1014" s="1682"/>
      <c r="K1014" s="1682"/>
      <c r="L1014" s="1682"/>
      <c r="M1014" s="1597">
        <f t="shared" si="167"/>
        <v>0</v>
      </c>
      <c r="N1014" s="408"/>
      <c r="O1014" s="15"/>
      <c r="P1014" s="15"/>
      <c r="Q1014" s="15"/>
      <c r="R1014" s="15"/>
      <c r="S1014" s="15"/>
      <c r="T1014" s="15"/>
      <c r="U1014" s="15"/>
      <c r="V1014" s="15"/>
      <c r="W1014" s="15"/>
      <c r="X1014" s="15"/>
      <c r="Y1014" s="15"/>
      <c r="Z1014" s="15"/>
      <c r="AA1014" s="15"/>
      <c r="AB1014" s="15"/>
      <c r="AC1014" s="15"/>
      <c r="AD1014" s="15"/>
      <c r="AE1014" s="15"/>
      <c r="AF1014" s="15"/>
      <c r="AG1014" s="15"/>
      <c r="AH1014" s="15"/>
      <c r="AI1014" s="15"/>
      <c r="AJ1014" s="15"/>
      <c r="AK1014" s="15"/>
      <c r="AL1014" s="15"/>
      <c r="AM1014" s="15"/>
      <c r="AN1014" s="15"/>
    </row>
    <row r="1015" spans="1:40" ht="12.75" customHeight="1">
      <c r="A1015" s="15"/>
      <c r="B1015" s="410" t="s">
        <v>831</v>
      </c>
      <c r="C1015" s="15"/>
      <c r="D1015" s="15"/>
      <c r="E1015" s="15"/>
      <c r="F1015" s="15"/>
      <c r="G1015" s="15"/>
      <c r="H1015" s="80"/>
      <c r="I1015" s="390"/>
      <c r="J1015" s="1682"/>
      <c r="K1015" s="1682"/>
      <c r="L1015" s="1682"/>
      <c r="M1015" s="1597">
        <f t="shared" si="167"/>
        <v>0</v>
      </c>
      <c r="N1015" s="414"/>
      <c r="O1015" s="411"/>
      <c r="P1015" s="15"/>
      <c r="Q1015" s="15"/>
      <c r="R1015" s="15"/>
      <c r="S1015" s="15"/>
      <c r="T1015" s="15"/>
      <c r="U1015" s="15"/>
      <c r="V1015" s="15"/>
      <c r="W1015" s="15"/>
      <c r="X1015" s="15"/>
      <c r="Y1015" s="15"/>
      <c r="Z1015" s="15"/>
      <c r="AA1015" s="15"/>
      <c r="AB1015" s="15"/>
      <c r="AC1015" s="15"/>
      <c r="AD1015" s="15"/>
      <c r="AE1015" s="15"/>
      <c r="AF1015" s="15"/>
      <c r="AG1015" s="15"/>
      <c r="AH1015" s="15"/>
      <c r="AI1015" s="15"/>
      <c r="AJ1015" s="15"/>
      <c r="AK1015" s="15"/>
      <c r="AL1015" s="15"/>
      <c r="AM1015" s="15"/>
      <c r="AN1015" s="15"/>
    </row>
    <row r="1016" spans="1:40" ht="12.75" customHeight="1">
      <c r="A1016" s="15"/>
      <c r="B1016" s="410" t="s">
        <v>831</v>
      </c>
      <c r="C1016" s="15"/>
      <c r="D1016" s="15"/>
      <c r="E1016" s="15"/>
      <c r="F1016" s="15"/>
      <c r="G1016" s="15"/>
      <c r="H1016" s="80"/>
      <c r="I1016" s="15"/>
      <c r="J1016" s="1617"/>
      <c r="K1016" s="1617"/>
      <c r="L1016" s="1617"/>
      <c r="M1016" s="1687">
        <f t="shared" si="167"/>
        <v>0</v>
      </c>
      <c r="N1016" s="408"/>
      <c r="O1016" s="412"/>
      <c r="P1016" s="15"/>
      <c r="Q1016" s="15"/>
      <c r="R1016" s="15"/>
      <c r="S1016" s="15"/>
      <c r="T1016" s="15"/>
      <c r="U1016" s="15"/>
      <c r="V1016" s="15"/>
      <c r="W1016" s="15"/>
      <c r="X1016" s="15"/>
      <c r="Y1016" s="15"/>
      <c r="Z1016" s="15"/>
      <c r="AA1016" s="15"/>
      <c r="AB1016" s="15"/>
      <c r="AC1016" s="15"/>
      <c r="AD1016" s="15"/>
      <c r="AE1016" s="15"/>
      <c r="AF1016" s="15"/>
      <c r="AG1016" s="15"/>
      <c r="AH1016" s="15"/>
      <c r="AI1016" s="15"/>
      <c r="AJ1016" s="15"/>
      <c r="AK1016" s="15"/>
      <c r="AL1016" s="15"/>
      <c r="AM1016" s="15"/>
      <c r="AN1016" s="15"/>
    </row>
    <row r="1017" spans="1:40" ht="12.75" customHeight="1">
      <c r="A1017" s="15"/>
      <c r="B1017" s="9" t="s">
        <v>955</v>
      </c>
      <c r="C1017" s="15"/>
      <c r="D1017" s="15"/>
      <c r="E1017" s="15"/>
      <c r="F1017" s="15"/>
      <c r="G1017" s="15"/>
      <c r="H1017" s="80"/>
      <c r="I1017" s="15"/>
      <c r="J1017" s="1606">
        <f t="shared" ref="J1017:M1017" si="168">SUM(J1011:J1016)</f>
        <v>0</v>
      </c>
      <c r="K1017" s="1606">
        <f t="shared" si="168"/>
        <v>0</v>
      </c>
      <c r="L1017" s="1606">
        <f t="shared" si="168"/>
        <v>0</v>
      </c>
      <c r="M1017" s="1606">
        <f t="shared" si="168"/>
        <v>0</v>
      </c>
      <c r="N1017" s="384"/>
      <c r="O1017" s="15"/>
      <c r="P1017" s="15"/>
      <c r="Q1017" s="15"/>
      <c r="R1017" s="15"/>
      <c r="S1017" s="15"/>
      <c r="T1017" s="15"/>
      <c r="U1017" s="15"/>
      <c r="V1017" s="15"/>
      <c r="W1017" s="15"/>
      <c r="X1017" s="15"/>
      <c r="Y1017" s="15"/>
      <c r="Z1017" s="15"/>
      <c r="AA1017" s="15"/>
      <c r="AB1017" s="15"/>
      <c r="AC1017" s="15"/>
      <c r="AD1017" s="15"/>
      <c r="AE1017" s="15"/>
      <c r="AF1017" s="15"/>
      <c r="AG1017" s="15"/>
      <c r="AH1017" s="15"/>
      <c r="AI1017" s="15"/>
      <c r="AJ1017" s="15"/>
      <c r="AK1017" s="15"/>
      <c r="AL1017" s="15"/>
      <c r="AM1017" s="15"/>
      <c r="AN1017" s="15"/>
    </row>
    <row r="1018" spans="1:40" ht="12.75" customHeight="1">
      <c r="A1018" s="15"/>
      <c r="B1018" s="413" t="s">
        <v>597</v>
      </c>
      <c r="C1018" s="15"/>
      <c r="D1018" s="15"/>
      <c r="E1018" s="15"/>
      <c r="F1018" s="15"/>
      <c r="G1018" s="15"/>
      <c r="H1018" s="80"/>
      <c r="I1018" s="15"/>
      <c r="J1018" s="1617"/>
      <c r="K1018" s="1617"/>
      <c r="L1018" s="1617"/>
      <c r="M1018" s="1617"/>
      <c r="N1018" s="408"/>
      <c r="O1018" s="15"/>
      <c r="P1018" s="15"/>
      <c r="Q1018" s="15"/>
      <c r="R1018" s="15"/>
      <c r="S1018" s="15"/>
      <c r="T1018" s="15"/>
      <c r="U1018" s="15"/>
      <c r="V1018" s="15"/>
      <c r="W1018" s="15"/>
      <c r="X1018" s="15"/>
      <c r="Y1018" s="15"/>
      <c r="Z1018" s="15"/>
      <c r="AA1018" s="15"/>
      <c r="AB1018" s="15"/>
      <c r="AC1018" s="15"/>
      <c r="AD1018" s="15"/>
      <c r="AE1018" s="15"/>
      <c r="AF1018" s="15"/>
      <c r="AG1018" s="15"/>
      <c r="AH1018" s="15"/>
      <c r="AI1018" s="15"/>
      <c r="AJ1018" s="15"/>
      <c r="AK1018" s="15"/>
      <c r="AL1018" s="15"/>
      <c r="AM1018" s="15"/>
      <c r="AN1018" s="15"/>
    </row>
    <row r="1019" spans="1:40" ht="12.75" customHeight="1">
      <c r="A1019" s="15"/>
      <c r="B1019" s="413" t="s">
        <v>140</v>
      </c>
      <c r="C1019" s="15"/>
      <c r="D1019" s="15"/>
      <c r="E1019" s="15"/>
      <c r="F1019" s="15"/>
      <c r="G1019" s="15"/>
      <c r="H1019" s="80"/>
      <c r="I1019" s="15"/>
      <c r="J1019" s="1589">
        <f t="shared" ref="J1019:M1019" si="169">SUM(J1017:J1018)</f>
        <v>0</v>
      </c>
      <c r="K1019" s="1589">
        <f t="shared" si="169"/>
        <v>0</v>
      </c>
      <c r="L1019" s="1589">
        <f t="shared" si="169"/>
        <v>0</v>
      </c>
      <c r="M1019" s="1589">
        <f t="shared" si="169"/>
        <v>0</v>
      </c>
      <c r="N1019" s="248"/>
      <c r="O1019" s="15"/>
      <c r="P1019" s="15"/>
      <c r="Q1019" s="15"/>
      <c r="R1019" s="15"/>
      <c r="S1019" s="15"/>
      <c r="T1019" s="15"/>
      <c r="U1019" s="15"/>
      <c r="V1019" s="15"/>
      <c r="W1019" s="15"/>
      <c r="X1019" s="15"/>
      <c r="Y1019" s="15"/>
      <c r="Z1019" s="15"/>
      <c r="AA1019" s="15"/>
      <c r="AB1019" s="15"/>
      <c r="AC1019" s="15"/>
      <c r="AD1019" s="15"/>
      <c r="AE1019" s="15"/>
      <c r="AF1019" s="15"/>
      <c r="AG1019" s="15"/>
      <c r="AH1019" s="15"/>
      <c r="AI1019" s="15"/>
      <c r="AJ1019" s="15"/>
      <c r="AK1019" s="15"/>
      <c r="AL1019" s="15"/>
      <c r="AM1019" s="15"/>
      <c r="AN1019" s="15"/>
    </row>
    <row r="1020" spans="1:40" ht="12.75" customHeight="1">
      <c r="A1020" s="15"/>
      <c r="B1020" s="413" t="s">
        <v>653</v>
      </c>
      <c r="C1020" s="15"/>
      <c r="D1020" s="15"/>
      <c r="E1020" s="15"/>
      <c r="F1020" s="15"/>
      <c r="G1020" s="96"/>
      <c r="H1020" s="80"/>
      <c r="I1020" s="96"/>
      <c r="J1020" s="1577"/>
      <c r="K1020" s="1577"/>
      <c r="L1020" s="1577"/>
      <c r="M1020" s="1577"/>
      <c r="N1020" s="248"/>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row>
    <row r="1021" spans="1:40" ht="12.75" customHeight="1">
      <c r="A1021" s="15"/>
      <c r="B1021" s="9"/>
      <c r="C1021" s="15"/>
      <c r="D1021" s="15"/>
      <c r="E1021" s="15"/>
      <c r="F1021" s="15"/>
      <c r="G1021" s="96"/>
      <c r="H1021" s="80"/>
      <c r="I1021" s="96"/>
      <c r="J1021" s="1686">
        <f t="shared" ref="J1021:M1021" si="170">SUM(J1019:J1020)</f>
        <v>0</v>
      </c>
      <c r="K1021" s="1686">
        <f t="shared" si="170"/>
        <v>0</v>
      </c>
      <c r="L1021" s="1686">
        <f t="shared" si="170"/>
        <v>0</v>
      </c>
      <c r="M1021" s="1686">
        <f t="shared" si="170"/>
        <v>0</v>
      </c>
      <c r="N1021" s="183"/>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row>
    <row r="1022" spans="1:40" ht="15.75" customHeight="1">
      <c r="A1022" s="15"/>
      <c r="B1022" s="138" t="s">
        <v>618</v>
      </c>
      <c r="C1022" s="15"/>
      <c r="D1022" s="15"/>
      <c r="E1022" s="15"/>
      <c r="F1022" s="15"/>
      <c r="G1022" s="15"/>
      <c r="H1022" s="15"/>
      <c r="I1022" s="15"/>
      <c r="J1022" s="1681">
        <f>M1017-F961</f>
        <v>0</v>
      </c>
      <c r="K1022" s="1681">
        <f>M1018-G961</f>
        <v>0</v>
      </c>
      <c r="L1022" s="1681">
        <f>M1019-H961</f>
        <v>0</v>
      </c>
      <c r="M1022" s="1681">
        <f>M1020-I961</f>
        <v>0</v>
      </c>
      <c r="N1022" s="248"/>
      <c r="O1022" s="15"/>
      <c r="P1022" s="15"/>
      <c r="Q1022" s="15"/>
      <c r="R1022" s="15"/>
      <c r="S1022" s="15"/>
      <c r="T1022" s="15"/>
      <c r="U1022" s="15"/>
      <c r="V1022" s="15"/>
      <c r="W1022" s="15"/>
      <c r="X1022" s="15"/>
      <c r="Y1022" s="15"/>
      <c r="Z1022" s="15"/>
      <c r="AA1022" s="15"/>
      <c r="AB1022" s="15"/>
      <c r="AC1022" s="15"/>
      <c r="AD1022" s="15"/>
      <c r="AE1022" s="15"/>
      <c r="AF1022" s="15"/>
      <c r="AG1022" s="15"/>
      <c r="AH1022" s="15"/>
      <c r="AI1022" s="15"/>
      <c r="AJ1022" s="15"/>
      <c r="AK1022" s="15"/>
      <c r="AL1022" s="15"/>
      <c r="AM1022" s="15"/>
      <c r="AN1022" s="15"/>
    </row>
    <row r="1023" spans="1:40" ht="15.75" customHeight="1">
      <c r="A1023" s="15"/>
      <c r="B1023" s="90"/>
      <c r="C1023" s="15"/>
      <c r="D1023" s="15"/>
      <c r="E1023" s="15"/>
      <c r="F1023" s="15"/>
      <c r="G1023" s="15"/>
      <c r="H1023" s="15"/>
      <c r="I1023" s="15"/>
      <c r="J1023" s="15"/>
      <c r="K1023" s="103"/>
      <c r="L1023" s="103"/>
      <c r="M1023" s="103"/>
      <c r="N1023" s="248"/>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row>
    <row r="1024" spans="1:40" ht="27.75" customHeight="1">
      <c r="A1024" s="15"/>
      <c r="B1024" s="1984" t="s">
        <v>936</v>
      </c>
      <c r="C1024" s="1972"/>
      <c r="D1024" s="1972"/>
      <c r="E1024" s="1972"/>
      <c r="F1024" s="1972"/>
      <c r="G1024" s="1972"/>
      <c r="H1024" s="1972"/>
      <c r="I1024" s="1972"/>
      <c r="J1024" s="1972"/>
      <c r="K1024" s="1972"/>
      <c r="L1024" s="1972"/>
      <c r="M1024" s="1970"/>
      <c r="N1024" s="177" t="s">
        <v>937</v>
      </c>
      <c r="O1024" s="4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row>
    <row r="1025" spans="1:40" ht="23.25" customHeight="1">
      <c r="A1025" s="15"/>
      <c r="B1025" s="1984" t="s">
        <v>956</v>
      </c>
      <c r="C1025" s="1972"/>
      <c r="D1025" s="1972"/>
      <c r="E1025" s="1972"/>
      <c r="F1025" s="1972"/>
      <c r="G1025" s="1972"/>
      <c r="H1025" s="1972"/>
      <c r="I1025" s="1972"/>
      <c r="J1025" s="1972"/>
      <c r="K1025" s="1972"/>
      <c r="L1025" s="1972"/>
      <c r="M1025" s="1970"/>
      <c r="N1025" s="177" t="s">
        <v>939</v>
      </c>
      <c r="O1025" s="415"/>
      <c r="Q1025" s="15"/>
      <c r="R1025" s="15"/>
      <c r="S1025" s="15"/>
      <c r="T1025" s="15"/>
      <c r="U1025" s="15"/>
      <c r="V1025" s="15"/>
      <c r="W1025" s="15"/>
      <c r="X1025" s="15"/>
      <c r="Y1025" s="15"/>
      <c r="Z1025" s="15"/>
      <c r="AA1025" s="15"/>
      <c r="AB1025" s="15"/>
      <c r="AC1025" s="15"/>
      <c r="AD1025" s="15"/>
      <c r="AE1025" s="15"/>
      <c r="AF1025" s="15"/>
      <c r="AG1025" s="15"/>
      <c r="AH1025" s="15"/>
      <c r="AI1025" s="15"/>
      <c r="AJ1025" s="15"/>
      <c r="AK1025" s="15"/>
      <c r="AL1025" s="15"/>
      <c r="AM1025" s="15"/>
      <c r="AN1025" s="15"/>
    </row>
    <row r="1026" spans="1:40" ht="12" customHeight="1">
      <c r="A1026" s="15"/>
      <c r="B1026" s="1984" t="s">
        <v>940</v>
      </c>
      <c r="C1026" s="1972"/>
      <c r="D1026" s="1972"/>
      <c r="E1026" s="1972"/>
      <c r="F1026" s="1972"/>
      <c r="G1026" s="1972"/>
      <c r="H1026" s="1972"/>
      <c r="I1026" s="1972"/>
      <c r="J1026" s="1972"/>
      <c r="K1026" s="1972"/>
      <c r="L1026" s="1972"/>
      <c r="M1026" s="1970"/>
      <c r="N1026" s="177" t="s">
        <v>941</v>
      </c>
      <c r="O1026" s="415"/>
      <c r="Q1026" s="1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row>
    <row r="1027" spans="1:40" ht="12" customHeight="1">
      <c r="A1027" s="15"/>
      <c r="B1027" s="15"/>
      <c r="C1027" s="15"/>
      <c r="D1027" s="15"/>
      <c r="E1027" s="15"/>
      <c r="F1027" s="15"/>
      <c r="G1027" s="15"/>
      <c r="H1027" s="15"/>
      <c r="I1027" s="15"/>
      <c r="J1027" s="15"/>
      <c r="K1027" s="103"/>
      <c r="L1027" s="103"/>
      <c r="M1027" s="103"/>
      <c r="N1027" s="248"/>
      <c r="O1027" s="412"/>
      <c r="P1027" s="80"/>
      <c r="Q1027" s="15"/>
      <c r="R1027" s="15"/>
      <c r="S1027" s="15"/>
      <c r="T1027" s="15"/>
      <c r="U1027" s="15"/>
      <c r="V1027" s="15"/>
      <c r="W1027" s="15"/>
      <c r="X1027" s="15"/>
      <c r="Y1027" s="15"/>
      <c r="Z1027" s="15"/>
      <c r="AA1027" s="15"/>
      <c r="AB1027" s="15"/>
      <c r="AC1027" s="15"/>
      <c r="AD1027" s="15"/>
      <c r="AE1027" s="15"/>
      <c r="AF1027" s="15"/>
      <c r="AG1027" s="15"/>
      <c r="AH1027" s="15"/>
      <c r="AI1027" s="15"/>
      <c r="AJ1027" s="15"/>
      <c r="AK1027" s="15"/>
      <c r="AL1027" s="15"/>
      <c r="AM1027" s="15"/>
      <c r="AN1027" s="15"/>
    </row>
    <row r="1028" spans="1:40" ht="12.75" customHeight="1">
      <c r="A1028" s="15"/>
      <c r="B1028" s="1164" t="s">
        <v>942</v>
      </c>
      <c r="C1028" s="1165"/>
      <c r="D1028" s="1165"/>
      <c r="E1028" s="1165"/>
      <c r="F1028" s="1165"/>
      <c r="G1028" s="1165"/>
      <c r="H1028" s="1165"/>
      <c r="I1028" s="1165"/>
      <c r="J1028" s="1165"/>
      <c r="K1028" s="1092"/>
      <c r="L1028" s="1092"/>
      <c r="M1028" s="1092"/>
      <c r="N1028" s="389" t="s">
        <v>943</v>
      </c>
      <c r="O1028" s="415"/>
      <c r="P1028" s="15"/>
      <c r="Q1028" s="15"/>
      <c r="R1028" s="15"/>
      <c r="S1028" s="15"/>
      <c r="T1028" s="15"/>
      <c r="U1028" s="15"/>
      <c r="V1028" s="15"/>
      <c r="W1028" s="15"/>
      <c r="X1028" s="15"/>
      <c r="Y1028" s="15"/>
      <c r="Z1028" s="15"/>
      <c r="AA1028" s="15"/>
      <c r="AB1028" s="15"/>
      <c r="AC1028" s="15"/>
      <c r="AD1028" s="15"/>
      <c r="AE1028" s="15"/>
      <c r="AF1028" s="15"/>
      <c r="AG1028" s="15"/>
      <c r="AH1028" s="15"/>
      <c r="AI1028" s="15"/>
      <c r="AJ1028" s="15"/>
      <c r="AK1028" s="15"/>
      <c r="AL1028" s="15"/>
      <c r="AM1028" s="15"/>
      <c r="AN1028" s="15"/>
    </row>
    <row r="1029" spans="1:40" ht="15.75" customHeight="1">
      <c r="A1029" s="15"/>
      <c r="B1029" s="416"/>
      <c r="C1029" s="15"/>
      <c r="D1029" s="15"/>
      <c r="E1029" s="15"/>
      <c r="F1029" s="15"/>
      <c r="G1029" s="15"/>
      <c r="H1029" s="15"/>
      <c r="I1029" s="15"/>
      <c r="J1029" s="15"/>
      <c r="K1029" s="103"/>
      <c r="L1029" s="103"/>
      <c r="M1029" s="103"/>
      <c r="N1029" s="248"/>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row>
    <row r="1030" spans="1:40" ht="15.75" customHeight="1">
      <c r="A1030" s="15"/>
      <c r="B1030" s="416" t="s">
        <v>957</v>
      </c>
      <c r="C1030" s="15"/>
      <c r="D1030" s="15"/>
      <c r="E1030" s="15"/>
      <c r="F1030" s="15"/>
      <c r="G1030" s="15"/>
      <c r="H1030" s="15"/>
      <c r="I1030" s="15"/>
      <c r="J1030" s="15"/>
      <c r="K1030" s="103"/>
      <c r="L1030" s="103"/>
      <c r="M1030" s="103"/>
      <c r="N1030" s="248"/>
      <c r="O1030" s="15"/>
      <c r="P1030" s="15"/>
      <c r="Q1030" s="15"/>
      <c r="R1030" s="15"/>
      <c r="S1030" s="15"/>
      <c r="T1030" s="15"/>
      <c r="U1030" s="15"/>
      <c r="V1030" s="15"/>
      <c r="W1030" s="15"/>
      <c r="X1030" s="15"/>
      <c r="Y1030" s="15"/>
      <c r="Z1030" s="15"/>
      <c r="AA1030" s="15"/>
      <c r="AB1030" s="15"/>
      <c r="AC1030" s="15"/>
      <c r="AD1030" s="15"/>
      <c r="AE1030" s="15"/>
      <c r="AF1030" s="15"/>
      <c r="AG1030" s="15"/>
      <c r="AH1030" s="15"/>
      <c r="AI1030" s="15"/>
      <c r="AJ1030" s="15"/>
      <c r="AK1030" s="15"/>
      <c r="AL1030" s="15"/>
      <c r="AM1030" s="15"/>
      <c r="AN1030" s="15"/>
    </row>
    <row r="1031" spans="1:40" ht="18" customHeight="1">
      <c r="A1031" s="417" t="s">
        <v>678</v>
      </c>
      <c r="B1031" s="418" t="s">
        <v>958</v>
      </c>
      <c r="C1031" s="148"/>
      <c r="D1031" s="148"/>
      <c r="E1031" s="148"/>
      <c r="F1031" s="270"/>
      <c r="G1031" s="270"/>
      <c r="H1031" s="15"/>
      <c r="I1031" s="15"/>
      <c r="J1031" s="15"/>
      <c r="K1031" s="15"/>
      <c r="N1031" s="419" t="s">
        <v>959</v>
      </c>
      <c r="O1031" s="412"/>
      <c r="P1031" s="15"/>
      <c r="Q1031" s="15"/>
      <c r="R1031" s="15"/>
      <c r="S1031" s="15"/>
      <c r="T1031" s="15"/>
      <c r="U1031" s="15"/>
      <c r="V1031" s="15"/>
      <c r="W1031" s="15"/>
      <c r="X1031" s="15"/>
      <c r="Y1031" s="15"/>
      <c r="Z1031" s="15"/>
      <c r="AA1031" s="15"/>
      <c r="AB1031" s="15"/>
      <c r="AC1031" s="15"/>
      <c r="AD1031" s="15"/>
      <c r="AE1031" s="15"/>
      <c r="AF1031" s="15"/>
      <c r="AG1031" s="15"/>
      <c r="AH1031" s="15"/>
      <c r="AI1031" s="15"/>
      <c r="AJ1031" s="15"/>
      <c r="AK1031" s="15"/>
      <c r="AL1031" s="15"/>
      <c r="AM1031" s="15"/>
      <c r="AN1031" s="15"/>
    </row>
    <row r="1032" spans="1:40" ht="15.75" customHeight="1">
      <c r="A1032" s="15"/>
      <c r="B1032" s="420"/>
      <c r="C1032" s="420"/>
      <c r="D1032" s="420"/>
      <c r="E1032" s="9"/>
      <c r="F1032" s="80"/>
      <c r="G1032" s="80"/>
      <c r="H1032" s="15"/>
      <c r="I1032" s="15"/>
      <c r="J1032" s="15"/>
      <c r="K1032" s="103"/>
      <c r="L1032" s="1993" t="s">
        <v>960</v>
      </c>
      <c r="M1032" s="1993"/>
      <c r="N1032" s="377"/>
      <c r="O1032" s="412"/>
      <c r="P1032" s="15"/>
      <c r="Q1032" s="15"/>
      <c r="R1032" s="15"/>
      <c r="S1032" s="15"/>
      <c r="T1032" s="15"/>
      <c r="U1032" s="15"/>
      <c r="V1032" s="15"/>
      <c r="W1032" s="15"/>
      <c r="X1032" s="15"/>
      <c r="Y1032" s="15"/>
      <c r="Z1032" s="15"/>
      <c r="AA1032" s="15"/>
      <c r="AB1032" s="15"/>
      <c r="AC1032" s="15"/>
      <c r="AD1032" s="15"/>
      <c r="AE1032" s="15"/>
      <c r="AF1032" s="15"/>
      <c r="AG1032" s="15"/>
      <c r="AH1032" s="15"/>
      <c r="AI1032" s="15"/>
      <c r="AJ1032" s="15"/>
      <c r="AK1032" s="15"/>
      <c r="AL1032" s="15"/>
      <c r="AM1032" s="15"/>
      <c r="AN1032" s="15"/>
    </row>
    <row r="1033" spans="1:40" ht="15.75" customHeight="1">
      <c r="A1033" s="15"/>
      <c r="B1033" s="407" t="s">
        <v>803</v>
      </c>
      <c r="D1033" s="1993" t="s">
        <v>961</v>
      </c>
      <c r="E1033" s="1993"/>
      <c r="F1033" s="1993"/>
      <c r="G1033" s="1993"/>
      <c r="H1033" s="1993" t="s">
        <v>962</v>
      </c>
      <c r="I1033" s="1993"/>
      <c r="J1033" s="1993"/>
      <c r="K1033" s="103"/>
      <c r="L1033" s="226">
        <v>44742</v>
      </c>
      <c r="M1033" s="226">
        <v>44377</v>
      </c>
      <c r="N1033" s="377"/>
      <c r="O1033" s="412"/>
      <c r="P1033" s="15"/>
      <c r="Q1033" s="15"/>
      <c r="R1033" s="15"/>
      <c r="S1033" s="15"/>
      <c r="T1033" s="15"/>
      <c r="U1033" s="15"/>
      <c r="V1033" s="15"/>
      <c r="W1033" s="15"/>
      <c r="X1033" s="15"/>
      <c r="Y1033" s="15"/>
      <c r="Z1033" s="15"/>
      <c r="AA1033" s="15"/>
      <c r="AB1033" s="15"/>
      <c r="AC1033" s="15"/>
      <c r="AD1033" s="15"/>
      <c r="AE1033" s="15"/>
      <c r="AF1033" s="15"/>
      <c r="AG1033" s="15"/>
      <c r="AH1033" s="15"/>
      <c r="AI1033" s="15"/>
      <c r="AJ1033" s="15"/>
      <c r="AK1033" s="15"/>
      <c r="AL1033" s="15"/>
      <c r="AM1033" s="15"/>
      <c r="AN1033" s="15"/>
    </row>
    <row r="1034" spans="1:40" ht="15.75" customHeight="1">
      <c r="A1034" s="15"/>
      <c r="B1034" s="9"/>
      <c r="C1034" s="9"/>
      <c r="D1034" s="9"/>
      <c r="E1034" s="9"/>
      <c r="F1034" s="80"/>
      <c r="G1034" s="80"/>
      <c r="H1034" s="15"/>
      <c r="I1034" s="15"/>
      <c r="J1034" s="15"/>
      <c r="K1034" s="103"/>
      <c r="L1034" s="421" t="s">
        <v>142</v>
      </c>
      <c r="M1034" s="421" t="s">
        <v>142</v>
      </c>
      <c r="N1034" s="377"/>
      <c r="O1034" s="412"/>
      <c r="P1034" s="15"/>
      <c r="Q1034" s="15"/>
      <c r="R1034" s="15"/>
      <c r="S1034" s="15"/>
      <c r="T1034" s="15"/>
      <c r="U1034" s="15"/>
      <c r="V1034" s="15"/>
      <c r="W1034" s="15"/>
      <c r="X1034" s="15"/>
      <c r="Y1034" s="15"/>
      <c r="Z1034" s="15"/>
      <c r="AA1034" s="15"/>
      <c r="AB1034" s="15"/>
      <c r="AC1034" s="15"/>
      <c r="AD1034" s="15"/>
      <c r="AE1034" s="15"/>
      <c r="AF1034" s="15"/>
      <c r="AG1034" s="15"/>
      <c r="AH1034" s="15"/>
      <c r="AI1034" s="15"/>
      <c r="AJ1034" s="15"/>
      <c r="AK1034" s="15"/>
      <c r="AL1034" s="15"/>
      <c r="AM1034" s="15"/>
      <c r="AN1034" s="15"/>
    </row>
    <row r="1035" spans="1:40" ht="15.75" customHeight="1">
      <c r="A1035" s="15"/>
      <c r="B1035" s="1100"/>
      <c r="C1035" s="1168"/>
      <c r="D1035" s="1168"/>
      <c r="E1035" s="1168"/>
      <c r="F1035" s="1117"/>
      <c r="G1035" s="1117"/>
      <c r="H1035" s="1165"/>
      <c r="I1035" s="1165"/>
      <c r="J1035" s="1165"/>
      <c r="K1035" s="1092"/>
      <c r="L1035" s="1595"/>
      <c r="M1035" s="1595"/>
      <c r="N1035" s="377"/>
      <c r="O1035" s="412"/>
      <c r="P1035" s="15"/>
      <c r="Q1035" s="1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row>
    <row r="1036" spans="1:40" ht="15.75" customHeight="1">
      <c r="A1036" s="15"/>
      <c r="B1036" s="1100"/>
      <c r="C1036" s="1168"/>
      <c r="D1036" s="1168"/>
      <c r="E1036" s="1168"/>
      <c r="F1036" s="1117"/>
      <c r="G1036" s="1117"/>
      <c r="H1036" s="1165"/>
      <c r="I1036" s="1165"/>
      <c r="J1036" s="1165"/>
      <c r="K1036" s="1092"/>
      <c r="L1036" s="1595"/>
      <c r="M1036" s="1595"/>
      <c r="N1036" s="377"/>
      <c r="O1036" s="412"/>
      <c r="P1036" s="15"/>
      <c r="Q1036" s="15"/>
      <c r="R1036" s="15"/>
      <c r="S1036" s="15"/>
      <c r="T1036" s="15"/>
      <c r="U1036" s="15"/>
      <c r="V1036" s="15"/>
      <c r="W1036" s="15"/>
      <c r="X1036" s="15"/>
      <c r="Y1036" s="15"/>
      <c r="Z1036" s="15"/>
      <c r="AA1036" s="15"/>
      <c r="AB1036" s="15"/>
      <c r="AC1036" s="15"/>
      <c r="AD1036" s="15"/>
      <c r="AE1036" s="15"/>
      <c r="AF1036" s="15"/>
      <c r="AG1036" s="15"/>
      <c r="AH1036" s="15"/>
      <c r="AI1036" s="15"/>
      <c r="AJ1036" s="15"/>
      <c r="AK1036" s="15"/>
      <c r="AL1036" s="15"/>
      <c r="AM1036" s="15"/>
      <c r="AN1036" s="15"/>
    </row>
    <row r="1037" spans="1:40" ht="15.75" customHeight="1">
      <c r="A1037" s="15"/>
      <c r="B1037" s="1168"/>
      <c r="C1037" s="1168"/>
      <c r="D1037" s="1168"/>
      <c r="E1037" s="1168"/>
      <c r="F1037" s="1117"/>
      <c r="G1037" s="1117"/>
      <c r="H1037" s="1165"/>
      <c r="I1037" s="1165"/>
      <c r="J1037" s="1165"/>
      <c r="K1037" s="1092"/>
      <c r="L1037" s="1595"/>
      <c r="M1037" s="1595"/>
      <c r="N1037" s="377"/>
      <c r="O1037" s="412"/>
      <c r="P1037" s="15"/>
      <c r="Q1037" s="15"/>
      <c r="R1037" s="15"/>
      <c r="S1037" s="15"/>
      <c r="T1037" s="15"/>
      <c r="U1037" s="15"/>
      <c r="V1037" s="15"/>
      <c r="W1037" s="15"/>
      <c r="X1037" s="15"/>
      <c r="Y1037" s="15"/>
      <c r="Z1037" s="15"/>
      <c r="AA1037" s="15"/>
      <c r="AB1037" s="15"/>
      <c r="AC1037" s="15"/>
      <c r="AD1037" s="15"/>
      <c r="AE1037" s="15"/>
      <c r="AF1037" s="15"/>
      <c r="AG1037" s="15"/>
      <c r="AH1037" s="15"/>
      <c r="AI1037" s="15"/>
      <c r="AJ1037" s="15"/>
      <c r="AK1037" s="15"/>
      <c r="AL1037" s="15"/>
      <c r="AM1037" s="15"/>
      <c r="AN1037" s="15"/>
    </row>
    <row r="1038" spans="1:40" ht="15.75" customHeight="1">
      <c r="A1038" s="15"/>
      <c r="B1038" s="1100"/>
      <c r="C1038" s="1168"/>
      <c r="D1038" s="1168"/>
      <c r="E1038" s="1168"/>
      <c r="F1038" s="1117"/>
      <c r="G1038" s="1117"/>
      <c r="H1038" s="1165"/>
      <c r="I1038" s="1165"/>
      <c r="J1038" s="1165"/>
      <c r="K1038" s="1092"/>
      <c r="L1038" s="1595"/>
      <c r="M1038" s="1595"/>
      <c r="N1038" s="377"/>
      <c r="O1038" s="412"/>
      <c r="P1038" s="15"/>
      <c r="Q1038" s="15"/>
      <c r="R1038" s="15"/>
      <c r="S1038" s="15"/>
      <c r="T1038" s="15"/>
      <c r="U1038" s="15"/>
      <c r="V1038" s="15"/>
      <c r="W1038" s="15"/>
      <c r="X1038" s="15"/>
      <c r="Y1038" s="15"/>
      <c r="Z1038" s="15"/>
      <c r="AA1038" s="15"/>
      <c r="AB1038" s="15"/>
      <c r="AC1038" s="15"/>
      <c r="AD1038" s="15"/>
      <c r="AE1038" s="15"/>
      <c r="AF1038" s="15"/>
      <c r="AG1038" s="15"/>
      <c r="AH1038" s="15"/>
      <c r="AI1038" s="15"/>
      <c r="AJ1038" s="15"/>
      <c r="AK1038" s="15"/>
      <c r="AL1038" s="15"/>
      <c r="AM1038" s="15"/>
      <c r="AN1038" s="15"/>
    </row>
    <row r="1039" spans="1:40" ht="15.75" customHeight="1">
      <c r="A1039" s="15"/>
      <c r="B1039" s="1100"/>
      <c r="C1039" s="1168"/>
      <c r="D1039" s="1168"/>
      <c r="E1039" s="1168"/>
      <c r="F1039" s="1117"/>
      <c r="G1039" s="1117"/>
      <c r="H1039" s="1165"/>
      <c r="I1039" s="1165"/>
      <c r="J1039" s="1165"/>
      <c r="K1039" s="1092"/>
      <c r="L1039" s="1595"/>
      <c r="M1039" s="1595"/>
      <c r="N1039" s="377"/>
      <c r="O1039" s="412"/>
      <c r="P1039" s="15"/>
      <c r="Q1039" s="15"/>
      <c r="R1039" s="15"/>
      <c r="S1039" s="15"/>
      <c r="T1039" s="15"/>
      <c r="U1039" s="15"/>
      <c r="V1039" s="15"/>
      <c r="W1039" s="15"/>
      <c r="X1039" s="15"/>
      <c r="Y1039" s="15"/>
      <c r="Z1039" s="15"/>
      <c r="AA1039" s="15"/>
      <c r="AB1039" s="15"/>
      <c r="AC1039" s="15"/>
      <c r="AD1039" s="15"/>
      <c r="AE1039" s="15"/>
      <c r="AF1039" s="15"/>
      <c r="AG1039" s="15"/>
      <c r="AH1039" s="15"/>
      <c r="AI1039" s="15"/>
      <c r="AJ1039" s="15"/>
      <c r="AK1039" s="15"/>
      <c r="AL1039" s="15"/>
      <c r="AM1039" s="15"/>
      <c r="AN1039" s="15"/>
    </row>
    <row r="1040" spans="1:40" ht="15.75" customHeight="1">
      <c r="A1040" s="15"/>
      <c r="B1040" s="1168"/>
      <c r="C1040" s="1168"/>
      <c r="D1040" s="1168"/>
      <c r="E1040" s="1168"/>
      <c r="F1040" s="1117"/>
      <c r="G1040" s="1117"/>
      <c r="H1040" s="1165"/>
      <c r="I1040" s="1165"/>
      <c r="J1040" s="1165"/>
      <c r="K1040" s="1092"/>
      <c r="L1040" s="1595"/>
      <c r="M1040" s="1595"/>
      <c r="N1040" s="377"/>
      <c r="O1040" s="412"/>
      <c r="P1040" s="15"/>
      <c r="Q1040" s="15"/>
      <c r="R1040" s="15"/>
      <c r="S1040" s="15"/>
      <c r="T1040" s="15"/>
      <c r="U1040" s="15"/>
      <c r="V1040" s="15"/>
      <c r="W1040" s="15"/>
      <c r="X1040" s="15"/>
      <c r="Y1040" s="15"/>
      <c r="Z1040" s="15"/>
      <c r="AA1040" s="15"/>
      <c r="AB1040" s="15"/>
      <c r="AC1040" s="15"/>
      <c r="AD1040" s="15"/>
      <c r="AE1040" s="15"/>
      <c r="AF1040" s="15"/>
      <c r="AG1040" s="15"/>
      <c r="AH1040" s="15"/>
      <c r="AI1040" s="15"/>
      <c r="AJ1040" s="15"/>
      <c r="AK1040" s="15"/>
      <c r="AL1040" s="15"/>
      <c r="AM1040" s="15"/>
      <c r="AN1040" s="15"/>
    </row>
    <row r="1041" spans="1:40" ht="15.75" customHeight="1">
      <c r="A1041" s="15"/>
      <c r="B1041" s="1100"/>
      <c r="C1041" s="1168"/>
      <c r="D1041" s="1168"/>
      <c r="E1041" s="1168"/>
      <c r="F1041" s="1117"/>
      <c r="G1041" s="1117"/>
      <c r="H1041" s="1165"/>
      <c r="I1041" s="1165"/>
      <c r="J1041" s="1165"/>
      <c r="K1041" s="1092"/>
      <c r="L1041" s="1595"/>
      <c r="M1041" s="1595"/>
      <c r="N1041" s="377"/>
      <c r="O1041" s="412"/>
      <c r="P1041" s="15"/>
      <c r="Q1041" s="15"/>
      <c r="R1041" s="15"/>
      <c r="S1041" s="15"/>
      <c r="T1041" s="15"/>
      <c r="U1041" s="15"/>
      <c r="V1041" s="15"/>
      <c r="W1041" s="15"/>
      <c r="X1041" s="15"/>
      <c r="Y1041" s="15"/>
      <c r="Z1041" s="15"/>
      <c r="AA1041" s="15"/>
      <c r="AB1041" s="15"/>
      <c r="AC1041" s="15"/>
      <c r="AD1041" s="15"/>
      <c r="AE1041" s="15"/>
      <c r="AF1041" s="15"/>
      <c r="AG1041" s="15"/>
      <c r="AH1041" s="15"/>
      <c r="AI1041" s="15"/>
      <c r="AJ1041" s="15"/>
      <c r="AK1041" s="15"/>
      <c r="AL1041" s="15"/>
      <c r="AM1041" s="15"/>
      <c r="AN1041" s="15"/>
    </row>
    <row r="1042" spans="1:40" ht="12.75" customHeight="1">
      <c r="A1042" s="15"/>
      <c r="B1042" s="1100"/>
      <c r="C1042" s="1168"/>
      <c r="D1042" s="1168"/>
      <c r="E1042" s="1168"/>
      <c r="F1042" s="1117"/>
      <c r="G1042" s="1117"/>
      <c r="H1042" s="1165"/>
      <c r="I1042" s="1165"/>
      <c r="J1042" s="1165"/>
      <c r="K1042" s="1092"/>
      <c r="L1042" s="1595"/>
      <c r="M1042" s="1595"/>
      <c r="N1042" s="377"/>
      <c r="O1042" s="412"/>
      <c r="P1042" s="15"/>
      <c r="Q1042" s="15"/>
      <c r="R1042" s="15"/>
      <c r="S1042" s="15"/>
      <c r="T1042" s="15"/>
      <c r="U1042" s="15"/>
      <c r="V1042" s="15"/>
      <c r="W1042" s="15"/>
      <c r="X1042" s="15"/>
      <c r="Y1042" s="15"/>
      <c r="Z1042" s="15"/>
      <c r="AA1042" s="15"/>
      <c r="AB1042" s="15"/>
      <c r="AC1042" s="15"/>
      <c r="AD1042" s="15"/>
      <c r="AE1042" s="15"/>
      <c r="AF1042" s="15"/>
      <c r="AG1042" s="15"/>
      <c r="AH1042" s="15"/>
      <c r="AI1042" s="15"/>
      <c r="AJ1042" s="15"/>
      <c r="AK1042" s="15"/>
      <c r="AL1042" s="15"/>
      <c r="AM1042" s="15"/>
      <c r="AN1042" s="15"/>
    </row>
    <row r="1043" spans="1:40" ht="12.75" customHeight="1">
      <c r="A1043" s="15"/>
      <c r="B1043" s="1100"/>
      <c r="C1043" s="1168"/>
      <c r="D1043" s="1168"/>
      <c r="E1043" s="1168"/>
      <c r="F1043" s="1117"/>
      <c r="G1043" s="1117"/>
      <c r="H1043" s="1165"/>
      <c r="I1043" s="1165"/>
      <c r="J1043" s="1165"/>
      <c r="K1043" s="1092"/>
      <c r="L1043" s="1595"/>
      <c r="M1043" s="1595"/>
      <c r="N1043" s="377"/>
      <c r="O1043" s="412"/>
      <c r="P1043" s="15"/>
      <c r="Q1043" s="15"/>
      <c r="R1043" s="15"/>
      <c r="S1043" s="15"/>
      <c r="T1043" s="15"/>
      <c r="U1043" s="15"/>
      <c r="V1043" s="15"/>
      <c r="W1043" s="15"/>
      <c r="X1043" s="15"/>
      <c r="Y1043" s="15"/>
      <c r="Z1043" s="15"/>
      <c r="AA1043" s="15"/>
      <c r="AB1043" s="15"/>
      <c r="AC1043" s="15"/>
      <c r="AD1043" s="15"/>
      <c r="AE1043" s="15"/>
      <c r="AF1043" s="15"/>
      <c r="AG1043" s="15"/>
      <c r="AH1043" s="15"/>
      <c r="AI1043" s="15"/>
      <c r="AJ1043" s="15"/>
      <c r="AK1043" s="15"/>
      <c r="AL1043" s="15"/>
      <c r="AM1043" s="15"/>
      <c r="AN1043" s="15"/>
    </row>
    <row r="1044" spans="1:40" ht="12.75" customHeight="1">
      <c r="A1044" s="80"/>
      <c r="B1044" s="90"/>
      <c r="C1044" s="90"/>
      <c r="D1044" s="90"/>
      <c r="E1044" s="9"/>
      <c r="F1044" s="80"/>
      <c r="G1044" s="80"/>
      <c r="H1044" s="15"/>
      <c r="I1044" s="15"/>
      <c r="J1044" s="15"/>
      <c r="K1044" s="103"/>
      <c r="L1044" s="103"/>
      <c r="M1044" s="103"/>
      <c r="N1044" s="248"/>
      <c r="O1044" s="15"/>
      <c r="P1044" s="15"/>
      <c r="Q1044" s="15"/>
      <c r="R1044" s="15"/>
      <c r="S1044" s="15"/>
      <c r="T1044" s="15"/>
      <c r="U1044" s="15"/>
      <c r="V1044" s="15"/>
      <c r="W1044" s="15"/>
      <c r="X1044" s="15"/>
      <c r="Y1044" s="15"/>
      <c r="Z1044" s="15"/>
      <c r="AA1044" s="15"/>
      <c r="AB1044" s="15"/>
      <c r="AC1044" s="15"/>
      <c r="AD1044" s="15"/>
      <c r="AE1044" s="15"/>
      <c r="AF1044" s="15"/>
      <c r="AG1044" s="15"/>
      <c r="AH1044" s="15"/>
      <c r="AI1044" s="15"/>
      <c r="AJ1044" s="15"/>
      <c r="AK1044" s="15"/>
      <c r="AL1044" s="15"/>
      <c r="AM1044" s="15"/>
      <c r="AN1044" s="15"/>
    </row>
    <row r="1045" spans="1:40" ht="12.75" customHeight="1">
      <c r="A1045" s="376" t="s">
        <v>692</v>
      </c>
      <c r="B1045" s="422" t="s">
        <v>963</v>
      </c>
      <c r="C1045" s="90"/>
      <c r="D1045" s="90"/>
      <c r="E1045" s="9"/>
      <c r="F1045" s="80"/>
      <c r="G1045" s="80"/>
      <c r="H1045" s="15"/>
      <c r="I1045" s="15"/>
      <c r="J1045" s="15"/>
      <c r="K1045" s="103"/>
      <c r="L1045" s="103"/>
      <c r="M1045" s="103"/>
      <c r="N1045" s="248"/>
      <c r="O1045" s="412"/>
      <c r="P1045" s="15"/>
      <c r="Q1045" s="15"/>
      <c r="R1045" s="15"/>
      <c r="S1045" s="15"/>
      <c r="T1045" s="15"/>
      <c r="U1045" s="15"/>
      <c r="V1045" s="15"/>
      <c r="W1045" s="15"/>
      <c r="X1045" s="15"/>
      <c r="Y1045" s="15"/>
      <c r="Z1045" s="15"/>
      <c r="AA1045" s="15"/>
      <c r="AB1045" s="15"/>
      <c r="AC1045" s="15"/>
      <c r="AD1045" s="15"/>
      <c r="AE1045" s="15"/>
      <c r="AF1045" s="15"/>
      <c r="AG1045" s="15"/>
      <c r="AH1045" s="15"/>
      <c r="AI1045" s="15"/>
      <c r="AJ1045" s="15"/>
      <c r="AK1045" s="15"/>
      <c r="AL1045" s="15"/>
      <c r="AM1045" s="15"/>
      <c r="AN1045" s="15"/>
    </row>
    <row r="1046" spans="1:40" ht="12.75" customHeight="1">
      <c r="A1046" s="15"/>
      <c r="B1046" s="9"/>
      <c r="C1046" s="1991" t="s">
        <v>964</v>
      </c>
      <c r="D1046" s="1949"/>
      <c r="E1046" s="1949"/>
      <c r="F1046" s="1950"/>
      <c r="G1046" s="1992" t="s">
        <v>965</v>
      </c>
      <c r="H1046" s="1949"/>
      <c r="I1046" s="1949"/>
      <c r="J1046" s="1950"/>
      <c r="K1046" s="1992" t="s">
        <v>966</v>
      </c>
      <c r="L1046" s="1949"/>
      <c r="M1046" s="1950"/>
      <c r="N1046" s="248"/>
      <c r="O1046" s="15"/>
      <c r="P1046" s="15"/>
      <c r="Q1046" s="15"/>
      <c r="R1046" s="15"/>
      <c r="S1046" s="15"/>
      <c r="T1046" s="15"/>
      <c r="U1046" s="15"/>
      <c r="V1046" s="15"/>
      <c r="W1046" s="15"/>
      <c r="X1046" s="15"/>
      <c r="Y1046" s="15"/>
      <c r="Z1046" s="15"/>
      <c r="AA1046" s="15"/>
      <c r="AB1046" s="15"/>
      <c r="AC1046" s="15"/>
      <c r="AD1046" s="15"/>
      <c r="AE1046" s="15"/>
      <c r="AF1046" s="15"/>
      <c r="AG1046" s="15"/>
      <c r="AH1046" s="15"/>
      <c r="AI1046" s="15"/>
      <c r="AJ1046" s="15"/>
      <c r="AK1046" s="15"/>
      <c r="AL1046" s="15"/>
      <c r="AM1046" s="15"/>
      <c r="AN1046" s="15"/>
    </row>
    <row r="1047" spans="1:40" ht="12.75" customHeight="1">
      <c r="A1047" s="15"/>
      <c r="B1047" s="90"/>
      <c r="C1047" s="9"/>
      <c r="D1047" s="9"/>
      <c r="E1047" s="9"/>
      <c r="F1047" s="9"/>
      <c r="G1047" s="80"/>
      <c r="H1047" s="80"/>
      <c r="I1047" s="80"/>
      <c r="J1047" s="80"/>
      <c r="K1047" s="15"/>
      <c r="L1047" s="15"/>
      <c r="M1047" s="15"/>
      <c r="N1047" s="248"/>
      <c r="O1047" s="15"/>
      <c r="P1047" s="15"/>
      <c r="Q1047" s="15"/>
      <c r="R1047" s="80"/>
      <c r="S1047" s="80"/>
      <c r="T1047" s="80"/>
      <c r="U1047" s="80"/>
      <c r="V1047" s="15"/>
      <c r="W1047" s="15"/>
      <c r="X1047" s="15"/>
      <c r="Y1047" s="15"/>
      <c r="Z1047" s="15"/>
      <c r="AA1047" s="15"/>
      <c r="AB1047" s="15"/>
      <c r="AC1047" s="15"/>
      <c r="AD1047" s="15"/>
      <c r="AE1047" s="15"/>
      <c r="AF1047" s="15"/>
      <c r="AG1047" s="15"/>
      <c r="AH1047" s="15"/>
      <c r="AI1047" s="15"/>
      <c r="AJ1047" s="15"/>
      <c r="AK1047" s="15"/>
      <c r="AL1047" s="15"/>
      <c r="AM1047" s="15"/>
      <c r="AN1047" s="15"/>
    </row>
    <row r="1048" spans="1:40" ht="57.75" customHeight="1">
      <c r="A1048" s="15"/>
      <c r="B1048" s="1168" t="s">
        <v>967</v>
      </c>
      <c r="C1048" s="1990"/>
      <c r="D1048" s="1972"/>
      <c r="E1048" s="1972"/>
      <c r="F1048" s="1970"/>
      <c r="G1048" s="1984" t="s">
        <v>968</v>
      </c>
      <c r="H1048" s="1972"/>
      <c r="I1048" s="1972"/>
      <c r="J1048" s="1970"/>
      <c r="K1048" s="1984" t="s">
        <v>969</v>
      </c>
      <c r="L1048" s="1972"/>
      <c r="M1048" s="1970"/>
      <c r="N1048" s="423"/>
      <c r="O1048" s="424"/>
      <c r="P1048" s="424"/>
      <c r="Q1048" s="424"/>
      <c r="R1048" s="15"/>
      <c r="S1048" s="15"/>
      <c r="T1048" s="15"/>
      <c r="U1048" s="15"/>
      <c r="V1048" s="15"/>
      <c r="W1048" s="15"/>
      <c r="X1048" s="15"/>
      <c r="Y1048" s="15"/>
      <c r="Z1048" s="15"/>
      <c r="AA1048" s="15"/>
      <c r="AB1048" s="15"/>
      <c r="AC1048" s="15"/>
      <c r="AD1048" s="15"/>
      <c r="AE1048" s="15"/>
      <c r="AF1048" s="15"/>
      <c r="AG1048" s="15"/>
      <c r="AH1048" s="15"/>
      <c r="AI1048" s="15"/>
      <c r="AJ1048" s="15"/>
      <c r="AK1048" s="15"/>
      <c r="AL1048" s="15"/>
      <c r="AM1048" s="15"/>
      <c r="AN1048" s="15"/>
    </row>
    <row r="1049" spans="1:40">
      <c r="A1049" s="15"/>
      <c r="B1049" s="1100"/>
      <c r="C1049" s="1100"/>
      <c r="D1049" s="1100"/>
      <c r="E1049" s="1117"/>
      <c r="F1049" s="1165"/>
      <c r="G1049" s="1115"/>
      <c r="H1049" s="1115"/>
      <c r="I1049" s="1115"/>
      <c r="J1049" s="1115"/>
      <c r="K1049" s="1984"/>
      <c r="L1049" s="1972"/>
      <c r="M1049" s="1970"/>
      <c r="N1049" s="423"/>
      <c r="O1049" s="424"/>
      <c r="P1049" s="424"/>
      <c r="Q1049" s="424"/>
      <c r="R1049" s="15"/>
      <c r="S1049" s="15"/>
      <c r="T1049" s="15"/>
      <c r="U1049" s="15"/>
      <c r="V1049" s="15"/>
      <c r="W1049" s="15"/>
      <c r="X1049" s="15"/>
      <c r="Y1049" s="15"/>
      <c r="Z1049" s="15"/>
      <c r="AA1049" s="15"/>
      <c r="AB1049" s="15"/>
      <c r="AC1049" s="15"/>
      <c r="AD1049" s="15"/>
      <c r="AE1049" s="15"/>
      <c r="AF1049" s="15"/>
      <c r="AG1049" s="15"/>
      <c r="AH1049" s="15"/>
      <c r="AI1049" s="15"/>
      <c r="AJ1049" s="15"/>
      <c r="AK1049" s="15"/>
      <c r="AL1049" s="15"/>
      <c r="AM1049" s="15"/>
      <c r="AN1049" s="15"/>
    </row>
    <row r="1050" spans="1:40">
      <c r="A1050" s="15"/>
      <c r="B1050" s="1100"/>
      <c r="C1050" s="1100"/>
      <c r="D1050" s="1100"/>
      <c r="E1050" s="1117"/>
      <c r="F1050" s="1165"/>
      <c r="G1050" s="1984"/>
      <c r="H1050" s="1972"/>
      <c r="I1050" s="1972"/>
      <c r="J1050" s="1970"/>
      <c r="K1050" s="1984"/>
      <c r="L1050" s="1972"/>
      <c r="M1050" s="1970"/>
      <c r="N1050" s="423"/>
      <c r="O1050" s="424"/>
      <c r="P1050" s="424"/>
      <c r="Q1050" s="424"/>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row>
    <row r="1051" spans="1:40" ht="12" customHeight="1">
      <c r="A1051" s="15"/>
      <c r="B1051" s="1100"/>
      <c r="C1051" s="1100"/>
      <c r="D1051" s="1100"/>
      <c r="E1051" s="1117"/>
      <c r="F1051" s="1165"/>
      <c r="G1051" s="1169"/>
      <c r="H1051" s="1169"/>
      <c r="I1051" s="1169"/>
      <c r="J1051" s="1117"/>
      <c r="K1051" s="1169"/>
      <c r="L1051" s="1169"/>
      <c r="M1051" s="1169"/>
      <c r="N1051" s="177"/>
      <c r="O1051" s="80"/>
      <c r="P1051" s="80"/>
      <c r="Q1051" s="80"/>
      <c r="R1051" s="15"/>
      <c r="S1051" s="15"/>
      <c r="T1051" s="15"/>
      <c r="U1051" s="15"/>
      <c r="V1051" s="15"/>
      <c r="W1051" s="15"/>
      <c r="X1051" s="15"/>
      <c r="Y1051" s="15"/>
      <c r="Z1051" s="15"/>
      <c r="AA1051" s="15"/>
      <c r="AB1051" s="15"/>
      <c r="AC1051" s="15"/>
      <c r="AD1051" s="15"/>
      <c r="AE1051" s="15"/>
      <c r="AF1051" s="15"/>
      <c r="AG1051" s="15"/>
      <c r="AH1051" s="15"/>
      <c r="AI1051" s="15"/>
      <c r="AJ1051" s="15"/>
      <c r="AK1051" s="15"/>
      <c r="AL1051" s="15"/>
      <c r="AM1051" s="15"/>
      <c r="AN1051" s="15"/>
    </row>
    <row r="1052" spans="1:40" ht="36.75" customHeight="1">
      <c r="A1052" s="15"/>
      <c r="B1052" s="1168" t="s">
        <v>967</v>
      </c>
      <c r="C1052" s="1990"/>
      <c r="D1052" s="1972"/>
      <c r="E1052" s="1972"/>
      <c r="F1052" s="1970"/>
      <c r="G1052" s="1984"/>
      <c r="H1052" s="1972"/>
      <c r="I1052" s="1972"/>
      <c r="J1052" s="1970"/>
      <c r="K1052" s="1984"/>
      <c r="L1052" s="1972"/>
      <c r="M1052" s="1970"/>
      <c r="N1052" s="423"/>
      <c r="O1052" s="424"/>
      <c r="P1052" s="424"/>
      <c r="Q1052" s="424"/>
      <c r="R1052" s="15"/>
      <c r="S1052" s="15"/>
      <c r="T1052" s="15"/>
      <c r="U1052" s="15"/>
      <c r="V1052" s="15"/>
      <c r="W1052" s="15"/>
      <c r="X1052" s="15"/>
      <c r="Y1052" s="15"/>
      <c r="Z1052" s="15"/>
      <c r="AA1052" s="15"/>
      <c r="AB1052" s="15"/>
      <c r="AC1052" s="15"/>
      <c r="AD1052" s="15"/>
      <c r="AE1052" s="15"/>
      <c r="AF1052" s="15"/>
      <c r="AG1052" s="15"/>
      <c r="AH1052" s="15"/>
      <c r="AI1052" s="15"/>
      <c r="AJ1052" s="15"/>
      <c r="AK1052" s="15"/>
      <c r="AL1052" s="15"/>
      <c r="AM1052" s="15"/>
      <c r="AN1052" s="15"/>
    </row>
    <row r="1053" spans="1:40" ht="36.75" customHeight="1">
      <c r="A1053" s="15"/>
      <c r="B1053" s="1100"/>
      <c r="C1053" s="1100"/>
      <c r="D1053" s="1100"/>
      <c r="E1053" s="1117"/>
      <c r="F1053" s="1165"/>
      <c r="G1053" s="1984"/>
      <c r="H1053" s="1972"/>
      <c r="I1053" s="1972"/>
      <c r="J1053" s="1970"/>
      <c r="K1053" s="1984"/>
      <c r="L1053" s="1972"/>
      <c r="M1053" s="1970"/>
      <c r="N1053" s="423"/>
      <c r="O1053" s="424"/>
      <c r="P1053" s="424"/>
      <c r="Q1053" s="424"/>
      <c r="R1053" s="15"/>
      <c r="S1053" s="15"/>
      <c r="T1053" s="15"/>
      <c r="U1053" s="15"/>
      <c r="V1053" s="15"/>
      <c r="W1053" s="15"/>
      <c r="X1053" s="15"/>
      <c r="Y1053" s="15"/>
      <c r="Z1053" s="15"/>
      <c r="AA1053" s="15"/>
      <c r="AB1053" s="15"/>
      <c r="AC1053" s="15"/>
      <c r="AD1053" s="15"/>
      <c r="AE1053" s="15"/>
      <c r="AF1053" s="15"/>
      <c r="AG1053" s="15"/>
      <c r="AH1053" s="15"/>
      <c r="AI1053" s="15"/>
      <c r="AJ1053" s="15"/>
      <c r="AK1053" s="15"/>
      <c r="AL1053" s="15"/>
      <c r="AM1053" s="15"/>
      <c r="AN1053" s="15"/>
    </row>
    <row r="1054" spans="1:40">
      <c r="A1054" s="15"/>
      <c r="B1054" s="1100"/>
      <c r="C1054" s="1100"/>
      <c r="D1054" s="1100"/>
      <c r="E1054" s="1117"/>
      <c r="F1054" s="1165"/>
      <c r="G1054" s="1984"/>
      <c r="H1054" s="1972"/>
      <c r="I1054" s="1972"/>
      <c r="J1054" s="1970"/>
      <c r="K1054" s="1984"/>
      <c r="L1054" s="1972"/>
      <c r="M1054" s="1970"/>
      <c r="N1054" s="423"/>
      <c r="O1054" s="424"/>
      <c r="P1054" s="424"/>
      <c r="Q1054" s="424"/>
      <c r="R1054" s="15"/>
      <c r="S1054" s="15"/>
      <c r="T1054" s="15"/>
      <c r="U1054" s="15"/>
      <c r="V1054" s="15"/>
      <c r="W1054" s="15"/>
      <c r="X1054" s="15"/>
      <c r="Y1054" s="15"/>
      <c r="Z1054" s="15"/>
      <c r="AA1054" s="15"/>
      <c r="AB1054" s="15"/>
      <c r="AC1054" s="15"/>
      <c r="AD1054" s="15"/>
      <c r="AE1054" s="15"/>
      <c r="AF1054" s="15"/>
      <c r="AG1054" s="15"/>
      <c r="AH1054" s="15"/>
      <c r="AI1054" s="15"/>
      <c r="AJ1054" s="15"/>
      <c r="AK1054" s="15"/>
      <c r="AL1054" s="15"/>
      <c r="AM1054" s="15"/>
      <c r="AN1054" s="15"/>
    </row>
    <row r="1055" spans="1:40" ht="12" customHeight="1">
      <c r="A1055" s="15"/>
      <c r="B1055" s="1100"/>
      <c r="C1055" s="1100"/>
      <c r="D1055" s="1100"/>
      <c r="E1055" s="1117"/>
      <c r="F1055" s="1165"/>
      <c r="G1055" s="1169"/>
      <c r="H1055" s="1169"/>
      <c r="I1055" s="1169"/>
      <c r="J1055" s="1117"/>
      <c r="K1055" s="1169"/>
      <c r="L1055" s="1169"/>
      <c r="M1055" s="1169"/>
      <c r="N1055" s="177"/>
      <c r="O1055" s="80"/>
      <c r="P1055" s="80"/>
      <c r="Q1055" s="80"/>
      <c r="R1055" s="15"/>
      <c r="S1055" s="15"/>
      <c r="T1055" s="15"/>
      <c r="U1055" s="15"/>
      <c r="V1055" s="15"/>
      <c r="W1055" s="15"/>
      <c r="X1055" s="15"/>
      <c r="Y1055" s="15"/>
      <c r="Z1055" s="15"/>
      <c r="AA1055" s="15"/>
      <c r="AB1055" s="15"/>
      <c r="AC1055" s="15"/>
      <c r="AD1055" s="15"/>
      <c r="AE1055" s="15"/>
      <c r="AF1055" s="15"/>
      <c r="AG1055" s="15"/>
      <c r="AH1055" s="15"/>
      <c r="AI1055" s="15"/>
      <c r="AJ1055" s="15"/>
      <c r="AK1055" s="15"/>
      <c r="AL1055" s="15"/>
      <c r="AM1055" s="15"/>
      <c r="AN1055" s="15"/>
    </row>
    <row r="1056" spans="1:40" ht="37.5" customHeight="1">
      <c r="A1056" s="15"/>
      <c r="B1056" s="1168" t="s">
        <v>967</v>
      </c>
      <c r="C1056" s="1990"/>
      <c r="D1056" s="1972"/>
      <c r="E1056" s="1972"/>
      <c r="F1056" s="1970"/>
      <c r="G1056" s="1984"/>
      <c r="H1056" s="1972"/>
      <c r="I1056" s="1972"/>
      <c r="J1056" s="1970"/>
      <c r="K1056" s="1984"/>
      <c r="L1056" s="1972"/>
      <c r="M1056" s="1970"/>
      <c r="N1056" s="423"/>
      <c r="O1056" s="424"/>
      <c r="P1056" s="424"/>
      <c r="Q1056" s="424"/>
      <c r="R1056" s="15"/>
      <c r="S1056" s="15"/>
      <c r="T1056" s="15"/>
      <c r="U1056" s="15"/>
      <c r="V1056" s="15"/>
      <c r="W1056" s="15"/>
      <c r="X1056" s="15"/>
      <c r="Y1056" s="15"/>
      <c r="Z1056" s="15"/>
      <c r="AA1056" s="15"/>
      <c r="AB1056" s="15"/>
      <c r="AC1056" s="15"/>
      <c r="AD1056" s="15"/>
      <c r="AE1056" s="15"/>
      <c r="AF1056" s="15"/>
      <c r="AG1056" s="15"/>
      <c r="AH1056" s="15"/>
      <c r="AI1056" s="15"/>
      <c r="AJ1056" s="15"/>
      <c r="AK1056" s="15"/>
      <c r="AL1056" s="15"/>
      <c r="AM1056" s="15"/>
      <c r="AN1056" s="15"/>
    </row>
    <row r="1057" spans="1:40">
      <c r="A1057" s="15"/>
      <c r="B1057" s="1168"/>
      <c r="C1057" s="1168"/>
      <c r="D1057" s="1168"/>
      <c r="E1057" s="1100"/>
      <c r="F1057" s="1100"/>
      <c r="G1057" s="1984"/>
      <c r="H1057" s="1972"/>
      <c r="I1057" s="1972"/>
      <c r="J1057" s="1970"/>
      <c r="K1057" s="1984"/>
      <c r="L1057" s="1972"/>
      <c r="M1057" s="1970"/>
      <c r="N1057" s="423"/>
      <c r="O1057" s="424"/>
      <c r="P1057" s="424"/>
      <c r="Q1057" s="424"/>
      <c r="R1057" s="15"/>
      <c r="S1057" s="15"/>
      <c r="T1057" s="15"/>
      <c r="U1057" s="15"/>
      <c r="V1057" s="15"/>
      <c r="W1057" s="15"/>
      <c r="X1057" s="15"/>
      <c r="Y1057" s="15"/>
      <c r="Z1057" s="15"/>
      <c r="AA1057" s="15"/>
      <c r="AB1057" s="15"/>
      <c r="AC1057" s="15"/>
      <c r="AD1057" s="15"/>
      <c r="AE1057" s="15"/>
      <c r="AF1057" s="15"/>
      <c r="AG1057" s="15"/>
      <c r="AH1057" s="15"/>
      <c r="AI1057" s="15"/>
      <c r="AJ1057" s="15"/>
      <c r="AK1057" s="15"/>
      <c r="AL1057" s="15"/>
      <c r="AM1057" s="15"/>
      <c r="AN1057" s="15"/>
    </row>
    <row r="1058" spans="1:40" ht="12.75" customHeight="1">
      <c r="A1058" s="15"/>
      <c r="B1058" s="15"/>
      <c r="C1058" s="15"/>
      <c r="D1058" s="15"/>
      <c r="E1058" s="15"/>
      <c r="F1058" s="15"/>
      <c r="G1058" s="15"/>
      <c r="H1058" s="15"/>
      <c r="I1058" s="15"/>
      <c r="J1058" s="15"/>
      <c r="K1058" s="103"/>
      <c r="L1058" s="103"/>
      <c r="M1058" s="103"/>
      <c r="N1058" s="248"/>
      <c r="O1058" s="15"/>
      <c r="P1058" s="15"/>
      <c r="Q1058" s="15"/>
      <c r="R1058" s="15"/>
      <c r="S1058" s="15"/>
      <c r="T1058" s="15"/>
      <c r="U1058" s="15"/>
      <c r="V1058" s="15"/>
      <c r="W1058" s="15"/>
      <c r="X1058" s="15"/>
      <c r="Y1058" s="15"/>
      <c r="Z1058" s="15"/>
      <c r="AA1058" s="15"/>
      <c r="AB1058" s="15"/>
      <c r="AC1058" s="15"/>
      <c r="AD1058" s="15"/>
      <c r="AE1058" s="15"/>
      <c r="AF1058" s="15"/>
      <c r="AG1058" s="15"/>
      <c r="AH1058" s="15"/>
      <c r="AI1058" s="15"/>
      <c r="AJ1058" s="15"/>
      <c r="AK1058" s="15"/>
      <c r="AL1058" s="15"/>
      <c r="AM1058" s="15"/>
      <c r="AN1058" s="15"/>
    </row>
    <row r="1059" spans="1:40" ht="12.75" customHeight="1">
      <c r="A1059" s="15"/>
      <c r="B1059" s="1120" t="s">
        <v>613</v>
      </c>
      <c r="C1059" s="1121"/>
      <c r="D1059" s="1122"/>
      <c r="E1059" s="1123"/>
      <c r="F1059" s="1122"/>
      <c r="G1059" s="1124"/>
      <c r="H1059" s="1124"/>
      <c r="I1059" s="1125"/>
      <c r="J1059" s="1121"/>
      <c r="K1059" s="1121"/>
      <c r="L1059" s="1126"/>
      <c r="M1059" s="13"/>
      <c r="N1059" s="285"/>
      <c r="O1059" s="15"/>
      <c r="P1059" s="13"/>
      <c r="Q1059" s="13"/>
      <c r="R1059" s="13"/>
      <c r="S1059" s="13"/>
      <c r="T1059" s="13"/>
      <c r="U1059" s="13"/>
      <c r="V1059" s="13"/>
      <c r="W1059" s="13"/>
      <c r="X1059" s="13"/>
      <c r="Y1059" s="13"/>
      <c r="Z1059" s="13"/>
      <c r="AA1059" s="13"/>
      <c r="AB1059" s="13"/>
      <c r="AC1059" s="84"/>
      <c r="AD1059" s="84"/>
      <c r="AE1059" s="84"/>
      <c r="AF1059" s="84"/>
      <c r="AG1059" s="84"/>
      <c r="AH1059" s="84"/>
      <c r="AI1059" s="84"/>
      <c r="AJ1059" s="84"/>
      <c r="AK1059" s="84"/>
      <c r="AL1059" s="84"/>
      <c r="AM1059" s="84"/>
      <c r="AN1059" s="84"/>
    </row>
    <row r="1060" spans="1:40" ht="12.75" customHeight="1">
      <c r="A1060" s="15"/>
      <c r="B1060" s="1099"/>
      <c r="C1060" s="1093"/>
      <c r="D1060" s="1100"/>
      <c r="E1060" s="1101"/>
      <c r="F1060" s="1100"/>
      <c r="G1060" s="1102"/>
      <c r="H1060" s="1102"/>
      <c r="I1060" s="1103"/>
      <c r="J1060" s="1093"/>
      <c r="K1060" s="1093"/>
      <c r="L1060" s="1104"/>
      <c r="M1060" s="15"/>
      <c r="N1060" s="248"/>
      <c r="O1060" s="15"/>
      <c r="P1060" s="15"/>
      <c r="Q1060" s="15"/>
      <c r="R1060" s="15"/>
      <c r="S1060" s="15"/>
      <c r="T1060" s="15"/>
      <c r="U1060" s="15"/>
      <c r="V1060" s="15"/>
      <c r="W1060" s="15"/>
      <c r="X1060" s="15"/>
      <c r="Y1060" s="15"/>
      <c r="Z1060" s="15"/>
      <c r="AA1060" s="15"/>
      <c r="AB1060" s="15"/>
      <c r="AC1060" s="84"/>
      <c r="AD1060" s="84"/>
      <c r="AE1060" s="84"/>
      <c r="AF1060" s="84"/>
      <c r="AG1060" s="84"/>
      <c r="AH1060" s="84"/>
      <c r="AI1060" s="84"/>
      <c r="AJ1060" s="84"/>
      <c r="AK1060" s="84"/>
      <c r="AL1060" s="84"/>
      <c r="AM1060" s="84"/>
      <c r="AN1060" s="84"/>
    </row>
    <row r="1061" spans="1:40" ht="12.75" customHeight="1">
      <c r="A1061" s="15"/>
      <c r="B1061" s="1099"/>
      <c r="C1061" s="1093"/>
      <c r="D1061" s="1100"/>
      <c r="E1061" s="1101"/>
      <c r="F1061" s="1100"/>
      <c r="G1061" s="1102"/>
      <c r="H1061" s="1102"/>
      <c r="I1061" s="1103"/>
      <c r="J1061" s="1093"/>
      <c r="K1061" s="1093"/>
      <c r="L1061" s="1104"/>
      <c r="M1061" s="15"/>
      <c r="N1061" s="248"/>
      <c r="O1061" s="15"/>
      <c r="P1061" s="15"/>
      <c r="Q1061" s="15"/>
      <c r="R1061" s="15"/>
      <c r="S1061" s="15"/>
      <c r="T1061" s="15"/>
      <c r="U1061" s="15"/>
      <c r="V1061" s="15"/>
      <c r="W1061" s="15"/>
      <c r="X1061" s="15"/>
      <c r="Y1061" s="15"/>
      <c r="Z1061" s="15"/>
      <c r="AA1061" s="15"/>
      <c r="AB1061" s="15"/>
      <c r="AC1061" s="84"/>
      <c r="AD1061" s="84"/>
      <c r="AE1061" s="84"/>
      <c r="AF1061" s="84"/>
      <c r="AG1061" s="84"/>
      <c r="AH1061" s="84"/>
      <c r="AI1061" s="84"/>
      <c r="AJ1061" s="84"/>
      <c r="AK1061" s="84"/>
      <c r="AL1061" s="84"/>
      <c r="AM1061" s="84"/>
      <c r="AN1061" s="84"/>
    </row>
    <row r="1062" spans="1:40" ht="12.75" customHeight="1">
      <c r="A1062" s="15"/>
      <c r="B1062" s="1099"/>
      <c r="C1062" s="1093"/>
      <c r="D1062" s="1100"/>
      <c r="E1062" s="1101"/>
      <c r="F1062" s="1100"/>
      <c r="G1062" s="1102"/>
      <c r="H1062" s="1102"/>
      <c r="I1062" s="1103"/>
      <c r="J1062" s="1093"/>
      <c r="K1062" s="1093"/>
      <c r="L1062" s="1104"/>
      <c r="M1062" s="15"/>
      <c r="N1062" s="248"/>
      <c r="O1062" s="15"/>
      <c r="P1062" s="15"/>
      <c r="Q1062" s="15"/>
      <c r="R1062" s="15"/>
      <c r="S1062" s="15"/>
      <c r="T1062" s="15"/>
      <c r="U1062" s="15"/>
      <c r="V1062" s="15"/>
      <c r="W1062" s="15"/>
      <c r="X1062" s="15"/>
      <c r="Y1062" s="15"/>
      <c r="Z1062" s="15"/>
      <c r="AA1062" s="15"/>
      <c r="AB1062" s="15"/>
      <c r="AC1062" s="84"/>
      <c r="AD1062" s="84"/>
      <c r="AE1062" s="84"/>
      <c r="AF1062" s="84"/>
      <c r="AG1062" s="84"/>
      <c r="AH1062" s="84"/>
      <c r="AI1062" s="84"/>
      <c r="AJ1062" s="84"/>
      <c r="AK1062" s="84"/>
      <c r="AL1062" s="84"/>
      <c r="AM1062" s="84"/>
      <c r="AN1062" s="84"/>
    </row>
    <row r="1063" spans="1:40" ht="12.75" customHeight="1">
      <c r="A1063" s="15"/>
      <c r="B1063" s="1099"/>
      <c r="C1063" s="1093"/>
      <c r="D1063" s="1100"/>
      <c r="E1063" s="1101"/>
      <c r="F1063" s="1100"/>
      <c r="G1063" s="1102"/>
      <c r="H1063" s="1102"/>
      <c r="I1063" s="1103"/>
      <c r="J1063" s="1093"/>
      <c r="K1063" s="1093"/>
      <c r="L1063" s="1104"/>
      <c r="M1063" s="15"/>
      <c r="N1063" s="248"/>
      <c r="O1063" s="15"/>
      <c r="P1063" s="15"/>
      <c r="Q1063" s="15"/>
      <c r="R1063" s="15"/>
      <c r="S1063" s="15"/>
      <c r="T1063" s="15"/>
      <c r="U1063" s="15"/>
      <c r="V1063" s="15"/>
      <c r="W1063" s="15"/>
      <c r="X1063" s="15"/>
      <c r="Y1063" s="15"/>
      <c r="Z1063" s="15"/>
      <c r="AA1063" s="15"/>
      <c r="AB1063" s="15"/>
      <c r="AC1063" s="84"/>
      <c r="AD1063" s="84"/>
      <c r="AE1063" s="84"/>
      <c r="AF1063" s="84"/>
      <c r="AG1063" s="84"/>
      <c r="AH1063" s="84"/>
      <c r="AI1063" s="84"/>
      <c r="AJ1063" s="84"/>
      <c r="AK1063" s="84"/>
      <c r="AL1063" s="84"/>
      <c r="AM1063" s="84"/>
      <c r="AN1063" s="84"/>
    </row>
    <row r="1064" spans="1:40" ht="12.75" customHeight="1">
      <c r="A1064" s="15"/>
      <c r="B1064" s="1099"/>
      <c r="C1064" s="1093"/>
      <c r="D1064" s="1100"/>
      <c r="E1064" s="1101"/>
      <c r="F1064" s="1100"/>
      <c r="G1064" s="1102"/>
      <c r="H1064" s="1102"/>
      <c r="I1064" s="1103"/>
      <c r="J1064" s="1093"/>
      <c r="K1064" s="1093"/>
      <c r="L1064" s="1104"/>
      <c r="M1064" s="15"/>
      <c r="N1064" s="248"/>
      <c r="O1064" s="15"/>
      <c r="P1064" s="15"/>
      <c r="Q1064" s="15"/>
      <c r="R1064" s="15"/>
      <c r="S1064" s="15"/>
      <c r="T1064" s="15"/>
      <c r="U1064" s="15"/>
      <c r="V1064" s="15"/>
      <c r="W1064" s="15"/>
      <c r="X1064" s="15"/>
      <c r="Y1064" s="15"/>
      <c r="Z1064" s="15"/>
      <c r="AA1064" s="15"/>
      <c r="AB1064" s="15"/>
      <c r="AC1064" s="84"/>
      <c r="AD1064" s="84"/>
      <c r="AE1064" s="84"/>
      <c r="AF1064" s="84"/>
      <c r="AG1064" s="84"/>
      <c r="AH1064" s="84"/>
      <c r="AI1064" s="84"/>
      <c r="AJ1064" s="84"/>
      <c r="AK1064" s="84"/>
      <c r="AL1064" s="84"/>
      <c r="AM1064" s="84"/>
      <c r="AN1064" s="84"/>
    </row>
    <row r="1065" spans="1:40" ht="12.75" customHeight="1">
      <c r="A1065" s="15"/>
      <c r="B1065" s="1099"/>
      <c r="C1065" s="1093"/>
      <c r="D1065" s="1100"/>
      <c r="E1065" s="1101"/>
      <c r="F1065" s="1100"/>
      <c r="G1065" s="1102"/>
      <c r="H1065" s="1102"/>
      <c r="I1065" s="1103"/>
      <c r="J1065" s="1093"/>
      <c r="K1065" s="1093"/>
      <c r="L1065" s="1104"/>
      <c r="M1065" s="15"/>
      <c r="N1065" s="248"/>
      <c r="O1065" s="15"/>
      <c r="P1065" s="15"/>
      <c r="Q1065" s="15"/>
      <c r="R1065" s="15"/>
      <c r="S1065" s="15"/>
      <c r="T1065" s="15"/>
      <c r="U1065" s="15"/>
      <c r="V1065" s="15"/>
      <c r="W1065" s="15"/>
      <c r="X1065" s="15"/>
      <c r="Y1065" s="15"/>
      <c r="Z1065" s="15"/>
      <c r="AA1065" s="15"/>
      <c r="AB1065" s="15"/>
      <c r="AC1065" s="84"/>
      <c r="AD1065" s="84"/>
      <c r="AE1065" s="84"/>
      <c r="AF1065" s="84"/>
      <c r="AG1065" s="84"/>
      <c r="AH1065" s="84"/>
      <c r="AI1065" s="84"/>
      <c r="AJ1065" s="84"/>
      <c r="AK1065" s="84"/>
      <c r="AL1065" s="84"/>
      <c r="AM1065" s="84"/>
      <c r="AN1065" s="84"/>
    </row>
    <row r="1066" spans="1:40" ht="12.75" customHeight="1">
      <c r="A1066" s="15"/>
      <c r="B1066" s="1099"/>
      <c r="C1066" s="1093"/>
      <c r="D1066" s="1100"/>
      <c r="E1066" s="1101"/>
      <c r="F1066" s="1100"/>
      <c r="G1066" s="1102"/>
      <c r="H1066" s="1102"/>
      <c r="I1066" s="1103"/>
      <c r="J1066" s="1093"/>
      <c r="K1066" s="1093"/>
      <c r="L1066" s="1104"/>
      <c r="M1066" s="15"/>
      <c r="N1066" s="248"/>
      <c r="O1066" s="15"/>
      <c r="P1066" s="15"/>
      <c r="Q1066" s="15"/>
      <c r="R1066" s="15"/>
      <c r="S1066" s="15"/>
      <c r="T1066" s="15"/>
      <c r="U1066" s="15"/>
      <c r="V1066" s="15"/>
      <c r="W1066" s="15"/>
      <c r="X1066" s="15"/>
      <c r="Y1066" s="15"/>
      <c r="Z1066" s="15"/>
      <c r="AA1066" s="15"/>
      <c r="AB1066" s="15"/>
      <c r="AC1066" s="84"/>
      <c r="AD1066" s="84"/>
      <c r="AE1066" s="84"/>
      <c r="AF1066" s="84"/>
      <c r="AG1066" s="84"/>
      <c r="AH1066" s="84"/>
      <c r="AI1066" s="84"/>
      <c r="AJ1066" s="84"/>
      <c r="AK1066" s="84"/>
      <c r="AL1066" s="84"/>
      <c r="AM1066" s="84"/>
      <c r="AN1066" s="84"/>
    </row>
    <row r="1067" spans="1:40" ht="12.75" customHeight="1">
      <c r="A1067" s="15"/>
      <c r="B1067" s="1105"/>
      <c r="C1067" s="1093"/>
      <c r="D1067" s="1100"/>
      <c r="E1067" s="1101"/>
      <c r="F1067" s="1100"/>
      <c r="G1067" s="1102"/>
      <c r="H1067" s="1102"/>
      <c r="I1067" s="1103"/>
      <c r="J1067" s="1093"/>
      <c r="K1067" s="1093"/>
      <c r="L1067" s="1104"/>
      <c r="M1067" s="15"/>
      <c r="N1067" s="248"/>
      <c r="O1067" s="15"/>
      <c r="P1067" s="15"/>
      <c r="Q1067" s="15"/>
      <c r="R1067" s="15"/>
      <c r="S1067" s="15"/>
      <c r="T1067" s="15"/>
      <c r="U1067" s="15"/>
      <c r="V1067" s="15"/>
      <c r="W1067" s="15"/>
      <c r="X1067" s="15"/>
      <c r="Y1067" s="15"/>
      <c r="Z1067" s="15"/>
      <c r="AA1067" s="15"/>
      <c r="AB1067" s="15"/>
      <c r="AC1067" s="84"/>
      <c r="AD1067" s="84"/>
      <c r="AE1067" s="84"/>
      <c r="AF1067" s="84"/>
      <c r="AG1067" s="84"/>
      <c r="AH1067" s="84"/>
      <c r="AI1067" s="84"/>
      <c r="AJ1067" s="84"/>
      <c r="AK1067" s="84"/>
      <c r="AL1067" s="84"/>
      <c r="AM1067" s="84"/>
      <c r="AN1067" s="84"/>
    </row>
    <row r="1068" spans="1:40" ht="12.75" customHeight="1">
      <c r="A1068" s="15"/>
      <c r="B1068" s="1105"/>
      <c r="C1068" s="1093"/>
      <c r="D1068" s="1100"/>
      <c r="E1068" s="1101"/>
      <c r="F1068" s="1100"/>
      <c r="G1068" s="1102"/>
      <c r="H1068" s="1102"/>
      <c r="I1068" s="1103"/>
      <c r="J1068" s="1093"/>
      <c r="K1068" s="1093"/>
      <c r="L1068" s="1104"/>
      <c r="M1068" s="15"/>
      <c r="N1068" s="248"/>
      <c r="O1068" s="15"/>
      <c r="P1068" s="15"/>
      <c r="Q1068" s="15"/>
      <c r="R1068" s="15"/>
      <c r="S1068" s="15"/>
      <c r="T1068" s="15"/>
      <c r="U1068" s="15"/>
      <c r="V1068" s="15"/>
      <c r="W1068" s="15"/>
      <c r="X1068" s="15"/>
      <c r="Y1068" s="15"/>
      <c r="Z1068" s="15"/>
      <c r="AA1068" s="15"/>
      <c r="AB1068" s="15"/>
      <c r="AC1068" s="84"/>
      <c r="AD1068" s="84"/>
      <c r="AE1068" s="84"/>
      <c r="AF1068" s="84"/>
      <c r="AG1068" s="84"/>
      <c r="AH1068" s="84"/>
      <c r="AI1068" s="84"/>
      <c r="AJ1068" s="84"/>
      <c r="AK1068" s="84"/>
      <c r="AL1068" s="84"/>
      <c r="AM1068" s="84"/>
      <c r="AN1068" s="84"/>
    </row>
    <row r="1069" spans="1:40" ht="12.75" customHeight="1">
      <c r="A1069" s="15"/>
      <c r="B1069" s="1106"/>
      <c r="C1069" s="1107"/>
      <c r="D1069" s="1108"/>
      <c r="E1069" s="1109"/>
      <c r="F1069" s="1108"/>
      <c r="G1069" s="1110"/>
      <c r="H1069" s="1110"/>
      <c r="I1069" s="1111"/>
      <c r="J1069" s="1107"/>
      <c r="K1069" s="1107"/>
      <c r="L1069" s="1112"/>
      <c r="M1069" s="15"/>
      <c r="N1069" s="248"/>
      <c r="O1069" s="15"/>
      <c r="P1069" s="15"/>
      <c r="Q1069" s="15"/>
      <c r="R1069" s="15"/>
      <c r="S1069" s="15"/>
      <c r="T1069" s="15"/>
      <c r="U1069" s="15"/>
      <c r="V1069" s="15"/>
      <c r="W1069" s="15"/>
      <c r="X1069" s="15"/>
      <c r="Y1069" s="15"/>
      <c r="Z1069" s="15"/>
      <c r="AA1069" s="15"/>
      <c r="AB1069" s="15"/>
      <c r="AC1069" s="84"/>
      <c r="AD1069" s="84"/>
      <c r="AE1069" s="84"/>
      <c r="AF1069" s="84"/>
      <c r="AG1069" s="84"/>
      <c r="AH1069" s="84"/>
      <c r="AI1069" s="84"/>
      <c r="AJ1069" s="84"/>
      <c r="AK1069" s="84"/>
      <c r="AL1069" s="84"/>
      <c r="AM1069" s="84"/>
      <c r="AN1069" s="84"/>
    </row>
    <row r="1070" spans="1:40" ht="12.75" customHeight="1">
      <c r="A1070" s="15"/>
      <c r="B1070" s="15"/>
      <c r="C1070" s="15"/>
      <c r="D1070" s="15"/>
      <c r="E1070" s="15"/>
      <c r="F1070" s="15"/>
      <c r="G1070" s="15"/>
      <c r="H1070" s="15"/>
      <c r="I1070" s="15"/>
      <c r="J1070" s="15"/>
      <c r="K1070" s="103"/>
      <c r="L1070" s="103"/>
      <c r="M1070" s="103"/>
      <c r="N1070" s="248"/>
      <c r="O1070" s="15"/>
      <c r="P1070" s="15"/>
      <c r="Q1070" s="15"/>
      <c r="R1070" s="15"/>
      <c r="S1070" s="15"/>
      <c r="T1070" s="15"/>
      <c r="U1070" s="15"/>
      <c r="V1070" s="15"/>
      <c r="W1070" s="15"/>
      <c r="X1070" s="15"/>
      <c r="Y1070" s="15"/>
      <c r="Z1070" s="15"/>
      <c r="AA1070" s="15"/>
      <c r="AB1070" s="15"/>
      <c r="AC1070" s="15"/>
      <c r="AD1070" s="15"/>
      <c r="AE1070" s="15"/>
      <c r="AF1070" s="15"/>
      <c r="AG1070" s="15"/>
      <c r="AH1070" s="15"/>
      <c r="AI1070" s="15"/>
      <c r="AJ1070" s="15"/>
      <c r="AK1070" s="15"/>
      <c r="AL1070" s="15"/>
      <c r="AM1070" s="15"/>
      <c r="AN1070" s="15"/>
    </row>
    <row r="1071" spans="1:40" ht="12.75" customHeight="1">
      <c r="A1071" s="15"/>
      <c r="B1071" s="15"/>
      <c r="C1071" s="15"/>
      <c r="D1071" s="15"/>
      <c r="E1071" s="15"/>
      <c r="F1071" s="15"/>
      <c r="G1071" s="15"/>
      <c r="H1071" s="15"/>
      <c r="I1071" s="15"/>
      <c r="J1071" s="15"/>
      <c r="K1071" s="103"/>
      <c r="L1071" s="103"/>
      <c r="M1071" s="103"/>
      <c r="N1071" s="248"/>
      <c r="O1071" s="15"/>
      <c r="P1071" s="15"/>
      <c r="Q1071" s="15"/>
      <c r="R1071" s="15"/>
      <c r="S1071" s="15"/>
      <c r="T1071" s="15"/>
      <c r="U1071" s="15"/>
      <c r="V1071" s="15"/>
      <c r="W1071" s="15"/>
      <c r="X1071" s="15"/>
      <c r="Y1071" s="15"/>
      <c r="Z1071" s="15"/>
      <c r="AA1071" s="15"/>
      <c r="AB1071" s="15"/>
      <c r="AC1071" s="15"/>
      <c r="AD1071" s="15"/>
      <c r="AE1071" s="15"/>
      <c r="AF1071" s="15"/>
      <c r="AG1071" s="15"/>
      <c r="AH1071" s="15"/>
      <c r="AI1071" s="15"/>
      <c r="AJ1071" s="15"/>
      <c r="AK1071" s="15"/>
      <c r="AL1071" s="15"/>
      <c r="AM1071" s="15"/>
      <c r="AN1071" s="15"/>
    </row>
    <row r="1072" spans="1:40" ht="12.75" customHeight="1">
      <c r="A1072" s="11" t="s">
        <v>50</v>
      </c>
      <c r="B1072" s="15" t="s">
        <v>51</v>
      </c>
      <c r="C1072" s="15"/>
      <c r="D1072" s="15"/>
      <c r="E1072" s="15"/>
      <c r="F1072" s="15"/>
      <c r="G1072" s="15"/>
      <c r="H1072" s="15"/>
      <c r="I1072" s="15"/>
      <c r="J1072" s="15"/>
      <c r="K1072" s="103"/>
      <c r="L1072" s="103"/>
      <c r="M1072" s="103"/>
      <c r="N1072" s="248"/>
      <c r="O1072" s="15"/>
      <c r="P1072" s="15"/>
      <c r="Q1072" s="15"/>
      <c r="R1072" s="15"/>
      <c r="S1072" s="15"/>
      <c r="T1072" s="15"/>
      <c r="U1072" s="15"/>
      <c r="V1072" s="15"/>
      <c r="W1072" s="15"/>
      <c r="X1072" s="15"/>
      <c r="Y1072" s="15"/>
      <c r="Z1072" s="15"/>
      <c r="AA1072" s="15"/>
      <c r="AB1072" s="15"/>
      <c r="AC1072" s="15"/>
      <c r="AD1072" s="15"/>
      <c r="AE1072" s="15"/>
      <c r="AF1072" s="15"/>
      <c r="AG1072" s="15"/>
      <c r="AH1072" s="15"/>
      <c r="AI1072" s="15"/>
      <c r="AJ1072" s="15"/>
      <c r="AK1072" s="15"/>
      <c r="AL1072" s="15"/>
      <c r="AM1072" s="15"/>
      <c r="AN1072" s="15"/>
    </row>
    <row r="1073" spans="1:40" ht="12.75" customHeight="1">
      <c r="A1073" s="15"/>
      <c r="B1073" s="15"/>
      <c r="C1073" s="15"/>
      <c r="D1073" s="15"/>
      <c r="E1073" s="15"/>
      <c r="F1073" s="15"/>
      <c r="G1073" s="15"/>
      <c r="H1073" s="15"/>
      <c r="I1073" s="15"/>
      <c r="J1073" s="15"/>
      <c r="K1073" s="103"/>
      <c r="L1073" s="103"/>
      <c r="M1073" s="103"/>
      <c r="N1073" s="248"/>
      <c r="O1073" s="15"/>
      <c r="P1073" s="15"/>
      <c r="Q1073" s="15"/>
      <c r="R1073" s="15"/>
      <c r="S1073" s="15"/>
      <c r="T1073" s="15"/>
      <c r="U1073" s="15"/>
      <c r="V1073" s="15"/>
      <c r="W1073" s="15"/>
      <c r="X1073" s="15"/>
      <c r="Y1073" s="15"/>
      <c r="Z1073" s="15"/>
      <c r="AA1073" s="15"/>
      <c r="AB1073" s="15"/>
      <c r="AC1073" s="15"/>
      <c r="AD1073" s="15"/>
      <c r="AE1073" s="15"/>
      <c r="AF1073" s="15"/>
      <c r="AG1073" s="15"/>
      <c r="AH1073" s="15"/>
      <c r="AI1073" s="15"/>
      <c r="AJ1073" s="15"/>
      <c r="AK1073" s="15"/>
      <c r="AL1073" s="15"/>
      <c r="AM1073" s="15"/>
      <c r="AN1073" s="15"/>
    </row>
    <row r="1074" spans="1:40" ht="15" customHeight="1">
      <c r="A1074" s="15"/>
      <c r="B1074" s="80"/>
      <c r="C1074" s="80"/>
      <c r="D1074" s="80"/>
      <c r="E1074" s="80"/>
      <c r="F1074" s="1985">
        <v>44742</v>
      </c>
      <c r="G1074" s="1965"/>
      <c r="H1074" s="1965"/>
      <c r="I1074" s="1952"/>
      <c r="J1074" s="1985">
        <v>44377</v>
      </c>
      <c r="K1074" s="1965"/>
      <c r="L1074" s="1965"/>
      <c r="M1074" s="1965"/>
      <c r="N1074" s="180"/>
      <c r="O1074" s="80"/>
      <c r="P1074" s="80" t="s">
        <v>970</v>
      </c>
      <c r="Q1074" s="425" t="s">
        <v>971</v>
      </c>
      <c r="R1074" s="80"/>
      <c r="S1074" s="15"/>
      <c r="T1074" s="15"/>
      <c r="U1074" s="15"/>
      <c r="V1074" s="15"/>
      <c r="W1074" s="15"/>
      <c r="X1074" s="15"/>
      <c r="Y1074" s="15"/>
      <c r="Z1074" s="15"/>
      <c r="AA1074" s="15"/>
      <c r="AB1074" s="15"/>
      <c r="AC1074" s="15"/>
      <c r="AD1074" s="15"/>
      <c r="AE1074" s="15"/>
      <c r="AF1074" s="15"/>
      <c r="AG1074" s="15"/>
      <c r="AH1074" s="15"/>
      <c r="AI1074" s="15"/>
      <c r="AJ1074" s="15"/>
      <c r="AK1074" s="15"/>
      <c r="AL1074" s="15"/>
      <c r="AM1074" s="15"/>
      <c r="AN1074" s="15"/>
    </row>
    <row r="1075" spans="1:40" ht="58.5" customHeight="1">
      <c r="A1075" s="15"/>
      <c r="B1075" s="13"/>
      <c r="C1075" s="80"/>
      <c r="D1075" s="80"/>
      <c r="E1075" s="80"/>
      <c r="F1075" s="92" t="s">
        <v>138</v>
      </c>
      <c r="G1075" s="92" t="s">
        <v>597</v>
      </c>
      <c r="H1075" s="92" t="s">
        <v>140</v>
      </c>
      <c r="I1075" s="92" t="s">
        <v>141</v>
      </c>
      <c r="J1075" s="92" t="s">
        <v>972</v>
      </c>
      <c r="K1075" s="92" t="s">
        <v>597</v>
      </c>
      <c r="L1075" s="92" t="s">
        <v>140</v>
      </c>
      <c r="M1075" s="92" t="s">
        <v>141</v>
      </c>
      <c r="N1075" s="285"/>
      <c r="O1075" s="15"/>
      <c r="P1075" s="15"/>
      <c r="Q1075" s="80"/>
      <c r="R1075" s="80"/>
      <c r="S1075" s="15"/>
      <c r="T1075" s="15"/>
      <c r="U1075" s="15"/>
      <c r="V1075" s="15"/>
      <c r="W1075" s="15"/>
      <c r="X1075" s="15"/>
      <c r="Y1075" s="15"/>
      <c r="Z1075" s="15"/>
      <c r="AA1075" s="15"/>
      <c r="AB1075" s="15"/>
      <c r="AC1075" s="15"/>
      <c r="AD1075" s="15"/>
      <c r="AE1075" s="15"/>
      <c r="AF1075" s="15"/>
      <c r="AG1075" s="15"/>
      <c r="AH1075" s="15"/>
      <c r="AI1075" s="15"/>
      <c r="AJ1075" s="15"/>
      <c r="AK1075" s="15"/>
      <c r="AL1075" s="15"/>
      <c r="AM1075" s="15"/>
      <c r="AN1075" s="15"/>
    </row>
    <row r="1076" spans="1:40" ht="12.75" customHeight="1">
      <c r="A1076" s="15"/>
      <c r="B1076" s="15"/>
      <c r="C1076" s="80"/>
      <c r="D1076" s="80"/>
      <c r="E1076" s="80"/>
      <c r="F1076" s="169" t="s">
        <v>142</v>
      </c>
      <c r="G1076" s="94" t="s">
        <v>142</v>
      </c>
      <c r="H1076" s="94" t="s">
        <v>142</v>
      </c>
      <c r="I1076" s="94" t="s">
        <v>142</v>
      </c>
      <c r="J1076" s="169" t="s">
        <v>142</v>
      </c>
      <c r="K1076" s="94" t="s">
        <v>142</v>
      </c>
      <c r="L1076" s="94" t="s">
        <v>142</v>
      </c>
      <c r="M1076" s="94" t="s">
        <v>142</v>
      </c>
      <c r="N1076" s="285"/>
      <c r="O1076" s="15"/>
      <c r="P1076" s="15"/>
      <c r="Q1076" s="168"/>
      <c r="R1076" s="426"/>
      <c r="S1076" s="15"/>
      <c r="T1076" s="15"/>
      <c r="U1076" s="15"/>
      <c r="V1076" s="15"/>
      <c r="W1076" s="15"/>
      <c r="X1076" s="15"/>
      <c r="Y1076" s="15"/>
      <c r="Z1076" s="15"/>
      <c r="AA1076" s="15"/>
      <c r="AB1076" s="15"/>
      <c r="AC1076" s="15"/>
      <c r="AD1076" s="15"/>
      <c r="AE1076" s="15"/>
      <c r="AF1076" s="15"/>
      <c r="AG1076" s="15"/>
      <c r="AH1076" s="15"/>
      <c r="AI1076" s="15"/>
      <c r="AJ1076" s="15"/>
      <c r="AK1076" s="15"/>
      <c r="AL1076" s="15"/>
      <c r="AM1076" s="15"/>
      <c r="AN1076" s="15"/>
    </row>
    <row r="1077" spans="1:40" ht="12.75" customHeight="1">
      <c r="A1077" s="15"/>
      <c r="B1077" s="80" t="s">
        <v>973</v>
      </c>
      <c r="C1077" s="80"/>
      <c r="D1077" s="80"/>
      <c r="E1077" s="80"/>
      <c r="F1077" s="1638">
        <f>'1a.Detailed SOFP '!G257+'1a.Detailed SOFP '!G525</f>
        <v>0</v>
      </c>
      <c r="G1077" s="1638">
        <f>'1a.Detailed SOFP '!H257+'1a.Detailed SOFP '!H525</f>
        <v>0</v>
      </c>
      <c r="H1077" s="1638">
        <f>'1a.Detailed SOFP '!I257+'1a.Detailed SOFP '!I525</f>
        <v>0</v>
      </c>
      <c r="I1077" s="1638">
        <f>'1a.Detailed SOFP '!J257+'1a.Detailed SOFP '!J525</f>
        <v>0</v>
      </c>
      <c r="J1077" s="1638">
        <f>'1a.Detailed SOFP '!K257+'1a.Detailed SOFP '!K525</f>
        <v>0</v>
      </c>
      <c r="K1077" s="1638">
        <f>'1a.Detailed SOFP '!L257+'1a.Detailed SOFP '!L525</f>
        <v>0</v>
      </c>
      <c r="L1077" s="1638">
        <f>'1a.Detailed SOFP '!M257+'1a.Detailed SOFP '!M525</f>
        <v>0</v>
      </c>
      <c r="M1077" s="1638">
        <f>'1a.Detailed SOFP '!N257+'1a.Detailed SOFP '!N525</f>
        <v>0</v>
      </c>
      <c r="N1077" s="248"/>
      <c r="O1077" s="15"/>
      <c r="P1077" s="15"/>
      <c r="Q1077" s="168"/>
      <c r="R1077" s="426"/>
      <c r="S1077" s="15"/>
      <c r="T1077" s="15"/>
      <c r="U1077" s="15"/>
      <c r="V1077" s="15"/>
      <c r="W1077" s="15"/>
      <c r="X1077" s="15"/>
      <c r="Y1077" s="15"/>
      <c r="Z1077" s="15"/>
      <c r="AA1077" s="15"/>
      <c r="AB1077" s="15"/>
      <c r="AC1077" s="15"/>
      <c r="AD1077" s="15"/>
      <c r="AE1077" s="15"/>
      <c r="AF1077" s="15"/>
      <c r="AG1077" s="15"/>
      <c r="AH1077" s="15"/>
      <c r="AI1077" s="15"/>
      <c r="AJ1077" s="15"/>
      <c r="AK1077" s="15"/>
      <c r="AL1077" s="15"/>
      <c r="AM1077" s="15"/>
      <c r="AN1077" s="15"/>
    </row>
    <row r="1078" spans="1:40" ht="12.75" customHeight="1">
      <c r="A1078" s="15"/>
      <c r="B1078" s="80" t="s">
        <v>385</v>
      </c>
      <c r="C1078" s="80"/>
      <c r="D1078" s="80"/>
      <c r="E1078" s="80"/>
      <c r="F1078" s="1638">
        <f>'1a.Detailed SOFP '!G258+'1a.Detailed SOFP '!G259+'1a.Detailed SOFP '!G260+'1a.Detailed SOFP '!G526+'1a.Detailed SOFP '!G527+'1a.Detailed SOFP '!G528+'1a.Detailed SOFP '!G529</f>
        <v>0</v>
      </c>
      <c r="G1078" s="1638">
        <f>'1a.Detailed SOFP '!H258+'1a.Detailed SOFP '!H259+'1a.Detailed SOFP '!H260+'1a.Detailed SOFP '!H526+'1a.Detailed SOFP '!H527+'1a.Detailed SOFP '!H528+'1a.Detailed SOFP '!H529</f>
        <v>0</v>
      </c>
      <c r="H1078" s="1638">
        <f>'1a.Detailed SOFP '!I258+'1a.Detailed SOFP '!I259+'1a.Detailed SOFP '!I260+'1a.Detailed SOFP '!I526+'1a.Detailed SOFP '!I527+'1a.Detailed SOFP '!I528+'1a.Detailed SOFP '!I529</f>
        <v>0</v>
      </c>
      <c r="I1078" s="1638">
        <f>'1a.Detailed SOFP '!J258+'1a.Detailed SOFP '!J259+'1a.Detailed SOFP '!J260+'1a.Detailed SOFP '!J526+'1a.Detailed SOFP '!J527+'1a.Detailed SOFP '!J528+'1a.Detailed SOFP '!J529</f>
        <v>0</v>
      </c>
      <c r="J1078" s="1638">
        <f>'1a.Detailed SOFP '!K258+'1a.Detailed SOFP '!K259+'1a.Detailed SOFP '!K260+'1a.Detailed SOFP '!K526+'1a.Detailed SOFP '!K527+'1a.Detailed SOFP '!K528+'1a.Detailed SOFP '!K529</f>
        <v>0</v>
      </c>
      <c r="K1078" s="1638">
        <f>'1a.Detailed SOFP '!L258+'1a.Detailed SOFP '!L259+'1a.Detailed SOFP '!L260+'1a.Detailed SOFP '!L526+'1a.Detailed SOFP '!L527+'1a.Detailed SOFP '!L528+'1a.Detailed SOFP '!L529</f>
        <v>0</v>
      </c>
      <c r="L1078" s="1638">
        <f>'1a.Detailed SOFP '!M258+'1a.Detailed SOFP '!M259+'1a.Detailed SOFP '!M260+'1a.Detailed SOFP '!M526+'1a.Detailed SOFP '!M527+'1a.Detailed SOFP '!M528+'1a.Detailed SOFP '!M529</f>
        <v>0</v>
      </c>
      <c r="M1078" s="1638">
        <f>'1a.Detailed SOFP '!N258+'1a.Detailed SOFP '!N259+'1a.Detailed SOFP '!N260+'1a.Detailed SOFP '!N526+'1a.Detailed SOFP '!N527+'1a.Detailed SOFP '!N528+'1a.Detailed SOFP '!N529</f>
        <v>0</v>
      </c>
      <c r="N1078" s="248"/>
      <c r="O1078" s="412"/>
      <c r="P1078" s="15"/>
      <c r="Q1078" s="168"/>
      <c r="R1078" s="426"/>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row>
    <row r="1079" spans="1:40" ht="12.75" customHeight="1">
      <c r="A1079" s="15"/>
      <c r="B1079" s="15" t="s">
        <v>615</v>
      </c>
      <c r="C1079" s="80"/>
      <c r="D1079" s="80"/>
      <c r="E1079" s="80"/>
      <c r="F1079" s="1620">
        <f>SUM(F1077:F1078)</f>
        <v>0</v>
      </c>
      <c r="G1079" s="1620">
        <f t="shared" ref="G1079:M1079" si="171">SUM(G1077:G1078)</f>
        <v>0</v>
      </c>
      <c r="H1079" s="1620">
        <f t="shared" si="171"/>
        <v>0</v>
      </c>
      <c r="I1079" s="1620">
        <f t="shared" si="171"/>
        <v>0</v>
      </c>
      <c r="J1079" s="1620">
        <f t="shared" si="171"/>
        <v>0</v>
      </c>
      <c r="K1079" s="1620">
        <f t="shared" si="171"/>
        <v>0</v>
      </c>
      <c r="L1079" s="1620">
        <f t="shared" si="171"/>
        <v>0</v>
      </c>
      <c r="M1079" s="1620">
        <f t="shared" si="171"/>
        <v>0</v>
      </c>
      <c r="N1079" s="183"/>
      <c r="O1079" s="412"/>
      <c r="P1079" s="15"/>
      <c r="Q1079" s="80"/>
      <c r="R1079" s="80"/>
      <c r="S1079" s="15"/>
      <c r="T1079" s="15"/>
      <c r="U1079" s="15"/>
      <c r="V1079" s="15"/>
      <c r="W1079" s="15"/>
      <c r="X1079" s="15"/>
      <c r="Y1079" s="15"/>
      <c r="Z1079" s="15"/>
      <c r="AA1079" s="15"/>
      <c r="AB1079" s="15"/>
      <c r="AC1079" s="15"/>
      <c r="AD1079" s="15"/>
      <c r="AE1079" s="15"/>
      <c r="AF1079" s="15"/>
      <c r="AG1079" s="15"/>
      <c r="AH1079" s="15"/>
      <c r="AI1079" s="15"/>
      <c r="AJ1079" s="15"/>
      <c r="AK1079" s="15"/>
      <c r="AL1079" s="15"/>
      <c r="AM1079" s="15"/>
      <c r="AN1079" s="15"/>
    </row>
    <row r="1080" spans="1:40" ht="12.75" customHeight="1">
      <c r="A1080" s="15"/>
      <c r="B1080" s="15"/>
      <c r="C1080" s="90"/>
      <c r="D1080" s="90"/>
      <c r="E1080" s="80"/>
      <c r="F1080" s="1591"/>
      <c r="G1080" s="1591"/>
      <c r="H1080" s="1591"/>
      <c r="I1080" s="1591"/>
      <c r="J1080" s="1591"/>
      <c r="K1080" s="1591"/>
      <c r="L1080" s="1591"/>
      <c r="M1080" s="1591"/>
      <c r="N1080" s="248"/>
      <c r="O1080" s="15"/>
      <c r="P1080" s="15"/>
      <c r="Q1080" s="80"/>
      <c r="R1080" s="80"/>
      <c r="S1080" s="15"/>
      <c r="T1080" s="15"/>
      <c r="U1080" s="15"/>
      <c r="V1080" s="15"/>
      <c r="W1080" s="15"/>
      <c r="X1080" s="15"/>
      <c r="Y1080" s="15"/>
      <c r="Z1080" s="15"/>
      <c r="AA1080" s="15"/>
      <c r="AB1080" s="15"/>
      <c r="AC1080" s="15"/>
      <c r="AD1080" s="15"/>
      <c r="AE1080" s="15"/>
      <c r="AF1080" s="15"/>
      <c r="AG1080" s="15"/>
      <c r="AH1080" s="15"/>
      <c r="AI1080" s="15"/>
      <c r="AJ1080" s="15"/>
      <c r="AK1080" s="15"/>
      <c r="AL1080" s="15"/>
      <c r="AM1080" s="15"/>
      <c r="AN1080" s="15"/>
    </row>
    <row r="1081" spans="1:40" ht="12.75" customHeight="1">
      <c r="A1081" s="15"/>
      <c r="B1081" s="80" t="s">
        <v>974</v>
      </c>
      <c r="C1081" s="90"/>
      <c r="D1081" s="90"/>
      <c r="E1081" s="80"/>
      <c r="F1081" s="1638">
        <f>'1a.Detailed SOFP '!G261</f>
        <v>0</v>
      </c>
      <c r="G1081" s="1638">
        <f>'1a.Detailed SOFP '!H261</f>
        <v>0</v>
      </c>
      <c r="H1081" s="1638">
        <f>'1a.Detailed SOFP '!I261</f>
        <v>0</v>
      </c>
      <c r="I1081" s="1638">
        <f>'1a.Detailed SOFP '!J261</f>
        <v>0</v>
      </c>
      <c r="J1081" s="1638">
        <f>'1a.Detailed SOFP '!K261</f>
        <v>0</v>
      </c>
      <c r="K1081" s="1638">
        <f>'1a.Detailed SOFP '!L261</f>
        <v>0</v>
      </c>
      <c r="L1081" s="1638">
        <f>'1a.Detailed SOFP '!M261</f>
        <v>0</v>
      </c>
      <c r="M1081" s="1638">
        <f>'1a.Detailed SOFP '!N261</f>
        <v>0</v>
      </c>
      <c r="N1081" s="248"/>
      <c r="O1081" s="15"/>
      <c r="P1081" s="15"/>
      <c r="Q1081" s="80"/>
      <c r="R1081" s="80"/>
      <c r="S1081" s="15"/>
      <c r="T1081" s="15"/>
      <c r="U1081" s="15"/>
      <c r="V1081" s="15"/>
      <c r="W1081" s="15"/>
      <c r="X1081" s="15"/>
      <c r="Y1081" s="15"/>
      <c r="Z1081" s="15"/>
      <c r="AA1081" s="15"/>
      <c r="AB1081" s="15"/>
      <c r="AC1081" s="15"/>
      <c r="AD1081" s="15"/>
      <c r="AE1081" s="15"/>
      <c r="AF1081" s="15"/>
      <c r="AG1081" s="15"/>
      <c r="AH1081" s="15"/>
      <c r="AI1081" s="15"/>
      <c r="AJ1081" s="15"/>
      <c r="AK1081" s="15"/>
      <c r="AL1081" s="15"/>
      <c r="AM1081" s="15"/>
      <c r="AN1081" s="15"/>
    </row>
    <row r="1082" spans="1:40" ht="12.75" customHeight="1">
      <c r="A1082" s="15"/>
      <c r="B1082" s="80" t="s">
        <v>975</v>
      </c>
      <c r="C1082" s="90"/>
      <c r="D1082" s="90"/>
      <c r="E1082" s="80"/>
      <c r="F1082" s="1638">
        <f>'1a.Detailed SOFP '!G530</f>
        <v>0</v>
      </c>
      <c r="G1082" s="1638">
        <f>'1a.Detailed SOFP '!H530</f>
        <v>0</v>
      </c>
      <c r="H1082" s="1638">
        <f>'1a.Detailed SOFP '!I530</f>
        <v>0</v>
      </c>
      <c r="I1082" s="1638">
        <f>'1a.Detailed SOFP '!J530</f>
        <v>0</v>
      </c>
      <c r="J1082" s="1638">
        <f>'1a.Detailed SOFP '!K530</f>
        <v>0</v>
      </c>
      <c r="K1082" s="1638">
        <f>'1a.Detailed SOFP '!L530</f>
        <v>0</v>
      </c>
      <c r="L1082" s="1638">
        <f>'1a.Detailed SOFP '!M530</f>
        <v>0</v>
      </c>
      <c r="M1082" s="1638">
        <f>'1a.Detailed SOFP '!N530</f>
        <v>0</v>
      </c>
      <c r="N1082" s="248"/>
      <c r="O1082" s="15"/>
      <c r="P1082" s="15"/>
      <c r="Q1082" s="80"/>
      <c r="R1082" s="80"/>
      <c r="S1082" s="15"/>
      <c r="T1082" s="15"/>
      <c r="U1082" s="15"/>
      <c r="V1082" s="15"/>
      <c r="W1082" s="15"/>
      <c r="X1082" s="15"/>
      <c r="Y1082" s="15"/>
      <c r="Z1082" s="15"/>
      <c r="AA1082" s="15"/>
      <c r="AB1082" s="15"/>
      <c r="AC1082" s="15"/>
      <c r="AD1082" s="15"/>
      <c r="AE1082" s="15"/>
      <c r="AF1082" s="15"/>
      <c r="AG1082" s="15"/>
      <c r="AH1082" s="15"/>
      <c r="AI1082" s="15"/>
      <c r="AJ1082" s="15"/>
      <c r="AK1082" s="15"/>
      <c r="AL1082" s="15"/>
      <c r="AM1082" s="15"/>
      <c r="AN1082" s="15"/>
    </row>
    <row r="1083" spans="1:40" ht="12.75" customHeight="1">
      <c r="A1083" s="15"/>
      <c r="B1083" s="100" t="s">
        <v>232</v>
      </c>
      <c r="C1083" s="15"/>
      <c r="D1083" s="15"/>
      <c r="E1083" s="15"/>
      <c r="F1083" s="1620">
        <f t="shared" ref="F1083:M1083" si="172">SUM(F1081:F1082)</f>
        <v>0</v>
      </c>
      <c r="G1083" s="1620">
        <f t="shared" si="172"/>
        <v>0</v>
      </c>
      <c r="H1083" s="1620">
        <f t="shared" si="172"/>
        <v>0</v>
      </c>
      <c r="I1083" s="1620">
        <f t="shared" si="172"/>
        <v>0</v>
      </c>
      <c r="J1083" s="1620">
        <f t="shared" si="172"/>
        <v>0</v>
      </c>
      <c r="K1083" s="1620">
        <f t="shared" si="172"/>
        <v>0</v>
      </c>
      <c r="L1083" s="1620">
        <f t="shared" si="172"/>
        <v>0</v>
      </c>
      <c r="M1083" s="1620">
        <f t="shared" si="172"/>
        <v>0</v>
      </c>
      <c r="N1083" s="183"/>
      <c r="O1083" s="15"/>
      <c r="P1083" s="15"/>
      <c r="Q1083" s="15"/>
      <c r="R1083" s="80"/>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row>
    <row r="1084" spans="1:40" ht="12.75" customHeight="1">
      <c r="A1084" s="15"/>
      <c r="B1084" s="15"/>
      <c r="C1084" s="15"/>
      <c r="D1084" s="15"/>
      <c r="E1084" s="15"/>
      <c r="F1084" s="1591"/>
      <c r="G1084" s="1591"/>
      <c r="H1084" s="1591"/>
      <c r="I1084" s="1591"/>
      <c r="J1084" s="1591"/>
      <c r="K1084" s="1591"/>
      <c r="L1084" s="1591"/>
      <c r="M1084" s="1591"/>
      <c r="N1084" s="248"/>
      <c r="O1084" s="15"/>
      <c r="P1084" s="15"/>
      <c r="Q1084" s="15"/>
      <c r="R1084" s="80"/>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row>
    <row r="1085" spans="1:40" ht="12.75" customHeight="1">
      <c r="A1085" s="404"/>
      <c r="B1085" s="427" t="s">
        <v>618</v>
      </c>
      <c r="C1085" s="154"/>
      <c r="D1085" s="138"/>
      <c r="E1085" s="428"/>
      <c r="F1085" s="1625">
        <f>F1079-F1083</f>
        <v>0</v>
      </c>
      <c r="G1085" s="1625">
        <f t="shared" ref="G1085:M1085" si="173">G1079-G1083</f>
        <v>0</v>
      </c>
      <c r="H1085" s="1625">
        <f t="shared" si="173"/>
        <v>0</v>
      </c>
      <c r="I1085" s="1625">
        <f t="shared" si="173"/>
        <v>0</v>
      </c>
      <c r="J1085" s="1625">
        <f t="shared" si="173"/>
        <v>0</v>
      </c>
      <c r="K1085" s="1625">
        <f t="shared" si="173"/>
        <v>0</v>
      </c>
      <c r="L1085" s="1625">
        <f t="shared" si="173"/>
        <v>0</v>
      </c>
      <c r="M1085" s="1625">
        <f t="shared" si="173"/>
        <v>0</v>
      </c>
      <c r="N1085" s="248"/>
      <c r="O1085" s="404"/>
      <c r="P1085" s="404"/>
      <c r="Q1085" s="136"/>
      <c r="R1085" s="138"/>
      <c r="S1085" s="404"/>
      <c r="T1085" s="404"/>
      <c r="U1085" s="404"/>
      <c r="V1085" s="404"/>
      <c r="W1085" s="404"/>
      <c r="X1085" s="404"/>
      <c r="Y1085" s="404"/>
      <c r="Z1085" s="404"/>
      <c r="AA1085" s="404"/>
      <c r="AB1085" s="404"/>
      <c r="AC1085" s="404"/>
      <c r="AD1085" s="404"/>
      <c r="AE1085" s="404"/>
      <c r="AF1085" s="404"/>
      <c r="AG1085" s="404"/>
      <c r="AH1085" s="404"/>
      <c r="AI1085" s="404"/>
      <c r="AJ1085" s="404"/>
      <c r="AK1085" s="404"/>
      <c r="AL1085" s="404"/>
      <c r="AM1085" s="404"/>
      <c r="AN1085" s="404"/>
    </row>
    <row r="1086" spans="1:40" ht="12.75" customHeight="1">
      <c r="A1086" s="15"/>
      <c r="B1086" s="166"/>
      <c r="C1086" s="167"/>
      <c r="D1086" s="90"/>
      <c r="E1086" s="426"/>
      <c r="F1086" s="90"/>
      <c r="G1086" s="407"/>
      <c r="H1086" s="407"/>
      <c r="I1086" s="170"/>
      <c r="J1086" s="96"/>
      <c r="K1086" s="96"/>
      <c r="L1086" s="1"/>
      <c r="M1086" s="103"/>
      <c r="N1086" s="248"/>
      <c r="O1086" s="15"/>
      <c r="P1086" s="15"/>
      <c r="Q1086" s="80"/>
      <c r="R1086" s="90"/>
      <c r="S1086" s="15"/>
      <c r="T1086" s="15"/>
      <c r="U1086" s="15"/>
      <c r="V1086" s="15"/>
      <c r="W1086" s="15"/>
      <c r="X1086" s="15"/>
      <c r="Y1086" s="15"/>
      <c r="Z1086" s="15"/>
      <c r="AA1086" s="15"/>
      <c r="AB1086" s="15"/>
      <c r="AC1086" s="15"/>
      <c r="AD1086" s="15"/>
      <c r="AE1086" s="15"/>
      <c r="AF1086" s="15"/>
      <c r="AG1086" s="15"/>
      <c r="AH1086" s="15"/>
      <c r="AI1086" s="15"/>
      <c r="AJ1086" s="15"/>
      <c r="AK1086" s="15"/>
      <c r="AL1086" s="15"/>
      <c r="AM1086" s="15"/>
      <c r="AN1086" s="15"/>
    </row>
    <row r="1087" spans="1:40" ht="12.75" customHeight="1">
      <c r="A1087" s="15"/>
      <c r="B1087" s="1120" t="s">
        <v>613</v>
      </c>
      <c r="C1087" s="1121"/>
      <c r="D1087" s="1122"/>
      <c r="E1087" s="1123"/>
      <c r="F1087" s="1122"/>
      <c r="G1087" s="1124"/>
      <c r="H1087" s="1124"/>
      <c r="I1087" s="1125"/>
      <c r="J1087" s="1121"/>
      <c r="K1087" s="1121"/>
      <c r="L1087" s="1126"/>
      <c r="M1087" s="13"/>
      <c r="N1087" s="285"/>
      <c r="O1087" s="15"/>
      <c r="P1087" s="13"/>
      <c r="Q1087" s="13"/>
      <c r="R1087" s="13"/>
      <c r="S1087" s="13"/>
      <c r="T1087" s="13"/>
      <c r="U1087" s="13"/>
      <c r="V1087" s="13"/>
      <c r="W1087" s="13"/>
      <c r="X1087" s="13"/>
      <c r="Y1087" s="13"/>
      <c r="Z1087" s="13"/>
      <c r="AA1087" s="13"/>
      <c r="AB1087" s="13"/>
      <c r="AC1087" s="84"/>
      <c r="AD1087" s="84"/>
      <c r="AE1087" s="84"/>
      <c r="AF1087" s="84"/>
      <c r="AG1087" s="84"/>
      <c r="AH1087" s="84"/>
      <c r="AI1087" s="84"/>
      <c r="AJ1087" s="84"/>
      <c r="AK1087" s="84"/>
      <c r="AL1087" s="84"/>
      <c r="AM1087" s="84"/>
      <c r="AN1087" s="84"/>
    </row>
    <row r="1088" spans="1:40" ht="12.75" customHeight="1">
      <c r="A1088" s="15"/>
      <c r="B1088" s="1099"/>
      <c r="C1088" s="1093"/>
      <c r="D1088" s="1100"/>
      <c r="E1088" s="1101"/>
      <c r="F1088" s="1100"/>
      <c r="G1088" s="1102"/>
      <c r="H1088" s="1102"/>
      <c r="I1088" s="1103"/>
      <c r="J1088" s="1093"/>
      <c r="K1088" s="1093"/>
      <c r="L1088" s="1104"/>
      <c r="M1088" s="15"/>
      <c r="N1088" s="248"/>
      <c r="O1088" s="15"/>
      <c r="P1088" s="15"/>
      <c r="Q1088" s="15"/>
      <c r="R1088" s="15"/>
      <c r="S1088" s="15"/>
      <c r="T1088" s="15"/>
      <c r="U1088" s="15"/>
      <c r="V1088" s="15"/>
      <c r="W1088" s="15"/>
      <c r="X1088" s="15"/>
      <c r="Y1088" s="15"/>
      <c r="Z1088" s="15"/>
      <c r="AA1088" s="15"/>
      <c r="AB1088" s="15"/>
      <c r="AC1088" s="84"/>
      <c r="AD1088" s="84"/>
      <c r="AE1088" s="84"/>
      <c r="AF1088" s="84"/>
      <c r="AG1088" s="84"/>
      <c r="AH1088" s="84"/>
      <c r="AI1088" s="84"/>
      <c r="AJ1088" s="84"/>
      <c r="AK1088" s="84"/>
      <c r="AL1088" s="84"/>
      <c r="AM1088" s="84"/>
      <c r="AN1088" s="84"/>
    </row>
    <row r="1089" spans="1:40" ht="12.75" customHeight="1">
      <c r="A1089" s="15"/>
      <c r="B1089" s="1099"/>
      <c r="C1089" s="1093"/>
      <c r="D1089" s="1100"/>
      <c r="E1089" s="1101"/>
      <c r="F1089" s="1100"/>
      <c r="G1089" s="1102"/>
      <c r="H1089" s="1102"/>
      <c r="I1089" s="1103"/>
      <c r="J1089" s="1093"/>
      <c r="K1089" s="1093"/>
      <c r="L1089" s="1104"/>
      <c r="M1089" s="15"/>
      <c r="N1089" s="248"/>
      <c r="O1089" s="15"/>
      <c r="P1089" s="15"/>
      <c r="Q1089" s="15"/>
      <c r="R1089" s="15"/>
      <c r="S1089" s="15"/>
      <c r="T1089" s="15"/>
      <c r="U1089" s="15"/>
      <c r="V1089" s="15"/>
      <c r="W1089" s="15"/>
      <c r="X1089" s="15"/>
      <c r="Y1089" s="15"/>
      <c r="Z1089" s="15"/>
      <c r="AA1089" s="15"/>
      <c r="AB1089" s="15"/>
      <c r="AC1089" s="84"/>
      <c r="AD1089" s="84"/>
      <c r="AE1089" s="84"/>
      <c r="AF1089" s="84"/>
      <c r="AG1089" s="84"/>
      <c r="AH1089" s="84"/>
      <c r="AI1089" s="84"/>
      <c r="AJ1089" s="84"/>
      <c r="AK1089" s="84"/>
      <c r="AL1089" s="84"/>
      <c r="AM1089" s="84"/>
      <c r="AN1089" s="84"/>
    </row>
    <row r="1090" spans="1:40" ht="12.75" customHeight="1">
      <c r="A1090" s="15"/>
      <c r="B1090" s="1099"/>
      <c r="C1090" s="1093"/>
      <c r="D1090" s="1100"/>
      <c r="E1090" s="1101"/>
      <c r="F1090" s="1100"/>
      <c r="G1090" s="1102"/>
      <c r="H1090" s="1102"/>
      <c r="I1090" s="1103"/>
      <c r="J1090" s="1093"/>
      <c r="K1090" s="1093"/>
      <c r="L1090" s="1104"/>
      <c r="M1090" s="15"/>
      <c r="N1090" s="248"/>
      <c r="O1090" s="15"/>
      <c r="P1090" s="15"/>
      <c r="Q1090" s="15"/>
      <c r="R1090" s="15"/>
      <c r="S1090" s="15"/>
      <c r="T1090" s="15"/>
      <c r="U1090" s="15"/>
      <c r="V1090" s="15"/>
      <c r="W1090" s="15"/>
      <c r="X1090" s="15"/>
      <c r="Y1090" s="15"/>
      <c r="Z1090" s="15"/>
      <c r="AA1090" s="15"/>
      <c r="AB1090" s="15"/>
      <c r="AC1090" s="84"/>
      <c r="AD1090" s="84"/>
      <c r="AE1090" s="84"/>
      <c r="AF1090" s="84"/>
      <c r="AG1090" s="84"/>
      <c r="AH1090" s="84"/>
      <c r="AI1090" s="84"/>
      <c r="AJ1090" s="84"/>
      <c r="AK1090" s="84"/>
      <c r="AL1090" s="84"/>
      <c r="AM1090" s="84"/>
      <c r="AN1090" s="84"/>
    </row>
    <row r="1091" spans="1:40" ht="12.75" customHeight="1">
      <c r="A1091" s="15"/>
      <c r="B1091" s="1099"/>
      <c r="C1091" s="1093"/>
      <c r="D1091" s="1100"/>
      <c r="E1091" s="1101"/>
      <c r="F1091" s="1100"/>
      <c r="G1091" s="1102"/>
      <c r="H1091" s="1102"/>
      <c r="I1091" s="1103"/>
      <c r="J1091" s="1093"/>
      <c r="K1091" s="1093"/>
      <c r="L1091" s="1104"/>
      <c r="M1091" s="15"/>
      <c r="N1091" s="248"/>
      <c r="O1091" s="15"/>
      <c r="P1091" s="15"/>
      <c r="Q1091" s="15"/>
      <c r="R1091" s="15"/>
      <c r="S1091" s="15"/>
      <c r="T1091" s="15"/>
      <c r="U1091" s="15"/>
      <c r="V1091" s="15"/>
      <c r="W1091" s="15"/>
      <c r="X1091" s="15"/>
      <c r="Y1091" s="15"/>
      <c r="Z1091" s="15"/>
      <c r="AA1091" s="15"/>
      <c r="AB1091" s="15"/>
      <c r="AC1091" s="84"/>
      <c r="AD1091" s="84"/>
      <c r="AE1091" s="84"/>
      <c r="AF1091" s="84"/>
      <c r="AG1091" s="84"/>
      <c r="AH1091" s="84"/>
      <c r="AI1091" s="84"/>
      <c r="AJ1091" s="84"/>
      <c r="AK1091" s="84"/>
      <c r="AL1091" s="84"/>
      <c r="AM1091" s="84"/>
      <c r="AN1091" s="84"/>
    </row>
    <row r="1092" spans="1:40" ht="12.75" customHeight="1">
      <c r="A1092" s="15"/>
      <c r="B1092" s="1099"/>
      <c r="C1092" s="1093"/>
      <c r="D1092" s="1100"/>
      <c r="E1092" s="1101"/>
      <c r="F1092" s="1100"/>
      <c r="G1092" s="1102"/>
      <c r="H1092" s="1102"/>
      <c r="I1092" s="1103"/>
      <c r="J1092" s="1093"/>
      <c r="K1092" s="1093"/>
      <c r="L1092" s="1104"/>
      <c r="M1092" s="15"/>
      <c r="N1092" s="248"/>
      <c r="O1092" s="15"/>
      <c r="P1092" s="15"/>
      <c r="Q1092" s="15"/>
      <c r="R1092" s="15"/>
      <c r="S1092" s="15"/>
      <c r="T1092" s="15"/>
      <c r="U1092" s="15"/>
      <c r="V1092" s="15"/>
      <c r="W1092" s="15"/>
      <c r="X1092" s="15"/>
      <c r="Y1092" s="15"/>
      <c r="Z1092" s="15"/>
      <c r="AA1092" s="15"/>
      <c r="AB1092" s="15"/>
      <c r="AC1092" s="84"/>
      <c r="AD1092" s="84"/>
      <c r="AE1092" s="84"/>
      <c r="AF1092" s="84"/>
      <c r="AG1092" s="84"/>
      <c r="AH1092" s="84"/>
      <c r="AI1092" s="84"/>
      <c r="AJ1092" s="84"/>
      <c r="AK1092" s="84"/>
      <c r="AL1092" s="84"/>
      <c r="AM1092" s="84"/>
      <c r="AN1092" s="84"/>
    </row>
    <row r="1093" spans="1:40" ht="12.75" customHeight="1">
      <c r="A1093" s="15"/>
      <c r="B1093" s="1099"/>
      <c r="C1093" s="1093"/>
      <c r="D1093" s="1100"/>
      <c r="E1093" s="1101"/>
      <c r="F1093" s="1100"/>
      <c r="G1093" s="1102"/>
      <c r="H1093" s="1102"/>
      <c r="I1093" s="1103"/>
      <c r="J1093" s="1093"/>
      <c r="K1093" s="1093"/>
      <c r="L1093" s="1104"/>
      <c r="M1093" s="15"/>
      <c r="N1093" s="248"/>
      <c r="O1093" s="15"/>
      <c r="P1093" s="15"/>
      <c r="Q1093" s="15"/>
      <c r="R1093" s="15"/>
      <c r="S1093" s="15"/>
      <c r="T1093" s="15"/>
      <c r="U1093" s="15"/>
      <c r="V1093" s="15"/>
      <c r="W1093" s="15"/>
      <c r="X1093" s="15"/>
      <c r="Y1093" s="15"/>
      <c r="Z1093" s="15"/>
      <c r="AA1093" s="15"/>
      <c r="AB1093" s="15"/>
      <c r="AC1093" s="84"/>
      <c r="AD1093" s="84"/>
      <c r="AE1093" s="84"/>
      <c r="AF1093" s="84"/>
      <c r="AG1093" s="84"/>
      <c r="AH1093" s="84"/>
      <c r="AI1093" s="84"/>
      <c r="AJ1093" s="84"/>
      <c r="AK1093" s="84"/>
      <c r="AL1093" s="84"/>
      <c r="AM1093" s="84"/>
      <c r="AN1093" s="84"/>
    </row>
    <row r="1094" spans="1:40" ht="12.75" customHeight="1">
      <c r="A1094" s="15"/>
      <c r="B1094" s="1099"/>
      <c r="C1094" s="1093"/>
      <c r="D1094" s="1100"/>
      <c r="E1094" s="1101"/>
      <c r="F1094" s="1100"/>
      <c r="G1094" s="1102"/>
      <c r="H1094" s="1102"/>
      <c r="I1094" s="1103"/>
      <c r="J1094" s="1093"/>
      <c r="K1094" s="1093"/>
      <c r="L1094" s="1104"/>
      <c r="M1094" s="15"/>
      <c r="N1094" s="248"/>
      <c r="O1094" s="15"/>
      <c r="P1094" s="15"/>
      <c r="Q1094" s="15"/>
      <c r="R1094" s="15"/>
      <c r="S1094" s="15"/>
      <c r="T1094" s="15"/>
      <c r="U1094" s="15"/>
      <c r="V1094" s="15"/>
      <c r="W1094" s="15"/>
      <c r="X1094" s="15"/>
      <c r="Y1094" s="15"/>
      <c r="Z1094" s="15"/>
      <c r="AA1094" s="15"/>
      <c r="AB1094" s="15"/>
      <c r="AC1094" s="84"/>
      <c r="AD1094" s="84"/>
      <c r="AE1094" s="84"/>
      <c r="AF1094" s="84"/>
      <c r="AG1094" s="84"/>
      <c r="AH1094" s="84"/>
      <c r="AI1094" s="84"/>
      <c r="AJ1094" s="84"/>
      <c r="AK1094" s="84"/>
      <c r="AL1094" s="84"/>
      <c r="AM1094" s="84"/>
      <c r="AN1094" s="84"/>
    </row>
    <row r="1095" spans="1:40" ht="12.75" customHeight="1">
      <c r="A1095" s="15"/>
      <c r="B1095" s="1105"/>
      <c r="C1095" s="1093"/>
      <c r="D1095" s="1100"/>
      <c r="E1095" s="1101"/>
      <c r="F1095" s="1100"/>
      <c r="G1095" s="1102"/>
      <c r="H1095" s="1102"/>
      <c r="I1095" s="1103"/>
      <c r="J1095" s="1093"/>
      <c r="K1095" s="1093"/>
      <c r="L1095" s="1104"/>
      <c r="M1095" s="15"/>
      <c r="N1095" s="248"/>
      <c r="O1095" s="15"/>
      <c r="P1095" s="15"/>
      <c r="Q1095" s="15"/>
      <c r="R1095" s="15"/>
      <c r="S1095" s="15"/>
      <c r="T1095" s="15"/>
      <c r="U1095" s="15"/>
      <c r="V1095" s="15"/>
      <c r="W1095" s="15"/>
      <c r="X1095" s="15"/>
      <c r="Y1095" s="15"/>
      <c r="Z1095" s="15"/>
      <c r="AA1095" s="15"/>
      <c r="AB1095" s="15"/>
      <c r="AC1095" s="84"/>
      <c r="AD1095" s="84"/>
      <c r="AE1095" s="84"/>
      <c r="AF1095" s="84"/>
      <c r="AG1095" s="84"/>
      <c r="AH1095" s="84"/>
      <c r="AI1095" s="84"/>
      <c r="AJ1095" s="84"/>
      <c r="AK1095" s="84"/>
      <c r="AL1095" s="84"/>
      <c r="AM1095" s="84"/>
      <c r="AN1095" s="84"/>
    </row>
    <row r="1096" spans="1:40" ht="12.75" customHeight="1">
      <c r="A1096" s="15"/>
      <c r="B1096" s="1105"/>
      <c r="C1096" s="1093"/>
      <c r="D1096" s="1100"/>
      <c r="E1096" s="1101"/>
      <c r="F1096" s="1100"/>
      <c r="G1096" s="1102"/>
      <c r="H1096" s="1102"/>
      <c r="I1096" s="1103"/>
      <c r="J1096" s="1093"/>
      <c r="K1096" s="1093"/>
      <c r="L1096" s="1104"/>
      <c r="M1096" s="15"/>
      <c r="N1096" s="248"/>
      <c r="O1096" s="15"/>
      <c r="P1096" s="15"/>
      <c r="Q1096" s="15"/>
      <c r="R1096" s="15"/>
      <c r="S1096" s="15"/>
      <c r="T1096" s="15"/>
      <c r="U1096" s="15"/>
      <c r="V1096" s="15"/>
      <c r="W1096" s="15"/>
      <c r="X1096" s="15"/>
      <c r="Y1096" s="15"/>
      <c r="Z1096" s="15"/>
      <c r="AA1096" s="15"/>
      <c r="AB1096" s="15"/>
      <c r="AC1096" s="84"/>
      <c r="AD1096" s="84"/>
      <c r="AE1096" s="84"/>
      <c r="AF1096" s="84"/>
      <c r="AG1096" s="84"/>
      <c r="AH1096" s="84"/>
      <c r="AI1096" s="84"/>
      <c r="AJ1096" s="84"/>
      <c r="AK1096" s="84"/>
      <c r="AL1096" s="84"/>
      <c r="AM1096" s="84"/>
      <c r="AN1096" s="84"/>
    </row>
    <row r="1097" spans="1:40" ht="12.75" customHeight="1">
      <c r="A1097" s="15"/>
      <c r="B1097" s="1106"/>
      <c r="C1097" s="1107"/>
      <c r="D1097" s="1108"/>
      <c r="E1097" s="1109"/>
      <c r="F1097" s="1108"/>
      <c r="G1097" s="1110"/>
      <c r="H1097" s="1110"/>
      <c r="I1097" s="1111"/>
      <c r="J1097" s="1107"/>
      <c r="K1097" s="1107"/>
      <c r="L1097" s="1112"/>
      <c r="M1097" s="15"/>
      <c r="N1097" s="248"/>
      <c r="O1097" s="15"/>
      <c r="P1097" s="15"/>
      <c r="Q1097" s="15"/>
      <c r="R1097" s="15"/>
      <c r="S1097" s="15"/>
      <c r="T1097" s="15"/>
      <c r="U1097" s="15"/>
      <c r="V1097" s="15"/>
      <c r="W1097" s="15"/>
      <c r="X1097" s="15"/>
      <c r="Y1097" s="15"/>
      <c r="Z1097" s="15"/>
      <c r="AA1097" s="15"/>
      <c r="AB1097" s="15"/>
      <c r="AC1097" s="84"/>
      <c r="AD1097" s="84"/>
      <c r="AE1097" s="84"/>
      <c r="AF1097" s="84"/>
      <c r="AG1097" s="84"/>
      <c r="AH1097" s="84"/>
      <c r="AI1097" s="84"/>
      <c r="AJ1097" s="84"/>
      <c r="AK1097" s="84"/>
      <c r="AL1097" s="84"/>
      <c r="AM1097" s="84"/>
      <c r="AN1097" s="84"/>
    </row>
    <row r="1098" spans="1:40" ht="12.75" customHeight="1">
      <c r="A1098" s="15"/>
      <c r="B1098" s="15"/>
      <c r="C1098" s="15"/>
      <c r="D1098" s="15"/>
      <c r="E1098" s="15"/>
      <c r="F1098" s="15"/>
      <c r="G1098" s="15"/>
      <c r="H1098" s="15"/>
      <c r="I1098" s="15"/>
      <c r="J1098" s="15"/>
      <c r="K1098" s="103"/>
      <c r="L1098" s="103"/>
      <c r="M1098" s="103"/>
      <c r="N1098" s="115"/>
      <c r="O1098" s="90"/>
      <c r="P1098" s="90"/>
      <c r="Q1098" s="90"/>
      <c r="R1098" s="90"/>
      <c r="S1098" s="90"/>
      <c r="T1098" s="90"/>
      <c r="U1098" s="90"/>
      <c r="V1098" s="90"/>
      <c r="W1098" s="90"/>
      <c r="X1098" s="90"/>
      <c r="Y1098" s="90"/>
      <c r="Z1098" s="90"/>
      <c r="AA1098" s="90"/>
      <c r="AB1098" s="90"/>
      <c r="AC1098" s="90"/>
      <c r="AD1098" s="90"/>
      <c r="AE1098" s="90"/>
      <c r="AF1098" s="90"/>
      <c r="AG1098" s="90"/>
      <c r="AH1098" s="90"/>
      <c r="AI1098" s="90"/>
      <c r="AJ1098" s="90"/>
      <c r="AK1098" s="90"/>
      <c r="AL1098" s="90"/>
      <c r="AM1098" s="90"/>
      <c r="AN1098" s="90"/>
    </row>
    <row r="1099" spans="1:40" ht="12" customHeight="1">
      <c r="A1099" s="80"/>
      <c r="B1099" s="80"/>
      <c r="C1099" s="80"/>
      <c r="D1099" s="80"/>
      <c r="E1099" s="80"/>
      <c r="F1099" s="80"/>
      <c r="G1099" s="80"/>
      <c r="H1099" s="80"/>
      <c r="I1099" s="80"/>
      <c r="J1099" s="80"/>
      <c r="K1099" s="80"/>
      <c r="L1099" s="80"/>
      <c r="M1099" s="80"/>
      <c r="N1099" s="115"/>
      <c r="O1099" s="90"/>
      <c r="P1099" s="90"/>
      <c r="Q1099" s="90"/>
      <c r="R1099" s="90"/>
      <c r="S1099" s="90"/>
      <c r="T1099" s="90"/>
      <c r="U1099" s="90"/>
      <c r="V1099" s="90"/>
      <c r="W1099" s="90"/>
      <c r="X1099" s="90"/>
      <c r="Y1099" s="90"/>
      <c r="Z1099" s="90"/>
      <c r="AA1099" s="90"/>
      <c r="AB1099" s="90"/>
      <c r="AC1099" s="90"/>
      <c r="AD1099" s="90"/>
      <c r="AE1099" s="90"/>
      <c r="AF1099" s="90"/>
      <c r="AG1099" s="90"/>
      <c r="AH1099" s="90"/>
      <c r="AI1099" s="90"/>
      <c r="AJ1099" s="90"/>
      <c r="AK1099" s="90"/>
      <c r="AL1099" s="90"/>
      <c r="AM1099" s="90"/>
      <c r="AN1099" s="90"/>
    </row>
    <row r="1100" spans="1:40" ht="12.75" customHeight="1">
      <c r="A1100" s="8" t="s">
        <v>52</v>
      </c>
      <c r="B1100" s="10" t="s">
        <v>53</v>
      </c>
      <c r="C1100" s="80"/>
      <c r="D1100" s="80"/>
      <c r="E1100" s="80"/>
      <c r="F1100" s="80"/>
      <c r="G1100" s="80"/>
      <c r="H1100" s="80"/>
      <c r="I1100" s="80"/>
      <c r="J1100" s="80"/>
      <c r="K1100" s="80"/>
      <c r="L1100" s="80"/>
      <c r="M1100" s="80"/>
      <c r="N1100" s="115"/>
      <c r="O1100" s="90"/>
      <c r="P1100" s="90"/>
      <c r="Q1100" s="90"/>
      <c r="R1100" s="90"/>
      <c r="S1100" s="90"/>
      <c r="T1100" s="90"/>
      <c r="U1100" s="90"/>
      <c r="V1100" s="90"/>
      <c r="W1100" s="90"/>
      <c r="X1100" s="90"/>
      <c r="Y1100" s="90"/>
      <c r="Z1100" s="90"/>
      <c r="AA1100" s="90"/>
      <c r="AB1100" s="90"/>
      <c r="AC1100" s="90"/>
      <c r="AD1100" s="90"/>
      <c r="AE1100" s="90"/>
      <c r="AF1100" s="90"/>
      <c r="AG1100" s="90"/>
      <c r="AH1100" s="90"/>
      <c r="AI1100" s="90"/>
      <c r="AJ1100" s="90"/>
      <c r="AK1100" s="90"/>
      <c r="AL1100" s="90"/>
      <c r="AM1100" s="90"/>
      <c r="AN1100" s="90"/>
    </row>
    <row r="1101" spans="1:40" ht="12.75" customHeight="1">
      <c r="A1101" s="9"/>
      <c r="B1101" s="10"/>
      <c r="C1101" s="80"/>
      <c r="D1101" s="80"/>
      <c r="E1101" s="80"/>
      <c r="F1101" s="1985">
        <v>44742</v>
      </c>
      <c r="G1101" s="1965"/>
      <c r="H1101" s="1965"/>
      <c r="I1101" s="1952"/>
      <c r="J1101" s="1985">
        <v>44377</v>
      </c>
      <c r="K1101" s="1965"/>
      <c r="L1101" s="1965"/>
      <c r="M1101" s="1952"/>
      <c r="N1101" s="158"/>
      <c r="O1101" s="90"/>
      <c r="P1101" s="90"/>
      <c r="Q1101" s="90"/>
      <c r="R1101" s="90"/>
      <c r="S1101" s="90"/>
      <c r="T1101" s="90"/>
      <c r="U1101" s="90"/>
      <c r="V1101" s="90"/>
      <c r="W1101" s="90"/>
      <c r="X1101" s="90"/>
      <c r="Y1101" s="90"/>
      <c r="Z1101" s="90"/>
      <c r="AA1101" s="90"/>
      <c r="AB1101" s="90"/>
      <c r="AC1101" s="90"/>
      <c r="AD1101" s="90"/>
      <c r="AE1101" s="90"/>
      <c r="AF1101" s="90"/>
      <c r="AG1101" s="90"/>
      <c r="AH1101" s="90"/>
      <c r="AI1101" s="90"/>
      <c r="AJ1101" s="90"/>
      <c r="AK1101" s="90"/>
      <c r="AL1101" s="90"/>
      <c r="AM1101" s="90"/>
      <c r="AN1101" s="90"/>
    </row>
    <row r="1102" spans="1:40" ht="36">
      <c r="A1102" s="80"/>
      <c r="B1102" s="80"/>
      <c r="C1102" s="80"/>
      <c r="D1102" s="80"/>
      <c r="E1102" s="80"/>
      <c r="F1102" s="92" t="s">
        <v>138</v>
      </c>
      <c r="G1102" s="92" t="s">
        <v>597</v>
      </c>
      <c r="H1102" s="92" t="s">
        <v>140</v>
      </c>
      <c r="I1102" s="92" t="s">
        <v>141</v>
      </c>
      <c r="J1102" s="92" t="s">
        <v>972</v>
      </c>
      <c r="K1102" s="92" t="s">
        <v>597</v>
      </c>
      <c r="L1102" s="92" t="s">
        <v>140</v>
      </c>
      <c r="M1102" s="92" t="s">
        <v>141</v>
      </c>
      <c r="N1102" s="158"/>
      <c r="O1102" s="90"/>
      <c r="P1102" s="90"/>
      <c r="Q1102" s="90"/>
      <c r="R1102" s="90"/>
      <c r="S1102" s="90"/>
      <c r="T1102" s="90"/>
      <c r="U1102" s="90"/>
      <c r="V1102" s="90"/>
      <c r="W1102" s="90"/>
      <c r="X1102" s="90"/>
      <c r="Y1102" s="90"/>
      <c r="Z1102" s="90"/>
      <c r="AA1102" s="90"/>
      <c r="AB1102" s="90"/>
      <c r="AC1102" s="90"/>
      <c r="AD1102" s="90"/>
      <c r="AE1102" s="90"/>
      <c r="AF1102" s="90"/>
      <c r="AG1102" s="90"/>
      <c r="AH1102" s="90"/>
      <c r="AI1102" s="90"/>
      <c r="AJ1102" s="90"/>
      <c r="AK1102" s="90"/>
      <c r="AL1102" s="90"/>
      <c r="AM1102" s="90"/>
      <c r="AN1102" s="90"/>
    </row>
    <row r="1103" spans="1:40" ht="12.75" customHeight="1">
      <c r="A1103" s="80"/>
      <c r="B1103" s="80"/>
      <c r="C1103" s="80"/>
      <c r="D1103" s="80"/>
      <c r="E1103" s="80"/>
      <c r="F1103" s="169" t="s">
        <v>142</v>
      </c>
      <c r="G1103" s="94" t="s">
        <v>142</v>
      </c>
      <c r="H1103" s="94" t="s">
        <v>142</v>
      </c>
      <c r="I1103" s="94" t="s">
        <v>142</v>
      </c>
      <c r="J1103" s="169" t="s">
        <v>142</v>
      </c>
      <c r="K1103" s="94" t="s">
        <v>142</v>
      </c>
      <c r="L1103" s="1" t="s">
        <v>142</v>
      </c>
      <c r="M1103" s="94" t="s">
        <v>142</v>
      </c>
      <c r="N1103" s="158"/>
      <c r="O1103" s="90"/>
      <c r="P1103" s="90"/>
      <c r="Q1103" s="90"/>
      <c r="R1103" s="90"/>
      <c r="S1103" s="90"/>
      <c r="T1103" s="90"/>
      <c r="U1103" s="90"/>
      <c r="V1103" s="90"/>
      <c r="W1103" s="90"/>
      <c r="X1103" s="90"/>
      <c r="Y1103" s="90"/>
      <c r="Z1103" s="90"/>
      <c r="AA1103" s="90"/>
      <c r="AB1103" s="90"/>
      <c r="AC1103" s="90"/>
      <c r="AD1103" s="90"/>
      <c r="AE1103" s="90"/>
      <c r="AF1103" s="90"/>
      <c r="AG1103" s="90"/>
      <c r="AH1103" s="90"/>
      <c r="AI1103" s="90"/>
      <c r="AJ1103" s="90"/>
      <c r="AK1103" s="90"/>
      <c r="AL1103" s="90"/>
      <c r="AM1103" s="90"/>
      <c r="AN1103" s="90"/>
    </row>
    <row r="1104" spans="1:40" ht="12.75" customHeight="1">
      <c r="A1104" s="80"/>
      <c r="B1104" s="80" t="s">
        <v>423</v>
      </c>
      <c r="C1104" s="80"/>
      <c r="D1104" s="80"/>
      <c r="E1104" s="80"/>
      <c r="F1104" s="1638">
        <f>'1a.Detailed SOFP '!G516</f>
        <v>0</v>
      </c>
      <c r="G1104" s="1638">
        <f>'1a.Detailed SOFP '!H516</f>
        <v>0</v>
      </c>
      <c r="H1104" s="1638">
        <f>'1a.Detailed SOFP '!I516</f>
        <v>0</v>
      </c>
      <c r="I1104" s="1638">
        <f>'1a.Detailed SOFP '!J516</f>
        <v>0</v>
      </c>
      <c r="J1104" s="1638">
        <f>'1a.Detailed SOFP '!K516</f>
        <v>0</v>
      </c>
      <c r="K1104" s="1638">
        <f>'1a.Detailed SOFP '!L516</f>
        <v>0</v>
      </c>
      <c r="L1104" s="1638">
        <f>'1a.Detailed SOFP '!M516</f>
        <v>0</v>
      </c>
      <c r="M1104" s="1638">
        <f>'1a.Detailed SOFP '!N516</f>
        <v>0</v>
      </c>
      <c r="N1104" s="115"/>
      <c r="O1104" s="90"/>
      <c r="P1104" s="90"/>
      <c r="Q1104" s="90"/>
      <c r="R1104" s="90"/>
      <c r="S1104" s="90"/>
      <c r="T1104" s="90"/>
      <c r="U1104" s="90"/>
      <c r="V1104" s="90"/>
      <c r="W1104" s="90"/>
      <c r="X1104" s="90"/>
      <c r="Y1104" s="90"/>
      <c r="Z1104" s="90"/>
      <c r="AA1104" s="90"/>
      <c r="AB1104" s="90"/>
      <c r="AC1104" s="90"/>
      <c r="AD1104" s="90"/>
      <c r="AE1104" s="90"/>
      <c r="AF1104" s="90"/>
      <c r="AG1104" s="90"/>
      <c r="AH1104" s="90"/>
      <c r="AI1104" s="90"/>
      <c r="AJ1104" s="90"/>
      <c r="AK1104" s="90"/>
      <c r="AL1104" s="90"/>
      <c r="AM1104" s="90"/>
      <c r="AN1104" s="90"/>
    </row>
    <row r="1105" spans="1:40" ht="12.75" customHeight="1">
      <c r="A1105" s="80"/>
      <c r="B1105" s="80" t="s">
        <v>424</v>
      </c>
      <c r="C1105" s="80"/>
      <c r="D1105" s="80"/>
      <c r="E1105" s="80"/>
      <c r="F1105" s="1638">
        <f>'1a.Detailed SOFP '!G517</f>
        <v>0</v>
      </c>
      <c r="G1105" s="1638">
        <f>'1a.Detailed SOFP '!H517</f>
        <v>0</v>
      </c>
      <c r="H1105" s="1638">
        <f>'1a.Detailed SOFP '!I517</f>
        <v>0</v>
      </c>
      <c r="I1105" s="1638">
        <f>'1a.Detailed SOFP '!J517</f>
        <v>0</v>
      </c>
      <c r="J1105" s="1638">
        <f>'1a.Detailed SOFP '!K517</f>
        <v>0</v>
      </c>
      <c r="K1105" s="1638">
        <f>'1a.Detailed SOFP '!L517</f>
        <v>0</v>
      </c>
      <c r="L1105" s="1638">
        <f>'1a.Detailed SOFP '!M517</f>
        <v>0</v>
      </c>
      <c r="M1105" s="1638">
        <f>'1a.Detailed SOFP '!N517</f>
        <v>0</v>
      </c>
      <c r="N1105" s="115"/>
      <c r="O1105" s="90"/>
      <c r="P1105" s="90"/>
      <c r="Q1105" s="90"/>
      <c r="R1105" s="90"/>
      <c r="S1105" s="90"/>
      <c r="T1105" s="90"/>
      <c r="U1105" s="90"/>
      <c r="V1105" s="90"/>
      <c r="W1105" s="90"/>
      <c r="X1105" s="90"/>
      <c r="Y1105" s="90"/>
      <c r="Z1105" s="90"/>
      <c r="AA1105" s="90"/>
      <c r="AB1105" s="90"/>
      <c r="AC1105" s="90"/>
      <c r="AD1105" s="90"/>
      <c r="AE1105" s="90"/>
      <c r="AF1105" s="90"/>
      <c r="AG1105" s="90"/>
      <c r="AH1105" s="90"/>
      <c r="AI1105" s="90"/>
      <c r="AJ1105" s="90"/>
      <c r="AK1105" s="90"/>
      <c r="AL1105" s="90"/>
      <c r="AM1105" s="90"/>
      <c r="AN1105" s="90"/>
    </row>
    <row r="1106" spans="1:40" s="969" customFormat="1" ht="12.75" customHeight="1">
      <c r="A1106" s="619"/>
      <c r="B1106" s="619" t="s">
        <v>2729</v>
      </c>
      <c r="C1106" s="619"/>
      <c r="D1106" s="619"/>
      <c r="E1106" s="619"/>
      <c r="F1106" s="1688">
        <f>'1a.Detailed SOFP '!G519+'1a.Detailed SOFP '!G277</f>
        <v>0</v>
      </c>
      <c r="G1106" s="1688">
        <f>'1a.Detailed SOFP '!H519+'1a.Detailed SOFP '!H277</f>
        <v>0</v>
      </c>
      <c r="H1106" s="1688">
        <f>'1a.Detailed SOFP '!I519+'1a.Detailed SOFP '!I277</f>
        <v>0</v>
      </c>
      <c r="I1106" s="1688">
        <f>'1a.Detailed SOFP '!J519+'1a.Detailed SOFP '!J277</f>
        <v>0</v>
      </c>
      <c r="J1106" s="1688">
        <f>'1a.Detailed SOFP '!K519+'1a.Detailed SOFP '!K277</f>
        <v>0</v>
      </c>
      <c r="K1106" s="1688">
        <f>'1a.Detailed SOFP '!L519+'1a.Detailed SOFP '!L277</f>
        <v>0</v>
      </c>
      <c r="L1106" s="1688">
        <f>'1a.Detailed SOFP '!M519+'1a.Detailed SOFP '!M277</f>
        <v>0</v>
      </c>
      <c r="M1106" s="1688">
        <f>'1a.Detailed SOFP '!N519+'1a.Detailed SOFP '!N277</f>
        <v>0</v>
      </c>
      <c r="N1106" s="970"/>
      <c r="O1106" s="971"/>
      <c r="P1106" s="971"/>
      <c r="Q1106" s="971"/>
      <c r="R1106" s="971"/>
      <c r="S1106" s="971"/>
      <c r="T1106" s="971"/>
      <c r="U1106" s="971"/>
      <c r="V1106" s="971"/>
      <c r="W1106" s="971"/>
      <c r="X1106" s="971"/>
      <c r="Y1106" s="971"/>
      <c r="Z1106" s="971"/>
      <c r="AA1106" s="971"/>
      <c r="AB1106" s="971"/>
      <c r="AC1106" s="971"/>
      <c r="AD1106" s="971"/>
      <c r="AE1106" s="971"/>
      <c r="AF1106" s="971"/>
      <c r="AG1106" s="971"/>
      <c r="AH1106" s="971"/>
      <c r="AI1106" s="971"/>
      <c r="AJ1106" s="971"/>
      <c r="AK1106" s="971"/>
      <c r="AL1106" s="971"/>
      <c r="AM1106" s="971"/>
      <c r="AN1106" s="971"/>
    </row>
    <row r="1107" spans="1:40" ht="12.75" customHeight="1">
      <c r="A1107" s="80"/>
      <c r="B1107" s="1117" t="s">
        <v>976</v>
      </c>
      <c r="C1107" s="80"/>
      <c r="D1107" s="80"/>
      <c r="E1107" s="80"/>
      <c r="F1107" s="1638">
        <f>'1a.Detailed SOFP '!G278+'1a.Detailed SOFP '!G279+'1a.Detailed SOFP '!G280+'1a.Detailed SOFP '!G281+'1a.Detailed SOFP '!G282+'1a.Detailed SOFP '!G520+'1a.Detailed SOFP '!G521+'1a.Detailed SOFP '!G522</f>
        <v>0</v>
      </c>
      <c r="G1107" s="1638">
        <f>'1a.Detailed SOFP '!H278+'1a.Detailed SOFP '!H279+'1a.Detailed SOFP '!H280+'1a.Detailed SOFP '!H281+'1a.Detailed SOFP '!H282+'1a.Detailed SOFP '!H520+'1a.Detailed SOFP '!H521+'1a.Detailed SOFP '!H522</f>
        <v>0</v>
      </c>
      <c r="H1107" s="1638">
        <f>'1a.Detailed SOFP '!I278+'1a.Detailed SOFP '!I279+'1a.Detailed SOFP '!I280+'1a.Detailed SOFP '!I281+'1a.Detailed SOFP '!I282+'1a.Detailed SOFP '!I520+'1a.Detailed SOFP '!I521+'1a.Detailed SOFP '!I522</f>
        <v>0</v>
      </c>
      <c r="I1107" s="1638">
        <f>'1a.Detailed SOFP '!J278+'1a.Detailed SOFP '!J279+'1a.Detailed SOFP '!J280+'1a.Detailed SOFP '!J281+'1a.Detailed SOFP '!J282+'1a.Detailed SOFP '!J520+'1a.Detailed SOFP '!J521+'1a.Detailed SOFP '!J522</f>
        <v>0</v>
      </c>
      <c r="J1107" s="1638">
        <f>'1a.Detailed SOFP '!K278+'1a.Detailed SOFP '!K279+'1a.Detailed SOFP '!K280+'1a.Detailed SOFP '!K281+'1a.Detailed SOFP '!K282+'1a.Detailed SOFP '!K520+'1a.Detailed SOFP '!K521+'1a.Detailed SOFP '!K522</f>
        <v>0</v>
      </c>
      <c r="K1107" s="1638">
        <f>'1a.Detailed SOFP '!L278+'1a.Detailed SOFP '!L279+'1a.Detailed SOFP '!L280+'1a.Detailed SOFP '!L281+'1a.Detailed SOFP '!L282+'1a.Detailed SOFP '!L520+'1a.Detailed SOFP '!L521+'1a.Detailed SOFP '!L522</f>
        <v>0</v>
      </c>
      <c r="L1107" s="1638">
        <f>'1a.Detailed SOFP '!M278+'1a.Detailed SOFP '!M279+'1a.Detailed SOFP '!M280+'1a.Detailed SOFP '!M281+'1a.Detailed SOFP '!M282+'1a.Detailed SOFP '!M520+'1a.Detailed SOFP '!M521+'1a.Detailed SOFP '!M522</f>
        <v>0</v>
      </c>
      <c r="M1107" s="1638">
        <f>'1a.Detailed SOFP '!N278+'1a.Detailed SOFP '!N279+'1a.Detailed SOFP '!N280+'1a.Detailed SOFP '!N281+'1a.Detailed SOFP '!N282+'1a.Detailed SOFP '!N520+'1a.Detailed SOFP '!N521+'1a.Detailed SOFP '!N522</f>
        <v>0</v>
      </c>
      <c r="N1107" s="115"/>
      <c r="O1107" s="90"/>
      <c r="P1107" s="90"/>
      <c r="Q1107" s="90"/>
      <c r="R1107" s="90"/>
      <c r="S1107" s="90"/>
      <c r="T1107" s="90"/>
      <c r="U1107" s="90"/>
      <c r="V1107" s="90"/>
      <c r="W1107" s="90"/>
      <c r="X1107" s="90"/>
      <c r="Y1107" s="90"/>
      <c r="Z1107" s="90"/>
      <c r="AA1107" s="90"/>
      <c r="AB1107" s="90"/>
      <c r="AC1107" s="90"/>
      <c r="AD1107" s="90"/>
      <c r="AE1107" s="90"/>
      <c r="AF1107" s="90"/>
      <c r="AG1107" s="90"/>
      <c r="AH1107" s="90"/>
      <c r="AI1107" s="90"/>
      <c r="AJ1107" s="90"/>
      <c r="AK1107" s="90"/>
      <c r="AL1107" s="90"/>
      <c r="AM1107" s="90"/>
      <c r="AN1107" s="90"/>
    </row>
    <row r="1108" spans="1:40" s="4" customFormat="1" ht="12.75" customHeight="1">
      <c r="A1108" s="15"/>
      <c r="B1108" s="15" t="s">
        <v>232</v>
      </c>
      <c r="C1108" s="15"/>
      <c r="D1108" s="15"/>
      <c r="E1108" s="15"/>
      <c r="F1108" s="1620">
        <f t="shared" ref="F1108:M1108" si="174">SUM(F1104:F1107)</f>
        <v>0</v>
      </c>
      <c r="G1108" s="1620">
        <f t="shared" si="174"/>
        <v>0</v>
      </c>
      <c r="H1108" s="1620">
        <f t="shared" si="174"/>
        <v>0</v>
      </c>
      <c r="I1108" s="1620">
        <f t="shared" si="174"/>
        <v>0</v>
      </c>
      <c r="J1108" s="1620">
        <f t="shared" si="174"/>
        <v>0</v>
      </c>
      <c r="K1108" s="1620">
        <f t="shared" si="174"/>
        <v>0</v>
      </c>
      <c r="L1108" s="1620">
        <f t="shared" si="174"/>
        <v>0</v>
      </c>
      <c r="M1108" s="1620">
        <f t="shared" si="174"/>
        <v>0</v>
      </c>
      <c r="N1108" s="1839"/>
      <c r="O1108" s="726"/>
      <c r="P1108" s="726"/>
      <c r="Q1108" s="726"/>
      <c r="R1108" s="726"/>
      <c r="S1108" s="726"/>
      <c r="T1108" s="726"/>
      <c r="U1108" s="726"/>
      <c r="V1108" s="726"/>
      <c r="W1108" s="726"/>
      <c r="X1108" s="726"/>
      <c r="Y1108" s="726"/>
      <c r="Z1108" s="726"/>
      <c r="AA1108" s="726"/>
      <c r="AB1108" s="726"/>
      <c r="AC1108" s="726"/>
      <c r="AD1108" s="726"/>
      <c r="AE1108" s="726"/>
      <c r="AF1108" s="726"/>
      <c r="AG1108" s="726"/>
      <c r="AH1108" s="726"/>
      <c r="AI1108" s="726"/>
      <c r="AJ1108" s="726"/>
      <c r="AK1108" s="726"/>
      <c r="AL1108" s="726"/>
      <c r="AM1108" s="726"/>
      <c r="AN1108" s="726"/>
    </row>
    <row r="1109" spans="1:40" ht="12.75" customHeight="1">
      <c r="A1109" s="80"/>
      <c r="B1109" s="80"/>
      <c r="C1109" s="80"/>
      <c r="D1109" s="80"/>
      <c r="E1109" s="80"/>
      <c r="F1109" s="1589"/>
      <c r="G1109" s="1589"/>
      <c r="H1109" s="1589"/>
      <c r="I1109" s="1589"/>
      <c r="J1109" s="1589"/>
      <c r="K1109" s="1589"/>
      <c r="L1109" s="1589"/>
      <c r="M1109" s="1589"/>
      <c r="N1109" s="115"/>
      <c r="O1109" s="90"/>
      <c r="P1109" s="90"/>
      <c r="Q1109" s="90"/>
      <c r="R1109" s="90"/>
      <c r="S1109" s="90"/>
      <c r="T1109" s="90"/>
      <c r="U1109" s="90"/>
      <c r="V1109" s="90"/>
      <c r="W1109" s="90"/>
      <c r="X1109" s="90"/>
      <c r="Y1109" s="90"/>
      <c r="Z1109" s="90"/>
      <c r="AA1109" s="90"/>
      <c r="AB1109" s="90"/>
      <c r="AC1109" s="90"/>
      <c r="AD1109" s="90"/>
      <c r="AE1109" s="90"/>
      <c r="AF1109" s="90"/>
      <c r="AG1109" s="90"/>
      <c r="AH1109" s="90"/>
      <c r="AI1109" s="90"/>
      <c r="AJ1109" s="90"/>
      <c r="AK1109" s="90"/>
      <c r="AL1109" s="90"/>
      <c r="AM1109" s="90"/>
      <c r="AN1109" s="90"/>
    </row>
    <row r="1110" spans="1:40" ht="12.75" customHeight="1">
      <c r="A1110" s="80"/>
      <c r="B1110" s="80" t="s">
        <v>974</v>
      </c>
      <c r="C1110" s="90"/>
      <c r="D1110" s="90"/>
      <c r="E1110" s="80"/>
      <c r="F1110" s="1589">
        <f>'1a.Detailed SOFP '!G283</f>
        <v>0</v>
      </c>
      <c r="G1110" s="1589">
        <f>'1a.Detailed SOFP '!H283</f>
        <v>0</v>
      </c>
      <c r="H1110" s="1589">
        <f>'1a.Detailed SOFP '!I283</f>
        <v>0</v>
      </c>
      <c r="I1110" s="1589">
        <f>'1a.Detailed SOFP '!J283</f>
        <v>0</v>
      </c>
      <c r="J1110" s="1589">
        <f>'1a.Detailed SOFP '!K283</f>
        <v>0</v>
      </c>
      <c r="K1110" s="1589">
        <f>'1a.Detailed SOFP '!L283</f>
        <v>0</v>
      </c>
      <c r="L1110" s="1589">
        <f>'1a.Detailed SOFP '!M283</f>
        <v>0</v>
      </c>
      <c r="M1110" s="1589">
        <f>'1a.Detailed SOFP '!N277</f>
        <v>0</v>
      </c>
      <c r="N1110" s="115"/>
      <c r="O1110" s="90"/>
      <c r="P1110" s="90"/>
      <c r="Q1110" s="90"/>
      <c r="R1110" s="90"/>
      <c r="S1110" s="90"/>
      <c r="T1110" s="90"/>
      <c r="U1110" s="90"/>
      <c r="V1110" s="90"/>
      <c r="W1110" s="90"/>
      <c r="X1110" s="90"/>
      <c r="Y1110" s="90"/>
      <c r="Z1110" s="90"/>
      <c r="AA1110" s="90"/>
      <c r="AB1110" s="90"/>
      <c r="AC1110" s="90"/>
      <c r="AD1110" s="90"/>
      <c r="AE1110" s="90"/>
      <c r="AF1110" s="90"/>
      <c r="AG1110" s="90"/>
      <c r="AH1110" s="90"/>
      <c r="AI1110" s="90"/>
      <c r="AJ1110" s="90"/>
      <c r="AK1110" s="90"/>
      <c r="AL1110" s="90"/>
      <c r="AM1110" s="90"/>
      <c r="AN1110" s="90"/>
    </row>
    <row r="1111" spans="1:40" ht="12.75" customHeight="1">
      <c r="A1111" s="80"/>
      <c r="B1111" s="80" t="s">
        <v>975</v>
      </c>
      <c r="C1111" s="90"/>
      <c r="D1111" s="90"/>
      <c r="E1111" s="80"/>
      <c r="F1111" s="1589">
        <f>'1a.Detailed SOFP '!G523</f>
        <v>0</v>
      </c>
      <c r="G1111" s="1589">
        <f>'1a.Detailed SOFP '!H523</f>
        <v>0</v>
      </c>
      <c r="H1111" s="1589">
        <f>'1a.Detailed SOFP '!I523</f>
        <v>0</v>
      </c>
      <c r="I1111" s="1589">
        <f>'1a.Detailed SOFP '!J523</f>
        <v>0</v>
      </c>
      <c r="J1111" s="1589">
        <f>'1a.Detailed SOFP '!K523</f>
        <v>0</v>
      </c>
      <c r="K1111" s="1589">
        <f>'1a.Detailed SOFP '!L523</f>
        <v>0</v>
      </c>
      <c r="L1111" s="1589">
        <f>'1a.Detailed SOFP '!M523</f>
        <v>0</v>
      </c>
      <c r="M1111" s="1589">
        <f>'1a.Detailed SOFP '!N523</f>
        <v>0</v>
      </c>
      <c r="N1111" s="115"/>
      <c r="O1111" s="90"/>
      <c r="P1111" s="90"/>
      <c r="Q1111" s="90"/>
      <c r="R1111" s="90"/>
      <c r="S1111" s="90"/>
      <c r="T1111" s="90"/>
      <c r="U1111" s="90"/>
      <c r="V1111" s="90"/>
      <c r="W1111" s="90"/>
      <c r="X1111" s="90"/>
      <c r="Y1111" s="90"/>
      <c r="Z1111" s="90"/>
      <c r="AA1111" s="90"/>
      <c r="AB1111" s="90"/>
      <c r="AC1111" s="90"/>
      <c r="AD1111" s="90"/>
      <c r="AE1111" s="90"/>
      <c r="AF1111" s="90"/>
      <c r="AG1111" s="90"/>
      <c r="AH1111" s="90"/>
      <c r="AI1111" s="90"/>
      <c r="AJ1111" s="90"/>
      <c r="AK1111" s="90"/>
      <c r="AL1111" s="90"/>
      <c r="AM1111" s="90"/>
      <c r="AN1111" s="90"/>
    </row>
    <row r="1112" spans="1:40" s="4" customFormat="1" ht="12.75" customHeight="1">
      <c r="A1112" s="15"/>
      <c r="B1112" s="100" t="s">
        <v>232</v>
      </c>
      <c r="C1112" s="726"/>
      <c r="D1112" s="726"/>
      <c r="E1112" s="15"/>
      <c r="F1112" s="1620">
        <f t="shared" ref="F1112:M1112" si="175">SUM(F1110:F1111)</f>
        <v>0</v>
      </c>
      <c r="G1112" s="1620">
        <f t="shared" si="175"/>
        <v>0</v>
      </c>
      <c r="H1112" s="1620">
        <f t="shared" si="175"/>
        <v>0</v>
      </c>
      <c r="I1112" s="1620">
        <f t="shared" si="175"/>
        <v>0</v>
      </c>
      <c r="J1112" s="1620">
        <f t="shared" si="175"/>
        <v>0</v>
      </c>
      <c r="K1112" s="1620">
        <f t="shared" si="175"/>
        <v>0</v>
      </c>
      <c r="L1112" s="1620">
        <f t="shared" si="175"/>
        <v>0</v>
      </c>
      <c r="M1112" s="1620">
        <f t="shared" si="175"/>
        <v>0</v>
      </c>
      <c r="N1112" s="1839"/>
      <c r="O1112" s="726"/>
      <c r="P1112" s="726"/>
      <c r="Q1112" s="726"/>
      <c r="R1112" s="726"/>
      <c r="S1112" s="726"/>
      <c r="T1112" s="726"/>
      <c r="U1112" s="726"/>
      <c r="V1112" s="726"/>
      <c r="W1112" s="726"/>
      <c r="X1112" s="726"/>
      <c r="Y1112" s="726"/>
      <c r="Z1112" s="726"/>
      <c r="AA1112" s="726"/>
      <c r="AB1112" s="726"/>
      <c r="AC1112" s="726"/>
      <c r="AD1112" s="726"/>
      <c r="AE1112" s="726"/>
      <c r="AF1112" s="726"/>
      <c r="AG1112" s="726"/>
      <c r="AH1112" s="726"/>
      <c r="AI1112" s="726"/>
      <c r="AJ1112" s="726"/>
      <c r="AK1112" s="726"/>
      <c r="AL1112" s="726"/>
      <c r="AM1112" s="726"/>
      <c r="AN1112" s="726"/>
    </row>
    <row r="1113" spans="1:40" ht="12.75" customHeight="1">
      <c r="A1113" s="80"/>
      <c r="B1113" s="80"/>
      <c r="C1113" s="80"/>
      <c r="D1113" s="80"/>
      <c r="E1113" s="80"/>
      <c r="F1113" s="1589"/>
      <c r="G1113" s="1589"/>
      <c r="H1113" s="1589"/>
      <c r="I1113" s="1589"/>
      <c r="J1113" s="1589"/>
      <c r="K1113" s="1589"/>
      <c r="L1113" s="1589"/>
      <c r="M1113" s="1589"/>
      <c r="N1113" s="115"/>
      <c r="O1113" s="90"/>
      <c r="P1113" s="90"/>
      <c r="Q1113" s="90"/>
      <c r="R1113" s="90"/>
      <c r="S1113" s="90"/>
      <c r="T1113" s="90"/>
      <c r="U1113" s="90"/>
      <c r="V1113" s="90"/>
      <c r="W1113" s="90"/>
      <c r="X1113" s="90"/>
      <c r="Y1113" s="90"/>
      <c r="Z1113" s="90"/>
      <c r="AA1113" s="90"/>
      <c r="AB1113" s="90"/>
      <c r="AC1113" s="90"/>
      <c r="AD1113" s="90"/>
      <c r="AE1113" s="90"/>
      <c r="AF1113" s="90"/>
      <c r="AG1113" s="90"/>
      <c r="AH1113" s="90"/>
      <c r="AI1113" s="90"/>
      <c r="AJ1113" s="90"/>
      <c r="AK1113" s="90"/>
      <c r="AL1113" s="90"/>
      <c r="AM1113" s="90"/>
      <c r="AN1113" s="90"/>
    </row>
    <row r="1114" spans="1:40" ht="12" customHeight="1">
      <c r="A1114" s="136"/>
      <c r="B1114" s="160" t="s">
        <v>618</v>
      </c>
      <c r="C1114" s="160"/>
      <c r="D1114" s="160"/>
      <c r="E1114" s="160"/>
      <c r="F1114" s="1628">
        <f t="shared" ref="F1114:M1114" si="176">F1108-F1112</f>
        <v>0</v>
      </c>
      <c r="G1114" s="1628">
        <f t="shared" si="176"/>
        <v>0</v>
      </c>
      <c r="H1114" s="1628">
        <f t="shared" si="176"/>
        <v>0</v>
      </c>
      <c r="I1114" s="1628">
        <f t="shared" si="176"/>
        <v>0</v>
      </c>
      <c r="J1114" s="1628">
        <f t="shared" si="176"/>
        <v>0</v>
      </c>
      <c r="K1114" s="1628">
        <f t="shared" si="176"/>
        <v>0</v>
      </c>
      <c r="L1114" s="1628">
        <f t="shared" si="176"/>
        <v>0</v>
      </c>
      <c r="M1114" s="1628">
        <f t="shared" si="176"/>
        <v>0</v>
      </c>
      <c r="N1114" s="158"/>
      <c r="O1114" s="138"/>
      <c r="P1114" s="138"/>
      <c r="Q1114" s="138"/>
      <c r="R1114" s="138"/>
      <c r="S1114" s="138"/>
      <c r="T1114" s="138"/>
      <c r="U1114" s="138"/>
      <c r="V1114" s="138"/>
      <c r="W1114" s="138"/>
      <c r="X1114" s="138"/>
      <c r="Y1114" s="138"/>
      <c r="Z1114" s="138"/>
      <c r="AA1114" s="138"/>
      <c r="AB1114" s="138"/>
      <c r="AC1114" s="138"/>
      <c r="AD1114" s="138"/>
      <c r="AE1114" s="138"/>
      <c r="AF1114" s="138"/>
      <c r="AG1114" s="138"/>
      <c r="AH1114" s="138"/>
      <c r="AI1114" s="138"/>
      <c r="AJ1114" s="138"/>
      <c r="AK1114" s="138"/>
      <c r="AL1114" s="138"/>
      <c r="AM1114" s="138"/>
      <c r="AN1114" s="138"/>
    </row>
    <row r="1115" spans="1:40" ht="12" customHeight="1">
      <c r="A1115" s="80"/>
      <c r="B1115" s="322"/>
      <c r="C1115" s="322"/>
      <c r="D1115" s="322"/>
      <c r="E1115" s="322"/>
      <c r="F1115" s="322"/>
      <c r="G1115" s="322"/>
      <c r="H1115" s="322"/>
      <c r="I1115" s="322"/>
      <c r="J1115" s="322"/>
      <c r="K1115" s="322"/>
      <c r="L1115" s="322"/>
      <c r="M1115" s="322"/>
      <c r="N1115" s="158"/>
      <c r="O1115" s="90"/>
      <c r="P1115" s="90"/>
      <c r="Q1115" s="90"/>
      <c r="R1115" s="90"/>
      <c r="S1115" s="90"/>
      <c r="T1115" s="90"/>
      <c r="U1115" s="90"/>
      <c r="V1115" s="90"/>
      <c r="W1115" s="90"/>
      <c r="X1115" s="90"/>
      <c r="Y1115" s="90"/>
      <c r="Z1115" s="90"/>
      <c r="AA1115" s="90"/>
      <c r="AB1115" s="90"/>
      <c r="AC1115" s="90"/>
      <c r="AD1115" s="90"/>
      <c r="AE1115" s="90"/>
      <c r="AF1115" s="90"/>
      <c r="AG1115" s="90"/>
      <c r="AH1115" s="90"/>
      <c r="AI1115" s="90"/>
      <c r="AJ1115" s="90"/>
      <c r="AK1115" s="90"/>
      <c r="AL1115" s="90"/>
      <c r="AM1115" s="90"/>
      <c r="AN1115" s="90"/>
    </row>
    <row r="1116" spans="1:40" ht="12" customHeight="1">
      <c r="A1116" s="80"/>
      <c r="B1116" s="1984" t="s">
        <v>977</v>
      </c>
      <c r="C1116" s="1972"/>
      <c r="D1116" s="1972"/>
      <c r="E1116" s="1972"/>
      <c r="F1116" s="1972"/>
      <c r="G1116" s="1972"/>
      <c r="H1116" s="1972"/>
      <c r="I1116" s="1972"/>
      <c r="J1116" s="1972"/>
      <c r="K1116" s="1972"/>
      <c r="L1116" s="1972"/>
      <c r="M1116" s="1970"/>
      <c r="N1116" s="115"/>
      <c r="O1116" s="90"/>
      <c r="P1116" s="90"/>
      <c r="Q1116" s="90"/>
      <c r="R1116" s="90"/>
      <c r="S1116" s="90"/>
      <c r="T1116" s="90"/>
      <c r="U1116" s="90"/>
      <c r="V1116" s="90"/>
      <c r="W1116" s="90"/>
      <c r="X1116" s="90"/>
      <c r="Y1116" s="90"/>
      <c r="Z1116" s="90"/>
      <c r="AA1116" s="90"/>
      <c r="AB1116" s="90"/>
      <c r="AC1116" s="90"/>
      <c r="AD1116" s="90"/>
      <c r="AE1116" s="90"/>
      <c r="AF1116" s="90"/>
      <c r="AG1116" s="90"/>
      <c r="AH1116" s="90"/>
      <c r="AI1116" s="90"/>
      <c r="AJ1116" s="90"/>
      <c r="AK1116" s="90"/>
      <c r="AL1116" s="90"/>
      <c r="AM1116" s="90"/>
      <c r="AN1116" s="90"/>
    </row>
    <row r="1117" spans="1:40" ht="12" customHeight="1">
      <c r="A1117" s="80"/>
      <c r="B1117" s="80"/>
      <c r="C1117" s="80"/>
      <c r="D1117" s="80"/>
      <c r="E1117" s="80"/>
      <c r="F1117" s="80"/>
      <c r="G1117" s="80"/>
      <c r="H1117" s="80"/>
      <c r="I1117" s="80"/>
      <c r="J1117" s="80"/>
      <c r="K1117" s="80"/>
      <c r="L1117" s="80"/>
      <c r="M1117" s="80"/>
      <c r="N1117" s="115"/>
      <c r="O1117" s="90"/>
      <c r="P1117" s="90"/>
      <c r="Q1117" s="90"/>
      <c r="R1117" s="90"/>
      <c r="S1117" s="90"/>
      <c r="T1117" s="90"/>
      <c r="U1117" s="90"/>
      <c r="V1117" s="90"/>
      <c r="W1117" s="90"/>
      <c r="X1117" s="90"/>
      <c r="Y1117" s="90"/>
      <c r="Z1117" s="90"/>
      <c r="AA1117" s="90"/>
      <c r="AB1117" s="90"/>
      <c r="AC1117" s="90"/>
      <c r="AD1117" s="90"/>
      <c r="AE1117" s="90"/>
      <c r="AF1117" s="90"/>
      <c r="AG1117" s="90"/>
      <c r="AH1117" s="90"/>
      <c r="AI1117" s="90"/>
      <c r="AJ1117" s="90"/>
      <c r="AK1117" s="90"/>
      <c r="AL1117" s="90"/>
      <c r="AM1117" s="90"/>
      <c r="AN1117" s="90"/>
    </row>
    <row r="1118" spans="1:40" ht="18.75" customHeight="1">
      <c r="A1118" s="80"/>
      <c r="B1118" s="1984" t="s">
        <v>978</v>
      </c>
      <c r="C1118" s="1972"/>
      <c r="D1118" s="1972"/>
      <c r="E1118" s="1972"/>
      <c r="F1118" s="1972"/>
      <c r="G1118" s="1972"/>
      <c r="H1118" s="1972"/>
      <c r="I1118" s="1972"/>
      <c r="J1118" s="1972"/>
      <c r="K1118" s="1972"/>
      <c r="L1118" s="1972"/>
      <c r="M1118" s="1970"/>
      <c r="N1118" s="177"/>
      <c r="O1118" s="80"/>
      <c r="P1118" s="80"/>
      <c r="Q1118" s="80"/>
      <c r="R1118" s="80"/>
      <c r="S1118" s="80"/>
      <c r="T1118" s="80"/>
      <c r="U1118" s="80"/>
      <c r="V1118" s="80"/>
      <c r="W1118" s="80"/>
      <c r="X1118" s="80"/>
      <c r="Y1118" s="80"/>
      <c r="Z1118" s="80"/>
      <c r="AA1118" s="80"/>
      <c r="AB1118" s="80"/>
      <c r="AC1118" s="80"/>
      <c r="AD1118" s="80"/>
      <c r="AE1118" s="80"/>
      <c r="AF1118" s="80"/>
      <c r="AG1118" s="80"/>
      <c r="AH1118" s="80"/>
      <c r="AI1118" s="80"/>
      <c r="AJ1118" s="80"/>
      <c r="AK1118" s="80"/>
      <c r="AL1118" s="80"/>
      <c r="AM1118" s="80"/>
      <c r="AN1118" s="80"/>
    </row>
    <row r="1119" spans="1:40" s="953" customFormat="1" ht="9" customHeight="1">
      <c r="A1119" s="1380"/>
      <c r="B1119" s="1381"/>
      <c r="C1119" s="1382"/>
      <c r="D1119" s="1382"/>
      <c r="E1119" s="1382"/>
      <c r="F1119" s="1382"/>
      <c r="G1119" s="1382"/>
      <c r="H1119" s="1382"/>
      <c r="I1119" s="1382"/>
      <c r="J1119" s="1382"/>
      <c r="K1119" s="1382"/>
      <c r="L1119" s="1382"/>
      <c r="M1119" s="1382"/>
      <c r="N1119" s="1383"/>
      <c r="O1119" s="1380"/>
      <c r="P1119" s="1380"/>
      <c r="Q1119" s="1380"/>
      <c r="R1119" s="1380"/>
      <c r="S1119" s="1380"/>
      <c r="T1119" s="1380"/>
      <c r="U1119" s="1380"/>
      <c r="V1119" s="1380"/>
      <c r="W1119" s="1380"/>
      <c r="X1119" s="1380"/>
      <c r="Y1119" s="1380"/>
      <c r="Z1119" s="1380"/>
      <c r="AA1119" s="1380"/>
      <c r="AB1119" s="1380"/>
      <c r="AC1119" s="1380"/>
      <c r="AD1119" s="1380"/>
      <c r="AE1119" s="1380"/>
      <c r="AF1119" s="1380"/>
      <c r="AG1119" s="1380"/>
      <c r="AH1119" s="1380"/>
      <c r="AI1119" s="1380"/>
      <c r="AJ1119" s="1380"/>
      <c r="AK1119" s="1380"/>
      <c r="AL1119" s="1380"/>
      <c r="AM1119" s="1380"/>
      <c r="AN1119" s="1380"/>
    </row>
    <row r="1120" spans="1:40" ht="12" customHeight="1">
      <c r="A1120" s="80"/>
      <c r="B1120" s="1984" t="s">
        <v>3052</v>
      </c>
      <c r="C1120" s="1972"/>
      <c r="D1120" s="1972"/>
      <c r="E1120" s="1972"/>
      <c r="F1120" s="1972"/>
      <c r="G1120" s="1972"/>
      <c r="H1120" s="1972"/>
      <c r="I1120" s="1972"/>
      <c r="J1120" s="1972"/>
      <c r="K1120" s="1972"/>
      <c r="L1120" s="1972"/>
      <c r="M1120" s="1970"/>
      <c r="N1120" s="177"/>
      <c r="O1120" s="80"/>
      <c r="P1120" s="80"/>
      <c r="Q1120" s="80"/>
      <c r="R1120" s="80"/>
      <c r="S1120" s="80"/>
      <c r="T1120" s="80"/>
      <c r="U1120" s="80"/>
      <c r="V1120" s="80"/>
      <c r="W1120" s="80"/>
      <c r="X1120" s="80"/>
      <c r="Y1120" s="80"/>
      <c r="Z1120" s="80"/>
      <c r="AA1120" s="80"/>
      <c r="AB1120" s="80"/>
      <c r="AC1120" s="80"/>
      <c r="AD1120" s="80"/>
      <c r="AE1120" s="80"/>
      <c r="AF1120" s="80"/>
      <c r="AG1120" s="80"/>
      <c r="AH1120" s="80"/>
      <c r="AI1120" s="80"/>
      <c r="AJ1120" s="80"/>
      <c r="AK1120" s="80"/>
      <c r="AL1120" s="80"/>
      <c r="AM1120" s="80"/>
      <c r="AN1120" s="80"/>
    </row>
    <row r="1121" spans="1:40" s="953" customFormat="1" ht="12" customHeight="1">
      <c r="A1121" s="1380"/>
      <c r="B1121" s="1384"/>
      <c r="C1121" s="1380"/>
      <c r="D1121" s="1380"/>
      <c r="E1121" s="1380"/>
      <c r="F1121" s="1380"/>
      <c r="G1121" s="1380"/>
      <c r="H1121" s="1380"/>
      <c r="I1121" s="1380"/>
      <c r="J1121" s="1380"/>
      <c r="K1121" s="1380"/>
      <c r="L1121" s="1380"/>
      <c r="M1121" s="1380"/>
      <c r="N1121" s="1383"/>
      <c r="O1121" s="1380"/>
      <c r="P1121" s="1380"/>
      <c r="Q1121" s="1380"/>
      <c r="R1121" s="1380"/>
      <c r="S1121" s="1380"/>
      <c r="T1121" s="1380"/>
      <c r="U1121" s="1380"/>
      <c r="V1121" s="1380"/>
      <c r="W1121" s="1380"/>
      <c r="X1121" s="1380"/>
      <c r="Y1121" s="1380"/>
      <c r="Z1121" s="1380"/>
      <c r="AA1121" s="1380"/>
      <c r="AB1121" s="1380"/>
      <c r="AC1121" s="1380"/>
      <c r="AD1121" s="1380"/>
      <c r="AE1121" s="1380"/>
      <c r="AF1121" s="1380"/>
      <c r="AG1121" s="1380"/>
      <c r="AH1121" s="1380"/>
      <c r="AI1121" s="1380"/>
      <c r="AJ1121" s="1380"/>
      <c r="AK1121" s="1380"/>
      <c r="AL1121" s="1380"/>
      <c r="AM1121" s="1380"/>
      <c r="AN1121" s="1380"/>
    </row>
    <row r="1122" spans="1:40" ht="12.75" customHeight="1">
      <c r="A1122" s="80"/>
      <c r="B1122" s="80" t="s">
        <v>979</v>
      </c>
      <c r="C1122" s="80"/>
      <c r="D1122" s="80"/>
      <c r="E1122" s="80"/>
      <c r="F1122" s="80"/>
      <c r="G1122" s="80"/>
      <c r="H1122" s="80"/>
      <c r="I1122" s="80"/>
      <c r="J1122" s="80"/>
      <c r="K1122" s="80"/>
      <c r="L1122" s="80"/>
      <c r="M1122" s="80"/>
      <c r="N1122" s="177"/>
      <c r="O1122" s="80"/>
      <c r="P1122" s="80"/>
      <c r="Q1122" s="80"/>
      <c r="R1122" s="80"/>
      <c r="S1122" s="80"/>
      <c r="T1122" s="80"/>
      <c r="U1122" s="80"/>
      <c r="V1122" s="80"/>
      <c r="W1122" s="80"/>
      <c r="X1122" s="80"/>
      <c r="Y1122" s="80"/>
      <c r="Z1122" s="80"/>
      <c r="AA1122" s="80"/>
      <c r="AB1122" s="80"/>
      <c r="AC1122" s="80"/>
      <c r="AD1122" s="80"/>
      <c r="AE1122" s="80"/>
      <c r="AF1122" s="80"/>
      <c r="AG1122" s="80"/>
      <c r="AH1122" s="80"/>
      <c r="AI1122" s="80"/>
      <c r="AJ1122" s="80"/>
      <c r="AK1122" s="80"/>
      <c r="AL1122" s="80"/>
      <c r="AM1122" s="80"/>
      <c r="AN1122" s="80"/>
    </row>
    <row r="1123" spans="1:40" ht="12.75" customHeight="1">
      <c r="A1123" s="80"/>
      <c r="B1123" s="80"/>
      <c r="C1123" s="80"/>
      <c r="D1123" s="80"/>
      <c r="E1123" s="80"/>
      <c r="F1123" s="1985">
        <v>44742</v>
      </c>
      <c r="G1123" s="1965"/>
      <c r="H1123" s="1965"/>
      <c r="I1123" s="1952"/>
      <c r="J1123" s="1985">
        <v>44377</v>
      </c>
      <c r="K1123" s="1965"/>
      <c r="L1123" s="1965"/>
      <c r="M1123" s="1952"/>
      <c r="N1123" s="180"/>
      <c r="O1123" s="80"/>
      <c r="P1123" s="80"/>
      <c r="Q1123" s="80"/>
      <c r="R1123" s="80"/>
      <c r="S1123" s="80"/>
      <c r="T1123" s="80"/>
      <c r="U1123" s="80"/>
      <c r="V1123" s="80"/>
      <c r="W1123" s="80"/>
      <c r="X1123" s="80"/>
      <c r="Y1123" s="80"/>
      <c r="Z1123" s="80"/>
      <c r="AA1123" s="80"/>
      <c r="AB1123" s="80"/>
      <c r="AC1123" s="80"/>
      <c r="AD1123" s="80"/>
      <c r="AE1123" s="80"/>
      <c r="AF1123" s="80"/>
      <c r="AG1123" s="80"/>
      <c r="AH1123" s="80"/>
      <c r="AI1123" s="80"/>
      <c r="AJ1123" s="80"/>
      <c r="AK1123" s="80"/>
      <c r="AL1123" s="80"/>
      <c r="AM1123" s="80"/>
      <c r="AN1123" s="80"/>
    </row>
    <row r="1124" spans="1:40" ht="55.5" customHeight="1">
      <c r="A1124" s="80"/>
      <c r="B1124" s="80"/>
      <c r="C1124" s="80"/>
      <c r="D1124" s="80"/>
      <c r="E1124" s="80"/>
      <c r="F1124" s="92" t="s">
        <v>138</v>
      </c>
      <c r="G1124" s="92" t="s">
        <v>597</v>
      </c>
      <c r="H1124" s="92" t="s">
        <v>140</v>
      </c>
      <c r="I1124" s="92" t="s">
        <v>141</v>
      </c>
      <c r="J1124" s="92" t="s">
        <v>138</v>
      </c>
      <c r="K1124" s="92" t="s">
        <v>597</v>
      </c>
      <c r="L1124" s="92" t="s">
        <v>140</v>
      </c>
      <c r="M1124" s="92" t="s">
        <v>141</v>
      </c>
      <c r="N1124" s="180"/>
      <c r="O1124" s="80"/>
      <c r="P1124" s="80"/>
      <c r="Q1124" s="80"/>
      <c r="R1124" s="80"/>
      <c r="S1124" s="80"/>
      <c r="T1124" s="80"/>
      <c r="U1124" s="80"/>
      <c r="V1124" s="80"/>
      <c r="W1124" s="80"/>
      <c r="X1124" s="80"/>
      <c r="Y1124" s="80"/>
      <c r="Z1124" s="80"/>
      <c r="AA1124" s="80"/>
      <c r="AB1124" s="80"/>
      <c r="AC1124" s="80"/>
      <c r="AD1124" s="80"/>
      <c r="AE1124" s="80"/>
      <c r="AF1124" s="80"/>
      <c r="AG1124" s="80"/>
      <c r="AH1124" s="80"/>
      <c r="AI1124" s="80"/>
      <c r="AJ1124" s="80"/>
      <c r="AK1124" s="80"/>
      <c r="AL1124" s="80"/>
      <c r="AM1124" s="80"/>
      <c r="AN1124" s="80"/>
    </row>
    <row r="1125" spans="1:40" ht="15.75" customHeight="1">
      <c r="A1125" s="80"/>
      <c r="B1125" s="80"/>
      <c r="C1125" s="80"/>
      <c r="D1125" s="80"/>
      <c r="E1125" s="80"/>
      <c r="F1125" s="169" t="s">
        <v>142</v>
      </c>
      <c r="G1125" s="94" t="s">
        <v>142</v>
      </c>
      <c r="H1125" s="94" t="s">
        <v>142</v>
      </c>
      <c r="I1125" s="94" t="s">
        <v>142</v>
      </c>
      <c r="J1125" s="169" t="s">
        <v>142</v>
      </c>
      <c r="K1125" s="169" t="s">
        <v>142</v>
      </c>
      <c r="L1125" s="169" t="s">
        <v>142</v>
      </c>
      <c r="M1125" s="94" t="s">
        <v>142</v>
      </c>
      <c r="N1125" s="180"/>
      <c r="O1125" s="80"/>
      <c r="P1125" s="80"/>
      <c r="Q1125" s="80"/>
      <c r="R1125" s="80"/>
      <c r="S1125" s="80"/>
      <c r="T1125" s="80"/>
      <c r="U1125" s="80"/>
      <c r="V1125" s="80"/>
      <c r="W1125" s="80"/>
      <c r="X1125" s="80"/>
      <c r="Y1125" s="80"/>
      <c r="Z1125" s="80"/>
      <c r="AA1125" s="80"/>
      <c r="AB1125" s="80"/>
      <c r="AC1125" s="80"/>
      <c r="AD1125" s="80"/>
      <c r="AE1125" s="80"/>
      <c r="AF1125" s="80"/>
      <c r="AG1125" s="80"/>
      <c r="AH1125" s="80"/>
      <c r="AI1125" s="80"/>
      <c r="AJ1125" s="80"/>
      <c r="AK1125" s="80"/>
      <c r="AL1125" s="80"/>
      <c r="AM1125" s="80"/>
      <c r="AN1125" s="80"/>
    </row>
    <row r="1126" spans="1:40" ht="12.75" customHeight="1">
      <c r="A1126" s="80"/>
      <c r="B1126" s="80" t="s">
        <v>980</v>
      </c>
      <c r="C1126" s="80"/>
      <c r="D1126" s="80"/>
      <c r="E1126" s="80"/>
      <c r="F1126" s="1643"/>
      <c r="G1126" s="1643"/>
      <c r="H1126" s="1860">
        <f>SUM(F1126:G1126)</f>
        <v>0</v>
      </c>
      <c r="I1126" s="1643"/>
      <c r="J1126" s="1643"/>
      <c r="K1126" s="1643"/>
      <c r="L1126" s="1860">
        <f>SUM(J1126:K1126)</f>
        <v>0</v>
      </c>
      <c r="M1126" s="1643"/>
      <c r="N1126" s="177"/>
      <c r="O1126" s="80"/>
      <c r="P1126" s="80"/>
      <c r="Q1126" s="80"/>
      <c r="R1126" s="80"/>
      <c r="S1126" s="80"/>
      <c r="T1126" s="80"/>
      <c r="U1126" s="80"/>
      <c r="V1126" s="80"/>
      <c r="W1126" s="80"/>
      <c r="X1126" s="80"/>
      <c r="Y1126" s="80"/>
      <c r="Z1126" s="80"/>
      <c r="AA1126" s="80"/>
      <c r="AB1126" s="80"/>
      <c r="AC1126" s="80"/>
      <c r="AD1126" s="80"/>
      <c r="AE1126" s="80"/>
      <c r="AF1126" s="80"/>
      <c r="AG1126" s="80"/>
      <c r="AH1126" s="80"/>
      <c r="AI1126" s="80"/>
      <c r="AJ1126" s="80"/>
      <c r="AK1126" s="80"/>
      <c r="AL1126" s="80"/>
      <c r="AM1126" s="80"/>
      <c r="AN1126" s="80"/>
    </row>
    <row r="1127" spans="1:40" ht="12.75" customHeight="1">
      <c r="A1127" s="80"/>
      <c r="B1127" s="80" t="s">
        <v>981</v>
      </c>
      <c r="C1127" s="80"/>
      <c r="D1127" s="80"/>
      <c r="E1127" s="80"/>
      <c r="F1127" s="1643"/>
      <c r="G1127" s="1643"/>
      <c r="H1127" s="1860">
        <f t="shared" ref="H1127:H1128" si="177">SUM(F1127:G1127)</f>
        <v>0</v>
      </c>
      <c r="I1127" s="1643"/>
      <c r="J1127" s="1643"/>
      <c r="K1127" s="1643"/>
      <c r="L1127" s="1860">
        <f t="shared" ref="L1127:L1128" si="178">SUM(J1127:K1127)</f>
        <v>0</v>
      </c>
      <c r="M1127" s="1643"/>
      <c r="N1127" s="177"/>
      <c r="O1127" s="80"/>
      <c r="P1127" s="80"/>
      <c r="Q1127" s="80"/>
      <c r="R1127" s="80"/>
      <c r="S1127" s="80"/>
      <c r="T1127" s="80"/>
      <c r="U1127" s="80"/>
      <c r="V1127" s="80"/>
      <c r="W1127" s="80"/>
      <c r="X1127" s="80"/>
      <c r="Y1127" s="80"/>
      <c r="Z1127" s="80"/>
      <c r="AA1127" s="80"/>
      <c r="AB1127" s="80"/>
      <c r="AC1127" s="80"/>
      <c r="AD1127" s="80"/>
      <c r="AE1127" s="80"/>
      <c r="AF1127" s="80"/>
      <c r="AG1127" s="80"/>
      <c r="AH1127" s="80"/>
      <c r="AI1127" s="80"/>
      <c r="AJ1127" s="80"/>
      <c r="AK1127" s="80"/>
      <c r="AL1127" s="80"/>
      <c r="AM1127" s="80"/>
      <c r="AN1127" s="80"/>
    </row>
    <row r="1128" spans="1:40" ht="12.75" customHeight="1">
      <c r="A1128" s="80"/>
      <c r="B1128" s="80" t="s">
        <v>982</v>
      </c>
      <c r="C1128" s="80"/>
      <c r="D1128" s="80"/>
      <c r="E1128" s="80"/>
      <c r="F1128" s="1643"/>
      <c r="G1128" s="1643"/>
      <c r="H1128" s="1860">
        <f t="shared" si="177"/>
        <v>0</v>
      </c>
      <c r="I1128" s="1643"/>
      <c r="J1128" s="1643"/>
      <c r="K1128" s="1643"/>
      <c r="L1128" s="1860">
        <f t="shared" si="178"/>
        <v>0</v>
      </c>
      <c r="M1128" s="1643"/>
      <c r="N1128" s="177"/>
      <c r="O1128" s="80"/>
      <c r="P1128" s="80"/>
      <c r="Q1128" s="80"/>
      <c r="R1128" s="80"/>
      <c r="S1128" s="80"/>
      <c r="T1128" s="80"/>
      <c r="U1128" s="80"/>
      <c r="V1128" s="80"/>
      <c r="W1128" s="80"/>
      <c r="X1128" s="80"/>
      <c r="Y1128" s="80"/>
      <c r="Z1128" s="80"/>
      <c r="AA1128" s="80"/>
      <c r="AB1128" s="80"/>
      <c r="AC1128" s="80"/>
      <c r="AD1128" s="80"/>
      <c r="AE1128" s="80"/>
      <c r="AF1128" s="80"/>
      <c r="AG1128" s="80"/>
      <c r="AH1128" s="80"/>
      <c r="AI1128" s="80"/>
      <c r="AJ1128" s="80"/>
      <c r="AK1128" s="80"/>
      <c r="AL1128" s="80"/>
      <c r="AM1128" s="80"/>
      <c r="AN1128" s="80"/>
    </row>
    <row r="1129" spans="1:40" ht="12.75" customHeight="1">
      <c r="A1129" s="80"/>
      <c r="B1129" s="15" t="s">
        <v>983</v>
      </c>
      <c r="C1129" s="80"/>
      <c r="D1129" s="80"/>
      <c r="E1129" s="80"/>
      <c r="F1129" s="1592">
        <f t="shared" ref="F1129:M1129" si="179">SUM(F1126:F1128)</f>
        <v>0</v>
      </c>
      <c r="G1129" s="1592">
        <f t="shared" si="179"/>
        <v>0</v>
      </c>
      <c r="H1129" s="1592">
        <f t="shared" si="179"/>
        <v>0</v>
      </c>
      <c r="I1129" s="1592">
        <f t="shared" si="179"/>
        <v>0</v>
      </c>
      <c r="J1129" s="1592">
        <f t="shared" si="179"/>
        <v>0</v>
      </c>
      <c r="K1129" s="1592">
        <f t="shared" si="179"/>
        <v>0</v>
      </c>
      <c r="L1129" s="1592">
        <f t="shared" si="179"/>
        <v>0</v>
      </c>
      <c r="M1129" s="1592">
        <f t="shared" si="179"/>
        <v>0</v>
      </c>
      <c r="N1129" s="187"/>
      <c r="O1129" s="80"/>
      <c r="P1129" s="80"/>
      <c r="Q1129" s="80"/>
      <c r="R1129" s="80"/>
      <c r="S1129" s="80"/>
      <c r="T1129" s="80"/>
      <c r="U1129" s="80"/>
      <c r="V1129" s="80"/>
      <c r="W1129" s="80"/>
      <c r="X1129" s="80"/>
      <c r="Y1129" s="80"/>
      <c r="Z1129" s="80"/>
      <c r="AA1129" s="80"/>
      <c r="AB1129" s="80"/>
      <c r="AC1129" s="80"/>
      <c r="AD1129" s="80"/>
      <c r="AE1129" s="80"/>
      <c r="AF1129" s="80"/>
      <c r="AG1129" s="80"/>
      <c r="AH1129" s="80"/>
      <c r="AI1129" s="80"/>
      <c r="AJ1129" s="80"/>
      <c r="AK1129" s="80"/>
      <c r="AL1129" s="80"/>
      <c r="AM1129" s="80"/>
      <c r="AN1129" s="80"/>
    </row>
    <row r="1130" spans="1:40" ht="12.75" customHeight="1">
      <c r="A1130" s="80"/>
      <c r="B1130" s="80"/>
      <c r="C1130" s="80"/>
      <c r="D1130" s="80"/>
      <c r="E1130" s="80"/>
      <c r="F1130" s="1589"/>
      <c r="G1130" s="1589"/>
      <c r="H1130" s="1589"/>
      <c r="I1130" s="1589"/>
      <c r="J1130" s="1589"/>
      <c r="K1130" s="1589"/>
      <c r="L1130" s="1589"/>
      <c r="M1130" s="1589"/>
      <c r="N1130" s="177"/>
      <c r="O1130" s="80"/>
      <c r="P1130" s="80"/>
      <c r="Q1130" s="80"/>
      <c r="R1130" s="80"/>
      <c r="S1130" s="80"/>
      <c r="T1130" s="80"/>
      <c r="U1130" s="80"/>
      <c r="V1130" s="80"/>
      <c r="W1130" s="80"/>
      <c r="X1130" s="80"/>
      <c r="Y1130" s="80"/>
      <c r="Z1130" s="80"/>
      <c r="AA1130" s="80"/>
      <c r="AB1130" s="80"/>
      <c r="AC1130" s="80"/>
      <c r="AD1130" s="80"/>
      <c r="AE1130" s="80"/>
      <c r="AF1130" s="80"/>
      <c r="AG1130" s="80"/>
      <c r="AH1130" s="80"/>
      <c r="AI1130" s="80"/>
      <c r="AJ1130" s="80"/>
      <c r="AK1130" s="80"/>
      <c r="AL1130" s="80"/>
      <c r="AM1130" s="80"/>
      <c r="AN1130" s="80"/>
    </row>
    <row r="1131" spans="1:40" ht="12.75" customHeight="1">
      <c r="A1131" s="80"/>
      <c r="B1131" s="160" t="s">
        <v>618</v>
      </c>
      <c r="C1131" s="80"/>
      <c r="D1131" s="80"/>
      <c r="E1131" s="80"/>
      <c r="F1131" s="1621">
        <f t="shared" ref="F1131:M1131" si="180">F1105-F1129</f>
        <v>0</v>
      </c>
      <c r="G1131" s="1621">
        <f t="shared" si="180"/>
        <v>0</v>
      </c>
      <c r="H1131" s="1621">
        <f t="shared" si="180"/>
        <v>0</v>
      </c>
      <c r="I1131" s="1621">
        <f t="shared" si="180"/>
        <v>0</v>
      </c>
      <c r="J1131" s="1621">
        <f t="shared" si="180"/>
        <v>0</v>
      </c>
      <c r="K1131" s="1621">
        <f t="shared" si="180"/>
        <v>0</v>
      </c>
      <c r="L1131" s="1621">
        <f t="shared" si="180"/>
        <v>0</v>
      </c>
      <c r="M1131" s="1621">
        <f t="shared" si="180"/>
        <v>0</v>
      </c>
      <c r="N1131" s="177"/>
      <c r="O1131" s="80"/>
      <c r="P1131" s="80"/>
      <c r="Q1131" s="80"/>
      <c r="R1131" s="80"/>
      <c r="S1131" s="80"/>
      <c r="T1131" s="80"/>
      <c r="U1131" s="80"/>
      <c r="V1131" s="80"/>
      <c r="W1131" s="80"/>
      <c r="X1131" s="80"/>
      <c r="Y1131" s="80"/>
      <c r="Z1131" s="80"/>
      <c r="AA1131" s="80"/>
      <c r="AB1131" s="80"/>
      <c r="AC1131" s="80"/>
      <c r="AD1131" s="80"/>
      <c r="AE1131" s="80"/>
      <c r="AF1131" s="80"/>
      <c r="AG1131" s="80"/>
      <c r="AH1131" s="80"/>
      <c r="AI1131" s="80"/>
      <c r="AJ1131" s="80"/>
      <c r="AK1131" s="80"/>
      <c r="AL1131" s="80"/>
      <c r="AM1131" s="80"/>
      <c r="AN1131" s="80"/>
    </row>
    <row r="1132" spans="1:40" ht="12.75" customHeight="1">
      <c r="A1132" s="80"/>
      <c r="B1132" s="116"/>
      <c r="C1132" s="80"/>
      <c r="D1132" s="80"/>
      <c r="E1132" s="80"/>
      <c r="F1132" s="80"/>
      <c r="G1132" s="80"/>
      <c r="H1132" s="80"/>
      <c r="I1132" s="80"/>
      <c r="J1132" s="80"/>
      <c r="K1132" s="80"/>
      <c r="L1132" s="80"/>
      <c r="M1132" s="80"/>
      <c r="N1132" s="177"/>
      <c r="O1132" s="80"/>
      <c r="P1132" s="80"/>
      <c r="Q1132" s="80"/>
      <c r="R1132" s="80"/>
      <c r="S1132" s="80"/>
      <c r="T1132" s="80"/>
      <c r="U1132" s="80"/>
      <c r="V1132" s="80"/>
      <c r="W1132" s="80"/>
      <c r="X1132" s="80"/>
      <c r="Y1132" s="80"/>
      <c r="Z1132" s="80"/>
      <c r="AA1132" s="80"/>
      <c r="AB1132" s="80"/>
      <c r="AC1132" s="80"/>
      <c r="AD1132" s="80"/>
      <c r="AE1132" s="80"/>
      <c r="AF1132" s="80"/>
      <c r="AG1132" s="80"/>
      <c r="AH1132" s="80"/>
      <c r="AI1132" s="80"/>
      <c r="AJ1132" s="80"/>
      <c r="AK1132" s="80"/>
      <c r="AL1132" s="80"/>
      <c r="AM1132" s="80"/>
      <c r="AN1132" s="80"/>
    </row>
    <row r="1133" spans="1:40" ht="12" customHeight="1">
      <c r="A1133" s="80"/>
      <c r="B1133" s="429" t="s">
        <v>984</v>
      </c>
      <c r="C1133" s="84"/>
      <c r="D1133" s="84"/>
      <c r="E1133" s="84"/>
      <c r="F1133" s="84"/>
      <c r="G1133" s="171"/>
      <c r="H1133" s="171"/>
      <c r="I1133" s="171"/>
      <c r="J1133" s="171"/>
      <c r="K1133" s="171"/>
      <c r="L1133" s="171"/>
      <c r="M1133" s="171"/>
      <c r="N1133" s="180"/>
      <c r="O1133" s="430"/>
      <c r="P1133" s="84"/>
      <c r="Q1133" s="84"/>
      <c r="R1133" s="84"/>
      <c r="S1133" s="84"/>
      <c r="T1133" s="84"/>
      <c r="U1133" s="84"/>
      <c r="V1133" s="84"/>
      <c r="W1133" s="84"/>
      <c r="X1133" s="84"/>
      <c r="Y1133" s="84"/>
      <c r="Z1133" s="84"/>
      <c r="AA1133" s="84"/>
      <c r="AB1133" s="84"/>
      <c r="AC1133" s="84"/>
      <c r="AD1133" s="84"/>
      <c r="AE1133" s="84"/>
      <c r="AF1133" s="84"/>
      <c r="AG1133" s="84"/>
      <c r="AH1133" s="84"/>
      <c r="AI1133" s="84"/>
      <c r="AJ1133" s="84"/>
      <c r="AK1133" s="84"/>
      <c r="AL1133" s="84"/>
      <c r="AM1133" s="84"/>
      <c r="AN1133" s="84"/>
    </row>
    <row r="1134" spans="1:40" ht="12" customHeight="1">
      <c r="A1134" s="80"/>
      <c r="B1134" s="84"/>
      <c r="C1134" s="84"/>
      <c r="D1134" s="84"/>
      <c r="E1134" s="84"/>
      <c r="F1134" s="84"/>
      <c r="G1134" s="171"/>
      <c r="H1134" s="171"/>
      <c r="I1134" s="171"/>
      <c r="J1134" s="171"/>
      <c r="K1134" s="171"/>
      <c r="L1134" s="171"/>
      <c r="M1134" s="171"/>
      <c r="N1134" s="180"/>
      <c r="O1134" s="430"/>
      <c r="P1134" s="84"/>
      <c r="Q1134" s="84"/>
      <c r="R1134" s="84"/>
      <c r="S1134" s="84"/>
      <c r="T1134" s="84"/>
      <c r="U1134" s="84"/>
      <c r="V1134" s="84"/>
      <c r="W1134" s="84"/>
      <c r="X1134" s="84"/>
      <c r="Y1134" s="84"/>
      <c r="Z1134" s="84"/>
      <c r="AA1134" s="84"/>
      <c r="AB1134" s="84"/>
      <c r="AC1134" s="84"/>
      <c r="AD1134" s="84"/>
      <c r="AE1134" s="84"/>
      <c r="AF1134" s="84"/>
      <c r="AG1134" s="84"/>
      <c r="AH1134" s="84"/>
      <c r="AI1134" s="84"/>
      <c r="AJ1134" s="84"/>
      <c r="AK1134" s="84"/>
      <c r="AL1134" s="84"/>
      <c r="AM1134" s="84"/>
      <c r="AN1134" s="84"/>
    </row>
    <row r="1135" spans="1:40" ht="48" customHeight="1">
      <c r="A1135" s="80"/>
      <c r="B1135" s="1987" t="s">
        <v>799</v>
      </c>
      <c r="C1135" s="1941"/>
      <c r="D1135" s="1941"/>
      <c r="E1135" s="1941"/>
      <c r="F1135" s="1941"/>
      <c r="G1135" s="1941"/>
      <c r="H1135" s="1941"/>
      <c r="I1135" s="1941"/>
      <c r="J1135" s="1941"/>
      <c r="K1135" s="1941"/>
      <c r="L1135" s="1941"/>
      <c r="M1135" s="1941"/>
      <c r="N1135" s="431" t="s">
        <v>800</v>
      </c>
      <c r="O1135" s="430"/>
      <c r="P1135" s="84"/>
      <c r="Q1135" s="84"/>
      <c r="R1135" s="84"/>
      <c r="S1135" s="84"/>
      <c r="T1135" s="84"/>
      <c r="U1135" s="84"/>
      <c r="V1135" s="84"/>
      <c r="W1135" s="84"/>
      <c r="X1135" s="84"/>
      <c r="Y1135" s="84"/>
      <c r="Z1135" s="84"/>
      <c r="AA1135" s="84"/>
      <c r="AB1135" s="84"/>
      <c r="AC1135" s="84"/>
      <c r="AD1135" s="84"/>
      <c r="AE1135" s="84"/>
      <c r="AF1135" s="84"/>
      <c r="AG1135" s="84"/>
      <c r="AH1135" s="84"/>
      <c r="AI1135" s="84"/>
      <c r="AJ1135" s="84"/>
      <c r="AK1135" s="84"/>
      <c r="AL1135" s="84"/>
      <c r="AM1135" s="84"/>
      <c r="AN1135" s="84"/>
    </row>
    <row r="1136" spans="1:40" ht="12" customHeight="1">
      <c r="A1136" s="15"/>
      <c r="B1136" s="13"/>
      <c r="C1136" s="322"/>
      <c r="D1136" s="322"/>
      <c r="E1136" s="322"/>
      <c r="F1136" s="322"/>
      <c r="G1136" s="322"/>
      <c r="H1136" s="322"/>
      <c r="I1136" s="322"/>
      <c r="J1136" s="322"/>
      <c r="K1136" s="322"/>
      <c r="L1136" s="322"/>
      <c r="M1136" s="322"/>
      <c r="N1136" s="180"/>
      <c r="O1136" s="430"/>
      <c r="P1136" s="84"/>
      <c r="Q1136" s="84"/>
      <c r="R1136" s="84"/>
      <c r="S1136" s="84"/>
      <c r="T1136" s="84"/>
      <c r="U1136" s="84"/>
      <c r="V1136" s="84"/>
      <c r="W1136" s="84"/>
      <c r="X1136" s="84"/>
      <c r="Y1136" s="84"/>
      <c r="Z1136" s="84"/>
      <c r="AA1136" s="84"/>
      <c r="AB1136" s="84"/>
      <c r="AC1136" s="84"/>
      <c r="AD1136" s="84"/>
      <c r="AE1136" s="84"/>
      <c r="AF1136" s="84"/>
      <c r="AG1136" s="84"/>
      <c r="AH1136" s="84"/>
      <c r="AI1136" s="84"/>
      <c r="AJ1136" s="84"/>
      <c r="AK1136" s="84"/>
      <c r="AL1136" s="84"/>
      <c r="AM1136" s="84"/>
      <c r="AN1136" s="84"/>
    </row>
    <row r="1137" spans="1:40" ht="12" customHeight="1">
      <c r="A1137" s="80"/>
      <c r="B1137" s="1987" t="s">
        <v>985</v>
      </c>
      <c r="C1137" s="1941"/>
      <c r="D1137" s="1941"/>
      <c r="E1137" s="1941"/>
      <c r="F1137" s="1941"/>
      <c r="G1137" s="1941"/>
      <c r="H1137" s="1941"/>
      <c r="I1137" s="1941"/>
      <c r="J1137" s="1941"/>
      <c r="K1137" s="1941"/>
      <c r="L1137" s="1941"/>
      <c r="M1137" s="1941"/>
      <c r="N1137" s="431" t="s">
        <v>800</v>
      </c>
      <c r="O1137" s="430"/>
      <c r="P1137" s="84"/>
      <c r="Q1137" s="84"/>
      <c r="R1137" s="84"/>
      <c r="S1137" s="84"/>
      <c r="T1137" s="84"/>
      <c r="U1137" s="84"/>
      <c r="V1137" s="84"/>
      <c r="W1137" s="84"/>
      <c r="X1137" s="84"/>
      <c r="Y1137" s="84"/>
      <c r="Z1137" s="84"/>
      <c r="AA1137" s="84"/>
      <c r="AB1137" s="84"/>
      <c r="AC1137" s="84"/>
      <c r="AD1137" s="84"/>
      <c r="AE1137" s="84"/>
      <c r="AF1137" s="84"/>
      <c r="AG1137" s="84"/>
      <c r="AH1137" s="84"/>
      <c r="AI1137" s="84"/>
      <c r="AJ1137" s="84"/>
      <c r="AK1137" s="84"/>
      <c r="AL1137" s="84"/>
      <c r="AM1137" s="84"/>
      <c r="AN1137" s="84"/>
    </row>
    <row r="1138" spans="1:40" ht="12" customHeight="1">
      <c r="A1138" s="80"/>
      <c r="B1138" s="137"/>
      <c r="C1138" s="322"/>
      <c r="D1138" s="322"/>
      <c r="E1138" s="322"/>
      <c r="F1138" s="322"/>
      <c r="G1138" s="322"/>
      <c r="H1138" s="322"/>
      <c r="I1138" s="322"/>
      <c r="J1138" s="322"/>
      <c r="K1138" s="322"/>
      <c r="L1138" s="322"/>
      <c r="M1138" s="322"/>
      <c r="N1138" s="180"/>
      <c r="O1138" s="430"/>
      <c r="P1138" s="84"/>
      <c r="Q1138" s="84"/>
      <c r="R1138" s="84"/>
      <c r="S1138" s="84"/>
      <c r="T1138" s="84"/>
      <c r="U1138" s="84"/>
      <c r="V1138" s="84"/>
      <c r="W1138" s="84"/>
      <c r="X1138" s="84"/>
      <c r="Y1138" s="84"/>
      <c r="Z1138" s="84"/>
      <c r="AA1138" s="84"/>
      <c r="AB1138" s="84"/>
      <c r="AC1138" s="84"/>
      <c r="AD1138" s="84"/>
      <c r="AE1138" s="84"/>
      <c r="AF1138" s="84"/>
      <c r="AG1138" s="84"/>
      <c r="AH1138" s="84"/>
      <c r="AI1138" s="84"/>
      <c r="AJ1138" s="84"/>
      <c r="AK1138" s="84"/>
      <c r="AL1138" s="84"/>
      <c r="AM1138" s="84"/>
      <c r="AN1138" s="84"/>
    </row>
    <row r="1139" spans="1:40" ht="12" customHeight="1">
      <c r="A1139" s="80"/>
      <c r="B1139" s="1100" t="s">
        <v>802</v>
      </c>
      <c r="C1139" s="1152"/>
      <c r="D1139" s="1152"/>
      <c r="E1139" s="1152"/>
      <c r="F1139" s="322"/>
      <c r="G1139" s="322"/>
      <c r="H1139" s="322"/>
      <c r="I1139" s="322"/>
      <c r="J1139" s="322"/>
      <c r="K1139" s="322"/>
      <c r="L1139" s="322"/>
      <c r="M1139" s="322"/>
      <c r="N1139" s="180"/>
      <c r="O1139" s="430"/>
      <c r="P1139" s="84"/>
      <c r="Q1139" s="84"/>
      <c r="R1139" s="84"/>
      <c r="S1139" s="84"/>
      <c r="T1139" s="84"/>
      <c r="U1139" s="84"/>
      <c r="V1139" s="84"/>
      <c r="W1139" s="84"/>
      <c r="X1139" s="84"/>
      <c r="Y1139" s="84"/>
      <c r="Z1139" s="84"/>
      <c r="AA1139" s="84"/>
      <c r="AB1139" s="84"/>
      <c r="AC1139" s="84"/>
      <c r="AD1139" s="84"/>
      <c r="AE1139" s="84"/>
      <c r="AF1139" s="84"/>
      <c r="AG1139" s="84"/>
      <c r="AH1139" s="84"/>
      <c r="AI1139" s="84"/>
      <c r="AJ1139" s="84"/>
      <c r="AK1139" s="84"/>
      <c r="AL1139" s="84"/>
      <c r="AM1139" s="84"/>
      <c r="AN1139" s="84"/>
    </row>
    <row r="1140" spans="1:40" ht="12" customHeight="1">
      <c r="A1140" s="80"/>
      <c r="B1140" s="322"/>
      <c r="C1140" s="322"/>
      <c r="D1140" s="322"/>
      <c r="E1140" s="322"/>
      <c r="F1140" s="322"/>
      <c r="G1140" s="322"/>
      <c r="H1140" s="322"/>
      <c r="I1140" s="322"/>
      <c r="J1140" s="322"/>
      <c r="K1140" s="322"/>
      <c r="L1140" s="322"/>
      <c r="M1140" s="322"/>
      <c r="N1140" s="180"/>
      <c r="O1140" s="430"/>
      <c r="P1140" s="84"/>
      <c r="Q1140" s="84"/>
      <c r="R1140" s="84"/>
      <c r="S1140" s="84"/>
      <c r="T1140" s="84"/>
      <c r="U1140" s="84"/>
      <c r="V1140" s="84"/>
      <c r="W1140" s="84"/>
      <c r="X1140" s="84"/>
      <c r="Y1140" s="84"/>
      <c r="Z1140" s="84"/>
      <c r="AA1140" s="84"/>
      <c r="AB1140" s="84"/>
      <c r="AC1140" s="84"/>
      <c r="AD1140" s="84"/>
      <c r="AE1140" s="84"/>
      <c r="AF1140" s="84"/>
      <c r="AG1140" s="84"/>
      <c r="AH1140" s="84"/>
      <c r="AI1140" s="84"/>
      <c r="AJ1140" s="84"/>
      <c r="AK1140" s="84"/>
      <c r="AL1140" s="84"/>
      <c r="AM1140" s="84"/>
      <c r="AN1140" s="84"/>
    </row>
    <row r="1141" spans="1:40" ht="12" customHeight="1">
      <c r="A1141" s="80"/>
      <c r="B1141" s="324" t="s">
        <v>803</v>
      </c>
      <c r="D1141" s="151"/>
      <c r="E1141" s="325"/>
      <c r="F1141" s="1988" t="s">
        <v>804</v>
      </c>
      <c r="G1141" s="1941"/>
      <c r="H1141" s="1989" t="s">
        <v>805</v>
      </c>
      <c r="I1141" s="1941"/>
      <c r="J1141" s="1941"/>
      <c r="K1141" s="1941"/>
      <c r="L1141" s="1941"/>
      <c r="M1141" s="325"/>
      <c r="N1141" s="180"/>
      <c r="O1141" s="430"/>
      <c r="P1141" s="84"/>
      <c r="Q1141" s="84"/>
      <c r="R1141" s="84"/>
      <c r="S1141" s="84"/>
      <c r="T1141" s="84"/>
      <c r="U1141" s="84"/>
      <c r="V1141" s="84"/>
      <c r="W1141" s="84"/>
      <c r="X1141" s="84"/>
      <c r="Y1141" s="84"/>
      <c r="Z1141" s="84"/>
      <c r="AA1141" s="84"/>
      <c r="AB1141" s="84"/>
      <c r="AC1141" s="84"/>
      <c r="AD1141" s="84"/>
      <c r="AE1141" s="84"/>
      <c r="AF1141" s="84"/>
      <c r="AG1141" s="84"/>
      <c r="AH1141" s="84"/>
      <c r="AI1141" s="84"/>
      <c r="AJ1141" s="84"/>
      <c r="AK1141" s="84"/>
      <c r="AL1141" s="84"/>
      <c r="AM1141" s="84"/>
      <c r="AN1141" s="84"/>
    </row>
    <row r="1142" spans="1:40" ht="12" customHeight="1">
      <c r="A1142" s="244"/>
      <c r="B1142" s="80" t="s">
        <v>423</v>
      </c>
      <c r="C1142" s="160"/>
      <c r="D1142" s="328"/>
      <c r="E1142" s="1969"/>
      <c r="F1142" s="1970"/>
      <c r="G1142" s="328"/>
      <c r="H1142" s="1146"/>
      <c r="I1142" s="1146"/>
      <c r="J1142" s="1146"/>
      <c r="K1142" s="1146"/>
      <c r="L1142" s="1146"/>
      <c r="M1142" s="1146"/>
      <c r="N1142" s="329"/>
      <c r="O1142" s="432"/>
      <c r="P1142" s="327"/>
      <c r="Q1142" s="327"/>
      <c r="R1142" s="327"/>
      <c r="S1142" s="327"/>
      <c r="T1142" s="327"/>
      <c r="U1142" s="327"/>
      <c r="V1142" s="327"/>
      <c r="W1142" s="327"/>
      <c r="X1142" s="327"/>
      <c r="Y1142" s="327"/>
      <c r="Z1142" s="327"/>
      <c r="AA1142" s="327"/>
      <c r="AB1142" s="327"/>
      <c r="AC1142" s="327"/>
      <c r="AD1142" s="327"/>
      <c r="AE1142" s="327"/>
      <c r="AF1142" s="327"/>
      <c r="AG1142" s="327"/>
      <c r="AH1142" s="327"/>
      <c r="AI1142" s="327"/>
      <c r="AJ1142" s="327"/>
      <c r="AK1142" s="327"/>
      <c r="AL1142" s="327"/>
      <c r="AM1142" s="327"/>
      <c r="AN1142" s="327"/>
    </row>
    <row r="1143" spans="1:40" ht="12" customHeight="1">
      <c r="A1143" s="244"/>
      <c r="B1143" s="80" t="s">
        <v>424</v>
      </c>
      <c r="C1143" s="160"/>
      <c r="D1143" s="328"/>
      <c r="E1143" s="1969"/>
      <c r="F1143" s="1970"/>
      <c r="G1143" s="328"/>
      <c r="H1143" s="1146"/>
      <c r="I1143" s="1146"/>
      <c r="J1143" s="1146"/>
      <c r="K1143" s="1146"/>
      <c r="L1143" s="1146"/>
      <c r="M1143" s="1146"/>
      <c r="N1143" s="177"/>
      <c r="O1143" s="430"/>
      <c r="P1143" s="84"/>
      <c r="Q1143" s="84"/>
      <c r="R1143" s="84"/>
      <c r="S1143" s="84"/>
      <c r="T1143" s="84"/>
      <c r="U1143" s="84"/>
      <c r="V1143" s="84"/>
      <c r="W1143" s="84"/>
      <c r="X1143" s="84"/>
      <c r="Y1143" s="84"/>
      <c r="Z1143" s="84"/>
      <c r="AA1143" s="84"/>
      <c r="AB1143" s="84"/>
      <c r="AC1143" s="84"/>
      <c r="AD1143" s="84"/>
      <c r="AE1143" s="84"/>
      <c r="AF1143" s="84"/>
      <c r="AG1143" s="84"/>
      <c r="AH1143" s="84"/>
      <c r="AI1143" s="84"/>
      <c r="AJ1143" s="84"/>
      <c r="AK1143" s="84"/>
      <c r="AL1143" s="84"/>
      <c r="AM1143" s="84"/>
      <c r="AN1143" s="84"/>
    </row>
    <row r="1144" spans="1:40" ht="12" customHeight="1">
      <c r="A1144" s="244"/>
      <c r="B1144" s="1117" t="s">
        <v>976</v>
      </c>
      <c r="C1144" s="160"/>
      <c r="D1144" s="328"/>
      <c r="E1144" s="1969"/>
      <c r="F1144" s="1970"/>
      <c r="G1144" s="328"/>
      <c r="H1144" s="1146"/>
      <c r="I1144" s="1146"/>
      <c r="J1144" s="1146"/>
      <c r="K1144" s="1146"/>
      <c r="L1144" s="1146"/>
      <c r="M1144" s="1146"/>
      <c r="N1144" s="177"/>
      <c r="O1144" s="430"/>
      <c r="P1144" s="84"/>
      <c r="Q1144" s="84"/>
      <c r="R1144" s="84"/>
      <c r="S1144" s="84"/>
      <c r="T1144" s="84"/>
      <c r="U1144" s="84"/>
      <c r="V1144" s="84"/>
      <c r="W1144" s="84"/>
      <c r="X1144" s="84"/>
      <c r="Y1144" s="84"/>
      <c r="Z1144" s="84"/>
      <c r="AA1144" s="84"/>
      <c r="AB1144" s="84"/>
      <c r="AC1144" s="84"/>
      <c r="AD1144" s="84"/>
      <c r="AE1144" s="84"/>
      <c r="AF1144" s="84"/>
      <c r="AG1144" s="84"/>
      <c r="AH1144" s="84"/>
      <c r="AI1144" s="84"/>
      <c r="AJ1144" s="84"/>
      <c r="AK1144" s="84"/>
      <c r="AL1144" s="84"/>
      <c r="AM1144" s="84"/>
      <c r="AN1144" s="84"/>
    </row>
    <row r="1145" spans="1:40" ht="12" customHeight="1">
      <c r="A1145" s="80"/>
      <c r="B1145" s="1117" t="s">
        <v>976</v>
      </c>
      <c r="C1145" s="160"/>
      <c r="D1145" s="328"/>
      <c r="E1145" s="1969"/>
      <c r="F1145" s="1970"/>
      <c r="G1145" s="328"/>
      <c r="H1145" s="1146"/>
      <c r="I1145" s="1146"/>
      <c r="J1145" s="1146"/>
      <c r="K1145" s="1146"/>
      <c r="L1145" s="1146"/>
      <c r="M1145" s="1146"/>
      <c r="N1145" s="177"/>
      <c r="O1145" s="430"/>
      <c r="P1145" s="84"/>
      <c r="Q1145" s="84"/>
      <c r="R1145" s="84"/>
      <c r="S1145" s="84"/>
      <c r="T1145" s="84"/>
      <c r="U1145" s="84"/>
      <c r="V1145" s="84"/>
      <c r="W1145" s="84"/>
      <c r="X1145" s="84"/>
      <c r="Y1145" s="84"/>
      <c r="Z1145" s="84"/>
      <c r="AA1145" s="84"/>
      <c r="AB1145" s="84"/>
      <c r="AC1145" s="84"/>
      <c r="AD1145" s="84"/>
      <c r="AE1145" s="84"/>
      <c r="AF1145" s="84"/>
      <c r="AG1145" s="84"/>
      <c r="AH1145" s="84"/>
      <c r="AI1145" s="84"/>
      <c r="AJ1145" s="84"/>
      <c r="AK1145" s="84"/>
      <c r="AL1145" s="84"/>
      <c r="AM1145" s="84"/>
      <c r="AN1145" s="84"/>
    </row>
    <row r="1146" spans="1:40" ht="12" customHeight="1">
      <c r="A1146" s="80"/>
      <c r="B1146" s="322"/>
      <c r="C1146" s="160"/>
      <c r="D1146" s="160"/>
      <c r="E1146" s="160"/>
      <c r="F1146" s="160"/>
      <c r="G1146" s="160"/>
      <c r="H1146" s="160"/>
      <c r="I1146" s="160"/>
      <c r="J1146" s="160"/>
      <c r="K1146" s="160"/>
      <c r="L1146" s="160"/>
      <c r="M1146" s="160"/>
      <c r="N1146" s="180"/>
      <c r="O1146" s="430"/>
      <c r="P1146" s="84"/>
      <c r="Q1146" s="84"/>
      <c r="R1146" s="84"/>
      <c r="S1146" s="84"/>
      <c r="T1146" s="84"/>
      <c r="U1146" s="84"/>
      <c r="V1146" s="84"/>
      <c r="W1146" s="84"/>
      <c r="X1146" s="84"/>
      <c r="Y1146" s="84"/>
      <c r="Z1146" s="84"/>
      <c r="AA1146" s="84"/>
      <c r="AB1146" s="84"/>
      <c r="AC1146" s="84"/>
      <c r="AD1146" s="84"/>
      <c r="AE1146" s="84"/>
      <c r="AF1146" s="84"/>
      <c r="AG1146" s="84"/>
      <c r="AH1146" s="84"/>
      <c r="AI1146" s="84"/>
      <c r="AJ1146" s="84"/>
      <c r="AK1146" s="84"/>
      <c r="AL1146" s="84"/>
      <c r="AM1146" s="84"/>
      <c r="AN1146" s="84"/>
    </row>
    <row r="1147" spans="1:40" ht="12" customHeight="1">
      <c r="A1147" s="15"/>
      <c r="B1147" s="1986" t="s">
        <v>986</v>
      </c>
      <c r="C1147" s="1941"/>
      <c r="D1147" s="1941"/>
      <c r="E1147" s="1941"/>
      <c r="F1147" s="1941"/>
      <c r="G1147" s="1941"/>
      <c r="H1147" s="1941"/>
      <c r="I1147" s="1941"/>
      <c r="J1147" s="1941"/>
      <c r="K1147" s="1941"/>
      <c r="L1147" s="1941"/>
      <c r="M1147" s="1941"/>
      <c r="N1147" s="431" t="s">
        <v>808</v>
      </c>
      <c r="O1147" s="430"/>
      <c r="P1147" s="84"/>
      <c r="Q1147" s="84"/>
      <c r="R1147" s="84"/>
      <c r="S1147" s="84"/>
      <c r="T1147" s="84"/>
      <c r="U1147" s="84"/>
      <c r="V1147" s="84"/>
      <c r="W1147" s="84"/>
      <c r="X1147" s="84"/>
      <c r="Y1147" s="84"/>
      <c r="Z1147" s="84"/>
      <c r="AA1147" s="84"/>
      <c r="AB1147" s="84"/>
      <c r="AC1147" s="84"/>
      <c r="AD1147" s="84"/>
      <c r="AE1147" s="84"/>
      <c r="AF1147" s="84"/>
      <c r="AG1147" s="84"/>
      <c r="AH1147" s="84"/>
      <c r="AI1147" s="84"/>
      <c r="AJ1147" s="84"/>
      <c r="AK1147" s="84"/>
      <c r="AL1147" s="84"/>
      <c r="AM1147" s="84"/>
      <c r="AN1147" s="84"/>
    </row>
    <row r="1148" spans="1:40" ht="31.5" customHeight="1">
      <c r="A1148" s="80"/>
      <c r="B1148" s="150" t="s">
        <v>136</v>
      </c>
      <c r="C1148" s="322"/>
      <c r="D1148" s="322"/>
      <c r="E1148" s="322"/>
      <c r="F1148" s="322"/>
      <c r="G1148" s="84"/>
      <c r="H1148" s="84"/>
      <c r="I1148" s="326"/>
      <c r="J1148" s="326"/>
      <c r="K1148" s="326"/>
      <c r="L1148" s="326"/>
      <c r="M1148" s="326"/>
      <c r="N1148" s="180"/>
      <c r="O1148" s="430"/>
      <c r="P1148" s="84"/>
      <c r="Q1148" s="84"/>
      <c r="R1148" s="84"/>
      <c r="S1148" s="84"/>
      <c r="T1148" s="84"/>
      <c r="U1148" s="84"/>
      <c r="V1148" s="84"/>
      <c r="W1148" s="84"/>
      <c r="X1148" s="84"/>
      <c r="Y1148" s="84"/>
      <c r="Z1148" s="84"/>
      <c r="AA1148" s="84"/>
      <c r="AB1148" s="84"/>
      <c r="AC1148" s="84"/>
      <c r="AD1148" s="84"/>
      <c r="AE1148" s="84"/>
      <c r="AF1148" s="84"/>
      <c r="AG1148" s="84"/>
      <c r="AH1148" s="84"/>
      <c r="AI1148" s="84"/>
      <c r="AJ1148" s="84"/>
      <c r="AK1148" s="84"/>
      <c r="AL1148" s="84"/>
      <c r="AM1148" s="84"/>
      <c r="AN1148" s="84"/>
    </row>
    <row r="1149" spans="1:40" ht="31.5" customHeight="1">
      <c r="A1149" s="80"/>
      <c r="B1149" s="322"/>
      <c r="C1149" s="322"/>
      <c r="D1149" s="322"/>
      <c r="E1149" s="322"/>
      <c r="F1149" s="322"/>
      <c r="G1149" s="84"/>
      <c r="H1149" s="84"/>
      <c r="I1149" s="326" t="s">
        <v>809</v>
      </c>
      <c r="J1149" s="326" t="s">
        <v>810</v>
      </c>
      <c r="K1149" s="326" t="s">
        <v>811</v>
      </c>
      <c r="L1149" s="326" t="s">
        <v>812</v>
      </c>
      <c r="M1149" s="326" t="s">
        <v>813</v>
      </c>
      <c r="N1149" s="180"/>
      <c r="O1149" s="430"/>
      <c r="P1149" s="84"/>
      <c r="Q1149" s="84"/>
      <c r="R1149" s="84"/>
      <c r="S1149" s="84"/>
      <c r="T1149" s="84"/>
      <c r="U1149" s="84"/>
      <c r="V1149" s="84"/>
      <c r="W1149" s="84"/>
      <c r="X1149" s="84"/>
      <c r="Y1149" s="84"/>
      <c r="Z1149" s="84"/>
      <c r="AA1149" s="84"/>
      <c r="AB1149" s="84"/>
      <c r="AC1149" s="84"/>
      <c r="AD1149" s="84"/>
      <c r="AE1149" s="84"/>
      <c r="AF1149" s="84"/>
      <c r="AG1149" s="84"/>
      <c r="AH1149" s="84"/>
      <c r="AI1149" s="84"/>
      <c r="AJ1149" s="84"/>
      <c r="AK1149" s="84"/>
      <c r="AL1149" s="84"/>
      <c r="AM1149" s="84"/>
      <c r="AN1149" s="84"/>
    </row>
    <row r="1150" spans="1:40" ht="12" customHeight="1">
      <c r="A1150" s="80"/>
      <c r="C1150" s="322"/>
      <c r="D1150" s="322"/>
      <c r="E1150" s="322"/>
      <c r="F1150" s="322"/>
      <c r="G1150" s="84"/>
      <c r="H1150" s="84"/>
      <c r="I1150" s="326" t="s">
        <v>142</v>
      </c>
      <c r="J1150" s="326" t="s">
        <v>142</v>
      </c>
      <c r="K1150" s="326" t="s">
        <v>142</v>
      </c>
      <c r="L1150" s="326" t="s">
        <v>142</v>
      </c>
      <c r="M1150" s="326" t="s">
        <v>142</v>
      </c>
      <c r="N1150" s="180"/>
      <c r="O1150" s="430"/>
      <c r="P1150" s="84"/>
      <c r="Q1150" s="84"/>
      <c r="R1150" s="84"/>
      <c r="S1150" s="84"/>
      <c r="T1150" s="84"/>
      <c r="U1150" s="84"/>
      <c r="V1150" s="84"/>
      <c r="W1150" s="84"/>
      <c r="X1150" s="84"/>
      <c r="Y1150" s="84"/>
      <c r="Z1150" s="84"/>
      <c r="AA1150" s="84"/>
      <c r="AB1150" s="84"/>
      <c r="AC1150" s="84"/>
      <c r="AD1150" s="84"/>
      <c r="AE1150" s="84"/>
      <c r="AF1150" s="84"/>
      <c r="AG1150" s="84"/>
      <c r="AH1150" s="84"/>
      <c r="AI1150" s="84"/>
      <c r="AJ1150" s="84"/>
      <c r="AK1150" s="84"/>
      <c r="AL1150" s="84"/>
      <c r="AM1150" s="84"/>
      <c r="AN1150" s="84"/>
    </row>
    <row r="1151" spans="1:40" ht="12" customHeight="1">
      <c r="A1151" s="80"/>
      <c r="B1151" s="322"/>
      <c r="C1151" s="322"/>
      <c r="D1151" s="322"/>
      <c r="E1151" s="322"/>
      <c r="F1151" s="322"/>
      <c r="G1151" s="84"/>
      <c r="H1151" s="84"/>
      <c r="I1151" s="325"/>
      <c r="J1151" s="325"/>
      <c r="K1151" s="325"/>
      <c r="M1151" s="331"/>
      <c r="N1151" s="433" t="s">
        <v>814</v>
      </c>
      <c r="O1151" s="430"/>
      <c r="P1151" s="84"/>
      <c r="Q1151" s="84"/>
      <c r="R1151" s="84"/>
      <c r="S1151" s="84"/>
      <c r="T1151" s="84"/>
      <c r="U1151" s="84"/>
      <c r="V1151" s="84"/>
      <c r="W1151" s="84"/>
      <c r="X1151" s="84"/>
      <c r="Y1151" s="84"/>
      <c r="Z1151" s="84"/>
      <c r="AA1151" s="84"/>
      <c r="AB1151" s="84"/>
      <c r="AC1151" s="84"/>
      <c r="AD1151" s="84"/>
      <c r="AE1151" s="84"/>
      <c r="AF1151" s="84"/>
      <c r="AG1151" s="84"/>
      <c r="AH1151" s="84"/>
      <c r="AI1151" s="84"/>
      <c r="AJ1151" s="84"/>
      <c r="AK1151" s="84"/>
      <c r="AL1151" s="84"/>
      <c r="AM1151" s="84"/>
      <c r="AN1151" s="84"/>
    </row>
    <row r="1152" spans="1:40" ht="12" customHeight="1">
      <c r="A1152" s="80"/>
      <c r="B1152" s="80" t="s">
        <v>423</v>
      </c>
      <c r="C1152" s="322"/>
      <c r="D1152" s="322"/>
      <c r="E1152" s="322"/>
      <c r="F1152" s="322"/>
      <c r="G1152" s="84"/>
      <c r="H1152" s="84"/>
      <c r="I1152" s="1656"/>
      <c r="J1152" s="1656"/>
      <c r="K1152" s="1656"/>
      <c r="L1152" s="1657">
        <f t="shared" ref="L1152:L1155" si="181">SUM(I1152:K1152)</f>
        <v>0</v>
      </c>
      <c r="M1152" s="1656"/>
      <c r="N1152" s="177"/>
      <c r="O1152" s="430"/>
      <c r="P1152" s="84"/>
      <c r="Q1152" s="84"/>
      <c r="R1152" s="84"/>
      <c r="S1152" s="84"/>
      <c r="T1152" s="84"/>
      <c r="U1152" s="84"/>
      <c r="V1152" s="84"/>
      <c r="W1152" s="84"/>
      <c r="X1152" s="84"/>
      <c r="Y1152" s="84"/>
      <c r="Z1152" s="84"/>
      <c r="AA1152" s="84"/>
      <c r="AB1152" s="84"/>
      <c r="AC1152" s="84"/>
      <c r="AD1152" s="84"/>
      <c r="AE1152" s="84"/>
      <c r="AF1152" s="84"/>
      <c r="AG1152" s="84"/>
      <c r="AH1152" s="84"/>
      <c r="AI1152" s="84"/>
      <c r="AJ1152" s="84"/>
      <c r="AK1152" s="84"/>
      <c r="AL1152" s="84"/>
      <c r="AM1152" s="84"/>
      <c r="AN1152" s="84"/>
    </row>
    <row r="1153" spans="1:40" ht="12" customHeight="1">
      <c r="A1153" s="80"/>
      <c r="B1153" s="80" t="s">
        <v>424</v>
      </c>
      <c r="C1153" s="322"/>
      <c r="D1153" s="322"/>
      <c r="E1153" s="322"/>
      <c r="F1153" s="322"/>
      <c r="G1153" s="84"/>
      <c r="H1153" s="84"/>
      <c r="I1153" s="1656"/>
      <c r="J1153" s="1656"/>
      <c r="K1153" s="1656"/>
      <c r="L1153" s="1657">
        <f t="shared" si="181"/>
        <v>0</v>
      </c>
      <c r="M1153" s="1656"/>
      <c r="N1153" s="177"/>
      <c r="O1153" s="430"/>
      <c r="P1153" s="84"/>
      <c r="Q1153" s="84"/>
      <c r="R1153" s="84"/>
      <c r="S1153" s="84"/>
      <c r="T1153" s="84"/>
      <c r="U1153" s="84"/>
      <c r="V1153" s="84"/>
      <c r="W1153" s="84"/>
      <c r="X1153" s="84"/>
      <c r="Y1153" s="84"/>
      <c r="Z1153" s="84"/>
      <c r="AA1153" s="84"/>
      <c r="AB1153" s="84"/>
      <c r="AC1153" s="84"/>
      <c r="AD1153" s="84"/>
      <c r="AE1153" s="84"/>
      <c r="AF1153" s="84"/>
      <c r="AG1153" s="84"/>
      <c r="AH1153" s="84"/>
      <c r="AI1153" s="84"/>
      <c r="AJ1153" s="84"/>
      <c r="AK1153" s="84"/>
      <c r="AL1153" s="84"/>
      <c r="AM1153" s="84"/>
      <c r="AN1153" s="84"/>
    </row>
    <row r="1154" spans="1:40" ht="12" customHeight="1">
      <c r="A1154" s="80"/>
      <c r="B1154" s="1117" t="s">
        <v>976</v>
      </c>
      <c r="C1154" s="322"/>
      <c r="D1154" s="322"/>
      <c r="E1154" s="322"/>
      <c r="F1154" s="322"/>
      <c r="G1154" s="84"/>
      <c r="H1154" s="84"/>
      <c r="I1154" s="1656"/>
      <c r="J1154" s="1656"/>
      <c r="K1154" s="1656"/>
      <c r="L1154" s="1657">
        <f t="shared" si="181"/>
        <v>0</v>
      </c>
      <c r="M1154" s="1656"/>
      <c r="N1154" s="177"/>
      <c r="O1154" s="430"/>
      <c r="P1154" s="84"/>
      <c r="Q1154" s="84"/>
      <c r="R1154" s="84"/>
      <c r="S1154" s="84"/>
      <c r="T1154" s="84"/>
      <c r="U1154" s="84"/>
      <c r="V1154" s="84"/>
      <c r="W1154" s="84"/>
      <c r="X1154" s="84"/>
      <c r="Y1154" s="84"/>
      <c r="Z1154" s="84"/>
      <c r="AA1154" s="84"/>
      <c r="AB1154" s="84"/>
      <c r="AC1154" s="84"/>
      <c r="AD1154" s="84"/>
      <c r="AE1154" s="84"/>
      <c r="AF1154" s="84"/>
      <c r="AG1154" s="84"/>
      <c r="AH1154" s="84"/>
      <c r="AI1154" s="84"/>
      <c r="AJ1154" s="84"/>
      <c r="AK1154" s="84"/>
      <c r="AL1154" s="84"/>
      <c r="AM1154" s="84"/>
      <c r="AN1154" s="84"/>
    </row>
    <row r="1155" spans="1:40" ht="12.75" customHeight="1">
      <c r="A1155" s="80"/>
      <c r="B1155" s="1117" t="s">
        <v>976</v>
      </c>
      <c r="C1155" s="80"/>
      <c r="D1155" s="80"/>
      <c r="E1155" s="80"/>
      <c r="F1155" s="80"/>
      <c r="G1155" s="80"/>
      <c r="H1155" s="80"/>
      <c r="I1155" s="1656"/>
      <c r="J1155" s="1656"/>
      <c r="K1155" s="1656"/>
      <c r="L1155" s="1657">
        <f t="shared" si="181"/>
        <v>0</v>
      </c>
      <c r="M1155" s="1656"/>
      <c r="N1155" s="177"/>
      <c r="O1155" s="430"/>
      <c r="P1155" s="80"/>
      <c r="Q1155" s="80"/>
      <c r="R1155" s="80"/>
      <c r="S1155" s="80"/>
      <c r="T1155" s="80"/>
      <c r="U1155" s="80"/>
      <c r="V1155" s="80"/>
      <c r="W1155" s="80"/>
      <c r="X1155" s="80"/>
      <c r="Y1155" s="80"/>
      <c r="Z1155" s="80"/>
      <c r="AA1155" s="80"/>
      <c r="AB1155" s="80"/>
      <c r="AC1155" s="80"/>
      <c r="AD1155" s="80"/>
      <c r="AE1155" s="80"/>
      <c r="AF1155" s="80"/>
      <c r="AG1155" s="80"/>
      <c r="AH1155" s="80"/>
      <c r="AI1155" s="80"/>
      <c r="AJ1155" s="80"/>
      <c r="AK1155" s="80"/>
      <c r="AL1155" s="80"/>
      <c r="AM1155" s="80"/>
      <c r="AN1155" s="80"/>
    </row>
    <row r="1156" spans="1:40" ht="12" customHeight="1">
      <c r="A1156" s="80"/>
      <c r="B1156" s="325" t="s">
        <v>817</v>
      </c>
      <c r="C1156" s="322"/>
      <c r="D1156" s="322"/>
      <c r="E1156" s="322"/>
      <c r="F1156" s="322"/>
      <c r="G1156" s="84"/>
      <c r="H1156" s="84"/>
      <c r="I1156" s="1658">
        <f t="shared" ref="I1156:M1156" si="182">SUM(I1152:I1155)</f>
        <v>0</v>
      </c>
      <c r="J1156" s="1658">
        <f t="shared" si="182"/>
        <v>0</v>
      </c>
      <c r="K1156" s="1658">
        <f t="shared" si="182"/>
        <v>0</v>
      </c>
      <c r="L1156" s="1658">
        <f t="shared" si="182"/>
        <v>0</v>
      </c>
      <c r="M1156" s="1658">
        <f t="shared" si="182"/>
        <v>0</v>
      </c>
      <c r="N1156" s="180"/>
      <c r="O1156" s="430"/>
      <c r="P1156" s="84"/>
      <c r="Q1156" s="84"/>
      <c r="R1156" s="84"/>
      <c r="S1156" s="84"/>
      <c r="T1156" s="84"/>
      <c r="U1156" s="84"/>
      <c r="V1156" s="84"/>
      <c r="W1156" s="84"/>
      <c r="X1156" s="84"/>
      <c r="Y1156" s="84"/>
      <c r="Z1156" s="84"/>
      <c r="AA1156" s="84"/>
      <c r="AB1156" s="84"/>
      <c r="AC1156" s="84"/>
      <c r="AD1156" s="84"/>
      <c r="AE1156" s="84"/>
      <c r="AF1156" s="84"/>
      <c r="AG1156" s="84"/>
      <c r="AH1156" s="84"/>
      <c r="AI1156" s="84"/>
      <c r="AJ1156" s="84"/>
      <c r="AK1156" s="84"/>
      <c r="AL1156" s="84"/>
      <c r="AM1156" s="84"/>
      <c r="AN1156" s="84"/>
    </row>
    <row r="1157" spans="1:40" ht="12" customHeight="1">
      <c r="A1157" s="80"/>
      <c r="B1157" s="333" t="s">
        <v>597</v>
      </c>
      <c r="C1157" s="322"/>
      <c r="D1157" s="322"/>
      <c r="E1157" s="322"/>
      <c r="F1157" s="322"/>
      <c r="G1157" s="325"/>
      <c r="H1157" s="325"/>
      <c r="I1157" s="1656"/>
      <c r="J1157" s="1656"/>
      <c r="K1157" s="1656"/>
      <c r="L1157" s="1656"/>
      <c r="M1157" s="1656"/>
      <c r="N1157" s="177"/>
      <c r="O1157" s="430"/>
      <c r="P1157" s="84"/>
      <c r="Q1157" s="84"/>
      <c r="R1157" s="84"/>
      <c r="S1157" s="84"/>
      <c r="T1157" s="84"/>
      <c r="U1157" s="84"/>
      <c r="V1157" s="84"/>
      <c r="W1157" s="84"/>
      <c r="X1157" s="84"/>
      <c r="Y1157" s="84"/>
      <c r="Z1157" s="84"/>
      <c r="AA1157" s="84"/>
      <c r="AB1157" s="84"/>
      <c r="AC1157" s="84"/>
      <c r="AD1157" s="84"/>
      <c r="AE1157" s="84"/>
      <c r="AF1157" s="84"/>
      <c r="AG1157" s="84"/>
      <c r="AH1157" s="84"/>
      <c r="AI1157" s="84"/>
      <c r="AJ1157" s="84"/>
      <c r="AK1157" s="84"/>
      <c r="AL1157" s="84"/>
      <c r="AM1157" s="84"/>
      <c r="AN1157" s="84"/>
    </row>
    <row r="1158" spans="1:40" ht="12" customHeight="1">
      <c r="A1158" s="80"/>
      <c r="B1158" s="333" t="s">
        <v>140</v>
      </c>
      <c r="C1158" s="322"/>
      <c r="D1158" s="322"/>
      <c r="E1158" s="322"/>
      <c r="F1158" s="322"/>
      <c r="G1158" s="325"/>
      <c r="H1158" s="325"/>
      <c r="I1158" s="1658">
        <f t="shared" ref="I1158:M1158" si="183">SUM(I1156:I1157)</f>
        <v>0</v>
      </c>
      <c r="J1158" s="1658">
        <f t="shared" si="183"/>
        <v>0</v>
      </c>
      <c r="K1158" s="1658">
        <f t="shared" si="183"/>
        <v>0</v>
      </c>
      <c r="L1158" s="1658">
        <f t="shared" si="183"/>
        <v>0</v>
      </c>
      <c r="M1158" s="1658">
        <f t="shared" si="183"/>
        <v>0</v>
      </c>
      <c r="N1158" s="180"/>
      <c r="O1158" s="430"/>
      <c r="P1158" s="84"/>
      <c r="Q1158" s="84"/>
      <c r="R1158" s="84"/>
      <c r="S1158" s="84"/>
      <c r="T1158" s="84"/>
      <c r="U1158" s="84"/>
      <c r="V1158" s="84"/>
      <c r="W1158" s="84"/>
      <c r="X1158" s="84"/>
      <c r="Y1158" s="84"/>
      <c r="Z1158" s="84"/>
      <c r="AA1158" s="84"/>
      <c r="AB1158" s="84"/>
      <c r="AC1158" s="84"/>
      <c r="AD1158" s="84"/>
      <c r="AE1158" s="84"/>
      <c r="AF1158" s="84"/>
      <c r="AG1158" s="84"/>
      <c r="AH1158" s="84"/>
      <c r="AI1158" s="84"/>
      <c r="AJ1158" s="84"/>
      <c r="AK1158" s="84"/>
      <c r="AL1158" s="84"/>
      <c r="AM1158" s="84"/>
      <c r="AN1158" s="84"/>
    </row>
    <row r="1159" spans="1:40" ht="14.25" customHeight="1">
      <c r="A1159" s="80"/>
      <c r="B1159" s="334" t="s">
        <v>816</v>
      </c>
      <c r="C1159" s="322"/>
      <c r="D1159" s="322"/>
      <c r="E1159" s="322"/>
      <c r="F1159" s="322"/>
      <c r="G1159" s="325"/>
      <c r="H1159" s="325"/>
      <c r="I1159" s="1656"/>
      <c r="J1159" s="1656"/>
      <c r="K1159" s="1656"/>
      <c r="L1159" s="1656"/>
      <c r="M1159" s="1656"/>
      <c r="N1159" s="177"/>
      <c r="O1159" s="430"/>
      <c r="P1159" s="84"/>
      <c r="Q1159" s="84"/>
      <c r="R1159" s="84"/>
      <c r="S1159" s="84"/>
      <c r="T1159" s="84"/>
      <c r="U1159" s="84"/>
      <c r="V1159" s="84"/>
      <c r="W1159" s="84"/>
      <c r="X1159" s="84"/>
      <c r="Y1159" s="84"/>
      <c r="Z1159" s="84"/>
      <c r="AA1159" s="84"/>
      <c r="AB1159" s="84"/>
      <c r="AC1159" s="84"/>
      <c r="AD1159" s="84"/>
      <c r="AE1159" s="84"/>
      <c r="AF1159" s="84"/>
      <c r="AG1159" s="84"/>
      <c r="AH1159" s="84"/>
      <c r="AI1159" s="84"/>
      <c r="AJ1159" s="84"/>
      <c r="AK1159" s="84"/>
      <c r="AL1159" s="84"/>
      <c r="AM1159" s="84"/>
      <c r="AN1159" s="84"/>
    </row>
    <row r="1160" spans="1:40" ht="12" customHeight="1">
      <c r="A1160" s="80"/>
      <c r="B1160" s="322"/>
      <c r="C1160" s="322"/>
      <c r="D1160" s="322"/>
      <c r="E1160" s="322"/>
      <c r="F1160" s="322"/>
      <c r="G1160" s="325"/>
      <c r="H1160" s="325"/>
      <c r="I1160" s="1660">
        <f t="shared" ref="I1160:M1160" si="184">SUM(I1158:I1159)</f>
        <v>0</v>
      </c>
      <c r="J1160" s="1660">
        <f t="shared" si="184"/>
        <v>0</v>
      </c>
      <c r="K1160" s="1660">
        <f t="shared" si="184"/>
        <v>0</v>
      </c>
      <c r="L1160" s="1660">
        <f t="shared" si="184"/>
        <v>0</v>
      </c>
      <c r="M1160" s="1660">
        <f t="shared" si="184"/>
        <v>0</v>
      </c>
      <c r="N1160" s="180"/>
      <c r="O1160" s="430"/>
      <c r="P1160" s="84"/>
      <c r="Q1160" s="84"/>
      <c r="R1160" s="84"/>
      <c r="S1160" s="84"/>
      <c r="T1160" s="84"/>
      <c r="U1160" s="84"/>
      <c r="V1160" s="84"/>
      <c r="W1160" s="84"/>
      <c r="X1160" s="84"/>
      <c r="Y1160" s="84"/>
      <c r="Z1160" s="84"/>
      <c r="AA1160" s="84"/>
      <c r="AB1160" s="84"/>
      <c r="AC1160" s="84"/>
      <c r="AD1160" s="84"/>
      <c r="AE1160" s="84"/>
      <c r="AF1160" s="84"/>
      <c r="AG1160" s="84"/>
      <c r="AH1160" s="84"/>
      <c r="AI1160" s="84"/>
      <c r="AJ1160" s="84"/>
      <c r="AK1160" s="84"/>
      <c r="AL1160" s="84"/>
      <c r="AM1160" s="84"/>
      <c r="AN1160" s="84"/>
    </row>
    <row r="1161" spans="1:40" ht="12" customHeight="1">
      <c r="A1161" s="80"/>
      <c r="B1161" s="322"/>
      <c r="C1161" s="322"/>
      <c r="D1161" s="322"/>
      <c r="E1161" s="322"/>
      <c r="F1161" s="322"/>
      <c r="G1161" s="325"/>
      <c r="H1161" s="325"/>
      <c r="I1161" s="325"/>
      <c r="J1161" s="325"/>
      <c r="K1161" s="325"/>
      <c r="L1161" s="325"/>
      <c r="M1161" s="325"/>
      <c r="N1161" s="180"/>
      <c r="O1161" s="430"/>
      <c r="P1161" s="84"/>
      <c r="Q1161" s="84"/>
      <c r="R1161" s="84"/>
      <c r="S1161" s="84"/>
      <c r="T1161" s="84"/>
      <c r="U1161" s="84"/>
      <c r="V1161" s="84"/>
      <c r="W1161" s="84"/>
      <c r="X1161" s="84"/>
      <c r="Y1161" s="84"/>
      <c r="Z1161" s="84"/>
      <c r="AA1161" s="84"/>
      <c r="AB1161" s="84"/>
      <c r="AC1161" s="84"/>
      <c r="AD1161" s="84"/>
      <c r="AE1161" s="84"/>
      <c r="AF1161" s="84"/>
      <c r="AG1161" s="84"/>
      <c r="AH1161" s="84"/>
      <c r="AI1161" s="84"/>
      <c r="AJ1161" s="84"/>
      <c r="AK1161" s="84"/>
      <c r="AL1161" s="84"/>
      <c r="AM1161" s="84"/>
      <c r="AN1161" s="84"/>
    </row>
    <row r="1162" spans="1:40" ht="31.5" customHeight="1">
      <c r="A1162" s="80"/>
      <c r="B1162" s="434" t="s">
        <v>987</v>
      </c>
      <c r="C1162" s="322"/>
      <c r="D1162" s="322"/>
      <c r="E1162" s="322"/>
      <c r="F1162" s="322"/>
      <c r="G1162" s="84"/>
      <c r="H1162" s="84"/>
      <c r="I1162" s="326"/>
      <c r="J1162" s="326"/>
      <c r="K1162" s="326"/>
      <c r="L1162" s="326"/>
      <c r="M1162" s="326"/>
      <c r="N1162" s="180"/>
      <c r="O1162" s="430"/>
      <c r="P1162" s="84"/>
      <c r="Q1162" s="84"/>
      <c r="R1162" s="84"/>
      <c r="S1162" s="84"/>
      <c r="T1162" s="84"/>
      <c r="U1162" s="84"/>
      <c r="V1162" s="84"/>
      <c r="W1162" s="84"/>
      <c r="X1162" s="84"/>
      <c r="Y1162" s="84"/>
      <c r="Z1162" s="84"/>
      <c r="AA1162" s="84"/>
      <c r="AB1162" s="84"/>
      <c r="AC1162" s="84"/>
      <c r="AD1162" s="84"/>
      <c r="AE1162" s="84"/>
      <c r="AF1162" s="84"/>
      <c r="AG1162" s="84"/>
      <c r="AH1162" s="84"/>
      <c r="AI1162" s="84"/>
      <c r="AJ1162" s="84"/>
      <c r="AK1162" s="84"/>
      <c r="AL1162" s="84"/>
      <c r="AM1162" s="84"/>
      <c r="AN1162" s="84"/>
    </row>
    <row r="1163" spans="1:40" ht="31.5" customHeight="1">
      <c r="A1163" s="80"/>
      <c r="B1163" s="322"/>
      <c r="C1163" s="322"/>
      <c r="D1163" s="322"/>
      <c r="E1163" s="322"/>
      <c r="F1163" s="322"/>
      <c r="G1163" s="84"/>
      <c r="H1163" s="84"/>
      <c r="I1163" s="326" t="s">
        <v>809</v>
      </c>
      <c r="J1163" s="326" t="s">
        <v>810</v>
      </c>
      <c r="K1163" s="326" t="s">
        <v>811</v>
      </c>
      <c r="L1163" s="326" t="s">
        <v>812</v>
      </c>
      <c r="M1163" s="326" t="s">
        <v>813</v>
      </c>
      <c r="N1163" s="180"/>
      <c r="O1163" s="430"/>
      <c r="P1163" s="84"/>
      <c r="Q1163" s="84"/>
      <c r="R1163" s="84"/>
      <c r="S1163" s="84"/>
      <c r="T1163" s="84"/>
      <c r="U1163" s="84"/>
      <c r="V1163" s="84"/>
      <c r="W1163" s="84"/>
      <c r="X1163" s="84"/>
      <c r="Y1163" s="84"/>
      <c r="Z1163" s="84"/>
      <c r="AA1163" s="84"/>
      <c r="AB1163" s="84"/>
      <c r="AC1163" s="84"/>
      <c r="AD1163" s="84"/>
      <c r="AE1163" s="84"/>
      <c r="AF1163" s="84"/>
      <c r="AG1163" s="84"/>
      <c r="AH1163" s="84"/>
      <c r="AI1163" s="84"/>
      <c r="AJ1163" s="84"/>
      <c r="AK1163" s="84"/>
      <c r="AL1163" s="84"/>
      <c r="AM1163" s="84"/>
      <c r="AN1163" s="84"/>
    </row>
    <row r="1164" spans="1:40" ht="12" customHeight="1">
      <c r="A1164" s="80"/>
      <c r="C1164" s="322"/>
      <c r="D1164" s="322"/>
      <c r="E1164" s="322"/>
      <c r="F1164" s="322"/>
      <c r="G1164" s="84"/>
      <c r="H1164" s="84"/>
      <c r="I1164" s="326" t="s">
        <v>142</v>
      </c>
      <c r="J1164" s="326" t="s">
        <v>142</v>
      </c>
      <c r="K1164" s="326" t="s">
        <v>142</v>
      </c>
      <c r="L1164" s="326" t="s">
        <v>142</v>
      </c>
      <c r="M1164" s="326" t="s">
        <v>142</v>
      </c>
      <c r="N1164" s="180"/>
      <c r="O1164" s="430"/>
      <c r="P1164" s="84"/>
      <c r="Q1164" s="84"/>
      <c r="R1164" s="84"/>
      <c r="S1164" s="84"/>
      <c r="T1164" s="84"/>
      <c r="U1164" s="84"/>
      <c r="V1164" s="84"/>
      <c r="W1164" s="84"/>
      <c r="X1164" s="84"/>
      <c r="Y1164" s="84"/>
      <c r="Z1164" s="84"/>
      <c r="AA1164" s="84"/>
      <c r="AB1164" s="84"/>
      <c r="AC1164" s="84"/>
      <c r="AD1164" s="84"/>
      <c r="AE1164" s="84"/>
      <c r="AF1164" s="84"/>
      <c r="AG1164" s="84"/>
      <c r="AH1164" s="84"/>
      <c r="AI1164" s="84"/>
      <c r="AJ1164" s="84"/>
      <c r="AK1164" s="84"/>
      <c r="AL1164" s="84"/>
      <c r="AM1164" s="84"/>
      <c r="AN1164" s="84"/>
    </row>
    <row r="1165" spans="1:40" ht="12" customHeight="1">
      <c r="A1165" s="80"/>
      <c r="B1165" s="322"/>
      <c r="C1165" s="322"/>
      <c r="D1165" s="322"/>
      <c r="E1165" s="322"/>
      <c r="F1165" s="322"/>
      <c r="G1165" s="84"/>
      <c r="H1165" s="84"/>
      <c r="I1165" s="325"/>
      <c r="J1165" s="325"/>
      <c r="K1165" s="325"/>
      <c r="M1165" s="331"/>
      <c r="N1165" s="433" t="s">
        <v>814</v>
      </c>
      <c r="O1165" s="430"/>
      <c r="P1165" s="84"/>
      <c r="Q1165" s="84"/>
      <c r="R1165" s="84"/>
      <c r="S1165" s="84"/>
      <c r="T1165" s="84"/>
      <c r="U1165" s="84"/>
      <c r="V1165" s="84"/>
      <c r="W1165" s="84"/>
      <c r="X1165" s="84"/>
      <c r="Y1165" s="84"/>
      <c r="Z1165" s="84"/>
      <c r="AA1165" s="84"/>
      <c r="AB1165" s="84"/>
      <c r="AC1165" s="84"/>
      <c r="AD1165" s="84"/>
      <c r="AE1165" s="84"/>
      <c r="AF1165" s="84"/>
      <c r="AG1165" s="84"/>
      <c r="AH1165" s="84"/>
      <c r="AI1165" s="84"/>
      <c r="AJ1165" s="84"/>
      <c r="AK1165" s="84"/>
      <c r="AL1165" s="84"/>
      <c r="AM1165" s="84"/>
      <c r="AN1165" s="84"/>
    </row>
    <row r="1166" spans="1:40" ht="12" customHeight="1">
      <c r="A1166" s="80"/>
      <c r="B1166" s="80" t="s">
        <v>423</v>
      </c>
      <c r="C1166" s="322"/>
      <c r="D1166" s="322"/>
      <c r="E1166" s="322"/>
      <c r="F1166" s="322"/>
      <c r="G1166" s="84"/>
      <c r="H1166" s="84"/>
      <c r="I1166" s="1656"/>
      <c r="J1166" s="1656"/>
      <c r="K1166" s="1656"/>
      <c r="L1166" s="1657">
        <f t="shared" ref="L1166:L1169" si="185">SUM(I1166:K1166)</f>
        <v>0</v>
      </c>
      <c r="M1166" s="1656"/>
      <c r="N1166" s="177"/>
      <c r="O1166" s="430"/>
      <c r="P1166" s="84"/>
      <c r="Q1166" s="84"/>
      <c r="R1166" s="84"/>
      <c r="S1166" s="84"/>
      <c r="T1166" s="84"/>
      <c r="U1166" s="84"/>
      <c r="V1166" s="84"/>
      <c r="W1166" s="84"/>
      <c r="X1166" s="84"/>
      <c r="Y1166" s="84"/>
      <c r="Z1166" s="84"/>
      <c r="AA1166" s="84"/>
      <c r="AB1166" s="84"/>
      <c r="AC1166" s="84"/>
      <c r="AD1166" s="84"/>
      <c r="AE1166" s="84"/>
      <c r="AF1166" s="84"/>
      <c r="AG1166" s="84"/>
      <c r="AH1166" s="84"/>
      <c r="AI1166" s="84"/>
      <c r="AJ1166" s="84"/>
      <c r="AK1166" s="84"/>
      <c r="AL1166" s="84"/>
      <c r="AM1166" s="84"/>
      <c r="AN1166" s="84"/>
    </row>
    <row r="1167" spans="1:40" ht="12" customHeight="1">
      <c r="A1167" s="80"/>
      <c r="B1167" s="80" t="s">
        <v>424</v>
      </c>
      <c r="C1167" s="322"/>
      <c r="D1167" s="322"/>
      <c r="E1167" s="322"/>
      <c r="F1167" s="322"/>
      <c r="G1167" s="84"/>
      <c r="H1167" s="84"/>
      <c r="I1167" s="1656"/>
      <c r="J1167" s="1656"/>
      <c r="K1167" s="1656"/>
      <c r="L1167" s="1657">
        <f t="shared" si="185"/>
        <v>0</v>
      </c>
      <c r="M1167" s="1656"/>
      <c r="N1167" s="177"/>
      <c r="O1167" s="430"/>
      <c r="P1167" s="84"/>
      <c r="Q1167" s="84"/>
      <c r="R1167" s="84"/>
      <c r="S1167" s="84"/>
      <c r="T1167" s="84"/>
      <c r="U1167" s="84"/>
      <c r="V1167" s="84"/>
      <c r="W1167" s="84"/>
      <c r="X1167" s="84"/>
      <c r="Y1167" s="84"/>
      <c r="Z1167" s="84"/>
      <c r="AA1167" s="84"/>
      <c r="AB1167" s="84"/>
      <c r="AC1167" s="84"/>
      <c r="AD1167" s="84"/>
      <c r="AE1167" s="84"/>
      <c r="AF1167" s="84"/>
      <c r="AG1167" s="84"/>
      <c r="AH1167" s="84"/>
      <c r="AI1167" s="84"/>
      <c r="AJ1167" s="84"/>
      <c r="AK1167" s="84"/>
      <c r="AL1167" s="84"/>
      <c r="AM1167" s="84"/>
      <c r="AN1167" s="84"/>
    </row>
    <row r="1168" spans="1:40" ht="12" customHeight="1">
      <c r="A1168" s="80"/>
      <c r="B1168" s="1117" t="s">
        <v>976</v>
      </c>
      <c r="C1168" s="322"/>
      <c r="D1168" s="322"/>
      <c r="E1168" s="322"/>
      <c r="F1168" s="322"/>
      <c r="G1168" s="84"/>
      <c r="H1168" s="84"/>
      <c r="I1168" s="1656"/>
      <c r="J1168" s="1656"/>
      <c r="K1168" s="1656"/>
      <c r="L1168" s="1657">
        <f t="shared" si="185"/>
        <v>0</v>
      </c>
      <c r="M1168" s="1656"/>
      <c r="N1168" s="177"/>
      <c r="O1168" s="430"/>
      <c r="P1168" s="84"/>
      <c r="Q1168" s="84"/>
      <c r="R1168" s="84"/>
      <c r="S1168" s="84"/>
      <c r="T1168" s="84"/>
      <c r="U1168" s="84"/>
      <c r="V1168" s="84"/>
      <c r="W1168" s="84"/>
      <c r="X1168" s="84"/>
      <c r="Y1168" s="84"/>
      <c r="Z1168" s="84"/>
      <c r="AA1168" s="84"/>
      <c r="AB1168" s="84"/>
      <c r="AC1168" s="84"/>
      <c r="AD1168" s="84"/>
      <c r="AE1168" s="84"/>
      <c r="AF1168" s="84"/>
      <c r="AG1168" s="84"/>
      <c r="AH1168" s="84"/>
      <c r="AI1168" s="84"/>
      <c r="AJ1168" s="84"/>
      <c r="AK1168" s="84"/>
      <c r="AL1168" s="84"/>
      <c r="AM1168" s="84"/>
      <c r="AN1168" s="84"/>
    </row>
    <row r="1169" spans="1:40" ht="12.75" customHeight="1">
      <c r="A1169" s="80"/>
      <c r="B1169" s="1117" t="s">
        <v>976</v>
      </c>
      <c r="C1169" s="80"/>
      <c r="D1169" s="80"/>
      <c r="E1169" s="80"/>
      <c r="F1169" s="80"/>
      <c r="G1169" s="80"/>
      <c r="H1169" s="80"/>
      <c r="I1169" s="1656"/>
      <c r="J1169" s="1656"/>
      <c r="K1169" s="1656"/>
      <c r="L1169" s="1657">
        <f t="shared" si="185"/>
        <v>0</v>
      </c>
      <c r="M1169" s="1656"/>
      <c r="N1169" s="177"/>
      <c r="O1169" s="430"/>
      <c r="P1169" s="80"/>
      <c r="Q1169" s="80"/>
      <c r="R1169" s="80"/>
      <c r="S1169" s="80"/>
      <c r="T1169" s="80"/>
      <c r="U1169" s="80"/>
      <c r="V1169" s="80"/>
      <c r="W1169" s="80"/>
      <c r="X1169" s="80"/>
      <c r="Y1169" s="80"/>
      <c r="Z1169" s="80"/>
      <c r="AA1169" s="80"/>
      <c r="AB1169" s="80"/>
      <c r="AC1169" s="80"/>
      <c r="AD1169" s="80"/>
      <c r="AE1169" s="80"/>
      <c r="AF1169" s="80"/>
      <c r="AG1169" s="80"/>
      <c r="AH1169" s="80"/>
      <c r="AI1169" s="80"/>
      <c r="AJ1169" s="80"/>
      <c r="AK1169" s="80"/>
      <c r="AL1169" s="80"/>
      <c r="AM1169" s="80"/>
      <c r="AN1169" s="80"/>
    </row>
    <row r="1170" spans="1:40" ht="12" customHeight="1">
      <c r="A1170" s="80"/>
      <c r="B1170" s="325" t="s">
        <v>817</v>
      </c>
      <c r="C1170" s="322"/>
      <c r="D1170" s="322"/>
      <c r="E1170" s="322"/>
      <c r="F1170" s="322"/>
      <c r="G1170" s="84"/>
      <c r="H1170" s="84"/>
      <c r="I1170" s="1658">
        <f t="shared" ref="I1170:M1170" si="186">SUM(I1166:I1169)</f>
        <v>0</v>
      </c>
      <c r="J1170" s="1658">
        <f t="shared" si="186"/>
        <v>0</v>
      </c>
      <c r="K1170" s="1658">
        <f t="shared" si="186"/>
        <v>0</v>
      </c>
      <c r="L1170" s="1658">
        <f t="shared" si="186"/>
        <v>0</v>
      </c>
      <c r="M1170" s="1658">
        <f t="shared" si="186"/>
        <v>0</v>
      </c>
      <c r="N1170" s="180"/>
      <c r="O1170" s="430"/>
      <c r="P1170" s="84"/>
      <c r="Q1170" s="84"/>
      <c r="R1170" s="84"/>
      <c r="S1170" s="84"/>
      <c r="T1170" s="84"/>
      <c r="U1170" s="84"/>
      <c r="V1170" s="84"/>
      <c r="W1170" s="84"/>
      <c r="X1170" s="84"/>
      <c r="Y1170" s="84"/>
      <c r="Z1170" s="84"/>
      <c r="AA1170" s="84"/>
      <c r="AB1170" s="84"/>
      <c r="AC1170" s="84"/>
      <c r="AD1170" s="84"/>
      <c r="AE1170" s="84"/>
      <c r="AF1170" s="84"/>
      <c r="AG1170" s="84"/>
      <c r="AH1170" s="84"/>
      <c r="AI1170" s="84"/>
      <c r="AJ1170" s="84"/>
      <c r="AK1170" s="84"/>
      <c r="AL1170" s="84"/>
      <c r="AM1170" s="84"/>
      <c r="AN1170" s="84"/>
    </row>
    <row r="1171" spans="1:40" ht="12" customHeight="1">
      <c r="A1171" s="80"/>
      <c r="B1171" s="333" t="s">
        <v>597</v>
      </c>
      <c r="C1171" s="322"/>
      <c r="D1171" s="322"/>
      <c r="E1171" s="322"/>
      <c r="F1171" s="322"/>
      <c r="G1171" s="325"/>
      <c r="H1171" s="325"/>
      <c r="I1171" s="1656"/>
      <c r="J1171" s="1656"/>
      <c r="K1171" s="1656"/>
      <c r="L1171" s="1656"/>
      <c r="M1171" s="1656"/>
      <c r="N1171" s="177"/>
      <c r="O1171" s="430"/>
      <c r="P1171" s="84"/>
      <c r="Q1171" s="84"/>
      <c r="R1171" s="84"/>
      <c r="S1171" s="84"/>
      <c r="T1171" s="84"/>
      <c r="U1171" s="84"/>
      <c r="V1171" s="84"/>
      <c r="W1171" s="84"/>
      <c r="X1171" s="84"/>
      <c r="Y1171" s="84"/>
      <c r="Z1171" s="84"/>
      <c r="AA1171" s="84"/>
      <c r="AB1171" s="84"/>
      <c r="AC1171" s="84"/>
      <c r="AD1171" s="84"/>
      <c r="AE1171" s="84"/>
      <c r="AF1171" s="84"/>
      <c r="AG1171" s="84"/>
      <c r="AH1171" s="84"/>
      <c r="AI1171" s="84"/>
      <c r="AJ1171" s="84"/>
      <c r="AK1171" s="84"/>
      <c r="AL1171" s="84"/>
      <c r="AM1171" s="84"/>
      <c r="AN1171" s="84"/>
    </row>
    <row r="1172" spans="1:40" ht="12" customHeight="1">
      <c r="A1172" s="80"/>
      <c r="B1172" s="333" t="s">
        <v>140</v>
      </c>
      <c r="C1172" s="322"/>
      <c r="D1172" s="322"/>
      <c r="E1172" s="322"/>
      <c r="F1172" s="322"/>
      <c r="G1172" s="325"/>
      <c r="H1172" s="325"/>
      <c r="I1172" s="1658">
        <f t="shared" ref="I1172:M1172" si="187">SUM(I1170:I1171)</f>
        <v>0</v>
      </c>
      <c r="J1172" s="1658">
        <f t="shared" si="187"/>
        <v>0</v>
      </c>
      <c r="K1172" s="1658">
        <f t="shared" si="187"/>
        <v>0</v>
      </c>
      <c r="L1172" s="1658">
        <f t="shared" si="187"/>
        <v>0</v>
      </c>
      <c r="M1172" s="1658">
        <f t="shared" si="187"/>
        <v>0</v>
      </c>
      <c r="N1172" s="180"/>
      <c r="O1172" s="430"/>
      <c r="P1172" s="84"/>
      <c r="Q1172" s="84"/>
      <c r="R1172" s="84"/>
      <c r="S1172" s="84"/>
      <c r="T1172" s="84"/>
      <c r="U1172" s="84"/>
      <c r="V1172" s="84"/>
      <c r="W1172" s="84"/>
      <c r="X1172" s="84"/>
      <c r="Y1172" s="84"/>
      <c r="Z1172" s="84"/>
      <c r="AA1172" s="84"/>
      <c r="AB1172" s="84"/>
      <c r="AC1172" s="84"/>
      <c r="AD1172" s="84"/>
      <c r="AE1172" s="84"/>
      <c r="AF1172" s="84"/>
      <c r="AG1172" s="84"/>
      <c r="AH1172" s="84"/>
      <c r="AI1172" s="84"/>
      <c r="AJ1172" s="84"/>
      <c r="AK1172" s="84"/>
      <c r="AL1172" s="84"/>
      <c r="AM1172" s="84"/>
      <c r="AN1172" s="84"/>
    </row>
    <row r="1173" spans="1:40" ht="14.25" customHeight="1">
      <c r="A1173" s="80"/>
      <c r="B1173" s="334" t="s">
        <v>816</v>
      </c>
      <c r="C1173" s="322"/>
      <c r="D1173" s="322"/>
      <c r="E1173" s="322"/>
      <c r="F1173" s="322"/>
      <c r="G1173" s="325"/>
      <c r="H1173" s="325"/>
      <c r="I1173" s="1656"/>
      <c r="J1173" s="1656"/>
      <c r="K1173" s="1656"/>
      <c r="L1173" s="1656"/>
      <c r="M1173" s="1656"/>
      <c r="N1173" s="177"/>
      <c r="O1173" s="430"/>
      <c r="P1173" s="84"/>
      <c r="Q1173" s="84"/>
      <c r="R1173" s="84"/>
      <c r="S1173" s="84"/>
      <c r="T1173" s="84"/>
      <c r="U1173" s="84"/>
      <c r="V1173" s="84"/>
      <c r="W1173" s="84"/>
      <c r="X1173" s="84"/>
      <c r="Y1173" s="84"/>
      <c r="Z1173" s="84"/>
      <c r="AA1173" s="84"/>
      <c r="AB1173" s="84"/>
      <c r="AC1173" s="84"/>
      <c r="AD1173" s="84"/>
      <c r="AE1173" s="84"/>
      <c r="AF1173" s="84"/>
      <c r="AG1173" s="84"/>
      <c r="AH1173" s="84"/>
      <c r="AI1173" s="84"/>
      <c r="AJ1173" s="84"/>
      <c r="AK1173" s="84"/>
      <c r="AL1173" s="84"/>
      <c r="AM1173" s="84"/>
      <c r="AN1173" s="84"/>
    </row>
    <row r="1174" spans="1:40" ht="12" customHeight="1">
      <c r="A1174" s="80"/>
      <c r="B1174" s="322"/>
      <c r="C1174" s="322"/>
      <c r="D1174" s="322"/>
      <c r="E1174" s="322"/>
      <c r="F1174" s="322"/>
      <c r="G1174" s="325"/>
      <c r="H1174" s="325"/>
      <c r="I1174" s="1660">
        <f t="shared" ref="I1174:M1174" si="188">SUM(I1172:I1173)</f>
        <v>0</v>
      </c>
      <c r="J1174" s="1660">
        <f t="shared" si="188"/>
        <v>0</v>
      </c>
      <c r="K1174" s="1660">
        <f t="shared" si="188"/>
        <v>0</v>
      </c>
      <c r="L1174" s="1660">
        <f t="shared" si="188"/>
        <v>0</v>
      </c>
      <c r="M1174" s="1660">
        <f t="shared" si="188"/>
        <v>0</v>
      </c>
      <c r="N1174" s="180"/>
      <c r="O1174" s="430"/>
      <c r="P1174" s="84"/>
      <c r="Q1174" s="84"/>
      <c r="R1174" s="84"/>
      <c r="S1174" s="84"/>
      <c r="T1174" s="84"/>
      <c r="U1174" s="84"/>
      <c r="V1174" s="84"/>
      <c r="W1174" s="84"/>
      <c r="X1174" s="84"/>
      <c r="Y1174" s="84"/>
      <c r="Z1174" s="84"/>
      <c r="AA1174" s="84"/>
      <c r="AB1174" s="84"/>
      <c r="AC1174" s="84"/>
      <c r="AD1174" s="84"/>
      <c r="AE1174" s="84"/>
      <c r="AF1174" s="84"/>
      <c r="AG1174" s="84"/>
      <c r="AH1174" s="84"/>
      <c r="AI1174" s="84"/>
      <c r="AJ1174" s="84"/>
      <c r="AK1174" s="84"/>
      <c r="AL1174" s="84"/>
      <c r="AM1174" s="84"/>
      <c r="AN1174" s="84"/>
    </row>
    <row r="1175" spans="1:40" ht="12" customHeight="1">
      <c r="A1175" s="80"/>
      <c r="B1175" s="1171"/>
      <c r="C1175" s="1172"/>
      <c r="D1175" s="1172"/>
      <c r="E1175" s="1172"/>
      <c r="F1175" s="1172"/>
      <c r="G1175" s="322"/>
      <c r="H1175" s="322"/>
      <c r="I1175" s="322"/>
      <c r="J1175" s="322"/>
      <c r="K1175" s="322"/>
      <c r="L1175" s="322"/>
      <c r="M1175" s="322"/>
      <c r="N1175" s="180"/>
      <c r="O1175" s="430"/>
      <c r="P1175" s="84"/>
      <c r="Q1175" s="84"/>
      <c r="R1175" s="84"/>
      <c r="S1175" s="84"/>
      <c r="T1175" s="84"/>
      <c r="U1175" s="84"/>
      <c r="V1175" s="84"/>
      <c r="W1175" s="84"/>
      <c r="X1175" s="84"/>
      <c r="Y1175" s="84"/>
      <c r="Z1175" s="84"/>
      <c r="AA1175" s="84"/>
      <c r="AB1175" s="84"/>
      <c r="AC1175" s="84"/>
      <c r="AD1175" s="84"/>
      <c r="AE1175" s="84"/>
      <c r="AF1175" s="84"/>
      <c r="AG1175" s="84"/>
      <c r="AH1175" s="84"/>
      <c r="AI1175" s="84"/>
      <c r="AJ1175" s="84"/>
      <c r="AK1175" s="84"/>
      <c r="AL1175" s="84"/>
      <c r="AM1175" s="84"/>
      <c r="AN1175" s="84"/>
    </row>
    <row r="1176" spans="1:40" ht="12" customHeight="1">
      <c r="A1176" s="80"/>
      <c r="B1176" s="1171"/>
      <c r="C1176" s="1172"/>
      <c r="D1176" s="1172"/>
      <c r="E1176" s="1172"/>
      <c r="F1176" s="1172"/>
      <c r="G1176" s="322"/>
      <c r="H1176" s="322"/>
      <c r="I1176" s="322"/>
      <c r="J1176" s="322"/>
      <c r="K1176" s="322"/>
      <c r="L1176" s="322"/>
      <c r="M1176" s="322"/>
      <c r="N1176" s="180"/>
      <c r="O1176" s="430"/>
      <c r="P1176" s="84"/>
      <c r="Q1176" s="84"/>
      <c r="R1176" s="84"/>
      <c r="S1176" s="84"/>
      <c r="T1176" s="84"/>
      <c r="U1176" s="84"/>
      <c r="V1176" s="84"/>
      <c r="W1176" s="84"/>
      <c r="X1176" s="84"/>
      <c r="Y1176" s="84"/>
      <c r="Z1176" s="84"/>
      <c r="AA1176" s="84"/>
      <c r="AB1176" s="84"/>
      <c r="AC1176" s="84"/>
      <c r="AD1176" s="84"/>
      <c r="AE1176" s="84"/>
      <c r="AF1176" s="84"/>
      <c r="AG1176" s="84"/>
      <c r="AH1176" s="84"/>
      <c r="AI1176" s="84"/>
      <c r="AJ1176" s="84"/>
      <c r="AK1176" s="84"/>
      <c r="AL1176" s="84"/>
      <c r="AM1176" s="84"/>
      <c r="AN1176" s="84"/>
    </row>
    <row r="1177" spans="1:40" ht="12" customHeight="1">
      <c r="A1177" s="80"/>
      <c r="B1177" s="1149" t="s">
        <v>818</v>
      </c>
      <c r="C1177" s="1152"/>
      <c r="D1177" s="1152"/>
      <c r="E1177" s="1152"/>
      <c r="F1177" s="1152"/>
      <c r="G1177" s="322"/>
      <c r="H1177" s="322"/>
      <c r="I1177" s="322"/>
      <c r="J1177" s="322"/>
      <c r="K1177" s="322"/>
      <c r="L1177" s="322"/>
      <c r="M1177" s="322"/>
      <c r="N1177" s="433" t="s">
        <v>819</v>
      </c>
      <c r="O1177" s="430"/>
      <c r="P1177" s="84"/>
      <c r="Q1177" s="84"/>
      <c r="R1177" s="84"/>
      <c r="S1177" s="84"/>
      <c r="T1177" s="84"/>
      <c r="U1177" s="84"/>
      <c r="V1177" s="84"/>
      <c r="W1177" s="84"/>
      <c r="X1177" s="84"/>
      <c r="Y1177" s="84"/>
      <c r="Z1177" s="84"/>
      <c r="AA1177" s="84"/>
      <c r="AB1177" s="84"/>
      <c r="AC1177" s="84"/>
      <c r="AD1177" s="84"/>
      <c r="AE1177" s="84"/>
      <c r="AF1177" s="84"/>
      <c r="AG1177" s="84"/>
      <c r="AH1177" s="84"/>
      <c r="AI1177" s="84"/>
      <c r="AJ1177" s="84"/>
      <c r="AK1177" s="84"/>
      <c r="AL1177" s="84"/>
      <c r="AM1177" s="84"/>
      <c r="AN1177" s="84"/>
    </row>
    <row r="1178" spans="1:40" ht="12" customHeight="1">
      <c r="A1178" s="80"/>
      <c r="C1178" s="322"/>
      <c r="D1178" s="322"/>
      <c r="E1178" s="322"/>
      <c r="F1178" s="322"/>
      <c r="G1178" s="322"/>
      <c r="H1178" s="322"/>
      <c r="I1178" s="322"/>
      <c r="J1178" s="322"/>
      <c r="K1178" s="322"/>
      <c r="L1178" s="322"/>
      <c r="M1178" s="322"/>
      <c r="N1178" s="180"/>
      <c r="O1178" s="430"/>
      <c r="P1178" s="84"/>
      <c r="Q1178" s="84"/>
      <c r="R1178" s="84"/>
      <c r="S1178" s="84"/>
      <c r="T1178" s="84"/>
      <c r="U1178" s="84"/>
      <c r="V1178" s="84"/>
      <c r="W1178" s="84"/>
      <c r="X1178" s="84"/>
      <c r="Y1178" s="84"/>
      <c r="Z1178" s="84"/>
      <c r="AA1178" s="84"/>
      <c r="AB1178" s="84"/>
      <c r="AC1178" s="84"/>
      <c r="AD1178" s="84"/>
      <c r="AE1178" s="84"/>
      <c r="AF1178" s="84"/>
      <c r="AG1178" s="84"/>
      <c r="AH1178" s="84"/>
      <c r="AI1178" s="84"/>
      <c r="AJ1178" s="84"/>
      <c r="AK1178" s="84"/>
      <c r="AL1178" s="84"/>
      <c r="AM1178" s="84"/>
      <c r="AN1178" s="84"/>
    </row>
    <row r="1179" spans="1:40" ht="12" customHeight="1">
      <c r="A1179" s="80"/>
      <c r="B1179" s="322"/>
      <c r="C1179" s="322"/>
      <c r="D1179" s="322"/>
      <c r="E1179" s="322"/>
      <c r="F1179" s="322"/>
      <c r="G1179" s="322"/>
      <c r="H1179" s="322"/>
      <c r="I1179" s="322"/>
      <c r="J1179" s="322"/>
      <c r="K1179" s="322"/>
      <c r="L1179" s="322"/>
      <c r="M1179" s="322"/>
      <c r="N1179" s="180"/>
      <c r="O1179" s="430"/>
      <c r="P1179" s="84"/>
      <c r="Q1179" s="84"/>
      <c r="R1179" s="84"/>
      <c r="S1179" s="84"/>
      <c r="T1179" s="84"/>
      <c r="U1179" s="84"/>
      <c r="V1179" s="84"/>
      <c r="W1179" s="84"/>
      <c r="X1179" s="84"/>
      <c r="Y1179" s="84"/>
      <c r="Z1179" s="84"/>
      <c r="AA1179" s="84"/>
      <c r="AB1179" s="84"/>
      <c r="AC1179" s="84"/>
      <c r="AD1179" s="84"/>
      <c r="AE1179" s="84"/>
      <c r="AF1179" s="84"/>
      <c r="AG1179" s="84"/>
      <c r="AH1179" s="84"/>
      <c r="AI1179" s="84"/>
      <c r="AJ1179" s="84"/>
      <c r="AK1179" s="84"/>
      <c r="AL1179" s="84"/>
      <c r="AM1179" s="84"/>
      <c r="AN1179" s="84"/>
    </row>
    <row r="1180" spans="1:40" ht="12" customHeight="1">
      <c r="A1180" s="80"/>
      <c r="B1180" s="140" t="s">
        <v>820</v>
      </c>
      <c r="C1180" s="140"/>
      <c r="D1180" s="140"/>
      <c r="E1180" s="140"/>
      <c r="F1180" s="140"/>
      <c r="H1180" s="140"/>
      <c r="I1180" s="140"/>
      <c r="J1180" s="140"/>
      <c r="K1180" s="140"/>
      <c r="L1180" s="140"/>
      <c r="M1180" s="140"/>
      <c r="N1180" s="158" t="s">
        <v>821</v>
      </c>
      <c r="O1180" s="430"/>
      <c r="P1180" s="84"/>
      <c r="Q1180" s="84"/>
      <c r="R1180" s="84"/>
      <c r="S1180" s="84"/>
      <c r="T1180" s="84"/>
      <c r="U1180" s="84"/>
      <c r="V1180" s="84"/>
      <c r="W1180" s="84"/>
      <c r="X1180" s="84"/>
      <c r="Y1180" s="84"/>
      <c r="Z1180" s="84"/>
      <c r="AA1180" s="84"/>
      <c r="AB1180" s="84"/>
      <c r="AC1180" s="84"/>
      <c r="AD1180" s="84"/>
      <c r="AE1180" s="84"/>
      <c r="AF1180" s="84"/>
      <c r="AG1180" s="84"/>
      <c r="AH1180" s="84"/>
      <c r="AI1180" s="84"/>
      <c r="AJ1180" s="84"/>
      <c r="AK1180" s="84"/>
      <c r="AL1180" s="84"/>
      <c r="AM1180" s="84"/>
      <c r="AN1180" s="84"/>
    </row>
    <row r="1181" spans="1:40" ht="12" customHeight="1">
      <c r="A1181" s="80"/>
      <c r="B1181" s="336"/>
      <c r="C1181" s="336"/>
      <c r="D1181" s="336"/>
      <c r="E1181" s="336"/>
      <c r="F1181" s="336"/>
      <c r="G1181" s="336"/>
      <c r="H1181" s="336"/>
      <c r="I1181" s="84"/>
      <c r="J1181" s="336"/>
      <c r="K1181" s="336"/>
      <c r="L1181" s="336"/>
      <c r="M1181" s="326" t="s">
        <v>142</v>
      </c>
      <c r="N1181" s="180"/>
      <c r="O1181" s="430"/>
      <c r="P1181" s="84"/>
      <c r="Q1181" s="84"/>
      <c r="R1181" s="84"/>
      <c r="S1181" s="84"/>
      <c r="T1181" s="84"/>
      <c r="U1181" s="84"/>
      <c r="V1181" s="84"/>
      <c r="W1181" s="84"/>
      <c r="X1181" s="84"/>
      <c r="Y1181" s="84"/>
      <c r="Z1181" s="84"/>
      <c r="AA1181" s="84"/>
      <c r="AB1181" s="84"/>
      <c r="AC1181" s="84"/>
      <c r="AD1181" s="84"/>
      <c r="AE1181" s="84"/>
      <c r="AF1181" s="84"/>
      <c r="AG1181" s="84"/>
      <c r="AH1181" s="84"/>
      <c r="AI1181" s="84"/>
      <c r="AJ1181" s="84"/>
      <c r="AK1181" s="84"/>
      <c r="AL1181" s="84"/>
      <c r="AM1181" s="84"/>
      <c r="AN1181" s="84"/>
    </row>
    <row r="1182" spans="1:40" ht="12" customHeight="1">
      <c r="A1182" s="80"/>
      <c r="B1182" s="336" t="s">
        <v>988</v>
      </c>
      <c r="C1182" s="336"/>
      <c r="D1182" s="336"/>
      <c r="E1182" s="336"/>
      <c r="F1182" s="336"/>
      <c r="G1182" s="336"/>
      <c r="H1182" s="336"/>
      <c r="I1182" s="84"/>
      <c r="J1182" s="336"/>
      <c r="K1182" s="336"/>
      <c r="L1182" s="336"/>
      <c r="M1182" s="1661"/>
      <c r="N1182" s="177"/>
      <c r="O1182" s="430"/>
      <c r="P1182" s="84"/>
      <c r="Q1182" s="84"/>
      <c r="R1182" s="84"/>
      <c r="S1182" s="84"/>
      <c r="T1182" s="84"/>
      <c r="U1182" s="84"/>
      <c r="V1182" s="84"/>
      <c r="W1182" s="84"/>
      <c r="X1182" s="84"/>
      <c r="Y1182" s="84"/>
      <c r="Z1182" s="84"/>
      <c r="AA1182" s="84"/>
      <c r="AB1182" s="84"/>
      <c r="AC1182" s="84"/>
      <c r="AD1182" s="84"/>
      <c r="AE1182" s="84"/>
      <c r="AF1182" s="84"/>
      <c r="AG1182" s="84"/>
      <c r="AH1182" s="84"/>
      <c r="AI1182" s="84"/>
      <c r="AJ1182" s="84"/>
      <c r="AK1182" s="84"/>
      <c r="AL1182" s="84"/>
      <c r="AM1182" s="84"/>
      <c r="AN1182" s="84"/>
    </row>
    <row r="1183" spans="1:40" ht="12" customHeight="1">
      <c r="A1183" s="80"/>
      <c r="B1183" s="336" t="s">
        <v>824</v>
      </c>
      <c r="C1183" s="336"/>
      <c r="D1183" s="336"/>
      <c r="E1183" s="336"/>
      <c r="F1183" s="336"/>
      <c r="G1183" s="336"/>
      <c r="H1183" s="336"/>
      <c r="I1183" s="84"/>
      <c r="J1183" s="336"/>
      <c r="K1183" s="336"/>
      <c r="L1183" s="336"/>
      <c r="M1183" s="1661"/>
      <c r="N1183" s="177"/>
      <c r="O1183" s="430"/>
      <c r="P1183" s="84"/>
      <c r="Q1183" s="84"/>
      <c r="R1183" s="84"/>
      <c r="S1183" s="84"/>
      <c r="T1183" s="84"/>
      <c r="U1183" s="84"/>
      <c r="V1183" s="84"/>
      <c r="W1183" s="84"/>
      <c r="X1183" s="84"/>
      <c r="Y1183" s="84"/>
      <c r="Z1183" s="84"/>
      <c r="AA1183" s="84"/>
      <c r="AB1183" s="84"/>
      <c r="AC1183" s="84"/>
      <c r="AD1183" s="84"/>
      <c r="AE1183" s="84"/>
      <c r="AF1183" s="84"/>
      <c r="AG1183" s="84"/>
      <c r="AH1183" s="84"/>
      <c r="AI1183" s="84"/>
      <c r="AJ1183" s="84"/>
      <c r="AK1183" s="84"/>
      <c r="AL1183" s="84"/>
      <c r="AM1183" s="84"/>
      <c r="AN1183" s="84"/>
    </row>
    <row r="1184" spans="1:40" ht="12" customHeight="1">
      <c r="A1184" s="80"/>
      <c r="B1184" s="435" t="s">
        <v>989</v>
      </c>
      <c r="C1184" s="336"/>
      <c r="D1184" s="336"/>
      <c r="E1184" s="336"/>
      <c r="F1184" s="336"/>
      <c r="G1184" s="336"/>
      <c r="H1184" s="336"/>
      <c r="I1184" s="84"/>
      <c r="J1184" s="336"/>
      <c r="K1184" s="336"/>
      <c r="L1184" s="336"/>
      <c r="M1184" s="1661"/>
      <c r="N1184" s="177"/>
      <c r="O1184" s="430"/>
      <c r="P1184" s="84"/>
      <c r="Q1184" s="84"/>
      <c r="R1184" s="84"/>
      <c r="S1184" s="84"/>
      <c r="T1184" s="84"/>
      <c r="U1184" s="84"/>
      <c r="V1184" s="84"/>
      <c r="W1184" s="84"/>
      <c r="X1184" s="84"/>
      <c r="Y1184" s="84"/>
      <c r="Z1184" s="84"/>
      <c r="AA1184" s="84"/>
      <c r="AB1184" s="84"/>
      <c r="AC1184" s="84"/>
      <c r="AD1184" s="84"/>
      <c r="AE1184" s="84"/>
      <c r="AF1184" s="84"/>
      <c r="AG1184" s="84"/>
      <c r="AH1184" s="84"/>
      <c r="AI1184" s="84"/>
      <c r="AJ1184" s="84"/>
      <c r="AK1184" s="84"/>
      <c r="AL1184" s="84"/>
      <c r="AM1184" s="84"/>
      <c r="AN1184" s="84"/>
    </row>
    <row r="1185" spans="1:40" ht="12" customHeight="1">
      <c r="A1185" s="80"/>
      <c r="B1185" s="327" t="s">
        <v>827</v>
      </c>
      <c r="C1185" s="336"/>
      <c r="D1185" s="336"/>
      <c r="E1185" s="336"/>
      <c r="F1185" s="336"/>
      <c r="G1185" s="336"/>
      <c r="H1185" s="336"/>
      <c r="I1185" s="84"/>
      <c r="J1185" s="336"/>
      <c r="K1185" s="336"/>
      <c r="L1185" s="336"/>
      <c r="M1185" s="1661"/>
      <c r="N1185" s="177"/>
      <c r="O1185" s="430"/>
      <c r="P1185" s="84"/>
      <c r="Q1185" s="84"/>
      <c r="R1185" s="84"/>
      <c r="S1185" s="84"/>
      <c r="T1185" s="84"/>
      <c r="U1185" s="84"/>
      <c r="V1185" s="84"/>
      <c r="W1185" s="84"/>
      <c r="X1185" s="84"/>
      <c r="Y1185" s="84"/>
      <c r="Z1185" s="84"/>
      <c r="AA1185" s="84"/>
      <c r="AB1185" s="84"/>
      <c r="AC1185" s="84"/>
      <c r="AD1185" s="84"/>
      <c r="AE1185" s="84"/>
      <c r="AF1185" s="84"/>
      <c r="AG1185" s="84"/>
      <c r="AH1185" s="84"/>
      <c r="AI1185" s="84"/>
      <c r="AJ1185" s="84"/>
      <c r="AK1185" s="84"/>
      <c r="AL1185" s="84"/>
      <c r="AM1185" s="84"/>
      <c r="AN1185" s="84"/>
    </row>
    <row r="1186" spans="1:40" ht="12" customHeight="1">
      <c r="A1186" s="80"/>
      <c r="B1186" s="436" t="s">
        <v>990</v>
      </c>
      <c r="C1186" s="336"/>
      <c r="D1186" s="336"/>
      <c r="E1186" s="336"/>
      <c r="F1186" s="336"/>
      <c r="G1186" s="336"/>
      <c r="H1186" s="336"/>
      <c r="I1186" s="84"/>
      <c r="J1186" s="336"/>
      <c r="K1186" s="336"/>
      <c r="L1186" s="336"/>
      <c r="M1186" s="1661"/>
      <c r="N1186" s="177"/>
      <c r="O1186" s="430"/>
      <c r="P1186" s="84"/>
      <c r="Q1186" s="84"/>
      <c r="R1186" s="84"/>
      <c r="S1186" s="84"/>
      <c r="T1186" s="84"/>
      <c r="U1186" s="84"/>
      <c r="V1186" s="84"/>
      <c r="W1186" s="84"/>
      <c r="X1186" s="84"/>
      <c r="Y1186" s="84"/>
      <c r="Z1186" s="84"/>
      <c r="AA1186" s="84"/>
      <c r="AB1186" s="84"/>
      <c r="AC1186" s="84"/>
      <c r="AD1186" s="84"/>
      <c r="AE1186" s="84"/>
      <c r="AF1186" s="84"/>
      <c r="AG1186" s="84"/>
      <c r="AH1186" s="84"/>
      <c r="AI1186" s="84"/>
      <c r="AJ1186" s="84"/>
      <c r="AK1186" s="84"/>
      <c r="AL1186" s="84"/>
      <c r="AM1186" s="84"/>
      <c r="AN1186" s="84"/>
    </row>
    <row r="1187" spans="1:40" ht="12" customHeight="1">
      <c r="A1187" s="80"/>
      <c r="B1187" s="436" t="s">
        <v>991</v>
      </c>
      <c r="C1187" s="336"/>
      <c r="D1187" s="336"/>
      <c r="E1187" s="336"/>
      <c r="F1187" s="336"/>
      <c r="G1187" s="336"/>
      <c r="H1187" s="336"/>
      <c r="I1187" s="84"/>
      <c r="J1187" s="336"/>
      <c r="K1187" s="336"/>
      <c r="L1187" s="336"/>
      <c r="M1187" s="1661"/>
      <c r="N1187" s="177"/>
      <c r="O1187" s="430"/>
      <c r="P1187" s="84"/>
      <c r="Q1187" s="84"/>
      <c r="R1187" s="84"/>
      <c r="S1187" s="84"/>
      <c r="T1187" s="84"/>
      <c r="U1187" s="84"/>
      <c r="V1187" s="84"/>
      <c r="W1187" s="84"/>
      <c r="X1187" s="84"/>
      <c r="Y1187" s="84"/>
      <c r="Z1187" s="84"/>
      <c r="AA1187" s="84"/>
      <c r="AB1187" s="84"/>
      <c r="AC1187" s="84"/>
      <c r="AD1187" s="84"/>
      <c r="AE1187" s="84"/>
      <c r="AF1187" s="84"/>
      <c r="AG1187" s="84"/>
      <c r="AH1187" s="84"/>
      <c r="AI1187" s="84"/>
      <c r="AJ1187" s="84"/>
      <c r="AK1187" s="84"/>
      <c r="AL1187" s="84"/>
      <c r="AM1187" s="84"/>
      <c r="AN1187" s="84"/>
    </row>
    <row r="1188" spans="1:40" ht="12" customHeight="1">
      <c r="A1188" s="80"/>
      <c r="B1188" s="327" t="s">
        <v>830</v>
      </c>
      <c r="C1188" s="336"/>
      <c r="D1188" s="336"/>
      <c r="E1188" s="336"/>
      <c r="F1188" s="336"/>
      <c r="G1188" s="336"/>
      <c r="H1188" s="336"/>
      <c r="I1188" s="84"/>
      <c r="J1188" s="336"/>
      <c r="K1188" s="336"/>
      <c r="L1188" s="336"/>
      <c r="M1188" s="1661"/>
      <c r="N1188" s="177"/>
      <c r="O1188" s="430"/>
      <c r="P1188" s="84"/>
      <c r="Q1188" s="84"/>
      <c r="R1188" s="84"/>
      <c r="S1188" s="84"/>
      <c r="T1188" s="84"/>
      <c r="U1188" s="84"/>
      <c r="V1188" s="84"/>
      <c r="W1188" s="84"/>
      <c r="X1188" s="84"/>
      <c r="Y1188" s="84"/>
      <c r="Z1188" s="84"/>
      <c r="AA1188" s="84"/>
      <c r="AB1188" s="84"/>
      <c r="AC1188" s="84"/>
      <c r="AD1188" s="84"/>
      <c r="AE1188" s="84"/>
      <c r="AF1188" s="84"/>
      <c r="AG1188" s="84"/>
      <c r="AH1188" s="84"/>
      <c r="AI1188" s="84"/>
      <c r="AJ1188" s="84"/>
      <c r="AK1188" s="84"/>
      <c r="AL1188" s="84"/>
      <c r="AM1188" s="84"/>
      <c r="AN1188" s="84"/>
    </row>
    <row r="1189" spans="1:40" ht="12" customHeight="1">
      <c r="A1189" s="15"/>
      <c r="B1189" s="337" t="s">
        <v>831</v>
      </c>
      <c r="C1189" s="324"/>
      <c r="D1189" s="324"/>
      <c r="E1189" s="324"/>
      <c r="F1189" s="324"/>
      <c r="G1189" s="324"/>
      <c r="H1189" s="324"/>
      <c r="I1189" s="13"/>
      <c r="J1189" s="324"/>
      <c r="K1189" s="324"/>
      <c r="L1189" s="324"/>
      <c r="M1189" s="1662"/>
      <c r="N1189" s="248"/>
      <c r="O1189" s="412"/>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row>
    <row r="1190" spans="1:40" ht="12" customHeight="1">
      <c r="A1190" s="15"/>
      <c r="B1190" s="324" t="s">
        <v>832</v>
      </c>
      <c r="C1190" s="324"/>
      <c r="D1190" s="324"/>
      <c r="E1190" s="324"/>
      <c r="F1190" s="324"/>
      <c r="G1190" s="324"/>
      <c r="H1190" s="324"/>
      <c r="I1190" s="13"/>
      <c r="J1190" s="324"/>
      <c r="K1190" s="324"/>
      <c r="L1190" s="324"/>
      <c r="M1190" s="1663">
        <f>SUM(M1182:M1188)</f>
        <v>0</v>
      </c>
      <c r="N1190" s="285"/>
      <c r="O1190" s="412"/>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row>
    <row r="1191" spans="1:40" ht="12" customHeight="1">
      <c r="A1191" s="80"/>
      <c r="B1191" s="333" t="s">
        <v>597</v>
      </c>
      <c r="C1191" s="336"/>
      <c r="D1191" s="336"/>
      <c r="E1191" s="336"/>
      <c r="F1191" s="336"/>
      <c r="G1191" s="336"/>
      <c r="H1191" s="336"/>
      <c r="I1191" s="84"/>
      <c r="J1191" s="336"/>
      <c r="K1191" s="336"/>
      <c r="L1191" s="336"/>
      <c r="M1191" s="1664"/>
      <c r="N1191" s="231"/>
      <c r="O1191" s="430"/>
      <c r="P1191" s="84"/>
      <c r="Q1191" s="84"/>
      <c r="R1191" s="84"/>
      <c r="S1191" s="84"/>
      <c r="T1191" s="84"/>
      <c r="U1191" s="84"/>
      <c r="V1191" s="84"/>
      <c r="W1191" s="84"/>
      <c r="X1191" s="84"/>
      <c r="Y1191" s="84"/>
      <c r="Z1191" s="84"/>
      <c r="AA1191" s="84"/>
      <c r="AB1191" s="84"/>
      <c r="AC1191" s="84"/>
      <c r="AD1191" s="84"/>
      <c r="AE1191" s="84"/>
      <c r="AF1191" s="84"/>
      <c r="AG1191" s="84"/>
      <c r="AH1191" s="84"/>
      <c r="AI1191" s="84"/>
      <c r="AJ1191" s="84"/>
      <c r="AK1191" s="84"/>
      <c r="AL1191" s="84"/>
      <c r="AM1191" s="84"/>
      <c r="AN1191" s="84"/>
    </row>
    <row r="1192" spans="1:40" ht="12" customHeight="1">
      <c r="A1192" s="80"/>
      <c r="B1192" s="333" t="s">
        <v>140</v>
      </c>
      <c r="C1192" s="336"/>
      <c r="D1192" s="336"/>
      <c r="E1192" s="336"/>
      <c r="F1192" s="336"/>
      <c r="G1192" s="336"/>
      <c r="H1192" s="336"/>
      <c r="I1192" s="84"/>
      <c r="J1192" s="336"/>
      <c r="K1192" s="336"/>
      <c r="L1192" s="336"/>
      <c r="M1192" s="1665">
        <f>SUM(M1190:M1191)</f>
        <v>0</v>
      </c>
      <c r="N1192" s="180"/>
      <c r="O1192" s="430"/>
      <c r="P1192" s="84"/>
      <c r="Q1192" s="84"/>
      <c r="R1192" s="84"/>
      <c r="S1192" s="84"/>
      <c r="T1192" s="84"/>
      <c r="U1192" s="84"/>
      <c r="V1192" s="84"/>
      <c r="W1192" s="84"/>
      <c r="X1192" s="84"/>
      <c r="Y1192" s="84"/>
      <c r="Z1192" s="84"/>
      <c r="AA1192" s="84"/>
      <c r="AB1192" s="84"/>
      <c r="AC1192" s="84"/>
      <c r="AD1192" s="84"/>
      <c r="AE1192" s="84"/>
      <c r="AF1192" s="84"/>
      <c r="AG1192" s="84"/>
      <c r="AH1192" s="84"/>
      <c r="AI1192" s="84"/>
      <c r="AJ1192" s="84"/>
      <c r="AK1192" s="84"/>
      <c r="AL1192" s="84"/>
      <c r="AM1192" s="84"/>
      <c r="AN1192" s="84"/>
    </row>
    <row r="1193" spans="1:40" ht="12" customHeight="1">
      <c r="A1193" s="80"/>
      <c r="B1193" s="334" t="s">
        <v>816</v>
      </c>
      <c r="C1193" s="336"/>
      <c r="D1193" s="336"/>
      <c r="E1193" s="336"/>
      <c r="F1193" s="336"/>
      <c r="G1193" s="336"/>
      <c r="H1193" s="336"/>
      <c r="I1193" s="84"/>
      <c r="J1193" s="336"/>
      <c r="K1193" s="336"/>
      <c r="L1193" s="336"/>
      <c r="M1193" s="1664"/>
      <c r="N1193" s="231"/>
      <c r="O1193" s="430"/>
      <c r="P1193" s="84"/>
      <c r="Q1193" s="84"/>
      <c r="R1193" s="84"/>
      <c r="S1193" s="84"/>
      <c r="T1193" s="84"/>
      <c r="U1193" s="84"/>
      <c r="V1193" s="84"/>
      <c r="W1193" s="84"/>
      <c r="X1193" s="84"/>
      <c r="Y1193" s="84"/>
      <c r="Z1193" s="84"/>
      <c r="AA1193" s="84"/>
      <c r="AB1193" s="84"/>
      <c r="AC1193" s="84"/>
      <c r="AD1193" s="84"/>
      <c r="AE1193" s="84"/>
      <c r="AF1193" s="84"/>
      <c r="AG1193" s="84"/>
      <c r="AH1193" s="84"/>
      <c r="AI1193" s="84"/>
      <c r="AJ1193" s="84"/>
      <c r="AK1193" s="84"/>
      <c r="AL1193" s="84"/>
      <c r="AM1193" s="84"/>
      <c r="AN1193" s="84"/>
    </row>
    <row r="1194" spans="1:40" ht="12" customHeight="1">
      <c r="A1194" s="80"/>
      <c r="B1194" s="334"/>
      <c r="C1194" s="336"/>
      <c r="D1194" s="336"/>
      <c r="E1194" s="336"/>
      <c r="F1194" s="336"/>
      <c r="G1194" s="336"/>
      <c r="H1194" s="336"/>
      <c r="I1194" s="84"/>
      <c r="J1194" s="336"/>
      <c r="K1194" s="336"/>
      <c r="L1194" s="336"/>
      <c r="M1194" s="1666">
        <f>SUM(M1192:M1193)</f>
        <v>0</v>
      </c>
      <c r="N1194" s="180"/>
      <c r="O1194" s="430"/>
      <c r="P1194" s="84"/>
      <c r="Q1194" s="84"/>
      <c r="R1194" s="84"/>
      <c r="S1194" s="84"/>
      <c r="T1194" s="84"/>
      <c r="U1194" s="84"/>
      <c r="V1194" s="84"/>
      <c r="W1194" s="84"/>
      <c r="X1194" s="84"/>
      <c r="Y1194" s="84"/>
      <c r="Z1194" s="84"/>
      <c r="AA1194" s="84"/>
      <c r="AB1194" s="84"/>
      <c r="AC1194" s="84"/>
      <c r="AD1194" s="84"/>
      <c r="AE1194" s="84"/>
      <c r="AF1194" s="84"/>
      <c r="AG1194" s="84"/>
      <c r="AH1194" s="84"/>
      <c r="AI1194" s="84"/>
      <c r="AJ1194" s="84"/>
      <c r="AK1194" s="84"/>
      <c r="AL1194" s="84"/>
      <c r="AM1194" s="84"/>
      <c r="AN1194" s="84"/>
    </row>
    <row r="1195" spans="1:40" ht="12" customHeight="1">
      <c r="A1195" s="80"/>
      <c r="B1195" s="437"/>
      <c r="C1195" s="438"/>
      <c r="D1195" s="438"/>
      <c r="E1195" s="438"/>
      <c r="F1195" s="438"/>
      <c r="G1195" s="438"/>
      <c r="H1195" s="438"/>
      <c r="I1195" s="116"/>
      <c r="J1195" s="438"/>
      <c r="K1195" s="438"/>
      <c r="L1195" s="438"/>
      <c r="M1195" s="1689"/>
      <c r="N1195" s="180"/>
      <c r="O1195" s="430"/>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row>
    <row r="1196" spans="1:40" ht="12" customHeight="1">
      <c r="A1196" s="80"/>
      <c r="B1196" s="435" t="s">
        <v>992</v>
      </c>
      <c r="C1196" s="336"/>
      <c r="D1196" s="336"/>
      <c r="E1196" s="336"/>
      <c r="F1196" s="336"/>
      <c r="G1196" s="336"/>
      <c r="H1196" s="336"/>
      <c r="I1196" s="84"/>
      <c r="J1196" s="336"/>
      <c r="K1196" s="336"/>
      <c r="L1196" s="336"/>
      <c r="M1196" s="1661"/>
      <c r="N1196" s="177"/>
      <c r="O1196" s="430"/>
      <c r="P1196" s="84"/>
      <c r="Q1196" s="84"/>
      <c r="R1196" s="84"/>
      <c r="S1196" s="84"/>
      <c r="T1196" s="84"/>
      <c r="U1196" s="84"/>
      <c r="V1196" s="84"/>
      <c r="W1196" s="84"/>
      <c r="X1196" s="84"/>
      <c r="Y1196" s="84"/>
      <c r="Z1196" s="84"/>
      <c r="AA1196" s="84"/>
      <c r="AB1196" s="84"/>
      <c r="AC1196" s="84"/>
      <c r="AD1196" s="84"/>
      <c r="AE1196" s="84"/>
      <c r="AF1196" s="84"/>
      <c r="AG1196" s="84"/>
      <c r="AH1196" s="84"/>
      <c r="AI1196" s="84"/>
      <c r="AJ1196" s="84"/>
      <c r="AK1196" s="84"/>
      <c r="AL1196" s="84"/>
      <c r="AM1196" s="84"/>
      <c r="AN1196" s="84"/>
    </row>
    <row r="1197" spans="1:40" ht="12" customHeight="1">
      <c r="A1197" s="80"/>
      <c r="B1197" s="336" t="s">
        <v>824</v>
      </c>
      <c r="C1197" s="336"/>
      <c r="D1197" s="336"/>
      <c r="E1197" s="336"/>
      <c r="F1197" s="336"/>
      <c r="G1197" s="336"/>
      <c r="H1197" s="336"/>
      <c r="I1197" s="84"/>
      <c r="J1197" s="336"/>
      <c r="K1197" s="336"/>
      <c r="L1197" s="336"/>
      <c r="M1197" s="1661"/>
      <c r="N1197" s="177"/>
      <c r="O1197" s="430"/>
      <c r="P1197" s="84"/>
      <c r="Q1197" s="84"/>
      <c r="R1197" s="84"/>
      <c r="S1197" s="84"/>
      <c r="T1197" s="84"/>
      <c r="U1197" s="84"/>
      <c r="V1197" s="84"/>
      <c r="W1197" s="84"/>
      <c r="X1197" s="84"/>
      <c r="Y1197" s="84"/>
      <c r="Z1197" s="84"/>
      <c r="AA1197" s="84"/>
      <c r="AB1197" s="84"/>
      <c r="AC1197" s="84"/>
      <c r="AD1197" s="84"/>
      <c r="AE1197" s="84"/>
      <c r="AF1197" s="84"/>
      <c r="AG1197" s="84"/>
      <c r="AH1197" s="84"/>
      <c r="AI1197" s="84"/>
      <c r="AJ1197" s="84"/>
      <c r="AK1197" s="84"/>
      <c r="AL1197" s="84"/>
      <c r="AM1197" s="84"/>
      <c r="AN1197" s="84"/>
    </row>
    <row r="1198" spans="1:40" ht="12" customHeight="1">
      <c r="A1198" s="80"/>
      <c r="B1198" s="435" t="s">
        <v>989</v>
      </c>
      <c r="C1198" s="336"/>
      <c r="D1198" s="336"/>
      <c r="E1198" s="336"/>
      <c r="F1198" s="336"/>
      <c r="G1198" s="336"/>
      <c r="H1198" s="336"/>
      <c r="I1198" s="84"/>
      <c r="J1198" s="336"/>
      <c r="K1198" s="336"/>
      <c r="L1198" s="336"/>
      <c r="M1198" s="1661"/>
      <c r="N1198" s="177"/>
      <c r="O1198" s="430"/>
      <c r="P1198" s="84"/>
      <c r="Q1198" s="84"/>
      <c r="R1198" s="84"/>
      <c r="S1198" s="84"/>
      <c r="T1198" s="84"/>
      <c r="U1198" s="84"/>
      <c r="V1198" s="84"/>
      <c r="W1198" s="84"/>
      <c r="X1198" s="84"/>
      <c r="Y1198" s="84"/>
      <c r="Z1198" s="84"/>
      <c r="AA1198" s="84"/>
      <c r="AB1198" s="84"/>
      <c r="AC1198" s="84"/>
      <c r="AD1198" s="84"/>
      <c r="AE1198" s="84"/>
      <c r="AF1198" s="84"/>
      <c r="AG1198" s="84"/>
      <c r="AH1198" s="84"/>
      <c r="AI1198" s="84"/>
      <c r="AJ1198" s="84"/>
      <c r="AK1198" s="84"/>
      <c r="AL1198" s="84"/>
      <c r="AM1198" s="84"/>
      <c r="AN1198" s="84"/>
    </row>
    <row r="1199" spans="1:40" ht="12" customHeight="1">
      <c r="A1199" s="80"/>
      <c r="B1199" s="327" t="s">
        <v>827</v>
      </c>
      <c r="C1199" s="336"/>
      <c r="D1199" s="336"/>
      <c r="E1199" s="336"/>
      <c r="F1199" s="336"/>
      <c r="G1199" s="336"/>
      <c r="H1199" s="336"/>
      <c r="I1199" s="84"/>
      <c r="J1199" s="336"/>
      <c r="K1199" s="336"/>
      <c r="L1199" s="336"/>
      <c r="M1199" s="1661"/>
      <c r="N1199" s="177"/>
      <c r="O1199" s="430"/>
      <c r="P1199" s="84"/>
      <c r="Q1199" s="84"/>
      <c r="R1199" s="84"/>
      <c r="S1199" s="84"/>
      <c r="T1199" s="84"/>
      <c r="U1199" s="84"/>
      <c r="V1199" s="84"/>
      <c r="W1199" s="84"/>
      <c r="X1199" s="84"/>
      <c r="Y1199" s="84"/>
      <c r="Z1199" s="84"/>
      <c r="AA1199" s="84"/>
      <c r="AB1199" s="84"/>
      <c r="AC1199" s="84"/>
      <c r="AD1199" s="84"/>
      <c r="AE1199" s="84"/>
      <c r="AF1199" s="84"/>
      <c r="AG1199" s="84"/>
      <c r="AH1199" s="84"/>
      <c r="AI1199" s="84"/>
      <c r="AJ1199" s="84"/>
      <c r="AK1199" s="84"/>
      <c r="AL1199" s="84"/>
      <c r="AM1199" s="84"/>
      <c r="AN1199" s="84"/>
    </row>
    <row r="1200" spans="1:40" ht="12" customHeight="1">
      <c r="A1200" s="80"/>
      <c r="B1200" s="436" t="s">
        <v>990</v>
      </c>
      <c r="C1200" s="336"/>
      <c r="D1200" s="336"/>
      <c r="E1200" s="336"/>
      <c r="F1200" s="336"/>
      <c r="G1200" s="336"/>
      <c r="H1200" s="336"/>
      <c r="I1200" s="84"/>
      <c r="J1200" s="336"/>
      <c r="K1200" s="336"/>
      <c r="L1200" s="336"/>
      <c r="M1200" s="1661"/>
      <c r="N1200" s="177"/>
      <c r="O1200" s="430"/>
      <c r="P1200" s="84"/>
      <c r="Q1200" s="84"/>
      <c r="R1200" s="84"/>
      <c r="S1200" s="84"/>
      <c r="T1200" s="84"/>
      <c r="U1200" s="84"/>
      <c r="V1200" s="84"/>
      <c r="W1200" s="84"/>
      <c r="X1200" s="84"/>
      <c r="Y1200" s="84"/>
      <c r="Z1200" s="84"/>
      <c r="AA1200" s="84"/>
      <c r="AB1200" s="84"/>
      <c r="AC1200" s="84"/>
      <c r="AD1200" s="84"/>
      <c r="AE1200" s="84"/>
      <c r="AF1200" s="84"/>
      <c r="AG1200" s="84"/>
      <c r="AH1200" s="84"/>
      <c r="AI1200" s="84"/>
      <c r="AJ1200" s="84"/>
      <c r="AK1200" s="84"/>
      <c r="AL1200" s="84"/>
      <c r="AM1200" s="84"/>
      <c r="AN1200" s="84"/>
    </row>
    <row r="1201" spans="1:40" ht="12" customHeight="1">
      <c r="A1201" s="80"/>
      <c r="B1201" s="436" t="s">
        <v>991</v>
      </c>
      <c r="C1201" s="336"/>
      <c r="D1201" s="336"/>
      <c r="E1201" s="336"/>
      <c r="F1201" s="336"/>
      <c r="G1201" s="336"/>
      <c r="H1201" s="336"/>
      <c r="I1201" s="84"/>
      <c r="J1201" s="336"/>
      <c r="K1201" s="336"/>
      <c r="L1201" s="336"/>
      <c r="M1201" s="1661"/>
      <c r="N1201" s="177"/>
      <c r="O1201" s="430"/>
      <c r="P1201" s="84"/>
      <c r="Q1201" s="84"/>
      <c r="R1201" s="84"/>
      <c r="S1201" s="84"/>
      <c r="T1201" s="84"/>
      <c r="U1201" s="84"/>
      <c r="V1201" s="84"/>
      <c r="W1201" s="84"/>
      <c r="X1201" s="84"/>
      <c r="Y1201" s="84"/>
      <c r="Z1201" s="84"/>
      <c r="AA1201" s="84"/>
      <c r="AB1201" s="84"/>
      <c r="AC1201" s="84"/>
      <c r="AD1201" s="84"/>
      <c r="AE1201" s="84"/>
      <c r="AF1201" s="84"/>
      <c r="AG1201" s="84"/>
      <c r="AH1201" s="84"/>
      <c r="AI1201" s="84"/>
      <c r="AJ1201" s="84"/>
      <c r="AK1201" s="84"/>
      <c r="AL1201" s="84"/>
      <c r="AM1201" s="84"/>
      <c r="AN1201" s="84"/>
    </row>
    <row r="1202" spans="1:40" ht="12" customHeight="1">
      <c r="A1202" s="80"/>
      <c r="B1202" s="327" t="s">
        <v>830</v>
      </c>
      <c r="C1202" s="336"/>
      <c r="D1202" s="336"/>
      <c r="E1202" s="336"/>
      <c r="F1202" s="336"/>
      <c r="G1202" s="336"/>
      <c r="H1202" s="336"/>
      <c r="I1202" s="84"/>
      <c r="J1202" s="336"/>
      <c r="K1202" s="336"/>
      <c r="L1202" s="336"/>
      <c r="M1202" s="1661"/>
      <c r="N1202" s="177"/>
      <c r="O1202" s="430"/>
      <c r="P1202" s="84"/>
      <c r="Q1202" s="84"/>
      <c r="R1202" s="84"/>
      <c r="S1202" s="84"/>
      <c r="T1202" s="84"/>
      <c r="U1202" s="84"/>
      <c r="V1202" s="84"/>
      <c r="W1202" s="84"/>
      <c r="X1202" s="84"/>
      <c r="Y1202" s="84"/>
      <c r="Z1202" s="84"/>
      <c r="AA1202" s="84"/>
      <c r="AB1202" s="84"/>
      <c r="AC1202" s="84"/>
      <c r="AD1202" s="84"/>
      <c r="AE1202" s="84"/>
      <c r="AF1202" s="84"/>
      <c r="AG1202" s="84"/>
      <c r="AH1202" s="84"/>
      <c r="AI1202" s="84"/>
      <c r="AJ1202" s="84"/>
      <c r="AK1202" s="84"/>
      <c r="AL1202" s="84"/>
      <c r="AM1202" s="84"/>
      <c r="AN1202" s="84"/>
    </row>
    <row r="1203" spans="1:40" ht="12" customHeight="1">
      <c r="A1203" s="15"/>
      <c r="B1203" s="337" t="s">
        <v>831</v>
      </c>
      <c r="C1203" s="324"/>
      <c r="D1203" s="324"/>
      <c r="E1203" s="324"/>
      <c r="F1203" s="324"/>
      <c r="G1203" s="324"/>
      <c r="H1203" s="324"/>
      <c r="I1203" s="13"/>
      <c r="J1203" s="324"/>
      <c r="K1203" s="324"/>
      <c r="L1203" s="324"/>
      <c r="M1203" s="1662"/>
      <c r="N1203" s="248"/>
      <c r="O1203" s="412"/>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row>
    <row r="1204" spans="1:40" ht="12" customHeight="1">
      <c r="A1204" s="15"/>
      <c r="B1204" s="324" t="s">
        <v>832</v>
      </c>
      <c r="C1204" s="324"/>
      <c r="D1204" s="324"/>
      <c r="E1204" s="324"/>
      <c r="F1204" s="324"/>
      <c r="G1204" s="324"/>
      <c r="H1204" s="324"/>
      <c r="I1204" s="13"/>
      <c r="J1204" s="324"/>
      <c r="K1204" s="324"/>
      <c r="L1204" s="324"/>
      <c r="M1204" s="1663">
        <f>SUM(M1196:M1202)</f>
        <v>0</v>
      </c>
      <c r="N1204" s="285"/>
      <c r="O1204" s="412"/>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row>
    <row r="1205" spans="1:40" ht="12" customHeight="1">
      <c r="A1205" s="80"/>
      <c r="B1205" s="333" t="s">
        <v>597</v>
      </c>
      <c r="C1205" s="336"/>
      <c r="D1205" s="336"/>
      <c r="E1205" s="336"/>
      <c r="F1205" s="336"/>
      <c r="G1205" s="336"/>
      <c r="H1205" s="336"/>
      <c r="I1205" s="84"/>
      <c r="J1205" s="336"/>
      <c r="K1205" s="336"/>
      <c r="L1205" s="336"/>
      <c r="M1205" s="1664"/>
      <c r="N1205" s="231"/>
      <c r="O1205" s="430"/>
      <c r="P1205" s="84"/>
      <c r="Q1205" s="84"/>
      <c r="R1205" s="84"/>
      <c r="S1205" s="84"/>
      <c r="T1205" s="84"/>
      <c r="U1205" s="84"/>
      <c r="V1205" s="84"/>
      <c r="W1205" s="84"/>
      <c r="X1205" s="84"/>
      <c r="Y1205" s="84"/>
      <c r="Z1205" s="84"/>
      <c r="AA1205" s="84"/>
      <c r="AB1205" s="84"/>
      <c r="AC1205" s="84"/>
      <c r="AD1205" s="84"/>
      <c r="AE1205" s="84"/>
      <c r="AF1205" s="84"/>
      <c r="AG1205" s="84"/>
      <c r="AH1205" s="84"/>
      <c r="AI1205" s="84"/>
      <c r="AJ1205" s="84"/>
      <c r="AK1205" s="84"/>
      <c r="AL1205" s="84"/>
      <c r="AM1205" s="84"/>
      <c r="AN1205" s="84"/>
    </row>
    <row r="1206" spans="1:40" ht="12" customHeight="1">
      <c r="A1206" s="80"/>
      <c r="B1206" s="333" t="s">
        <v>140</v>
      </c>
      <c r="C1206" s="336"/>
      <c r="D1206" s="336"/>
      <c r="E1206" s="336"/>
      <c r="F1206" s="336"/>
      <c r="G1206" s="336"/>
      <c r="H1206" s="336"/>
      <c r="I1206" s="84"/>
      <c r="J1206" s="336"/>
      <c r="K1206" s="336"/>
      <c r="L1206" s="336"/>
      <c r="M1206" s="1665">
        <f>SUM(M1204:M1205)</f>
        <v>0</v>
      </c>
      <c r="N1206" s="180"/>
      <c r="O1206" s="430"/>
      <c r="P1206" s="84"/>
      <c r="Q1206" s="84"/>
      <c r="R1206" s="84"/>
      <c r="S1206" s="84"/>
      <c r="T1206" s="84"/>
      <c r="U1206" s="84"/>
      <c r="V1206" s="84"/>
      <c r="W1206" s="84"/>
      <c r="X1206" s="84"/>
      <c r="Y1206" s="84"/>
      <c r="Z1206" s="84"/>
      <c r="AA1206" s="84"/>
      <c r="AB1206" s="84"/>
      <c r="AC1206" s="84"/>
      <c r="AD1206" s="84"/>
      <c r="AE1206" s="84"/>
      <c r="AF1206" s="84"/>
      <c r="AG1206" s="84"/>
      <c r="AH1206" s="84"/>
      <c r="AI1206" s="84"/>
      <c r="AJ1206" s="84"/>
      <c r="AK1206" s="84"/>
      <c r="AL1206" s="84"/>
      <c r="AM1206" s="84"/>
      <c r="AN1206" s="84"/>
    </row>
    <row r="1207" spans="1:40" ht="12" customHeight="1">
      <c r="A1207" s="80"/>
      <c r="B1207" s="334" t="s">
        <v>816</v>
      </c>
      <c r="C1207" s="336"/>
      <c r="D1207" s="336"/>
      <c r="E1207" s="336"/>
      <c r="F1207" s="336"/>
      <c r="G1207" s="336"/>
      <c r="H1207" s="336"/>
      <c r="I1207" s="84"/>
      <c r="J1207" s="336"/>
      <c r="K1207" s="336"/>
      <c r="L1207" s="336"/>
      <c r="M1207" s="1664"/>
      <c r="N1207" s="231"/>
      <c r="O1207" s="430"/>
      <c r="P1207" s="84"/>
      <c r="Q1207" s="84"/>
      <c r="R1207" s="84"/>
      <c r="S1207" s="84"/>
      <c r="T1207" s="84"/>
      <c r="U1207" s="84"/>
      <c r="V1207" s="84"/>
      <c r="W1207" s="84"/>
      <c r="X1207" s="84"/>
      <c r="Y1207" s="84"/>
      <c r="Z1207" s="84"/>
      <c r="AA1207" s="84"/>
      <c r="AB1207" s="84"/>
      <c r="AC1207" s="84"/>
      <c r="AD1207" s="84"/>
      <c r="AE1207" s="84"/>
      <c r="AF1207" s="84"/>
      <c r="AG1207" s="84"/>
      <c r="AH1207" s="84"/>
      <c r="AI1207" s="84"/>
      <c r="AJ1207" s="84"/>
      <c r="AK1207" s="84"/>
      <c r="AL1207" s="84"/>
      <c r="AM1207" s="84"/>
      <c r="AN1207" s="84"/>
    </row>
    <row r="1208" spans="1:40" ht="12.75" customHeight="1">
      <c r="A1208" s="80"/>
      <c r="B1208" s="116"/>
      <c r="C1208" s="80"/>
      <c r="D1208" s="80"/>
      <c r="E1208" s="80"/>
      <c r="F1208" s="80"/>
      <c r="G1208" s="80"/>
      <c r="H1208" s="80"/>
      <c r="I1208" s="80"/>
      <c r="J1208" s="80"/>
      <c r="K1208" s="80"/>
      <c r="L1208" s="80"/>
      <c r="M1208" s="80"/>
      <c r="N1208" s="177"/>
      <c r="O1208" s="80"/>
      <c r="P1208" s="80"/>
      <c r="Q1208" s="80"/>
      <c r="R1208" s="80"/>
      <c r="S1208" s="80"/>
      <c r="T1208" s="80"/>
      <c r="U1208" s="80"/>
      <c r="V1208" s="80"/>
      <c r="W1208" s="80"/>
      <c r="X1208" s="80"/>
      <c r="Y1208" s="80"/>
      <c r="Z1208" s="80"/>
      <c r="AA1208" s="80"/>
      <c r="AB1208" s="80"/>
      <c r="AC1208" s="80"/>
      <c r="AD1208" s="80"/>
      <c r="AE1208" s="80"/>
      <c r="AF1208" s="80"/>
      <c r="AG1208" s="80"/>
      <c r="AH1208" s="80"/>
      <c r="AI1208" s="80"/>
      <c r="AJ1208" s="80"/>
      <c r="AK1208" s="80"/>
      <c r="AL1208" s="80"/>
      <c r="AM1208" s="80"/>
      <c r="AN1208" s="80"/>
    </row>
    <row r="1209" spans="1:40" ht="12.75" customHeight="1">
      <c r="A1209" s="15"/>
      <c r="B1209" s="439"/>
      <c r="C1209" s="119"/>
      <c r="D1209" s="142"/>
      <c r="E1209" s="114"/>
      <c r="F1209" s="142"/>
      <c r="G1209" s="440"/>
      <c r="H1209" s="440"/>
      <c r="I1209" s="441"/>
      <c r="J1209" s="119"/>
      <c r="K1209" s="119"/>
      <c r="L1209" s="442"/>
      <c r="M1209" s="123"/>
      <c r="N1209" s="285"/>
      <c r="O1209" s="15"/>
      <c r="P1209" s="123"/>
      <c r="Q1209" s="123"/>
      <c r="R1209" s="123"/>
      <c r="S1209" s="123"/>
      <c r="T1209" s="123"/>
      <c r="U1209" s="123"/>
      <c r="V1209" s="123"/>
      <c r="W1209" s="123"/>
      <c r="X1209" s="123"/>
      <c r="Y1209" s="123"/>
      <c r="Z1209" s="123"/>
      <c r="AA1209" s="123"/>
      <c r="AB1209" s="123"/>
      <c r="AC1209" s="116"/>
      <c r="AD1209" s="116"/>
      <c r="AE1209" s="116"/>
      <c r="AF1209" s="116"/>
      <c r="AG1209" s="116"/>
      <c r="AH1209" s="116"/>
      <c r="AI1209" s="116"/>
      <c r="AJ1209" s="116"/>
      <c r="AK1209" s="116"/>
      <c r="AL1209" s="116"/>
      <c r="AM1209" s="116"/>
      <c r="AN1209" s="116"/>
    </row>
    <row r="1210" spans="1:40" ht="12.75" customHeight="1">
      <c r="A1210" s="15"/>
      <c r="B1210" s="124" t="s">
        <v>613</v>
      </c>
      <c r="C1210" s="125"/>
      <c r="D1210" s="126"/>
      <c r="E1210" s="127"/>
      <c r="F1210" s="126"/>
      <c r="G1210" s="128"/>
      <c r="H1210" s="128"/>
      <c r="I1210" s="129"/>
      <c r="J1210" s="125"/>
      <c r="K1210" s="125"/>
      <c r="L1210" s="130"/>
      <c r="M1210" s="13"/>
      <c r="N1210" s="285"/>
      <c r="O1210" s="15"/>
      <c r="P1210" s="13"/>
      <c r="Q1210" s="13"/>
      <c r="R1210" s="13"/>
      <c r="S1210" s="13"/>
      <c r="T1210" s="13"/>
      <c r="U1210" s="13"/>
      <c r="V1210" s="13"/>
      <c r="W1210" s="13"/>
      <c r="X1210" s="13"/>
      <c r="Y1210" s="13"/>
      <c r="Z1210" s="13"/>
      <c r="AA1210" s="13"/>
      <c r="AB1210" s="13"/>
      <c r="AC1210" s="84"/>
      <c r="AD1210" s="84"/>
      <c r="AE1210" s="84"/>
      <c r="AF1210" s="84"/>
      <c r="AG1210" s="84"/>
      <c r="AH1210" s="84"/>
      <c r="AI1210" s="84"/>
      <c r="AJ1210" s="84"/>
      <c r="AK1210" s="84"/>
      <c r="AL1210" s="84"/>
      <c r="AM1210" s="84"/>
      <c r="AN1210" s="84"/>
    </row>
    <row r="1211" spans="1:40" ht="12.75" customHeight="1">
      <c r="A1211" s="15"/>
      <c r="B1211" s="1099"/>
      <c r="C1211" s="1093"/>
      <c r="D1211" s="1100"/>
      <c r="E1211" s="1101"/>
      <c r="F1211" s="1100"/>
      <c r="G1211" s="1102"/>
      <c r="H1211" s="1102"/>
      <c r="I1211" s="1103"/>
      <c r="J1211" s="1093"/>
      <c r="K1211" s="1093"/>
      <c r="L1211" s="1104"/>
      <c r="M1211" s="15"/>
      <c r="N1211" s="248"/>
      <c r="O1211" s="15"/>
      <c r="P1211" s="15"/>
      <c r="Q1211" s="15"/>
      <c r="R1211" s="15"/>
      <c r="S1211" s="15"/>
      <c r="T1211" s="15"/>
      <c r="U1211" s="15"/>
      <c r="V1211" s="15"/>
      <c r="W1211" s="15"/>
      <c r="X1211" s="15"/>
      <c r="Y1211" s="15"/>
      <c r="Z1211" s="15"/>
      <c r="AA1211" s="15"/>
      <c r="AB1211" s="15"/>
      <c r="AC1211" s="84"/>
      <c r="AD1211" s="84"/>
      <c r="AE1211" s="84"/>
      <c r="AF1211" s="84"/>
      <c r="AG1211" s="84"/>
      <c r="AH1211" s="84"/>
      <c r="AI1211" s="84"/>
      <c r="AJ1211" s="84"/>
      <c r="AK1211" s="84"/>
      <c r="AL1211" s="84"/>
      <c r="AM1211" s="84"/>
      <c r="AN1211" s="84"/>
    </row>
    <row r="1212" spans="1:40" ht="12.75" customHeight="1">
      <c r="A1212" s="15"/>
      <c r="B1212" s="1099"/>
      <c r="C1212" s="1093"/>
      <c r="D1212" s="1100"/>
      <c r="E1212" s="1101"/>
      <c r="F1212" s="1100"/>
      <c r="G1212" s="1102"/>
      <c r="H1212" s="1102"/>
      <c r="I1212" s="1103"/>
      <c r="J1212" s="1093"/>
      <c r="K1212" s="1093"/>
      <c r="L1212" s="1104"/>
      <c r="M1212" s="15"/>
      <c r="N1212" s="248"/>
      <c r="O1212" s="15"/>
      <c r="P1212" s="15"/>
      <c r="Q1212" s="15"/>
      <c r="R1212" s="15"/>
      <c r="S1212" s="15"/>
      <c r="T1212" s="15"/>
      <c r="U1212" s="15"/>
      <c r="V1212" s="15"/>
      <c r="W1212" s="15"/>
      <c r="X1212" s="15"/>
      <c r="Y1212" s="15"/>
      <c r="Z1212" s="15"/>
      <c r="AA1212" s="15"/>
      <c r="AB1212" s="15"/>
      <c r="AC1212" s="84"/>
      <c r="AD1212" s="84"/>
      <c r="AE1212" s="84"/>
      <c r="AF1212" s="84"/>
      <c r="AG1212" s="84"/>
      <c r="AH1212" s="84"/>
      <c r="AI1212" s="84"/>
      <c r="AJ1212" s="84"/>
      <c r="AK1212" s="84"/>
      <c r="AL1212" s="84"/>
      <c r="AM1212" s="84"/>
      <c r="AN1212" s="84"/>
    </row>
    <row r="1213" spans="1:40" ht="12.75" customHeight="1">
      <c r="A1213" s="15"/>
      <c r="B1213" s="1099"/>
      <c r="C1213" s="1093"/>
      <c r="D1213" s="1100"/>
      <c r="E1213" s="1101"/>
      <c r="F1213" s="1100"/>
      <c r="G1213" s="1102"/>
      <c r="H1213" s="1102"/>
      <c r="I1213" s="1103"/>
      <c r="J1213" s="1093"/>
      <c r="K1213" s="1093"/>
      <c r="L1213" s="1104"/>
      <c r="M1213" s="15"/>
      <c r="N1213" s="248"/>
      <c r="O1213" s="15"/>
      <c r="P1213" s="15"/>
      <c r="Q1213" s="15"/>
      <c r="R1213" s="15"/>
      <c r="S1213" s="15"/>
      <c r="T1213" s="15"/>
      <c r="U1213" s="15"/>
      <c r="V1213" s="15"/>
      <c r="W1213" s="15"/>
      <c r="X1213" s="15"/>
      <c r="Y1213" s="15"/>
      <c r="Z1213" s="15"/>
      <c r="AA1213" s="15"/>
      <c r="AB1213" s="15"/>
      <c r="AC1213" s="84"/>
      <c r="AD1213" s="84"/>
      <c r="AE1213" s="84"/>
      <c r="AF1213" s="84"/>
      <c r="AG1213" s="84"/>
      <c r="AH1213" s="84"/>
      <c r="AI1213" s="84"/>
      <c r="AJ1213" s="84"/>
      <c r="AK1213" s="84"/>
      <c r="AL1213" s="84"/>
      <c r="AM1213" s="84"/>
      <c r="AN1213" s="84"/>
    </row>
    <row r="1214" spans="1:40" ht="12.75" customHeight="1">
      <c r="A1214" s="15"/>
      <c r="B1214" s="1099"/>
      <c r="C1214" s="1093"/>
      <c r="D1214" s="1100"/>
      <c r="E1214" s="1101"/>
      <c r="F1214" s="1100"/>
      <c r="G1214" s="1102"/>
      <c r="H1214" s="1102"/>
      <c r="I1214" s="1103"/>
      <c r="J1214" s="1093"/>
      <c r="K1214" s="1093"/>
      <c r="L1214" s="1104"/>
      <c r="M1214" s="15"/>
      <c r="N1214" s="248"/>
      <c r="O1214" s="15"/>
      <c r="P1214" s="15"/>
      <c r="Q1214" s="15"/>
      <c r="R1214" s="15"/>
      <c r="S1214" s="15"/>
      <c r="T1214" s="15"/>
      <c r="U1214" s="15"/>
      <c r="V1214" s="15"/>
      <c r="W1214" s="15"/>
      <c r="X1214" s="15"/>
      <c r="Y1214" s="15"/>
      <c r="Z1214" s="15"/>
      <c r="AA1214" s="15"/>
      <c r="AB1214" s="15"/>
      <c r="AC1214" s="84"/>
      <c r="AD1214" s="84"/>
      <c r="AE1214" s="84"/>
      <c r="AF1214" s="84"/>
      <c r="AG1214" s="84"/>
      <c r="AH1214" s="84"/>
      <c r="AI1214" s="84"/>
      <c r="AJ1214" s="84"/>
      <c r="AK1214" s="84"/>
      <c r="AL1214" s="84"/>
      <c r="AM1214" s="84"/>
      <c r="AN1214" s="84"/>
    </row>
    <row r="1215" spans="1:40" ht="12.75" customHeight="1">
      <c r="A1215" s="15"/>
      <c r="B1215" s="1099"/>
      <c r="C1215" s="1093"/>
      <c r="D1215" s="1100"/>
      <c r="E1215" s="1101"/>
      <c r="F1215" s="1100"/>
      <c r="G1215" s="1102"/>
      <c r="H1215" s="1102"/>
      <c r="I1215" s="1103"/>
      <c r="J1215" s="1093"/>
      <c r="K1215" s="1093"/>
      <c r="L1215" s="1104"/>
      <c r="M1215" s="15"/>
      <c r="N1215" s="248"/>
      <c r="O1215" s="15"/>
      <c r="P1215" s="15"/>
      <c r="Q1215" s="15"/>
      <c r="R1215" s="15"/>
      <c r="S1215" s="15"/>
      <c r="T1215" s="15"/>
      <c r="U1215" s="15"/>
      <c r="V1215" s="15"/>
      <c r="W1215" s="15"/>
      <c r="X1215" s="15"/>
      <c r="Y1215" s="15"/>
      <c r="Z1215" s="15"/>
      <c r="AA1215" s="15"/>
      <c r="AB1215" s="15"/>
      <c r="AC1215" s="84"/>
      <c r="AD1215" s="84"/>
      <c r="AE1215" s="84"/>
      <c r="AF1215" s="84"/>
      <c r="AG1215" s="84"/>
      <c r="AH1215" s="84"/>
      <c r="AI1215" s="84"/>
      <c r="AJ1215" s="84"/>
      <c r="AK1215" s="84"/>
      <c r="AL1215" s="84"/>
      <c r="AM1215" s="84"/>
      <c r="AN1215" s="84"/>
    </row>
    <row r="1216" spans="1:40" ht="12.75" customHeight="1">
      <c r="A1216" s="15"/>
      <c r="B1216" s="1099"/>
      <c r="C1216" s="1093"/>
      <c r="D1216" s="1100"/>
      <c r="E1216" s="1101"/>
      <c r="F1216" s="1100"/>
      <c r="G1216" s="1102"/>
      <c r="H1216" s="1102"/>
      <c r="I1216" s="1103"/>
      <c r="J1216" s="1093"/>
      <c r="K1216" s="1093"/>
      <c r="L1216" s="1104"/>
      <c r="M1216" s="15"/>
      <c r="N1216" s="248"/>
      <c r="O1216" s="15"/>
      <c r="P1216" s="15"/>
      <c r="Q1216" s="15"/>
      <c r="R1216" s="15"/>
      <c r="S1216" s="15"/>
      <c r="T1216" s="15"/>
      <c r="U1216" s="15"/>
      <c r="V1216" s="15"/>
      <c r="W1216" s="15"/>
      <c r="X1216" s="15"/>
      <c r="Y1216" s="15"/>
      <c r="Z1216" s="15"/>
      <c r="AA1216" s="15"/>
      <c r="AB1216" s="15"/>
      <c r="AC1216" s="84"/>
      <c r="AD1216" s="84"/>
      <c r="AE1216" s="84"/>
      <c r="AF1216" s="84"/>
      <c r="AG1216" s="84"/>
      <c r="AH1216" s="84"/>
      <c r="AI1216" s="84"/>
      <c r="AJ1216" s="84"/>
      <c r="AK1216" s="84"/>
      <c r="AL1216" s="84"/>
      <c r="AM1216" s="84"/>
      <c r="AN1216" s="84"/>
    </row>
    <row r="1217" spans="1:40" ht="12.75" customHeight="1">
      <c r="A1217" s="15"/>
      <c r="B1217" s="1099"/>
      <c r="C1217" s="1093"/>
      <c r="D1217" s="1100"/>
      <c r="E1217" s="1101"/>
      <c r="F1217" s="1100"/>
      <c r="G1217" s="1102"/>
      <c r="H1217" s="1102"/>
      <c r="I1217" s="1103"/>
      <c r="J1217" s="1093"/>
      <c r="K1217" s="1093"/>
      <c r="L1217" s="1104"/>
      <c r="M1217" s="15"/>
      <c r="N1217" s="248"/>
      <c r="O1217" s="15"/>
      <c r="P1217" s="15"/>
      <c r="Q1217" s="15"/>
      <c r="R1217" s="15"/>
      <c r="S1217" s="15"/>
      <c r="T1217" s="15"/>
      <c r="U1217" s="15"/>
      <c r="V1217" s="15"/>
      <c r="W1217" s="15"/>
      <c r="X1217" s="15"/>
      <c r="Y1217" s="15"/>
      <c r="Z1217" s="15"/>
      <c r="AA1217" s="15"/>
      <c r="AB1217" s="15"/>
      <c r="AC1217" s="84"/>
      <c r="AD1217" s="84"/>
      <c r="AE1217" s="84"/>
      <c r="AF1217" s="84"/>
      <c r="AG1217" s="84"/>
      <c r="AH1217" s="84"/>
      <c r="AI1217" s="84"/>
      <c r="AJ1217" s="84"/>
      <c r="AK1217" s="84"/>
      <c r="AL1217" s="84"/>
      <c r="AM1217" s="84"/>
      <c r="AN1217" s="84"/>
    </row>
    <row r="1218" spans="1:40" ht="12.75" customHeight="1">
      <c r="A1218" s="15"/>
      <c r="B1218" s="1105"/>
      <c r="C1218" s="1093"/>
      <c r="D1218" s="1100"/>
      <c r="E1218" s="1101"/>
      <c r="F1218" s="1100"/>
      <c r="G1218" s="1102"/>
      <c r="H1218" s="1102"/>
      <c r="I1218" s="1103"/>
      <c r="J1218" s="1093"/>
      <c r="K1218" s="1093"/>
      <c r="L1218" s="1104"/>
      <c r="M1218" s="15"/>
      <c r="N1218" s="248"/>
      <c r="O1218" s="15"/>
      <c r="P1218" s="15"/>
      <c r="Q1218" s="15"/>
      <c r="R1218" s="15"/>
      <c r="S1218" s="15"/>
      <c r="T1218" s="15"/>
      <c r="U1218" s="15"/>
      <c r="V1218" s="15"/>
      <c r="W1218" s="15"/>
      <c r="X1218" s="15"/>
      <c r="Y1218" s="15"/>
      <c r="Z1218" s="15"/>
      <c r="AA1218" s="15"/>
      <c r="AB1218" s="15"/>
      <c r="AC1218" s="84"/>
      <c r="AD1218" s="84"/>
      <c r="AE1218" s="84"/>
      <c r="AF1218" s="84"/>
      <c r="AG1218" s="84"/>
      <c r="AH1218" s="84"/>
      <c r="AI1218" s="84"/>
      <c r="AJ1218" s="84"/>
      <c r="AK1218" s="84"/>
      <c r="AL1218" s="84"/>
      <c r="AM1218" s="84"/>
      <c r="AN1218" s="84"/>
    </row>
    <row r="1219" spans="1:40" ht="12.75" customHeight="1">
      <c r="A1219" s="15"/>
      <c r="B1219" s="1105"/>
      <c r="C1219" s="1093"/>
      <c r="D1219" s="1100"/>
      <c r="E1219" s="1101"/>
      <c r="F1219" s="1100"/>
      <c r="G1219" s="1102"/>
      <c r="H1219" s="1102"/>
      <c r="I1219" s="1103"/>
      <c r="J1219" s="1093"/>
      <c r="K1219" s="1093"/>
      <c r="L1219" s="1104"/>
      <c r="M1219" s="15"/>
      <c r="N1219" s="248"/>
      <c r="O1219" s="15"/>
      <c r="P1219" s="15"/>
      <c r="Q1219" s="15"/>
      <c r="R1219" s="15"/>
      <c r="S1219" s="15"/>
      <c r="T1219" s="15"/>
      <c r="U1219" s="15"/>
      <c r="V1219" s="15"/>
      <c r="W1219" s="15"/>
      <c r="X1219" s="15"/>
      <c r="Y1219" s="15"/>
      <c r="Z1219" s="15"/>
      <c r="AA1219" s="15"/>
      <c r="AB1219" s="15"/>
      <c r="AC1219" s="84"/>
      <c r="AD1219" s="84"/>
      <c r="AE1219" s="84"/>
      <c r="AF1219" s="84"/>
      <c r="AG1219" s="84"/>
      <c r="AH1219" s="84"/>
      <c r="AI1219" s="84"/>
      <c r="AJ1219" s="84"/>
      <c r="AK1219" s="84"/>
      <c r="AL1219" s="84"/>
      <c r="AM1219" s="84"/>
      <c r="AN1219" s="84"/>
    </row>
    <row r="1220" spans="1:40" ht="12.75" customHeight="1">
      <c r="A1220" s="15"/>
      <c r="B1220" s="1106"/>
      <c r="C1220" s="1107"/>
      <c r="D1220" s="1108"/>
      <c r="E1220" s="1109"/>
      <c r="F1220" s="1108"/>
      <c r="G1220" s="1110"/>
      <c r="H1220" s="1110"/>
      <c r="I1220" s="1111"/>
      <c r="J1220" s="1107"/>
      <c r="K1220" s="1107"/>
      <c r="L1220" s="1112"/>
      <c r="M1220" s="15"/>
      <c r="N1220" s="248"/>
      <c r="O1220" s="15"/>
      <c r="P1220" s="15"/>
      <c r="Q1220" s="15"/>
      <c r="R1220" s="15"/>
      <c r="S1220" s="15"/>
      <c r="T1220" s="15"/>
      <c r="U1220" s="15"/>
      <c r="V1220" s="15"/>
      <c r="W1220" s="15"/>
      <c r="X1220" s="15"/>
      <c r="Y1220" s="15"/>
      <c r="Z1220" s="15"/>
      <c r="AA1220" s="15"/>
      <c r="AB1220" s="15"/>
      <c r="AC1220" s="84"/>
      <c r="AD1220" s="84"/>
      <c r="AE1220" s="84"/>
      <c r="AF1220" s="84"/>
      <c r="AG1220" s="84"/>
      <c r="AH1220" s="84"/>
      <c r="AI1220" s="84"/>
      <c r="AJ1220" s="84"/>
      <c r="AK1220" s="84"/>
      <c r="AL1220" s="84"/>
      <c r="AM1220" s="84"/>
      <c r="AN1220" s="84"/>
    </row>
    <row r="1221" spans="1:40" ht="12.75" customHeight="1">
      <c r="A1221" s="80"/>
      <c r="B1221" s="80"/>
      <c r="C1221" s="80"/>
      <c r="D1221" s="80"/>
      <c r="E1221" s="80"/>
      <c r="F1221" s="80"/>
      <c r="G1221" s="80"/>
      <c r="H1221" s="80"/>
      <c r="I1221" s="80"/>
      <c r="J1221" s="80"/>
      <c r="K1221" s="80"/>
      <c r="L1221" s="80"/>
      <c r="M1221" s="80"/>
      <c r="N1221" s="177"/>
      <c r="O1221" s="80"/>
      <c r="P1221" s="80"/>
      <c r="Q1221" s="80"/>
      <c r="R1221" s="80"/>
      <c r="S1221" s="80"/>
      <c r="T1221" s="80"/>
      <c r="U1221" s="80"/>
      <c r="V1221" s="80"/>
      <c r="W1221" s="80"/>
      <c r="X1221" s="80"/>
      <c r="Y1221" s="80"/>
      <c r="Z1221" s="80"/>
      <c r="AA1221" s="80"/>
      <c r="AB1221" s="80"/>
      <c r="AC1221" s="80"/>
      <c r="AD1221" s="80"/>
      <c r="AE1221" s="80"/>
      <c r="AF1221" s="80"/>
      <c r="AG1221" s="80"/>
      <c r="AH1221" s="80"/>
      <c r="AI1221" s="80"/>
      <c r="AJ1221" s="80"/>
      <c r="AK1221" s="80"/>
      <c r="AL1221" s="80"/>
      <c r="AM1221" s="80"/>
      <c r="AN1221" s="80"/>
    </row>
    <row r="1222" spans="1:40" ht="12.75" customHeight="1">
      <c r="A1222" s="11" t="s">
        <v>54</v>
      </c>
      <c r="B1222" s="16" t="s">
        <v>55</v>
      </c>
      <c r="C1222" s="84"/>
      <c r="D1222" s="84"/>
      <c r="E1222" s="84"/>
      <c r="F1222" s="84"/>
      <c r="G1222" s="84"/>
      <c r="H1222" s="84"/>
      <c r="I1222" s="84"/>
      <c r="J1222" s="84"/>
      <c r="K1222" s="84"/>
      <c r="L1222" s="84"/>
      <c r="M1222" s="84"/>
      <c r="N1222" s="180"/>
      <c r="O1222" s="80"/>
      <c r="P1222" s="84"/>
      <c r="Q1222" s="84"/>
      <c r="R1222" s="80"/>
      <c r="S1222" s="80"/>
      <c r="T1222" s="80"/>
      <c r="U1222" s="80"/>
      <c r="V1222" s="80"/>
      <c r="W1222" s="80"/>
      <c r="X1222" s="80"/>
      <c r="Y1222" s="80"/>
      <c r="Z1222" s="80"/>
      <c r="AA1222" s="80"/>
      <c r="AB1222" s="80"/>
      <c r="AC1222" s="80"/>
      <c r="AD1222" s="80"/>
      <c r="AE1222" s="80"/>
      <c r="AF1222" s="80"/>
      <c r="AG1222" s="80"/>
      <c r="AH1222" s="80"/>
      <c r="AI1222" s="80"/>
      <c r="AJ1222" s="80"/>
      <c r="AK1222" s="80"/>
      <c r="AL1222" s="80"/>
      <c r="AM1222" s="80"/>
      <c r="AN1222" s="80"/>
    </row>
    <row r="1223" spans="1:40" ht="12.75" customHeight="1">
      <c r="A1223" s="80"/>
      <c r="B1223" s="84"/>
      <c r="C1223" s="84"/>
      <c r="D1223" s="84"/>
      <c r="E1223" s="84"/>
      <c r="F1223" s="84"/>
      <c r="G1223" s="84"/>
      <c r="N1223" s="191"/>
      <c r="O1223" s="152"/>
      <c r="R1223" s="80"/>
      <c r="S1223" s="80"/>
      <c r="T1223" s="80"/>
      <c r="U1223" s="80"/>
      <c r="V1223" s="80"/>
      <c r="W1223" s="80"/>
      <c r="X1223" s="80"/>
      <c r="Y1223" s="80"/>
      <c r="Z1223" s="80"/>
      <c r="AA1223" s="80"/>
      <c r="AB1223" s="80"/>
      <c r="AC1223" s="80"/>
      <c r="AD1223" s="80"/>
      <c r="AE1223" s="80"/>
      <c r="AF1223" s="80"/>
      <c r="AG1223" s="80"/>
      <c r="AH1223" s="80"/>
      <c r="AI1223" s="80"/>
      <c r="AJ1223" s="80"/>
      <c r="AK1223" s="80"/>
      <c r="AL1223" s="80"/>
      <c r="AM1223" s="80"/>
      <c r="AN1223" s="80"/>
    </row>
    <row r="1224" spans="1:40" ht="12.75" customHeight="1">
      <c r="A1224" s="80"/>
      <c r="B1224" s="80"/>
      <c r="C1224" s="80"/>
      <c r="D1224" s="80"/>
      <c r="E1224" s="80"/>
      <c r="F1224" s="1985">
        <v>44742</v>
      </c>
      <c r="G1224" s="1965"/>
      <c r="H1224" s="1965"/>
      <c r="I1224" s="1952"/>
      <c r="J1224" s="1985">
        <v>44377</v>
      </c>
      <c r="K1224" s="1965"/>
      <c r="L1224" s="1965"/>
      <c r="M1224" s="1952"/>
      <c r="N1224" s="180"/>
      <c r="O1224" s="80"/>
      <c r="P1224" s="80"/>
      <c r="Q1224" s="80"/>
      <c r="R1224" s="80"/>
      <c r="S1224" s="80"/>
      <c r="T1224" s="80"/>
      <c r="U1224" s="80"/>
      <c r="V1224" s="80"/>
      <c r="W1224" s="80"/>
      <c r="X1224" s="80"/>
      <c r="Y1224" s="80"/>
      <c r="Z1224" s="80"/>
      <c r="AA1224" s="80"/>
      <c r="AB1224" s="80"/>
      <c r="AC1224" s="80"/>
      <c r="AD1224" s="80"/>
      <c r="AE1224" s="80"/>
      <c r="AF1224" s="80"/>
      <c r="AG1224" s="80"/>
      <c r="AH1224" s="80"/>
      <c r="AI1224" s="80"/>
      <c r="AJ1224" s="80"/>
      <c r="AK1224" s="80"/>
      <c r="AL1224" s="80"/>
      <c r="AM1224" s="80"/>
      <c r="AN1224" s="80"/>
    </row>
    <row r="1225" spans="1:40" ht="36">
      <c r="A1225" s="80"/>
      <c r="B1225" s="84"/>
      <c r="C1225" s="84"/>
      <c r="D1225" s="84"/>
      <c r="E1225" s="84"/>
      <c r="F1225" s="92" t="s">
        <v>138</v>
      </c>
      <c r="G1225" s="92" t="s">
        <v>597</v>
      </c>
      <c r="H1225" s="92" t="s">
        <v>140</v>
      </c>
      <c r="I1225" s="92" t="s">
        <v>816</v>
      </c>
      <c r="J1225" s="92" t="s">
        <v>972</v>
      </c>
      <c r="K1225" s="92" t="s">
        <v>597</v>
      </c>
      <c r="L1225" s="92" t="s">
        <v>140</v>
      </c>
      <c r="M1225" s="92" t="s">
        <v>816</v>
      </c>
      <c r="N1225" s="180"/>
      <c r="O1225" s="80"/>
      <c r="P1225" s="84" t="s">
        <v>993</v>
      </c>
      <c r="R1225" s="80"/>
      <c r="S1225" s="80"/>
      <c r="T1225" s="80"/>
      <c r="U1225" s="80"/>
      <c r="V1225" s="80"/>
      <c r="W1225" s="80"/>
      <c r="X1225" s="80"/>
      <c r="Y1225" s="80"/>
      <c r="Z1225" s="80"/>
      <c r="AA1225" s="80"/>
      <c r="AB1225" s="80"/>
      <c r="AC1225" s="80"/>
      <c r="AD1225" s="80"/>
      <c r="AE1225" s="80"/>
      <c r="AF1225" s="80"/>
      <c r="AG1225" s="80"/>
      <c r="AH1225" s="80"/>
      <c r="AI1225" s="80"/>
      <c r="AJ1225" s="80"/>
      <c r="AK1225" s="80"/>
      <c r="AL1225" s="80"/>
      <c r="AM1225" s="80"/>
      <c r="AN1225" s="80"/>
    </row>
    <row r="1226" spans="1:40" ht="12.75" customHeight="1">
      <c r="A1226" s="80"/>
      <c r="B1226" s="84"/>
      <c r="C1226" s="84"/>
      <c r="D1226" s="84"/>
      <c r="E1226" s="84"/>
      <c r="F1226" s="94" t="s">
        <v>142</v>
      </c>
      <c r="G1226" s="94" t="s">
        <v>142</v>
      </c>
      <c r="H1226" s="94" t="s">
        <v>142</v>
      </c>
      <c r="I1226" s="94" t="s">
        <v>142</v>
      </c>
      <c r="J1226" s="94" t="s">
        <v>142</v>
      </c>
      <c r="K1226" s="94" t="s">
        <v>142</v>
      </c>
      <c r="L1226" s="94" t="s">
        <v>142</v>
      </c>
      <c r="M1226" s="94" t="s">
        <v>142</v>
      </c>
      <c r="N1226" s="180"/>
      <c r="O1226" s="80"/>
      <c r="P1226" s="84"/>
      <c r="Q1226" s="84"/>
      <c r="R1226" s="80"/>
      <c r="S1226" s="80"/>
      <c r="T1226" s="80"/>
      <c r="U1226" s="80"/>
      <c r="V1226" s="80"/>
      <c r="W1226" s="80"/>
      <c r="X1226" s="80"/>
      <c r="Y1226" s="80"/>
      <c r="Z1226" s="80"/>
      <c r="AA1226" s="80"/>
      <c r="AB1226" s="80"/>
      <c r="AC1226" s="80"/>
      <c r="AD1226" s="80"/>
      <c r="AE1226" s="80"/>
      <c r="AF1226" s="80"/>
      <c r="AG1226" s="80"/>
      <c r="AH1226" s="80"/>
      <c r="AI1226" s="80"/>
      <c r="AJ1226" s="80"/>
      <c r="AK1226" s="80"/>
      <c r="AL1226" s="80"/>
      <c r="AM1226" s="80"/>
      <c r="AN1226" s="80"/>
    </row>
    <row r="1227" spans="1:40" ht="12.75" customHeight="1">
      <c r="A1227" s="80"/>
      <c r="B1227" s="80"/>
      <c r="C1227" s="80"/>
      <c r="D1227" s="80"/>
      <c r="E1227" s="80"/>
      <c r="F1227" s="80"/>
      <c r="G1227" s="80"/>
      <c r="H1227" s="80"/>
      <c r="I1227" s="80"/>
      <c r="J1227" s="80"/>
      <c r="K1227" s="80"/>
      <c r="L1227" s="80"/>
      <c r="M1227" s="80"/>
      <c r="N1227" s="177"/>
      <c r="O1227" s="80"/>
      <c r="P1227" s="80"/>
      <c r="Q1227" s="80"/>
      <c r="R1227" s="80"/>
      <c r="S1227" s="80"/>
      <c r="T1227" s="80"/>
      <c r="U1227" s="80"/>
      <c r="V1227" s="80"/>
      <c r="W1227" s="80"/>
      <c r="X1227" s="80"/>
      <c r="Y1227" s="80"/>
      <c r="Z1227" s="80"/>
      <c r="AA1227" s="80"/>
      <c r="AB1227" s="80"/>
      <c r="AC1227" s="80"/>
      <c r="AD1227" s="80"/>
      <c r="AE1227" s="80"/>
      <c r="AF1227" s="80"/>
      <c r="AG1227" s="80"/>
      <c r="AH1227" s="80"/>
      <c r="AI1227" s="80"/>
      <c r="AJ1227" s="80"/>
      <c r="AK1227" s="80"/>
      <c r="AL1227" s="80"/>
      <c r="AM1227" s="80"/>
      <c r="AN1227" s="80"/>
    </row>
    <row r="1228" spans="1:40" ht="12.75" customHeight="1">
      <c r="A1228" s="80"/>
      <c r="B1228" s="80"/>
      <c r="C1228" s="80"/>
      <c r="D1228" s="80"/>
      <c r="E1228" s="80"/>
      <c r="F1228" s="80"/>
      <c r="G1228" s="80"/>
      <c r="H1228" s="80"/>
      <c r="I1228" s="80"/>
      <c r="J1228" s="80"/>
      <c r="K1228" s="80"/>
      <c r="L1228" s="80"/>
      <c r="M1228" s="80"/>
      <c r="N1228" s="177"/>
      <c r="O1228" s="80"/>
      <c r="P1228" s="80"/>
      <c r="Q1228" s="80"/>
      <c r="R1228" s="80"/>
      <c r="S1228" s="80"/>
      <c r="T1228" s="80"/>
      <c r="U1228" s="80"/>
      <c r="V1228" s="80"/>
      <c r="W1228" s="80"/>
      <c r="X1228" s="80"/>
      <c r="Y1228" s="80"/>
      <c r="Z1228" s="80"/>
      <c r="AA1228" s="80"/>
      <c r="AB1228" s="80"/>
      <c r="AC1228" s="80"/>
      <c r="AD1228" s="80"/>
      <c r="AE1228" s="80"/>
      <c r="AF1228" s="80"/>
      <c r="AG1228" s="80"/>
      <c r="AH1228" s="80"/>
      <c r="AI1228" s="80"/>
      <c r="AJ1228" s="80"/>
      <c r="AK1228" s="80"/>
      <c r="AL1228" s="80"/>
      <c r="AM1228" s="80"/>
      <c r="AN1228" s="80"/>
    </row>
    <row r="1229" spans="1:40" ht="12.75" customHeight="1">
      <c r="A1229" s="15" t="s">
        <v>678</v>
      </c>
      <c r="B1229" s="13" t="s">
        <v>157</v>
      </c>
      <c r="C1229" s="80"/>
      <c r="D1229" s="80"/>
      <c r="E1229" s="80"/>
      <c r="F1229" s="1589"/>
      <c r="G1229" s="1589"/>
      <c r="H1229" s="1589"/>
      <c r="I1229" s="1589"/>
      <c r="J1229" s="1589"/>
      <c r="K1229" s="1589"/>
      <c r="L1229" s="1589"/>
      <c r="M1229" s="1589"/>
      <c r="N1229" s="177"/>
      <c r="O1229" s="80"/>
      <c r="P1229" s="80"/>
      <c r="Q1229" s="80"/>
      <c r="R1229" s="80"/>
      <c r="S1229" s="80"/>
      <c r="T1229" s="80"/>
      <c r="U1229" s="80"/>
      <c r="V1229" s="80"/>
      <c r="W1229" s="80"/>
      <c r="X1229" s="80"/>
      <c r="Y1229" s="80"/>
      <c r="Z1229" s="80"/>
      <c r="AA1229" s="80"/>
      <c r="AB1229" s="80"/>
      <c r="AC1229" s="80"/>
      <c r="AD1229" s="80"/>
      <c r="AE1229" s="80"/>
      <c r="AF1229" s="80"/>
      <c r="AG1229" s="80"/>
      <c r="AH1229" s="80"/>
      <c r="AI1229" s="80"/>
      <c r="AJ1229" s="80"/>
      <c r="AK1229" s="80"/>
      <c r="AL1229" s="80"/>
      <c r="AM1229" s="80"/>
      <c r="AN1229" s="80"/>
    </row>
    <row r="1230" spans="1:40" ht="12.75" customHeight="1">
      <c r="A1230" s="80"/>
      <c r="B1230" s="84" t="s">
        <v>387</v>
      </c>
      <c r="C1230" s="80"/>
      <c r="D1230" s="80"/>
      <c r="E1230" s="80"/>
      <c r="F1230" s="1589">
        <f>'1a.Detailed SOFP '!G263</f>
        <v>0</v>
      </c>
      <c r="G1230" s="1589">
        <f>'1a.Detailed SOFP '!H263</f>
        <v>0</v>
      </c>
      <c r="H1230" s="1589">
        <f>'1a.Detailed SOFP '!I263</f>
        <v>0</v>
      </c>
      <c r="I1230" s="1589">
        <f>'1a.Detailed SOFP '!J263</f>
        <v>0</v>
      </c>
      <c r="J1230" s="1589">
        <f>'1a.Detailed SOFP '!K263</f>
        <v>0</v>
      </c>
      <c r="K1230" s="1589">
        <f>'1a.Detailed SOFP '!L263</f>
        <v>0</v>
      </c>
      <c r="L1230" s="1589">
        <f>'1a.Detailed SOFP '!M263</f>
        <v>0</v>
      </c>
      <c r="M1230" s="1589">
        <f>'1a.Detailed SOFP '!N263</f>
        <v>0</v>
      </c>
      <c r="N1230" s="177"/>
      <c r="O1230" s="80"/>
      <c r="P1230" s="80"/>
      <c r="Q1230" s="80"/>
      <c r="R1230" s="80"/>
      <c r="S1230" s="80"/>
      <c r="T1230" s="80"/>
      <c r="U1230" s="80"/>
      <c r="V1230" s="80"/>
      <c r="W1230" s="80"/>
      <c r="X1230" s="80"/>
      <c r="Y1230" s="80"/>
      <c r="Z1230" s="80"/>
      <c r="AA1230" s="80"/>
      <c r="AB1230" s="80"/>
      <c r="AC1230" s="80"/>
      <c r="AD1230" s="80"/>
      <c r="AE1230" s="80"/>
      <c r="AF1230" s="80"/>
      <c r="AG1230" s="80"/>
      <c r="AH1230" s="80"/>
      <c r="AI1230" s="80"/>
      <c r="AJ1230" s="80"/>
      <c r="AK1230" s="80"/>
      <c r="AL1230" s="80"/>
      <c r="AM1230" s="80"/>
      <c r="AN1230" s="80"/>
    </row>
    <row r="1231" spans="1:40" ht="12.75" customHeight="1">
      <c r="A1231" s="80"/>
      <c r="B1231" s="84" t="s">
        <v>389</v>
      </c>
      <c r="C1231" s="80"/>
      <c r="D1231" s="80"/>
      <c r="E1231" s="80"/>
      <c r="F1231" s="1589">
        <f>'1a.Detailed SOFP '!G264+'1a.Detailed SOFP '!G265</f>
        <v>0</v>
      </c>
      <c r="G1231" s="1589">
        <f>'1a.Detailed SOFP '!H264+'1a.Detailed SOFP '!H265</f>
        <v>0</v>
      </c>
      <c r="H1231" s="1589">
        <f>'1a.Detailed SOFP '!I264+'1a.Detailed SOFP '!I265</f>
        <v>0</v>
      </c>
      <c r="I1231" s="1589">
        <f>'1a.Detailed SOFP '!J264+'1a.Detailed SOFP '!J265</f>
        <v>0</v>
      </c>
      <c r="J1231" s="1589">
        <f>'1a.Detailed SOFP '!K264+'1a.Detailed SOFP '!K265</f>
        <v>0</v>
      </c>
      <c r="K1231" s="1589">
        <f>'1a.Detailed SOFP '!L264+'1a.Detailed SOFP '!L265</f>
        <v>0</v>
      </c>
      <c r="L1231" s="1589">
        <f>'1a.Detailed SOFP '!M264+'1a.Detailed SOFP '!M265</f>
        <v>0</v>
      </c>
      <c r="M1231" s="1589">
        <f>'1a.Detailed SOFP '!N264+'1a.Detailed SOFP '!N265</f>
        <v>0</v>
      </c>
      <c r="N1231" s="177"/>
      <c r="O1231" s="80"/>
      <c r="P1231" s="80"/>
      <c r="Q1231" s="80"/>
      <c r="R1231" s="80"/>
      <c r="S1231" s="80"/>
      <c r="T1231" s="80"/>
      <c r="U1231" s="80"/>
      <c r="V1231" s="80"/>
      <c r="W1231" s="80"/>
      <c r="X1231" s="80"/>
      <c r="Y1231" s="80"/>
      <c r="Z1231" s="80"/>
      <c r="AA1231" s="80"/>
      <c r="AB1231" s="80"/>
      <c r="AC1231" s="80"/>
      <c r="AD1231" s="80"/>
      <c r="AE1231" s="80"/>
      <c r="AF1231" s="80"/>
      <c r="AG1231" s="80"/>
      <c r="AH1231" s="80"/>
      <c r="AI1231" s="80"/>
      <c r="AJ1231" s="80"/>
      <c r="AK1231" s="80"/>
      <c r="AL1231" s="80"/>
      <c r="AM1231" s="80"/>
      <c r="AN1231" s="80"/>
    </row>
    <row r="1232" spans="1:40" ht="12.75" customHeight="1">
      <c r="A1232" s="80"/>
      <c r="B1232" s="84" t="s">
        <v>390</v>
      </c>
      <c r="C1232" s="80"/>
      <c r="D1232" s="80"/>
      <c r="E1232" s="80"/>
      <c r="F1232" s="1589">
        <f>'1a.Detailed SOFP '!G266+'1a.Detailed SOFP '!G267</f>
        <v>0</v>
      </c>
      <c r="G1232" s="1589">
        <f>'1a.Detailed SOFP '!H266+'1a.Detailed SOFP '!H267</f>
        <v>0</v>
      </c>
      <c r="H1232" s="1589">
        <f>'1a.Detailed SOFP '!I266+'1a.Detailed SOFP '!I267</f>
        <v>0</v>
      </c>
      <c r="I1232" s="1589">
        <f>'1a.Detailed SOFP '!J266+'1a.Detailed SOFP '!J267</f>
        <v>0</v>
      </c>
      <c r="J1232" s="1589">
        <f>'1a.Detailed SOFP '!K266+'1a.Detailed SOFP '!K267</f>
        <v>0</v>
      </c>
      <c r="K1232" s="1589">
        <f>'1a.Detailed SOFP '!L266+'1a.Detailed SOFP '!L267</f>
        <v>0</v>
      </c>
      <c r="L1232" s="1589">
        <f>'1a.Detailed SOFP '!M266+'1a.Detailed SOFP '!M267</f>
        <v>0</v>
      </c>
      <c r="M1232" s="1589">
        <f>'1a.Detailed SOFP '!N266+'1a.Detailed SOFP '!N267</f>
        <v>0</v>
      </c>
      <c r="N1232" s="177"/>
      <c r="O1232" s="80"/>
      <c r="P1232" s="80"/>
      <c r="Q1232" s="80"/>
      <c r="R1232" s="80"/>
      <c r="S1232" s="80"/>
      <c r="T1232" s="80"/>
      <c r="U1232" s="80"/>
      <c r="V1232" s="80"/>
      <c r="W1232" s="80"/>
      <c r="X1232" s="80"/>
      <c r="Y1232" s="80"/>
      <c r="Z1232" s="80"/>
      <c r="AA1232" s="80"/>
      <c r="AB1232" s="80"/>
      <c r="AC1232" s="80"/>
      <c r="AD1232" s="80"/>
      <c r="AE1232" s="80"/>
      <c r="AF1232" s="80"/>
      <c r="AG1232" s="80"/>
      <c r="AH1232" s="80"/>
      <c r="AI1232" s="80"/>
      <c r="AJ1232" s="80"/>
      <c r="AK1232" s="80"/>
      <c r="AL1232" s="80"/>
      <c r="AM1232" s="80"/>
      <c r="AN1232" s="80"/>
    </row>
    <row r="1233" spans="1:40" ht="12.75" customHeight="1">
      <c r="A1233" s="15"/>
      <c r="B1233" s="13" t="s">
        <v>232</v>
      </c>
      <c r="C1233" s="80"/>
      <c r="D1233" s="80"/>
      <c r="E1233" s="80"/>
      <c r="F1233" s="1650">
        <f t="shared" ref="F1233:M1233" si="189">SUM(F1230:F1232)</f>
        <v>0</v>
      </c>
      <c r="G1233" s="1650">
        <f t="shared" si="189"/>
        <v>0</v>
      </c>
      <c r="H1233" s="1650">
        <f t="shared" si="189"/>
        <v>0</v>
      </c>
      <c r="I1233" s="1650">
        <f t="shared" si="189"/>
        <v>0</v>
      </c>
      <c r="J1233" s="1650">
        <f t="shared" si="189"/>
        <v>0</v>
      </c>
      <c r="K1233" s="1650">
        <f t="shared" si="189"/>
        <v>0</v>
      </c>
      <c r="L1233" s="1650">
        <f t="shared" si="189"/>
        <v>0</v>
      </c>
      <c r="M1233" s="1650">
        <f t="shared" si="189"/>
        <v>0</v>
      </c>
      <c r="N1233" s="180"/>
      <c r="O1233" s="80"/>
      <c r="P1233" s="80"/>
      <c r="Q1233" s="80"/>
      <c r="R1233" s="80"/>
      <c r="S1233" s="80"/>
      <c r="T1233" s="80"/>
      <c r="U1233" s="80"/>
      <c r="V1233" s="80"/>
      <c r="W1233" s="80"/>
      <c r="X1233" s="80"/>
      <c r="Y1233" s="80"/>
      <c r="Z1233" s="80"/>
      <c r="AA1233" s="80"/>
      <c r="AB1233" s="80"/>
      <c r="AC1233" s="80"/>
      <c r="AD1233" s="80"/>
      <c r="AE1233" s="80"/>
      <c r="AF1233" s="80"/>
      <c r="AG1233" s="80"/>
      <c r="AH1233" s="80"/>
      <c r="AI1233" s="80"/>
      <c r="AJ1233" s="80"/>
      <c r="AK1233" s="80"/>
      <c r="AL1233" s="80"/>
      <c r="AM1233" s="80"/>
      <c r="AN1233" s="80"/>
    </row>
    <row r="1234" spans="1:40" ht="12.75" customHeight="1">
      <c r="A1234" s="15"/>
      <c r="B1234" s="13"/>
      <c r="C1234" s="80"/>
      <c r="D1234" s="80"/>
      <c r="E1234" s="80"/>
      <c r="F1234" s="1589"/>
      <c r="G1234" s="1589"/>
      <c r="H1234" s="1589"/>
      <c r="I1234" s="1589"/>
      <c r="J1234" s="1589"/>
      <c r="K1234" s="1589"/>
      <c r="L1234" s="1589"/>
      <c r="M1234" s="1589"/>
      <c r="N1234" s="177"/>
      <c r="O1234" s="80"/>
      <c r="P1234" s="80"/>
      <c r="Q1234" s="80"/>
      <c r="R1234" s="80"/>
      <c r="S1234" s="80"/>
      <c r="T1234" s="80"/>
      <c r="U1234" s="80"/>
      <c r="V1234" s="80"/>
      <c r="W1234" s="80"/>
      <c r="X1234" s="80"/>
      <c r="Y1234" s="80"/>
      <c r="Z1234" s="80"/>
      <c r="AA1234" s="80"/>
      <c r="AB1234" s="80"/>
      <c r="AC1234" s="80"/>
      <c r="AD1234" s="80"/>
      <c r="AE1234" s="80"/>
      <c r="AF1234" s="80"/>
      <c r="AG1234" s="80"/>
      <c r="AH1234" s="80"/>
      <c r="AI1234" s="80"/>
      <c r="AJ1234" s="80"/>
      <c r="AK1234" s="80"/>
      <c r="AL1234" s="80"/>
      <c r="AM1234" s="80"/>
      <c r="AN1234" s="80"/>
    </row>
    <row r="1235" spans="1:40" ht="12.75" customHeight="1">
      <c r="A1235" s="15" t="s">
        <v>692</v>
      </c>
      <c r="B1235" s="13" t="s">
        <v>202</v>
      </c>
      <c r="C1235" s="80"/>
      <c r="D1235" s="80"/>
      <c r="E1235" s="80"/>
      <c r="F1235" s="1589"/>
      <c r="G1235" s="1589"/>
      <c r="H1235" s="1589"/>
      <c r="I1235" s="1589"/>
      <c r="J1235" s="1589"/>
      <c r="K1235" s="1589"/>
      <c r="L1235" s="1589"/>
      <c r="M1235" s="1589"/>
      <c r="N1235" s="177"/>
      <c r="O1235" s="80"/>
      <c r="P1235" s="80"/>
      <c r="Q1235" s="80"/>
      <c r="R1235" s="80"/>
      <c r="S1235" s="80"/>
      <c r="T1235" s="80"/>
      <c r="U1235" s="80"/>
      <c r="V1235" s="80"/>
      <c r="W1235" s="80"/>
      <c r="X1235" s="80"/>
      <c r="Y1235" s="80"/>
      <c r="Z1235" s="80"/>
      <c r="AA1235" s="80"/>
      <c r="AB1235" s="80"/>
      <c r="AC1235" s="80"/>
      <c r="AD1235" s="80"/>
      <c r="AE1235" s="80"/>
      <c r="AF1235" s="80"/>
      <c r="AG1235" s="80"/>
      <c r="AH1235" s="80"/>
      <c r="AI1235" s="80"/>
      <c r="AJ1235" s="80"/>
      <c r="AK1235" s="80"/>
      <c r="AL1235" s="80"/>
      <c r="AM1235" s="80"/>
      <c r="AN1235" s="80"/>
    </row>
    <row r="1236" spans="1:40" ht="12.75" customHeight="1">
      <c r="A1236" s="80"/>
      <c r="B1236" s="84" t="s">
        <v>387</v>
      </c>
      <c r="C1236" s="80"/>
      <c r="D1236" s="80"/>
      <c r="E1236" s="80"/>
      <c r="F1236" s="1589">
        <f>-'1a.Detailed SOFP '!G754</f>
        <v>0</v>
      </c>
      <c r="G1236" s="1589">
        <f>-'1a.Detailed SOFP '!H754</f>
        <v>0</v>
      </c>
      <c r="H1236" s="1589">
        <f>-'1a.Detailed SOFP '!I754</f>
        <v>0</v>
      </c>
      <c r="I1236" s="1589">
        <f>-'1a.Detailed SOFP '!J754</f>
        <v>0</v>
      </c>
      <c r="J1236" s="1589">
        <f>-'1a.Detailed SOFP '!K754</f>
        <v>0</v>
      </c>
      <c r="K1236" s="1589">
        <f>-'1a.Detailed SOFP '!L754</f>
        <v>0</v>
      </c>
      <c r="L1236" s="1589">
        <f>-'1a.Detailed SOFP '!M754</f>
        <v>0</v>
      </c>
      <c r="M1236" s="1589">
        <f>-'1a.Detailed SOFP '!N754</f>
        <v>0</v>
      </c>
      <c r="N1236" s="177"/>
      <c r="O1236" s="80"/>
      <c r="P1236" s="80"/>
      <c r="Q1236" s="80"/>
      <c r="R1236" s="80"/>
      <c r="S1236" s="80"/>
      <c r="T1236" s="80"/>
      <c r="U1236" s="80"/>
      <c r="V1236" s="80"/>
      <c r="W1236" s="80"/>
      <c r="X1236" s="80"/>
      <c r="Y1236" s="80"/>
      <c r="Z1236" s="80"/>
      <c r="AA1236" s="80"/>
      <c r="AB1236" s="80"/>
      <c r="AC1236" s="80"/>
      <c r="AD1236" s="80"/>
      <c r="AE1236" s="80"/>
      <c r="AF1236" s="80"/>
      <c r="AG1236" s="80"/>
      <c r="AH1236" s="80"/>
      <c r="AI1236" s="80"/>
      <c r="AJ1236" s="80"/>
      <c r="AK1236" s="80"/>
      <c r="AL1236" s="80"/>
      <c r="AM1236" s="80"/>
      <c r="AN1236" s="80"/>
    </row>
    <row r="1237" spans="1:40" ht="12.75" customHeight="1">
      <c r="A1237" s="80"/>
      <c r="B1237" s="84" t="s">
        <v>389</v>
      </c>
      <c r="C1237" s="80"/>
      <c r="D1237" s="80"/>
      <c r="E1237" s="80"/>
      <c r="F1237" s="1589">
        <f>-'1a.Detailed SOFP '!G755-'1a.Detailed SOFP '!G756</f>
        <v>0</v>
      </c>
      <c r="G1237" s="1589">
        <f>-'1a.Detailed SOFP '!H755-'1a.Detailed SOFP '!H756</f>
        <v>0</v>
      </c>
      <c r="H1237" s="1589">
        <f>-'1a.Detailed SOFP '!I755-'1a.Detailed SOFP '!I756</f>
        <v>0</v>
      </c>
      <c r="I1237" s="1589">
        <f>-'1a.Detailed SOFP '!J755-'1a.Detailed SOFP '!J756</f>
        <v>0</v>
      </c>
      <c r="J1237" s="1589">
        <f>-'1a.Detailed SOFP '!K755-'1a.Detailed SOFP '!K756</f>
        <v>0</v>
      </c>
      <c r="K1237" s="1589">
        <f>-'1a.Detailed SOFP '!L755-'1a.Detailed SOFP '!L756</f>
        <v>0</v>
      </c>
      <c r="L1237" s="1589">
        <f>-'1a.Detailed SOFP '!M755-'1a.Detailed SOFP '!M756</f>
        <v>0</v>
      </c>
      <c r="M1237" s="1589">
        <f>-'1a.Detailed SOFP '!N755-'1a.Detailed SOFP '!N756</f>
        <v>0</v>
      </c>
      <c r="N1237" s="177"/>
      <c r="O1237" s="80"/>
      <c r="P1237" s="80"/>
      <c r="Q1237" s="80"/>
      <c r="R1237" s="80"/>
      <c r="S1237" s="80"/>
      <c r="T1237" s="80"/>
      <c r="U1237" s="80"/>
      <c r="V1237" s="80"/>
      <c r="W1237" s="80"/>
      <c r="X1237" s="80"/>
      <c r="Y1237" s="80"/>
      <c r="Z1237" s="80"/>
      <c r="AA1237" s="80"/>
      <c r="AB1237" s="80"/>
      <c r="AC1237" s="80"/>
      <c r="AD1237" s="80"/>
      <c r="AE1237" s="80"/>
      <c r="AF1237" s="80"/>
      <c r="AG1237" s="80"/>
      <c r="AH1237" s="80"/>
      <c r="AI1237" s="80"/>
      <c r="AJ1237" s="80"/>
      <c r="AK1237" s="80"/>
      <c r="AL1237" s="80"/>
      <c r="AM1237" s="80"/>
      <c r="AN1237" s="80"/>
    </row>
    <row r="1238" spans="1:40" ht="12.75" customHeight="1">
      <c r="A1238" s="80"/>
      <c r="B1238" s="84" t="s">
        <v>390</v>
      </c>
      <c r="C1238" s="80"/>
      <c r="D1238" s="80"/>
      <c r="E1238" s="80"/>
      <c r="F1238" s="1589">
        <f>-'1a.Detailed SOFP '!G758-'1a.Detailed SOFP '!G757</f>
        <v>0</v>
      </c>
      <c r="G1238" s="1589">
        <f>-'1a.Detailed SOFP '!H758-'1a.Detailed SOFP '!H757</f>
        <v>0</v>
      </c>
      <c r="H1238" s="1589">
        <f>-'1a.Detailed SOFP '!I758-'1a.Detailed SOFP '!I757</f>
        <v>0</v>
      </c>
      <c r="I1238" s="1589">
        <f>-'1a.Detailed SOFP '!J758-'1a.Detailed SOFP '!J757</f>
        <v>0</v>
      </c>
      <c r="J1238" s="1589">
        <f>-'1a.Detailed SOFP '!K758-'1a.Detailed SOFP '!K757</f>
        <v>0</v>
      </c>
      <c r="K1238" s="1589">
        <f>-'1a.Detailed SOFP '!L758-'1a.Detailed SOFP '!L757</f>
        <v>0</v>
      </c>
      <c r="L1238" s="1589">
        <f>-'1a.Detailed SOFP '!M758-'1a.Detailed SOFP '!M757</f>
        <v>0</v>
      </c>
      <c r="M1238" s="1589">
        <f>-'1a.Detailed SOFP '!N758-'1a.Detailed SOFP '!N757</f>
        <v>0</v>
      </c>
      <c r="N1238" s="177"/>
      <c r="O1238" s="80"/>
      <c r="P1238" s="80"/>
      <c r="Q1238" s="80"/>
      <c r="R1238" s="80"/>
      <c r="S1238" s="80"/>
      <c r="T1238" s="80"/>
      <c r="U1238" s="80"/>
      <c r="V1238" s="80"/>
      <c r="W1238" s="80"/>
      <c r="X1238" s="80"/>
      <c r="Y1238" s="80"/>
      <c r="Z1238" s="80"/>
      <c r="AA1238" s="80"/>
      <c r="AB1238" s="80"/>
      <c r="AC1238" s="80"/>
      <c r="AD1238" s="80"/>
      <c r="AE1238" s="80"/>
      <c r="AF1238" s="80"/>
      <c r="AG1238" s="80"/>
      <c r="AH1238" s="80"/>
      <c r="AI1238" s="80"/>
      <c r="AJ1238" s="80"/>
      <c r="AK1238" s="80"/>
      <c r="AL1238" s="80"/>
      <c r="AM1238" s="80"/>
      <c r="AN1238" s="80"/>
    </row>
    <row r="1239" spans="1:40" ht="12.75" customHeight="1">
      <c r="A1239" s="15"/>
      <c r="B1239" s="13" t="s">
        <v>232</v>
      </c>
      <c r="C1239" s="80"/>
      <c r="D1239" s="80"/>
      <c r="E1239" s="80"/>
      <c r="F1239" s="1650">
        <f>SUM(F1236:F1238)</f>
        <v>0</v>
      </c>
      <c r="G1239" s="1650">
        <f t="shared" ref="G1239:M1239" si="190">SUM(G1236:G1238)</f>
        <v>0</v>
      </c>
      <c r="H1239" s="1650">
        <f t="shared" si="190"/>
        <v>0</v>
      </c>
      <c r="I1239" s="1650">
        <f t="shared" si="190"/>
        <v>0</v>
      </c>
      <c r="J1239" s="1650">
        <f t="shared" si="190"/>
        <v>0</v>
      </c>
      <c r="K1239" s="1650">
        <f t="shared" si="190"/>
        <v>0</v>
      </c>
      <c r="L1239" s="1650">
        <f t="shared" si="190"/>
        <v>0</v>
      </c>
      <c r="M1239" s="1650">
        <f t="shared" si="190"/>
        <v>0</v>
      </c>
      <c r="N1239" s="180"/>
      <c r="O1239" s="80"/>
      <c r="P1239" s="80"/>
      <c r="Q1239" s="80"/>
      <c r="R1239" s="80"/>
      <c r="S1239" s="80"/>
      <c r="T1239" s="80"/>
      <c r="U1239" s="80"/>
      <c r="V1239" s="80"/>
      <c r="W1239" s="80"/>
      <c r="X1239" s="80"/>
      <c r="Y1239" s="80"/>
      <c r="Z1239" s="80"/>
      <c r="AA1239" s="80"/>
      <c r="AB1239" s="80"/>
      <c r="AC1239" s="80"/>
      <c r="AD1239" s="80"/>
      <c r="AE1239" s="80"/>
      <c r="AF1239" s="80"/>
      <c r="AG1239" s="80"/>
      <c r="AH1239" s="80"/>
      <c r="AI1239" s="80"/>
      <c r="AJ1239" s="80"/>
      <c r="AK1239" s="80"/>
      <c r="AL1239" s="80"/>
      <c r="AM1239" s="80"/>
      <c r="AN1239" s="80"/>
    </row>
    <row r="1240" spans="1:40" ht="12.75" customHeight="1">
      <c r="A1240" s="15"/>
      <c r="B1240" s="13"/>
      <c r="C1240" s="80"/>
      <c r="D1240" s="80"/>
      <c r="E1240" s="80"/>
      <c r="F1240" s="1589"/>
      <c r="G1240" s="1589"/>
      <c r="H1240" s="1589"/>
      <c r="I1240" s="1589"/>
      <c r="J1240" s="1589"/>
      <c r="K1240" s="1589"/>
      <c r="L1240" s="1589"/>
      <c r="M1240" s="1589"/>
      <c r="N1240" s="177"/>
      <c r="O1240" s="80"/>
      <c r="P1240" s="80"/>
      <c r="Q1240" s="80"/>
      <c r="R1240" s="80"/>
      <c r="S1240" s="80"/>
      <c r="T1240" s="80"/>
      <c r="U1240" s="80"/>
      <c r="V1240" s="80"/>
      <c r="W1240" s="80"/>
      <c r="X1240" s="80"/>
      <c r="Y1240" s="80"/>
      <c r="Z1240" s="80"/>
      <c r="AA1240" s="80"/>
      <c r="AB1240" s="80"/>
      <c r="AC1240" s="80"/>
      <c r="AD1240" s="80"/>
      <c r="AE1240" s="80"/>
      <c r="AF1240" s="80"/>
      <c r="AG1240" s="80"/>
      <c r="AH1240" s="80"/>
      <c r="AI1240" s="80"/>
      <c r="AJ1240" s="80"/>
      <c r="AK1240" s="80"/>
      <c r="AL1240" s="80"/>
      <c r="AM1240" s="80"/>
      <c r="AN1240" s="80"/>
    </row>
    <row r="1241" spans="1:40" ht="12.75" customHeight="1">
      <c r="A1241" s="244" t="s">
        <v>706</v>
      </c>
      <c r="B1241" s="324" t="s">
        <v>994</v>
      </c>
      <c r="C1241" s="80"/>
      <c r="D1241" s="80"/>
      <c r="E1241" s="80"/>
      <c r="F1241" s="1589"/>
      <c r="G1241" s="1589"/>
      <c r="H1241" s="1589"/>
      <c r="I1241" s="1589"/>
      <c r="J1241" s="1589"/>
      <c r="K1241" s="1589"/>
      <c r="L1241" s="1589"/>
      <c r="M1241" s="1589"/>
      <c r="N1241" s="177"/>
      <c r="O1241" s="80"/>
      <c r="P1241" s="80"/>
      <c r="Q1241" s="80"/>
      <c r="R1241" s="80"/>
      <c r="S1241" s="80"/>
      <c r="T1241" s="80"/>
      <c r="U1241" s="80"/>
      <c r="V1241" s="80"/>
      <c r="W1241" s="80"/>
      <c r="X1241" s="80"/>
      <c r="Y1241" s="80"/>
      <c r="Z1241" s="80"/>
      <c r="AA1241" s="80"/>
      <c r="AB1241" s="80"/>
      <c r="AC1241" s="80"/>
      <c r="AD1241" s="80"/>
      <c r="AE1241" s="80"/>
      <c r="AF1241" s="80"/>
      <c r="AG1241" s="80"/>
      <c r="AH1241" s="80"/>
      <c r="AI1241" s="80"/>
      <c r="AJ1241" s="80"/>
      <c r="AK1241" s="80"/>
      <c r="AL1241" s="80"/>
      <c r="AM1241" s="80"/>
      <c r="AN1241" s="80"/>
    </row>
    <row r="1242" spans="1:40" ht="12.75" customHeight="1">
      <c r="A1242" s="15"/>
      <c r="B1242" s="84" t="s">
        <v>160</v>
      </c>
      <c r="C1242" s="80"/>
      <c r="D1242" s="80"/>
      <c r="E1242" s="80"/>
      <c r="F1242" s="1589">
        <f>'1a.Detailed SOFP '!G275</f>
        <v>0</v>
      </c>
      <c r="G1242" s="1589">
        <f>'1a.Detailed SOFP '!H275</f>
        <v>0</v>
      </c>
      <c r="H1242" s="1589">
        <f>'1a.Detailed SOFP '!I275</f>
        <v>0</v>
      </c>
      <c r="I1242" s="1589">
        <f>'1a.Detailed SOFP '!J275</f>
        <v>0</v>
      </c>
      <c r="J1242" s="1589">
        <f>'1a.Detailed SOFP '!K275</f>
        <v>0</v>
      </c>
      <c r="K1242" s="1589">
        <f>'1a.Detailed SOFP '!L275</f>
        <v>0</v>
      </c>
      <c r="L1242" s="1589">
        <f>'1a.Detailed SOFP '!M275</f>
        <v>0</v>
      </c>
      <c r="M1242" s="1589">
        <f>'1a.Detailed SOFP '!N275</f>
        <v>0</v>
      </c>
      <c r="N1242" s="177"/>
      <c r="O1242" s="80"/>
      <c r="P1242" s="80"/>
      <c r="Q1242" s="80"/>
      <c r="R1242" s="80"/>
      <c r="S1242" s="80"/>
      <c r="T1242" s="80"/>
      <c r="U1242" s="80"/>
      <c r="V1242" s="80"/>
      <c r="W1242" s="80"/>
      <c r="X1242" s="80"/>
      <c r="Y1242" s="80"/>
      <c r="Z1242" s="80"/>
      <c r="AA1242" s="80"/>
      <c r="AB1242" s="80"/>
      <c r="AC1242" s="80"/>
      <c r="AD1242" s="80"/>
      <c r="AE1242" s="80"/>
      <c r="AF1242" s="80"/>
      <c r="AG1242" s="80"/>
      <c r="AH1242" s="80"/>
      <c r="AI1242" s="80"/>
      <c r="AJ1242" s="80"/>
      <c r="AK1242" s="80"/>
      <c r="AL1242" s="80"/>
      <c r="AM1242" s="80"/>
      <c r="AN1242" s="80"/>
    </row>
    <row r="1243" spans="1:40" ht="12.75" customHeight="1">
      <c r="A1243" s="15"/>
      <c r="B1243" s="84" t="s">
        <v>205</v>
      </c>
      <c r="C1243" s="80"/>
      <c r="D1243" s="80"/>
      <c r="E1243" s="80"/>
      <c r="F1243" s="1589">
        <f>'1a.Detailed SOFP '!G766</f>
        <v>0</v>
      </c>
      <c r="G1243" s="1589">
        <f>'1a.Detailed SOFP '!H766</f>
        <v>0</v>
      </c>
      <c r="H1243" s="1589">
        <f>'1a.Detailed SOFP '!I766</f>
        <v>0</v>
      </c>
      <c r="I1243" s="1589">
        <f>'1a.Detailed SOFP '!J766</f>
        <v>0</v>
      </c>
      <c r="J1243" s="1589">
        <f>'1a.Detailed SOFP '!K766</f>
        <v>0</v>
      </c>
      <c r="K1243" s="1589">
        <f>'1a.Detailed SOFP '!L766</f>
        <v>0</v>
      </c>
      <c r="L1243" s="1589">
        <f>'1a.Detailed SOFP '!M766</f>
        <v>0</v>
      </c>
      <c r="M1243" s="1589">
        <f>'1a.Detailed SOFP '!N766</f>
        <v>0</v>
      </c>
      <c r="N1243" s="177"/>
      <c r="O1243" s="80"/>
      <c r="P1243" s="80"/>
      <c r="Q1243" s="80"/>
      <c r="R1243" s="80"/>
      <c r="S1243" s="80"/>
      <c r="T1243" s="80"/>
      <c r="U1243" s="80"/>
      <c r="V1243" s="80"/>
      <c r="W1243" s="80"/>
      <c r="X1243" s="80"/>
      <c r="Y1243" s="80"/>
      <c r="Z1243" s="80"/>
      <c r="AA1243" s="80"/>
      <c r="AB1243" s="80"/>
      <c r="AC1243" s="80"/>
      <c r="AD1243" s="80"/>
      <c r="AE1243" s="80"/>
      <c r="AF1243" s="80"/>
      <c r="AG1243" s="80"/>
      <c r="AH1243" s="80"/>
      <c r="AI1243" s="80"/>
      <c r="AJ1243" s="80"/>
      <c r="AK1243" s="80"/>
      <c r="AL1243" s="80"/>
      <c r="AM1243" s="80"/>
      <c r="AN1243" s="80"/>
    </row>
    <row r="1244" spans="1:40" ht="12.75" customHeight="1">
      <c r="A1244" s="152"/>
      <c r="B1244" s="13" t="s">
        <v>232</v>
      </c>
      <c r="C1244" s="80"/>
      <c r="D1244" s="80"/>
      <c r="E1244" s="80"/>
      <c r="F1244" s="1650">
        <f t="shared" ref="F1244:M1244" si="191">SUM(F1242:F1243)</f>
        <v>0</v>
      </c>
      <c r="G1244" s="1650">
        <f t="shared" si="191"/>
        <v>0</v>
      </c>
      <c r="H1244" s="1650">
        <f t="shared" si="191"/>
        <v>0</v>
      </c>
      <c r="I1244" s="1650">
        <f t="shared" si="191"/>
        <v>0</v>
      </c>
      <c r="J1244" s="1650">
        <f t="shared" si="191"/>
        <v>0</v>
      </c>
      <c r="K1244" s="1650">
        <f t="shared" si="191"/>
        <v>0</v>
      </c>
      <c r="L1244" s="1650">
        <f t="shared" si="191"/>
        <v>0</v>
      </c>
      <c r="M1244" s="1650">
        <f t="shared" si="191"/>
        <v>0</v>
      </c>
      <c r="N1244" s="180"/>
      <c r="O1244" s="80"/>
      <c r="P1244" s="80"/>
      <c r="Q1244" s="80"/>
      <c r="R1244" s="80"/>
      <c r="S1244" s="80"/>
      <c r="T1244" s="80"/>
      <c r="U1244" s="80"/>
      <c r="V1244" s="80"/>
      <c r="W1244" s="80"/>
      <c r="X1244" s="80"/>
      <c r="Y1244" s="80"/>
      <c r="Z1244" s="80"/>
      <c r="AA1244" s="80"/>
      <c r="AB1244" s="80"/>
      <c r="AC1244" s="80"/>
      <c r="AD1244" s="80"/>
      <c r="AE1244" s="80"/>
      <c r="AF1244" s="80"/>
      <c r="AG1244" s="80"/>
      <c r="AH1244" s="80"/>
      <c r="AI1244" s="80"/>
      <c r="AJ1244" s="80"/>
      <c r="AK1244" s="80"/>
      <c r="AL1244" s="80"/>
      <c r="AM1244" s="80"/>
      <c r="AN1244" s="80"/>
    </row>
    <row r="1245" spans="1:40" ht="12.75" customHeight="1">
      <c r="A1245" s="152"/>
      <c r="C1245" s="80"/>
      <c r="D1245" s="80"/>
      <c r="E1245" s="80"/>
      <c r="F1245" s="1518"/>
      <c r="G1245" s="1589"/>
      <c r="H1245" s="1589"/>
      <c r="I1245" s="1589"/>
      <c r="J1245" s="1589"/>
      <c r="K1245" s="1589"/>
      <c r="L1245" s="1589"/>
      <c r="M1245" s="1589"/>
      <c r="N1245" s="177"/>
      <c r="O1245" s="80"/>
      <c r="P1245" s="80"/>
      <c r="Q1245" s="80"/>
      <c r="R1245" s="80"/>
      <c r="S1245" s="80"/>
      <c r="T1245" s="80"/>
      <c r="U1245" s="80"/>
      <c r="V1245" s="80"/>
      <c r="W1245" s="80"/>
      <c r="X1245" s="80"/>
      <c r="Y1245" s="80"/>
      <c r="Z1245" s="80"/>
      <c r="AA1245" s="80"/>
      <c r="AB1245" s="80"/>
      <c r="AC1245" s="80"/>
      <c r="AD1245" s="80"/>
      <c r="AE1245" s="80"/>
      <c r="AF1245" s="80"/>
      <c r="AG1245" s="80"/>
      <c r="AH1245" s="80"/>
      <c r="AI1245" s="80"/>
      <c r="AJ1245" s="80"/>
      <c r="AK1245" s="80"/>
      <c r="AL1245" s="80"/>
      <c r="AM1245" s="80"/>
      <c r="AN1245" s="80"/>
    </row>
    <row r="1246" spans="1:40" ht="12.75" customHeight="1">
      <c r="A1246" s="15" t="s">
        <v>712</v>
      </c>
      <c r="B1246" s="13" t="s">
        <v>995</v>
      </c>
      <c r="C1246" s="80"/>
      <c r="D1246" s="80"/>
      <c r="E1246" s="80"/>
      <c r="F1246" s="1589"/>
      <c r="G1246" s="1589"/>
      <c r="H1246" s="1589"/>
      <c r="I1246" s="1589"/>
      <c r="J1246" s="1589"/>
      <c r="K1246" s="1589"/>
      <c r="L1246" s="1589"/>
      <c r="M1246" s="1589"/>
      <c r="N1246" s="177"/>
      <c r="O1246" s="80"/>
      <c r="P1246" s="80"/>
      <c r="Q1246" s="80"/>
      <c r="R1246" s="80"/>
      <c r="S1246" s="80"/>
      <c r="T1246" s="80"/>
      <c r="U1246" s="80"/>
      <c r="V1246" s="80"/>
      <c r="W1246" s="80"/>
      <c r="X1246" s="80"/>
      <c r="Y1246" s="80"/>
      <c r="Z1246" s="80"/>
      <c r="AA1246" s="80"/>
      <c r="AB1246" s="80"/>
      <c r="AC1246" s="80"/>
      <c r="AD1246" s="80"/>
      <c r="AE1246" s="80"/>
      <c r="AF1246" s="80"/>
      <c r="AG1246" s="80"/>
      <c r="AH1246" s="80"/>
      <c r="AI1246" s="80"/>
      <c r="AJ1246" s="80"/>
      <c r="AK1246" s="80"/>
      <c r="AL1246" s="80"/>
      <c r="AM1246" s="80"/>
      <c r="AN1246" s="80"/>
    </row>
    <row r="1247" spans="1:40" ht="12.75" customHeight="1">
      <c r="A1247" s="15"/>
      <c r="B1247" s="84" t="s">
        <v>387</v>
      </c>
      <c r="C1247" s="80"/>
      <c r="D1247" s="80"/>
      <c r="E1247" s="80"/>
      <c r="F1247" s="1589">
        <f>'2a.Fin Performance (Detailed)'!G766</f>
        <v>0</v>
      </c>
      <c r="G1247" s="1589">
        <f>'2a.Fin Performance (Detailed)'!H766</f>
        <v>0</v>
      </c>
      <c r="H1247" s="1589">
        <f>'2a.Fin Performance (Detailed)'!I766</f>
        <v>0</v>
      </c>
      <c r="I1247" s="1589">
        <f>'2a.Fin Performance (Detailed)'!J766</f>
        <v>0</v>
      </c>
      <c r="J1247" s="1589">
        <f>'2a.Fin Performance (Detailed)'!K766</f>
        <v>0</v>
      </c>
      <c r="K1247" s="1589">
        <f>'2a.Fin Performance (Detailed)'!L766</f>
        <v>0</v>
      </c>
      <c r="L1247" s="1589">
        <f>'2a.Fin Performance (Detailed)'!M766</f>
        <v>0</v>
      </c>
      <c r="M1247" s="1589">
        <f>'2a.Fin Performance (Detailed)'!N766</f>
        <v>0</v>
      </c>
      <c r="N1247" s="177"/>
      <c r="O1247" s="80"/>
      <c r="P1247" s="80"/>
      <c r="Q1247" s="80"/>
      <c r="R1247" s="80"/>
      <c r="S1247" s="80"/>
      <c r="T1247" s="80"/>
      <c r="U1247" s="80"/>
      <c r="V1247" s="80"/>
      <c r="W1247" s="80"/>
      <c r="X1247" s="80"/>
      <c r="Y1247" s="80"/>
      <c r="Z1247" s="80"/>
      <c r="AA1247" s="80"/>
      <c r="AB1247" s="80"/>
      <c r="AC1247" s="80"/>
      <c r="AD1247" s="80"/>
      <c r="AE1247" s="80"/>
      <c r="AF1247" s="80"/>
      <c r="AG1247" s="80"/>
      <c r="AH1247" s="80"/>
      <c r="AI1247" s="80"/>
      <c r="AJ1247" s="80"/>
      <c r="AK1247" s="80"/>
      <c r="AL1247" s="80"/>
      <c r="AM1247" s="80"/>
      <c r="AN1247" s="80"/>
    </row>
    <row r="1248" spans="1:40" ht="12.75" customHeight="1">
      <c r="A1248" s="15"/>
      <c r="B1248" s="84" t="s">
        <v>389</v>
      </c>
      <c r="C1248" s="80"/>
      <c r="D1248" s="80"/>
      <c r="E1248" s="80"/>
      <c r="F1248" s="1589">
        <f>'2a.Fin Performance (Detailed)'!G767</f>
        <v>0</v>
      </c>
      <c r="G1248" s="1589">
        <f>'2a.Fin Performance (Detailed)'!H767</f>
        <v>0</v>
      </c>
      <c r="H1248" s="1589">
        <f>'2a.Fin Performance (Detailed)'!I767</f>
        <v>0</v>
      </c>
      <c r="I1248" s="1589">
        <f>'2a.Fin Performance (Detailed)'!J767</f>
        <v>0</v>
      </c>
      <c r="J1248" s="1589">
        <f>'2a.Fin Performance (Detailed)'!K767</f>
        <v>0</v>
      </c>
      <c r="K1248" s="1589">
        <f>'2a.Fin Performance (Detailed)'!L767</f>
        <v>0</v>
      </c>
      <c r="L1248" s="1589">
        <f>'2a.Fin Performance (Detailed)'!M767</f>
        <v>0</v>
      </c>
      <c r="M1248" s="1589">
        <f>'2a.Fin Performance (Detailed)'!N767</f>
        <v>0</v>
      </c>
      <c r="N1248" s="177"/>
      <c r="O1248" s="80"/>
      <c r="P1248" s="80"/>
      <c r="Q1248" s="80"/>
      <c r="R1248" s="80"/>
      <c r="S1248" s="80"/>
      <c r="T1248" s="80"/>
      <c r="U1248" s="80"/>
      <c r="V1248" s="80"/>
      <c r="W1248" s="80"/>
      <c r="X1248" s="80"/>
      <c r="Y1248" s="80"/>
      <c r="Z1248" s="80"/>
      <c r="AA1248" s="80"/>
      <c r="AB1248" s="80"/>
      <c r="AC1248" s="80"/>
      <c r="AD1248" s="80"/>
      <c r="AE1248" s="80"/>
      <c r="AF1248" s="80"/>
      <c r="AG1248" s="80"/>
      <c r="AH1248" s="80"/>
      <c r="AI1248" s="80"/>
      <c r="AJ1248" s="80"/>
      <c r="AK1248" s="80"/>
      <c r="AL1248" s="80"/>
      <c r="AM1248" s="80"/>
      <c r="AN1248" s="80"/>
    </row>
    <row r="1249" spans="1:40" ht="12.75" customHeight="1">
      <c r="A1249" s="15"/>
      <c r="B1249" s="84" t="s">
        <v>390</v>
      </c>
      <c r="C1249" s="80"/>
      <c r="D1249" s="80"/>
      <c r="E1249" s="80"/>
      <c r="F1249" s="1589">
        <f>'2a.Fin Performance (Detailed)'!G768</f>
        <v>0</v>
      </c>
      <c r="G1249" s="1589">
        <f>'2a.Fin Performance (Detailed)'!H768</f>
        <v>0</v>
      </c>
      <c r="H1249" s="1589">
        <f>'2a.Fin Performance (Detailed)'!I768</f>
        <v>0</v>
      </c>
      <c r="I1249" s="1589">
        <f>'2a.Fin Performance (Detailed)'!J768</f>
        <v>0</v>
      </c>
      <c r="J1249" s="1589">
        <f>'2a.Fin Performance (Detailed)'!K768</f>
        <v>0</v>
      </c>
      <c r="K1249" s="1589">
        <f>'2a.Fin Performance (Detailed)'!L768</f>
        <v>0</v>
      </c>
      <c r="L1249" s="1589">
        <f>'2a.Fin Performance (Detailed)'!M768</f>
        <v>0</v>
      </c>
      <c r="M1249" s="1589">
        <f>'2a.Fin Performance (Detailed)'!N768</f>
        <v>0</v>
      </c>
      <c r="N1249" s="177"/>
      <c r="O1249" s="80"/>
      <c r="P1249" s="80"/>
      <c r="Q1249" s="80"/>
      <c r="R1249" s="80"/>
      <c r="S1249" s="80"/>
      <c r="T1249" s="80"/>
      <c r="U1249" s="80"/>
      <c r="V1249" s="80"/>
      <c r="W1249" s="80"/>
      <c r="X1249" s="80"/>
      <c r="Y1249" s="80"/>
      <c r="Z1249" s="80"/>
      <c r="AA1249" s="80"/>
      <c r="AB1249" s="80"/>
      <c r="AC1249" s="80"/>
      <c r="AD1249" s="80"/>
      <c r="AE1249" s="80"/>
      <c r="AF1249" s="80"/>
      <c r="AG1249" s="80"/>
      <c r="AH1249" s="80"/>
      <c r="AI1249" s="80"/>
      <c r="AJ1249" s="80"/>
      <c r="AK1249" s="80"/>
      <c r="AL1249" s="80"/>
      <c r="AM1249" s="80"/>
      <c r="AN1249" s="80"/>
    </row>
    <row r="1250" spans="1:40" s="960" customFormat="1" ht="12.75" customHeight="1">
      <c r="A1250" s="966"/>
      <c r="B1250" s="1173" t="s">
        <v>1356</v>
      </c>
      <c r="C1250" s="619"/>
      <c r="D1250" s="619"/>
      <c r="E1250" s="619"/>
      <c r="F1250" s="1589">
        <f>'2a.Fin Performance (Detailed)'!G769+'2a.Fin Performance (Detailed)'!G770+'2a.Fin Performance (Detailed)'!G771+'2a.Fin Performance (Detailed)'!G772+'2a.Fin Performance (Detailed)'!G773</f>
        <v>0</v>
      </c>
      <c r="G1250" s="1589">
        <f>'2a.Fin Performance (Detailed)'!H769+'2a.Fin Performance (Detailed)'!H770+'2a.Fin Performance (Detailed)'!H771+'2a.Fin Performance (Detailed)'!H772+'2a.Fin Performance (Detailed)'!H773</f>
        <v>0</v>
      </c>
      <c r="H1250" s="1589">
        <f>'2a.Fin Performance (Detailed)'!I769+'2a.Fin Performance (Detailed)'!I770+'2a.Fin Performance (Detailed)'!I771+'2a.Fin Performance (Detailed)'!I772+'2a.Fin Performance (Detailed)'!I773</f>
        <v>0</v>
      </c>
      <c r="I1250" s="1589">
        <f>'2a.Fin Performance (Detailed)'!J769+'2a.Fin Performance (Detailed)'!J770+'2a.Fin Performance (Detailed)'!J771+'2a.Fin Performance (Detailed)'!J772+'2a.Fin Performance (Detailed)'!J773</f>
        <v>0</v>
      </c>
      <c r="J1250" s="1589">
        <f>'2a.Fin Performance (Detailed)'!K769+'2a.Fin Performance (Detailed)'!K770+'2a.Fin Performance (Detailed)'!K771+'2a.Fin Performance (Detailed)'!K772+'2a.Fin Performance (Detailed)'!K773</f>
        <v>0</v>
      </c>
      <c r="K1250" s="1589">
        <f>'2a.Fin Performance (Detailed)'!L769+'2a.Fin Performance (Detailed)'!L770+'2a.Fin Performance (Detailed)'!L771+'2a.Fin Performance (Detailed)'!L772+'2a.Fin Performance (Detailed)'!L773</f>
        <v>0</v>
      </c>
      <c r="L1250" s="1589">
        <f>'2a.Fin Performance (Detailed)'!M769+'2a.Fin Performance (Detailed)'!M770+'2a.Fin Performance (Detailed)'!M771+'2a.Fin Performance (Detailed)'!M772+'2a.Fin Performance (Detailed)'!M773</f>
        <v>0</v>
      </c>
      <c r="M1250" s="1589">
        <f>'2a.Fin Performance (Detailed)'!N769+'2a.Fin Performance (Detailed)'!N770+'2a.Fin Performance (Detailed)'!N771+'2a.Fin Performance (Detailed)'!N772+'2a.Fin Performance (Detailed)'!N773</f>
        <v>0</v>
      </c>
      <c r="N1250" s="967"/>
      <c r="O1250" s="619"/>
      <c r="P1250" s="619"/>
      <c r="Q1250" s="619"/>
      <c r="R1250" s="619"/>
      <c r="S1250" s="619"/>
      <c r="T1250" s="619"/>
      <c r="U1250" s="619"/>
      <c r="V1250" s="619"/>
      <c r="W1250" s="619"/>
      <c r="X1250" s="619"/>
      <c r="Y1250" s="619"/>
      <c r="Z1250" s="619"/>
      <c r="AA1250" s="619"/>
      <c r="AB1250" s="619"/>
      <c r="AC1250" s="619"/>
      <c r="AD1250" s="619"/>
      <c r="AE1250" s="619"/>
      <c r="AF1250" s="619"/>
      <c r="AG1250" s="619"/>
      <c r="AH1250" s="619"/>
      <c r="AI1250" s="619"/>
      <c r="AJ1250" s="619"/>
      <c r="AK1250" s="619"/>
      <c r="AL1250" s="619"/>
      <c r="AM1250" s="619"/>
      <c r="AN1250" s="619"/>
    </row>
    <row r="1251" spans="1:40" ht="12.75" customHeight="1">
      <c r="A1251" s="15"/>
      <c r="B1251" s="13" t="s">
        <v>232</v>
      </c>
      <c r="C1251" s="80"/>
      <c r="D1251" s="80"/>
      <c r="E1251" s="80"/>
      <c r="F1251" s="1650">
        <f t="shared" ref="F1251:M1251" si="192">SUM(F1247:F1249)</f>
        <v>0</v>
      </c>
      <c r="G1251" s="1650">
        <f t="shared" si="192"/>
        <v>0</v>
      </c>
      <c r="H1251" s="1650">
        <f t="shared" si="192"/>
        <v>0</v>
      </c>
      <c r="I1251" s="1650">
        <f t="shared" si="192"/>
        <v>0</v>
      </c>
      <c r="J1251" s="1650">
        <f t="shared" si="192"/>
        <v>0</v>
      </c>
      <c r="K1251" s="1650">
        <f t="shared" si="192"/>
        <v>0</v>
      </c>
      <c r="L1251" s="1650">
        <f t="shared" si="192"/>
        <v>0</v>
      </c>
      <c r="M1251" s="1650">
        <f t="shared" si="192"/>
        <v>0</v>
      </c>
      <c r="N1251" s="180"/>
      <c r="O1251" s="80"/>
      <c r="P1251" s="80"/>
      <c r="Q1251" s="80"/>
      <c r="R1251" s="80"/>
      <c r="S1251" s="80"/>
      <c r="T1251" s="80"/>
      <c r="U1251" s="80"/>
      <c r="V1251" s="80"/>
      <c r="W1251" s="80"/>
      <c r="X1251" s="80"/>
      <c r="Y1251" s="80"/>
      <c r="Z1251" s="80"/>
      <c r="AA1251" s="80"/>
      <c r="AB1251" s="80"/>
      <c r="AC1251" s="80"/>
      <c r="AD1251" s="80"/>
      <c r="AE1251" s="80"/>
      <c r="AF1251" s="80"/>
      <c r="AG1251" s="80"/>
      <c r="AH1251" s="80"/>
      <c r="AI1251" s="80"/>
      <c r="AJ1251" s="80"/>
      <c r="AK1251" s="80"/>
      <c r="AL1251" s="80"/>
      <c r="AM1251" s="80"/>
      <c r="AN1251" s="80"/>
    </row>
    <row r="1252" spans="1:40" ht="12.75" customHeight="1">
      <c r="A1252" s="80"/>
      <c r="B1252" s="80"/>
      <c r="C1252" s="80"/>
      <c r="D1252" s="80"/>
      <c r="E1252" s="80"/>
      <c r="F1252" s="80"/>
      <c r="G1252" s="80"/>
      <c r="H1252" s="80"/>
      <c r="I1252" s="80"/>
      <c r="J1252" s="80"/>
      <c r="K1252" s="80"/>
      <c r="L1252" s="80"/>
      <c r="M1252" s="80"/>
      <c r="N1252" s="177"/>
      <c r="O1252" s="80"/>
      <c r="P1252" s="80"/>
      <c r="Q1252" s="80"/>
      <c r="R1252" s="80"/>
      <c r="S1252" s="80"/>
      <c r="T1252" s="80"/>
      <c r="U1252" s="80"/>
      <c r="V1252" s="80"/>
      <c r="W1252" s="80"/>
      <c r="X1252" s="80"/>
      <c r="Y1252" s="80"/>
      <c r="Z1252" s="80"/>
      <c r="AA1252" s="80"/>
      <c r="AB1252" s="80"/>
      <c r="AC1252" s="80"/>
      <c r="AD1252" s="80"/>
      <c r="AE1252" s="80"/>
      <c r="AF1252" s="80"/>
      <c r="AG1252" s="80"/>
      <c r="AH1252" s="80"/>
      <c r="AI1252" s="80"/>
      <c r="AJ1252" s="80"/>
      <c r="AK1252" s="80"/>
      <c r="AL1252" s="80"/>
      <c r="AM1252" s="80"/>
      <c r="AN1252" s="80"/>
    </row>
    <row r="1253" spans="1:40" ht="12.75" customHeight="1">
      <c r="A1253" s="80"/>
      <c r="B1253" s="80"/>
      <c r="C1253" s="80"/>
      <c r="D1253" s="80"/>
      <c r="E1253" s="80"/>
      <c r="F1253" s="80"/>
      <c r="G1253" s="80"/>
      <c r="H1253" s="80"/>
      <c r="I1253" s="80"/>
      <c r="J1253" s="80"/>
      <c r="K1253" s="80"/>
      <c r="L1253" s="80"/>
      <c r="M1253" s="80"/>
      <c r="N1253" s="177"/>
      <c r="O1253" s="80"/>
      <c r="P1253" s="80"/>
      <c r="Q1253" s="80"/>
      <c r="R1253" s="80"/>
      <c r="S1253" s="80"/>
      <c r="T1253" s="80"/>
      <c r="U1253" s="80"/>
      <c r="V1253" s="80"/>
      <c r="W1253" s="80"/>
      <c r="X1253" s="80"/>
      <c r="Y1253" s="80"/>
      <c r="Z1253" s="80"/>
      <c r="AA1253" s="80"/>
      <c r="AB1253" s="80"/>
      <c r="AC1253" s="80"/>
      <c r="AD1253" s="80"/>
      <c r="AE1253" s="80"/>
      <c r="AF1253" s="80"/>
      <c r="AG1253" s="80"/>
      <c r="AH1253" s="80"/>
      <c r="AI1253" s="80"/>
      <c r="AJ1253" s="80"/>
      <c r="AK1253" s="80"/>
      <c r="AL1253" s="80"/>
      <c r="AM1253" s="80"/>
      <c r="AN1253" s="80"/>
    </row>
    <row r="1254" spans="1:40" ht="12.75" customHeight="1">
      <c r="A1254" s="80"/>
      <c r="B1254" s="80"/>
      <c r="C1254" s="80"/>
      <c r="D1254" s="80"/>
      <c r="E1254" s="80"/>
      <c r="F1254" s="80"/>
      <c r="G1254" s="80"/>
      <c r="H1254" s="80"/>
      <c r="I1254" s="80"/>
      <c r="J1254" s="80"/>
      <c r="K1254" s="80"/>
      <c r="L1254" s="80"/>
      <c r="M1254" s="80"/>
      <c r="N1254" s="177"/>
      <c r="O1254" s="80"/>
      <c r="P1254" s="80"/>
      <c r="Q1254" s="80"/>
      <c r="R1254" s="80"/>
      <c r="S1254" s="80"/>
      <c r="T1254" s="80"/>
      <c r="U1254" s="80"/>
      <c r="V1254" s="80"/>
      <c r="W1254" s="80"/>
      <c r="X1254" s="80"/>
      <c r="Y1254" s="80"/>
      <c r="Z1254" s="80"/>
      <c r="AA1254" s="80"/>
      <c r="AB1254" s="80"/>
      <c r="AC1254" s="80"/>
      <c r="AD1254" s="80"/>
      <c r="AE1254" s="80"/>
      <c r="AF1254" s="80"/>
      <c r="AG1254" s="80"/>
      <c r="AH1254" s="80"/>
      <c r="AI1254" s="80"/>
      <c r="AJ1254" s="80"/>
      <c r="AK1254" s="80"/>
      <c r="AL1254" s="80"/>
      <c r="AM1254" s="80"/>
      <c r="AN1254" s="80"/>
    </row>
    <row r="1255" spans="1:40" ht="12.75" customHeight="1">
      <c r="A1255" s="80"/>
      <c r="B1255" s="80"/>
      <c r="C1255" s="80"/>
      <c r="D1255" s="80"/>
      <c r="E1255" s="80"/>
      <c r="F1255" s="80"/>
      <c r="G1255" s="80"/>
      <c r="H1255" s="80"/>
      <c r="I1255" s="80"/>
      <c r="J1255" s="80"/>
      <c r="K1255" s="80"/>
      <c r="L1255" s="80"/>
      <c r="M1255" s="80"/>
      <c r="N1255" s="177"/>
      <c r="O1255" s="80"/>
      <c r="P1255" s="80"/>
      <c r="Q1255" s="80"/>
      <c r="R1255" s="80"/>
      <c r="S1255" s="80"/>
      <c r="T1255" s="80"/>
      <c r="U1255" s="80"/>
      <c r="V1255" s="80"/>
      <c r="W1255" s="80"/>
      <c r="X1255" s="80"/>
      <c r="Y1255" s="80"/>
      <c r="Z1255" s="80"/>
      <c r="AA1255" s="80"/>
      <c r="AB1255" s="80"/>
      <c r="AC1255" s="80"/>
      <c r="AD1255" s="80"/>
      <c r="AE1255" s="80"/>
      <c r="AF1255" s="80"/>
      <c r="AG1255" s="80"/>
      <c r="AH1255" s="80"/>
      <c r="AI1255" s="80"/>
      <c r="AJ1255" s="80"/>
      <c r="AK1255" s="80"/>
      <c r="AL1255" s="80"/>
      <c r="AM1255" s="80"/>
      <c r="AN1255" s="80"/>
    </row>
    <row r="1256" spans="1:40" ht="12.75" customHeight="1">
      <c r="A1256" s="80"/>
      <c r="B1256" s="80"/>
      <c r="C1256" s="80"/>
      <c r="D1256" s="80"/>
      <c r="E1256" s="80"/>
      <c r="F1256" s="80"/>
      <c r="G1256" s="80"/>
      <c r="H1256" s="80"/>
      <c r="I1256" s="80"/>
      <c r="J1256" s="80"/>
      <c r="K1256" s="80"/>
      <c r="L1256" s="80"/>
      <c r="M1256" s="80"/>
      <c r="N1256" s="177"/>
      <c r="O1256" s="80"/>
      <c r="P1256" s="80"/>
      <c r="Q1256" s="80"/>
      <c r="R1256" s="80"/>
      <c r="S1256" s="80"/>
      <c r="T1256" s="80"/>
      <c r="U1256" s="80"/>
      <c r="V1256" s="80"/>
      <c r="W1256" s="80"/>
      <c r="X1256" s="80"/>
      <c r="Y1256" s="80"/>
      <c r="Z1256" s="80"/>
      <c r="AA1256" s="80"/>
      <c r="AB1256" s="80"/>
      <c r="AC1256" s="80"/>
      <c r="AD1256" s="80"/>
      <c r="AE1256" s="80"/>
      <c r="AF1256" s="80"/>
      <c r="AG1256" s="80"/>
      <c r="AH1256" s="80"/>
      <c r="AI1256" s="80"/>
      <c r="AJ1256" s="80"/>
      <c r="AK1256" s="80"/>
      <c r="AL1256" s="80"/>
      <c r="AM1256" s="80"/>
      <c r="AN1256" s="80"/>
    </row>
    <row r="1257" spans="1:40" ht="12.75" customHeight="1">
      <c r="A1257" s="80"/>
      <c r="B1257" s="80"/>
      <c r="C1257" s="80"/>
      <c r="D1257" s="80"/>
      <c r="E1257" s="80"/>
      <c r="F1257" s="80"/>
      <c r="G1257" s="80"/>
      <c r="H1257" s="80"/>
      <c r="I1257" s="80"/>
      <c r="J1257" s="80"/>
      <c r="K1257" s="80"/>
      <c r="L1257" s="80"/>
      <c r="M1257" s="80"/>
      <c r="N1257" s="177"/>
      <c r="O1257" s="80"/>
      <c r="P1257" s="80"/>
      <c r="Q1257" s="80"/>
      <c r="R1257" s="80"/>
      <c r="S1257" s="80"/>
      <c r="T1257" s="80"/>
      <c r="U1257" s="80"/>
      <c r="V1257" s="80"/>
      <c r="W1257" s="80"/>
      <c r="X1257" s="80"/>
      <c r="Y1257" s="80"/>
      <c r="Z1257" s="80"/>
      <c r="AA1257" s="80"/>
      <c r="AB1257" s="80"/>
      <c r="AC1257" s="80"/>
      <c r="AD1257" s="80"/>
      <c r="AE1257" s="80"/>
      <c r="AF1257" s="80"/>
      <c r="AG1257" s="80"/>
      <c r="AH1257" s="80"/>
      <c r="AI1257" s="80"/>
      <c r="AJ1257" s="80"/>
      <c r="AK1257" s="80"/>
      <c r="AL1257" s="80"/>
      <c r="AM1257" s="80"/>
      <c r="AN1257" s="80"/>
    </row>
    <row r="1258" spans="1:40" ht="12.75" customHeight="1">
      <c r="A1258" s="80"/>
      <c r="B1258" s="80"/>
      <c r="C1258" s="80"/>
      <c r="D1258" s="80"/>
      <c r="E1258" s="80"/>
      <c r="F1258" s="80"/>
      <c r="G1258" s="80"/>
      <c r="H1258" s="80"/>
      <c r="I1258" s="80"/>
      <c r="J1258" s="80"/>
      <c r="K1258" s="80"/>
      <c r="L1258" s="80"/>
      <c r="M1258" s="80"/>
      <c r="N1258" s="177"/>
      <c r="O1258" s="80"/>
      <c r="P1258" s="80"/>
      <c r="Q1258" s="80"/>
      <c r="R1258" s="80"/>
      <c r="S1258" s="80"/>
      <c r="T1258" s="80"/>
      <c r="U1258" s="80"/>
      <c r="V1258" s="80"/>
      <c r="W1258" s="80"/>
      <c r="X1258" s="80"/>
      <c r="Y1258" s="80"/>
      <c r="Z1258" s="80"/>
      <c r="AA1258" s="80"/>
      <c r="AB1258" s="80"/>
      <c r="AC1258" s="80"/>
      <c r="AD1258" s="80"/>
      <c r="AE1258" s="80"/>
      <c r="AF1258" s="80"/>
      <c r="AG1258" s="80"/>
      <c r="AH1258" s="80"/>
      <c r="AI1258" s="80"/>
      <c r="AJ1258" s="80"/>
      <c r="AK1258" s="80"/>
      <c r="AL1258" s="80"/>
      <c r="AM1258" s="80"/>
      <c r="AN1258" s="80"/>
    </row>
    <row r="1259" spans="1:40" ht="12.75" customHeight="1">
      <c r="A1259" s="80"/>
      <c r="B1259" s="80"/>
      <c r="C1259" s="80"/>
      <c r="D1259" s="80"/>
      <c r="E1259" s="80"/>
      <c r="F1259" s="80"/>
      <c r="G1259" s="80"/>
      <c r="H1259" s="80"/>
      <c r="I1259" s="80"/>
      <c r="J1259" s="80"/>
      <c r="K1259" s="80"/>
      <c r="L1259" s="80"/>
      <c r="M1259" s="80"/>
      <c r="N1259" s="177"/>
      <c r="O1259" s="80"/>
      <c r="P1259" s="80"/>
      <c r="Q1259" s="80"/>
      <c r="R1259" s="80"/>
      <c r="S1259" s="80"/>
      <c r="T1259" s="80"/>
      <c r="U1259" s="80"/>
      <c r="V1259" s="80"/>
      <c r="W1259" s="80"/>
      <c r="X1259" s="80"/>
      <c r="Y1259" s="80"/>
      <c r="Z1259" s="80"/>
      <c r="AA1259" s="80"/>
      <c r="AB1259" s="80"/>
      <c r="AC1259" s="80"/>
      <c r="AD1259" s="80"/>
      <c r="AE1259" s="80"/>
      <c r="AF1259" s="80"/>
      <c r="AG1259" s="80"/>
      <c r="AH1259" s="80"/>
      <c r="AI1259" s="80"/>
      <c r="AJ1259" s="80"/>
      <c r="AK1259" s="80"/>
      <c r="AL1259" s="80"/>
      <c r="AM1259" s="80"/>
      <c r="AN1259" s="80"/>
    </row>
    <row r="1260" spans="1:40" ht="12.75" customHeight="1">
      <c r="A1260" s="80"/>
      <c r="B1260" s="80"/>
      <c r="C1260" s="80"/>
      <c r="D1260" s="80"/>
      <c r="E1260" s="80"/>
      <c r="F1260" s="80"/>
      <c r="G1260" s="80"/>
      <c r="H1260" s="80"/>
      <c r="I1260" s="80"/>
      <c r="J1260" s="80"/>
      <c r="K1260" s="80"/>
      <c r="L1260" s="80"/>
      <c r="M1260" s="80"/>
      <c r="N1260" s="177"/>
      <c r="O1260" s="80"/>
      <c r="P1260" s="80"/>
      <c r="Q1260" s="80"/>
      <c r="R1260" s="80"/>
      <c r="S1260" s="80"/>
      <c r="T1260" s="80"/>
      <c r="U1260" s="80"/>
      <c r="V1260" s="80"/>
      <c r="W1260" s="80"/>
      <c r="X1260" s="80"/>
      <c r="Y1260" s="80"/>
      <c r="Z1260" s="80"/>
      <c r="AA1260" s="80"/>
      <c r="AB1260" s="80"/>
      <c r="AC1260" s="80"/>
      <c r="AD1260" s="80"/>
      <c r="AE1260" s="80"/>
      <c r="AF1260" s="80"/>
      <c r="AG1260" s="80"/>
      <c r="AH1260" s="80"/>
      <c r="AI1260" s="80"/>
      <c r="AJ1260" s="80"/>
      <c r="AK1260" s="80"/>
      <c r="AL1260" s="80"/>
      <c r="AM1260" s="80"/>
      <c r="AN1260" s="80"/>
    </row>
    <row r="1261" spans="1:40" ht="12.75" customHeight="1">
      <c r="A1261" s="80"/>
      <c r="B1261" s="80"/>
      <c r="C1261" s="80"/>
      <c r="D1261" s="80"/>
      <c r="E1261" s="80"/>
      <c r="F1261" s="80"/>
      <c r="G1261" s="80"/>
      <c r="H1261" s="80"/>
      <c r="I1261" s="80"/>
      <c r="J1261" s="80"/>
      <c r="K1261" s="80"/>
      <c r="L1261" s="80"/>
      <c r="M1261" s="80"/>
      <c r="N1261" s="177"/>
      <c r="O1261" s="80"/>
      <c r="P1261" s="80"/>
      <c r="Q1261" s="80"/>
      <c r="R1261" s="80"/>
      <c r="S1261" s="80"/>
      <c r="T1261" s="80"/>
      <c r="U1261" s="80"/>
      <c r="V1261" s="80"/>
      <c r="W1261" s="80"/>
      <c r="X1261" s="80"/>
      <c r="Y1261" s="80"/>
      <c r="Z1261" s="80"/>
      <c r="AA1261" s="80"/>
      <c r="AB1261" s="80"/>
      <c r="AC1261" s="80"/>
      <c r="AD1261" s="80"/>
      <c r="AE1261" s="80"/>
      <c r="AF1261" s="80"/>
      <c r="AG1261" s="80"/>
      <c r="AH1261" s="80"/>
      <c r="AI1261" s="80"/>
      <c r="AJ1261" s="80"/>
      <c r="AK1261" s="80"/>
      <c r="AL1261" s="80"/>
      <c r="AM1261" s="80"/>
      <c r="AN1261" s="80"/>
    </row>
    <row r="1262" spans="1:40" ht="12.75" customHeight="1">
      <c r="A1262" s="80"/>
      <c r="B1262" s="80"/>
      <c r="C1262" s="80"/>
      <c r="D1262" s="80"/>
      <c r="E1262" s="80"/>
      <c r="F1262" s="80"/>
      <c r="G1262" s="80"/>
      <c r="H1262" s="80"/>
      <c r="I1262" s="80"/>
      <c r="J1262" s="80"/>
      <c r="K1262" s="80"/>
      <c r="L1262" s="80"/>
      <c r="M1262" s="80"/>
      <c r="N1262" s="177"/>
      <c r="O1262" s="80"/>
      <c r="P1262" s="80"/>
      <c r="Q1262" s="80"/>
      <c r="R1262" s="80"/>
      <c r="S1262" s="80"/>
      <c r="T1262" s="80"/>
      <c r="U1262" s="80"/>
      <c r="V1262" s="80"/>
      <c r="W1262" s="80"/>
      <c r="X1262" s="80"/>
      <c r="Y1262" s="80"/>
      <c r="Z1262" s="80"/>
      <c r="AA1262" s="80"/>
      <c r="AB1262" s="80"/>
      <c r="AC1262" s="80"/>
      <c r="AD1262" s="80"/>
      <c r="AE1262" s="80"/>
      <c r="AF1262" s="80"/>
      <c r="AG1262" s="80"/>
      <c r="AH1262" s="80"/>
      <c r="AI1262" s="80"/>
      <c r="AJ1262" s="80"/>
      <c r="AK1262" s="80"/>
      <c r="AL1262" s="80"/>
      <c r="AM1262" s="80"/>
      <c r="AN1262" s="80"/>
    </row>
    <row r="1263" spans="1:40" ht="12.75" customHeight="1">
      <c r="A1263" s="80"/>
      <c r="B1263" s="80"/>
      <c r="C1263" s="80"/>
      <c r="D1263" s="80"/>
      <c r="E1263" s="80"/>
      <c r="F1263" s="80"/>
      <c r="G1263" s="80"/>
      <c r="H1263" s="80"/>
      <c r="I1263" s="80"/>
      <c r="J1263" s="80"/>
      <c r="K1263" s="80"/>
      <c r="L1263" s="80"/>
      <c r="M1263" s="80"/>
      <c r="N1263" s="177"/>
      <c r="O1263" s="80"/>
      <c r="P1263" s="80"/>
      <c r="Q1263" s="80"/>
      <c r="R1263" s="80"/>
      <c r="S1263" s="80"/>
      <c r="T1263" s="80"/>
      <c r="U1263" s="80"/>
      <c r="V1263" s="80"/>
      <c r="W1263" s="80"/>
      <c r="X1263" s="80"/>
      <c r="Y1263" s="80"/>
      <c r="Z1263" s="80"/>
      <c r="AA1263" s="80"/>
      <c r="AB1263" s="80"/>
      <c r="AC1263" s="80"/>
      <c r="AD1263" s="80"/>
      <c r="AE1263" s="80"/>
      <c r="AF1263" s="80"/>
      <c r="AG1263" s="80"/>
      <c r="AH1263" s="80"/>
      <c r="AI1263" s="80"/>
      <c r="AJ1263" s="80"/>
      <c r="AK1263" s="80"/>
      <c r="AL1263" s="80"/>
      <c r="AM1263" s="80"/>
      <c r="AN1263" s="80"/>
    </row>
    <row r="1264" spans="1:40" ht="12.75" customHeight="1">
      <c r="A1264" s="80"/>
      <c r="B1264" s="80"/>
      <c r="C1264" s="80"/>
      <c r="D1264" s="80"/>
      <c r="E1264" s="80"/>
      <c r="F1264" s="80"/>
      <c r="G1264" s="80"/>
      <c r="H1264" s="80"/>
      <c r="I1264" s="80"/>
      <c r="J1264" s="80"/>
      <c r="K1264" s="80"/>
      <c r="L1264" s="80"/>
      <c r="M1264" s="80"/>
      <c r="N1264" s="177"/>
      <c r="O1264" s="80"/>
      <c r="P1264" s="80"/>
      <c r="Q1264" s="80"/>
      <c r="R1264" s="80"/>
      <c r="S1264" s="80"/>
      <c r="T1264" s="80"/>
      <c r="U1264" s="80"/>
      <c r="V1264" s="80"/>
      <c r="W1264" s="80"/>
      <c r="X1264" s="80"/>
      <c r="Y1264" s="80"/>
      <c r="Z1264" s="80"/>
      <c r="AA1264" s="80"/>
      <c r="AB1264" s="80"/>
      <c r="AC1264" s="80"/>
      <c r="AD1264" s="80"/>
      <c r="AE1264" s="80"/>
      <c r="AF1264" s="80"/>
      <c r="AG1264" s="80"/>
      <c r="AH1264" s="80"/>
      <c r="AI1264" s="80"/>
      <c r="AJ1264" s="80"/>
      <c r="AK1264" s="80"/>
      <c r="AL1264" s="80"/>
      <c r="AM1264" s="80"/>
      <c r="AN1264" s="80"/>
    </row>
    <row r="1265" spans="1:40" ht="12.75" customHeight="1">
      <c r="A1265" s="80"/>
      <c r="B1265" s="80"/>
      <c r="C1265" s="80"/>
      <c r="D1265" s="80"/>
      <c r="E1265" s="80"/>
      <c r="F1265" s="80"/>
      <c r="G1265" s="80"/>
      <c r="H1265" s="80"/>
      <c r="I1265" s="80"/>
      <c r="J1265" s="80"/>
      <c r="K1265" s="80"/>
      <c r="L1265" s="80"/>
      <c r="M1265" s="80"/>
      <c r="N1265" s="177"/>
      <c r="O1265" s="80"/>
      <c r="P1265" s="80"/>
      <c r="Q1265" s="80"/>
      <c r="R1265" s="80"/>
      <c r="S1265" s="80"/>
      <c r="T1265" s="80"/>
      <c r="U1265" s="80"/>
      <c r="V1265" s="80"/>
      <c r="W1265" s="80"/>
      <c r="X1265" s="80"/>
      <c r="Y1265" s="80"/>
      <c r="Z1265" s="80"/>
      <c r="AA1265" s="80"/>
      <c r="AB1265" s="80"/>
      <c r="AC1265" s="80"/>
      <c r="AD1265" s="80"/>
      <c r="AE1265" s="80"/>
      <c r="AF1265" s="80"/>
      <c r="AG1265" s="80"/>
      <c r="AH1265" s="80"/>
      <c r="AI1265" s="80"/>
      <c r="AJ1265" s="80"/>
      <c r="AK1265" s="80"/>
      <c r="AL1265" s="80"/>
      <c r="AM1265" s="80"/>
      <c r="AN1265" s="80"/>
    </row>
    <row r="1266" spans="1:40" ht="12.75" customHeight="1">
      <c r="A1266" s="80"/>
      <c r="B1266" s="80"/>
      <c r="C1266" s="80"/>
      <c r="D1266" s="80"/>
      <c r="E1266" s="80"/>
      <c r="F1266" s="80"/>
      <c r="G1266" s="80"/>
      <c r="H1266" s="80"/>
      <c r="I1266" s="80"/>
      <c r="J1266" s="80"/>
      <c r="K1266" s="80"/>
      <c r="L1266" s="80"/>
      <c r="M1266" s="80"/>
      <c r="N1266" s="177"/>
      <c r="O1266" s="80"/>
      <c r="P1266" s="80"/>
      <c r="Q1266" s="80"/>
      <c r="R1266" s="80"/>
      <c r="S1266" s="80"/>
      <c r="T1266" s="80"/>
      <c r="U1266" s="80"/>
      <c r="V1266" s="80"/>
      <c r="W1266" s="80"/>
      <c r="X1266" s="80"/>
      <c r="Y1266" s="80"/>
      <c r="Z1266" s="80"/>
      <c r="AA1266" s="80"/>
      <c r="AB1266" s="80"/>
      <c r="AC1266" s="80"/>
      <c r="AD1266" s="80"/>
      <c r="AE1266" s="80"/>
      <c r="AF1266" s="80"/>
      <c r="AG1266" s="80"/>
      <c r="AH1266" s="80"/>
      <c r="AI1266" s="80"/>
      <c r="AJ1266" s="80"/>
      <c r="AK1266" s="80"/>
      <c r="AL1266" s="80"/>
      <c r="AM1266" s="80"/>
      <c r="AN1266" s="80"/>
    </row>
    <row r="1267" spans="1:40" ht="12.75" customHeight="1">
      <c r="A1267" s="80"/>
      <c r="B1267" s="80"/>
      <c r="C1267" s="80"/>
      <c r="D1267" s="80"/>
      <c r="E1267" s="80"/>
      <c r="F1267" s="80"/>
      <c r="G1267" s="80"/>
      <c r="H1267" s="80"/>
      <c r="I1267" s="80"/>
      <c r="J1267" s="80"/>
      <c r="K1267" s="80"/>
      <c r="L1267" s="80"/>
      <c r="M1267" s="80"/>
      <c r="N1267" s="177"/>
      <c r="O1267" s="80"/>
      <c r="P1267" s="80"/>
      <c r="Q1267" s="80"/>
      <c r="R1267" s="80"/>
      <c r="S1267" s="80"/>
      <c r="T1267" s="80"/>
      <c r="U1267" s="80"/>
      <c r="V1267" s="80"/>
      <c r="W1267" s="80"/>
      <c r="X1267" s="80"/>
      <c r="Y1267" s="80"/>
      <c r="Z1267" s="80"/>
      <c r="AA1267" s="80"/>
      <c r="AB1267" s="80"/>
      <c r="AC1267" s="80"/>
      <c r="AD1267" s="80"/>
      <c r="AE1267" s="80"/>
      <c r="AF1267" s="80"/>
      <c r="AG1267" s="80"/>
      <c r="AH1267" s="80"/>
      <c r="AI1267" s="80"/>
      <c r="AJ1267" s="80"/>
      <c r="AK1267" s="80"/>
      <c r="AL1267" s="80"/>
      <c r="AM1267" s="80"/>
      <c r="AN1267" s="80"/>
    </row>
    <row r="1268" spans="1:40" ht="12.75" customHeight="1">
      <c r="A1268" s="80"/>
      <c r="B1268" s="80"/>
      <c r="C1268" s="80"/>
      <c r="D1268" s="80"/>
      <c r="E1268" s="80"/>
      <c r="F1268" s="80"/>
      <c r="G1268" s="80"/>
      <c r="H1268" s="80"/>
      <c r="I1268" s="80"/>
      <c r="J1268" s="80"/>
      <c r="K1268" s="80"/>
      <c r="L1268" s="80"/>
      <c r="M1268" s="80"/>
      <c r="N1268" s="177"/>
      <c r="O1268" s="80"/>
      <c r="P1268" s="80"/>
      <c r="Q1268" s="80"/>
      <c r="R1268" s="80"/>
      <c r="S1268" s="80"/>
      <c r="T1268" s="80"/>
      <c r="U1268" s="80"/>
      <c r="V1268" s="80"/>
      <c r="W1268" s="80"/>
      <c r="X1268" s="80"/>
      <c r="Y1268" s="80"/>
      <c r="Z1268" s="80"/>
      <c r="AA1268" s="80"/>
      <c r="AB1268" s="80"/>
      <c r="AC1268" s="80"/>
      <c r="AD1268" s="80"/>
      <c r="AE1268" s="80"/>
      <c r="AF1268" s="80"/>
      <c r="AG1268" s="80"/>
      <c r="AH1268" s="80"/>
      <c r="AI1268" s="80"/>
      <c r="AJ1268" s="80"/>
      <c r="AK1268" s="80"/>
      <c r="AL1268" s="80"/>
      <c r="AM1268" s="80"/>
      <c r="AN1268" s="80"/>
    </row>
    <row r="1269" spans="1:40" ht="12.75" customHeight="1">
      <c r="A1269" s="80"/>
      <c r="B1269" s="80"/>
      <c r="C1269" s="80"/>
      <c r="D1269" s="80"/>
      <c r="E1269" s="80"/>
      <c r="F1269" s="80"/>
      <c r="G1269" s="80"/>
      <c r="H1269" s="80"/>
      <c r="I1269" s="80"/>
      <c r="J1269" s="80"/>
      <c r="K1269" s="80"/>
      <c r="L1269" s="80"/>
      <c r="M1269" s="80"/>
      <c r="N1269" s="177"/>
      <c r="O1269" s="80"/>
      <c r="P1269" s="80"/>
      <c r="Q1269" s="80"/>
      <c r="R1269" s="80"/>
      <c r="S1269" s="80"/>
      <c r="T1269" s="80"/>
      <c r="U1269" s="80"/>
      <c r="V1269" s="80"/>
      <c r="W1269" s="80"/>
      <c r="X1269" s="80"/>
      <c r="Y1269" s="80"/>
      <c r="Z1269" s="80"/>
      <c r="AA1269" s="80"/>
      <c r="AB1269" s="80"/>
      <c r="AC1269" s="80"/>
      <c r="AD1269" s="80"/>
      <c r="AE1269" s="80"/>
      <c r="AF1269" s="80"/>
      <c r="AG1269" s="80"/>
      <c r="AH1269" s="80"/>
      <c r="AI1269" s="80"/>
      <c r="AJ1269" s="80"/>
      <c r="AK1269" s="80"/>
      <c r="AL1269" s="80"/>
      <c r="AM1269" s="80"/>
      <c r="AN1269" s="80"/>
    </row>
    <row r="1270" spans="1:40" ht="12.75" customHeight="1">
      <c r="A1270" s="80"/>
      <c r="B1270" s="80"/>
      <c r="C1270" s="80"/>
      <c r="D1270" s="80"/>
      <c r="E1270" s="80"/>
      <c r="F1270" s="80"/>
      <c r="G1270" s="80"/>
      <c r="H1270" s="80"/>
      <c r="I1270" s="80"/>
      <c r="J1270" s="80"/>
      <c r="K1270" s="80"/>
      <c r="L1270" s="80"/>
      <c r="M1270" s="80"/>
      <c r="N1270" s="177"/>
      <c r="O1270" s="80"/>
      <c r="P1270" s="80"/>
      <c r="Q1270" s="80"/>
      <c r="R1270" s="80"/>
      <c r="S1270" s="80"/>
      <c r="T1270" s="80"/>
      <c r="U1270" s="80"/>
      <c r="V1270" s="80"/>
      <c r="W1270" s="80"/>
      <c r="X1270" s="80"/>
      <c r="Y1270" s="80"/>
      <c r="Z1270" s="80"/>
      <c r="AA1270" s="80"/>
      <c r="AB1270" s="80"/>
      <c r="AC1270" s="80"/>
      <c r="AD1270" s="80"/>
      <c r="AE1270" s="80"/>
      <c r="AF1270" s="80"/>
      <c r="AG1270" s="80"/>
      <c r="AH1270" s="80"/>
      <c r="AI1270" s="80"/>
      <c r="AJ1270" s="80"/>
      <c r="AK1270" s="80"/>
      <c r="AL1270" s="80"/>
      <c r="AM1270" s="80"/>
      <c r="AN1270" s="80"/>
    </row>
    <row r="1271" spans="1:40" ht="12.75" customHeight="1">
      <c r="A1271" s="80"/>
      <c r="B1271" s="80"/>
      <c r="C1271" s="80"/>
      <c r="D1271" s="80"/>
      <c r="E1271" s="80"/>
      <c r="F1271" s="80"/>
      <c r="G1271" s="80"/>
      <c r="H1271" s="80"/>
      <c r="I1271" s="80"/>
      <c r="J1271" s="80"/>
      <c r="K1271" s="80"/>
      <c r="L1271" s="80"/>
      <c r="M1271" s="80"/>
      <c r="N1271" s="177"/>
      <c r="O1271" s="80"/>
      <c r="P1271" s="80"/>
      <c r="Q1271" s="80"/>
      <c r="R1271" s="80"/>
      <c r="S1271" s="80"/>
      <c r="T1271" s="80"/>
      <c r="U1271" s="80"/>
      <c r="V1271" s="80"/>
      <c r="W1271" s="80"/>
      <c r="X1271" s="80"/>
      <c r="Y1271" s="80"/>
      <c r="Z1271" s="80"/>
      <c r="AA1271" s="80"/>
      <c r="AB1271" s="80"/>
      <c r="AC1271" s="80"/>
      <c r="AD1271" s="80"/>
      <c r="AE1271" s="80"/>
      <c r="AF1271" s="80"/>
      <c r="AG1271" s="80"/>
      <c r="AH1271" s="80"/>
      <c r="AI1271" s="80"/>
      <c r="AJ1271" s="80"/>
      <c r="AK1271" s="80"/>
      <c r="AL1271" s="80"/>
      <c r="AM1271" s="80"/>
      <c r="AN1271" s="80"/>
    </row>
    <row r="1272" spans="1:40" ht="12.75" customHeight="1">
      <c r="A1272" s="80"/>
      <c r="B1272" s="80"/>
      <c r="C1272" s="80"/>
      <c r="D1272" s="80"/>
      <c r="E1272" s="80"/>
      <c r="F1272" s="80"/>
      <c r="G1272" s="80"/>
      <c r="H1272" s="80"/>
      <c r="I1272" s="80"/>
      <c r="J1272" s="80"/>
      <c r="K1272" s="80"/>
      <c r="L1272" s="80"/>
      <c r="M1272" s="80"/>
      <c r="N1272" s="177"/>
      <c r="O1272" s="80"/>
      <c r="P1272" s="80"/>
      <c r="Q1272" s="80"/>
      <c r="R1272" s="80"/>
      <c r="S1272" s="80"/>
      <c r="T1272" s="80"/>
      <c r="U1272" s="80"/>
      <c r="V1272" s="80"/>
      <c r="W1272" s="80"/>
      <c r="X1272" s="80"/>
      <c r="Y1272" s="80"/>
      <c r="Z1272" s="80"/>
      <c r="AA1272" s="80"/>
      <c r="AB1272" s="80"/>
      <c r="AC1272" s="80"/>
      <c r="AD1272" s="80"/>
      <c r="AE1272" s="80"/>
      <c r="AF1272" s="80"/>
      <c r="AG1272" s="80"/>
      <c r="AH1272" s="80"/>
      <c r="AI1272" s="80"/>
      <c r="AJ1272" s="80"/>
      <c r="AK1272" s="80"/>
      <c r="AL1272" s="80"/>
      <c r="AM1272" s="80"/>
      <c r="AN1272" s="80"/>
    </row>
    <row r="1273" spans="1:40" ht="12.75" customHeight="1">
      <c r="A1273" s="80"/>
      <c r="B1273" s="80"/>
      <c r="C1273" s="80"/>
      <c r="D1273" s="80"/>
      <c r="E1273" s="80"/>
      <c r="F1273" s="80"/>
      <c r="G1273" s="80"/>
      <c r="H1273" s="80"/>
      <c r="I1273" s="80"/>
      <c r="J1273" s="80"/>
      <c r="K1273" s="80"/>
      <c r="L1273" s="80"/>
      <c r="M1273" s="80"/>
      <c r="N1273" s="177"/>
      <c r="O1273" s="80"/>
      <c r="P1273" s="80"/>
      <c r="Q1273" s="80"/>
      <c r="R1273" s="80"/>
      <c r="S1273" s="80"/>
      <c r="T1273" s="80"/>
      <c r="U1273" s="80"/>
      <c r="V1273" s="80"/>
      <c r="W1273" s="80"/>
      <c r="X1273" s="80"/>
      <c r="Y1273" s="80"/>
      <c r="Z1273" s="80"/>
      <c r="AA1273" s="80"/>
      <c r="AB1273" s="80"/>
      <c r="AC1273" s="80"/>
      <c r="AD1273" s="80"/>
      <c r="AE1273" s="80"/>
      <c r="AF1273" s="80"/>
      <c r="AG1273" s="80"/>
      <c r="AH1273" s="80"/>
      <c r="AI1273" s="80"/>
      <c r="AJ1273" s="80"/>
      <c r="AK1273" s="80"/>
      <c r="AL1273" s="80"/>
      <c r="AM1273" s="80"/>
      <c r="AN1273" s="80"/>
    </row>
    <row r="1274" spans="1:40" ht="12.75" customHeight="1">
      <c r="A1274" s="80"/>
      <c r="B1274" s="80"/>
      <c r="C1274" s="80"/>
      <c r="D1274" s="80"/>
      <c r="E1274" s="80"/>
      <c r="F1274" s="80"/>
      <c r="G1274" s="80"/>
      <c r="H1274" s="80"/>
      <c r="I1274" s="80"/>
      <c r="J1274" s="80"/>
      <c r="K1274" s="80"/>
      <c r="L1274" s="80"/>
      <c r="M1274" s="80"/>
      <c r="N1274" s="177"/>
      <c r="O1274" s="80"/>
      <c r="P1274" s="80"/>
      <c r="Q1274" s="80"/>
      <c r="R1274" s="80"/>
      <c r="S1274" s="80"/>
      <c r="T1274" s="80"/>
      <c r="U1274" s="80"/>
      <c r="V1274" s="80"/>
      <c r="W1274" s="80"/>
      <c r="X1274" s="80"/>
      <c r="Y1274" s="80"/>
      <c r="Z1274" s="80"/>
      <c r="AA1274" s="80"/>
      <c r="AB1274" s="80"/>
      <c r="AC1274" s="80"/>
      <c r="AD1274" s="80"/>
      <c r="AE1274" s="80"/>
      <c r="AF1274" s="80"/>
      <c r="AG1274" s="80"/>
      <c r="AH1274" s="80"/>
      <c r="AI1274" s="80"/>
      <c r="AJ1274" s="80"/>
      <c r="AK1274" s="80"/>
      <c r="AL1274" s="80"/>
      <c r="AM1274" s="80"/>
      <c r="AN1274" s="80"/>
    </row>
    <row r="1275" spans="1:40" ht="12.75" customHeight="1">
      <c r="A1275" s="80"/>
      <c r="B1275" s="80"/>
      <c r="C1275" s="80"/>
      <c r="D1275" s="80"/>
      <c r="E1275" s="80"/>
      <c r="F1275" s="80"/>
      <c r="G1275" s="80"/>
      <c r="H1275" s="80"/>
      <c r="I1275" s="80"/>
      <c r="J1275" s="80"/>
      <c r="K1275" s="80"/>
      <c r="L1275" s="80"/>
      <c r="M1275" s="80"/>
      <c r="N1275" s="177"/>
      <c r="O1275" s="80"/>
      <c r="P1275" s="80"/>
      <c r="Q1275" s="80"/>
      <c r="R1275" s="80"/>
      <c r="S1275" s="80"/>
      <c r="T1275" s="80"/>
      <c r="U1275" s="80"/>
      <c r="V1275" s="80"/>
      <c r="W1275" s="80"/>
      <c r="X1275" s="80"/>
      <c r="Y1275" s="80"/>
      <c r="Z1275" s="80"/>
      <c r="AA1275" s="80"/>
      <c r="AB1275" s="80"/>
      <c r="AC1275" s="80"/>
      <c r="AD1275" s="80"/>
      <c r="AE1275" s="80"/>
      <c r="AF1275" s="80"/>
      <c r="AG1275" s="80"/>
      <c r="AH1275" s="80"/>
      <c r="AI1275" s="80"/>
      <c r="AJ1275" s="80"/>
      <c r="AK1275" s="80"/>
      <c r="AL1275" s="80"/>
      <c r="AM1275" s="80"/>
      <c r="AN1275" s="80"/>
    </row>
    <row r="1276" spans="1:40" ht="12.75" customHeight="1">
      <c r="A1276" s="80"/>
      <c r="B1276" s="80"/>
      <c r="C1276" s="80"/>
      <c r="D1276" s="80"/>
      <c r="E1276" s="80"/>
      <c r="F1276" s="80"/>
      <c r="G1276" s="80"/>
      <c r="H1276" s="80"/>
      <c r="I1276" s="80"/>
      <c r="J1276" s="80"/>
      <c r="K1276" s="80"/>
      <c r="L1276" s="80"/>
      <c r="M1276" s="80"/>
      <c r="N1276" s="177"/>
      <c r="O1276" s="80"/>
      <c r="P1276" s="80"/>
      <c r="Q1276" s="80"/>
      <c r="R1276" s="80"/>
      <c r="S1276" s="80"/>
      <c r="T1276" s="80"/>
      <c r="U1276" s="80"/>
      <c r="V1276" s="80"/>
      <c r="W1276" s="80"/>
      <c r="X1276" s="80"/>
      <c r="Y1276" s="80"/>
      <c r="Z1276" s="80"/>
      <c r="AA1276" s="80"/>
      <c r="AB1276" s="80"/>
      <c r="AC1276" s="80"/>
      <c r="AD1276" s="80"/>
      <c r="AE1276" s="80"/>
      <c r="AF1276" s="80"/>
      <c r="AG1276" s="80"/>
      <c r="AH1276" s="80"/>
      <c r="AI1276" s="80"/>
      <c r="AJ1276" s="80"/>
      <c r="AK1276" s="80"/>
      <c r="AL1276" s="80"/>
      <c r="AM1276" s="80"/>
      <c r="AN1276" s="80"/>
    </row>
    <row r="1277" spans="1:40" ht="12.75" customHeight="1">
      <c r="A1277" s="80"/>
      <c r="B1277" s="80"/>
      <c r="C1277" s="80"/>
      <c r="D1277" s="80"/>
      <c r="E1277" s="80"/>
      <c r="F1277" s="80"/>
      <c r="G1277" s="80"/>
      <c r="H1277" s="80"/>
      <c r="I1277" s="80"/>
      <c r="J1277" s="80"/>
      <c r="K1277" s="80"/>
      <c r="L1277" s="80"/>
      <c r="M1277" s="80"/>
      <c r="N1277" s="177"/>
      <c r="O1277" s="80"/>
      <c r="P1277" s="80"/>
      <c r="Q1277" s="80"/>
      <c r="R1277" s="80"/>
      <c r="S1277" s="80"/>
      <c r="T1277" s="80"/>
      <c r="U1277" s="80"/>
      <c r="V1277" s="80"/>
      <c r="W1277" s="80"/>
      <c r="X1277" s="80"/>
      <c r="Y1277" s="80"/>
      <c r="Z1277" s="80"/>
      <c r="AA1277" s="80"/>
      <c r="AB1277" s="80"/>
      <c r="AC1277" s="80"/>
      <c r="AD1277" s="80"/>
      <c r="AE1277" s="80"/>
      <c r="AF1277" s="80"/>
      <c r="AG1277" s="80"/>
      <c r="AH1277" s="80"/>
      <c r="AI1277" s="80"/>
      <c r="AJ1277" s="80"/>
      <c r="AK1277" s="80"/>
      <c r="AL1277" s="80"/>
      <c r="AM1277" s="80"/>
      <c r="AN1277" s="80"/>
    </row>
    <row r="1278" spans="1:40" ht="12.75" customHeight="1">
      <c r="A1278" s="80"/>
      <c r="B1278" s="80"/>
      <c r="C1278" s="80"/>
      <c r="D1278" s="80"/>
      <c r="E1278" s="80"/>
      <c r="F1278" s="80"/>
      <c r="G1278" s="80"/>
      <c r="H1278" s="80"/>
      <c r="I1278" s="80"/>
      <c r="J1278" s="80"/>
      <c r="K1278" s="80"/>
      <c r="L1278" s="80"/>
      <c r="M1278" s="80"/>
      <c r="N1278" s="177"/>
      <c r="O1278" s="80"/>
      <c r="P1278" s="80"/>
      <c r="Q1278" s="80"/>
      <c r="R1278" s="80"/>
      <c r="S1278" s="80"/>
      <c r="T1278" s="80"/>
      <c r="U1278" s="80"/>
      <c r="V1278" s="80"/>
      <c r="W1278" s="80"/>
      <c r="X1278" s="80"/>
      <c r="Y1278" s="80"/>
      <c r="Z1278" s="80"/>
      <c r="AA1278" s="80"/>
      <c r="AB1278" s="80"/>
      <c r="AC1278" s="80"/>
      <c r="AD1278" s="80"/>
      <c r="AE1278" s="80"/>
      <c r="AF1278" s="80"/>
      <c r="AG1278" s="80"/>
      <c r="AH1278" s="80"/>
      <c r="AI1278" s="80"/>
      <c r="AJ1278" s="80"/>
      <c r="AK1278" s="80"/>
      <c r="AL1278" s="80"/>
      <c r="AM1278" s="80"/>
      <c r="AN1278" s="80"/>
    </row>
    <row r="1279" spans="1:40" ht="12.75" customHeight="1">
      <c r="A1279" s="80"/>
      <c r="B1279" s="80"/>
      <c r="C1279" s="80"/>
      <c r="D1279" s="80"/>
      <c r="E1279" s="80"/>
      <c r="F1279" s="80"/>
      <c r="G1279" s="80"/>
      <c r="H1279" s="80"/>
      <c r="I1279" s="80"/>
      <c r="J1279" s="80"/>
      <c r="K1279" s="80"/>
      <c r="L1279" s="80"/>
      <c r="M1279" s="80"/>
      <c r="N1279" s="177"/>
      <c r="O1279" s="80"/>
      <c r="P1279" s="80"/>
      <c r="Q1279" s="80"/>
      <c r="R1279" s="80"/>
      <c r="S1279" s="80"/>
      <c r="T1279" s="80"/>
      <c r="U1279" s="80"/>
      <c r="V1279" s="80"/>
      <c r="W1279" s="80"/>
      <c r="X1279" s="80"/>
      <c r="Y1279" s="80"/>
      <c r="Z1279" s="80"/>
      <c r="AA1279" s="80"/>
      <c r="AB1279" s="80"/>
      <c r="AC1279" s="80"/>
      <c r="AD1279" s="80"/>
      <c r="AE1279" s="80"/>
      <c r="AF1279" s="80"/>
      <c r="AG1279" s="80"/>
      <c r="AH1279" s="80"/>
      <c r="AI1279" s="80"/>
      <c r="AJ1279" s="80"/>
      <c r="AK1279" s="80"/>
      <c r="AL1279" s="80"/>
      <c r="AM1279" s="80"/>
      <c r="AN1279" s="80"/>
    </row>
    <row r="1280" spans="1:40" ht="12.75" customHeight="1">
      <c r="A1280" s="80"/>
      <c r="B1280" s="80"/>
      <c r="C1280" s="80"/>
      <c r="D1280" s="80"/>
      <c r="E1280" s="80"/>
      <c r="F1280" s="80"/>
      <c r="G1280" s="80"/>
      <c r="H1280" s="80"/>
      <c r="I1280" s="80"/>
      <c r="J1280" s="80"/>
      <c r="K1280" s="80"/>
      <c r="L1280" s="80"/>
      <c r="M1280" s="80"/>
      <c r="N1280" s="177"/>
      <c r="O1280" s="80"/>
      <c r="P1280" s="80"/>
      <c r="Q1280" s="80"/>
      <c r="R1280" s="80"/>
      <c r="S1280" s="80"/>
      <c r="T1280" s="80"/>
      <c r="U1280" s="80"/>
      <c r="V1280" s="80"/>
      <c r="W1280" s="80"/>
      <c r="X1280" s="80"/>
      <c r="Y1280" s="80"/>
      <c r="Z1280" s="80"/>
      <c r="AA1280" s="80"/>
      <c r="AB1280" s="80"/>
      <c r="AC1280" s="80"/>
      <c r="AD1280" s="80"/>
      <c r="AE1280" s="80"/>
      <c r="AF1280" s="80"/>
      <c r="AG1280" s="80"/>
      <c r="AH1280" s="80"/>
      <c r="AI1280" s="80"/>
      <c r="AJ1280" s="80"/>
      <c r="AK1280" s="80"/>
      <c r="AL1280" s="80"/>
      <c r="AM1280" s="80"/>
      <c r="AN1280" s="80"/>
    </row>
    <row r="1281" spans="1:40" ht="12.75" customHeight="1">
      <c r="A1281" s="80"/>
      <c r="B1281" s="80"/>
      <c r="C1281" s="80"/>
      <c r="D1281" s="80"/>
      <c r="E1281" s="80"/>
      <c r="F1281" s="80"/>
      <c r="G1281" s="80"/>
      <c r="H1281" s="80"/>
      <c r="I1281" s="80"/>
      <c r="J1281" s="80"/>
      <c r="K1281" s="80"/>
      <c r="L1281" s="80"/>
      <c r="M1281" s="80"/>
      <c r="N1281" s="177"/>
      <c r="O1281" s="80"/>
      <c r="P1281" s="80"/>
      <c r="Q1281" s="80"/>
      <c r="R1281" s="80"/>
      <c r="S1281" s="80"/>
      <c r="T1281" s="80"/>
      <c r="U1281" s="80"/>
      <c r="V1281" s="80"/>
      <c r="W1281" s="80"/>
      <c r="X1281" s="80"/>
      <c r="Y1281" s="80"/>
      <c r="Z1281" s="80"/>
      <c r="AA1281" s="80"/>
      <c r="AB1281" s="80"/>
      <c r="AC1281" s="80"/>
      <c r="AD1281" s="80"/>
      <c r="AE1281" s="80"/>
      <c r="AF1281" s="80"/>
      <c r="AG1281" s="80"/>
      <c r="AH1281" s="80"/>
      <c r="AI1281" s="80"/>
      <c r="AJ1281" s="80"/>
      <c r="AK1281" s="80"/>
      <c r="AL1281" s="80"/>
      <c r="AM1281" s="80"/>
      <c r="AN1281" s="80"/>
    </row>
    <row r="1282" spans="1:40" ht="12.75" customHeight="1">
      <c r="A1282" s="80"/>
      <c r="B1282" s="80"/>
      <c r="C1282" s="80"/>
      <c r="D1282" s="80"/>
      <c r="E1282" s="80"/>
      <c r="F1282" s="80"/>
      <c r="G1282" s="80"/>
      <c r="H1282" s="80"/>
      <c r="I1282" s="80"/>
      <c r="J1282" s="80"/>
      <c r="K1282" s="80"/>
      <c r="L1282" s="80"/>
      <c r="M1282" s="80"/>
      <c r="N1282" s="177"/>
      <c r="O1282" s="80"/>
      <c r="P1282" s="80"/>
      <c r="Q1282" s="80"/>
      <c r="R1282" s="80"/>
      <c r="S1282" s="80"/>
      <c r="T1282" s="80"/>
      <c r="U1282" s="80"/>
      <c r="V1282" s="80"/>
      <c r="W1282" s="80"/>
      <c r="X1282" s="80"/>
      <c r="Y1282" s="80"/>
      <c r="Z1282" s="80"/>
      <c r="AA1282" s="80"/>
      <c r="AB1282" s="80"/>
      <c r="AC1282" s="80"/>
      <c r="AD1282" s="80"/>
      <c r="AE1282" s="80"/>
      <c r="AF1282" s="80"/>
      <c r="AG1282" s="80"/>
      <c r="AH1282" s="80"/>
      <c r="AI1282" s="80"/>
      <c r="AJ1282" s="80"/>
      <c r="AK1282" s="80"/>
      <c r="AL1282" s="80"/>
      <c r="AM1282" s="80"/>
      <c r="AN1282" s="80"/>
    </row>
    <row r="1283" spans="1:40" ht="12.75" customHeight="1">
      <c r="A1283" s="80"/>
      <c r="B1283" s="80"/>
      <c r="C1283" s="80"/>
      <c r="D1283" s="80"/>
      <c r="E1283" s="80"/>
      <c r="F1283" s="80"/>
      <c r="G1283" s="80"/>
      <c r="H1283" s="80"/>
      <c r="I1283" s="80"/>
      <c r="J1283" s="80"/>
      <c r="K1283" s="80"/>
      <c r="L1283" s="80"/>
      <c r="M1283" s="80"/>
      <c r="N1283" s="177"/>
      <c r="O1283" s="80"/>
      <c r="P1283" s="80"/>
      <c r="Q1283" s="80"/>
      <c r="R1283" s="80"/>
      <c r="S1283" s="80"/>
      <c r="T1283" s="80"/>
      <c r="U1283" s="80"/>
      <c r="V1283" s="80"/>
      <c r="W1283" s="80"/>
      <c r="X1283" s="80"/>
      <c r="Y1283" s="80"/>
      <c r="Z1283" s="80"/>
      <c r="AA1283" s="80"/>
      <c r="AB1283" s="80"/>
      <c r="AC1283" s="80"/>
      <c r="AD1283" s="80"/>
      <c r="AE1283" s="80"/>
      <c r="AF1283" s="80"/>
      <c r="AG1283" s="80"/>
      <c r="AH1283" s="80"/>
      <c r="AI1283" s="80"/>
      <c r="AJ1283" s="80"/>
      <c r="AK1283" s="80"/>
      <c r="AL1283" s="80"/>
      <c r="AM1283" s="80"/>
      <c r="AN1283" s="80"/>
    </row>
    <row r="1284" spans="1:40" ht="12.75" customHeight="1">
      <c r="A1284" s="80"/>
      <c r="B1284" s="80"/>
      <c r="C1284" s="80"/>
      <c r="D1284" s="80"/>
      <c r="E1284" s="80"/>
      <c r="F1284" s="80"/>
      <c r="G1284" s="80"/>
      <c r="H1284" s="80"/>
      <c r="I1284" s="80"/>
      <c r="J1284" s="80"/>
      <c r="K1284" s="80"/>
      <c r="L1284" s="80"/>
      <c r="M1284" s="80"/>
      <c r="N1284" s="177"/>
      <c r="O1284" s="80"/>
      <c r="P1284" s="80"/>
      <c r="Q1284" s="80"/>
      <c r="R1284" s="80"/>
      <c r="S1284" s="80"/>
      <c r="T1284" s="80"/>
      <c r="U1284" s="80"/>
      <c r="V1284" s="80"/>
      <c r="W1284" s="80"/>
      <c r="X1284" s="80"/>
      <c r="Y1284" s="80"/>
      <c r="Z1284" s="80"/>
      <c r="AA1284" s="80"/>
      <c r="AB1284" s="80"/>
      <c r="AC1284" s="80"/>
      <c r="AD1284" s="80"/>
      <c r="AE1284" s="80"/>
      <c r="AF1284" s="80"/>
      <c r="AG1284" s="80"/>
      <c r="AH1284" s="80"/>
      <c r="AI1284" s="80"/>
      <c r="AJ1284" s="80"/>
      <c r="AK1284" s="80"/>
      <c r="AL1284" s="80"/>
      <c r="AM1284" s="80"/>
      <c r="AN1284" s="80"/>
    </row>
    <row r="1285" spans="1:40" ht="12.75" customHeight="1">
      <c r="A1285" s="80"/>
      <c r="B1285" s="80"/>
      <c r="C1285" s="80"/>
      <c r="D1285" s="80"/>
      <c r="E1285" s="80"/>
      <c r="F1285" s="80"/>
      <c r="G1285" s="80"/>
      <c r="H1285" s="80"/>
      <c r="I1285" s="80"/>
      <c r="J1285" s="80"/>
      <c r="K1285" s="80"/>
      <c r="L1285" s="80"/>
      <c r="M1285" s="80"/>
      <c r="N1285" s="177"/>
      <c r="O1285" s="80"/>
      <c r="P1285" s="80"/>
      <c r="Q1285" s="80"/>
      <c r="R1285" s="80"/>
      <c r="S1285" s="80"/>
      <c r="T1285" s="80"/>
      <c r="U1285" s="80"/>
      <c r="V1285" s="80"/>
      <c r="W1285" s="80"/>
      <c r="X1285" s="80"/>
      <c r="Y1285" s="80"/>
      <c r="Z1285" s="80"/>
      <c r="AA1285" s="80"/>
      <c r="AB1285" s="80"/>
      <c r="AC1285" s="80"/>
      <c r="AD1285" s="80"/>
      <c r="AE1285" s="80"/>
      <c r="AF1285" s="80"/>
      <c r="AG1285" s="80"/>
      <c r="AH1285" s="80"/>
      <c r="AI1285" s="80"/>
      <c r="AJ1285" s="80"/>
      <c r="AK1285" s="80"/>
      <c r="AL1285" s="80"/>
      <c r="AM1285" s="80"/>
      <c r="AN1285" s="80"/>
    </row>
    <row r="1286" spans="1:40" ht="12.75" customHeight="1">
      <c r="A1286" s="80"/>
      <c r="B1286" s="80"/>
      <c r="C1286" s="80"/>
      <c r="D1286" s="80"/>
      <c r="E1286" s="80"/>
      <c r="F1286" s="80"/>
      <c r="G1286" s="80"/>
      <c r="H1286" s="80"/>
      <c r="I1286" s="80"/>
      <c r="J1286" s="80"/>
      <c r="K1286" s="80"/>
      <c r="L1286" s="80"/>
      <c r="M1286" s="80"/>
      <c r="N1286" s="177"/>
      <c r="O1286" s="80"/>
      <c r="P1286" s="80"/>
      <c r="Q1286" s="80"/>
      <c r="R1286" s="80"/>
      <c r="S1286" s="80"/>
      <c r="T1286" s="80"/>
      <c r="U1286" s="80"/>
      <c r="V1286" s="80"/>
      <c r="W1286" s="80"/>
      <c r="X1286" s="80"/>
      <c r="Y1286" s="80"/>
      <c r="Z1286" s="80"/>
      <c r="AA1286" s="80"/>
      <c r="AB1286" s="80"/>
      <c r="AC1286" s="80"/>
      <c r="AD1286" s="80"/>
      <c r="AE1286" s="80"/>
      <c r="AF1286" s="80"/>
      <c r="AG1286" s="80"/>
      <c r="AH1286" s="80"/>
      <c r="AI1286" s="80"/>
      <c r="AJ1286" s="80"/>
      <c r="AK1286" s="80"/>
      <c r="AL1286" s="80"/>
      <c r="AM1286" s="80"/>
      <c r="AN1286" s="80"/>
    </row>
    <row r="1287" spans="1:40" ht="12.75" customHeight="1">
      <c r="A1287" s="80"/>
      <c r="B1287" s="80"/>
      <c r="C1287" s="80"/>
      <c r="D1287" s="80"/>
      <c r="E1287" s="80"/>
      <c r="F1287" s="80"/>
      <c r="G1287" s="80"/>
      <c r="H1287" s="80"/>
      <c r="I1287" s="80"/>
      <c r="J1287" s="80"/>
      <c r="K1287" s="80"/>
      <c r="L1287" s="80"/>
      <c r="M1287" s="80"/>
      <c r="N1287" s="177"/>
      <c r="O1287" s="80"/>
      <c r="P1287" s="80"/>
      <c r="Q1287" s="80"/>
      <c r="R1287" s="80"/>
      <c r="S1287" s="80"/>
      <c r="T1287" s="80"/>
      <c r="U1287" s="80"/>
      <c r="V1287" s="80"/>
      <c r="W1287" s="80"/>
      <c r="X1287" s="80"/>
      <c r="Y1287" s="80"/>
      <c r="Z1287" s="80"/>
      <c r="AA1287" s="80"/>
      <c r="AB1287" s="80"/>
      <c r="AC1287" s="80"/>
      <c r="AD1287" s="80"/>
      <c r="AE1287" s="80"/>
      <c r="AF1287" s="80"/>
      <c r="AG1287" s="80"/>
      <c r="AH1287" s="80"/>
      <c r="AI1287" s="80"/>
      <c r="AJ1287" s="80"/>
      <c r="AK1287" s="80"/>
      <c r="AL1287" s="80"/>
      <c r="AM1287" s="80"/>
      <c r="AN1287" s="80"/>
    </row>
    <row r="1288" spans="1:40" ht="12.75" customHeight="1">
      <c r="A1288" s="80"/>
      <c r="B1288" s="80"/>
      <c r="C1288" s="80"/>
      <c r="D1288" s="80"/>
      <c r="E1288" s="80"/>
      <c r="F1288" s="80"/>
      <c r="G1288" s="80"/>
      <c r="H1288" s="80"/>
      <c r="I1288" s="80"/>
      <c r="J1288" s="80"/>
      <c r="K1288" s="80"/>
      <c r="L1288" s="80"/>
      <c r="M1288" s="80"/>
      <c r="N1288" s="177"/>
      <c r="O1288" s="80"/>
      <c r="P1288" s="80"/>
      <c r="Q1288" s="80"/>
      <c r="R1288" s="80"/>
      <c r="S1288" s="80"/>
      <c r="T1288" s="80"/>
      <c r="U1288" s="80"/>
      <c r="V1288" s="80"/>
      <c r="W1288" s="80"/>
      <c r="X1288" s="80"/>
      <c r="Y1288" s="80"/>
      <c r="Z1288" s="80"/>
      <c r="AA1288" s="80"/>
      <c r="AB1288" s="80"/>
      <c r="AC1288" s="80"/>
      <c r="AD1288" s="80"/>
      <c r="AE1288" s="80"/>
      <c r="AF1288" s="80"/>
      <c r="AG1288" s="80"/>
      <c r="AH1288" s="80"/>
      <c r="AI1288" s="80"/>
      <c r="AJ1288" s="80"/>
      <c r="AK1288" s="80"/>
      <c r="AL1288" s="80"/>
      <c r="AM1288" s="80"/>
      <c r="AN1288" s="80"/>
    </row>
    <row r="1289" spans="1:40" ht="12.75" customHeight="1">
      <c r="A1289" s="80"/>
      <c r="B1289" s="80"/>
      <c r="C1289" s="80"/>
      <c r="D1289" s="80"/>
      <c r="E1289" s="80"/>
      <c r="F1289" s="80"/>
      <c r="G1289" s="80"/>
      <c r="H1289" s="80"/>
      <c r="I1289" s="80"/>
      <c r="J1289" s="80"/>
      <c r="K1289" s="80"/>
      <c r="L1289" s="80"/>
      <c r="M1289" s="80"/>
      <c r="N1289" s="177"/>
      <c r="O1289" s="80"/>
      <c r="P1289" s="80"/>
      <c r="Q1289" s="80"/>
      <c r="R1289" s="80"/>
      <c r="S1289" s="80"/>
      <c r="T1289" s="80"/>
      <c r="U1289" s="80"/>
      <c r="V1289" s="80"/>
      <c r="W1289" s="80"/>
      <c r="X1289" s="80"/>
      <c r="Y1289" s="80"/>
      <c r="Z1289" s="80"/>
      <c r="AA1289" s="80"/>
      <c r="AB1289" s="80"/>
      <c r="AC1289" s="80"/>
      <c r="AD1289" s="80"/>
      <c r="AE1289" s="80"/>
      <c r="AF1289" s="80"/>
      <c r="AG1289" s="80"/>
      <c r="AH1289" s="80"/>
      <c r="AI1289" s="80"/>
      <c r="AJ1289" s="80"/>
      <c r="AK1289" s="80"/>
      <c r="AL1289" s="80"/>
      <c r="AM1289" s="80"/>
      <c r="AN1289" s="80"/>
    </row>
    <row r="1290" spans="1:40" ht="12.75" customHeight="1">
      <c r="A1290" s="80"/>
      <c r="B1290" s="80"/>
      <c r="C1290" s="80"/>
      <c r="D1290" s="80"/>
      <c r="E1290" s="80"/>
      <c r="F1290" s="80"/>
      <c r="G1290" s="80"/>
      <c r="H1290" s="80"/>
      <c r="I1290" s="80"/>
      <c r="J1290" s="80"/>
      <c r="K1290" s="80"/>
      <c r="L1290" s="80"/>
      <c r="M1290" s="80"/>
      <c r="N1290" s="177"/>
      <c r="O1290" s="80"/>
      <c r="P1290" s="80"/>
      <c r="Q1290" s="80"/>
      <c r="R1290" s="80"/>
      <c r="S1290" s="80"/>
      <c r="T1290" s="80"/>
      <c r="U1290" s="80"/>
      <c r="V1290" s="80"/>
      <c r="W1290" s="80"/>
      <c r="X1290" s="80"/>
      <c r="Y1290" s="80"/>
      <c r="Z1290" s="80"/>
      <c r="AA1290" s="80"/>
      <c r="AB1290" s="80"/>
      <c r="AC1290" s="80"/>
      <c r="AD1290" s="80"/>
      <c r="AE1290" s="80"/>
      <c r="AF1290" s="80"/>
      <c r="AG1290" s="80"/>
      <c r="AH1290" s="80"/>
      <c r="AI1290" s="80"/>
      <c r="AJ1290" s="80"/>
      <c r="AK1290" s="80"/>
      <c r="AL1290" s="80"/>
      <c r="AM1290" s="80"/>
      <c r="AN1290" s="80"/>
    </row>
    <row r="1291" spans="1:40" ht="12.75" customHeight="1">
      <c r="A1291" s="80"/>
      <c r="B1291" s="80"/>
      <c r="C1291" s="80"/>
      <c r="D1291" s="80"/>
      <c r="E1291" s="80"/>
      <c r="F1291" s="80"/>
      <c r="G1291" s="80"/>
      <c r="H1291" s="80"/>
      <c r="I1291" s="80"/>
      <c r="J1291" s="80"/>
      <c r="K1291" s="80"/>
      <c r="L1291" s="80"/>
      <c r="M1291" s="80"/>
      <c r="N1291" s="177"/>
      <c r="O1291" s="80"/>
      <c r="P1291" s="80"/>
      <c r="Q1291" s="80"/>
      <c r="R1291" s="80"/>
      <c r="S1291" s="80"/>
      <c r="T1291" s="80"/>
      <c r="U1291" s="80"/>
      <c r="V1291" s="80"/>
      <c r="W1291" s="80"/>
      <c r="X1291" s="80"/>
      <c r="Y1291" s="80"/>
      <c r="Z1291" s="80"/>
      <c r="AA1291" s="80"/>
      <c r="AB1291" s="80"/>
      <c r="AC1291" s="80"/>
      <c r="AD1291" s="80"/>
      <c r="AE1291" s="80"/>
      <c r="AF1291" s="80"/>
      <c r="AG1291" s="80"/>
      <c r="AH1291" s="80"/>
      <c r="AI1291" s="80"/>
      <c r="AJ1291" s="80"/>
      <c r="AK1291" s="80"/>
      <c r="AL1291" s="80"/>
      <c r="AM1291" s="80"/>
      <c r="AN1291" s="80"/>
    </row>
    <row r="1292" spans="1:40" ht="12.75" customHeight="1">
      <c r="A1292" s="80"/>
      <c r="B1292" s="80"/>
      <c r="C1292" s="80"/>
      <c r="D1292" s="80"/>
      <c r="E1292" s="80"/>
      <c r="F1292" s="80"/>
      <c r="G1292" s="80"/>
      <c r="H1292" s="80"/>
      <c r="I1292" s="80"/>
      <c r="J1292" s="80"/>
      <c r="K1292" s="80"/>
      <c r="L1292" s="80"/>
      <c r="M1292" s="80"/>
      <c r="N1292" s="177"/>
      <c r="O1292" s="80"/>
      <c r="P1292" s="80"/>
      <c r="Q1292" s="80"/>
      <c r="R1292" s="80"/>
      <c r="S1292" s="80"/>
      <c r="T1292" s="80"/>
      <c r="U1292" s="80"/>
      <c r="V1292" s="80"/>
      <c r="W1292" s="80"/>
      <c r="X1292" s="80"/>
      <c r="Y1292" s="80"/>
      <c r="Z1292" s="80"/>
      <c r="AA1292" s="80"/>
      <c r="AB1292" s="80"/>
      <c r="AC1292" s="80"/>
      <c r="AD1292" s="80"/>
      <c r="AE1292" s="80"/>
      <c r="AF1292" s="80"/>
      <c r="AG1292" s="80"/>
      <c r="AH1292" s="80"/>
      <c r="AI1292" s="80"/>
      <c r="AJ1292" s="80"/>
      <c r="AK1292" s="80"/>
      <c r="AL1292" s="80"/>
      <c r="AM1292" s="80"/>
      <c r="AN1292" s="80"/>
    </row>
    <row r="1293" spans="1:40" ht="12.75" customHeight="1">
      <c r="A1293" s="80"/>
      <c r="B1293" s="80"/>
      <c r="C1293" s="80"/>
      <c r="D1293" s="80"/>
      <c r="E1293" s="80"/>
      <c r="F1293" s="80"/>
      <c r="G1293" s="80"/>
      <c r="H1293" s="80"/>
      <c r="I1293" s="80"/>
      <c r="J1293" s="80"/>
      <c r="K1293" s="80"/>
      <c r="L1293" s="80"/>
      <c r="M1293" s="80"/>
      <c r="N1293" s="177"/>
      <c r="O1293" s="80"/>
      <c r="P1293" s="80"/>
      <c r="Q1293" s="80"/>
      <c r="R1293" s="80"/>
      <c r="S1293" s="80"/>
      <c r="T1293" s="80"/>
      <c r="U1293" s="80"/>
      <c r="V1293" s="80"/>
      <c r="W1293" s="80"/>
      <c r="X1293" s="80"/>
      <c r="Y1293" s="80"/>
      <c r="Z1293" s="80"/>
      <c r="AA1293" s="80"/>
      <c r="AB1293" s="80"/>
      <c r="AC1293" s="80"/>
      <c r="AD1293" s="80"/>
      <c r="AE1293" s="80"/>
      <c r="AF1293" s="80"/>
      <c r="AG1293" s="80"/>
      <c r="AH1293" s="80"/>
      <c r="AI1293" s="80"/>
      <c r="AJ1293" s="80"/>
      <c r="AK1293" s="80"/>
      <c r="AL1293" s="80"/>
      <c r="AM1293" s="80"/>
      <c r="AN1293" s="80"/>
    </row>
    <row r="1294" spans="1:40" ht="12.75" customHeight="1">
      <c r="A1294" s="80"/>
      <c r="B1294" s="80"/>
      <c r="C1294" s="80"/>
      <c r="D1294" s="80"/>
      <c r="E1294" s="80"/>
      <c r="F1294" s="80"/>
      <c r="G1294" s="80"/>
      <c r="H1294" s="80"/>
      <c r="I1294" s="80"/>
      <c r="J1294" s="80"/>
      <c r="K1294" s="80"/>
      <c r="L1294" s="80"/>
      <c r="M1294" s="80"/>
      <c r="N1294" s="177"/>
      <c r="O1294" s="80"/>
      <c r="P1294" s="80"/>
      <c r="Q1294" s="80"/>
      <c r="R1294" s="80"/>
      <c r="S1294" s="80"/>
      <c r="T1294" s="80"/>
      <c r="U1294" s="80"/>
      <c r="V1294" s="80"/>
      <c r="W1294" s="80"/>
      <c r="X1294" s="80"/>
      <c r="Y1294" s="80"/>
      <c r="Z1294" s="80"/>
      <c r="AA1294" s="80"/>
      <c r="AB1294" s="80"/>
      <c r="AC1294" s="80"/>
      <c r="AD1294" s="80"/>
      <c r="AE1294" s="80"/>
      <c r="AF1294" s="80"/>
      <c r="AG1294" s="80"/>
      <c r="AH1294" s="80"/>
      <c r="AI1294" s="80"/>
      <c r="AJ1294" s="80"/>
      <c r="AK1294" s="80"/>
      <c r="AL1294" s="80"/>
      <c r="AM1294" s="80"/>
      <c r="AN1294" s="80"/>
    </row>
    <row r="1295" spans="1:40" ht="12.75" customHeight="1">
      <c r="A1295" s="80"/>
      <c r="B1295" s="80"/>
      <c r="C1295" s="80"/>
      <c r="D1295" s="80"/>
      <c r="E1295" s="80"/>
      <c r="F1295" s="80"/>
      <c r="G1295" s="80"/>
      <c r="H1295" s="80"/>
      <c r="I1295" s="80"/>
      <c r="J1295" s="80"/>
      <c r="K1295" s="80"/>
      <c r="L1295" s="80"/>
      <c r="M1295" s="80"/>
      <c r="N1295" s="177"/>
      <c r="O1295" s="80"/>
      <c r="P1295" s="80"/>
      <c r="Q1295" s="80"/>
      <c r="R1295" s="80"/>
      <c r="S1295" s="80"/>
      <c r="T1295" s="80"/>
      <c r="U1295" s="80"/>
      <c r="V1295" s="80"/>
      <c r="W1295" s="80"/>
      <c r="X1295" s="80"/>
      <c r="Y1295" s="80"/>
      <c r="Z1295" s="80"/>
      <c r="AA1295" s="80"/>
      <c r="AB1295" s="80"/>
      <c r="AC1295" s="80"/>
      <c r="AD1295" s="80"/>
      <c r="AE1295" s="80"/>
      <c r="AF1295" s="80"/>
      <c r="AG1295" s="80"/>
      <c r="AH1295" s="80"/>
      <c r="AI1295" s="80"/>
      <c r="AJ1295" s="80"/>
      <c r="AK1295" s="80"/>
      <c r="AL1295" s="80"/>
      <c r="AM1295" s="80"/>
      <c r="AN1295" s="80"/>
    </row>
    <row r="1296" spans="1:40" ht="12.75" customHeight="1">
      <c r="A1296" s="80"/>
      <c r="B1296" s="80"/>
      <c r="C1296" s="80"/>
      <c r="D1296" s="80"/>
      <c r="E1296" s="80"/>
      <c r="F1296" s="80"/>
      <c r="G1296" s="80"/>
      <c r="H1296" s="80"/>
      <c r="I1296" s="80"/>
      <c r="J1296" s="80"/>
      <c r="K1296" s="80"/>
      <c r="L1296" s="80"/>
      <c r="M1296" s="80"/>
      <c r="N1296" s="177"/>
      <c r="O1296" s="80"/>
      <c r="P1296" s="80"/>
      <c r="Q1296" s="80"/>
      <c r="R1296" s="80"/>
      <c r="S1296" s="80"/>
      <c r="T1296" s="80"/>
      <c r="U1296" s="80"/>
      <c r="V1296" s="80"/>
      <c r="W1296" s="80"/>
      <c r="X1296" s="80"/>
      <c r="Y1296" s="80"/>
      <c r="Z1296" s="80"/>
      <c r="AA1296" s="80"/>
      <c r="AB1296" s="80"/>
      <c r="AC1296" s="80"/>
      <c r="AD1296" s="80"/>
      <c r="AE1296" s="80"/>
      <c r="AF1296" s="80"/>
      <c r="AG1296" s="80"/>
      <c r="AH1296" s="80"/>
      <c r="AI1296" s="80"/>
      <c r="AJ1296" s="80"/>
      <c r="AK1296" s="80"/>
      <c r="AL1296" s="80"/>
      <c r="AM1296" s="80"/>
      <c r="AN1296" s="80"/>
    </row>
    <row r="1297" spans="1:40" ht="12.75" customHeight="1">
      <c r="A1297" s="80"/>
      <c r="B1297" s="80"/>
      <c r="C1297" s="80"/>
      <c r="D1297" s="80"/>
      <c r="E1297" s="80"/>
      <c r="F1297" s="80"/>
      <c r="G1297" s="80"/>
      <c r="H1297" s="80"/>
      <c r="I1297" s="80"/>
      <c r="J1297" s="80"/>
      <c r="K1297" s="80"/>
      <c r="L1297" s="80"/>
      <c r="M1297" s="80"/>
      <c r="N1297" s="177"/>
      <c r="O1297" s="80"/>
      <c r="P1297" s="80"/>
      <c r="Q1297" s="80"/>
      <c r="R1297" s="80"/>
      <c r="S1297" s="80"/>
      <c r="T1297" s="80"/>
      <c r="U1297" s="80"/>
      <c r="V1297" s="80"/>
      <c r="W1297" s="80"/>
      <c r="X1297" s="80"/>
      <c r="Y1297" s="80"/>
      <c r="Z1297" s="80"/>
      <c r="AA1297" s="80"/>
      <c r="AB1297" s="80"/>
      <c r="AC1297" s="80"/>
      <c r="AD1297" s="80"/>
      <c r="AE1297" s="80"/>
      <c r="AF1297" s="80"/>
      <c r="AG1297" s="80"/>
      <c r="AH1297" s="80"/>
      <c r="AI1297" s="80"/>
      <c r="AJ1297" s="80"/>
      <c r="AK1297" s="80"/>
      <c r="AL1297" s="80"/>
      <c r="AM1297" s="80"/>
      <c r="AN1297" s="80"/>
    </row>
    <row r="1298" spans="1:40" ht="12.75" customHeight="1">
      <c r="A1298" s="80"/>
      <c r="B1298" s="80"/>
      <c r="C1298" s="80"/>
      <c r="D1298" s="80"/>
      <c r="E1298" s="80"/>
      <c r="F1298" s="80"/>
      <c r="G1298" s="80"/>
      <c r="H1298" s="80"/>
      <c r="I1298" s="80"/>
      <c r="J1298" s="80"/>
      <c r="K1298" s="80"/>
      <c r="L1298" s="80"/>
      <c r="M1298" s="80"/>
      <c r="N1298" s="177"/>
      <c r="O1298" s="80"/>
      <c r="P1298" s="80"/>
      <c r="Q1298" s="80"/>
      <c r="R1298" s="80"/>
      <c r="S1298" s="80"/>
      <c r="T1298" s="80"/>
      <c r="U1298" s="80"/>
      <c r="V1298" s="80"/>
      <c r="W1298" s="80"/>
      <c r="X1298" s="80"/>
      <c r="Y1298" s="80"/>
      <c r="Z1298" s="80"/>
      <c r="AA1298" s="80"/>
      <c r="AB1298" s="80"/>
      <c r="AC1298" s="80"/>
      <c r="AD1298" s="80"/>
      <c r="AE1298" s="80"/>
      <c r="AF1298" s="80"/>
      <c r="AG1298" s="80"/>
      <c r="AH1298" s="80"/>
      <c r="AI1298" s="80"/>
      <c r="AJ1298" s="80"/>
      <c r="AK1298" s="80"/>
      <c r="AL1298" s="80"/>
      <c r="AM1298" s="80"/>
      <c r="AN1298" s="80"/>
    </row>
    <row r="1299" spans="1:40" ht="12.75" customHeight="1">
      <c r="A1299" s="80"/>
      <c r="B1299" s="80"/>
      <c r="C1299" s="80"/>
      <c r="D1299" s="80"/>
      <c r="E1299" s="80"/>
      <c r="F1299" s="80"/>
      <c r="G1299" s="80"/>
      <c r="H1299" s="80"/>
      <c r="I1299" s="80"/>
      <c r="J1299" s="80"/>
      <c r="K1299" s="80"/>
      <c r="L1299" s="80"/>
      <c r="M1299" s="80"/>
      <c r="N1299" s="177"/>
      <c r="O1299" s="80"/>
      <c r="P1299" s="80"/>
      <c r="Q1299" s="80"/>
      <c r="R1299" s="80"/>
      <c r="S1299" s="80"/>
      <c r="T1299" s="80"/>
      <c r="U1299" s="80"/>
      <c r="V1299" s="80"/>
      <c r="W1299" s="80"/>
      <c r="X1299" s="80"/>
      <c r="Y1299" s="80"/>
      <c r="Z1299" s="80"/>
      <c r="AA1299" s="80"/>
      <c r="AB1299" s="80"/>
      <c r="AC1299" s="80"/>
      <c r="AD1299" s="80"/>
      <c r="AE1299" s="80"/>
      <c r="AF1299" s="80"/>
      <c r="AG1299" s="80"/>
      <c r="AH1299" s="80"/>
      <c r="AI1299" s="80"/>
      <c r="AJ1299" s="80"/>
      <c r="AK1299" s="80"/>
      <c r="AL1299" s="80"/>
      <c r="AM1299" s="80"/>
      <c r="AN1299" s="80"/>
    </row>
    <row r="1300" spans="1:40" ht="12.75" customHeight="1">
      <c r="A1300" s="80"/>
      <c r="B1300" s="80"/>
      <c r="C1300" s="80"/>
      <c r="D1300" s="80"/>
      <c r="E1300" s="80"/>
      <c r="F1300" s="80"/>
      <c r="G1300" s="80"/>
      <c r="H1300" s="80"/>
      <c r="I1300" s="80"/>
      <c r="J1300" s="80"/>
      <c r="K1300" s="80"/>
      <c r="L1300" s="80"/>
      <c r="M1300" s="80"/>
      <c r="N1300" s="177"/>
      <c r="O1300" s="80"/>
      <c r="P1300" s="80"/>
      <c r="Q1300" s="80"/>
      <c r="R1300" s="80"/>
      <c r="S1300" s="80"/>
      <c r="T1300" s="80"/>
      <c r="U1300" s="80"/>
      <c r="V1300" s="80"/>
      <c r="W1300" s="80"/>
      <c r="X1300" s="80"/>
      <c r="Y1300" s="80"/>
      <c r="Z1300" s="80"/>
      <c r="AA1300" s="80"/>
      <c r="AB1300" s="80"/>
      <c r="AC1300" s="80"/>
      <c r="AD1300" s="80"/>
      <c r="AE1300" s="80"/>
      <c r="AF1300" s="80"/>
      <c r="AG1300" s="80"/>
      <c r="AH1300" s="80"/>
      <c r="AI1300" s="80"/>
      <c r="AJ1300" s="80"/>
      <c r="AK1300" s="80"/>
      <c r="AL1300" s="80"/>
      <c r="AM1300" s="80"/>
      <c r="AN1300" s="80"/>
    </row>
    <row r="1301" spans="1:40" ht="12.75" customHeight="1">
      <c r="A1301" s="80"/>
      <c r="B1301" s="80"/>
      <c r="C1301" s="80"/>
      <c r="D1301" s="80"/>
      <c r="E1301" s="80"/>
      <c r="F1301" s="80"/>
      <c r="G1301" s="80"/>
      <c r="H1301" s="80"/>
      <c r="I1301" s="80"/>
      <c r="J1301" s="80"/>
      <c r="K1301" s="80"/>
      <c r="L1301" s="80"/>
      <c r="M1301" s="80"/>
      <c r="N1301" s="177"/>
      <c r="O1301" s="80"/>
      <c r="P1301" s="80"/>
      <c r="Q1301" s="80"/>
      <c r="R1301" s="80"/>
      <c r="S1301" s="80"/>
      <c r="T1301" s="80"/>
      <c r="U1301" s="80"/>
      <c r="V1301" s="80"/>
      <c r="W1301" s="80"/>
      <c r="X1301" s="80"/>
      <c r="Y1301" s="80"/>
      <c r="Z1301" s="80"/>
      <c r="AA1301" s="80"/>
      <c r="AB1301" s="80"/>
      <c r="AC1301" s="80"/>
      <c r="AD1301" s="80"/>
      <c r="AE1301" s="80"/>
      <c r="AF1301" s="80"/>
      <c r="AG1301" s="80"/>
      <c r="AH1301" s="80"/>
      <c r="AI1301" s="80"/>
      <c r="AJ1301" s="80"/>
      <c r="AK1301" s="80"/>
      <c r="AL1301" s="80"/>
      <c r="AM1301" s="80"/>
      <c r="AN1301" s="80"/>
    </row>
    <row r="1302" spans="1:40" ht="12.75" customHeight="1">
      <c r="A1302" s="80"/>
      <c r="B1302" s="80"/>
      <c r="C1302" s="80"/>
      <c r="D1302" s="80"/>
      <c r="E1302" s="80"/>
      <c r="F1302" s="80"/>
      <c r="G1302" s="80"/>
      <c r="H1302" s="80"/>
      <c r="I1302" s="80"/>
      <c r="J1302" s="80"/>
      <c r="K1302" s="80"/>
      <c r="L1302" s="80"/>
      <c r="M1302" s="80"/>
      <c r="N1302" s="177"/>
      <c r="O1302" s="80"/>
      <c r="P1302" s="80"/>
      <c r="Q1302" s="80"/>
      <c r="R1302" s="80"/>
      <c r="S1302" s="80"/>
      <c r="T1302" s="80"/>
      <c r="U1302" s="80"/>
      <c r="V1302" s="80"/>
      <c r="W1302" s="80"/>
      <c r="X1302" s="80"/>
      <c r="Y1302" s="80"/>
      <c r="Z1302" s="80"/>
      <c r="AA1302" s="80"/>
      <c r="AB1302" s="80"/>
      <c r="AC1302" s="80"/>
      <c r="AD1302" s="80"/>
      <c r="AE1302" s="80"/>
      <c r="AF1302" s="80"/>
      <c r="AG1302" s="80"/>
      <c r="AH1302" s="80"/>
      <c r="AI1302" s="80"/>
      <c r="AJ1302" s="80"/>
      <c r="AK1302" s="80"/>
      <c r="AL1302" s="80"/>
      <c r="AM1302" s="80"/>
      <c r="AN1302" s="80"/>
    </row>
    <row r="1303" spans="1:40" ht="12.75" customHeight="1">
      <c r="A1303" s="80"/>
      <c r="B1303" s="80"/>
      <c r="C1303" s="80"/>
      <c r="D1303" s="80"/>
      <c r="E1303" s="80"/>
      <c r="F1303" s="80"/>
      <c r="G1303" s="80"/>
      <c r="H1303" s="80"/>
      <c r="I1303" s="80"/>
      <c r="J1303" s="80"/>
      <c r="K1303" s="80"/>
      <c r="L1303" s="80"/>
      <c r="M1303" s="80"/>
      <c r="N1303" s="177"/>
      <c r="O1303" s="80"/>
      <c r="P1303" s="80"/>
      <c r="Q1303" s="80"/>
      <c r="R1303" s="80"/>
      <c r="S1303" s="80"/>
      <c r="T1303" s="80"/>
      <c r="U1303" s="80"/>
      <c r="V1303" s="80"/>
      <c r="W1303" s="80"/>
      <c r="X1303" s="80"/>
      <c r="Y1303" s="80"/>
      <c r="Z1303" s="80"/>
      <c r="AA1303" s="80"/>
      <c r="AB1303" s="80"/>
      <c r="AC1303" s="80"/>
      <c r="AD1303" s="80"/>
      <c r="AE1303" s="80"/>
      <c r="AF1303" s="80"/>
      <c r="AG1303" s="80"/>
      <c r="AH1303" s="80"/>
      <c r="AI1303" s="80"/>
      <c r="AJ1303" s="80"/>
      <c r="AK1303" s="80"/>
      <c r="AL1303" s="80"/>
      <c r="AM1303" s="80"/>
      <c r="AN1303" s="80"/>
    </row>
    <row r="1304" spans="1:40" ht="12.75" customHeight="1">
      <c r="A1304" s="80"/>
      <c r="B1304" s="80"/>
      <c r="C1304" s="80"/>
      <c r="D1304" s="80"/>
      <c r="E1304" s="80"/>
      <c r="F1304" s="80"/>
      <c r="G1304" s="80"/>
      <c r="H1304" s="80"/>
      <c r="I1304" s="80"/>
      <c r="J1304" s="80"/>
      <c r="K1304" s="80"/>
      <c r="L1304" s="80"/>
      <c r="M1304" s="80"/>
      <c r="N1304" s="177"/>
      <c r="O1304" s="80"/>
      <c r="P1304" s="80"/>
      <c r="Q1304" s="80"/>
      <c r="R1304" s="80"/>
      <c r="S1304" s="80"/>
      <c r="T1304" s="80"/>
      <c r="U1304" s="80"/>
      <c r="V1304" s="80"/>
      <c r="W1304" s="80"/>
      <c r="X1304" s="80"/>
      <c r="Y1304" s="80"/>
      <c r="Z1304" s="80"/>
      <c r="AA1304" s="80"/>
      <c r="AB1304" s="80"/>
      <c r="AC1304" s="80"/>
      <c r="AD1304" s="80"/>
      <c r="AE1304" s="80"/>
      <c r="AF1304" s="80"/>
      <c r="AG1304" s="80"/>
      <c r="AH1304" s="80"/>
      <c r="AI1304" s="80"/>
      <c r="AJ1304" s="80"/>
      <c r="AK1304" s="80"/>
      <c r="AL1304" s="80"/>
      <c r="AM1304" s="80"/>
      <c r="AN1304" s="80"/>
    </row>
    <row r="1305" spans="1:40" ht="12.75" customHeight="1">
      <c r="A1305" s="80"/>
      <c r="B1305" s="80"/>
      <c r="C1305" s="80"/>
      <c r="D1305" s="80"/>
      <c r="E1305" s="80"/>
      <c r="F1305" s="80"/>
      <c r="G1305" s="80"/>
      <c r="H1305" s="80"/>
      <c r="I1305" s="80"/>
      <c r="J1305" s="80"/>
      <c r="K1305" s="80"/>
      <c r="L1305" s="80"/>
      <c r="M1305" s="80"/>
      <c r="N1305" s="177"/>
      <c r="O1305" s="80"/>
      <c r="P1305" s="80"/>
      <c r="Q1305" s="80"/>
      <c r="R1305" s="80"/>
      <c r="S1305" s="80"/>
      <c r="T1305" s="80"/>
      <c r="U1305" s="80"/>
      <c r="V1305" s="80"/>
      <c r="W1305" s="80"/>
      <c r="X1305" s="80"/>
      <c r="Y1305" s="80"/>
      <c r="Z1305" s="80"/>
      <c r="AA1305" s="80"/>
      <c r="AB1305" s="80"/>
      <c r="AC1305" s="80"/>
      <c r="AD1305" s="80"/>
      <c r="AE1305" s="80"/>
      <c r="AF1305" s="80"/>
      <c r="AG1305" s="80"/>
      <c r="AH1305" s="80"/>
      <c r="AI1305" s="80"/>
      <c r="AJ1305" s="80"/>
      <c r="AK1305" s="80"/>
      <c r="AL1305" s="80"/>
      <c r="AM1305" s="80"/>
      <c r="AN1305" s="80"/>
    </row>
    <row r="1306" spans="1:40" ht="12.75" customHeight="1">
      <c r="A1306" s="80"/>
      <c r="B1306" s="80"/>
      <c r="C1306" s="80"/>
      <c r="D1306" s="80"/>
      <c r="E1306" s="80"/>
      <c r="F1306" s="80"/>
      <c r="G1306" s="80"/>
      <c r="H1306" s="80"/>
      <c r="I1306" s="80"/>
      <c r="J1306" s="80"/>
      <c r="K1306" s="80"/>
      <c r="L1306" s="80"/>
      <c r="M1306" s="80"/>
      <c r="N1306" s="177"/>
      <c r="O1306" s="80"/>
      <c r="P1306" s="80"/>
      <c r="Q1306" s="80"/>
      <c r="R1306" s="80"/>
      <c r="S1306" s="80"/>
      <c r="T1306" s="80"/>
      <c r="U1306" s="80"/>
      <c r="V1306" s="80"/>
      <c r="W1306" s="80"/>
      <c r="X1306" s="80"/>
      <c r="Y1306" s="80"/>
      <c r="Z1306" s="80"/>
      <c r="AA1306" s="80"/>
      <c r="AB1306" s="80"/>
      <c r="AC1306" s="80"/>
      <c r="AD1306" s="80"/>
      <c r="AE1306" s="80"/>
      <c r="AF1306" s="80"/>
      <c r="AG1306" s="80"/>
      <c r="AH1306" s="80"/>
      <c r="AI1306" s="80"/>
      <c r="AJ1306" s="80"/>
      <c r="AK1306" s="80"/>
      <c r="AL1306" s="80"/>
      <c r="AM1306" s="80"/>
      <c r="AN1306" s="80"/>
    </row>
    <row r="1307" spans="1:40" ht="12.75" customHeight="1">
      <c r="A1307" s="80"/>
      <c r="B1307" s="80"/>
      <c r="C1307" s="80"/>
      <c r="D1307" s="80"/>
      <c r="E1307" s="80"/>
      <c r="F1307" s="80"/>
      <c r="G1307" s="80"/>
      <c r="H1307" s="80"/>
      <c r="I1307" s="80"/>
      <c r="J1307" s="80"/>
      <c r="K1307" s="80"/>
      <c r="L1307" s="80"/>
      <c r="M1307" s="80"/>
      <c r="N1307" s="177"/>
      <c r="O1307" s="80"/>
      <c r="P1307" s="80"/>
      <c r="Q1307" s="80"/>
      <c r="R1307" s="80"/>
      <c r="S1307" s="80"/>
      <c r="T1307" s="80"/>
      <c r="U1307" s="80"/>
      <c r="V1307" s="80"/>
      <c r="W1307" s="80"/>
      <c r="X1307" s="80"/>
      <c r="Y1307" s="80"/>
      <c r="Z1307" s="80"/>
      <c r="AA1307" s="80"/>
      <c r="AB1307" s="80"/>
      <c r="AC1307" s="80"/>
      <c r="AD1307" s="80"/>
      <c r="AE1307" s="80"/>
      <c r="AF1307" s="80"/>
      <c r="AG1307" s="80"/>
      <c r="AH1307" s="80"/>
      <c r="AI1307" s="80"/>
      <c r="AJ1307" s="80"/>
      <c r="AK1307" s="80"/>
      <c r="AL1307" s="80"/>
      <c r="AM1307" s="80"/>
      <c r="AN1307" s="80"/>
    </row>
    <row r="1308" spans="1:40" ht="12.75" customHeight="1">
      <c r="A1308" s="80"/>
      <c r="B1308" s="80"/>
      <c r="C1308" s="80"/>
      <c r="D1308" s="80"/>
      <c r="E1308" s="80"/>
      <c r="F1308" s="80"/>
      <c r="G1308" s="80"/>
      <c r="H1308" s="80"/>
      <c r="I1308" s="80"/>
      <c r="J1308" s="80"/>
      <c r="K1308" s="80"/>
      <c r="L1308" s="80"/>
      <c r="M1308" s="80"/>
      <c r="N1308" s="177"/>
      <c r="O1308" s="80"/>
      <c r="P1308" s="80"/>
      <c r="Q1308" s="80"/>
      <c r="R1308" s="80"/>
      <c r="S1308" s="80"/>
      <c r="T1308" s="80"/>
      <c r="U1308" s="80"/>
      <c r="V1308" s="80"/>
      <c r="W1308" s="80"/>
      <c r="X1308" s="80"/>
      <c r="Y1308" s="80"/>
      <c r="Z1308" s="80"/>
      <c r="AA1308" s="80"/>
      <c r="AB1308" s="80"/>
      <c r="AC1308" s="80"/>
      <c r="AD1308" s="80"/>
      <c r="AE1308" s="80"/>
      <c r="AF1308" s="80"/>
      <c r="AG1308" s="80"/>
      <c r="AH1308" s="80"/>
      <c r="AI1308" s="80"/>
      <c r="AJ1308" s="80"/>
      <c r="AK1308" s="80"/>
      <c r="AL1308" s="80"/>
      <c r="AM1308" s="80"/>
      <c r="AN1308" s="80"/>
    </row>
    <row r="1309" spans="1:40" ht="12.75" customHeight="1">
      <c r="A1309" s="80"/>
      <c r="B1309" s="80"/>
      <c r="C1309" s="80"/>
      <c r="D1309" s="80"/>
      <c r="E1309" s="80"/>
      <c r="F1309" s="80"/>
      <c r="G1309" s="80"/>
      <c r="H1309" s="80"/>
      <c r="I1309" s="80"/>
      <c r="J1309" s="80"/>
      <c r="K1309" s="80"/>
      <c r="L1309" s="80"/>
      <c r="M1309" s="80"/>
      <c r="N1309" s="177"/>
      <c r="O1309" s="80"/>
      <c r="P1309" s="80"/>
      <c r="Q1309" s="80"/>
      <c r="R1309" s="80"/>
      <c r="S1309" s="80"/>
      <c r="T1309" s="80"/>
      <c r="U1309" s="80"/>
      <c r="V1309" s="80"/>
      <c r="W1309" s="80"/>
      <c r="X1309" s="80"/>
      <c r="Y1309" s="80"/>
      <c r="Z1309" s="80"/>
      <c r="AA1309" s="80"/>
      <c r="AB1309" s="80"/>
      <c r="AC1309" s="80"/>
      <c r="AD1309" s="80"/>
      <c r="AE1309" s="80"/>
      <c r="AF1309" s="80"/>
      <c r="AG1309" s="80"/>
      <c r="AH1309" s="80"/>
      <c r="AI1309" s="80"/>
      <c r="AJ1309" s="80"/>
      <c r="AK1309" s="80"/>
      <c r="AL1309" s="80"/>
      <c r="AM1309" s="80"/>
      <c r="AN1309" s="80"/>
    </row>
    <row r="1310" spans="1:40" ht="12.75" customHeight="1">
      <c r="A1310" s="80"/>
      <c r="B1310" s="80"/>
      <c r="C1310" s="80"/>
      <c r="D1310" s="80"/>
      <c r="E1310" s="80"/>
      <c r="F1310" s="80"/>
      <c r="G1310" s="80"/>
      <c r="H1310" s="80"/>
      <c r="I1310" s="80"/>
      <c r="J1310" s="80"/>
      <c r="K1310" s="80"/>
      <c r="L1310" s="80"/>
      <c r="M1310" s="80"/>
      <c r="N1310" s="177"/>
      <c r="O1310" s="80"/>
      <c r="P1310" s="80"/>
      <c r="Q1310" s="80"/>
      <c r="R1310" s="80"/>
      <c r="S1310" s="80"/>
      <c r="T1310" s="80"/>
      <c r="U1310" s="80"/>
      <c r="V1310" s="80"/>
      <c r="W1310" s="80"/>
      <c r="X1310" s="80"/>
      <c r="Y1310" s="80"/>
      <c r="Z1310" s="80"/>
      <c r="AA1310" s="80"/>
      <c r="AB1310" s="80"/>
      <c r="AC1310" s="80"/>
      <c r="AD1310" s="80"/>
      <c r="AE1310" s="80"/>
      <c r="AF1310" s="80"/>
      <c r="AG1310" s="80"/>
      <c r="AH1310" s="80"/>
      <c r="AI1310" s="80"/>
      <c r="AJ1310" s="80"/>
      <c r="AK1310" s="80"/>
      <c r="AL1310" s="80"/>
      <c r="AM1310" s="80"/>
      <c r="AN1310" s="80"/>
    </row>
    <row r="1311" spans="1:40" ht="12.75" customHeight="1">
      <c r="A1311" s="80"/>
      <c r="B1311" s="80"/>
      <c r="C1311" s="80"/>
      <c r="D1311" s="80"/>
      <c r="E1311" s="80"/>
      <c r="F1311" s="80"/>
      <c r="G1311" s="80"/>
      <c r="H1311" s="80"/>
      <c r="I1311" s="80"/>
      <c r="J1311" s="80"/>
      <c r="K1311" s="80"/>
      <c r="L1311" s="80"/>
      <c r="M1311" s="80"/>
      <c r="N1311" s="177"/>
      <c r="O1311" s="80"/>
      <c r="P1311" s="80"/>
      <c r="Q1311" s="80"/>
      <c r="R1311" s="80"/>
      <c r="S1311" s="80"/>
      <c r="T1311" s="80"/>
      <c r="U1311" s="80"/>
      <c r="V1311" s="80"/>
      <c r="W1311" s="80"/>
      <c r="X1311" s="80"/>
      <c r="Y1311" s="80"/>
      <c r="Z1311" s="80"/>
      <c r="AA1311" s="80"/>
      <c r="AB1311" s="80"/>
      <c r="AC1311" s="80"/>
      <c r="AD1311" s="80"/>
      <c r="AE1311" s="80"/>
      <c r="AF1311" s="80"/>
      <c r="AG1311" s="80"/>
      <c r="AH1311" s="80"/>
      <c r="AI1311" s="80"/>
      <c r="AJ1311" s="80"/>
      <c r="AK1311" s="80"/>
      <c r="AL1311" s="80"/>
      <c r="AM1311" s="80"/>
      <c r="AN1311" s="80"/>
    </row>
    <row r="1312" spans="1:40" ht="12.75" customHeight="1">
      <c r="A1312" s="80"/>
      <c r="B1312" s="80"/>
      <c r="C1312" s="80"/>
      <c r="D1312" s="80"/>
      <c r="E1312" s="80"/>
      <c r="F1312" s="80"/>
      <c r="G1312" s="80"/>
      <c r="H1312" s="80"/>
      <c r="I1312" s="80"/>
      <c r="J1312" s="80"/>
      <c r="K1312" s="80"/>
      <c r="L1312" s="80"/>
      <c r="M1312" s="80"/>
      <c r="N1312" s="177"/>
      <c r="O1312" s="80"/>
      <c r="P1312" s="80"/>
      <c r="Q1312" s="80"/>
      <c r="R1312" s="80"/>
      <c r="S1312" s="80"/>
      <c r="T1312" s="80"/>
      <c r="U1312" s="80"/>
      <c r="V1312" s="80"/>
      <c r="W1312" s="80"/>
      <c r="X1312" s="80"/>
      <c r="Y1312" s="80"/>
      <c r="Z1312" s="80"/>
      <c r="AA1312" s="80"/>
      <c r="AB1312" s="80"/>
      <c r="AC1312" s="80"/>
      <c r="AD1312" s="80"/>
      <c r="AE1312" s="80"/>
      <c r="AF1312" s="80"/>
      <c r="AG1312" s="80"/>
      <c r="AH1312" s="80"/>
      <c r="AI1312" s="80"/>
      <c r="AJ1312" s="80"/>
      <c r="AK1312" s="80"/>
      <c r="AL1312" s="80"/>
      <c r="AM1312" s="80"/>
      <c r="AN1312" s="80"/>
    </row>
    <row r="1313" spans="1:40" ht="12.75" customHeight="1">
      <c r="A1313" s="80"/>
      <c r="B1313" s="80"/>
      <c r="C1313" s="80"/>
      <c r="D1313" s="80"/>
      <c r="E1313" s="80"/>
      <c r="F1313" s="80"/>
      <c r="G1313" s="80"/>
      <c r="H1313" s="80"/>
      <c r="I1313" s="80"/>
      <c r="J1313" s="80"/>
      <c r="K1313" s="80"/>
      <c r="L1313" s="80"/>
      <c r="M1313" s="80"/>
      <c r="N1313" s="177"/>
      <c r="O1313" s="80"/>
      <c r="P1313" s="80"/>
      <c r="Q1313" s="80"/>
      <c r="R1313" s="80"/>
      <c r="S1313" s="80"/>
      <c r="T1313" s="80"/>
      <c r="U1313" s="80"/>
      <c r="V1313" s="80"/>
      <c r="W1313" s="80"/>
      <c r="X1313" s="80"/>
      <c r="Y1313" s="80"/>
      <c r="Z1313" s="80"/>
      <c r="AA1313" s="80"/>
      <c r="AB1313" s="80"/>
      <c r="AC1313" s="80"/>
      <c r="AD1313" s="80"/>
      <c r="AE1313" s="80"/>
      <c r="AF1313" s="80"/>
      <c r="AG1313" s="80"/>
      <c r="AH1313" s="80"/>
      <c r="AI1313" s="80"/>
      <c r="AJ1313" s="80"/>
      <c r="AK1313" s="80"/>
      <c r="AL1313" s="80"/>
      <c r="AM1313" s="80"/>
      <c r="AN1313" s="80"/>
    </row>
    <row r="1314" spans="1:40" ht="12.75" customHeight="1">
      <c r="A1314" s="80"/>
      <c r="B1314" s="80"/>
      <c r="C1314" s="80"/>
      <c r="D1314" s="80"/>
      <c r="E1314" s="80"/>
      <c r="F1314" s="80"/>
      <c r="G1314" s="80"/>
      <c r="H1314" s="80"/>
      <c r="I1314" s="80"/>
      <c r="J1314" s="80"/>
      <c r="K1314" s="80"/>
      <c r="L1314" s="80"/>
      <c r="M1314" s="80"/>
      <c r="N1314" s="177"/>
      <c r="O1314" s="80"/>
      <c r="P1314" s="80"/>
      <c r="Q1314" s="80"/>
      <c r="R1314" s="80"/>
      <c r="S1314" s="80"/>
      <c r="T1314" s="80"/>
      <c r="U1314" s="80"/>
      <c r="V1314" s="80"/>
      <c r="W1314" s="80"/>
      <c r="X1314" s="80"/>
      <c r="Y1314" s="80"/>
      <c r="Z1314" s="80"/>
      <c r="AA1314" s="80"/>
      <c r="AB1314" s="80"/>
      <c r="AC1314" s="80"/>
      <c r="AD1314" s="80"/>
      <c r="AE1314" s="80"/>
      <c r="AF1314" s="80"/>
      <c r="AG1314" s="80"/>
      <c r="AH1314" s="80"/>
      <c r="AI1314" s="80"/>
      <c r="AJ1314" s="80"/>
      <c r="AK1314" s="80"/>
      <c r="AL1314" s="80"/>
      <c r="AM1314" s="80"/>
      <c r="AN1314" s="80"/>
    </row>
    <row r="1315" spans="1:40" ht="12.75" customHeight="1">
      <c r="A1315" s="80"/>
      <c r="B1315" s="80"/>
      <c r="C1315" s="80"/>
      <c r="D1315" s="80"/>
      <c r="E1315" s="80"/>
      <c r="F1315" s="80"/>
      <c r="G1315" s="80"/>
      <c r="H1315" s="80"/>
      <c r="I1315" s="80"/>
      <c r="J1315" s="80"/>
      <c r="K1315" s="80"/>
      <c r="L1315" s="80"/>
      <c r="M1315" s="80"/>
      <c r="N1315" s="177"/>
      <c r="O1315" s="80"/>
      <c r="P1315" s="80"/>
      <c r="Q1315" s="80"/>
      <c r="R1315" s="80"/>
      <c r="S1315" s="80"/>
      <c r="T1315" s="80"/>
      <c r="U1315" s="80"/>
      <c r="V1315" s="80"/>
      <c r="W1315" s="80"/>
      <c r="X1315" s="80"/>
      <c r="Y1315" s="80"/>
      <c r="Z1315" s="80"/>
      <c r="AA1315" s="80"/>
      <c r="AB1315" s="80"/>
      <c r="AC1315" s="80"/>
      <c r="AD1315" s="80"/>
      <c r="AE1315" s="80"/>
      <c r="AF1315" s="80"/>
      <c r="AG1315" s="80"/>
      <c r="AH1315" s="80"/>
      <c r="AI1315" s="80"/>
      <c r="AJ1315" s="80"/>
      <c r="AK1315" s="80"/>
      <c r="AL1315" s="80"/>
      <c r="AM1315" s="80"/>
      <c r="AN1315" s="80"/>
    </row>
    <row r="1316" spans="1:40" ht="12.75" customHeight="1">
      <c r="A1316" s="80"/>
      <c r="B1316" s="80"/>
      <c r="C1316" s="80"/>
      <c r="D1316" s="80"/>
      <c r="E1316" s="80"/>
      <c r="F1316" s="80"/>
      <c r="G1316" s="80"/>
      <c r="H1316" s="80"/>
      <c r="I1316" s="80"/>
      <c r="J1316" s="80"/>
      <c r="K1316" s="80"/>
      <c r="L1316" s="80"/>
      <c r="M1316" s="80"/>
      <c r="N1316" s="177"/>
      <c r="O1316" s="80"/>
      <c r="P1316" s="80"/>
      <c r="Q1316" s="80"/>
      <c r="R1316" s="80"/>
      <c r="S1316" s="80"/>
      <c r="T1316" s="80"/>
      <c r="U1316" s="80"/>
      <c r="V1316" s="80"/>
      <c r="W1316" s="80"/>
      <c r="X1316" s="80"/>
      <c r="Y1316" s="80"/>
      <c r="Z1316" s="80"/>
      <c r="AA1316" s="80"/>
      <c r="AB1316" s="80"/>
      <c r="AC1316" s="80"/>
      <c r="AD1316" s="80"/>
      <c r="AE1316" s="80"/>
      <c r="AF1316" s="80"/>
      <c r="AG1316" s="80"/>
      <c r="AH1316" s="80"/>
      <c r="AI1316" s="80"/>
      <c r="AJ1316" s="80"/>
      <c r="AK1316" s="80"/>
      <c r="AL1316" s="80"/>
      <c r="AM1316" s="80"/>
      <c r="AN1316" s="80"/>
    </row>
    <row r="1317" spans="1:40" ht="12.75" customHeight="1">
      <c r="A1317" s="80"/>
      <c r="B1317" s="80"/>
      <c r="C1317" s="80"/>
      <c r="D1317" s="80"/>
      <c r="E1317" s="80"/>
      <c r="F1317" s="80"/>
      <c r="G1317" s="80"/>
      <c r="H1317" s="80"/>
      <c r="I1317" s="80"/>
      <c r="J1317" s="80"/>
      <c r="K1317" s="80"/>
      <c r="L1317" s="80"/>
      <c r="M1317" s="80"/>
      <c r="N1317" s="177"/>
      <c r="O1317" s="80"/>
      <c r="P1317" s="80"/>
      <c r="Q1317" s="80"/>
      <c r="R1317" s="80"/>
      <c r="S1317" s="80"/>
      <c r="T1317" s="80"/>
      <c r="U1317" s="80"/>
      <c r="V1317" s="80"/>
      <c r="W1317" s="80"/>
      <c r="X1317" s="80"/>
      <c r="Y1317" s="80"/>
      <c r="Z1317" s="80"/>
      <c r="AA1317" s="80"/>
      <c r="AB1317" s="80"/>
      <c r="AC1317" s="80"/>
      <c r="AD1317" s="80"/>
      <c r="AE1317" s="80"/>
      <c r="AF1317" s="80"/>
      <c r="AG1317" s="80"/>
      <c r="AH1317" s="80"/>
      <c r="AI1317" s="80"/>
      <c r="AJ1317" s="80"/>
      <c r="AK1317" s="80"/>
      <c r="AL1317" s="80"/>
      <c r="AM1317" s="80"/>
      <c r="AN1317" s="80"/>
    </row>
    <row r="1318" spans="1:40" ht="12.75" customHeight="1">
      <c r="A1318" s="80"/>
      <c r="B1318" s="80"/>
      <c r="C1318" s="80"/>
      <c r="D1318" s="80"/>
      <c r="E1318" s="80"/>
      <c r="F1318" s="80"/>
      <c r="G1318" s="80"/>
      <c r="H1318" s="80"/>
      <c r="I1318" s="80"/>
      <c r="J1318" s="80"/>
      <c r="K1318" s="80"/>
      <c r="L1318" s="80"/>
      <c r="M1318" s="80"/>
      <c r="N1318" s="177"/>
      <c r="O1318" s="80"/>
      <c r="P1318" s="80"/>
      <c r="Q1318" s="80"/>
      <c r="R1318" s="80"/>
      <c r="S1318" s="80"/>
      <c r="T1318" s="80"/>
      <c r="U1318" s="80"/>
      <c r="V1318" s="80"/>
      <c r="W1318" s="80"/>
      <c r="X1318" s="80"/>
      <c r="Y1318" s="80"/>
      <c r="Z1318" s="80"/>
      <c r="AA1318" s="80"/>
      <c r="AB1318" s="80"/>
      <c r="AC1318" s="80"/>
      <c r="AD1318" s="80"/>
      <c r="AE1318" s="80"/>
      <c r="AF1318" s="80"/>
      <c r="AG1318" s="80"/>
      <c r="AH1318" s="80"/>
      <c r="AI1318" s="80"/>
      <c r="AJ1318" s="80"/>
      <c r="AK1318" s="80"/>
      <c r="AL1318" s="80"/>
      <c r="AM1318" s="80"/>
      <c r="AN1318" s="80"/>
    </row>
    <row r="1319" spans="1:40" ht="12.75" customHeight="1">
      <c r="A1319" s="80"/>
      <c r="B1319" s="80"/>
      <c r="C1319" s="80"/>
      <c r="D1319" s="80"/>
      <c r="E1319" s="80"/>
      <c r="F1319" s="80"/>
      <c r="G1319" s="80"/>
      <c r="H1319" s="80"/>
      <c r="I1319" s="80"/>
      <c r="J1319" s="80"/>
      <c r="K1319" s="80"/>
      <c r="L1319" s="80"/>
      <c r="M1319" s="80"/>
      <c r="N1319" s="177"/>
      <c r="O1319" s="80"/>
      <c r="P1319" s="80"/>
      <c r="Q1319" s="80"/>
      <c r="R1319" s="80"/>
      <c r="S1319" s="80"/>
      <c r="T1319" s="80"/>
      <c r="U1319" s="80"/>
      <c r="V1319" s="80"/>
      <c r="W1319" s="80"/>
      <c r="X1319" s="80"/>
      <c r="Y1319" s="80"/>
      <c r="Z1319" s="80"/>
      <c r="AA1319" s="80"/>
      <c r="AB1319" s="80"/>
      <c r="AC1319" s="80"/>
      <c r="AD1319" s="80"/>
      <c r="AE1319" s="80"/>
      <c r="AF1319" s="80"/>
      <c r="AG1319" s="80"/>
      <c r="AH1319" s="80"/>
      <c r="AI1319" s="80"/>
      <c r="AJ1319" s="80"/>
      <c r="AK1319" s="80"/>
      <c r="AL1319" s="80"/>
      <c r="AM1319" s="80"/>
      <c r="AN1319" s="80"/>
    </row>
    <row r="1320" spans="1:40" ht="12.75" customHeight="1">
      <c r="A1320" s="80"/>
      <c r="B1320" s="80"/>
      <c r="C1320" s="80"/>
      <c r="D1320" s="80"/>
      <c r="E1320" s="80"/>
      <c r="F1320" s="80"/>
      <c r="G1320" s="80"/>
      <c r="H1320" s="80"/>
      <c r="I1320" s="80"/>
      <c r="J1320" s="80"/>
      <c r="K1320" s="80"/>
      <c r="L1320" s="80"/>
      <c r="M1320" s="80"/>
      <c r="N1320" s="177"/>
      <c r="O1320" s="80"/>
      <c r="P1320" s="80"/>
      <c r="Q1320" s="80"/>
      <c r="R1320" s="80"/>
      <c r="S1320" s="80"/>
      <c r="T1320" s="80"/>
      <c r="U1320" s="80"/>
      <c r="V1320" s="80"/>
      <c r="W1320" s="80"/>
      <c r="X1320" s="80"/>
      <c r="Y1320" s="80"/>
      <c r="Z1320" s="80"/>
      <c r="AA1320" s="80"/>
      <c r="AB1320" s="80"/>
      <c r="AC1320" s="80"/>
      <c r="AD1320" s="80"/>
      <c r="AE1320" s="80"/>
      <c r="AF1320" s="80"/>
      <c r="AG1320" s="80"/>
      <c r="AH1320" s="80"/>
      <c r="AI1320" s="80"/>
      <c r="AJ1320" s="80"/>
      <c r="AK1320" s="80"/>
      <c r="AL1320" s="80"/>
      <c r="AM1320" s="80"/>
      <c r="AN1320" s="80"/>
    </row>
    <row r="1321" spans="1:40" ht="12.75" customHeight="1">
      <c r="A1321" s="80"/>
      <c r="B1321" s="80"/>
      <c r="C1321" s="80"/>
      <c r="D1321" s="80"/>
      <c r="E1321" s="80"/>
      <c r="F1321" s="80"/>
      <c r="G1321" s="80"/>
      <c r="H1321" s="80"/>
      <c r="I1321" s="80"/>
      <c r="J1321" s="80"/>
      <c r="K1321" s="80"/>
      <c r="L1321" s="80"/>
      <c r="M1321" s="80"/>
      <c r="N1321" s="177"/>
      <c r="O1321" s="80"/>
      <c r="P1321" s="80"/>
      <c r="Q1321" s="80"/>
      <c r="R1321" s="80"/>
      <c r="S1321" s="80"/>
      <c r="T1321" s="80"/>
      <c r="U1321" s="80"/>
      <c r="V1321" s="80"/>
      <c r="W1321" s="80"/>
      <c r="X1321" s="80"/>
      <c r="Y1321" s="80"/>
      <c r="Z1321" s="80"/>
      <c r="AA1321" s="80"/>
      <c r="AB1321" s="80"/>
      <c r="AC1321" s="80"/>
      <c r="AD1321" s="80"/>
      <c r="AE1321" s="80"/>
      <c r="AF1321" s="80"/>
      <c r="AG1321" s="80"/>
      <c r="AH1321" s="80"/>
      <c r="AI1321" s="80"/>
      <c r="AJ1321" s="80"/>
      <c r="AK1321" s="80"/>
      <c r="AL1321" s="80"/>
      <c r="AM1321" s="80"/>
      <c r="AN1321" s="80"/>
    </row>
    <row r="1322" spans="1:40" ht="12.75" customHeight="1">
      <c r="A1322" s="80"/>
      <c r="B1322" s="80"/>
      <c r="C1322" s="80"/>
      <c r="D1322" s="80"/>
      <c r="E1322" s="80"/>
      <c r="F1322" s="80"/>
      <c r="G1322" s="80"/>
      <c r="H1322" s="80"/>
      <c r="I1322" s="80"/>
      <c r="J1322" s="80"/>
      <c r="K1322" s="80"/>
      <c r="L1322" s="80"/>
      <c r="M1322" s="80"/>
      <c r="N1322" s="177"/>
      <c r="O1322" s="80"/>
      <c r="P1322" s="80"/>
      <c r="Q1322" s="80"/>
      <c r="R1322" s="80"/>
      <c r="S1322" s="80"/>
      <c r="T1322" s="80"/>
      <c r="U1322" s="80"/>
      <c r="V1322" s="80"/>
      <c r="W1322" s="80"/>
      <c r="X1322" s="80"/>
      <c r="Y1322" s="80"/>
      <c r="Z1322" s="80"/>
      <c r="AA1322" s="80"/>
      <c r="AB1322" s="80"/>
      <c r="AC1322" s="80"/>
      <c r="AD1322" s="80"/>
      <c r="AE1322" s="80"/>
      <c r="AF1322" s="80"/>
      <c r="AG1322" s="80"/>
      <c r="AH1322" s="80"/>
      <c r="AI1322" s="80"/>
      <c r="AJ1322" s="80"/>
      <c r="AK1322" s="80"/>
      <c r="AL1322" s="80"/>
      <c r="AM1322" s="80"/>
      <c r="AN1322" s="80"/>
    </row>
    <row r="1323" spans="1:40" ht="12.75" customHeight="1">
      <c r="A1323" s="80"/>
      <c r="B1323" s="80"/>
      <c r="C1323" s="80"/>
      <c r="D1323" s="80"/>
      <c r="E1323" s="80"/>
      <c r="F1323" s="80"/>
      <c r="G1323" s="80"/>
      <c r="H1323" s="80"/>
      <c r="I1323" s="80"/>
      <c r="J1323" s="80"/>
      <c r="K1323" s="80"/>
      <c r="L1323" s="80"/>
      <c r="M1323" s="80"/>
      <c r="N1323" s="177"/>
      <c r="O1323" s="80"/>
      <c r="P1323" s="80"/>
      <c r="Q1323" s="80"/>
      <c r="R1323" s="80"/>
      <c r="S1323" s="80"/>
      <c r="T1323" s="80"/>
      <c r="U1323" s="80"/>
      <c r="V1323" s="80"/>
      <c r="W1323" s="80"/>
      <c r="X1323" s="80"/>
      <c r="Y1323" s="80"/>
      <c r="Z1323" s="80"/>
      <c r="AA1323" s="80"/>
      <c r="AB1323" s="80"/>
      <c r="AC1323" s="80"/>
      <c r="AD1323" s="80"/>
      <c r="AE1323" s="80"/>
      <c r="AF1323" s="80"/>
      <c r="AG1323" s="80"/>
      <c r="AH1323" s="80"/>
      <c r="AI1323" s="80"/>
      <c r="AJ1323" s="80"/>
      <c r="AK1323" s="80"/>
      <c r="AL1323" s="80"/>
      <c r="AM1323" s="80"/>
      <c r="AN1323" s="80"/>
    </row>
    <row r="1324" spans="1:40" ht="12.75" customHeight="1">
      <c r="A1324" s="80"/>
      <c r="B1324" s="80"/>
      <c r="C1324" s="80"/>
      <c r="D1324" s="80"/>
      <c r="E1324" s="80"/>
      <c r="F1324" s="80"/>
      <c r="G1324" s="80"/>
      <c r="H1324" s="80"/>
      <c r="I1324" s="80"/>
      <c r="J1324" s="80"/>
      <c r="K1324" s="80"/>
      <c r="L1324" s="80"/>
      <c r="M1324" s="80"/>
      <c r="N1324" s="177"/>
      <c r="O1324" s="80"/>
      <c r="P1324" s="80"/>
      <c r="Q1324" s="80"/>
      <c r="R1324" s="80"/>
      <c r="S1324" s="80"/>
      <c r="T1324" s="80"/>
      <c r="U1324" s="80"/>
      <c r="V1324" s="80"/>
      <c r="W1324" s="80"/>
      <c r="X1324" s="80"/>
      <c r="Y1324" s="80"/>
      <c r="Z1324" s="80"/>
      <c r="AA1324" s="80"/>
      <c r="AB1324" s="80"/>
      <c r="AC1324" s="80"/>
      <c r="AD1324" s="80"/>
      <c r="AE1324" s="80"/>
      <c r="AF1324" s="80"/>
      <c r="AG1324" s="80"/>
      <c r="AH1324" s="80"/>
      <c r="AI1324" s="80"/>
      <c r="AJ1324" s="80"/>
      <c r="AK1324" s="80"/>
      <c r="AL1324" s="80"/>
      <c r="AM1324" s="80"/>
      <c r="AN1324" s="80"/>
    </row>
    <row r="1325" spans="1:40" ht="12.75" customHeight="1">
      <c r="A1325" s="80"/>
      <c r="B1325" s="80"/>
      <c r="C1325" s="80"/>
      <c r="D1325" s="80"/>
      <c r="E1325" s="80"/>
      <c r="F1325" s="80"/>
      <c r="G1325" s="80"/>
      <c r="H1325" s="80"/>
      <c r="I1325" s="80"/>
      <c r="J1325" s="80"/>
      <c r="K1325" s="80"/>
      <c r="L1325" s="80"/>
      <c r="M1325" s="80"/>
      <c r="N1325" s="177"/>
      <c r="O1325" s="80"/>
      <c r="P1325" s="80"/>
      <c r="Q1325" s="80"/>
      <c r="R1325" s="80"/>
      <c r="S1325" s="80"/>
      <c r="T1325" s="80"/>
      <c r="U1325" s="80"/>
      <c r="V1325" s="80"/>
      <c r="W1325" s="80"/>
      <c r="X1325" s="80"/>
      <c r="Y1325" s="80"/>
      <c r="Z1325" s="80"/>
      <c r="AA1325" s="80"/>
      <c r="AB1325" s="80"/>
      <c r="AC1325" s="80"/>
      <c r="AD1325" s="80"/>
      <c r="AE1325" s="80"/>
      <c r="AF1325" s="80"/>
      <c r="AG1325" s="80"/>
      <c r="AH1325" s="80"/>
      <c r="AI1325" s="80"/>
      <c r="AJ1325" s="80"/>
      <c r="AK1325" s="80"/>
      <c r="AL1325" s="80"/>
      <c r="AM1325" s="80"/>
      <c r="AN1325" s="80"/>
    </row>
    <row r="1326" spans="1:40" ht="12.75" customHeight="1">
      <c r="A1326" s="80"/>
      <c r="B1326" s="80"/>
      <c r="C1326" s="80"/>
      <c r="D1326" s="80"/>
      <c r="E1326" s="80"/>
      <c r="F1326" s="80"/>
      <c r="G1326" s="80"/>
      <c r="H1326" s="80"/>
      <c r="I1326" s="80"/>
      <c r="J1326" s="80"/>
      <c r="K1326" s="80"/>
      <c r="L1326" s="80"/>
      <c r="M1326" s="80"/>
      <c r="N1326" s="177"/>
      <c r="O1326" s="80"/>
      <c r="P1326" s="80"/>
      <c r="Q1326" s="80"/>
      <c r="R1326" s="80"/>
      <c r="S1326" s="80"/>
      <c r="T1326" s="80"/>
      <c r="U1326" s="80"/>
      <c r="V1326" s="80"/>
      <c r="W1326" s="80"/>
      <c r="X1326" s="80"/>
      <c r="Y1326" s="80"/>
      <c r="Z1326" s="80"/>
      <c r="AA1326" s="80"/>
      <c r="AB1326" s="80"/>
      <c r="AC1326" s="80"/>
      <c r="AD1326" s="80"/>
      <c r="AE1326" s="80"/>
      <c r="AF1326" s="80"/>
      <c r="AG1326" s="80"/>
      <c r="AH1326" s="80"/>
      <c r="AI1326" s="80"/>
      <c r="AJ1326" s="80"/>
      <c r="AK1326" s="80"/>
      <c r="AL1326" s="80"/>
      <c r="AM1326" s="80"/>
      <c r="AN1326" s="80"/>
    </row>
    <row r="1327" spans="1:40" ht="12.75" customHeight="1">
      <c r="A1327" s="80"/>
      <c r="B1327" s="80"/>
      <c r="C1327" s="80"/>
      <c r="D1327" s="80"/>
      <c r="E1327" s="80"/>
      <c r="F1327" s="80"/>
      <c r="G1327" s="80"/>
      <c r="H1327" s="80"/>
      <c r="I1327" s="80"/>
      <c r="J1327" s="80"/>
      <c r="K1327" s="80"/>
      <c r="L1327" s="80"/>
      <c r="M1327" s="80"/>
      <c r="N1327" s="177"/>
      <c r="O1327" s="80"/>
      <c r="P1327" s="80"/>
      <c r="Q1327" s="80"/>
      <c r="R1327" s="80"/>
      <c r="S1327" s="80"/>
      <c r="T1327" s="80"/>
      <c r="U1327" s="80"/>
      <c r="V1327" s="80"/>
      <c r="W1327" s="80"/>
      <c r="X1327" s="80"/>
      <c r="Y1327" s="80"/>
      <c r="Z1327" s="80"/>
      <c r="AA1327" s="80"/>
      <c r="AB1327" s="80"/>
      <c r="AC1327" s="80"/>
      <c r="AD1327" s="80"/>
      <c r="AE1327" s="80"/>
      <c r="AF1327" s="80"/>
      <c r="AG1327" s="80"/>
      <c r="AH1327" s="80"/>
      <c r="AI1327" s="80"/>
      <c r="AJ1327" s="80"/>
      <c r="AK1327" s="80"/>
      <c r="AL1327" s="80"/>
      <c r="AM1327" s="80"/>
      <c r="AN1327" s="80"/>
    </row>
    <row r="1328" spans="1:40" ht="12.75" customHeight="1">
      <c r="A1328" s="80"/>
      <c r="B1328" s="80"/>
      <c r="C1328" s="80"/>
      <c r="D1328" s="80"/>
      <c r="E1328" s="80"/>
      <c r="F1328" s="80"/>
      <c r="G1328" s="80"/>
      <c r="H1328" s="80"/>
      <c r="I1328" s="80"/>
      <c r="J1328" s="80"/>
      <c r="K1328" s="80"/>
      <c r="L1328" s="80"/>
      <c r="M1328" s="80"/>
      <c r="N1328" s="177"/>
      <c r="O1328" s="80"/>
      <c r="P1328" s="80"/>
      <c r="Q1328" s="80"/>
      <c r="R1328" s="80"/>
      <c r="S1328" s="80"/>
      <c r="T1328" s="80"/>
      <c r="U1328" s="80"/>
      <c r="V1328" s="80"/>
      <c r="W1328" s="80"/>
      <c r="X1328" s="80"/>
      <c r="Y1328" s="80"/>
      <c r="Z1328" s="80"/>
      <c r="AA1328" s="80"/>
      <c r="AB1328" s="80"/>
      <c r="AC1328" s="80"/>
      <c r="AD1328" s="80"/>
      <c r="AE1328" s="80"/>
      <c r="AF1328" s="80"/>
      <c r="AG1328" s="80"/>
      <c r="AH1328" s="80"/>
      <c r="AI1328" s="80"/>
      <c r="AJ1328" s="80"/>
      <c r="AK1328" s="80"/>
      <c r="AL1328" s="80"/>
      <c r="AM1328" s="80"/>
      <c r="AN1328" s="80"/>
    </row>
    <row r="1329" spans="1:40" ht="12" customHeight="1">
      <c r="A1329" s="80"/>
      <c r="B1329" s="80"/>
      <c r="C1329" s="80"/>
      <c r="D1329" s="80"/>
      <c r="E1329" s="80"/>
      <c r="F1329" s="80"/>
      <c r="G1329" s="80"/>
      <c r="H1329" s="80"/>
      <c r="I1329" s="80"/>
      <c r="J1329" s="80"/>
      <c r="K1329" s="80"/>
      <c r="L1329" s="80"/>
      <c r="M1329" s="80"/>
      <c r="N1329" s="177"/>
      <c r="O1329" s="80"/>
      <c r="P1329" s="80"/>
      <c r="Q1329" s="80"/>
      <c r="R1329" s="80"/>
      <c r="S1329" s="80"/>
      <c r="T1329" s="80"/>
      <c r="U1329" s="80"/>
      <c r="V1329" s="80"/>
      <c r="W1329" s="80"/>
      <c r="X1329" s="80"/>
      <c r="Y1329" s="80"/>
      <c r="Z1329" s="80"/>
      <c r="AA1329" s="80"/>
      <c r="AB1329" s="80"/>
      <c r="AC1329" s="80"/>
      <c r="AD1329" s="80"/>
      <c r="AE1329" s="80"/>
      <c r="AF1329" s="80"/>
      <c r="AG1329" s="80"/>
      <c r="AH1329" s="80"/>
      <c r="AI1329" s="80"/>
      <c r="AJ1329" s="80"/>
      <c r="AK1329" s="80"/>
      <c r="AL1329" s="80"/>
      <c r="AM1329" s="80"/>
      <c r="AN1329" s="80"/>
    </row>
    <row r="1330" spans="1:40" ht="12" customHeight="1">
      <c r="A1330" s="80"/>
      <c r="B1330" s="80"/>
      <c r="C1330" s="80"/>
      <c r="D1330" s="80"/>
      <c r="E1330" s="80"/>
      <c r="F1330" s="80"/>
      <c r="G1330" s="80"/>
      <c r="H1330" s="80"/>
      <c r="I1330" s="80"/>
      <c r="J1330" s="80"/>
      <c r="K1330" s="80"/>
      <c r="L1330" s="80"/>
      <c r="M1330" s="80"/>
      <c r="N1330" s="177"/>
      <c r="O1330" s="80"/>
      <c r="P1330" s="80"/>
      <c r="Q1330" s="80"/>
      <c r="R1330" s="80"/>
      <c r="S1330" s="80"/>
      <c r="T1330" s="80"/>
      <c r="U1330" s="80"/>
      <c r="V1330" s="80"/>
      <c r="W1330" s="80"/>
      <c r="X1330" s="80"/>
      <c r="Y1330" s="80"/>
      <c r="Z1330" s="80"/>
      <c r="AA1330" s="80"/>
      <c r="AB1330" s="80"/>
      <c r="AC1330" s="80"/>
      <c r="AD1330" s="80"/>
      <c r="AE1330" s="80"/>
      <c r="AF1330" s="80"/>
      <c r="AG1330" s="80"/>
      <c r="AH1330" s="80"/>
      <c r="AI1330" s="80"/>
      <c r="AJ1330" s="80"/>
      <c r="AK1330" s="80"/>
      <c r="AL1330" s="80"/>
      <c r="AM1330" s="80"/>
      <c r="AN1330" s="80"/>
    </row>
    <row r="1331" spans="1:40" ht="12" customHeight="1">
      <c r="A1331" s="80"/>
      <c r="B1331" s="80"/>
      <c r="C1331" s="80"/>
      <c r="D1331" s="80"/>
      <c r="E1331" s="80"/>
      <c r="F1331" s="80"/>
      <c r="G1331" s="80"/>
      <c r="H1331" s="80"/>
      <c r="I1331" s="80"/>
      <c r="J1331" s="80"/>
      <c r="K1331" s="80"/>
      <c r="L1331" s="80"/>
      <c r="M1331" s="80"/>
      <c r="N1331" s="177"/>
      <c r="O1331" s="80"/>
      <c r="P1331" s="80"/>
      <c r="Q1331" s="80"/>
      <c r="R1331" s="80"/>
      <c r="S1331" s="80"/>
      <c r="T1331" s="80"/>
      <c r="U1331" s="80"/>
      <c r="V1331" s="80"/>
      <c r="W1331" s="80"/>
      <c r="X1331" s="80"/>
      <c r="Y1331" s="80"/>
      <c r="Z1331" s="80"/>
      <c r="AA1331" s="80"/>
      <c r="AB1331" s="80"/>
      <c r="AC1331" s="80"/>
      <c r="AD1331" s="80"/>
      <c r="AE1331" s="80"/>
      <c r="AF1331" s="80"/>
      <c r="AG1331" s="80"/>
      <c r="AH1331" s="80"/>
      <c r="AI1331" s="80"/>
      <c r="AJ1331" s="80"/>
      <c r="AK1331" s="80"/>
      <c r="AL1331" s="80"/>
      <c r="AM1331" s="80"/>
      <c r="AN1331" s="80"/>
    </row>
    <row r="1332" spans="1:40" ht="12" customHeight="1">
      <c r="A1332" s="80"/>
      <c r="B1332" s="80"/>
      <c r="C1332" s="80"/>
      <c r="D1332" s="80"/>
      <c r="E1332" s="80"/>
      <c r="F1332" s="80"/>
      <c r="G1332" s="80"/>
      <c r="H1332" s="80"/>
      <c r="I1332" s="80"/>
      <c r="J1332" s="80"/>
      <c r="K1332" s="80"/>
      <c r="L1332" s="80"/>
      <c r="M1332" s="80"/>
      <c r="N1332" s="177"/>
      <c r="O1332" s="80"/>
      <c r="P1332" s="80"/>
      <c r="Q1332" s="80"/>
      <c r="R1332" s="80"/>
      <c r="S1332" s="80"/>
      <c r="T1332" s="80"/>
      <c r="U1332" s="80"/>
      <c r="V1332" s="80"/>
      <c r="W1332" s="80"/>
      <c r="X1332" s="80"/>
      <c r="Y1332" s="80"/>
      <c r="Z1332" s="80"/>
      <c r="AA1332" s="80"/>
      <c r="AB1332" s="80"/>
      <c r="AC1332" s="80"/>
      <c r="AD1332" s="80"/>
      <c r="AE1332" s="80"/>
      <c r="AF1332" s="80"/>
      <c r="AG1332" s="80"/>
      <c r="AH1332" s="80"/>
      <c r="AI1332" s="80"/>
      <c r="AJ1332" s="80"/>
      <c r="AK1332" s="80"/>
      <c r="AL1332" s="80"/>
      <c r="AM1332" s="80"/>
      <c r="AN1332" s="80"/>
    </row>
    <row r="1333" spans="1:40" ht="12" customHeight="1">
      <c r="A1333" s="80"/>
      <c r="B1333" s="80"/>
      <c r="C1333" s="80"/>
      <c r="D1333" s="80"/>
      <c r="E1333" s="80"/>
      <c r="F1333" s="80"/>
      <c r="G1333" s="80"/>
      <c r="H1333" s="80"/>
      <c r="I1333" s="80"/>
      <c r="J1333" s="80"/>
      <c r="K1333" s="80"/>
      <c r="L1333" s="80"/>
      <c r="M1333" s="80"/>
      <c r="N1333" s="177"/>
      <c r="O1333" s="80"/>
      <c r="P1333" s="80"/>
      <c r="Q1333" s="80"/>
      <c r="R1333" s="80"/>
      <c r="S1333" s="80"/>
      <c r="T1333" s="80"/>
      <c r="U1333" s="80"/>
      <c r="V1333" s="80"/>
      <c r="W1333" s="80"/>
      <c r="X1333" s="80"/>
      <c r="Y1333" s="80"/>
      <c r="Z1333" s="80"/>
      <c r="AA1333" s="80"/>
      <c r="AB1333" s="80"/>
      <c r="AC1333" s="80"/>
      <c r="AD1333" s="80"/>
      <c r="AE1333" s="80"/>
      <c r="AF1333" s="80"/>
      <c r="AG1333" s="80"/>
      <c r="AH1333" s="80"/>
      <c r="AI1333" s="80"/>
      <c r="AJ1333" s="80"/>
      <c r="AK1333" s="80"/>
      <c r="AL1333" s="80"/>
      <c r="AM1333" s="80"/>
      <c r="AN1333" s="80"/>
    </row>
    <row r="1334" spans="1:40" ht="12" customHeight="1">
      <c r="A1334" s="80"/>
      <c r="B1334" s="80"/>
      <c r="C1334" s="80"/>
      <c r="D1334" s="80"/>
      <c r="E1334" s="80"/>
      <c r="F1334" s="80"/>
      <c r="G1334" s="80"/>
      <c r="H1334" s="80"/>
      <c r="I1334" s="80"/>
      <c r="J1334" s="80"/>
      <c r="K1334" s="80"/>
      <c r="L1334" s="80"/>
      <c r="M1334" s="80"/>
      <c r="N1334" s="177"/>
      <c r="O1334" s="80"/>
      <c r="P1334" s="80"/>
      <c r="Q1334" s="80"/>
      <c r="R1334" s="80"/>
      <c r="S1334" s="80"/>
      <c r="T1334" s="80"/>
      <c r="U1334" s="80"/>
      <c r="V1334" s="80"/>
      <c r="W1334" s="80"/>
      <c r="X1334" s="80"/>
      <c r="Y1334" s="80"/>
      <c r="Z1334" s="80"/>
      <c r="AA1334" s="80"/>
      <c r="AB1334" s="80"/>
      <c r="AC1334" s="80"/>
      <c r="AD1334" s="80"/>
      <c r="AE1334" s="80"/>
      <c r="AF1334" s="80"/>
      <c r="AG1334" s="80"/>
      <c r="AH1334" s="80"/>
      <c r="AI1334" s="80"/>
      <c r="AJ1334" s="80"/>
      <c r="AK1334" s="80"/>
      <c r="AL1334" s="80"/>
      <c r="AM1334" s="80"/>
      <c r="AN1334" s="80"/>
    </row>
    <row r="1335" spans="1:40" ht="12" customHeight="1">
      <c r="A1335" s="80"/>
      <c r="B1335" s="80"/>
      <c r="C1335" s="80"/>
      <c r="D1335" s="80"/>
      <c r="E1335" s="80"/>
      <c r="F1335" s="80"/>
      <c r="G1335" s="80"/>
      <c r="H1335" s="80"/>
      <c r="I1335" s="80"/>
      <c r="J1335" s="80"/>
      <c r="K1335" s="80"/>
      <c r="L1335" s="80"/>
      <c r="M1335" s="80"/>
      <c r="N1335" s="177"/>
      <c r="O1335" s="80"/>
      <c r="P1335" s="80"/>
      <c r="Q1335" s="80"/>
      <c r="R1335" s="80"/>
      <c r="S1335" s="80"/>
      <c r="T1335" s="80"/>
      <c r="U1335" s="80"/>
      <c r="V1335" s="80"/>
      <c r="W1335" s="80"/>
      <c r="X1335" s="80"/>
      <c r="Y1335" s="80"/>
      <c r="Z1335" s="80"/>
      <c r="AA1335" s="80"/>
      <c r="AB1335" s="80"/>
      <c r="AC1335" s="80"/>
      <c r="AD1335" s="80"/>
      <c r="AE1335" s="80"/>
      <c r="AF1335" s="80"/>
      <c r="AG1335" s="80"/>
      <c r="AH1335" s="80"/>
      <c r="AI1335" s="80"/>
      <c r="AJ1335" s="80"/>
      <c r="AK1335" s="80"/>
      <c r="AL1335" s="80"/>
      <c r="AM1335" s="80"/>
      <c r="AN1335" s="80"/>
    </row>
    <row r="1336" spans="1:40" ht="12" customHeight="1">
      <c r="A1336" s="80"/>
      <c r="B1336" s="80"/>
      <c r="C1336" s="80"/>
      <c r="D1336" s="80"/>
      <c r="E1336" s="80"/>
      <c r="F1336" s="80"/>
      <c r="G1336" s="80"/>
      <c r="H1336" s="80"/>
      <c r="I1336" s="80"/>
      <c r="J1336" s="80"/>
      <c r="K1336" s="80"/>
      <c r="L1336" s="80"/>
      <c r="M1336" s="80"/>
      <c r="N1336" s="177"/>
      <c r="O1336" s="80"/>
      <c r="P1336" s="80"/>
      <c r="Q1336" s="80"/>
      <c r="R1336" s="80"/>
      <c r="S1336" s="80"/>
      <c r="T1336" s="80"/>
      <c r="U1336" s="80"/>
      <c r="V1336" s="80"/>
      <c r="W1336" s="80"/>
      <c r="X1336" s="80"/>
      <c r="Y1336" s="80"/>
      <c r="Z1336" s="80"/>
      <c r="AA1336" s="80"/>
      <c r="AB1336" s="80"/>
      <c r="AC1336" s="80"/>
      <c r="AD1336" s="80"/>
      <c r="AE1336" s="80"/>
      <c r="AF1336" s="80"/>
      <c r="AG1336" s="80"/>
      <c r="AH1336" s="80"/>
      <c r="AI1336" s="80"/>
      <c r="AJ1336" s="80"/>
      <c r="AK1336" s="80"/>
      <c r="AL1336" s="80"/>
      <c r="AM1336" s="80"/>
      <c r="AN1336" s="80"/>
    </row>
    <row r="1337" spans="1:40" ht="12" customHeight="1">
      <c r="A1337" s="80"/>
      <c r="B1337" s="80"/>
      <c r="C1337" s="80"/>
      <c r="D1337" s="80"/>
      <c r="E1337" s="80"/>
      <c r="F1337" s="80"/>
      <c r="G1337" s="80"/>
      <c r="H1337" s="80"/>
      <c r="I1337" s="80"/>
      <c r="J1337" s="80"/>
      <c r="K1337" s="80"/>
      <c r="L1337" s="80"/>
      <c r="M1337" s="80"/>
      <c r="N1337" s="177"/>
      <c r="O1337" s="80"/>
      <c r="P1337" s="80"/>
      <c r="Q1337" s="80"/>
      <c r="R1337" s="80"/>
      <c r="S1337" s="80"/>
      <c r="T1337" s="80"/>
      <c r="U1337" s="80"/>
      <c r="V1337" s="80"/>
      <c r="W1337" s="80"/>
      <c r="X1337" s="80"/>
      <c r="Y1337" s="80"/>
      <c r="Z1337" s="80"/>
      <c r="AA1337" s="80"/>
      <c r="AB1337" s="80"/>
      <c r="AC1337" s="80"/>
      <c r="AD1337" s="80"/>
      <c r="AE1337" s="80"/>
      <c r="AF1337" s="80"/>
      <c r="AG1337" s="80"/>
      <c r="AH1337" s="80"/>
      <c r="AI1337" s="80"/>
      <c r="AJ1337" s="80"/>
      <c r="AK1337" s="80"/>
      <c r="AL1337" s="80"/>
      <c r="AM1337" s="80"/>
      <c r="AN1337" s="80"/>
    </row>
    <row r="1338" spans="1:40" ht="12" customHeight="1">
      <c r="A1338" s="80"/>
      <c r="B1338" s="80"/>
      <c r="C1338" s="80"/>
      <c r="D1338" s="80"/>
      <c r="E1338" s="80"/>
      <c r="F1338" s="80"/>
      <c r="G1338" s="80"/>
      <c r="H1338" s="80"/>
      <c r="I1338" s="80"/>
      <c r="J1338" s="80"/>
      <c r="K1338" s="80"/>
      <c r="L1338" s="80"/>
      <c r="M1338" s="80"/>
      <c r="N1338" s="177"/>
      <c r="O1338" s="80"/>
      <c r="P1338" s="80"/>
      <c r="Q1338" s="80"/>
      <c r="R1338" s="80"/>
      <c r="S1338" s="80"/>
      <c r="T1338" s="80"/>
      <c r="U1338" s="80"/>
      <c r="V1338" s="80"/>
      <c r="W1338" s="80"/>
      <c r="X1338" s="80"/>
      <c r="Y1338" s="80"/>
      <c r="Z1338" s="80"/>
      <c r="AA1338" s="80"/>
      <c r="AB1338" s="80"/>
      <c r="AC1338" s="80"/>
      <c r="AD1338" s="80"/>
      <c r="AE1338" s="80"/>
      <c r="AF1338" s="80"/>
      <c r="AG1338" s="80"/>
      <c r="AH1338" s="80"/>
      <c r="AI1338" s="80"/>
      <c r="AJ1338" s="80"/>
      <c r="AK1338" s="80"/>
      <c r="AL1338" s="80"/>
      <c r="AM1338" s="80"/>
      <c r="AN1338" s="80"/>
    </row>
    <row r="1339" spans="1:40" ht="12" customHeight="1">
      <c r="A1339" s="80"/>
      <c r="B1339" s="80"/>
      <c r="C1339" s="80"/>
      <c r="D1339" s="80"/>
      <c r="E1339" s="80"/>
      <c r="F1339" s="80"/>
      <c r="G1339" s="80"/>
      <c r="H1339" s="80"/>
      <c r="I1339" s="80"/>
      <c r="J1339" s="80"/>
      <c r="K1339" s="80"/>
      <c r="L1339" s="80"/>
      <c r="M1339" s="80"/>
      <c r="N1339" s="177"/>
      <c r="O1339" s="80"/>
      <c r="P1339" s="80"/>
      <c r="Q1339" s="80"/>
      <c r="R1339" s="80"/>
      <c r="S1339" s="80"/>
      <c r="T1339" s="80"/>
      <c r="U1339" s="80"/>
      <c r="V1339" s="80"/>
      <c r="W1339" s="80"/>
      <c r="X1339" s="80"/>
      <c r="Y1339" s="80"/>
      <c r="Z1339" s="80"/>
      <c r="AA1339" s="80"/>
      <c r="AB1339" s="80"/>
      <c r="AC1339" s="80"/>
      <c r="AD1339" s="80"/>
      <c r="AE1339" s="80"/>
      <c r="AF1339" s="80"/>
      <c r="AG1339" s="80"/>
      <c r="AH1339" s="80"/>
      <c r="AI1339" s="80"/>
      <c r="AJ1339" s="80"/>
      <c r="AK1339" s="80"/>
      <c r="AL1339" s="80"/>
      <c r="AM1339" s="80"/>
      <c r="AN1339" s="80"/>
    </row>
    <row r="1340" spans="1:40" ht="12" customHeight="1">
      <c r="A1340" s="80"/>
      <c r="B1340" s="80"/>
      <c r="C1340" s="80"/>
      <c r="D1340" s="80"/>
      <c r="E1340" s="80"/>
      <c r="F1340" s="80"/>
      <c r="G1340" s="80"/>
      <c r="H1340" s="80"/>
      <c r="I1340" s="80"/>
      <c r="J1340" s="80"/>
      <c r="K1340" s="80"/>
      <c r="L1340" s="80"/>
      <c r="M1340" s="80"/>
      <c r="N1340" s="177"/>
      <c r="O1340" s="80"/>
      <c r="P1340" s="80"/>
      <c r="Q1340" s="80"/>
      <c r="R1340" s="80"/>
      <c r="S1340" s="80"/>
      <c r="T1340" s="80"/>
      <c r="U1340" s="80"/>
      <c r="V1340" s="80"/>
      <c r="W1340" s="80"/>
      <c r="X1340" s="80"/>
      <c r="Y1340" s="80"/>
      <c r="Z1340" s="80"/>
      <c r="AA1340" s="80"/>
      <c r="AB1340" s="80"/>
      <c r="AC1340" s="80"/>
      <c r="AD1340" s="80"/>
      <c r="AE1340" s="80"/>
      <c r="AF1340" s="80"/>
      <c r="AG1340" s="80"/>
      <c r="AH1340" s="80"/>
      <c r="AI1340" s="80"/>
      <c r="AJ1340" s="80"/>
      <c r="AK1340" s="80"/>
      <c r="AL1340" s="80"/>
      <c r="AM1340" s="80"/>
      <c r="AN1340" s="80"/>
    </row>
    <row r="1341" spans="1:40" ht="12" customHeight="1">
      <c r="A1341" s="80"/>
      <c r="B1341" s="80"/>
      <c r="C1341" s="80"/>
      <c r="D1341" s="80"/>
      <c r="E1341" s="80"/>
      <c r="F1341" s="80"/>
      <c r="G1341" s="80"/>
      <c r="H1341" s="80"/>
      <c r="I1341" s="80"/>
      <c r="J1341" s="80"/>
      <c r="K1341" s="80"/>
      <c r="L1341" s="80"/>
      <c r="M1341" s="80"/>
      <c r="N1341" s="177"/>
      <c r="O1341" s="80"/>
      <c r="P1341" s="80"/>
      <c r="Q1341" s="80"/>
      <c r="R1341" s="80"/>
      <c r="S1341" s="80"/>
      <c r="T1341" s="80"/>
      <c r="U1341" s="80"/>
      <c r="V1341" s="80"/>
      <c r="W1341" s="80"/>
      <c r="X1341" s="80"/>
      <c r="Y1341" s="80"/>
      <c r="Z1341" s="80"/>
      <c r="AA1341" s="80"/>
      <c r="AB1341" s="80"/>
      <c r="AC1341" s="80"/>
      <c r="AD1341" s="80"/>
      <c r="AE1341" s="80"/>
      <c r="AF1341" s="80"/>
      <c r="AG1341" s="80"/>
      <c r="AH1341" s="80"/>
      <c r="AI1341" s="80"/>
      <c r="AJ1341" s="80"/>
      <c r="AK1341" s="80"/>
      <c r="AL1341" s="80"/>
      <c r="AM1341" s="80"/>
      <c r="AN1341" s="80"/>
    </row>
    <row r="1342" spans="1:40" ht="12" customHeight="1">
      <c r="A1342" s="80"/>
      <c r="B1342" s="80"/>
      <c r="C1342" s="80"/>
      <c r="D1342" s="80"/>
      <c r="E1342" s="80"/>
      <c r="F1342" s="80"/>
      <c r="G1342" s="80"/>
      <c r="H1342" s="80"/>
      <c r="I1342" s="80"/>
      <c r="J1342" s="80"/>
      <c r="K1342" s="80"/>
      <c r="L1342" s="80"/>
      <c r="M1342" s="80"/>
      <c r="N1342" s="177"/>
      <c r="O1342" s="80"/>
      <c r="P1342" s="80"/>
      <c r="Q1342" s="80"/>
      <c r="R1342" s="80"/>
      <c r="S1342" s="80"/>
      <c r="T1342" s="80"/>
      <c r="U1342" s="80"/>
      <c r="V1342" s="80"/>
      <c r="W1342" s="80"/>
      <c r="X1342" s="80"/>
      <c r="Y1342" s="80"/>
      <c r="Z1342" s="80"/>
      <c r="AA1342" s="80"/>
      <c r="AB1342" s="80"/>
      <c r="AC1342" s="80"/>
      <c r="AD1342" s="80"/>
      <c r="AE1342" s="80"/>
      <c r="AF1342" s="80"/>
      <c r="AG1342" s="80"/>
      <c r="AH1342" s="80"/>
      <c r="AI1342" s="80"/>
      <c r="AJ1342" s="80"/>
      <c r="AK1342" s="80"/>
      <c r="AL1342" s="80"/>
      <c r="AM1342" s="80"/>
      <c r="AN1342" s="80"/>
    </row>
    <row r="1343" spans="1:40" ht="12" customHeight="1">
      <c r="A1343" s="80"/>
      <c r="B1343" s="80"/>
      <c r="C1343" s="80"/>
      <c r="D1343" s="80"/>
      <c r="E1343" s="80"/>
      <c r="F1343" s="80"/>
      <c r="G1343" s="80"/>
      <c r="H1343" s="80"/>
      <c r="I1343" s="80"/>
      <c r="J1343" s="80"/>
      <c r="K1343" s="80"/>
      <c r="L1343" s="80"/>
      <c r="M1343" s="80"/>
      <c r="N1343" s="177"/>
      <c r="O1343" s="80"/>
      <c r="P1343" s="80"/>
      <c r="Q1343" s="80"/>
      <c r="R1343" s="80"/>
      <c r="S1343" s="80"/>
      <c r="T1343" s="80"/>
      <c r="U1343" s="80"/>
      <c r="V1343" s="80"/>
      <c r="W1343" s="80"/>
      <c r="X1343" s="80"/>
      <c r="Y1343" s="80"/>
      <c r="Z1343" s="80"/>
      <c r="AA1343" s="80"/>
      <c r="AB1343" s="80"/>
      <c r="AC1343" s="80"/>
      <c r="AD1343" s="80"/>
      <c r="AE1343" s="80"/>
      <c r="AF1343" s="80"/>
      <c r="AG1343" s="80"/>
      <c r="AH1343" s="80"/>
      <c r="AI1343" s="80"/>
      <c r="AJ1343" s="80"/>
      <c r="AK1343" s="80"/>
      <c r="AL1343" s="80"/>
      <c r="AM1343" s="80"/>
      <c r="AN1343" s="80"/>
    </row>
    <row r="1344" spans="1:40" ht="12" customHeight="1">
      <c r="A1344" s="80"/>
      <c r="B1344" s="80"/>
      <c r="C1344" s="80"/>
      <c r="D1344" s="80"/>
      <c r="E1344" s="80"/>
      <c r="F1344" s="80"/>
      <c r="G1344" s="80"/>
      <c r="H1344" s="80"/>
      <c r="I1344" s="80"/>
      <c r="J1344" s="80"/>
      <c r="K1344" s="80"/>
      <c r="L1344" s="80"/>
      <c r="M1344" s="80"/>
      <c r="N1344" s="177"/>
      <c r="O1344" s="80"/>
      <c r="P1344" s="80"/>
      <c r="Q1344" s="80"/>
      <c r="R1344" s="80"/>
      <c r="S1344" s="80"/>
      <c r="T1344" s="80"/>
      <c r="U1344" s="80"/>
      <c r="V1344" s="80"/>
      <c r="W1344" s="80"/>
      <c r="X1344" s="80"/>
      <c r="Y1344" s="80"/>
      <c r="Z1344" s="80"/>
      <c r="AA1344" s="80"/>
      <c r="AB1344" s="80"/>
      <c r="AC1344" s="80"/>
      <c r="AD1344" s="80"/>
      <c r="AE1344" s="80"/>
      <c r="AF1344" s="80"/>
      <c r="AG1344" s="80"/>
      <c r="AH1344" s="80"/>
      <c r="AI1344" s="80"/>
      <c r="AJ1344" s="80"/>
      <c r="AK1344" s="80"/>
      <c r="AL1344" s="80"/>
      <c r="AM1344" s="80"/>
      <c r="AN1344" s="80"/>
    </row>
    <row r="1345" spans="1:40" ht="12" customHeight="1">
      <c r="A1345" s="80"/>
      <c r="B1345" s="80"/>
      <c r="C1345" s="80"/>
      <c r="D1345" s="80"/>
      <c r="E1345" s="80"/>
      <c r="F1345" s="80"/>
      <c r="G1345" s="80"/>
      <c r="H1345" s="80"/>
      <c r="I1345" s="80"/>
      <c r="J1345" s="80"/>
      <c r="K1345" s="80"/>
      <c r="L1345" s="80"/>
      <c r="M1345" s="80"/>
      <c r="N1345" s="177"/>
      <c r="O1345" s="80"/>
      <c r="P1345" s="80"/>
      <c r="Q1345" s="80"/>
      <c r="R1345" s="80"/>
      <c r="S1345" s="80"/>
      <c r="T1345" s="80"/>
      <c r="U1345" s="80"/>
      <c r="V1345" s="80"/>
      <c r="W1345" s="80"/>
      <c r="X1345" s="80"/>
      <c r="Y1345" s="80"/>
      <c r="Z1345" s="80"/>
      <c r="AA1345" s="80"/>
      <c r="AB1345" s="80"/>
      <c r="AC1345" s="80"/>
      <c r="AD1345" s="80"/>
      <c r="AE1345" s="80"/>
      <c r="AF1345" s="80"/>
      <c r="AG1345" s="80"/>
      <c r="AH1345" s="80"/>
      <c r="AI1345" s="80"/>
      <c r="AJ1345" s="80"/>
      <c r="AK1345" s="80"/>
      <c r="AL1345" s="80"/>
      <c r="AM1345" s="80"/>
      <c r="AN1345" s="80"/>
    </row>
    <row r="1346" spans="1:40" ht="12" customHeight="1">
      <c r="A1346" s="80"/>
      <c r="B1346" s="80"/>
      <c r="C1346" s="80"/>
      <c r="D1346" s="80"/>
      <c r="E1346" s="80"/>
      <c r="F1346" s="80"/>
      <c r="G1346" s="80"/>
      <c r="H1346" s="80"/>
      <c r="I1346" s="80"/>
      <c r="J1346" s="80"/>
      <c r="K1346" s="80"/>
      <c r="L1346" s="80"/>
      <c r="M1346" s="80"/>
      <c r="N1346" s="177"/>
      <c r="O1346" s="80"/>
      <c r="P1346" s="80"/>
      <c r="Q1346" s="80"/>
      <c r="R1346" s="80"/>
      <c r="S1346" s="80"/>
      <c r="T1346" s="80"/>
      <c r="U1346" s="80"/>
      <c r="V1346" s="80"/>
      <c r="W1346" s="80"/>
      <c r="X1346" s="80"/>
      <c r="Y1346" s="80"/>
      <c r="Z1346" s="80"/>
      <c r="AA1346" s="80"/>
      <c r="AB1346" s="80"/>
      <c r="AC1346" s="80"/>
      <c r="AD1346" s="80"/>
      <c r="AE1346" s="80"/>
      <c r="AF1346" s="80"/>
      <c r="AG1346" s="80"/>
      <c r="AH1346" s="80"/>
      <c r="AI1346" s="80"/>
      <c r="AJ1346" s="80"/>
      <c r="AK1346" s="80"/>
      <c r="AL1346" s="80"/>
      <c r="AM1346" s="80"/>
      <c r="AN1346" s="80"/>
    </row>
    <row r="1347" spans="1:40" ht="12" customHeight="1">
      <c r="A1347" s="80"/>
      <c r="B1347" s="80"/>
      <c r="C1347" s="80"/>
      <c r="D1347" s="80"/>
      <c r="E1347" s="80"/>
      <c r="F1347" s="80"/>
      <c r="G1347" s="80"/>
      <c r="H1347" s="80"/>
      <c r="I1347" s="80"/>
      <c r="J1347" s="80"/>
      <c r="K1347" s="80"/>
      <c r="L1347" s="80"/>
      <c r="M1347" s="80"/>
      <c r="N1347" s="177"/>
      <c r="O1347" s="80"/>
      <c r="P1347" s="80"/>
      <c r="Q1347" s="80"/>
      <c r="R1347" s="80"/>
      <c r="S1347" s="80"/>
      <c r="T1347" s="80"/>
      <c r="U1347" s="80"/>
      <c r="V1347" s="80"/>
      <c r="W1347" s="80"/>
      <c r="X1347" s="80"/>
      <c r="Y1347" s="80"/>
      <c r="Z1347" s="80"/>
      <c r="AA1347" s="80"/>
      <c r="AB1347" s="80"/>
      <c r="AC1347" s="80"/>
      <c r="AD1347" s="80"/>
      <c r="AE1347" s="80"/>
      <c r="AF1347" s="80"/>
      <c r="AG1347" s="80"/>
      <c r="AH1347" s="80"/>
      <c r="AI1347" s="80"/>
      <c r="AJ1347" s="80"/>
      <c r="AK1347" s="80"/>
      <c r="AL1347" s="80"/>
      <c r="AM1347" s="80"/>
      <c r="AN1347" s="80"/>
    </row>
    <row r="1348" spans="1:40" ht="12" customHeight="1">
      <c r="A1348" s="80"/>
      <c r="B1348" s="80"/>
      <c r="C1348" s="80"/>
      <c r="D1348" s="80"/>
      <c r="E1348" s="80"/>
      <c r="F1348" s="80"/>
      <c r="G1348" s="80"/>
      <c r="H1348" s="80"/>
      <c r="I1348" s="80"/>
      <c r="J1348" s="80"/>
      <c r="K1348" s="80"/>
      <c r="L1348" s="80"/>
      <c r="M1348" s="80"/>
      <c r="N1348" s="177"/>
      <c r="O1348" s="80"/>
      <c r="P1348" s="80"/>
      <c r="Q1348" s="80"/>
      <c r="R1348" s="80"/>
      <c r="S1348" s="80"/>
      <c r="T1348" s="80"/>
      <c r="U1348" s="80"/>
      <c r="V1348" s="80"/>
      <c r="W1348" s="80"/>
      <c r="X1348" s="80"/>
      <c r="Y1348" s="80"/>
      <c r="Z1348" s="80"/>
      <c r="AA1348" s="80"/>
      <c r="AB1348" s="80"/>
      <c r="AC1348" s="80"/>
      <c r="AD1348" s="80"/>
      <c r="AE1348" s="80"/>
      <c r="AF1348" s="80"/>
      <c r="AG1348" s="80"/>
      <c r="AH1348" s="80"/>
      <c r="AI1348" s="80"/>
      <c r="AJ1348" s="80"/>
      <c r="AK1348" s="80"/>
      <c r="AL1348" s="80"/>
      <c r="AM1348" s="80"/>
      <c r="AN1348" s="80"/>
    </row>
    <row r="1349" spans="1:40" ht="12" customHeight="1">
      <c r="A1349" s="80"/>
      <c r="B1349" s="80"/>
      <c r="C1349" s="80"/>
      <c r="D1349" s="80"/>
      <c r="E1349" s="80"/>
      <c r="F1349" s="80"/>
      <c r="G1349" s="80"/>
      <c r="H1349" s="80"/>
      <c r="I1349" s="80"/>
      <c r="J1349" s="80"/>
      <c r="K1349" s="80"/>
      <c r="L1349" s="80"/>
      <c r="M1349" s="80"/>
      <c r="N1349" s="177"/>
      <c r="O1349" s="80"/>
      <c r="P1349" s="80"/>
      <c r="Q1349" s="80"/>
      <c r="R1349" s="80"/>
      <c r="S1349" s="80"/>
      <c r="T1349" s="80"/>
      <c r="U1349" s="80"/>
      <c r="V1349" s="80"/>
      <c r="W1349" s="80"/>
      <c r="X1349" s="80"/>
      <c r="Y1349" s="80"/>
      <c r="Z1349" s="80"/>
      <c r="AA1349" s="80"/>
      <c r="AB1349" s="80"/>
      <c r="AC1349" s="80"/>
      <c r="AD1349" s="80"/>
      <c r="AE1349" s="80"/>
      <c r="AF1349" s="80"/>
      <c r="AG1349" s="80"/>
      <c r="AH1349" s="80"/>
      <c r="AI1349" s="80"/>
      <c r="AJ1349" s="80"/>
      <c r="AK1349" s="80"/>
      <c r="AL1349" s="80"/>
      <c r="AM1349" s="80"/>
      <c r="AN1349" s="80"/>
    </row>
    <row r="1350" spans="1:40" ht="12" customHeight="1">
      <c r="A1350" s="80"/>
      <c r="B1350" s="80"/>
      <c r="C1350" s="80"/>
      <c r="D1350" s="80"/>
      <c r="E1350" s="80"/>
      <c r="F1350" s="80"/>
      <c r="G1350" s="80"/>
      <c r="H1350" s="80"/>
      <c r="I1350" s="80"/>
      <c r="J1350" s="80"/>
      <c r="K1350" s="80"/>
      <c r="L1350" s="80"/>
      <c r="M1350" s="80"/>
      <c r="N1350" s="177"/>
      <c r="O1350" s="80"/>
      <c r="P1350" s="80"/>
      <c r="Q1350" s="80"/>
      <c r="R1350" s="80"/>
      <c r="S1350" s="80"/>
      <c r="T1350" s="80"/>
      <c r="U1350" s="80"/>
      <c r="V1350" s="80"/>
      <c r="W1350" s="80"/>
      <c r="X1350" s="80"/>
      <c r="Y1350" s="80"/>
      <c r="Z1350" s="80"/>
      <c r="AA1350" s="80"/>
      <c r="AB1350" s="80"/>
      <c r="AC1350" s="80"/>
      <c r="AD1350" s="80"/>
      <c r="AE1350" s="80"/>
      <c r="AF1350" s="80"/>
      <c r="AG1350" s="80"/>
      <c r="AH1350" s="80"/>
      <c r="AI1350" s="80"/>
      <c r="AJ1350" s="80"/>
      <c r="AK1350" s="80"/>
      <c r="AL1350" s="80"/>
      <c r="AM1350" s="80"/>
      <c r="AN1350" s="80"/>
    </row>
    <row r="1351" spans="1:40" ht="12" customHeight="1">
      <c r="A1351" s="80"/>
      <c r="B1351" s="80"/>
      <c r="C1351" s="80"/>
      <c r="D1351" s="80"/>
      <c r="E1351" s="80"/>
      <c r="F1351" s="80"/>
      <c r="G1351" s="80"/>
      <c r="H1351" s="80"/>
      <c r="I1351" s="80"/>
      <c r="J1351" s="80"/>
      <c r="K1351" s="80"/>
      <c r="L1351" s="80"/>
      <c r="M1351" s="80"/>
      <c r="N1351" s="177"/>
      <c r="O1351" s="80"/>
      <c r="P1351" s="80"/>
      <c r="Q1351" s="80"/>
      <c r="R1351" s="80"/>
      <c r="S1351" s="80"/>
      <c r="T1351" s="80"/>
      <c r="U1351" s="80"/>
      <c r="V1351" s="80"/>
      <c r="W1351" s="80"/>
      <c r="X1351" s="80"/>
      <c r="Y1351" s="80"/>
      <c r="Z1351" s="80"/>
      <c r="AA1351" s="80"/>
      <c r="AB1351" s="80"/>
      <c r="AC1351" s="80"/>
      <c r="AD1351" s="80"/>
      <c r="AE1351" s="80"/>
      <c r="AF1351" s="80"/>
      <c r="AG1351" s="80"/>
      <c r="AH1351" s="80"/>
      <c r="AI1351" s="80"/>
      <c r="AJ1351" s="80"/>
      <c r="AK1351" s="80"/>
      <c r="AL1351" s="80"/>
      <c r="AM1351" s="80"/>
      <c r="AN1351" s="80"/>
    </row>
    <row r="1352" spans="1:40" ht="12" customHeight="1">
      <c r="A1352" s="80"/>
      <c r="B1352" s="80"/>
      <c r="C1352" s="80"/>
      <c r="D1352" s="80"/>
      <c r="E1352" s="80"/>
      <c r="F1352" s="80"/>
      <c r="G1352" s="80"/>
      <c r="H1352" s="80"/>
      <c r="I1352" s="80"/>
      <c r="J1352" s="80"/>
      <c r="K1352" s="80"/>
      <c r="L1352" s="80"/>
      <c r="M1352" s="80"/>
      <c r="N1352" s="177"/>
      <c r="O1352" s="80"/>
      <c r="P1352" s="80"/>
      <c r="Q1352" s="80"/>
      <c r="R1352" s="80"/>
      <c r="S1352" s="80"/>
      <c r="T1352" s="80"/>
      <c r="U1352" s="80"/>
      <c r="V1352" s="80"/>
      <c r="W1352" s="80"/>
      <c r="X1352" s="80"/>
      <c r="Y1352" s="80"/>
      <c r="Z1352" s="80"/>
      <c r="AA1352" s="80"/>
      <c r="AB1352" s="80"/>
      <c r="AC1352" s="80"/>
      <c r="AD1352" s="80"/>
      <c r="AE1352" s="80"/>
      <c r="AF1352" s="80"/>
      <c r="AG1352" s="80"/>
      <c r="AH1352" s="80"/>
      <c r="AI1352" s="80"/>
      <c r="AJ1352" s="80"/>
      <c r="AK1352" s="80"/>
      <c r="AL1352" s="80"/>
      <c r="AM1352" s="80"/>
      <c r="AN1352" s="80"/>
    </row>
    <row r="1353" spans="1:40" ht="12" customHeight="1">
      <c r="A1353" s="80"/>
      <c r="B1353" s="80"/>
      <c r="C1353" s="80"/>
      <c r="D1353" s="80"/>
      <c r="E1353" s="80"/>
      <c r="F1353" s="80"/>
      <c r="G1353" s="80"/>
      <c r="H1353" s="80"/>
      <c r="I1353" s="80"/>
      <c r="J1353" s="80"/>
      <c r="K1353" s="80"/>
      <c r="L1353" s="80"/>
      <c r="M1353" s="80"/>
      <c r="N1353" s="177"/>
      <c r="O1353" s="80"/>
      <c r="P1353" s="80"/>
      <c r="Q1353" s="80"/>
      <c r="R1353" s="80"/>
      <c r="S1353" s="80"/>
      <c r="T1353" s="80"/>
      <c r="U1353" s="80"/>
      <c r="V1353" s="80"/>
      <c r="W1353" s="80"/>
      <c r="X1353" s="80"/>
      <c r="Y1353" s="80"/>
      <c r="Z1353" s="80"/>
      <c r="AA1353" s="80"/>
      <c r="AB1353" s="80"/>
      <c r="AC1353" s="80"/>
      <c r="AD1353" s="80"/>
      <c r="AE1353" s="80"/>
      <c r="AF1353" s="80"/>
      <c r="AG1353" s="80"/>
      <c r="AH1353" s="80"/>
      <c r="AI1353" s="80"/>
      <c r="AJ1353" s="80"/>
      <c r="AK1353" s="80"/>
      <c r="AL1353" s="80"/>
      <c r="AM1353" s="80"/>
      <c r="AN1353" s="80"/>
    </row>
    <row r="1354" spans="1:40" ht="12" customHeight="1">
      <c r="A1354" s="80"/>
      <c r="B1354" s="80"/>
      <c r="C1354" s="80"/>
      <c r="D1354" s="80"/>
      <c r="E1354" s="80"/>
      <c r="F1354" s="80"/>
      <c r="G1354" s="80"/>
      <c r="H1354" s="80"/>
      <c r="I1354" s="80"/>
      <c r="J1354" s="80"/>
      <c r="K1354" s="80"/>
      <c r="L1354" s="80"/>
      <c r="M1354" s="80"/>
      <c r="N1354" s="177"/>
      <c r="O1354" s="80"/>
      <c r="P1354" s="80"/>
      <c r="Q1354" s="80"/>
      <c r="R1354" s="80"/>
      <c r="S1354" s="80"/>
      <c r="T1354" s="80"/>
      <c r="U1354" s="80"/>
      <c r="V1354" s="80"/>
      <c r="W1354" s="80"/>
      <c r="X1354" s="80"/>
      <c r="Y1354" s="80"/>
      <c r="Z1354" s="80"/>
      <c r="AA1354" s="80"/>
      <c r="AB1354" s="80"/>
      <c r="AC1354" s="80"/>
      <c r="AD1354" s="80"/>
      <c r="AE1354" s="80"/>
      <c r="AF1354" s="80"/>
      <c r="AG1354" s="80"/>
      <c r="AH1354" s="80"/>
      <c r="AI1354" s="80"/>
      <c r="AJ1354" s="80"/>
      <c r="AK1354" s="80"/>
      <c r="AL1354" s="80"/>
      <c r="AM1354" s="80"/>
      <c r="AN1354" s="80"/>
    </row>
    <row r="1355" spans="1:40" ht="12" customHeight="1">
      <c r="A1355" s="80"/>
      <c r="B1355" s="80"/>
      <c r="C1355" s="80"/>
      <c r="D1355" s="80"/>
      <c r="E1355" s="80"/>
      <c r="F1355" s="80"/>
      <c r="G1355" s="80"/>
      <c r="H1355" s="80"/>
      <c r="I1355" s="80"/>
      <c r="J1355" s="80"/>
      <c r="K1355" s="80"/>
      <c r="L1355" s="80"/>
      <c r="M1355" s="80"/>
      <c r="N1355" s="177"/>
      <c r="O1355" s="80"/>
      <c r="P1355" s="80"/>
      <c r="Q1355" s="80"/>
      <c r="R1355" s="80"/>
      <c r="S1355" s="80"/>
      <c r="T1355" s="80"/>
      <c r="U1355" s="80"/>
      <c r="V1355" s="80"/>
      <c r="W1355" s="80"/>
      <c r="X1355" s="80"/>
      <c r="Y1355" s="80"/>
      <c r="Z1355" s="80"/>
      <c r="AA1355" s="80"/>
      <c r="AB1355" s="80"/>
      <c r="AC1355" s="80"/>
      <c r="AD1355" s="80"/>
      <c r="AE1355" s="80"/>
      <c r="AF1355" s="80"/>
      <c r="AG1355" s="80"/>
      <c r="AH1355" s="80"/>
      <c r="AI1355" s="80"/>
      <c r="AJ1355" s="80"/>
      <c r="AK1355" s="80"/>
      <c r="AL1355" s="80"/>
      <c r="AM1355" s="80"/>
      <c r="AN1355" s="80"/>
    </row>
    <row r="1356" spans="1:40" ht="12" customHeight="1">
      <c r="A1356" s="80"/>
      <c r="B1356" s="80"/>
      <c r="C1356" s="80"/>
      <c r="D1356" s="80"/>
      <c r="E1356" s="80"/>
      <c r="F1356" s="80"/>
      <c r="G1356" s="80"/>
      <c r="H1356" s="80"/>
      <c r="I1356" s="80"/>
      <c r="J1356" s="80"/>
      <c r="K1356" s="80"/>
      <c r="L1356" s="80"/>
      <c r="M1356" s="80"/>
      <c r="N1356" s="177"/>
      <c r="O1356" s="80"/>
      <c r="P1356" s="80"/>
      <c r="Q1356" s="80"/>
      <c r="R1356" s="80"/>
      <c r="S1356" s="80"/>
      <c r="T1356" s="80"/>
      <c r="U1356" s="80"/>
      <c r="V1356" s="80"/>
      <c r="W1356" s="80"/>
      <c r="X1356" s="80"/>
      <c r="Y1356" s="80"/>
      <c r="Z1356" s="80"/>
      <c r="AA1356" s="80"/>
      <c r="AB1356" s="80"/>
      <c r="AC1356" s="80"/>
      <c r="AD1356" s="80"/>
      <c r="AE1356" s="80"/>
      <c r="AF1356" s="80"/>
      <c r="AG1356" s="80"/>
      <c r="AH1356" s="80"/>
      <c r="AI1356" s="80"/>
      <c r="AJ1356" s="80"/>
      <c r="AK1356" s="80"/>
      <c r="AL1356" s="80"/>
      <c r="AM1356" s="80"/>
      <c r="AN1356" s="80"/>
    </row>
    <row r="1357" spans="1:40" ht="12" customHeight="1">
      <c r="A1357" s="80"/>
      <c r="B1357" s="80"/>
      <c r="C1357" s="80"/>
      <c r="D1357" s="80"/>
      <c r="E1357" s="80"/>
      <c r="F1357" s="80"/>
      <c r="G1357" s="80"/>
      <c r="H1357" s="80"/>
      <c r="I1357" s="80"/>
      <c r="J1357" s="80"/>
      <c r="K1357" s="80"/>
      <c r="L1357" s="80"/>
      <c r="M1357" s="80"/>
      <c r="N1357" s="177"/>
      <c r="O1357" s="80"/>
      <c r="P1357" s="80"/>
      <c r="Q1357" s="80"/>
      <c r="R1357" s="80"/>
      <c r="S1357" s="80"/>
      <c r="T1357" s="80"/>
      <c r="U1357" s="80"/>
      <c r="V1357" s="80"/>
      <c r="W1357" s="80"/>
      <c r="X1357" s="80"/>
      <c r="Y1357" s="80"/>
      <c r="Z1357" s="80"/>
      <c r="AA1357" s="80"/>
      <c r="AB1357" s="80"/>
      <c r="AC1357" s="80"/>
      <c r="AD1357" s="80"/>
      <c r="AE1357" s="80"/>
      <c r="AF1357" s="80"/>
      <c r="AG1357" s="80"/>
      <c r="AH1357" s="80"/>
      <c r="AI1357" s="80"/>
      <c r="AJ1357" s="80"/>
      <c r="AK1357" s="80"/>
      <c r="AL1357" s="80"/>
      <c r="AM1357" s="80"/>
      <c r="AN1357" s="80"/>
    </row>
    <row r="1358" spans="1:40" ht="12" customHeight="1">
      <c r="A1358" s="80"/>
      <c r="B1358" s="80"/>
      <c r="C1358" s="80"/>
      <c r="D1358" s="80"/>
      <c r="E1358" s="80"/>
      <c r="F1358" s="80"/>
      <c r="G1358" s="80"/>
      <c r="H1358" s="80"/>
      <c r="I1358" s="80"/>
      <c r="J1358" s="80"/>
      <c r="K1358" s="80"/>
      <c r="L1358" s="80"/>
      <c r="M1358" s="80"/>
      <c r="N1358" s="177"/>
      <c r="O1358" s="80"/>
      <c r="P1358" s="80"/>
      <c r="Q1358" s="80"/>
      <c r="R1358" s="80"/>
      <c r="S1358" s="80"/>
      <c r="T1358" s="80"/>
      <c r="U1358" s="80"/>
      <c r="V1358" s="80"/>
      <c r="W1358" s="80"/>
      <c r="X1358" s="80"/>
      <c r="Y1358" s="80"/>
      <c r="Z1358" s="80"/>
      <c r="AA1358" s="80"/>
      <c r="AB1358" s="80"/>
      <c r="AC1358" s="80"/>
      <c r="AD1358" s="80"/>
      <c r="AE1358" s="80"/>
      <c r="AF1358" s="80"/>
      <c r="AG1358" s="80"/>
      <c r="AH1358" s="80"/>
      <c r="AI1358" s="80"/>
      <c r="AJ1358" s="80"/>
      <c r="AK1358" s="80"/>
      <c r="AL1358" s="80"/>
      <c r="AM1358" s="80"/>
      <c r="AN1358" s="80"/>
    </row>
    <row r="1359" spans="1:40" ht="12" customHeight="1">
      <c r="A1359" s="80"/>
      <c r="B1359" s="80"/>
      <c r="C1359" s="80"/>
      <c r="D1359" s="80"/>
      <c r="E1359" s="80"/>
      <c r="F1359" s="80"/>
      <c r="G1359" s="80"/>
      <c r="H1359" s="80"/>
      <c r="I1359" s="80"/>
      <c r="J1359" s="80"/>
      <c r="K1359" s="80"/>
      <c r="L1359" s="80"/>
      <c r="M1359" s="80"/>
      <c r="N1359" s="177"/>
      <c r="O1359" s="80"/>
      <c r="P1359" s="80"/>
      <c r="Q1359" s="80"/>
      <c r="R1359" s="80"/>
      <c r="S1359" s="80"/>
      <c r="T1359" s="80"/>
      <c r="U1359" s="80"/>
      <c r="V1359" s="80"/>
      <c r="W1359" s="80"/>
      <c r="X1359" s="80"/>
      <c r="Y1359" s="80"/>
      <c r="Z1359" s="80"/>
      <c r="AA1359" s="80"/>
      <c r="AB1359" s="80"/>
      <c r="AC1359" s="80"/>
      <c r="AD1359" s="80"/>
      <c r="AE1359" s="80"/>
      <c r="AF1359" s="80"/>
      <c r="AG1359" s="80"/>
      <c r="AH1359" s="80"/>
      <c r="AI1359" s="80"/>
      <c r="AJ1359" s="80"/>
      <c r="AK1359" s="80"/>
      <c r="AL1359" s="80"/>
      <c r="AM1359" s="80"/>
      <c r="AN1359" s="80"/>
    </row>
    <row r="1360" spans="1:40" ht="12" customHeight="1">
      <c r="A1360" s="80"/>
      <c r="B1360" s="80"/>
      <c r="C1360" s="80"/>
      <c r="D1360" s="80"/>
      <c r="E1360" s="80"/>
      <c r="F1360" s="80"/>
      <c r="G1360" s="80"/>
      <c r="H1360" s="80"/>
      <c r="I1360" s="80"/>
      <c r="J1360" s="80"/>
      <c r="K1360" s="80"/>
      <c r="L1360" s="80"/>
      <c r="M1360" s="80"/>
      <c r="N1360" s="177"/>
      <c r="O1360" s="80"/>
      <c r="P1360" s="80"/>
      <c r="Q1360" s="80"/>
      <c r="R1360" s="80"/>
      <c r="S1360" s="80"/>
      <c r="T1360" s="80"/>
      <c r="U1360" s="80"/>
      <c r="V1360" s="80"/>
      <c r="W1360" s="80"/>
      <c r="X1360" s="80"/>
      <c r="Y1360" s="80"/>
      <c r="Z1360" s="80"/>
      <c r="AA1360" s="80"/>
      <c r="AB1360" s="80"/>
      <c r="AC1360" s="80"/>
      <c r="AD1360" s="80"/>
      <c r="AE1360" s="80"/>
      <c r="AF1360" s="80"/>
      <c r="AG1360" s="80"/>
      <c r="AH1360" s="80"/>
      <c r="AI1360" s="80"/>
      <c r="AJ1360" s="80"/>
      <c r="AK1360" s="80"/>
      <c r="AL1360" s="80"/>
      <c r="AM1360" s="80"/>
      <c r="AN1360" s="80"/>
    </row>
    <row r="1361" spans="1:40" ht="12" customHeight="1">
      <c r="A1361" s="80"/>
      <c r="B1361" s="80"/>
      <c r="C1361" s="80"/>
      <c r="D1361" s="80"/>
      <c r="E1361" s="80"/>
      <c r="F1361" s="80"/>
      <c r="G1361" s="80"/>
      <c r="H1361" s="80"/>
      <c r="I1361" s="80"/>
      <c r="J1361" s="80"/>
      <c r="K1361" s="80"/>
      <c r="L1361" s="80"/>
      <c r="M1361" s="80"/>
      <c r="N1361" s="177"/>
      <c r="O1361" s="80"/>
      <c r="P1361" s="80"/>
      <c r="Q1361" s="80"/>
      <c r="R1361" s="80"/>
      <c r="S1361" s="80"/>
      <c r="T1361" s="80"/>
      <c r="U1361" s="80"/>
      <c r="V1361" s="80"/>
      <c r="W1361" s="80"/>
      <c r="X1361" s="80"/>
      <c r="Y1361" s="80"/>
      <c r="Z1361" s="80"/>
      <c r="AA1361" s="80"/>
      <c r="AB1361" s="80"/>
      <c r="AC1361" s="80"/>
      <c r="AD1361" s="80"/>
      <c r="AE1361" s="80"/>
      <c r="AF1361" s="80"/>
      <c r="AG1361" s="80"/>
      <c r="AH1361" s="80"/>
      <c r="AI1361" s="80"/>
      <c r="AJ1361" s="80"/>
      <c r="AK1361" s="80"/>
      <c r="AL1361" s="80"/>
      <c r="AM1361" s="80"/>
      <c r="AN1361" s="80"/>
    </row>
    <row r="1362" spans="1:40" ht="12" customHeight="1">
      <c r="A1362" s="80"/>
      <c r="B1362" s="80"/>
      <c r="C1362" s="80"/>
      <c r="D1362" s="80"/>
      <c r="E1362" s="80"/>
      <c r="F1362" s="80"/>
      <c r="G1362" s="80"/>
      <c r="H1362" s="80"/>
      <c r="I1362" s="80"/>
      <c r="J1362" s="80"/>
      <c r="K1362" s="80"/>
      <c r="L1362" s="80"/>
      <c r="M1362" s="80"/>
      <c r="N1362" s="177"/>
      <c r="O1362" s="80"/>
      <c r="P1362" s="80"/>
      <c r="Q1362" s="80"/>
      <c r="R1362" s="80"/>
      <c r="S1362" s="80"/>
      <c r="T1362" s="80"/>
      <c r="U1362" s="80"/>
      <c r="V1362" s="80"/>
      <c r="W1362" s="80"/>
      <c r="X1362" s="80"/>
      <c r="Y1362" s="80"/>
      <c r="Z1362" s="80"/>
      <c r="AA1362" s="80"/>
      <c r="AB1362" s="80"/>
      <c r="AC1362" s="80"/>
      <c r="AD1362" s="80"/>
      <c r="AE1362" s="80"/>
      <c r="AF1362" s="80"/>
      <c r="AG1362" s="80"/>
      <c r="AH1362" s="80"/>
      <c r="AI1362" s="80"/>
      <c r="AJ1362" s="80"/>
      <c r="AK1362" s="80"/>
      <c r="AL1362" s="80"/>
      <c r="AM1362" s="80"/>
      <c r="AN1362" s="80"/>
    </row>
    <row r="1363" spans="1:40" ht="12" customHeight="1">
      <c r="A1363" s="80"/>
      <c r="B1363" s="80"/>
      <c r="C1363" s="80"/>
      <c r="D1363" s="80"/>
      <c r="E1363" s="80"/>
      <c r="F1363" s="80"/>
      <c r="G1363" s="80"/>
      <c r="H1363" s="80"/>
      <c r="I1363" s="80"/>
      <c r="J1363" s="80"/>
      <c r="K1363" s="80"/>
      <c r="L1363" s="80"/>
      <c r="M1363" s="80"/>
      <c r="N1363" s="177"/>
      <c r="O1363" s="80"/>
      <c r="P1363" s="80"/>
      <c r="Q1363" s="80"/>
      <c r="R1363" s="80"/>
      <c r="S1363" s="80"/>
      <c r="T1363" s="80"/>
      <c r="U1363" s="80"/>
      <c r="V1363" s="80"/>
      <c r="W1363" s="80"/>
      <c r="X1363" s="80"/>
      <c r="Y1363" s="80"/>
      <c r="Z1363" s="80"/>
      <c r="AA1363" s="80"/>
      <c r="AB1363" s="80"/>
      <c r="AC1363" s="80"/>
      <c r="AD1363" s="80"/>
      <c r="AE1363" s="80"/>
      <c r="AF1363" s="80"/>
      <c r="AG1363" s="80"/>
      <c r="AH1363" s="80"/>
      <c r="AI1363" s="80"/>
      <c r="AJ1363" s="80"/>
      <c r="AK1363" s="80"/>
      <c r="AL1363" s="80"/>
      <c r="AM1363" s="80"/>
      <c r="AN1363" s="80"/>
    </row>
    <row r="1364" spans="1:40" ht="12" customHeight="1">
      <c r="A1364" s="80"/>
      <c r="B1364" s="80"/>
      <c r="C1364" s="80"/>
      <c r="D1364" s="80"/>
      <c r="E1364" s="80"/>
      <c r="F1364" s="80"/>
      <c r="G1364" s="80"/>
      <c r="H1364" s="80"/>
      <c r="I1364" s="80"/>
      <c r="J1364" s="80"/>
      <c r="K1364" s="80"/>
      <c r="L1364" s="80"/>
      <c r="M1364" s="80"/>
      <c r="N1364" s="177"/>
      <c r="O1364" s="80"/>
      <c r="P1364" s="80"/>
      <c r="Q1364" s="80"/>
      <c r="R1364" s="80"/>
      <c r="S1364" s="80"/>
      <c r="T1364" s="80"/>
      <c r="U1364" s="80"/>
      <c r="V1364" s="80"/>
      <c r="W1364" s="80"/>
      <c r="X1364" s="80"/>
      <c r="Y1364" s="80"/>
      <c r="Z1364" s="80"/>
      <c r="AA1364" s="80"/>
      <c r="AB1364" s="80"/>
      <c r="AC1364" s="80"/>
      <c r="AD1364" s="80"/>
      <c r="AE1364" s="80"/>
      <c r="AF1364" s="80"/>
      <c r="AG1364" s="80"/>
      <c r="AH1364" s="80"/>
      <c r="AI1364" s="80"/>
      <c r="AJ1364" s="80"/>
      <c r="AK1364" s="80"/>
      <c r="AL1364" s="80"/>
      <c r="AM1364" s="80"/>
      <c r="AN1364" s="80"/>
    </row>
    <row r="1365" spans="1:40" ht="12" customHeight="1">
      <c r="A1365" s="80"/>
      <c r="B1365" s="80"/>
      <c r="C1365" s="80"/>
      <c r="D1365" s="80"/>
      <c r="E1365" s="80"/>
      <c r="F1365" s="80"/>
      <c r="G1365" s="80"/>
      <c r="H1365" s="80"/>
      <c r="I1365" s="80"/>
      <c r="J1365" s="80"/>
      <c r="K1365" s="80"/>
      <c r="L1365" s="80"/>
      <c r="M1365" s="80"/>
      <c r="N1365" s="177"/>
      <c r="O1365" s="80"/>
      <c r="P1365" s="80"/>
      <c r="Q1365" s="80"/>
      <c r="R1365" s="80"/>
      <c r="S1365" s="80"/>
      <c r="T1365" s="80"/>
      <c r="U1365" s="80"/>
      <c r="V1365" s="80"/>
      <c r="W1365" s="80"/>
      <c r="X1365" s="80"/>
      <c r="Y1365" s="80"/>
      <c r="Z1365" s="80"/>
      <c r="AA1365" s="80"/>
      <c r="AB1365" s="80"/>
      <c r="AC1365" s="80"/>
      <c r="AD1365" s="80"/>
      <c r="AE1365" s="80"/>
      <c r="AF1365" s="80"/>
      <c r="AG1365" s="80"/>
      <c r="AH1365" s="80"/>
      <c r="AI1365" s="80"/>
      <c r="AJ1365" s="80"/>
      <c r="AK1365" s="80"/>
      <c r="AL1365" s="80"/>
      <c r="AM1365" s="80"/>
      <c r="AN1365" s="80"/>
    </row>
    <row r="1366" spans="1:40" ht="12" customHeight="1">
      <c r="A1366" s="80"/>
      <c r="B1366" s="80"/>
      <c r="C1366" s="80"/>
      <c r="D1366" s="80"/>
      <c r="E1366" s="80"/>
      <c r="F1366" s="80"/>
      <c r="G1366" s="80"/>
      <c r="H1366" s="80"/>
      <c r="I1366" s="80"/>
      <c r="J1366" s="80"/>
      <c r="K1366" s="80"/>
      <c r="L1366" s="80"/>
      <c r="M1366" s="80"/>
      <c r="N1366" s="177"/>
      <c r="O1366" s="80"/>
      <c r="P1366" s="80"/>
      <c r="Q1366" s="80"/>
      <c r="R1366" s="80"/>
      <c r="S1366" s="80"/>
      <c r="T1366" s="80"/>
      <c r="U1366" s="80"/>
      <c r="V1366" s="80"/>
      <c r="W1366" s="80"/>
      <c r="X1366" s="80"/>
      <c r="Y1366" s="80"/>
      <c r="Z1366" s="80"/>
      <c r="AA1366" s="80"/>
      <c r="AB1366" s="80"/>
      <c r="AC1366" s="80"/>
      <c r="AD1366" s="80"/>
      <c r="AE1366" s="80"/>
      <c r="AF1366" s="80"/>
      <c r="AG1366" s="80"/>
      <c r="AH1366" s="80"/>
      <c r="AI1366" s="80"/>
      <c r="AJ1366" s="80"/>
      <c r="AK1366" s="80"/>
      <c r="AL1366" s="80"/>
      <c r="AM1366" s="80"/>
      <c r="AN1366" s="80"/>
    </row>
    <row r="1367" spans="1:40" ht="12" customHeight="1">
      <c r="A1367" s="80"/>
      <c r="B1367" s="80"/>
      <c r="C1367" s="80"/>
      <c r="D1367" s="80"/>
      <c r="E1367" s="80"/>
      <c r="F1367" s="80"/>
      <c r="G1367" s="80"/>
      <c r="H1367" s="80"/>
      <c r="I1367" s="80"/>
      <c r="J1367" s="80"/>
      <c r="K1367" s="80"/>
      <c r="L1367" s="80"/>
      <c r="M1367" s="80"/>
      <c r="N1367" s="177"/>
      <c r="O1367" s="80"/>
      <c r="P1367" s="80"/>
      <c r="Q1367" s="80"/>
      <c r="R1367" s="80"/>
      <c r="S1367" s="80"/>
      <c r="T1367" s="80"/>
      <c r="U1367" s="80"/>
      <c r="V1367" s="80"/>
      <c r="W1367" s="80"/>
      <c r="X1367" s="80"/>
      <c r="Y1367" s="80"/>
      <c r="Z1367" s="80"/>
      <c r="AA1367" s="80"/>
      <c r="AB1367" s="80"/>
      <c r="AC1367" s="80"/>
      <c r="AD1367" s="80"/>
      <c r="AE1367" s="80"/>
      <c r="AF1367" s="80"/>
      <c r="AG1367" s="80"/>
      <c r="AH1367" s="80"/>
      <c r="AI1367" s="80"/>
      <c r="AJ1367" s="80"/>
      <c r="AK1367" s="80"/>
      <c r="AL1367" s="80"/>
      <c r="AM1367" s="80"/>
      <c r="AN1367" s="80"/>
    </row>
    <row r="1368" spans="1:40" ht="12" customHeight="1">
      <c r="A1368" s="80"/>
      <c r="B1368" s="80"/>
      <c r="C1368" s="80"/>
      <c r="D1368" s="80"/>
      <c r="E1368" s="80"/>
      <c r="F1368" s="80"/>
      <c r="G1368" s="80"/>
      <c r="H1368" s="80"/>
      <c r="I1368" s="80"/>
      <c r="J1368" s="80"/>
      <c r="K1368" s="80"/>
      <c r="L1368" s="80"/>
      <c r="M1368" s="80"/>
      <c r="N1368" s="177"/>
      <c r="O1368" s="80"/>
      <c r="P1368" s="80"/>
      <c r="Q1368" s="80"/>
      <c r="R1368" s="80"/>
      <c r="S1368" s="80"/>
      <c r="T1368" s="80"/>
      <c r="U1368" s="80"/>
      <c r="V1368" s="80"/>
      <c r="W1368" s="80"/>
      <c r="X1368" s="80"/>
      <c r="Y1368" s="80"/>
      <c r="Z1368" s="80"/>
      <c r="AA1368" s="80"/>
      <c r="AB1368" s="80"/>
      <c r="AC1368" s="80"/>
      <c r="AD1368" s="80"/>
      <c r="AE1368" s="80"/>
      <c r="AF1368" s="80"/>
      <c r="AG1368" s="80"/>
      <c r="AH1368" s="80"/>
      <c r="AI1368" s="80"/>
      <c r="AJ1368" s="80"/>
      <c r="AK1368" s="80"/>
      <c r="AL1368" s="80"/>
      <c r="AM1368" s="80"/>
      <c r="AN1368" s="80"/>
    </row>
    <row r="1369" spans="1:40" ht="12" customHeight="1">
      <c r="A1369" s="80"/>
      <c r="B1369" s="80"/>
      <c r="C1369" s="80"/>
      <c r="D1369" s="80"/>
      <c r="E1369" s="80"/>
      <c r="F1369" s="80"/>
      <c r="G1369" s="80"/>
      <c r="H1369" s="80"/>
      <c r="I1369" s="80"/>
      <c r="J1369" s="80"/>
      <c r="K1369" s="80"/>
      <c r="L1369" s="80"/>
      <c r="M1369" s="80"/>
      <c r="N1369" s="177"/>
      <c r="O1369" s="80"/>
      <c r="P1369" s="80"/>
      <c r="Q1369" s="80"/>
      <c r="R1369" s="80"/>
      <c r="S1369" s="80"/>
      <c r="T1369" s="80"/>
      <c r="U1369" s="80"/>
      <c r="V1369" s="80"/>
      <c r="W1369" s="80"/>
      <c r="X1369" s="80"/>
      <c r="Y1369" s="80"/>
      <c r="Z1369" s="80"/>
      <c r="AA1369" s="80"/>
      <c r="AB1369" s="80"/>
      <c r="AC1369" s="80"/>
      <c r="AD1369" s="80"/>
      <c r="AE1369" s="80"/>
      <c r="AF1369" s="80"/>
      <c r="AG1369" s="80"/>
      <c r="AH1369" s="80"/>
      <c r="AI1369" s="80"/>
      <c r="AJ1369" s="80"/>
      <c r="AK1369" s="80"/>
      <c r="AL1369" s="80"/>
      <c r="AM1369" s="80"/>
      <c r="AN1369" s="80"/>
    </row>
    <row r="1370" spans="1:40" ht="12" customHeight="1">
      <c r="A1370" s="80"/>
      <c r="B1370" s="80"/>
      <c r="C1370" s="80"/>
      <c r="D1370" s="80"/>
      <c r="E1370" s="80"/>
      <c r="F1370" s="80"/>
      <c r="G1370" s="80"/>
      <c r="H1370" s="80"/>
      <c r="I1370" s="80"/>
      <c r="J1370" s="80"/>
      <c r="K1370" s="80"/>
      <c r="L1370" s="80"/>
      <c r="M1370" s="80"/>
      <c r="N1370" s="177"/>
      <c r="O1370" s="80"/>
      <c r="P1370" s="80"/>
      <c r="Q1370" s="80"/>
      <c r="R1370" s="80"/>
      <c r="S1370" s="80"/>
      <c r="T1370" s="80"/>
      <c r="U1370" s="80"/>
      <c r="V1370" s="80"/>
      <c r="W1370" s="80"/>
      <c r="X1370" s="80"/>
      <c r="Y1370" s="80"/>
      <c r="Z1370" s="80"/>
      <c r="AA1370" s="80"/>
      <c r="AB1370" s="80"/>
      <c r="AC1370" s="80"/>
      <c r="AD1370" s="80"/>
      <c r="AE1370" s="80"/>
      <c r="AF1370" s="80"/>
      <c r="AG1370" s="80"/>
      <c r="AH1370" s="80"/>
      <c r="AI1370" s="80"/>
      <c r="AJ1370" s="80"/>
      <c r="AK1370" s="80"/>
      <c r="AL1370" s="80"/>
      <c r="AM1370" s="80"/>
      <c r="AN1370" s="80"/>
    </row>
    <row r="1371" spans="1:40" ht="12" customHeight="1">
      <c r="A1371" s="80"/>
      <c r="B1371" s="80"/>
      <c r="C1371" s="80"/>
      <c r="D1371" s="80"/>
      <c r="E1371" s="80"/>
      <c r="F1371" s="80"/>
      <c r="G1371" s="80"/>
      <c r="H1371" s="80"/>
      <c r="I1371" s="80"/>
      <c r="J1371" s="80"/>
      <c r="K1371" s="80"/>
      <c r="L1371" s="80"/>
      <c r="M1371" s="80"/>
      <c r="N1371" s="177"/>
      <c r="O1371" s="80"/>
      <c r="P1371" s="80"/>
      <c r="Q1371" s="80"/>
      <c r="R1371" s="80"/>
      <c r="S1371" s="80"/>
      <c r="T1371" s="80"/>
      <c r="U1371" s="80"/>
      <c r="V1371" s="80"/>
      <c r="W1371" s="80"/>
      <c r="X1371" s="80"/>
      <c r="Y1371" s="80"/>
      <c r="Z1371" s="80"/>
      <c r="AA1371" s="80"/>
      <c r="AB1371" s="80"/>
      <c r="AC1371" s="80"/>
      <c r="AD1371" s="80"/>
      <c r="AE1371" s="80"/>
      <c r="AF1371" s="80"/>
      <c r="AG1371" s="80"/>
      <c r="AH1371" s="80"/>
      <c r="AI1371" s="80"/>
      <c r="AJ1371" s="80"/>
      <c r="AK1371" s="80"/>
      <c r="AL1371" s="80"/>
      <c r="AM1371" s="80"/>
      <c r="AN1371" s="80"/>
    </row>
    <row r="1372" spans="1:40" ht="12" customHeight="1">
      <c r="A1372" s="80"/>
      <c r="B1372" s="80"/>
      <c r="C1372" s="80"/>
      <c r="D1372" s="80"/>
      <c r="E1372" s="80"/>
      <c r="F1372" s="80"/>
      <c r="G1372" s="80"/>
      <c r="H1372" s="80"/>
      <c r="I1372" s="80"/>
      <c r="J1372" s="80"/>
      <c r="K1372" s="80"/>
      <c r="L1372" s="80"/>
      <c r="M1372" s="80"/>
      <c r="N1372" s="177"/>
      <c r="O1372" s="80"/>
      <c r="P1372" s="80"/>
      <c r="Q1372" s="80"/>
      <c r="R1372" s="80"/>
      <c r="S1372" s="80"/>
      <c r="T1372" s="80"/>
      <c r="U1372" s="80"/>
      <c r="V1372" s="80"/>
      <c r="W1372" s="80"/>
      <c r="X1372" s="80"/>
      <c r="Y1372" s="80"/>
      <c r="Z1372" s="80"/>
      <c r="AA1372" s="80"/>
      <c r="AB1372" s="80"/>
      <c r="AC1372" s="80"/>
      <c r="AD1372" s="80"/>
      <c r="AE1372" s="80"/>
      <c r="AF1372" s="80"/>
      <c r="AG1372" s="80"/>
      <c r="AH1372" s="80"/>
      <c r="AI1372" s="80"/>
      <c r="AJ1372" s="80"/>
      <c r="AK1372" s="80"/>
      <c r="AL1372" s="80"/>
      <c r="AM1372" s="80"/>
      <c r="AN1372" s="80"/>
    </row>
    <row r="1373" spans="1:40" ht="12" customHeight="1">
      <c r="A1373" s="80"/>
      <c r="B1373" s="80"/>
      <c r="C1373" s="80"/>
      <c r="D1373" s="80"/>
      <c r="E1373" s="80"/>
      <c r="F1373" s="80"/>
      <c r="G1373" s="80"/>
      <c r="H1373" s="80"/>
      <c r="I1373" s="80"/>
      <c r="J1373" s="80"/>
      <c r="K1373" s="80"/>
      <c r="L1373" s="80"/>
      <c r="M1373" s="80"/>
      <c r="N1373" s="177"/>
      <c r="O1373" s="80"/>
      <c r="P1373" s="80"/>
      <c r="Q1373" s="80"/>
      <c r="R1373" s="80"/>
      <c r="S1373" s="80"/>
      <c r="T1373" s="80"/>
      <c r="U1373" s="80"/>
      <c r="V1373" s="80"/>
      <c r="W1373" s="80"/>
      <c r="X1373" s="80"/>
      <c r="Y1373" s="80"/>
      <c r="Z1373" s="80"/>
      <c r="AA1373" s="80"/>
      <c r="AB1373" s="80"/>
      <c r="AC1373" s="80"/>
      <c r="AD1373" s="80"/>
      <c r="AE1373" s="80"/>
      <c r="AF1373" s="80"/>
      <c r="AG1373" s="80"/>
      <c r="AH1373" s="80"/>
      <c r="AI1373" s="80"/>
      <c r="AJ1373" s="80"/>
      <c r="AK1373" s="80"/>
      <c r="AL1373" s="80"/>
      <c r="AM1373" s="80"/>
      <c r="AN1373" s="80"/>
    </row>
    <row r="1374" spans="1:40" ht="12" customHeight="1">
      <c r="A1374" s="80"/>
      <c r="B1374" s="80"/>
      <c r="C1374" s="80"/>
      <c r="D1374" s="80"/>
      <c r="E1374" s="80"/>
      <c r="F1374" s="80"/>
      <c r="G1374" s="80"/>
      <c r="H1374" s="80"/>
      <c r="I1374" s="80"/>
      <c r="J1374" s="80"/>
      <c r="K1374" s="80"/>
      <c r="L1374" s="80"/>
      <c r="M1374" s="80"/>
      <c r="N1374" s="177"/>
      <c r="O1374" s="80"/>
      <c r="P1374" s="80"/>
      <c r="Q1374" s="80"/>
      <c r="R1374" s="80"/>
      <c r="S1374" s="80"/>
      <c r="T1374" s="80"/>
      <c r="U1374" s="80"/>
      <c r="V1374" s="80"/>
      <c r="W1374" s="80"/>
      <c r="X1374" s="80"/>
      <c r="Y1374" s="80"/>
      <c r="Z1374" s="80"/>
      <c r="AA1374" s="80"/>
      <c r="AB1374" s="80"/>
      <c r="AC1374" s="80"/>
      <c r="AD1374" s="80"/>
      <c r="AE1374" s="80"/>
      <c r="AF1374" s="80"/>
      <c r="AG1374" s="80"/>
      <c r="AH1374" s="80"/>
      <c r="AI1374" s="80"/>
      <c r="AJ1374" s="80"/>
      <c r="AK1374" s="80"/>
      <c r="AL1374" s="80"/>
      <c r="AM1374" s="80"/>
      <c r="AN1374" s="80"/>
    </row>
    <row r="1375" spans="1:40" ht="12" customHeight="1">
      <c r="A1375" s="80"/>
      <c r="B1375" s="80"/>
      <c r="C1375" s="80"/>
      <c r="D1375" s="80"/>
      <c r="E1375" s="80"/>
      <c r="F1375" s="80"/>
      <c r="G1375" s="80"/>
      <c r="H1375" s="80"/>
      <c r="I1375" s="80"/>
      <c r="J1375" s="80"/>
      <c r="K1375" s="80"/>
      <c r="L1375" s="80"/>
      <c r="M1375" s="80"/>
      <c r="N1375" s="177"/>
      <c r="O1375" s="80"/>
      <c r="P1375" s="80"/>
      <c r="Q1375" s="80"/>
      <c r="R1375" s="80"/>
      <c r="S1375" s="80"/>
      <c r="T1375" s="80"/>
      <c r="U1375" s="80"/>
      <c r="V1375" s="80"/>
      <c r="W1375" s="80"/>
      <c r="X1375" s="80"/>
      <c r="Y1375" s="80"/>
      <c r="Z1375" s="80"/>
      <c r="AA1375" s="80"/>
      <c r="AB1375" s="80"/>
      <c r="AC1375" s="80"/>
      <c r="AD1375" s="80"/>
      <c r="AE1375" s="80"/>
      <c r="AF1375" s="80"/>
      <c r="AG1375" s="80"/>
      <c r="AH1375" s="80"/>
      <c r="AI1375" s="80"/>
      <c r="AJ1375" s="80"/>
      <c r="AK1375" s="80"/>
      <c r="AL1375" s="80"/>
      <c r="AM1375" s="80"/>
      <c r="AN1375" s="80"/>
    </row>
    <row r="1376" spans="1:40" ht="12" customHeight="1">
      <c r="A1376" s="80"/>
      <c r="B1376" s="80"/>
      <c r="C1376" s="80"/>
      <c r="D1376" s="80"/>
      <c r="E1376" s="80"/>
      <c r="F1376" s="80"/>
      <c r="G1376" s="80"/>
      <c r="H1376" s="80"/>
      <c r="I1376" s="80"/>
      <c r="J1376" s="80"/>
      <c r="K1376" s="80"/>
      <c r="L1376" s="80"/>
      <c r="M1376" s="80"/>
      <c r="N1376" s="177"/>
      <c r="O1376" s="80"/>
      <c r="P1376" s="80"/>
      <c r="Q1376" s="80"/>
      <c r="R1376" s="80"/>
      <c r="S1376" s="80"/>
      <c r="T1376" s="80"/>
      <c r="U1376" s="80"/>
      <c r="V1376" s="80"/>
      <c r="W1376" s="80"/>
      <c r="X1376" s="80"/>
      <c r="Y1376" s="80"/>
      <c r="Z1376" s="80"/>
      <c r="AA1376" s="80"/>
      <c r="AB1376" s="80"/>
      <c r="AC1376" s="80"/>
      <c r="AD1376" s="80"/>
      <c r="AE1376" s="80"/>
      <c r="AF1376" s="80"/>
      <c r="AG1376" s="80"/>
      <c r="AH1376" s="80"/>
      <c r="AI1376" s="80"/>
      <c r="AJ1376" s="80"/>
      <c r="AK1376" s="80"/>
      <c r="AL1376" s="80"/>
      <c r="AM1376" s="80"/>
      <c r="AN1376" s="80"/>
    </row>
    <row r="1377" spans="1:40" ht="12" customHeight="1">
      <c r="A1377" s="80"/>
      <c r="B1377" s="80"/>
      <c r="C1377" s="80"/>
      <c r="D1377" s="80"/>
      <c r="E1377" s="80"/>
      <c r="F1377" s="80"/>
      <c r="G1377" s="80"/>
      <c r="H1377" s="80"/>
      <c r="I1377" s="80"/>
      <c r="J1377" s="80"/>
      <c r="K1377" s="80"/>
      <c r="L1377" s="80"/>
      <c r="M1377" s="80"/>
      <c r="N1377" s="177"/>
      <c r="O1377" s="80"/>
      <c r="P1377" s="80"/>
      <c r="Q1377" s="80"/>
      <c r="R1377" s="80"/>
      <c r="S1377" s="80"/>
      <c r="T1377" s="80"/>
      <c r="U1377" s="80"/>
      <c r="V1377" s="80"/>
      <c r="W1377" s="80"/>
      <c r="X1377" s="80"/>
      <c r="Y1377" s="80"/>
      <c r="Z1377" s="80"/>
      <c r="AA1377" s="80"/>
      <c r="AB1377" s="80"/>
      <c r="AC1377" s="80"/>
      <c r="AD1377" s="80"/>
      <c r="AE1377" s="80"/>
      <c r="AF1377" s="80"/>
      <c r="AG1377" s="80"/>
      <c r="AH1377" s="80"/>
      <c r="AI1377" s="80"/>
      <c r="AJ1377" s="80"/>
      <c r="AK1377" s="80"/>
      <c r="AL1377" s="80"/>
      <c r="AM1377" s="80"/>
      <c r="AN1377" s="80"/>
    </row>
    <row r="1378" spans="1:40" ht="12" customHeight="1">
      <c r="A1378" s="80"/>
      <c r="B1378" s="80"/>
      <c r="C1378" s="80"/>
      <c r="D1378" s="80"/>
      <c r="E1378" s="80"/>
      <c r="F1378" s="80"/>
      <c r="G1378" s="80"/>
      <c r="H1378" s="80"/>
      <c r="I1378" s="80"/>
      <c r="J1378" s="80"/>
      <c r="K1378" s="80"/>
      <c r="L1378" s="80"/>
      <c r="M1378" s="80"/>
      <c r="N1378" s="177"/>
      <c r="O1378" s="80"/>
      <c r="P1378" s="80"/>
      <c r="Q1378" s="80"/>
      <c r="R1378" s="80"/>
      <c r="S1378" s="80"/>
      <c r="T1378" s="80"/>
      <c r="U1378" s="80"/>
      <c r="V1378" s="80"/>
      <c r="W1378" s="80"/>
      <c r="X1378" s="80"/>
      <c r="Y1378" s="80"/>
      <c r="Z1378" s="80"/>
      <c r="AA1378" s="80"/>
      <c r="AB1378" s="80"/>
      <c r="AC1378" s="80"/>
      <c r="AD1378" s="80"/>
      <c r="AE1378" s="80"/>
      <c r="AF1378" s="80"/>
      <c r="AG1378" s="80"/>
      <c r="AH1378" s="80"/>
      <c r="AI1378" s="80"/>
      <c r="AJ1378" s="80"/>
      <c r="AK1378" s="80"/>
      <c r="AL1378" s="80"/>
      <c r="AM1378" s="80"/>
      <c r="AN1378" s="80"/>
    </row>
    <row r="1379" spans="1:40" ht="12" customHeight="1">
      <c r="A1379" s="80"/>
      <c r="B1379" s="80"/>
      <c r="C1379" s="80"/>
      <c r="D1379" s="80"/>
      <c r="E1379" s="80"/>
      <c r="F1379" s="80"/>
      <c r="G1379" s="80"/>
      <c r="H1379" s="80"/>
      <c r="I1379" s="80"/>
      <c r="J1379" s="80"/>
      <c r="K1379" s="80"/>
      <c r="L1379" s="80"/>
      <c r="M1379" s="80"/>
      <c r="N1379" s="177"/>
      <c r="O1379" s="80"/>
      <c r="P1379" s="80"/>
      <c r="Q1379" s="80"/>
      <c r="R1379" s="80"/>
      <c r="S1379" s="80"/>
      <c r="T1379" s="80"/>
      <c r="U1379" s="80"/>
      <c r="V1379" s="80"/>
      <c r="W1379" s="80"/>
      <c r="X1379" s="80"/>
      <c r="Y1379" s="80"/>
      <c r="Z1379" s="80"/>
      <c r="AA1379" s="80"/>
      <c r="AB1379" s="80"/>
      <c r="AC1379" s="80"/>
      <c r="AD1379" s="80"/>
      <c r="AE1379" s="80"/>
      <c r="AF1379" s="80"/>
      <c r="AG1379" s="80"/>
      <c r="AH1379" s="80"/>
      <c r="AI1379" s="80"/>
      <c r="AJ1379" s="80"/>
      <c r="AK1379" s="80"/>
      <c r="AL1379" s="80"/>
      <c r="AM1379" s="80"/>
      <c r="AN1379" s="80"/>
    </row>
    <row r="1380" spans="1:40" ht="12" customHeight="1">
      <c r="A1380" s="80"/>
      <c r="B1380" s="80"/>
      <c r="C1380" s="80"/>
      <c r="D1380" s="80"/>
      <c r="E1380" s="80"/>
      <c r="F1380" s="80"/>
      <c r="G1380" s="80"/>
      <c r="H1380" s="80"/>
      <c r="I1380" s="80"/>
      <c r="J1380" s="80"/>
      <c r="K1380" s="80"/>
      <c r="L1380" s="80"/>
      <c r="M1380" s="80"/>
      <c r="N1380" s="177"/>
      <c r="O1380" s="80"/>
      <c r="P1380" s="80"/>
      <c r="Q1380" s="80"/>
      <c r="R1380" s="80"/>
      <c r="S1380" s="80"/>
      <c r="T1380" s="80"/>
      <c r="U1380" s="80"/>
      <c r="V1380" s="80"/>
      <c r="W1380" s="80"/>
      <c r="X1380" s="80"/>
      <c r="Y1380" s="80"/>
      <c r="Z1380" s="80"/>
      <c r="AA1380" s="80"/>
      <c r="AB1380" s="80"/>
      <c r="AC1380" s="80"/>
      <c r="AD1380" s="80"/>
      <c r="AE1380" s="80"/>
      <c r="AF1380" s="80"/>
      <c r="AG1380" s="80"/>
      <c r="AH1380" s="80"/>
      <c r="AI1380" s="80"/>
      <c r="AJ1380" s="80"/>
      <c r="AK1380" s="80"/>
      <c r="AL1380" s="80"/>
      <c r="AM1380" s="80"/>
      <c r="AN1380" s="80"/>
    </row>
    <row r="1381" spans="1:40" ht="12" customHeight="1">
      <c r="A1381" s="80"/>
      <c r="B1381" s="80"/>
      <c r="C1381" s="80"/>
      <c r="D1381" s="80"/>
      <c r="E1381" s="80"/>
      <c r="F1381" s="80"/>
      <c r="G1381" s="80"/>
      <c r="H1381" s="80"/>
      <c r="I1381" s="80"/>
      <c r="J1381" s="80"/>
      <c r="K1381" s="80"/>
      <c r="L1381" s="80"/>
      <c r="M1381" s="80"/>
      <c r="N1381" s="177"/>
      <c r="O1381" s="80"/>
      <c r="P1381" s="80"/>
      <c r="Q1381" s="80"/>
      <c r="R1381" s="80"/>
      <c r="S1381" s="80"/>
      <c r="T1381" s="80"/>
      <c r="U1381" s="80"/>
      <c r="V1381" s="80"/>
      <c r="W1381" s="80"/>
      <c r="X1381" s="80"/>
      <c r="Y1381" s="80"/>
      <c r="Z1381" s="80"/>
      <c r="AA1381" s="80"/>
      <c r="AB1381" s="80"/>
      <c r="AC1381" s="80"/>
      <c r="AD1381" s="80"/>
      <c r="AE1381" s="80"/>
      <c r="AF1381" s="80"/>
      <c r="AG1381" s="80"/>
      <c r="AH1381" s="80"/>
      <c r="AI1381" s="80"/>
      <c r="AJ1381" s="80"/>
      <c r="AK1381" s="80"/>
      <c r="AL1381" s="80"/>
      <c r="AM1381" s="80"/>
      <c r="AN1381" s="80"/>
    </row>
    <row r="1382" spans="1:40" ht="12" customHeight="1">
      <c r="A1382" s="80"/>
      <c r="B1382" s="80"/>
      <c r="C1382" s="80"/>
      <c r="D1382" s="80"/>
      <c r="E1382" s="80"/>
      <c r="F1382" s="80"/>
      <c r="G1382" s="80"/>
      <c r="H1382" s="80"/>
      <c r="I1382" s="80"/>
      <c r="J1382" s="80"/>
      <c r="K1382" s="80"/>
      <c r="L1382" s="80"/>
      <c r="M1382" s="80"/>
      <c r="N1382" s="177"/>
      <c r="O1382" s="80"/>
      <c r="P1382" s="80"/>
      <c r="Q1382" s="80"/>
      <c r="R1382" s="80"/>
      <c r="S1382" s="80"/>
      <c r="T1382" s="80"/>
      <c r="U1382" s="80"/>
      <c r="V1382" s="80"/>
      <c r="W1382" s="80"/>
      <c r="X1382" s="80"/>
      <c r="Y1382" s="80"/>
      <c r="Z1382" s="80"/>
      <c r="AA1382" s="80"/>
      <c r="AB1382" s="80"/>
      <c r="AC1382" s="80"/>
      <c r="AD1382" s="80"/>
      <c r="AE1382" s="80"/>
      <c r="AF1382" s="80"/>
      <c r="AG1382" s="80"/>
      <c r="AH1382" s="80"/>
      <c r="AI1382" s="80"/>
      <c r="AJ1382" s="80"/>
      <c r="AK1382" s="80"/>
      <c r="AL1382" s="80"/>
      <c r="AM1382" s="80"/>
      <c r="AN1382" s="80"/>
    </row>
    <row r="1383" spans="1:40" ht="12" customHeight="1">
      <c r="A1383" s="80"/>
      <c r="B1383" s="80"/>
      <c r="C1383" s="80"/>
      <c r="D1383" s="80"/>
      <c r="E1383" s="80"/>
      <c r="F1383" s="80"/>
      <c r="G1383" s="80"/>
      <c r="H1383" s="80"/>
      <c r="I1383" s="80"/>
      <c r="J1383" s="80"/>
      <c r="K1383" s="80"/>
      <c r="L1383" s="80"/>
      <c r="M1383" s="80"/>
      <c r="N1383" s="177"/>
      <c r="O1383" s="80"/>
      <c r="P1383" s="80"/>
      <c r="Q1383" s="80"/>
      <c r="R1383" s="80"/>
      <c r="S1383" s="80"/>
      <c r="T1383" s="80"/>
      <c r="U1383" s="80"/>
      <c r="V1383" s="80"/>
      <c r="W1383" s="80"/>
      <c r="X1383" s="80"/>
      <c r="Y1383" s="80"/>
      <c r="Z1383" s="80"/>
      <c r="AA1383" s="80"/>
      <c r="AB1383" s="80"/>
      <c r="AC1383" s="80"/>
      <c r="AD1383" s="80"/>
      <c r="AE1383" s="80"/>
      <c r="AF1383" s="80"/>
      <c r="AG1383" s="80"/>
      <c r="AH1383" s="80"/>
      <c r="AI1383" s="80"/>
      <c r="AJ1383" s="80"/>
      <c r="AK1383" s="80"/>
      <c r="AL1383" s="80"/>
      <c r="AM1383" s="80"/>
      <c r="AN1383" s="80"/>
    </row>
    <row r="1384" spans="1:40" ht="12" customHeight="1">
      <c r="A1384" s="80"/>
      <c r="B1384" s="80"/>
      <c r="C1384" s="80"/>
      <c r="D1384" s="80"/>
      <c r="E1384" s="80"/>
      <c r="F1384" s="80"/>
      <c r="G1384" s="80"/>
      <c r="H1384" s="80"/>
      <c r="I1384" s="80"/>
      <c r="J1384" s="80"/>
      <c r="K1384" s="80"/>
      <c r="L1384" s="80"/>
      <c r="M1384" s="80"/>
      <c r="N1384" s="177"/>
      <c r="O1384" s="80"/>
      <c r="P1384" s="80"/>
      <c r="Q1384" s="80"/>
      <c r="R1384" s="80"/>
      <c r="S1384" s="80"/>
      <c r="T1384" s="80"/>
      <c r="U1384" s="80"/>
      <c r="V1384" s="80"/>
      <c r="W1384" s="80"/>
      <c r="X1384" s="80"/>
      <c r="Y1384" s="80"/>
      <c r="Z1384" s="80"/>
      <c r="AA1384" s="80"/>
      <c r="AB1384" s="80"/>
      <c r="AC1384" s="80"/>
      <c r="AD1384" s="80"/>
      <c r="AE1384" s="80"/>
      <c r="AF1384" s="80"/>
      <c r="AG1384" s="80"/>
      <c r="AH1384" s="80"/>
      <c r="AI1384" s="80"/>
      <c r="AJ1384" s="80"/>
      <c r="AK1384" s="80"/>
      <c r="AL1384" s="80"/>
      <c r="AM1384" s="80"/>
      <c r="AN1384" s="80"/>
    </row>
    <row r="1385" spans="1:40" ht="12" customHeight="1">
      <c r="A1385" s="80"/>
      <c r="B1385" s="80"/>
      <c r="C1385" s="80"/>
      <c r="D1385" s="80"/>
      <c r="E1385" s="80"/>
      <c r="F1385" s="80"/>
      <c r="G1385" s="80"/>
      <c r="H1385" s="80"/>
      <c r="I1385" s="80"/>
      <c r="J1385" s="80"/>
      <c r="K1385" s="80"/>
      <c r="L1385" s="80"/>
      <c r="M1385" s="80"/>
      <c r="N1385" s="177"/>
      <c r="O1385" s="80"/>
      <c r="P1385" s="80"/>
      <c r="Q1385" s="80"/>
      <c r="R1385" s="80"/>
      <c r="S1385" s="80"/>
      <c r="T1385" s="80"/>
      <c r="U1385" s="80"/>
      <c r="V1385" s="80"/>
      <c r="W1385" s="80"/>
      <c r="X1385" s="80"/>
      <c r="Y1385" s="80"/>
      <c r="Z1385" s="80"/>
      <c r="AA1385" s="80"/>
      <c r="AB1385" s="80"/>
      <c r="AC1385" s="80"/>
      <c r="AD1385" s="80"/>
      <c r="AE1385" s="80"/>
      <c r="AF1385" s="80"/>
      <c r="AG1385" s="80"/>
      <c r="AH1385" s="80"/>
      <c r="AI1385" s="80"/>
      <c r="AJ1385" s="80"/>
      <c r="AK1385" s="80"/>
      <c r="AL1385" s="80"/>
      <c r="AM1385" s="80"/>
      <c r="AN1385" s="80"/>
    </row>
    <row r="1386" spans="1:40" ht="12" customHeight="1">
      <c r="A1386" s="80"/>
      <c r="B1386" s="80"/>
      <c r="C1386" s="80"/>
      <c r="D1386" s="80"/>
      <c r="E1386" s="80"/>
      <c r="F1386" s="80"/>
      <c r="G1386" s="80"/>
      <c r="H1386" s="80"/>
      <c r="I1386" s="80"/>
      <c r="J1386" s="80"/>
      <c r="K1386" s="80"/>
      <c r="L1386" s="80"/>
      <c r="M1386" s="80"/>
      <c r="N1386" s="177"/>
      <c r="O1386" s="80"/>
      <c r="P1386" s="80"/>
      <c r="Q1386" s="80"/>
      <c r="R1386" s="80"/>
      <c r="S1386" s="80"/>
      <c r="T1386" s="80"/>
      <c r="U1386" s="80"/>
      <c r="V1386" s="80"/>
      <c r="W1386" s="80"/>
      <c r="X1386" s="80"/>
      <c r="Y1386" s="80"/>
      <c r="Z1386" s="80"/>
      <c r="AA1386" s="80"/>
      <c r="AB1386" s="80"/>
      <c r="AC1386" s="80"/>
      <c r="AD1386" s="80"/>
      <c r="AE1386" s="80"/>
      <c r="AF1386" s="80"/>
      <c r="AG1386" s="80"/>
      <c r="AH1386" s="80"/>
      <c r="AI1386" s="80"/>
      <c r="AJ1386" s="80"/>
      <c r="AK1386" s="80"/>
      <c r="AL1386" s="80"/>
      <c r="AM1386" s="80"/>
      <c r="AN1386" s="80"/>
    </row>
    <row r="1387" spans="1:40" ht="12" customHeight="1">
      <c r="A1387" s="80"/>
      <c r="B1387" s="80"/>
      <c r="C1387" s="80"/>
      <c r="D1387" s="80"/>
      <c r="E1387" s="80"/>
      <c r="F1387" s="80"/>
      <c r="G1387" s="80"/>
      <c r="H1387" s="80"/>
      <c r="I1387" s="80"/>
      <c r="J1387" s="80"/>
      <c r="K1387" s="80"/>
      <c r="L1387" s="80"/>
      <c r="M1387" s="80"/>
      <c r="N1387" s="177"/>
      <c r="O1387" s="80"/>
      <c r="P1387" s="80"/>
      <c r="Q1387" s="80"/>
      <c r="R1387" s="80"/>
      <c r="S1387" s="80"/>
      <c r="T1387" s="80"/>
      <c r="U1387" s="80"/>
      <c r="V1387" s="80"/>
      <c r="W1387" s="80"/>
      <c r="X1387" s="80"/>
      <c r="Y1387" s="80"/>
      <c r="Z1387" s="80"/>
      <c r="AA1387" s="80"/>
      <c r="AB1387" s="80"/>
      <c r="AC1387" s="80"/>
      <c r="AD1387" s="80"/>
      <c r="AE1387" s="80"/>
      <c r="AF1387" s="80"/>
      <c r="AG1387" s="80"/>
      <c r="AH1387" s="80"/>
      <c r="AI1387" s="80"/>
      <c r="AJ1387" s="80"/>
      <c r="AK1387" s="80"/>
      <c r="AL1387" s="80"/>
      <c r="AM1387" s="80"/>
      <c r="AN1387" s="80"/>
    </row>
    <row r="1388" spans="1:40" ht="12" customHeight="1">
      <c r="A1388" s="80"/>
      <c r="B1388" s="80"/>
      <c r="C1388" s="80"/>
      <c r="D1388" s="80"/>
      <c r="E1388" s="80"/>
      <c r="F1388" s="80"/>
      <c r="G1388" s="80"/>
      <c r="H1388" s="80"/>
      <c r="I1388" s="80"/>
      <c r="J1388" s="80"/>
      <c r="K1388" s="80"/>
      <c r="L1388" s="80"/>
      <c r="M1388" s="80"/>
      <c r="N1388" s="177"/>
      <c r="O1388" s="80"/>
      <c r="P1388" s="80"/>
      <c r="Q1388" s="80"/>
      <c r="R1388" s="80"/>
      <c r="S1388" s="80"/>
      <c r="T1388" s="80"/>
      <c r="U1388" s="80"/>
      <c r="V1388" s="80"/>
      <c r="W1388" s="80"/>
      <c r="X1388" s="80"/>
      <c r="Y1388" s="80"/>
      <c r="Z1388" s="80"/>
      <c r="AA1388" s="80"/>
      <c r="AB1388" s="80"/>
      <c r="AC1388" s="80"/>
      <c r="AD1388" s="80"/>
      <c r="AE1388" s="80"/>
      <c r="AF1388" s="80"/>
      <c r="AG1388" s="80"/>
      <c r="AH1388" s="80"/>
      <c r="AI1388" s="80"/>
      <c r="AJ1388" s="80"/>
      <c r="AK1388" s="80"/>
      <c r="AL1388" s="80"/>
      <c r="AM1388" s="80"/>
      <c r="AN1388" s="80"/>
    </row>
    <row r="1389" spans="1:40" ht="12" customHeight="1">
      <c r="A1389" s="80"/>
      <c r="B1389" s="80"/>
      <c r="C1389" s="80"/>
      <c r="D1389" s="80"/>
      <c r="E1389" s="80"/>
      <c r="F1389" s="80"/>
      <c r="G1389" s="80"/>
      <c r="H1389" s="80"/>
      <c r="I1389" s="80"/>
      <c r="J1389" s="80"/>
      <c r="K1389" s="80"/>
      <c r="L1389" s="80"/>
      <c r="M1389" s="80"/>
      <c r="N1389" s="177"/>
      <c r="O1389" s="80"/>
      <c r="P1389" s="80"/>
      <c r="Q1389" s="80"/>
      <c r="R1389" s="80"/>
      <c r="S1389" s="80"/>
      <c r="T1389" s="80"/>
      <c r="U1389" s="80"/>
      <c r="V1389" s="80"/>
      <c r="W1389" s="80"/>
      <c r="X1389" s="80"/>
      <c r="Y1389" s="80"/>
      <c r="Z1389" s="80"/>
      <c r="AA1389" s="80"/>
      <c r="AB1389" s="80"/>
      <c r="AC1389" s="80"/>
      <c r="AD1389" s="80"/>
      <c r="AE1389" s="80"/>
      <c r="AF1389" s="80"/>
      <c r="AG1389" s="80"/>
      <c r="AH1389" s="80"/>
      <c r="AI1389" s="80"/>
      <c r="AJ1389" s="80"/>
      <c r="AK1389" s="80"/>
      <c r="AL1389" s="80"/>
      <c r="AM1389" s="80"/>
      <c r="AN1389" s="80"/>
    </row>
    <row r="1390" spans="1:40" ht="12" customHeight="1">
      <c r="A1390" s="80"/>
      <c r="B1390" s="80"/>
      <c r="C1390" s="80"/>
      <c r="D1390" s="80"/>
      <c r="E1390" s="80"/>
      <c r="F1390" s="80"/>
      <c r="G1390" s="80"/>
      <c r="H1390" s="80"/>
      <c r="I1390" s="80"/>
      <c r="J1390" s="80"/>
      <c r="K1390" s="80"/>
      <c r="L1390" s="80"/>
      <c r="M1390" s="80"/>
      <c r="N1390" s="177"/>
      <c r="O1390" s="80"/>
      <c r="P1390" s="80"/>
      <c r="Q1390" s="80"/>
      <c r="R1390" s="80"/>
      <c r="S1390" s="80"/>
      <c r="T1390" s="80"/>
      <c r="U1390" s="80"/>
      <c r="V1390" s="80"/>
      <c r="W1390" s="80"/>
      <c r="X1390" s="80"/>
      <c r="Y1390" s="80"/>
      <c r="Z1390" s="80"/>
      <c r="AA1390" s="80"/>
      <c r="AB1390" s="80"/>
      <c r="AC1390" s="80"/>
      <c r="AD1390" s="80"/>
      <c r="AE1390" s="80"/>
      <c r="AF1390" s="80"/>
      <c r="AG1390" s="80"/>
      <c r="AH1390" s="80"/>
      <c r="AI1390" s="80"/>
      <c r="AJ1390" s="80"/>
      <c r="AK1390" s="80"/>
      <c r="AL1390" s="80"/>
      <c r="AM1390" s="80"/>
      <c r="AN1390" s="80"/>
    </row>
    <row r="1391" spans="1:40" ht="12" customHeight="1">
      <c r="A1391" s="80"/>
      <c r="B1391" s="80"/>
      <c r="C1391" s="80"/>
      <c r="D1391" s="80"/>
      <c r="E1391" s="80"/>
      <c r="F1391" s="80"/>
      <c r="G1391" s="80"/>
      <c r="H1391" s="80"/>
      <c r="I1391" s="80"/>
      <c r="J1391" s="80"/>
      <c r="K1391" s="80"/>
      <c r="L1391" s="80"/>
      <c r="M1391" s="80"/>
      <c r="N1391" s="177"/>
      <c r="O1391" s="80"/>
      <c r="P1391" s="80"/>
      <c r="Q1391" s="80"/>
      <c r="R1391" s="80"/>
      <c r="S1391" s="80"/>
      <c r="T1391" s="80"/>
      <c r="U1391" s="80"/>
      <c r="V1391" s="80"/>
      <c r="W1391" s="80"/>
      <c r="X1391" s="80"/>
      <c r="Y1391" s="80"/>
      <c r="Z1391" s="80"/>
      <c r="AA1391" s="80"/>
      <c r="AB1391" s="80"/>
      <c r="AC1391" s="80"/>
      <c r="AD1391" s="80"/>
      <c r="AE1391" s="80"/>
      <c r="AF1391" s="80"/>
      <c r="AG1391" s="80"/>
      <c r="AH1391" s="80"/>
      <c r="AI1391" s="80"/>
      <c r="AJ1391" s="80"/>
      <c r="AK1391" s="80"/>
      <c r="AL1391" s="80"/>
      <c r="AM1391" s="80"/>
      <c r="AN1391" s="80"/>
    </row>
    <row r="1392" spans="1:40" ht="12" customHeight="1">
      <c r="A1392" s="80"/>
      <c r="B1392" s="80"/>
      <c r="C1392" s="80"/>
      <c r="D1392" s="80"/>
      <c r="E1392" s="80"/>
      <c r="F1392" s="80"/>
      <c r="G1392" s="80"/>
      <c r="H1392" s="80"/>
      <c r="I1392" s="80"/>
      <c r="J1392" s="80"/>
      <c r="K1392" s="80"/>
      <c r="L1392" s="80"/>
      <c r="M1392" s="80"/>
      <c r="N1392" s="177"/>
      <c r="O1392" s="80"/>
      <c r="P1392" s="80"/>
      <c r="Q1392" s="80"/>
      <c r="R1392" s="80"/>
      <c r="S1392" s="80"/>
      <c r="T1392" s="80"/>
      <c r="U1392" s="80"/>
      <c r="V1392" s="80"/>
      <c r="W1392" s="80"/>
      <c r="X1392" s="80"/>
      <c r="Y1392" s="80"/>
      <c r="Z1392" s="80"/>
      <c r="AA1392" s="80"/>
      <c r="AB1392" s="80"/>
      <c r="AC1392" s="80"/>
      <c r="AD1392" s="80"/>
      <c r="AE1392" s="80"/>
      <c r="AF1392" s="80"/>
      <c r="AG1392" s="80"/>
      <c r="AH1392" s="80"/>
      <c r="AI1392" s="80"/>
      <c r="AJ1392" s="80"/>
      <c r="AK1392" s="80"/>
      <c r="AL1392" s="80"/>
      <c r="AM1392" s="80"/>
      <c r="AN1392" s="80"/>
    </row>
    <row r="1393" spans="1:40" ht="12" customHeight="1">
      <c r="A1393" s="80"/>
      <c r="B1393" s="80"/>
      <c r="C1393" s="80"/>
      <c r="D1393" s="80"/>
      <c r="E1393" s="80"/>
      <c r="F1393" s="80"/>
      <c r="G1393" s="80"/>
      <c r="H1393" s="80"/>
      <c r="I1393" s="80"/>
      <c r="J1393" s="80"/>
      <c r="K1393" s="80"/>
      <c r="L1393" s="80"/>
      <c r="M1393" s="80"/>
      <c r="N1393" s="177"/>
      <c r="O1393" s="80"/>
      <c r="P1393" s="80"/>
      <c r="Q1393" s="80"/>
      <c r="R1393" s="80"/>
      <c r="S1393" s="80"/>
      <c r="T1393" s="80"/>
      <c r="U1393" s="80"/>
      <c r="V1393" s="80"/>
      <c r="W1393" s="80"/>
      <c r="X1393" s="80"/>
      <c r="Y1393" s="80"/>
      <c r="Z1393" s="80"/>
      <c r="AA1393" s="80"/>
      <c r="AB1393" s="80"/>
      <c r="AC1393" s="80"/>
      <c r="AD1393" s="80"/>
      <c r="AE1393" s="80"/>
      <c r="AF1393" s="80"/>
      <c r="AG1393" s="80"/>
      <c r="AH1393" s="80"/>
      <c r="AI1393" s="80"/>
      <c r="AJ1393" s="80"/>
      <c r="AK1393" s="80"/>
      <c r="AL1393" s="80"/>
      <c r="AM1393" s="80"/>
      <c r="AN1393" s="80"/>
    </row>
    <row r="1394" spans="1:40" ht="12" customHeight="1">
      <c r="A1394" s="80"/>
      <c r="B1394" s="80"/>
      <c r="C1394" s="80"/>
      <c r="D1394" s="80"/>
      <c r="E1394" s="80"/>
      <c r="F1394" s="80"/>
      <c r="G1394" s="80"/>
      <c r="H1394" s="80"/>
      <c r="I1394" s="80"/>
      <c r="J1394" s="80"/>
      <c r="K1394" s="80"/>
      <c r="L1394" s="80"/>
      <c r="M1394" s="80"/>
      <c r="N1394" s="177"/>
      <c r="O1394" s="80"/>
      <c r="P1394" s="80"/>
      <c r="Q1394" s="80"/>
      <c r="R1394" s="80"/>
      <c r="S1394" s="80"/>
      <c r="T1394" s="80"/>
      <c r="U1394" s="80"/>
      <c r="V1394" s="80"/>
      <c r="W1394" s="80"/>
      <c r="X1394" s="80"/>
      <c r="Y1394" s="80"/>
      <c r="Z1394" s="80"/>
      <c r="AA1394" s="80"/>
      <c r="AB1394" s="80"/>
      <c r="AC1394" s="80"/>
      <c r="AD1394" s="80"/>
      <c r="AE1394" s="80"/>
      <c r="AF1394" s="80"/>
      <c r="AG1394" s="80"/>
      <c r="AH1394" s="80"/>
      <c r="AI1394" s="80"/>
      <c r="AJ1394" s="80"/>
      <c r="AK1394" s="80"/>
      <c r="AL1394" s="80"/>
      <c r="AM1394" s="80"/>
      <c r="AN1394" s="80"/>
    </row>
    <row r="1395" spans="1:40" ht="12" customHeight="1">
      <c r="A1395" s="80"/>
      <c r="B1395" s="80"/>
      <c r="C1395" s="80"/>
      <c r="D1395" s="80"/>
      <c r="E1395" s="80"/>
      <c r="F1395" s="80"/>
      <c r="G1395" s="80"/>
      <c r="H1395" s="80"/>
      <c r="I1395" s="80"/>
      <c r="J1395" s="80"/>
      <c r="K1395" s="80"/>
      <c r="L1395" s="80"/>
      <c r="M1395" s="80"/>
      <c r="N1395" s="177"/>
      <c r="O1395" s="80"/>
      <c r="P1395" s="80"/>
      <c r="Q1395" s="80"/>
      <c r="R1395" s="80"/>
      <c r="S1395" s="80"/>
      <c r="T1395" s="80"/>
      <c r="U1395" s="80"/>
      <c r="V1395" s="80"/>
      <c r="W1395" s="80"/>
      <c r="X1395" s="80"/>
      <c r="Y1395" s="80"/>
      <c r="Z1395" s="80"/>
      <c r="AA1395" s="80"/>
      <c r="AB1395" s="80"/>
      <c r="AC1395" s="80"/>
      <c r="AD1395" s="80"/>
      <c r="AE1395" s="80"/>
      <c r="AF1395" s="80"/>
      <c r="AG1395" s="80"/>
      <c r="AH1395" s="80"/>
      <c r="AI1395" s="80"/>
      <c r="AJ1395" s="80"/>
      <c r="AK1395" s="80"/>
      <c r="AL1395" s="80"/>
      <c r="AM1395" s="80"/>
      <c r="AN1395" s="80"/>
    </row>
    <row r="1396" spans="1:40" ht="12" customHeight="1">
      <c r="A1396" s="80"/>
      <c r="B1396" s="80"/>
      <c r="C1396" s="80"/>
      <c r="D1396" s="80"/>
      <c r="E1396" s="80"/>
      <c r="F1396" s="80"/>
      <c r="G1396" s="80"/>
      <c r="H1396" s="80"/>
      <c r="I1396" s="80"/>
      <c r="J1396" s="80"/>
      <c r="K1396" s="80"/>
      <c r="L1396" s="80"/>
      <c r="M1396" s="80"/>
      <c r="N1396" s="177"/>
      <c r="O1396" s="80"/>
      <c r="P1396" s="80"/>
      <c r="Q1396" s="80"/>
      <c r="R1396" s="80"/>
      <c r="S1396" s="80"/>
      <c r="T1396" s="80"/>
      <c r="U1396" s="80"/>
      <c r="V1396" s="80"/>
      <c r="W1396" s="80"/>
      <c r="X1396" s="80"/>
      <c r="Y1396" s="80"/>
      <c r="Z1396" s="80"/>
      <c r="AA1396" s="80"/>
      <c r="AB1396" s="80"/>
      <c r="AC1396" s="80"/>
      <c r="AD1396" s="80"/>
      <c r="AE1396" s="80"/>
      <c r="AF1396" s="80"/>
      <c r="AG1396" s="80"/>
      <c r="AH1396" s="80"/>
      <c r="AI1396" s="80"/>
      <c r="AJ1396" s="80"/>
      <c r="AK1396" s="80"/>
      <c r="AL1396" s="80"/>
      <c r="AM1396" s="80"/>
      <c r="AN1396" s="80"/>
    </row>
    <row r="1397" spans="1:40" ht="12" customHeight="1">
      <c r="A1397" s="80"/>
      <c r="B1397" s="80"/>
      <c r="C1397" s="80"/>
      <c r="D1397" s="80"/>
      <c r="E1397" s="80"/>
      <c r="F1397" s="80"/>
      <c r="G1397" s="80"/>
      <c r="H1397" s="80"/>
      <c r="I1397" s="80"/>
      <c r="J1397" s="80"/>
      <c r="K1397" s="80"/>
      <c r="L1397" s="80"/>
      <c r="M1397" s="80"/>
      <c r="N1397" s="177"/>
      <c r="O1397" s="80"/>
      <c r="P1397" s="80"/>
      <c r="Q1397" s="80"/>
      <c r="R1397" s="80"/>
      <c r="S1397" s="80"/>
      <c r="T1397" s="80"/>
      <c r="U1397" s="80"/>
      <c r="V1397" s="80"/>
      <c r="W1397" s="80"/>
      <c r="X1397" s="80"/>
      <c r="Y1397" s="80"/>
      <c r="Z1397" s="80"/>
      <c r="AA1397" s="80"/>
      <c r="AB1397" s="80"/>
      <c r="AC1397" s="80"/>
      <c r="AD1397" s="80"/>
      <c r="AE1397" s="80"/>
      <c r="AF1397" s="80"/>
      <c r="AG1397" s="80"/>
      <c r="AH1397" s="80"/>
      <c r="AI1397" s="80"/>
      <c r="AJ1397" s="80"/>
      <c r="AK1397" s="80"/>
      <c r="AL1397" s="80"/>
      <c r="AM1397" s="80"/>
      <c r="AN1397" s="80"/>
    </row>
    <row r="1398" spans="1:40" ht="12" customHeight="1">
      <c r="A1398" s="80"/>
      <c r="B1398" s="80"/>
      <c r="C1398" s="80"/>
      <c r="D1398" s="80"/>
      <c r="E1398" s="80"/>
      <c r="F1398" s="80"/>
      <c r="G1398" s="80"/>
      <c r="H1398" s="80"/>
      <c r="I1398" s="80"/>
      <c r="J1398" s="80"/>
      <c r="K1398" s="80"/>
      <c r="L1398" s="80"/>
      <c r="M1398" s="80"/>
      <c r="N1398" s="177"/>
      <c r="O1398" s="80"/>
      <c r="P1398" s="80"/>
      <c r="Q1398" s="80"/>
      <c r="R1398" s="80"/>
      <c r="S1398" s="80"/>
      <c r="T1398" s="80"/>
      <c r="U1398" s="80"/>
      <c r="V1398" s="80"/>
      <c r="W1398" s="80"/>
      <c r="X1398" s="80"/>
      <c r="Y1398" s="80"/>
      <c r="Z1398" s="80"/>
      <c r="AA1398" s="80"/>
      <c r="AB1398" s="80"/>
      <c r="AC1398" s="80"/>
      <c r="AD1398" s="80"/>
      <c r="AE1398" s="80"/>
      <c r="AF1398" s="80"/>
      <c r="AG1398" s="80"/>
      <c r="AH1398" s="80"/>
      <c r="AI1398" s="80"/>
      <c r="AJ1398" s="80"/>
      <c r="AK1398" s="80"/>
      <c r="AL1398" s="80"/>
      <c r="AM1398" s="80"/>
      <c r="AN1398" s="80"/>
    </row>
    <row r="1399" spans="1:40" ht="12" customHeight="1">
      <c r="A1399" s="80"/>
      <c r="B1399" s="80"/>
      <c r="C1399" s="80"/>
      <c r="D1399" s="80"/>
      <c r="E1399" s="80"/>
      <c r="F1399" s="80"/>
      <c r="G1399" s="80"/>
      <c r="H1399" s="80"/>
      <c r="I1399" s="80"/>
      <c r="J1399" s="80"/>
      <c r="K1399" s="80"/>
      <c r="L1399" s="80"/>
      <c r="M1399" s="80"/>
      <c r="N1399" s="177"/>
      <c r="O1399" s="80"/>
      <c r="P1399" s="80"/>
      <c r="Q1399" s="80"/>
      <c r="R1399" s="80"/>
      <c r="S1399" s="80"/>
      <c r="T1399" s="80"/>
      <c r="U1399" s="80"/>
      <c r="V1399" s="80"/>
      <c r="W1399" s="80"/>
      <c r="X1399" s="80"/>
      <c r="Y1399" s="80"/>
      <c r="Z1399" s="80"/>
      <c r="AA1399" s="80"/>
      <c r="AB1399" s="80"/>
      <c r="AC1399" s="80"/>
      <c r="AD1399" s="80"/>
      <c r="AE1399" s="80"/>
      <c r="AF1399" s="80"/>
      <c r="AG1399" s="80"/>
      <c r="AH1399" s="80"/>
      <c r="AI1399" s="80"/>
      <c r="AJ1399" s="80"/>
      <c r="AK1399" s="80"/>
      <c r="AL1399" s="80"/>
      <c r="AM1399" s="80"/>
      <c r="AN1399" s="80"/>
    </row>
    <row r="1400" spans="1:40" ht="12" customHeight="1">
      <c r="A1400" s="80"/>
      <c r="B1400" s="80"/>
      <c r="C1400" s="80"/>
      <c r="D1400" s="80"/>
      <c r="E1400" s="80"/>
      <c r="F1400" s="80"/>
      <c r="G1400" s="80"/>
      <c r="H1400" s="80"/>
      <c r="I1400" s="80"/>
      <c r="J1400" s="80"/>
      <c r="K1400" s="80"/>
      <c r="L1400" s="80"/>
      <c r="M1400" s="80"/>
      <c r="N1400" s="177"/>
      <c r="O1400" s="80"/>
      <c r="P1400" s="80"/>
      <c r="Q1400" s="80"/>
      <c r="R1400" s="80"/>
      <c r="S1400" s="80"/>
      <c r="T1400" s="80"/>
      <c r="U1400" s="80"/>
      <c r="V1400" s="80"/>
      <c r="W1400" s="80"/>
      <c r="X1400" s="80"/>
      <c r="Y1400" s="80"/>
      <c r="Z1400" s="80"/>
      <c r="AA1400" s="80"/>
      <c r="AB1400" s="80"/>
      <c r="AC1400" s="80"/>
      <c r="AD1400" s="80"/>
      <c r="AE1400" s="80"/>
      <c r="AF1400" s="80"/>
      <c r="AG1400" s="80"/>
      <c r="AH1400" s="80"/>
      <c r="AI1400" s="80"/>
      <c r="AJ1400" s="80"/>
      <c r="AK1400" s="80"/>
      <c r="AL1400" s="80"/>
      <c r="AM1400" s="80"/>
      <c r="AN1400" s="80"/>
    </row>
    <row r="1401" spans="1:40" ht="12" customHeight="1">
      <c r="A1401" s="80"/>
      <c r="B1401" s="80"/>
      <c r="C1401" s="80"/>
      <c r="D1401" s="80"/>
      <c r="E1401" s="80"/>
      <c r="F1401" s="80"/>
      <c r="G1401" s="80"/>
      <c r="H1401" s="80"/>
      <c r="I1401" s="80"/>
      <c r="J1401" s="80"/>
      <c r="K1401" s="80"/>
      <c r="L1401" s="80"/>
      <c r="M1401" s="80"/>
      <c r="N1401" s="177"/>
      <c r="O1401" s="80"/>
      <c r="P1401" s="80"/>
      <c r="Q1401" s="80"/>
      <c r="R1401" s="80"/>
      <c r="S1401" s="80"/>
      <c r="T1401" s="80"/>
      <c r="U1401" s="80"/>
      <c r="V1401" s="80"/>
      <c r="W1401" s="80"/>
      <c r="X1401" s="80"/>
      <c r="Y1401" s="80"/>
      <c r="Z1401" s="80"/>
      <c r="AA1401" s="80"/>
      <c r="AB1401" s="80"/>
      <c r="AC1401" s="80"/>
      <c r="AD1401" s="80"/>
      <c r="AE1401" s="80"/>
      <c r="AF1401" s="80"/>
      <c r="AG1401" s="80"/>
      <c r="AH1401" s="80"/>
      <c r="AI1401" s="80"/>
      <c r="AJ1401" s="80"/>
      <c r="AK1401" s="80"/>
      <c r="AL1401" s="80"/>
      <c r="AM1401" s="80"/>
      <c r="AN1401" s="80"/>
    </row>
    <row r="1402" spans="1:40" ht="12" customHeight="1">
      <c r="A1402" s="80"/>
      <c r="B1402" s="80"/>
      <c r="C1402" s="80"/>
      <c r="D1402" s="80"/>
      <c r="E1402" s="80"/>
      <c r="F1402" s="80"/>
      <c r="G1402" s="80"/>
      <c r="H1402" s="80"/>
      <c r="I1402" s="80"/>
      <c r="J1402" s="80"/>
      <c r="K1402" s="80"/>
      <c r="L1402" s="80"/>
      <c r="M1402" s="80"/>
      <c r="N1402" s="177"/>
      <c r="O1402" s="80"/>
      <c r="P1402" s="80"/>
      <c r="Q1402" s="80"/>
      <c r="R1402" s="80"/>
      <c r="S1402" s="80"/>
      <c r="T1402" s="80"/>
      <c r="U1402" s="80"/>
      <c r="V1402" s="80"/>
      <c r="W1402" s="80"/>
      <c r="X1402" s="80"/>
      <c r="Y1402" s="80"/>
      <c r="Z1402" s="80"/>
      <c r="AA1402" s="80"/>
      <c r="AB1402" s="80"/>
      <c r="AC1402" s="80"/>
      <c r="AD1402" s="80"/>
      <c r="AE1402" s="80"/>
      <c r="AF1402" s="80"/>
      <c r="AG1402" s="80"/>
      <c r="AH1402" s="80"/>
      <c r="AI1402" s="80"/>
      <c r="AJ1402" s="80"/>
      <c r="AK1402" s="80"/>
      <c r="AL1402" s="80"/>
      <c r="AM1402" s="80"/>
      <c r="AN1402" s="80"/>
    </row>
    <row r="1403" spans="1:40" ht="12" customHeight="1">
      <c r="A1403" s="80"/>
      <c r="B1403" s="80"/>
      <c r="C1403" s="80"/>
      <c r="D1403" s="80"/>
      <c r="E1403" s="80"/>
      <c r="F1403" s="80"/>
      <c r="G1403" s="80"/>
      <c r="H1403" s="80"/>
      <c r="I1403" s="80"/>
      <c r="J1403" s="80"/>
      <c r="K1403" s="80"/>
      <c r="L1403" s="80"/>
      <c r="M1403" s="80"/>
      <c r="N1403" s="177"/>
      <c r="O1403" s="80"/>
      <c r="P1403" s="80"/>
      <c r="Q1403" s="80"/>
      <c r="R1403" s="80"/>
      <c r="S1403" s="80"/>
      <c r="T1403" s="80"/>
      <c r="U1403" s="80"/>
      <c r="V1403" s="80"/>
      <c r="W1403" s="80"/>
      <c r="X1403" s="80"/>
      <c r="Y1403" s="80"/>
      <c r="Z1403" s="80"/>
      <c r="AA1403" s="80"/>
      <c r="AB1403" s="80"/>
      <c r="AC1403" s="80"/>
      <c r="AD1403" s="80"/>
      <c r="AE1403" s="80"/>
      <c r="AF1403" s="80"/>
      <c r="AG1403" s="80"/>
      <c r="AH1403" s="80"/>
      <c r="AI1403" s="80"/>
      <c r="AJ1403" s="80"/>
      <c r="AK1403" s="80"/>
      <c r="AL1403" s="80"/>
      <c r="AM1403" s="80"/>
      <c r="AN1403" s="80"/>
    </row>
    <row r="1404" spans="1:40" ht="12" customHeight="1">
      <c r="A1404" s="80"/>
      <c r="B1404" s="80"/>
      <c r="C1404" s="80"/>
      <c r="D1404" s="80"/>
      <c r="E1404" s="80"/>
      <c r="F1404" s="80"/>
      <c r="G1404" s="80"/>
      <c r="H1404" s="80"/>
      <c r="I1404" s="80"/>
      <c r="J1404" s="80"/>
      <c r="K1404" s="80"/>
      <c r="L1404" s="80"/>
      <c r="M1404" s="80"/>
      <c r="N1404" s="177"/>
      <c r="O1404" s="80"/>
      <c r="P1404" s="80"/>
      <c r="Q1404" s="80"/>
      <c r="R1404" s="80"/>
      <c r="S1404" s="80"/>
      <c r="T1404" s="80"/>
      <c r="U1404" s="80"/>
      <c r="V1404" s="80"/>
      <c r="W1404" s="80"/>
      <c r="X1404" s="80"/>
      <c r="Y1404" s="80"/>
      <c r="Z1404" s="80"/>
      <c r="AA1404" s="80"/>
      <c r="AB1404" s="80"/>
      <c r="AC1404" s="80"/>
      <c r="AD1404" s="80"/>
      <c r="AE1404" s="80"/>
      <c r="AF1404" s="80"/>
      <c r="AG1404" s="80"/>
      <c r="AH1404" s="80"/>
      <c r="AI1404" s="80"/>
      <c r="AJ1404" s="80"/>
      <c r="AK1404" s="80"/>
      <c r="AL1404" s="80"/>
      <c r="AM1404" s="80"/>
      <c r="AN1404" s="80"/>
    </row>
    <row r="1405" spans="1:40" ht="12" customHeight="1">
      <c r="A1405" s="80"/>
      <c r="B1405" s="80"/>
      <c r="C1405" s="80"/>
      <c r="D1405" s="80"/>
      <c r="E1405" s="80"/>
      <c r="F1405" s="80"/>
      <c r="G1405" s="80"/>
      <c r="H1405" s="80"/>
      <c r="I1405" s="80"/>
      <c r="J1405" s="80"/>
      <c r="K1405" s="80"/>
      <c r="L1405" s="80"/>
      <c r="M1405" s="80"/>
      <c r="N1405" s="177"/>
      <c r="O1405" s="80"/>
      <c r="P1405" s="80"/>
      <c r="Q1405" s="80"/>
      <c r="R1405" s="80"/>
      <c r="S1405" s="80"/>
      <c r="T1405" s="80"/>
      <c r="U1405" s="80"/>
      <c r="V1405" s="80"/>
      <c r="W1405" s="80"/>
      <c r="X1405" s="80"/>
      <c r="Y1405" s="80"/>
      <c r="Z1405" s="80"/>
      <c r="AA1405" s="80"/>
      <c r="AB1405" s="80"/>
      <c r="AC1405" s="80"/>
      <c r="AD1405" s="80"/>
      <c r="AE1405" s="80"/>
      <c r="AF1405" s="80"/>
      <c r="AG1405" s="80"/>
      <c r="AH1405" s="80"/>
      <c r="AI1405" s="80"/>
      <c r="AJ1405" s="80"/>
      <c r="AK1405" s="80"/>
      <c r="AL1405" s="80"/>
      <c r="AM1405" s="80"/>
      <c r="AN1405" s="80"/>
    </row>
    <row r="1406" spans="1:40" ht="12" customHeight="1">
      <c r="A1406" s="80"/>
      <c r="B1406" s="80"/>
      <c r="C1406" s="80"/>
      <c r="D1406" s="80"/>
      <c r="E1406" s="80"/>
      <c r="F1406" s="80"/>
      <c r="G1406" s="80"/>
      <c r="H1406" s="80"/>
      <c r="I1406" s="80"/>
      <c r="J1406" s="80"/>
      <c r="K1406" s="80"/>
      <c r="L1406" s="80"/>
      <c r="M1406" s="80"/>
      <c r="N1406" s="177"/>
      <c r="O1406" s="80"/>
      <c r="P1406" s="80"/>
      <c r="Q1406" s="80"/>
      <c r="R1406" s="80"/>
      <c r="S1406" s="80"/>
      <c r="T1406" s="80"/>
      <c r="U1406" s="80"/>
      <c r="V1406" s="80"/>
      <c r="W1406" s="80"/>
      <c r="X1406" s="80"/>
      <c r="Y1406" s="80"/>
      <c r="Z1406" s="80"/>
      <c r="AA1406" s="80"/>
      <c r="AB1406" s="80"/>
      <c r="AC1406" s="80"/>
      <c r="AD1406" s="80"/>
      <c r="AE1406" s="80"/>
      <c r="AF1406" s="80"/>
      <c r="AG1406" s="80"/>
      <c r="AH1406" s="80"/>
      <c r="AI1406" s="80"/>
      <c r="AJ1406" s="80"/>
      <c r="AK1406" s="80"/>
      <c r="AL1406" s="80"/>
      <c r="AM1406" s="80"/>
      <c r="AN1406" s="80"/>
    </row>
    <row r="1407" spans="1:40" ht="12" customHeight="1">
      <c r="A1407" s="80"/>
      <c r="B1407" s="80"/>
      <c r="C1407" s="80"/>
      <c r="D1407" s="80"/>
      <c r="E1407" s="80"/>
      <c r="F1407" s="80"/>
      <c r="G1407" s="80"/>
      <c r="H1407" s="80"/>
      <c r="I1407" s="80"/>
      <c r="J1407" s="80"/>
      <c r="K1407" s="80"/>
      <c r="L1407" s="80"/>
      <c r="M1407" s="80"/>
      <c r="N1407" s="177"/>
      <c r="O1407" s="80"/>
      <c r="P1407" s="80"/>
      <c r="Q1407" s="80"/>
      <c r="R1407" s="80"/>
      <c r="S1407" s="80"/>
      <c r="T1407" s="80"/>
      <c r="U1407" s="80"/>
      <c r="V1407" s="80"/>
      <c r="W1407" s="80"/>
      <c r="X1407" s="80"/>
      <c r="Y1407" s="80"/>
      <c r="Z1407" s="80"/>
      <c r="AA1407" s="80"/>
      <c r="AB1407" s="80"/>
      <c r="AC1407" s="80"/>
      <c r="AD1407" s="80"/>
      <c r="AE1407" s="80"/>
      <c r="AF1407" s="80"/>
      <c r="AG1407" s="80"/>
      <c r="AH1407" s="80"/>
      <c r="AI1407" s="80"/>
      <c r="AJ1407" s="80"/>
      <c r="AK1407" s="80"/>
      <c r="AL1407" s="80"/>
      <c r="AM1407" s="80"/>
      <c r="AN1407" s="80"/>
    </row>
    <row r="1408" spans="1:40" ht="12" customHeight="1">
      <c r="A1408" s="80"/>
      <c r="B1408" s="80"/>
      <c r="C1408" s="80"/>
      <c r="D1408" s="80"/>
      <c r="E1408" s="80"/>
      <c r="F1408" s="80"/>
      <c r="G1408" s="80"/>
      <c r="H1408" s="80"/>
      <c r="I1408" s="80"/>
      <c r="J1408" s="80"/>
      <c r="K1408" s="80"/>
      <c r="L1408" s="80"/>
      <c r="M1408" s="80"/>
      <c r="N1408" s="177"/>
      <c r="O1408" s="80"/>
      <c r="P1408" s="80"/>
      <c r="Q1408" s="80"/>
      <c r="R1408" s="80"/>
      <c r="S1408" s="80"/>
      <c r="T1408" s="80"/>
      <c r="U1408" s="80"/>
      <c r="V1408" s="80"/>
      <c r="W1408" s="80"/>
      <c r="X1408" s="80"/>
      <c r="Y1408" s="80"/>
      <c r="Z1408" s="80"/>
      <c r="AA1408" s="80"/>
      <c r="AB1408" s="80"/>
      <c r="AC1408" s="80"/>
      <c r="AD1408" s="80"/>
      <c r="AE1408" s="80"/>
      <c r="AF1408" s="80"/>
      <c r="AG1408" s="80"/>
      <c r="AH1408" s="80"/>
      <c r="AI1408" s="80"/>
      <c r="AJ1408" s="80"/>
      <c r="AK1408" s="80"/>
      <c r="AL1408" s="80"/>
      <c r="AM1408" s="80"/>
      <c r="AN1408" s="80"/>
    </row>
    <row r="1409" spans="1:40" ht="12" customHeight="1">
      <c r="A1409" s="80"/>
      <c r="B1409" s="80"/>
      <c r="C1409" s="80"/>
      <c r="D1409" s="80"/>
      <c r="E1409" s="80"/>
      <c r="F1409" s="80"/>
      <c r="G1409" s="80"/>
      <c r="H1409" s="80"/>
      <c r="I1409" s="80"/>
      <c r="J1409" s="80"/>
      <c r="K1409" s="80"/>
      <c r="L1409" s="80"/>
      <c r="M1409" s="80"/>
      <c r="N1409" s="177"/>
      <c r="O1409" s="80"/>
      <c r="P1409" s="80"/>
      <c r="Q1409" s="80"/>
      <c r="R1409" s="80"/>
      <c r="S1409" s="80"/>
      <c r="T1409" s="80"/>
      <c r="U1409" s="80"/>
      <c r="V1409" s="80"/>
      <c r="W1409" s="80"/>
      <c r="X1409" s="80"/>
      <c r="Y1409" s="80"/>
      <c r="Z1409" s="80"/>
      <c r="AA1409" s="80"/>
      <c r="AB1409" s="80"/>
      <c r="AC1409" s="80"/>
      <c r="AD1409" s="80"/>
      <c r="AE1409" s="80"/>
      <c r="AF1409" s="80"/>
      <c r="AG1409" s="80"/>
      <c r="AH1409" s="80"/>
      <c r="AI1409" s="80"/>
      <c r="AJ1409" s="80"/>
      <c r="AK1409" s="80"/>
      <c r="AL1409" s="80"/>
      <c r="AM1409" s="80"/>
      <c r="AN1409" s="80"/>
    </row>
    <row r="1410" spans="1:40" ht="12" customHeight="1">
      <c r="A1410" s="80"/>
      <c r="B1410" s="80"/>
      <c r="C1410" s="80"/>
      <c r="D1410" s="80"/>
      <c r="E1410" s="80"/>
      <c r="F1410" s="80"/>
      <c r="G1410" s="80"/>
      <c r="H1410" s="80"/>
      <c r="I1410" s="80"/>
      <c r="J1410" s="80"/>
      <c r="K1410" s="80"/>
      <c r="L1410" s="80"/>
      <c r="M1410" s="80"/>
      <c r="N1410" s="177"/>
      <c r="O1410" s="80"/>
      <c r="P1410" s="80"/>
      <c r="Q1410" s="80"/>
      <c r="R1410" s="80"/>
      <c r="S1410" s="80"/>
      <c r="T1410" s="80"/>
      <c r="U1410" s="80"/>
      <c r="V1410" s="80"/>
      <c r="W1410" s="80"/>
      <c r="X1410" s="80"/>
      <c r="Y1410" s="80"/>
      <c r="Z1410" s="80"/>
      <c r="AA1410" s="80"/>
      <c r="AB1410" s="80"/>
      <c r="AC1410" s="80"/>
      <c r="AD1410" s="80"/>
      <c r="AE1410" s="80"/>
      <c r="AF1410" s="80"/>
      <c r="AG1410" s="80"/>
      <c r="AH1410" s="80"/>
      <c r="AI1410" s="80"/>
      <c r="AJ1410" s="80"/>
      <c r="AK1410" s="80"/>
      <c r="AL1410" s="80"/>
      <c r="AM1410" s="80"/>
      <c r="AN1410" s="80"/>
    </row>
    <row r="1411" spans="1:40" ht="12" customHeight="1">
      <c r="A1411" s="80"/>
      <c r="B1411" s="80"/>
      <c r="C1411" s="80"/>
      <c r="D1411" s="80"/>
      <c r="E1411" s="80"/>
      <c r="F1411" s="80"/>
      <c r="G1411" s="80"/>
      <c r="H1411" s="80"/>
      <c r="I1411" s="80"/>
      <c r="J1411" s="80"/>
      <c r="K1411" s="80"/>
      <c r="L1411" s="80"/>
      <c r="M1411" s="80"/>
      <c r="N1411" s="177"/>
      <c r="O1411" s="80"/>
      <c r="P1411" s="80"/>
      <c r="Q1411" s="80"/>
      <c r="R1411" s="80"/>
      <c r="S1411" s="80"/>
      <c r="T1411" s="80"/>
      <c r="U1411" s="80"/>
      <c r="V1411" s="80"/>
      <c r="W1411" s="80"/>
      <c r="X1411" s="80"/>
      <c r="Y1411" s="80"/>
      <c r="Z1411" s="80"/>
      <c r="AA1411" s="80"/>
      <c r="AB1411" s="80"/>
      <c r="AC1411" s="80"/>
      <c r="AD1411" s="80"/>
      <c r="AE1411" s="80"/>
      <c r="AF1411" s="80"/>
      <c r="AG1411" s="80"/>
      <c r="AH1411" s="80"/>
      <c r="AI1411" s="80"/>
      <c r="AJ1411" s="80"/>
      <c r="AK1411" s="80"/>
      <c r="AL1411" s="80"/>
      <c r="AM1411" s="80"/>
      <c r="AN1411" s="80"/>
    </row>
    <row r="1412" spans="1:40" ht="12" customHeight="1">
      <c r="A1412" s="80"/>
      <c r="B1412" s="80"/>
      <c r="C1412" s="80"/>
      <c r="D1412" s="80"/>
      <c r="E1412" s="80"/>
      <c r="F1412" s="80"/>
      <c r="G1412" s="80"/>
      <c r="H1412" s="80"/>
      <c r="I1412" s="80"/>
      <c r="J1412" s="80"/>
      <c r="K1412" s="80"/>
      <c r="L1412" s="80"/>
      <c r="M1412" s="80"/>
      <c r="N1412" s="177"/>
      <c r="O1412" s="80"/>
      <c r="P1412" s="80"/>
      <c r="Q1412" s="80"/>
      <c r="R1412" s="80"/>
      <c r="S1412" s="80"/>
      <c r="T1412" s="80"/>
      <c r="U1412" s="80"/>
      <c r="V1412" s="80"/>
      <c r="W1412" s="80"/>
      <c r="X1412" s="80"/>
      <c r="Y1412" s="80"/>
      <c r="Z1412" s="80"/>
      <c r="AA1412" s="80"/>
      <c r="AB1412" s="80"/>
      <c r="AC1412" s="80"/>
      <c r="AD1412" s="80"/>
      <c r="AE1412" s="80"/>
      <c r="AF1412" s="80"/>
      <c r="AG1412" s="80"/>
      <c r="AH1412" s="80"/>
      <c r="AI1412" s="80"/>
      <c r="AJ1412" s="80"/>
      <c r="AK1412" s="80"/>
      <c r="AL1412" s="80"/>
      <c r="AM1412" s="80"/>
      <c r="AN1412" s="80"/>
    </row>
    <row r="1413" spans="1:40" ht="12" customHeight="1">
      <c r="A1413" s="80"/>
      <c r="B1413" s="80"/>
      <c r="C1413" s="80"/>
      <c r="D1413" s="80"/>
      <c r="E1413" s="80"/>
      <c r="F1413" s="80"/>
      <c r="G1413" s="80"/>
      <c r="H1413" s="80"/>
      <c r="I1413" s="80"/>
      <c r="J1413" s="80"/>
      <c r="K1413" s="80"/>
      <c r="L1413" s="80"/>
      <c r="M1413" s="80"/>
      <c r="N1413" s="177"/>
      <c r="O1413" s="80"/>
      <c r="P1413" s="80"/>
      <c r="Q1413" s="80"/>
      <c r="R1413" s="80"/>
      <c r="S1413" s="80"/>
      <c r="T1413" s="80"/>
      <c r="U1413" s="80"/>
      <c r="V1413" s="80"/>
      <c r="W1413" s="80"/>
      <c r="X1413" s="80"/>
      <c r="Y1413" s="80"/>
      <c r="Z1413" s="80"/>
      <c r="AA1413" s="80"/>
      <c r="AB1413" s="80"/>
      <c r="AC1413" s="80"/>
      <c r="AD1413" s="80"/>
      <c r="AE1413" s="80"/>
      <c r="AF1413" s="80"/>
      <c r="AG1413" s="80"/>
      <c r="AH1413" s="80"/>
      <c r="AI1413" s="80"/>
      <c r="AJ1413" s="80"/>
      <c r="AK1413" s="80"/>
      <c r="AL1413" s="80"/>
      <c r="AM1413" s="80"/>
      <c r="AN1413" s="80"/>
    </row>
    <row r="1414" spans="1:40" ht="12" customHeight="1">
      <c r="A1414" s="80"/>
      <c r="B1414" s="80"/>
      <c r="C1414" s="80"/>
      <c r="D1414" s="80"/>
      <c r="E1414" s="80"/>
      <c r="F1414" s="80"/>
      <c r="G1414" s="80"/>
      <c r="H1414" s="80"/>
      <c r="I1414" s="80"/>
      <c r="J1414" s="80"/>
      <c r="K1414" s="80"/>
      <c r="L1414" s="80"/>
      <c r="M1414" s="80"/>
      <c r="N1414" s="177"/>
      <c r="O1414" s="80"/>
      <c r="P1414" s="80"/>
      <c r="Q1414" s="80"/>
      <c r="R1414" s="80"/>
      <c r="S1414" s="80"/>
      <c r="T1414" s="80"/>
      <c r="U1414" s="80"/>
      <c r="V1414" s="80"/>
      <c r="W1414" s="80"/>
      <c r="X1414" s="80"/>
      <c r="Y1414" s="80"/>
      <c r="Z1414" s="80"/>
      <c r="AA1414" s="80"/>
      <c r="AB1414" s="80"/>
      <c r="AC1414" s="80"/>
      <c r="AD1414" s="80"/>
      <c r="AE1414" s="80"/>
      <c r="AF1414" s="80"/>
      <c r="AG1414" s="80"/>
      <c r="AH1414" s="80"/>
      <c r="AI1414" s="80"/>
      <c r="AJ1414" s="80"/>
      <c r="AK1414" s="80"/>
      <c r="AL1414" s="80"/>
      <c r="AM1414" s="80"/>
      <c r="AN1414" s="80"/>
    </row>
    <row r="1415" spans="1:40" ht="12" customHeight="1">
      <c r="A1415" s="80"/>
      <c r="B1415" s="80"/>
      <c r="C1415" s="80"/>
      <c r="D1415" s="80"/>
      <c r="E1415" s="80"/>
      <c r="F1415" s="80"/>
      <c r="G1415" s="80"/>
      <c r="H1415" s="80"/>
      <c r="I1415" s="80"/>
      <c r="J1415" s="80"/>
      <c r="K1415" s="80"/>
      <c r="L1415" s="80"/>
      <c r="M1415" s="80"/>
      <c r="N1415" s="177"/>
      <c r="O1415" s="80"/>
      <c r="P1415" s="80"/>
      <c r="Q1415" s="80"/>
      <c r="R1415" s="80"/>
      <c r="S1415" s="80"/>
      <c r="T1415" s="80"/>
      <c r="U1415" s="80"/>
      <c r="V1415" s="80"/>
      <c r="W1415" s="80"/>
      <c r="X1415" s="80"/>
      <c r="Y1415" s="80"/>
      <c r="Z1415" s="80"/>
      <c r="AA1415" s="80"/>
      <c r="AB1415" s="80"/>
      <c r="AC1415" s="80"/>
      <c r="AD1415" s="80"/>
      <c r="AE1415" s="80"/>
      <c r="AF1415" s="80"/>
      <c r="AG1415" s="80"/>
      <c r="AH1415" s="80"/>
      <c r="AI1415" s="80"/>
      <c r="AJ1415" s="80"/>
      <c r="AK1415" s="80"/>
      <c r="AL1415" s="80"/>
      <c r="AM1415" s="80"/>
      <c r="AN1415" s="80"/>
    </row>
    <row r="1416" spans="1:40" ht="12" customHeight="1">
      <c r="A1416" s="80"/>
      <c r="B1416" s="80"/>
      <c r="C1416" s="80"/>
      <c r="D1416" s="80"/>
      <c r="E1416" s="80"/>
      <c r="F1416" s="80"/>
      <c r="G1416" s="80"/>
      <c r="H1416" s="80"/>
      <c r="I1416" s="80"/>
      <c r="J1416" s="80"/>
      <c r="K1416" s="80"/>
      <c r="L1416" s="80"/>
      <c r="M1416" s="80"/>
      <c r="N1416" s="177"/>
      <c r="O1416" s="80"/>
      <c r="P1416" s="80"/>
      <c r="Q1416" s="80"/>
      <c r="R1416" s="80"/>
      <c r="S1416" s="80"/>
      <c r="T1416" s="80"/>
      <c r="U1416" s="80"/>
      <c r="V1416" s="80"/>
      <c r="W1416" s="80"/>
      <c r="X1416" s="80"/>
      <c r="Y1416" s="80"/>
      <c r="Z1416" s="80"/>
      <c r="AA1416" s="80"/>
      <c r="AB1416" s="80"/>
      <c r="AC1416" s="80"/>
      <c r="AD1416" s="80"/>
      <c r="AE1416" s="80"/>
      <c r="AF1416" s="80"/>
      <c r="AG1416" s="80"/>
      <c r="AH1416" s="80"/>
      <c r="AI1416" s="80"/>
      <c r="AJ1416" s="80"/>
      <c r="AK1416" s="80"/>
      <c r="AL1416" s="80"/>
      <c r="AM1416" s="80"/>
      <c r="AN1416" s="80"/>
    </row>
    <row r="1417" spans="1:40" ht="12" customHeight="1">
      <c r="A1417" s="80"/>
      <c r="B1417" s="80"/>
      <c r="C1417" s="80"/>
      <c r="D1417" s="80"/>
      <c r="E1417" s="80"/>
      <c r="F1417" s="80"/>
      <c r="G1417" s="80"/>
      <c r="H1417" s="80"/>
      <c r="I1417" s="80"/>
      <c r="J1417" s="80"/>
      <c r="K1417" s="80"/>
      <c r="L1417" s="80"/>
      <c r="M1417" s="80"/>
      <c r="N1417" s="177"/>
      <c r="O1417" s="80"/>
      <c r="P1417" s="80"/>
      <c r="Q1417" s="80"/>
      <c r="R1417" s="80"/>
      <c r="S1417" s="80"/>
      <c r="T1417" s="80"/>
      <c r="U1417" s="80"/>
      <c r="V1417" s="80"/>
      <c r="W1417" s="80"/>
      <c r="X1417" s="80"/>
      <c r="Y1417" s="80"/>
      <c r="Z1417" s="80"/>
      <c r="AA1417" s="80"/>
      <c r="AB1417" s="80"/>
      <c r="AC1417" s="80"/>
      <c r="AD1417" s="80"/>
      <c r="AE1417" s="80"/>
      <c r="AF1417" s="80"/>
      <c r="AG1417" s="80"/>
      <c r="AH1417" s="80"/>
      <c r="AI1417" s="80"/>
      <c r="AJ1417" s="80"/>
      <c r="AK1417" s="80"/>
      <c r="AL1417" s="80"/>
      <c r="AM1417" s="80"/>
      <c r="AN1417" s="80"/>
    </row>
    <row r="1418" spans="1:40" ht="12" customHeight="1">
      <c r="A1418" s="80"/>
      <c r="B1418" s="80"/>
      <c r="C1418" s="80"/>
      <c r="D1418" s="80"/>
      <c r="E1418" s="80"/>
      <c r="F1418" s="80"/>
      <c r="G1418" s="80"/>
      <c r="H1418" s="80"/>
      <c r="I1418" s="80"/>
      <c r="J1418" s="80"/>
      <c r="K1418" s="80"/>
      <c r="L1418" s="80"/>
      <c r="M1418" s="80"/>
      <c r="N1418" s="177"/>
      <c r="O1418" s="80"/>
      <c r="P1418" s="80"/>
      <c r="Q1418" s="80"/>
      <c r="R1418" s="80"/>
      <c r="S1418" s="80"/>
      <c r="T1418" s="80"/>
      <c r="U1418" s="80"/>
      <c r="V1418" s="80"/>
      <c r="W1418" s="80"/>
      <c r="X1418" s="80"/>
      <c r="Y1418" s="80"/>
      <c r="Z1418" s="80"/>
      <c r="AA1418" s="80"/>
      <c r="AB1418" s="80"/>
      <c r="AC1418" s="80"/>
      <c r="AD1418" s="80"/>
      <c r="AE1418" s="80"/>
      <c r="AF1418" s="80"/>
      <c r="AG1418" s="80"/>
      <c r="AH1418" s="80"/>
      <c r="AI1418" s="80"/>
      <c r="AJ1418" s="80"/>
      <c r="AK1418" s="80"/>
      <c r="AL1418" s="80"/>
      <c r="AM1418" s="80"/>
      <c r="AN1418" s="80"/>
    </row>
    <row r="1419" spans="1:40" ht="12" customHeight="1">
      <c r="A1419" s="80"/>
      <c r="B1419" s="80"/>
      <c r="C1419" s="80"/>
      <c r="D1419" s="80"/>
      <c r="E1419" s="80"/>
      <c r="F1419" s="80"/>
      <c r="G1419" s="80"/>
      <c r="H1419" s="80"/>
      <c r="I1419" s="80"/>
      <c r="J1419" s="80"/>
      <c r="K1419" s="80"/>
      <c r="L1419" s="80"/>
      <c r="M1419" s="80"/>
      <c r="N1419" s="177"/>
      <c r="O1419" s="80"/>
      <c r="P1419" s="80"/>
      <c r="Q1419" s="80"/>
      <c r="R1419" s="80"/>
      <c r="S1419" s="80"/>
      <c r="T1419" s="80"/>
      <c r="U1419" s="80"/>
      <c r="V1419" s="80"/>
      <c r="W1419" s="80"/>
      <c r="X1419" s="80"/>
      <c r="Y1419" s="80"/>
      <c r="Z1419" s="80"/>
      <c r="AA1419" s="80"/>
      <c r="AB1419" s="80"/>
      <c r="AC1419" s="80"/>
      <c r="AD1419" s="80"/>
      <c r="AE1419" s="80"/>
      <c r="AF1419" s="80"/>
      <c r="AG1419" s="80"/>
      <c r="AH1419" s="80"/>
      <c r="AI1419" s="80"/>
      <c r="AJ1419" s="80"/>
      <c r="AK1419" s="80"/>
      <c r="AL1419" s="80"/>
      <c r="AM1419" s="80"/>
      <c r="AN1419" s="80"/>
    </row>
    <row r="1420" spans="1:40" ht="12" customHeight="1">
      <c r="A1420" s="80"/>
      <c r="B1420" s="80"/>
      <c r="C1420" s="80"/>
      <c r="D1420" s="80"/>
      <c r="E1420" s="80"/>
      <c r="F1420" s="80"/>
      <c r="G1420" s="80"/>
      <c r="H1420" s="80"/>
      <c r="I1420" s="80"/>
      <c r="J1420" s="80"/>
      <c r="K1420" s="80"/>
      <c r="L1420" s="80"/>
      <c r="M1420" s="80"/>
      <c r="N1420" s="177"/>
      <c r="O1420" s="80"/>
      <c r="P1420" s="80"/>
      <c r="Q1420" s="80"/>
      <c r="R1420" s="80"/>
      <c r="S1420" s="80"/>
      <c r="T1420" s="80"/>
      <c r="U1420" s="80"/>
      <c r="V1420" s="80"/>
      <c r="W1420" s="80"/>
      <c r="X1420" s="80"/>
      <c r="Y1420" s="80"/>
      <c r="Z1420" s="80"/>
      <c r="AA1420" s="80"/>
      <c r="AB1420" s="80"/>
      <c r="AC1420" s="80"/>
      <c r="AD1420" s="80"/>
      <c r="AE1420" s="80"/>
      <c r="AF1420" s="80"/>
      <c r="AG1420" s="80"/>
      <c r="AH1420" s="80"/>
      <c r="AI1420" s="80"/>
      <c r="AJ1420" s="80"/>
      <c r="AK1420" s="80"/>
      <c r="AL1420" s="80"/>
      <c r="AM1420" s="80"/>
      <c r="AN1420" s="80"/>
    </row>
    <row r="1421" spans="1:40" ht="12" customHeight="1">
      <c r="A1421" s="80"/>
      <c r="B1421" s="80"/>
      <c r="C1421" s="80"/>
      <c r="D1421" s="80"/>
      <c r="E1421" s="80"/>
      <c r="F1421" s="80"/>
      <c r="G1421" s="80"/>
      <c r="H1421" s="80"/>
      <c r="I1421" s="80"/>
      <c r="J1421" s="80"/>
      <c r="K1421" s="80"/>
      <c r="L1421" s="80"/>
      <c r="M1421" s="80"/>
      <c r="N1421" s="177"/>
      <c r="O1421" s="80"/>
      <c r="P1421" s="80"/>
      <c r="Q1421" s="80"/>
      <c r="R1421" s="80"/>
      <c r="S1421" s="80"/>
      <c r="T1421" s="80"/>
      <c r="U1421" s="80"/>
      <c r="V1421" s="80"/>
      <c r="W1421" s="80"/>
      <c r="X1421" s="80"/>
      <c r="Y1421" s="80"/>
      <c r="Z1421" s="80"/>
      <c r="AA1421" s="80"/>
      <c r="AB1421" s="80"/>
      <c r="AC1421" s="80"/>
      <c r="AD1421" s="80"/>
      <c r="AE1421" s="80"/>
      <c r="AF1421" s="80"/>
      <c r="AG1421" s="80"/>
      <c r="AH1421" s="80"/>
      <c r="AI1421" s="80"/>
      <c r="AJ1421" s="80"/>
      <c r="AK1421" s="80"/>
      <c r="AL1421" s="80"/>
      <c r="AM1421" s="80"/>
      <c r="AN1421" s="80"/>
    </row>
    <row r="1422" spans="1:40" ht="12" customHeight="1">
      <c r="A1422" s="80"/>
      <c r="B1422" s="80"/>
      <c r="C1422" s="80"/>
      <c r="D1422" s="80"/>
      <c r="E1422" s="80"/>
      <c r="F1422" s="80"/>
      <c r="G1422" s="80"/>
      <c r="H1422" s="80"/>
      <c r="I1422" s="80"/>
      <c r="J1422" s="80"/>
      <c r="K1422" s="80"/>
      <c r="L1422" s="80"/>
      <c r="M1422" s="80"/>
      <c r="N1422" s="177"/>
      <c r="O1422" s="80"/>
      <c r="P1422" s="80"/>
      <c r="Q1422" s="80"/>
      <c r="R1422" s="80"/>
      <c r="S1422" s="80"/>
      <c r="T1422" s="80"/>
      <c r="U1422" s="80"/>
      <c r="V1422" s="80"/>
      <c r="W1422" s="80"/>
      <c r="X1422" s="80"/>
      <c r="Y1422" s="80"/>
      <c r="Z1422" s="80"/>
      <c r="AA1422" s="80"/>
      <c r="AB1422" s="80"/>
      <c r="AC1422" s="80"/>
      <c r="AD1422" s="80"/>
      <c r="AE1422" s="80"/>
      <c r="AF1422" s="80"/>
      <c r="AG1422" s="80"/>
      <c r="AH1422" s="80"/>
      <c r="AI1422" s="80"/>
      <c r="AJ1422" s="80"/>
      <c r="AK1422" s="80"/>
      <c r="AL1422" s="80"/>
      <c r="AM1422" s="80"/>
      <c r="AN1422" s="80"/>
    </row>
    <row r="1423" spans="1:40" ht="12" customHeight="1">
      <c r="A1423" s="80"/>
      <c r="B1423" s="80"/>
      <c r="C1423" s="80"/>
      <c r="D1423" s="80"/>
      <c r="E1423" s="80"/>
      <c r="F1423" s="80"/>
      <c r="G1423" s="80"/>
      <c r="H1423" s="80"/>
      <c r="I1423" s="80"/>
      <c r="J1423" s="80"/>
      <c r="K1423" s="80"/>
      <c r="L1423" s="80"/>
      <c r="M1423" s="80"/>
      <c r="N1423" s="177"/>
      <c r="O1423" s="80"/>
      <c r="P1423" s="80"/>
      <c r="Q1423" s="80"/>
      <c r="R1423" s="80"/>
      <c r="S1423" s="80"/>
      <c r="T1423" s="80"/>
      <c r="U1423" s="80"/>
      <c r="V1423" s="80"/>
      <c r="W1423" s="80"/>
      <c r="X1423" s="80"/>
      <c r="Y1423" s="80"/>
      <c r="Z1423" s="80"/>
      <c r="AA1423" s="80"/>
      <c r="AB1423" s="80"/>
      <c r="AC1423" s="80"/>
      <c r="AD1423" s="80"/>
      <c r="AE1423" s="80"/>
      <c r="AF1423" s="80"/>
      <c r="AG1423" s="80"/>
      <c r="AH1423" s="80"/>
      <c r="AI1423" s="80"/>
      <c r="AJ1423" s="80"/>
      <c r="AK1423" s="80"/>
      <c r="AL1423" s="80"/>
      <c r="AM1423" s="80"/>
      <c r="AN1423" s="80"/>
    </row>
    <row r="1424" spans="1:40" ht="12" customHeight="1">
      <c r="A1424" s="80"/>
      <c r="B1424" s="80"/>
      <c r="C1424" s="80"/>
      <c r="D1424" s="80"/>
      <c r="E1424" s="80"/>
      <c r="F1424" s="80"/>
      <c r="G1424" s="80"/>
      <c r="H1424" s="80"/>
      <c r="I1424" s="80"/>
      <c r="J1424" s="80"/>
      <c r="K1424" s="80"/>
      <c r="L1424" s="80"/>
      <c r="M1424" s="80"/>
      <c r="N1424" s="177"/>
      <c r="O1424" s="80"/>
      <c r="P1424" s="80"/>
      <c r="Q1424" s="80"/>
      <c r="R1424" s="80"/>
      <c r="S1424" s="80"/>
      <c r="T1424" s="80"/>
      <c r="U1424" s="80"/>
      <c r="V1424" s="80"/>
      <c r="W1424" s="80"/>
      <c r="X1424" s="80"/>
      <c r="Y1424" s="80"/>
      <c r="Z1424" s="80"/>
      <c r="AA1424" s="80"/>
      <c r="AB1424" s="80"/>
      <c r="AC1424" s="80"/>
      <c r="AD1424" s="80"/>
      <c r="AE1424" s="80"/>
      <c r="AF1424" s="80"/>
      <c r="AG1424" s="80"/>
      <c r="AH1424" s="80"/>
      <c r="AI1424" s="80"/>
      <c r="AJ1424" s="80"/>
      <c r="AK1424" s="80"/>
      <c r="AL1424" s="80"/>
      <c r="AM1424" s="80"/>
      <c r="AN1424" s="80"/>
    </row>
    <row r="1425" spans="1:40" ht="12" customHeight="1">
      <c r="A1425" s="80"/>
      <c r="B1425" s="80"/>
      <c r="C1425" s="80"/>
      <c r="D1425" s="80"/>
      <c r="E1425" s="80"/>
      <c r="F1425" s="80"/>
      <c r="G1425" s="80"/>
      <c r="H1425" s="80"/>
      <c r="I1425" s="80"/>
      <c r="J1425" s="80"/>
      <c r="K1425" s="80"/>
      <c r="L1425" s="80"/>
      <c r="M1425" s="80"/>
      <c r="N1425" s="177"/>
      <c r="O1425" s="80"/>
      <c r="P1425" s="80"/>
      <c r="Q1425" s="80"/>
      <c r="R1425" s="80"/>
      <c r="S1425" s="80"/>
      <c r="T1425" s="80"/>
      <c r="U1425" s="80"/>
      <c r="V1425" s="80"/>
      <c r="W1425" s="80"/>
      <c r="X1425" s="80"/>
      <c r="Y1425" s="80"/>
      <c r="Z1425" s="80"/>
      <c r="AA1425" s="80"/>
      <c r="AB1425" s="80"/>
      <c r="AC1425" s="80"/>
      <c r="AD1425" s="80"/>
      <c r="AE1425" s="80"/>
      <c r="AF1425" s="80"/>
      <c r="AG1425" s="80"/>
      <c r="AH1425" s="80"/>
      <c r="AI1425" s="80"/>
      <c r="AJ1425" s="80"/>
      <c r="AK1425" s="80"/>
      <c r="AL1425" s="80"/>
      <c r="AM1425" s="80"/>
      <c r="AN1425" s="80"/>
    </row>
    <row r="1426" spans="1:40" ht="12" customHeight="1">
      <c r="A1426" s="80"/>
      <c r="B1426" s="80"/>
      <c r="C1426" s="80"/>
      <c r="D1426" s="80"/>
      <c r="E1426" s="80"/>
      <c r="F1426" s="80"/>
      <c r="G1426" s="80"/>
      <c r="H1426" s="80"/>
      <c r="I1426" s="80"/>
      <c r="J1426" s="80"/>
      <c r="K1426" s="80"/>
      <c r="L1426" s="80"/>
      <c r="M1426" s="80"/>
      <c r="N1426" s="177"/>
      <c r="O1426" s="80"/>
      <c r="P1426" s="80"/>
      <c r="Q1426" s="80"/>
      <c r="R1426" s="80"/>
      <c r="S1426" s="80"/>
      <c r="T1426" s="80"/>
      <c r="U1426" s="80"/>
      <c r="V1426" s="80"/>
      <c r="W1426" s="80"/>
      <c r="X1426" s="80"/>
      <c r="Y1426" s="80"/>
      <c r="Z1426" s="80"/>
      <c r="AA1426" s="80"/>
      <c r="AB1426" s="80"/>
      <c r="AC1426" s="80"/>
      <c r="AD1426" s="80"/>
      <c r="AE1426" s="80"/>
      <c r="AF1426" s="80"/>
      <c r="AG1426" s="80"/>
      <c r="AH1426" s="80"/>
      <c r="AI1426" s="80"/>
      <c r="AJ1426" s="80"/>
      <c r="AK1426" s="80"/>
      <c r="AL1426" s="80"/>
      <c r="AM1426" s="80"/>
      <c r="AN1426" s="80"/>
    </row>
    <row r="1427" spans="1:40" ht="12" customHeight="1">
      <c r="A1427" s="80"/>
      <c r="B1427" s="80"/>
      <c r="C1427" s="80"/>
      <c r="D1427" s="80"/>
      <c r="E1427" s="80"/>
      <c r="F1427" s="80"/>
      <c r="G1427" s="80"/>
      <c r="H1427" s="80"/>
      <c r="I1427" s="80"/>
      <c r="J1427" s="80"/>
      <c r="K1427" s="80"/>
      <c r="L1427" s="80"/>
      <c r="M1427" s="80"/>
      <c r="N1427" s="177"/>
      <c r="O1427" s="80"/>
      <c r="P1427" s="80"/>
      <c r="Q1427" s="80"/>
      <c r="R1427" s="80"/>
      <c r="S1427" s="80"/>
      <c r="T1427" s="80"/>
      <c r="U1427" s="80"/>
      <c r="V1427" s="80"/>
      <c r="W1427" s="80"/>
      <c r="X1427" s="80"/>
      <c r="Y1427" s="80"/>
      <c r="Z1427" s="80"/>
      <c r="AA1427" s="80"/>
      <c r="AB1427" s="80"/>
      <c r="AC1427" s="80"/>
      <c r="AD1427" s="80"/>
      <c r="AE1427" s="80"/>
      <c r="AF1427" s="80"/>
      <c r="AG1427" s="80"/>
      <c r="AH1427" s="80"/>
      <c r="AI1427" s="80"/>
      <c r="AJ1427" s="80"/>
      <c r="AK1427" s="80"/>
      <c r="AL1427" s="80"/>
      <c r="AM1427" s="80"/>
      <c r="AN1427" s="80"/>
    </row>
    <row r="1428" spans="1:40" ht="12" customHeight="1">
      <c r="A1428" s="80"/>
      <c r="B1428" s="80"/>
      <c r="C1428" s="80"/>
      <c r="D1428" s="80"/>
      <c r="E1428" s="80"/>
      <c r="F1428" s="80"/>
      <c r="G1428" s="80"/>
      <c r="H1428" s="80"/>
      <c r="I1428" s="80"/>
      <c r="J1428" s="80"/>
      <c r="K1428" s="80"/>
      <c r="L1428" s="80"/>
      <c r="M1428" s="80"/>
      <c r="N1428" s="177"/>
      <c r="O1428" s="80"/>
      <c r="P1428" s="80"/>
      <c r="Q1428" s="80"/>
      <c r="R1428" s="80"/>
      <c r="S1428" s="80"/>
      <c r="T1428" s="80"/>
      <c r="U1428" s="80"/>
      <c r="V1428" s="80"/>
      <c r="W1428" s="80"/>
      <c r="X1428" s="80"/>
      <c r="Y1428" s="80"/>
      <c r="Z1428" s="80"/>
      <c r="AA1428" s="80"/>
      <c r="AB1428" s="80"/>
      <c r="AC1428" s="80"/>
      <c r="AD1428" s="80"/>
      <c r="AE1428" s="80"/>
      <c r="AF1428" s="80"/>
      <c r="AG1428" s="80"/>
      <c r="AH1428" s="80"/>
      <c r="AI1428" s="80"/>
      <c r="AJ1428" s="80"/>
      <c r="AK1428" s="80"/>
      <c r="AL1428" s="80"/>
      <c r="AM1428" s="80"/>
      <c r="AN1428" s="80"/>
    </row>
    <row r="1429" spans="1:40" ht="12" customHeight="1">
      <c r="A1429" s="80"/>
      <c r="B1429" s="80"/>
      <c r="C1429" s="80"/>
      <c r="D1429" s="80"/>
      <c r="E1429" s="80"/>
      <c r="F1429" s="80"/>
      <c r="G1429" s="80"/>
      <c r="H1429" s="80"/>
      <c r="I1429" s="80"/>
      <c r="J1429" s="80"/>
      <c r="K1429" s="80"/>
      <c r="L1429" s="80"/>
      <c r="M1429" s="80"/>
      <c r="N1429" s="177"/>
      <c r="O1429" s="80"/>
      <c r="P1429" s="80"/>
      <c r="Q1429" s="80"/>
      <c r="R1429" s="80"/>
      <c r="S1429" s="80"/>
      <c r="T1429" s="80"/>
      <c r="U1429" s="80"/>
      <c r="V1429" s="80"/>
      <c r="W1429" s="80"/>
      <c r="X1429" s="80"/>
      <c r="Y1429" s="80"/>
      <c r="Z1429" s="80"/>
      <c r="AA1429" s="80"/>
      <c r="AB1429" s="80"/>
      <c r="AC1429" s="80"/>
      <c r="AD1429" s="80"/>
      <c r="AE1429" s="80"/>
      <c r="AF1429" s="80"/>
      <c r="AG1429" s="80"/>
      <c r="AH1429" s="80"/>
      <c r="AI1429" s="80"/>
      <c r="AJ1429" s="80"/>
      <c r="AK1429" s="80"/>
      <c r="AL1429" s="80"/>
      <c r="AM1429" s="80"/>
      <c r="AN1429" s="80"/>
    </row>
    <row r="1430" spans="1:40" ht="12" customHeight="1">
      <c r="A1430" s="80"/>
      <c r="B1430" s="80"/>
      <c r="C1430" s="80"/>
      <c r="D1430" s="80"/>
      <c r="E1430" s="80"/>
      <c r="F1430" s="80"/>
      <c r="G1430" s="80"/>
      <c r="H1430" s="80"/>
      <c r="I1430" s="80"/>
      <c r="J1430" s="80"/>
      <c r="K1430" s="80"/>
      <c r="L1430" s="80"/>
      <c r="M1430" s="80"/>
      <c r="N1430" s="177"/>
      <c r="O1430" s="80"/>
      <c r="P1430" s="80"/>
      <c r="Q1430" s="80"/>
      <c r="R1430" s="80"/>
      <c r="S1430" s="80"/>
      <c r="T1430" s="80"/>
      <c r="U1430" s="80"/>
      <c r="V1430" s="80"/>
      <c r="W1430" s="80"/>
      <c r="X1430" s="80"/>
      <c r="Y1430" s="80"/>
      <c r="Z1430" s="80"/>
      <c r="AA1430" s="80"/>
      <c r="AB1430" s="80"/>
      <c r="AC1430" s="80"/>
      <c r="AD1430" s="80"/>
      <c r="AE1430" s="80"/>
      <c r="AF1430" s="80"/>
      <c r="AG1430" s="80"/>
      <c r="AH1430" s="80"/>
      <c r="AI1430" s="80"/>
      <c r="AJ1430" s="80"/>
      <c r="AK1430" s="80"/>
      <c r="AL1430" s="80"/>
      <c r="AM1430" s="80"/>
      <c r="AN1430" s="80"/>
    </row>
    <row r="1431" spans="1:40" ht="12" customHeight="1">
      <c r="A1431" s="80"/>
      <c r="B1431" s="80"/>
      <c r="C1431" s="80"/>
      <c r="D1431" s="80"/>
      <c r="E1431" s="80"/>
      <c r="F1431" s="80"/>
      <c r="G1431" s="80"/>
      <c r="H1431" s="80"/>
      <c r="I1431" s="80"/>
      <c r="J1431" s="80"/>
      <c r="K1431" s="80"/>
      <c r="L1431" s="80"/>
      <c r="M1431" s="80"/>
      <c r="N1431" s="177"/>
      <c r="O1431" s="80"/>
      <c r="P1431" s="80"/>
      <c r="Q1431" s="80"/>
      <c r="R1431" s="80"/>
      <c r="S1431" s="80"/>
      <c r="T1431" s="80"/>
      <c r="U1431" s="80"/>
      <c r="V1431" s="80"/>
      <c r="W1431" s="80"/>
      <c r="X1431" s="80"/>
      <c r="Y1431" s="80"/>
      <c r="Z1431" s="80"/>
      <c r="AA1431" s="80"/>
      <c r="AB1431" s="80"/>
      <c r="AC1431" s="80"/>
      <c r="AD1431" s="80"/>
      <c r="AE1431" s="80"/>
      <c r="AF1431" s="80"/>
      <c r="AG1431" s="80"/>
      <c r="AH1431" s="80"/>
      <c r="AI1431" s="80"/>
      <c r="AJ1431" s="80"/>
      <c r="AK1431" s="80"/>
      <c r="AL1431" s="80"/>
      <c r="AM1431" s="80"/>
      <c r="AN1431" s="80"/>
    </row>
    <row r="1432" spans="1:40" ht="12" customHeight="1">
      <c r="A1432" s="80"/>
      <c r="B1432" s="80"/>
      <c r="C1432" s="80"/>
      <c r="D1432" s="80"/>
      <c r="E1432" s="80"/>
      <c r="F1432" s="80"/>
      <c r="G1432" s="80"/>
      <c r="H1432" s="80"/>
      <c r="I1432" s="80"/>
      <c r="J1432" s="80"/>
      <c r="K1432" s="80"/>
      <c r="L1432" s="80"/>
      <c r="M1432" s="80"/>
      <c r="N1432" s="177"/>
      <c r="O1432" s="80"/>
      <c r="P1432" s="80"/>
      <c r="Q1432" s="80"/>
      <c r="R1432" s="80"/>
      <c r="S1432" s="80"/>
      <c r="T1432" s="80"/>
      <c r="U1432" s="80"/>
      <c r="V1432" s="80"/>
      <c r="W1432" s="80"/>
      <c r="X1432" s="80"/>
      <c r="Y1432" s="80"/>
      <c r="Z1432" s="80"/>
      <c r="AA1432" s="80"/>
      <c r="AB1432" s="80"/>
      <c r="AC1432" s="80"/>
      <c r="AD1432" s="80"/>
      <c r="AE1432" s="80"/>
      <c r="AF1432" s="80"/>
      <c r="AG1432" s="80"/>
      <c r="AH1432" s="80"/>
      <c r="AI1432" s="80"/>
      <c r="AJ1432" s="80"/>
      <c r="AK1432" s="80"/>
      <c r="AL1432" s="80"/>
      <c r="AM1432" s="80"/>
      <c r="AN1432" s="80"/>
    </row>
    <row r="1433" spans="1:40" ht="12" customHeight="1">
      <c r="A1433" s="80"/>
      <c r="B1433" s="80"/>
      <c r="C1433" s="80"/>
      <c r="D1433" s="80"/>
      <c r="E1433" s="80"/>
      <c r="F1433" s="80"/>
      <c r="G1433" s="80"/>
      <c r="H1433" s="80"/>
      <c r="I1433" s="80"/>
      <c r="J1433" s="80"/>
      <c r="K1433" s="80"/>
      <c r="L1433" s="80"/>
      <c r="M1433" s="80"/>
      <c r="N1433" s="177"/>
      <c r="O1433" s="80"/>
      <c r="P1433" s="80"/>
      <c r="Q1433" s="80"/>
      <c r="R1433" s="80"/>
      <c r="S1433" s="80"/>
      <c r="T1433" s="80"/>
      <c r="U1433" s="80"/>
      <c r="V1433" s="80"/>
      <c r="W1433" s="80"/>
      <c r="X1433" s="80"/>
      <c r="Y1433" s="80"/>
      <c r="Z1433" s="80"/>
      <c r="AA1433" s="80"/>
      <c r="AB1433" s="80"/>
      <c r="AC1433" s="80"/>
      <c r="AD1433" s="80"/>
      <c r="AE1433" s="80"/>
      <c r="AF1433" s="80"/>
      <c r="AG1433" s="80"/>
      <c r="AH1433" s="80"/>
      <c r="AI1433" s="80"/>
      <c r="AJ1433" s="80"/>
      <c r="AK1433" s="80"/>
      <c r="AL1433" s="80"/>
      <c r="AM1433" s="80"/>
      <c r="AN1433" s="80"/>
    </row>
    <row r="1434" spans="1:40" ht="12" customHeight="1">
      <c r="A1434" s="80"/>
      <c r="B1434" s="80"/>
      <c r="C1434" s="80"/>
      <c r="D1434" s="80"/>
      <c r="E1434" s="80"/>
      <c r="F1434" s="80"/>
      <c r="G1434" s="80"/>
      <c r="H1434" s="80"/>
      <c r="I1434" s="80"/>
      <c r="J1434" s="80"/>
      <c r="K1434" s="80"/>
      <c r="L1434" s="80"/>
      <c r="M1434" s="80"/>
      <c r="N1434" s="177"/>
      <c r="O1434" s="80"/>
      <c r="P1434" s="80"/>
      <c r="Q1434" s="80"/>
      <c r="R1434" s="80"/>
      <c r="S1434" s="80"/>
      <c r="T1434" s="80"/>
      <c r="U1434" s="80"/>
      <c r="V1434" s="80"/>
      <c r="W1434" s="80"/>
      <c r="X1434" s="80"/>
      <c r="Y1434" s="80"/>
      <c r="Z1434" s="80"/>
      <c r="AA1434" s="80"/>
      <c r="AB1434" s="80"/>
      <c r="AC1434" s="80"/>
      <c r="AD1434" s="80"/>
      <c r="AE1434" s="80"/>
      <c r="AF1434" s="80"/>
      <c r="AG1434" s="80"/>
      <c r="AH1434" s="80"/>
      <c r="AI1434" s="80"/>
      <c r="AJ1434" s="80"/>
      <c r="AK1434" s="80"/>
      <c r="AL1434" s="80"/>
      <c r="AM1434" s="80"/>
      <c r="AN1434" s="80"/>
    </row>
    <row r="1435" spans="1:40" ht="12" customHeight="1">
      <c r="A1435" s="80"/>
      <c r="B1435" s="80"/>
      <c r="C1435" s="80"/>
      <c r="D1435" s="80"/>
      <c r="E1435" s="80"/>
      <c r="F1435" s="80"/>
      <c r="G1435" s="80"/>
      <c r="H1435" s="80"/>
      <c r="I1435" s="80"/>
      <c r="J1435" s="80"/>
      <c r="K1435" s="80"/>
      <c r="L1435" s="80"/>
      <c r="M1435" s="80"/>
      <c r="N1435" s="177"/>
      <c r="O1435" s="80"/>
      <c r="P1435" s="80"/>
      <c r="Q1435" s="80"/>
      <c r="R1435" s="80"/>
      <c r="S1435" s="80"/>
      <c r="T1435" s="80"/>
      <c r="U1435" s="80"/>
      <c r="V1435" s="80"/>
      <c r="W1435" s="80"/>
      <c r="X1435" s="80"/>
      <c r="Y1435" s="80"/>
      <c r="Z1435" s="80"/>
      <c r="AA1435" s="80"/>
      <c r="AB1435" s="80"/>
      <c r="AC1435" s="80"/>
      <c r="AD1435" s="80"/>
      <c r="AE1435" s="80"/>
      <c r="AF1435" s="80"/>
      <c r="AG1435" s="80"/>
      <c r="AH1435" s="80"/>
      <c r="AI1435" s="80"/>
      <c r="AJ1435" s="80"/>
      <c r="AK1435" s="80"/>
      <c r="AL1435" s="80"/>
      <c r="AM1435" s="80"/>
      <c r="AN1435" s="80"/>
    </row>
    <row r="1436" spans="1:40" ht="12" customHeight="1">
      <c r="A1436" s="80"/>
      <c r="B1436" s="80"/>
      <c r="C1436" s="80"/>
      <c r="D1436" s="80"/>
      <c r="E1436" s="80"/>
      <c r="F1436" s="80"/>
      <c r="G1436" s="80"/>
      <c r="H1436" s="80"/>
      <c r="I1436" s="80"/>
      <c r="J1436" s="80"/>
      <c r="K1436" s="80"/>
      <c r="L1436" s="80"/>
      <c r="M1436" s="80"/>
      <c r="N1436" s="177"/>
      <c r="O1436" s="80"/>
      <c r="P1436" s="80"/>
      <c r="Q1436" s="80"/>
      <c r="R1436" s="80"/>
      <c r="S1436" s="80"/>
      <c r="T1436" s="80"/>
      <c r="U1436" s="80"/>
      <c r="V1436" s="80"/>
      <c r="W1436" s="80"/>
      <c r="X1436" s="80"/>
      <c r="Y1436" s="80"/>
      <c r="Z1436" s="80"/>
      <c r="AA1436" s="80"/>
      <c r="AB1436" s="80"/>
      <c r="AC1436" s="80"/>
      <c r="AD1436" s="80"/>
      <c r="AE1436" s="80"/>
      <c r="AF1436" s="80"/>
      <c r="AG1436" s="80"/>
      <c r="AH1436" s="80"/>
      <c r="AI1436" s="80"/>
      <c r="AJ1436" s="80"/>
      <c r="AK1436" s="80"/>
      <c r="AL1436" s="80"/>
      <c r="AM1436" s="80"/>
      <c r="AN1436" s="80"/>
    </row>
    <row r="1437" spans="1:40" ht="12" customHeight="1">
      <c r="A1437" s="80"/>
      <c r="B1437" s="80"/>
      <c r="C1437" s="80"/>
      <c r="D1437" s="80"/>
      <c r="E1437" s="80"/>
      <c r="F1437" s="80"/>
      <c r="G1437" s="80"/>
      <c r="H1437" s="80"/>
      <c r="I1437" s="80"/>
      <c r="J1437" s="80"/>
      <c r="K1437" s="80"/>
      <c r="L1437" s="80"/>
      <c r="M1437" s="80"/>
      <c r="N1437" s="177"/>
      <c r="O1437" s="80"/>
      <c r="P1437" s="80"/>
      <c r="Q1437" s="80"/>
      <c r="R1437" s="80"/>
      <c r="S1437" s="80"/>
      <c r="T1437" s="80"/>
      <c r="U1437" s="80"/>
      <c r="V1437" s="80"/>
      <c r="W1437" s="80"/>
      <c r="X1437" s="80"/>
      <c r="Y1437" s="80"/>
      <c r="Z1437" s="80"/>
      <c r="AA1437" s="80"/>
      <c r="AB1437" s="80"/>
      <c r="AC1437" s="80"/>
      <c r="AD1437" s="80"/>
      <c r="AE1437" s="80"/>
      <c r="AF1437" s="80"/>
      <c r="AG1437" s="80"/>
      <c r="AH1437" s="80"/>
      <c r="AI1437" s="80"/>
      <c r="AJ1437" s="80"/>
      <c r="AK1437" s="80"/>
      <c r="AL1437" s="80"/>
      <c r="AM1437" s="80"/>
      <c r="AN1437" s="80"/>
    </row>
    <row r="1438" spans="1:40" ht="12" customHeight="1">
      <c r="A1438" s="80"/>
      <c r="B1438" s="80"/>
      <c r="C1438" s="80"/>
      <c r="D1438" s="80"/>
      <c r="E1438" s="80"/>
      <c r="F1438" s="80"/>
      <c r="G1438" s="80"/>
      <c r="H1438" s="80"/>
      <c r="I1438" s="80"/>
      <c r="J1438" s="80"/>
      <c r="K1438" s="80"/>
      <c r="L1438" s="80"/>
      <c r="M1438" s="80"/>
      <c r="N1438" s="177"/>
      <c r="O1438" s="80"/>
      <c r="P1438" s="80"/>
      <c r="Q1438" s="80"/>
      <c r="R1438" s="80"/>
      <c r="S1438" s="80"/>
      <c r="T1438" s="80"/>
      <c r="U1438" s="80"/>
      <c r="V1438" s="80"/>
      <c r="W1438" s="80"/>
      <c r="X1438" s="80"/>
      <c r="Y1438" s="80"/>
      <c r="Z1438" s="80"/>
      <c r="AA1438" s="80"/>
      <c r="AB1438" s="80"/>
      <c r="AC1438" s="80"/>
      <c r="AD1438" s="80"/>
      <c r="AE1438" s="80"/>
      <c r="AF1438" s="80"/>
      <c r="AG1438" s="80"/>
      <c r="AH1438" s="80"/>
      <c r="AI1438" s="80"/>
      <c r="AJ1438" s="80"/>
      <c r="AK1438" s="80"/>
      <c r="AL1438" s="80"/>
      <c r="AM1438" s="80"/>
      <c r="AN1438" s="80"/>
    </row>
    <row r="1439" spans="1:40" ht="12" customHeight="1">
      <c r="A1439" s="80"/>
      <c r="B1439" s="80"/>
      <c r="C1439" s="80"/>
      <c r="D1439" s="80"/>
      <c r="E1439" s="80"/>
      <c r="F1439" s="80"/>
      <c r="G1439" s="80"/>
      <c r="H1439" s="80"/>
      <c r="I1439" s="80"/>
      <c r="J1439" s="80"/>
      <c r="K1439" s="80"/>
      <c r="L1439" s="80"/>
      <c r="M1439" s="80"/>
      <c r="N1439" s="177"/>
      <c r="O1439" s="80"/>
      <c r="P1439" s="80"/>
      <c r="Q1439" s="80"/>
      <c r="R1439" s="80"/>
      <c r="S1439" s="80"/>
      <c r="T1439" s="80"/>
      <c r="U1439" s="80"/>
      <c r="V1439" s="80"/>
      <c r="W1439" s="80"/>
      <c r="X1439" s="80"/>
      <c r="Y1439" s="80"/>
      <c r="Z1439" s="80"/>
      <c r="AA1439" s="80"/>
      <c r="AB1439" s="80"/>
      <c r="AC1439" s="80"/>
      <c r="AD1439" s="80"/>
      <c r="AE1439" s="80"/>
      <c r="AF1439" s="80"/>
      <c r="AG1439" s="80"/>
      <c r="AH1439" s="80"/>
      <c r="AI1439" s="80"/>
      <c r="AJ1439" s="80"/>
      <c r="AK1439" s="80"/>
      <c r="AL1439" s="80"/>
      <c r="AM1439" s="80"/>
      <c r="AN1439" s="80"/>
    </row>
    <row r="1440" spans="1:40" ht="12" customHeight="1">
      <c r="A1440" s="80"/>
      <c r="B1440" s="80"/>
      <c r="C1440" s="80"/>
      <c r="D1440" s="80"/>
      <c r="E1440" s="80"/>
      <c r="F1440" s="80"/>
      <c r="G1440" s="80"/>
      <c r="H1440" s="80"/>
      <c r="I1440" s="80"/>
      <c r="J1440" s="80"/>
      <c r="K1440" s="80"/>
      <c r="L1440" s="80"/>
      <c r="M1440" s="80"/>
      <c r="N1440" s="177"/>
      <c r="O1440" s="80"/>
      <c r="P1440" s="80"/>
      <c r="Q1440" s="80"/>
      <c r="R1440" s="80"/>
      <c r="S1440" s="80"/>
      <c r="T1440" s="80"/>
      <c r="U1440" s="80"/>
      <c r="V1440" s="80"/>
      <c r="W1440" s="80"/>
      <c r="X1440" s="80"/>
      <c r="Y1440" s="80"/>
      <c r="Z1440" s="80"/>
      <c r="AA1440" s="80"/>
      <c r="AB1440" s="80"/>
      <c r="AC1440" s="80"/>
      <c r="AD1440" s="80"/>
      <c r="AE1440" s="80"/>
      <c r="AF1440" s="80"/>
      <c r="AG1440" s="80"/>
      <c r="AH1440" s="80"/>
      <c r="AI1440" s="80"/>
      <c r="AJ1440" s="80"/>
      <c r="AK1440" s="80"/>
      <c r="AL1440" s="80"/>
      <c r="AM1440" s="80"/>
      <c r="AN1440" s="80"/>
    </row>
    <row r="1441" spans="1:40" ht="12" customHeight="1">
      <c r="A1441" s="80"/>
      <c r="B1441" s="80"/>
      <c r="C1441" s="80"/>
      <c r="D1441" s="80"/>
      <c r="E1441" s="80"/>
      <c r="F1441" s="80"/>
      <c r="G1441" s="80"/>
      <c r="H1441" s="80"/>
      <c r="I1441" s="80"/>
      <c r="J1441" s="80"/>
      <c r="K1441" s="80"/>
      <c r="L1441" s="80"/>
      <c r="M1441" s="80"/>
      <c r="N1441" s="177"/>
      <c r="O1441" s="80"/>
      <c r="P1441" s="80"/>
      <c r="Q1441" s="80"/>
      <c r="R1441" s="80"/>
      <c r="S1441" s="80"/>
      <c r="T1441" s="80"/>
      <c r="U1441" s="80"/>
      <c r="V1441" s="80"/>
      <c r="W1441" s="80"/>
      <c r="X1441" s="80"/>
      <c r="Y1441" s="80"/>
      <c r="Z1441" s="80"/>
      <c r="AA1441" s="80"/>
      <c r="AB1441" s="80"/>
      <c r="AC1441" s="80"/>
      <c r="AD1441" s="80"/>
      <c r="AE1441" s="80"/>
      <c r="AF1441" s="80"/>
      <c r="AG1441" s="80"/>
      <c r="AH1441" s="80"/>
      <c r="AI1441" s="80"/>
      <c r="AJ1441" s="80"/>
      <c r="AK1441" s="80"/>
      <c r="AL1441" s="80"/>
      <c r="AM1441" s="80"/>
      <c r="AN1441" s="80"/>
    </row>
    <row r="1442" spans="1:40" ht="12" customHeight="1">
      <c r="A1442" s="80"/>
      <c r="B1442" s="80"/>
      <c r="C1442" s="80"/>
      <c r="D1442" s="80"/>
      <c r="E1442" s="80"/>
      <c r="F1442" s="80"/>
      <c r="G1442" s="80"/>
      <c r="H1442" s="80"/>
      <c r="I1442" s="80"/>
      <c r="J1442" s="80"/>
      <c r="K1442" s="80"/>
      <c r="L1442" s="80"/>
      <c r="M1442" s="80"/>
      <c r="N1442" s="177"/>
      <c r="O1442" s="80"/>
      <c r="P1442" s="80"/>
      <c r="Q1442" s="80"/>
      <c r="R1442" s="80"/>
      <c r="S1442" s="80"/>
      <c r="T1442" s="80"/>
      <c r="U1442" s="80"/>
      <c r="V1442" s="80"/>
      <c r="W1442" s="80"/>
      <c r="X1442" s="80"/>
      <c r="Y1442" s="80"/>
      <c r="Z1442" s="80"/>
      <c r="AA1442" s="80"/>
      <c r="AB1442" s="80"/>
      <c r="AC1442" s="80"/>
      <c r="AD1442" s="80"/>
      <c r="AE1442" s="80"/>
      <c r="AF1442" s="80"/>
      <c r="AG1442" s="80"/>
      <c r="AH1442" s="80"/>
      <c r="AI1442" s="80"/>
      <c r="AJ1442" s="80"/>
      <c r="AK1442" s="80"/>
      <c r="AL1442" s="80"/>
      <c r="AM1442" s="80"/>
      <c r="AN1442" s="80"/>
    </row>
    <row r="1443" spans="1:40" ht="12" customHeight="1">
      <c r="A1443" s="80"/>
      <c r="B1443" s="80"/>
      <c r="C1443" s="80"/>
      <c r="D1443" s="80"/>
      <c r="E1443" s="80"/>
      <c r="F1443" s="80"/>
      <c r="G1443" s="80"/>
      <c r="H1443" s="80"/>
      <c r="I1443" s="80"/>
      <c r="J1443" s="80"/>
      <c r="K1443" s="80"/>
      <c r="L1443" s="80"/>
      <c r="M1443" s="80"/>
      <c r="N1443" s="177"/>
      <c r="O1443" s="80"/>
      <c r="P1443" s="80"/>
      <c r="Q1443" s="80"/>
      <c r="R1443" s="80"/>
      <c r="S1443" s="80"/>
      <c r="T1443" s="80"/>
      <c r="U1443" s="80"/>
      <c r="V1443" s="80"/>
      <c r="W1443" s="80"/>
      <c r="X1443" s="80"/>
      <c r="Y1443" s="80"/>
      <c r="Z1443" s="80"/>
      <c r="AA1443" s="80"/>
      <c r="AB1443" s="80"/>
      <c r="AC1443" s="80"/>
      <c r="AD1443" s="80"/>
      <c r="AE1443" s="80"/>
      <c r="AF1443" s="80"/>
      <c r="AG1443" s="80"/>
      <c r="AH1443" s="80"/>
      <c r="AI1443" s="80"/>
      <c r="AJ1443" s="80"/>
      <c r="AK1443" s="80"/>
      <c r="AL1443" s="80"/>
      <c r="AM1443" s="80"/>
      <c r="AN1443" s="80"/>
    </row>
    <row r="1444" spans="1:40" ht="12" customHeight="1">
      <c r="A1444" s="80"/>
      <c r="B1444" s="80"/>
      <c r="C1444" s="80"/>
      <c r="D1444" s="80"/>
      <c r="E1444" s="80"/>
      <c r="F1444" s="80"/>
      <c r="G1444" s="80"/>
      <c r="H1444" s="80"/>
      <c r="I1444" s="80"/>
      <c r="J1444" s="80"/>
      <c r="K1444" s="80"/>
      <c r="L1444" s="80"/>
      <c r="M1444" s="80"/>
      <c r="N1444" s="177"/>
      <c r="O1444" s="80"/>
      <c r="P1444" s="80"/>
      <c r="Q1444" s="80"/>
      <c r="R1444" s="80"/>
      <c r="S1444" s="80"/>
      <c r="T1444" s="80"/>
      <c r="U1444" s="80"/>
      <c r="V1444" s="80"/>
      <c r="W1444" s="80"/>
      <c r="X1444" s="80"/>
      <c r="Y1444" s="80"/>
      <c r="Z1444" s="80"/>
      <c r="AA1444" s="80"/>
      <c r="AB1444" s="80"/>
      <c r="AC1444" s="80"/>
      <c r="AD1444" s="80"/>
      <c r="AE1444" s="80"/>
      <c r="AF1444" s="80"/>
      <c r="AG1444" s="80"/>
      <c r="AH1444" s="80"/>
      <c r="AI1444" s="80"/>
      <c r="AJ1444" s="80"/>
      <c r="AK1444" s="80"/>
      <c r="AL1444" s="80"/>
      <c r="AM1444" s="80"/>
      <c r="AN1444" s="80"/>
    </row>
    <row r="1445" spans="1:40" ht="12" customHeight="1">
      <c r="A1445" s="80"/>
      <c r="B1445" s="80"/>
      <c r="C1445" s="80"/>
      <c r="D1445" s="80"/>
      <c r="E1445" s="80"/>
      <c r="F1445" s="80"/>
      <c r="G1445" s="80"/>
      <c r="H1445" s="80"/>
      <c r="I1445" s="80"/>
      <c r="J1445" s="80"/>
      <c r="K1445" s="80"/>
      <c r="L1445" s="80"/>
      <c r="M1445" s="80"/>
      <c r="N1445" s="177"/>
      <c r="O1445" s="80"/>
      <c r="P1445" s="80"/>
      <c r="Q1445" s="80"/>
      <c r="R1445" s="80"/>
      <c r="S1445" s="80"/>
      <c r="T1445" s="80"/>
      <c r="U1445" s="80"/>
      <c r="V1445" s="80"/>
      <c r="W1445" s="80"/>
      <c r="X1445" s="80"/>
      <c r="Y1445" s="80"/>
      <c r="Z1445" s="80"/>
      <c r="AA1445" s="80"/>
      <c r="AB1445" s="80"/>
      <c r="AC1445" s="80"/>
      <c r="AD1445" s="80"/>
      <c r="AE1445" s="80"/>
      <c r="AF1445" s="80"/>
      <c r="AG1445" s="80"/>
      <c r="AH1445" s="80"/>
      <c r="AI1445" s="80"/>
      <c r="AJ1445" s="80"/>
      <c r="AK1445" s="80"/>
      <c r="AL1445" s="80"/>
      <c r="AM1445" s="80"/>
      <c r="AN1445" s="80"/>
    </row>
    <row r="1446" spans="1:40" ht="12" customHeight="1">
      <c r="A1446" s="80"/>
      <c r="B1446" s="80"/>
      <c r="C1446" s="80"/>
      <c r="D1446" s="80"/>
      <c r="E1446" s="80"/>
      <c r="F1446" s="80"/>
      <c r="G1446" s="80"/>
      <c r="H1446" s="80"/>
      <c r="I1446" s="80"/>
      <c r="J1446" s="80"/>
      <c r="K1446" s="80"/>
      <c r="L1446" s="80"/>
      <c r="M1446" s="80"/>
      <c r="N1446" s="177"/>
      <c r="O1446" s="80"/>
      <c r="P1446" s="80"/>
      <c r="Q1446" s="80"/>
      <c r="R1446" s="80"/>
      <c r="S1446" s="80"/>
      <c r="T1446" s="80"/>
      <c r="U1446" s="80"/>
      <c r="V1446" s="80"/>
      <c r="W1446" s="80"/>
      <c r="X1446" s="80"/>
      <c r="Y1446" s="80"/>
      <c r="Z1446" s="80"/>
      <c r="AA1446" s="80"/>
      <c r="AB1446" s="80"/>
      <c r="AC1446" s="80"/>
      <c r="AD1446" s="80"/>
      <c r="AE1446" s="80"/>
      <c r="AF1446" s="80"/>
      <c r="AG1446" s="80"/>
      <c r="AH1446" s="80"/>
      <c r="AI1446" s="80"/>
      <c r="AJ1446" s="80"/>
      <c r="AK1446" s="80"/>
      <c r="AL1446" s="80"/>
      <c r="AM1446" s="80"/>
      <c r="AN1446" s="80"/>
    </row>
    <row r="1447" spans="1:40" ht="12" customHeight="1">
      <c r="A1447" s="80"/>
      <c r="B1447" s="80"/>
      <c r="C1447" s="80"/>
      <c r="D1447" s="80"/>
      <c r="E1447" s="80"/>
      <c r="F1447" s="80"/>
      <c r="G1447" s="80"/>
      <c r="H1447" s="80"/>
      <c r="I1447" s="80"/>
      <c r="J1447" s="80"/>
      <c r="K1447" s="80"/>
      <c r="L1447" s="80"/>
      <c r="M1447" s="80"/>
      <c r="N1447" s="177"/>
      <c r="O1447" s="80"/>
      <c r="P1447" s="80"/>
      <c r="Q1447" s="80"/>
      <c r="R1447" s="80"/>
      <c r="S1447" s="80"/>
      <c r="T1447" s="80"/>
      <c r="U1447" s="80"/>
      <c r="V1447" s="80"/>
      <c r="W1447" s="80"/>
      <c r="X1447" s="80"/>
      <c r="Y1447" s="80"/>
      <c r="Z1447" s="80"/>
      <c r="AA1447" s="80"/>
      <c r="AB1447" s="80"/>
      <c r="AC1447" s="80"/>
      <c r="AD1447" s="80"/>
      <c r="AE1447" s="80"/>
      <c r="AF1447" s="80"/>
      <c r="AG1447" s="80"/>
      <c r="AH1447" s="80"/>
      <c r="AI1447" s="80"/>
      <c r="AJ1447" s="80"/>
      <c r="AK1447" s="80"/>
      <c r="AL1447" s="80"/>
      <c r="AM1447" s="80"/>
      <c r="AN1447" s="80"/>
    </row>
    <row r="1448" spans="1:40" ht="12" customHeight="1">
      <c r="A1448" s="80"/>
      <c r="B1448" s="80"/>
      <c r="C1448" s="80"/>
      <c r="D1448" s="80"/>
      <c r="E1448" s="80"/>
      <c r="F1448" s="80"/>
      <c r="G1448" s="80"/>
      <c r="H1448" s="80"/>
      <c r="I1448" s="80"/>
      <c r="J1448" s="80"/>
      <c r="K1448" s="80"/>
      <c r="L1448" s="80"/>
      <c r="M1448" s="80"/>
      <c r="N1448" s="177"/>
      <c r="O1448" s="80"/>
      <c r="P1448" s="80"/>
      <c r="Q1448" s="80"/>
      <c r="R1448" s="80"/>
      <c r="S1448" s="80"/>
      <c r="T1448" s="80"/>
      <c r="U1448" s="80"/>
      <c r="V1448" s="80"/>
      <c r="W1448" s="80"/>
      <c r="X1448" s="80"/>
      <c r="Y1448" s="80"/>
      <c r="Z1448" s="80"/>
      <c r="AA1448" s="80"/>
      <c r="AB1448" s="80"/>
      <c r="AC1448" s="80"/>
      <c r="AD1448" s="80"/>
      <c r="AE1448" s="80"/>
      <c r="AF1448" s="80"/>
      <c r="AG1448" s="80"/>
      <c r="AH1448" s="80"/>
      <c r="AI1448" s="80"/>
      <c r="AJ1448" s="80"/>
      <c r="AK1448" s="80"/>
      <c r="AL1448" s="80"/>
      <c r="AM1448" s="80"/>
      <c r="AN1448" s="80"/>
    </row>
    <row r="1449" spans="1:40" ht="12" customHeight="1">
      <c r="A1449" s="80"/>
      <c r="B1449" s="80"/>
      <c r="C1449" s="80"/>
      <c r="D1449" s="80"/>
      <c r="E1449" s="80"/>
      <c r="F1449" s="80"/>
      <c r="G1449" s="80"/>
      <c r="H1449" s="80"/>
      <c r="I1449" s="80"/>
      <c r="J1449" s="80"/>
      <c r="K1449" s="80"/>
      <c r="L1449" s="80"/>
      <c r="M1449" s="80"/>
      <c r="N1449" s="177"/>
      <c r="O1449" s="80"/>
      <c r="P1449" s="80"/>
      <c r="Q1449" s="80"/>
      <c r="R1449" s="80"/>
      <c r="S1449" s="80"/>
      <c r="T1449" s="80"/>
      <c r="U1449" s="80"/>
      <c r="V1449" s="80"/>
      <c r="W1449" s="80"/>
      <c r="X1449" s="80"/>
      <c r="Y1449" s="80"/>
      <c r="Z1449" s="80"/>
      <c r="AA1449" s="80"/>
      <c r="AB1449" s="80"/>
      <c r="AC1449" s="80"/>
      <c r="AD1449" s="80"/>
      <c r="AE1449" s="80"/>
      <c r="AF1449" s="80"/>
      <c r="AG1449" s="80"/>
      <c r="AH1449" s="80"/>
      <c r="AI1449" s="80"/>
      <c r="AJ1449" s="80"/>
      <c r="AK1449" s="80"/>
      <c r="AL1449" s="80"/>
      <c r="AM1449" s="80"/>
      <c r="AN1449" s="80"/>
    </row>
    <row r="1450" spans="1:40" ht="12" customHeight="1">
      <c r="A1450" s="80"/>
      <c r="B1450" s="80"/>
      <c r="C1450" s="80"/>
      <c r="D1450" s="80"/>
      <c r="E1450" s="80"/>
      <c r="F1450" s="80"/>
      <c r="G1450" s="80"/>
      <c r="H1450" s="80"/>
      <c r="I1450" s="80"/>
      <c r="J1450" s="80"/>
      <c r="K1450" s="80"/>
      <c r="L1450" s="80"/>
      <c r="M1450" s="80"/>
      <c r="N1450" s="177"/>
      <c r="O1450" s="80"/>
      <c r="P1450" s="80"/>
      <c r="Q1450" s="80"/>
      <c r="R1450" s="80"/>
      <c r="S1450" s="80"/>
      <c r="T1450" s="80"/>
      <c r="U1450" s="80"/>
      <c r="V1450" s="80"/>
      <c r="W1450" s="80"/>
      <c r="X1450" s="80"/>
      <c r="Y1450" s="80"/>
      <c r="Z1450" s="80"/>
      <c r="AA1450" s="80"/>
      <c r="AB1450" s="80"/>
      <c r="AC1450" s="80"/>
      <c r="AD1450" s="80"/>
      <c r="AE1450" s="80"/>
      <c r="AF1450" s="80"/>
      <c r="AG1450" s="80"/>
      <c r="AH1450" s="80"/>
      <c r="AI1450" s="80"/>
      <c r="AJ1450" s="80"/>
      <c r="AK1450" s="80"/>
      <c r="AL1450" s="80"/>
      <c r="AM1450" s="80"/>
      <c r="AN1450" s="80"/>
    </row>
    <row r="1451" spans="1:40" ht="12" customHeight="1">
      <c r="A1451" s="80"/>
      <c r="B1451" s="80"/>
      <c r="C1451" s="80"/>
      <c r="D1451" s="80"/>
      <c r="E1451" s="80"/>
      <c r="F1451" s="80"/>
      <c r="G1451" s="80"/>
      <c r="H1451" s="80"/>
      <c r="I1451" s="80"/>
      <c r="J1451" s="80"/>
      <c r="K1451" s="80"/>
      <c r="L1451" s="80"/>
      <c r="M1451" s="80"/>
      <c r="N1451" s="177"/>
      <c r="O1451" s="80"/>
      <c r="P1451" s="80"/>
      <c r="Q1451" s="80"/>
      <c r="R1451" s="80"/>
      <c r="S1451" s="80"/>
      <c r="T1451" s="80"/>
      <c r="U1451" s="80"/>
      <c r="V1451" s="80"/>
      <c r="W1451" s="80"/>
      <c r="X1451" s="80"/>
      <c r="Y1451" s="80"/>
      <c r="Z1451" s="80"/>
      <c r="AA1451" s="80"/>
      <c r="AB1451" s="80"/>
      <c r="AC1451" s="80"/>
      <c r="AD1451" s="80"/>
      <c r="AE1451" s="80"/>
      <c r="AF1451" s="80"/>
      <c r="AG1451" s="80"/>
      <c r="AH1451" s="80"/>
      <c r="AI1451" s="80"/>
      <c r="AJ1451" s="80"/>
      <c r="AK1451" s="80"/>
      <c r="AL1451" s="80"/>
      <c r="AM1451" s="80"/>
      <c r="AN1451" s="80"/>
    </row>
    <row r="1452" spans="1:40" ht="12" customHeight="1">
      <c r="A1452" s="80"/>
      <c r="B1452" s="80"/>
      <c r="C1452" s="80"/>
      <c r="D1452" s="80"/>
      <c r="E1452" s="80"/>
      <c r="F1452" s="80"/>
      <c r="G1452" s="80"/>
      <c r="H1452" s="80"/>
      <c r="I1452" s="80"/>
      <c r="J1452" s="80"/>
      <c r="K1452" s="80"/>
      <c r="L1452" s="80"/>
      <c r="M1452" s="80"/>
      <c r="N1452" s="177"/>
      <c r="O1452" s="80"/>
      <c r="P1452" s="80"/>
      <c r="Q1452" s="80"/>
      <c r="R1452" s="80"/>
      <c r="S1452" s="80"/>
      <c r="T1452" s="80"/>
      <c r="U1452" s="80"/>
      <c r="V1452" s="80"/>
      <c r="W1452" s="80"/>
      <c r="X1452" s="80"/>
      <c r="Y1452" s="80"/>
      <c r="Z1452" s="80"/>
      <c r="AA1452" s="80"/>
      <c r="AB1452" s="80"/>
      <c r="AC1452" s="80"/>
      <c r="AD1452" s="80"/>
      <c r="AE1452" s="80"/>
      <c r="AF1452" s="80"/>
      <c r="AG1452" s="80"/>
      <c r="AH1452" s="80"/>
      <c r="AI1452" s="80"/>
      <c r="AJ1452" s="80"/>
      <c r="AK1452" s="80"/>
      <c r="AL1452" s="80"/>
      <c r="AM1452" s="80"/>
      <c r="AN1452" s="80"/>
    </row>
    <row r="1453" spans="1:40" ht="12" customHeight="1">
      <c r="A1453" s="80"/>
      <c r="B1453" s="80"/>
      <c r="C1453" s="80"/>
      <c r="D1453" s="80"/>
      <c r="E1453" s="80"/>
      <c r="F1453" s="80"/>
      <c r="G1453" s="80"/>
      <c r="H1453" s="80"/>
      <c r="I1453" s="80"/>
      <c r="J1453" s="80"/>
      <c r="K1453" s="80"/>
      <c r="L1453" s="80"/>
      <c r="M1453" s="80"/>
      <c r="N1453" s="177"/>
      <c r="O1453" s="80"/>
      <c r="P1453" s="80"/>
      <c r="Q1453" s="80"/>
      <c r="R1453" s="80"/>
      <c r="S1453" s="80"/>
      <c r="T1453" s="80"/>
      <c r="U1453" s="80"/>
      <c r="V1453" s="80"/>
      <c r="W1453" s="80"/>
      <c r="X1453" s="80"/>
      <c r="Y1453" s="80"/>
      <c r="Z1453" s="80"/>
      <c r="AA1453" s="80"/>
      <c r="AB1453" s="80"/>
      <c r="AC1453" s="80"/>
      <c r="AD1453" s="80"/>
      <c r="AE1453" s="80"/>
      <c r="AF1453" s="80"/>
      <c r="AG1453" s="80"/>
      <c r="AH1453" s="80"/>
      <c r="AI1453" s="80"/>
      <c r="AJ1453" s="80"/>
      <c r="AK1453" s="80"/>
      <c r="AL1453" s="80"/>
      <c r="AM1453" s="80"/>
      <c r="AN1453" s="80"/>
    </row>
    <row r="1454" spans="1:40" ht="12" customHeight="1">
      <c r="A1454" s="80"/>
      <c r="B1454" s="80"/>
      <c r="C1454" s="80"/>
      <c r="D1454" s="80"/>
      <c r="E1454" s="80"/>
      <c r="F1454" s="80"/>
      <c r="G1454" s="80"/>
      <c r="H1454" s="80"/>
      <c r="I1454" s="80"/>
      <c r="J1454" s="80"/>
      <c r="K1454" s="80"/>
      <c r="L1454" s="80"/>
      <c r="M1454" s="80"/>
      <c r="N1454" s="177"/>
      <c r="O1454" s="80"/>
      <c r="P1454" s="80"/>
      <c r="Q1454" s="80"/>
      <c r="R1454" s="80"/>
      <c r="S1454" s="80"/>
      <c r="T1454" s="80"/>
      <c r="U1454" s="80"/>
      <c r="V1454" s="80"/>
      <c r="W1454" s="80"/>
      <c r="X1454" s="80"/>
      <c r="Y1454" s="80"/>
      <c r="Z1454" s="80"/>
      <c r="AA1454" s="80"/>
      <c r="AB1454" s="80"/>
      <c r="AC1454" s="80"/>
      <c r="AD1454" s="80"/>
      <c r="AE1454" s="80"/>
      <c r="AF1454" s="80"/>
      <c r="AG1454" s="80"/>
      <c r="AH1454" s="80"/>
      <c r="AI1454" s="80"/>
      <c r="AJ1454" s="80"/>
      <c r="AK1454" s="80"/>
      <c r="AL1454" s="80"/>
      <c r="AM1454" s="80"/>
      <c r="AN1454" s="80"/>
    </row>
    <row r="1455" spans="1:40" ht="12" customHeight="1">
      <c r="A1455" s="80"/>
      <c r="B1455" s="80"/>
      <c r="C1455" s="80"/>
      <c r="D1455" s="80"/>
      <c r="E1455" s="80"/>
      <c r="F1455" s="80"/>
      <c r="G1455" s="80"/>
      <c r="H1455" s="80"/>
      <c r="I1455" s="80"/>
      <c r="J1455" s="80"/>
      <c r="K1455" s="80"/>
      <c r="L1455" s="80"/>
      <c r="M1455" s="80"/>
      <c r="N1455" s="177"/>
      <c r="O1455" s="80"/>
      <c r="P1455" s="80"/>
      <c r="Q1455" s="80"/>
      <c r="R1455" s="80"/>
      <c r="S1455" s="80"/>
      <c r="T1455" s="80"/>
      <c r="U1455" s="80"/>
      <c r="V1455" s="80"/>
      <c r="W1455" s="80"/>
      <c r="X1455" s="80"/>
      <c r="Y1455" s="80"/>
      <c r="Z1455" s="80"/>
      <c r="AA1455" s="80"/>
      <c r="AB1455" s="80"/>
      <c r="AC1455" s="80"/>
      <c r="AD1455" s="80"/>
      <c r="AE1455" s="80"/>
      <c r="AF1455" s="80"/>
      <c r="AG1455" s="80"/>
      <c r="AH1455" s="80"/>
      <c r="AI1455" s="80"/>
      <c r="AJ1455" s="80"/>
      <c r="AK1455" s="80"/>
      <c r="AL1455" s="80"/>
      <c r="AM1455" s="80"/>
      <c r="AN1455" s="80"/>
    </row>
    <row r="1456" spans="1:40" ht="12" customHeight="1">
      <c r="A1456" s="80"/>
      <c r="B1456" s="80"/>
      <c r="C1456" s="80"/>
      <c r="D1456" s="80"/>
      <c r="E1456" s="80"/>
      <c r="F1456" s="80"/>
      <c r="G1456" s="80"/>
      <c r="H1456" s="80"/>
      <c r="I1456" s="80"/>
      <c r="J1456" s="80"/>
      <c r="K1456" s="80"/>
      <c r="L1456" s="80"/>
      <c r="M1456" s="80"/>
      <c r="N1456" s="177"/>
      <c r="O1456" s="80"/>
      <c r="P1456" s="80"/>
      <c r="Q1456" s="80"/>
      <c r="R1456" s="80"/>
      <c r="S1456" s="80"/>
      <c r="T1456" s="80"/>
      <c r="U1456" s="80"/>
      <c r="V1456" s="80"/>
      <c r="W1456" s="80"/>
      <c r="X1456" s="80"/>
      <c r="Y1456" s="80"/>
      <c r="Z1456" s="80"/>
      <c r="AA1456" s="80"/>
      <c r="AB1456" s="80"/>
      <c r="AC1456" s="80"/>
      <c r="AD1456" s="80"/>
      <c r="AE1456" s="80"/>
      <c r="AF1456" s="80"/>
      <c r="AG1456" s="80"/>
      <c r="AH1456" s="80"/>
      <c r="AI1456" s="80"/>
      <c r="AJ1456" s="80"/>
      <c r="AK1456" s="80"/>
      <c r="AL1456" s="80"/>
      <c r="AM1456" s="80"/>
      <c r="AN1456" s="80"/>
    </row>
    <row r="1457" spans="1:40" ht="12" customHeight="1">
      <c r="A1457" s="80"/>
      <c r="B1457" s="80"/>
      <c r="C1457" s="80"/>
      <c r="D1457" s="80"/>
      <c r="E1457" s="80"/>
      <c r="F1457" s="80"/>
      <c r="G1457" s="80"/>
      <c r="H1457" s="80"/>
      <c r="I1457" s="80"/>
      <c r="J1457" s="80"/>
      <c r="K1457" s="80"/>
      <c r="L1457" s="80"/>
      <c r="M1457" s="80"/>
      <c r="N1457" s="177"/>
      <c r="O1457" s="80"/>
      <c r="P1457" s="80"/>
      <c r="Q1457" s="80"/>
      <c r="R1457" s="80"/>
      <c r="S1457" s="80"/>
      <c r="T1457" s="80"/>
      <c r="U1457" s="80"/>
      <c r="V1457" s="80"/>
      <c r="W1457" s="80"/>
      <c r="X1457" s="80"/>
      <c r="Y1457" s="80"/>
      <c r="Z1457" s="80"/>
      <c r="AA1457" s="80"/>
      <c r="AB1457" s="80"/>
      <c r="AC1457" s="80"/>
      <c r="AD1457" s="80"/>
      <c r="AE1457" s="80"/>
      <c r="AF1457" s="80"/>
      <c r="AG1457" s="80"/>
      <c r="AH1457" s="80"/>
      <c r="AI1457" s="80"/>
      <c r="AJ1457" s="80"/>
      <c r="AK1457" s="80"/>
      <c r="AL1457" s="80"/>
      <c r="AM1457" s="80"/>
      <c r="AN1457" s="80"/>
    </row>
    <row r="1458" spans="1:40" ht="12" customHeight="1">
      <c r="A1458" s="80"/>
      <c r="B1458" s="80"/>
      <c r="C1458" s="80"/>
      <c r="D1458" s="80"/>
      <c r="E1458" s="80"/>
      <c r="F1458" s="80"/>
      <c r="G1458" s="80"/>
      <c r="H1458" s="80"/>
      <c r="I1458" s="80"/>
      <c r="J1458" s="80"/>
      <c r="K1458" s="80"/>
      <c r="L1458" s="80"/>
      <c r="M1458" s="80"/>
      <c r="N1458" s="177"/>
      <c r="O1458" s="80"/>
      <c r="P1458" s="80"/>
      <c r="Q1458" s="80"/>
      <c r="R1458" s="80"/>
      <c r="S1458" s="80"/>
      <c r="T1458" s="80"/>
      <c r="U1458" s="80"/>
      <c r="V1458" s="80"/>
      <c r="W1458" s="80"/>
      <c r="X1458" s="80"/>
      <c r="Y1458" s="80"/>
      <c r="Z1458" s="80"/>
      <c r="AA1458" s="80"/>
      <c r="AB1458" s="80"/>
      <c r="AC1458" s="80"/>
      <c r="AD1458" s="80"/>
      <c r="AE1458" s="80"/>
      <c r="AF1458" s="80"/>
      <c r="AG1458" s="80"/>
      <c r="AH1458" s="80"/>
      <c r="AI1458" s="80"/>
      <c r="AJ1458" s="80"/>
      <c r="AK1458" s="80"/>
      <c r="AL1458" s="80"/>
      <c r="AM1458" s="80"/>
      <c r="AN1458" s="80"/>
    </row>
    <row r="1459" spans="1:40" ht="12" customHeight="1">
      <c r="A1459" s="80"/>
      <c r="B1459" s="80"/>
      <c r="C1459" s="80"/>
      <c r="D1459" s="80"/>
      <c r="E1459" s="80"/>
      <c r="F1459" s="80"/>
      <c r="G1459" s="80"/>
      <c r="H1459" s="80"/>
      <c r="I1459" s="80"/>
      <c r="J1459" s="80"/>
      <c r="K1459" s="80"/>
      <c r="L1459" s="80"/>
      <c r="M1459" s="80"/>
      <c r="N1459" s="177"/>
      <c r="O1459" s="80"/>
      <c r="P1459" s="80"/>
      <c r="Q1459" s="80"/>
      <c r="R1459" s="80"/>
      <c r="S1459" s="80"/>
      <c r="T1459" s="80"/>
      <c r="U1459" s="80"/>
      <c r="V1459" s="80"/>
      <c r="W1459" s="80"/>
      <c r="X1459" s="80"/>
      <c r="Y1459" s="80"/>
      <c r="Z1459" s="80"/>
      <c r="AA1459" s="80"/>
      <c r="AB1459" s="80"/>
      <c r="AC1459" s="80"/>
      <c r="AD1459" s="80"/>
      <c r="AE1459" s="80"/>
      <c r="AF1459" s="80"/>
      <c r="AG1459" s="80"/>
      <c r="AH1459" s="80"/>
      <c r="AI1459" s="80"/>
      <c r="AJ1459" s="80"/>
      <c r="AK1459" s="80"/>
      <c r="AL1459" s="80"/>
      <c r="AM1459" s="80"/>
      <c r="AN1459" s="80"/>
    </row>
    <row r="1460" spans="1:40" ht="12" customHeight="1">
      <c r="A1460" s="80"/>
      <c r="B1460" s="80"/>
      <c r="C1460" s="80"/>
      <c r="D1460" s="80"/>
      <c r="E1460" s="80"/>
      <c r="F1460" s="80"/>
      <c r="G1460" s="80"/>
      <c r="H1460" s="80"/>
      <c r="I1460" s="80"/>
      <c r="J1460" s="80"/>
      <c r="K1460" s="80"/>
      <c r="L1460" s="80"/>
      <c r="M1460" s="80"/>
      <c r="N1460" s="177"/>
      <c r="O1460" s="80"/>
      <c r="P1460" s="80"/>
      <c r="Q1460" s="80"/>
      <c r="R1460" s="80"/>
      <c r="S1460" s="80"/>
      <c r="T1460" s="80"/>
      <c r="U1460" s="80"/>
      <c r="V1460" s="80"/>
      <c r="W1460" s="80"/>
      <c r="X1460" s="80"/>
      <c r="Y1460" s="80"/>
      <c r="Z1460" s="80"/>
      <c r="AA1460" s="80"/>
      <c r="AB1460" s="80"/>
      <c r="AC1460" s="80"/>
      <c r="AD1460" s="80"/>
      <c r="AE1460" s="80"/>
      <c r="AF1460" s="80"/>
      <c r="AG1460" s="80"/>
      <c r="AH1460" s="80"/>
      <c r="AI1460" s="80"/>
      <c r="AJ1460" s="80"/>
      <c r="AK1460" s="80"/>
      <c r="AL1460" s="80"/>
      <c r="AM1460" s="80"/>
      <c r="AN1460" s="80"/>
    </row>
    <row r="1461" spans="1:40" ht="12" customHeight="1">
      <c r="A1461" s="80"/>
      <c r="B1461" s="80"/>
      <c r="C1461" s="80"/>
      <c r="D1461" s="80"/>
      <c r="E1461" s="80"/>
      <c r="F1461" s="80"/>
      <c r="G1461" s="80"/>
      <c r="H1461" s="80"/>
      <c r="I1461" s="80"/>
      <c r="J1461" s="80"/>
      <c r="K1461" s="80"/>
      <c r="L1461" s="80"/>
      <c r="M1461" s="80"/>
      <c r="N1461" s="177"/>
      <c r="O1461" s="80"/>
      <c r="P1461" s="80"/>
      <c r="Q1461" s="80"/>
      <c r="R1461" s="80"/>
      <c r="S1461" s="80"/>
      <c r="T1461" s="80"/>
      <c r="U1461" s="80"/>
      <c r="V1461" s="80"/>
      <c r="W1461" s="80"/>
      <c r="X1461" s="80"/>
      <c r="Y1461" s="80"/>
      <c r="Z1461" s="80"/>
      <c r="AA1461" s="80"/>
      <c r="AB1461" s="80"/>
      <c r="AC1461" s="80"/>
      <c r="AD1461" s="80"/>
      <c r="AE1461" s="80"/>
      <c r="AF1461" s="80"/>
      <c r="AG1461" s="80"/>
      <c r="AH1461" s="80"/>
      <c r="AI1461" s="80"/>
      <c r="AJ1461" s="80"/>
      <c r="AK1461" s="80"/>
      <c r="AL1461" s="80"/>
      <c r="AM1461" s="80"/>
      <c r="AN1461" s="80"/>
    </row>
    <row r="1462" spans="1:40" ht="12" customHeight="1">
      <c r="A1462" s="80"/>
      <c r="B1462" s="80"/>
      <c r="C1462" s="80"/>
      <c r="D1462" s="80"/>
      <c r="E1462" s="80"/>
      <c r="F1462" s="80"/>
      <c r="G1462" s="80"/>
      <c r="H1462" s="80"/>
      <c r="I1462" s="80"/>
      <c r="J1462" s="80"/>
      <c r="K1462" s="80"/>
      <c r="L1462" s="80"/>
      <c r="M1462" s="80"/>
      <c r="N1462" s="177"/>
      <c r="O1462" s="80"/>
      <c r="P1462" s="80"/>
      <c r="Q1462" s="80"/>
      <c r="R1462" s="80"/>
      <c r="S1462" s="80"/>
      <c r="T1462" s="80"/>
      <c r="U1462" s="80"/>
      <c r="V1462" s="80"/>
      <c r="W1462" s="80"/>
      <c r="X1462" s="80"/>
      <c r="Y1462" s="80"/>
      <c r="Z1462" s="80"/>
      <c r="AA1462" s="80"/>
      <c r="AB1462" s="80"/>
      <c r="AC1462" s="80"/>
      <c r="AD1462" s="80"/>
      <c r="AE1462" s="80"/>
      <c r="AF1462" s="80"/>
      <c r="AG1462" s="80"/>
      <c r="AH1462" s="80"/>
      <c r="AI1462" s="80"/>
      <c r="AJ1462" s="80"/>
      <c r="AK1462" s="80"/>
      <c r="AL1462" s="80"/>
      <c r="AM1462" s="80"/>
      <c r="AN1462" s="80"/>
    </row>
    <row r="1463" spans="1:40" ht="12" customHeight="1">
      <c r="A1463" s="80"/>
      <c r="B1463" s="80"/>
      <c r="C1463" s="80"/>
      <c r="D1463" s="80"/>
      <c r="E1463" s="80"/>
      <c r="F1463" s="80"/>
      <c r="G1463" s="80"/>
      <c r="H1463" s="80"/>
      <c r="I1463" s="80"/>
      <c r="J1463" s="80"/>
      <c r="K1463" s="80"/>
      <c r="L1463" s="80"/>
      <c r="M1463" s="80"/>
      <c r="N1463" s="177"/>
      <c r="O1463" s="80"/>
      <c r="P1463" s="80"/>
      <c r="Q1463" s="80"/>
      <c r="R1463" s="80"/>
      <c r="S1463" s="80"/>
      <c r="T1463" s="80"/>
      <c r="U1463" s="80"/>
      <c r="V1463" s="80"/>
      <c r="W1463" s="80"/>
      <c r="X1463" s="80"/>
      <c r="Y1463" s="80"/>
      <c r="Z1463" s="80"/>
      <c r="AA1463" s="80"/>
      <c r="AB1463" s="80"/>
      <c r="AC1463" s="80"/>
      <c r="AD1463" s="80"/>
      <c r="AE1463" s="80"/>
      <c r="AF1463" s="80"/>
      <c r="AG1463" s="80"/>
      <c r="AH1463" s="80"/>
      <c r="AI1463" s="80"/>
      <c r="AJ1463" s="80"/>
      <c r="AK1463" s="80"/>
      <c r="AL1463" s="80"/>
      <c r="AM1463" s="80"/>
      <c r="AN1463" s="80"/>
    </row>
    <row r="1464" spans="1:40" ht="12" customHeight="1">
      <c r="A1464" s="80"/>
      <c r="B1464" s="80"/>
      <c r="C1464" s="80"/>
      <c r="D1464" s="80"/>
      <c r="E1464" s="80"/>
      <c r="F1464" s="80"/>
      <c r="G1464" s="80"/>
      <c r="H1464" s="80"/>
      <c r="I1464" s="80"/>
      <c r="J1464" s="80"/>
      <c r="K1464" s="80"/>
      <c r="L1464" s="80"/>
      <c r="M1464" s="80"/>
      <c r="N1464" s="177"/>
      <c r="O1464" s="80"/>
      <c r="P1464" s="80"/>
      <c r="Q1464" s="80"/>
      <c r="R1464" s="80"/>
      <c r="S1464" s="80"/>
      <c r="T1464" s="80"/>
      <c r="U1464" s="80"/>
      <c r="V1464" s="80"/>
      <c r="W1464" s="80"/>
      <c r="X1464" s="80"/>
      <c r="Y1464" s="80"/>
      <c r="Z1464" s="80"/>
      <c r="AA1464" s="80"/>
      <c r="AB1464" s="80"/>
      <c r="AC1464" s="80"/>
      <c r="AD1464" s="80"/>
      <c r="AE1464" s="80"/>
      <c r="AF1464" s="80"/>
      <c r="AG1464" s="80"/>
      <c r="AH1464" s="80"/>
      <c r="AI1464" s="80"/>
      <c r="AJ1464" s="80"/>
      <c r="AK1464" s="80"/>
      <c r="AL1464" s="80"/>
      <c r="AM1464" s="80"/>
      <c r="AN1464" s="80"/>
    </row>
    <row r="1465" spans="1:40" ht="12" customHeight="1">
      <c r="A1465" s="80"/>
      <c r="B1465" s="80"/>
      <c r="C1465" s="80"/>
      <c r="D1465" s="80"/>
      <c r="E1465" s="80"/>
      <c r="F1465" s="80"/>
      <c r="G1465" s="80"/>
      <c r="H1465" s="80"/>
      <c r="I1465" s="80"/>
      <c r="J1465" s="80"/>
      <c r="K1465" s="80"/>
      <c r="L1465" s="80"/>
      <c r="M1465" s="80"/>
      <c r="N1465" s="177"/>
      <c r="O1465" s="80"/>
      <c r="P1465" s="80"/>
      <c r="Q1465" s="80"/>
      <c r="R1465" s="80"/>
      <c r="S1465" s="80"/>
      <c r="T1465" s="80"/>
      <c r="U1465" s="80"/>
      <c r="V1465" s="80"/>
      <c r="W1465" s="80"/>
      <c r="X1465" s="80"/>
      <c r="Y1465" s="80"/>
      <c r="Z1465" s="80"/>
      <c r="AA1465" s="80"/>
      <c r="AB1465" s="80"/>
      <c r="AC1465" s="80"/>
      <c r="AD1465" s="80"/>
      <c r="AE1465" s="80"/>
      <c r="AF1465" s="80"/>
      <c r="AG1465" s="80"/>
      <c r="AH1465" s="80"/>
      <c r="AI1465" s="80"/>
      <c r="AJ1465" s="80"/>
      <c r="AK1465" s="80"/>
      <c r="AL1465" s="80"/>
      <c r="AM1465" s="80"/>
      <c r="AN1465" s="80"/>
    </row>
    <row r="1466" spans="1:40" ht="12" customHeight="1">
      <c r="A1466" s="80"/>
      <c r="B1466" s="80"/>
      <c r="C1466" s="80"/>
      <c r="D1466" s="80"/>
      <c r="E1466" s="80"/>
      <c r="F1466" s="80"/>
      <c r="G1466" s="80"/>
      <c r="H1466" s="80"/>
      <c r="I1466" s="80"/>
      <c r="J1466" s="80"/>
      <c r="K1466" s="80"/>
      <c r="L1466" s="80"/>
      <c r="M1466" s="80"/>
      <c r="N1466" s="177"/>
      <c r="O1466" s="80"/>
      <c r="P1466" s="80"/>
      <c r="Q1466" s="80"/>
      <c r="R1466" s="80"/>
      <c r="S1466" s="80"/>
      <c r="T1466" s="80"/>
      <c r="U1466" s="80"/>
      <c r="V1466" s="80"/>
      <c r="W1466" s="80"/>
      <c r="X1466" s="80"/>
      <c r="Y1466" s="80"/>
      <c r="Z1466" s="80"/>
      <c r="AA1466" s="80"/>
      <c r="AB1466" s="80"/>
      <c r="AC1466" s="80"/>
      <c r="AD1466" s="80"/>
      <c r="AE1466" s="80"/>
      <c r="AF1466" s="80"/>
      <c r="AG1466" s="80"/>
      <c r="AH1466" s="80"/>
      <c r="AI1466" s="80"/>
      <c r="AJ1466" s="80"/>
      <c r="AK1466" s="80"/>
      <c r="AL1466" s="80"/>
      <c r="AM1466" s="80"/>
      <c r="AN1466" s="80"/>
    </row>
    <row r="1467" spans="1:40" ht="12" customHeight="1">
      <c r="A1467" s="80"/>
      <c r="B1467" s="80"/>
      <c r="C1467" s="80"/>
      <c r="D1467" s="80"/>
      <c r="E1467" s="80"/>
      <c r="F1467" s="80"/>
      <c r="G1467" s="80"/>
      <c r="H1467" s="80"/>
      <c r="I1467" s="80"/>
      <c r="J1467" s="80"/>
      <c r="K1467" s="80"/>
      <c r="L1467" s="80"/>
      <c r="M1467" s="80"/>
      <c r="N1467" s="177"/>
      <c r="O1467" s="80"/>
      <c r="P1467" s="80"/>
      <c r="Q1467" s="80"/>
      <c r="R1467" s="80"/>
      <c r="S1467" s="80"/>
      <c r="T1467" s="80"/>
      <c r="U1467" s="80"/>
      <c r="V1467" s="80"/>
      <c r="W1467" s="80"/>
      <c r="X1467" s="80"/>
      <c r="Y1467" s="80"/>
      <c r="Z1467" s="80"/>
      <c r="AA1467" s="80"/>
      <c r="AB1467" s="80"/>
      <c r="AC1467" s="80"/>
      <c r="AD1467" s="80"/>
      <c r="AE1467" s="80"/>
      <c r="AF1467" s="80"/>
      <c r="AG1467" s="80"/>
      <c r="AH1467" s="80"/>
      <c r="AI1467" s="80"/>
      <c r="AJ1467" s="80"/>
      <c r="AK1467" s="80"/>
      <c r="AL1467" s="80"/>
      <c r="AM1467" s="80"/>
      <c r="AN1467" s="80"/>
    </row>
    <row r="1468" spans="1:40" ht="12" customHeight="1">
      <c r="A1468" s="80"/>
      <c r="B1468" s="80"/>
      <c r="C1468" s="80"/>
      <c r="D1468" s="80"/>
      <c r="E1468" s="80"/>
      <c r="F1468" s="80"/>
      <c r="G1468" s="80"/>
      <c r="H1468" s="80"/>
      <c r="I1468" s="80"/>
      <c r="J1468" s="80"/>
      <c r="K1468" s="80"/>
      <c r="L1468" s="80"/>
      <c r="M1468" s="80"/>
      <c r="N1468" s="177"/>
      <c r="O1468" s="80"/>
      <c r="P1468" s="80"/>
      <c r="Q1468" s="80"/>
      <c r="R1468" s="80"/>
      <c r="S1468" s="80"/>
      <c r="T1468" s="80"/>
      <c r="U1468" s="80"/>
      <c r="V1468" s="80"/>
      <c r="W1468" s="80"/>
      <c r="X1468" s="80"/>
      <c r="Y1468" s="80"/>
      <c r="Z1468" s="80"/>
      <c r="AA1468" s="80"/>
      <c r="AB1468" s="80"/>
      <c r="AC1468" s="80"/>
      <c r="AD1468" s="80"/>
      <c r="AE1468" s="80"/>
      <c r="AF1468" s="80"/>
      <c r="AG1468" s="80"/>
      <c r="AH1468" s="80"/>
      <c r="AI1468" s="80"/>
      <c r="AJ1468" s="80"/>
      <c r="AK1468" s="80"/>
      <c r="AL1468" s="80"/>
      <c r="AM1468" s="80"/>
      <c r="AN1468" s="80"/>
    </row>
    <row r="1469" spans="1:40" ht="12" customHeight="1">
      <c r="A1469" s="80"/>
      <c r="B1469" s="80"/>
      <c r="C1469" s="80"/>
      <c r="D1469" s="80"/>
      <c r="E1469" s="80"/>
      <c r="F1469" s="80"/>
      <c r="G1469" s="80"/>
      <c r="H1469" s="80"/>
      <c r="I1469" s="80"/>
      <c r="J1469" s="80"/>
      <c r="K1469" s="80"/>
      <c r="L1469" s="80"/>
      <c r="M1469" s="80"/>
      <c r="N1469" s="177"/>
      <c r="O1469" s="80"/>
      <c r="P1469" s="80"/>
      <c r="Q1469" s="80"/>
      <c r="R1469" s="80"/>
      <c r="S1469" s="80"/>
      <c r="T1469" s="80"/>
      <c r="U1469" s="80"/>
      <c r="V1469" s="80"/>
      <c r="W1469" s="80"/>
      <c r="X1469" s="80"/>
      <c r="Y1469" s="80"/>
      <c r="Z1469" s="80"/>
      <c r="AA1469" s="80"/>
      <c r="AB1469" s="80"/>
      <c r="AC1469" s="80"/>
      <c r="AD1469" s="80"/>
      <c r="AE1469" s="80"/>
      <c r="AF1469" s="80"/>
      <c r="AG1469" s="80"/>
      <c r="AH1469" s="80"/>
      <c r="AI1469" s="80"/>
      <c r="AJ1469" s="80"/>
      <c r="AK1469" s="80"/>
      <c r="AL1469" s="80"/>
      <c r="AM1469" s="80"/>
      <c r="AN1469" s="80"/>
    </row>
    <row r="1470" spans="1:40" ht="12" customHeight="1">
      <c r="A1470" s="80"/>
      <c r="B1470" s="80"/>
      <c r="C1470" s="80"/>
      <c r="D1470" s="80"/>
      <c r="E1470" s="80"/>
      <c r="F1470" s="80"/>
      <c r="G1470" s="80"/>
      <c r="H1470" s="80"/>
      <c r="I1470" s="80"/>
      <c r="J1470" s="80"/>
      <c r="K1470" s="80"/>
      <c r="L1470" s="80"/>
      <c r="M1470" s="80"/>
      <c r="N1470" s="177"/>
      <c r="O1470" s="80"/>
      <c r="P1470" s="80"/>
      <c r="Q1470" s="80"/>
      <c r="R1470" s="80"/>
      <c r="S1470" s="80"/>
      <c r="T1470" s="80"/>
      <c r="U1470" s="80"/>
      <c r="V1470" s="80"/>
      <c r="W1470" s="80"/>
      <c r="X1470" s="80"/>
      <c r="Y1470" s="80"/>
      <c r="Z1470" s="80"/>
      <c r="AA1470" s="80"/>
      <c r="AB1470" s="80"/>
      <c r="AC1470" s="80"/>
      <c r="AD1470" s="80"/>
      <c r="AE1470" s="80"/>
      <c r="AF1470" s="80"/>
      <c r="AG1470" s="80"/>
      <c r="AH1470" s="80"/>
      <c r="AI1470" s="80"/>
      <c r="AJ1470" s="80"/>
      <c r="AK1470" s="80"/>
      <c r="AL1470" s="80"/>
      <c r="AM1470" s="80"/>
      <c r="AN1470" s="80"/>
    </row>
    <row r="1471" spans="1:40" ht="12" customHeight="1">
      <c r="A1471" s="80"/>
      <c r="B1471" s="80"/>
      <c r="C1471" s="80"/>
      <c r="D1471" s="80"/>
      <c r="E1471" s="80"/>
      <c r="F1471" s="80"/>
      <c r="G1471" s="80"/>
      <c r="H1471" s="80"/>
      <c r="I1471" s="80"/>
      <c r="J1471" s="80"/>
      <c r="K1471" s="80"/>
      <c r="L1471" s="80"/>
      <c r="M1471" s="80"/>
      <c r="N1471" s="177"/>
      <c r="O1471" s="80"/>
      <c r="P1471" s="80"/>
      <c r="Q1471" s="80"/>
      <c r="R1471" s="80"/>
      <c r="S1471" s="80"/>
      <c r="T1471" s="80"/>
      <c r="U1471" s="80"/>
      <c r="V1471" s="80"/>
      <c r="W1471" s="80"/>
      <c r="X1471" s="80"/>
      <c r="Y1471" s="80"/>
      <c r="Z1471" s="80"/>
      <c r="AA1471" s="80"/>
      <c r="AB1471" s="80"/>
      <c r="AC1471" s="80"/>
      <c r="AD1471" s="80"/>
      <c r="AE1471" s="80"/>
      <c r="AF1471" s="80"/>
      <c r="AG1471" s="80"/>
      <c r="AH1471" s="80"/>
      <c r="AI1471" s="80"/>
      <c r="AJ1471" s="80"/>
      <c r="AK1471" s="80"/>
      <c r="AL1471" s="80"/>
      <c r="AM1471" s="80"/>
      <c r="AN1471" s="80"/>
    </row>
    <row r="1472" spans="1:40" ht="12" customHeight="1">
      <c r="A1472" s="80"/>
      <c r="B1472" s="80"/>
      <c r="C1472" s="80"/>
      <c r="D1472" s="80"/>
      <c r="E1472" s="80"/>
      <c r="F1472" s="80"/>
      <c r="G1472" s="80"/>
      <c r="H1472" s="80"/>
      <c r="I1472" s="80"/>
      <c r="J1472" s="80"/>
      <c r="K1472" s="80"/>
      <c r="L1472" s="80"/>
      <c r="M1472" s="80"/>
      <c r="N1472" s="177"/>
      <c r="O1472" s="80"/>
      <c r="P1472" s="80"/>
      <c r="Q1472" s="80"/>
      <c r="R1472" s="80"/>
      <c r="S1472" s="80"/>
      <c r="T1472" s="80"/>
      <c r="U1472" s="80"/>
      <c r="V1472" s="80"/>
      <c r="W1472" s="80"/>
      <c r="X1472" s="80"/>
      <c r="Y1472" s="80"/>
      <c r="Z1472" s="80"/>
      <c r="AA1472" s="80"/>
      <c r="AB1472" s="80"/>
      <c r="AC1472" s="80"/>
      <c r="AD1472" s="80"/>
      <c r="AE1472" s="80"/>
      <c r="AF1472" s="80"/>
      <c r="AG1472" s="80"/>
      <c r="AH1472" s="80"/>
      <c r="AI1472" s="80"/>
      <c r="AJ1472" s="80"/>
      <c r="AK1472" s="80"/>
      <c r="AL1472" s="80"/>
      <c r="AM1472" s="80"/>
      <c r="AN1472" s="80"/>
    </row>
    <row r="1473" spans="1:40" ht="12" customHeight="1">
      <c r="A1473" s="80"/>
      <c r="B1473" s="80"/>
      <c r="C1473" s="80"/>
      <c r="D1473" s="80"/>
      <c r="E1473" s="80"/>
      <c r="F1473" s="80"/>
      <c r="G1473" s="80"/>
      <c r="H1473" s="80"/>
      <c r="I1473" s="80"/>
      <c r="J1473" s="80"/>
      <c r="K1473" s="80"/>
      <c r="L1473" s="80"/>
      <c r="M1473" s="80"/>
      <c r="N1473" s="177"/>
      <c r="O1473" s="80"/>
      <c r="P1473" s="80"/>
      <c r="Q1473" s="80"/>
      <c r="R1473" s="80"/>
      <c r="S1473" s="80"/>
      <c r="T1473" s="80"/>
      <c r="U1473" s="80"/>
      <c r="V1473" s="80"/>
      <c r="W1473" s="80"/>
      <c r="X1473" s="80"/>
      <c r="Y1473" s="80"/>
      <c r="Z1473" s="80"/>
      <c r="AA1473" s="80"/>
      <c r="AB1473" s="80"/>
      <c r="AC1473" s="80"/>
      <c r="AD1473" s="80"/>
      <c r="AE1473" s="80"/>
      <c r="AF1473" s="80"/>
      <c r="AG1473" s="80"/>
      <c r="AH1473" s="80"/>
      <c r="AI1473" s="80"/>
      <c r="AJ1473" s="80"/>
      <c r="AK1473" s="80"/>
      <c r="AL1473" s="80"/>
      <c r="AM1473" s="80"/>
      <c r="AN1473" s="80"/>
    </row>
    <row r="1474" spans="1:40" ht="12" customHeight="1">
      <c r="A1474" s="80"/>
      <c r="B1474" s="80"/>
      <c r="C1474" s="80"/>
      <c r="D1474" s="80"/>
      <c r="E1474" s="80"/>
      <c r="F1474" s="80"/>
      <c r="G1474" s="80"/>
      <c r="H1474" s="80"/>
      <c r="I1474" s="80"/>
      <c r="J1474" s="80"/>
      <c r="K1474" s="80"/>
      <c r="L1474" s="80"/>
      <c r="M1474" s="80"/>
      <c r="N1474" s="177"/>
      <c r="O1474" s="80"/>
      <c r="P1474" s="80"/>
      <c r="Q1474" s="80"/>
      <c r="R1474" s="80"/>
      <c r="S1474" s="80"/>
      <c r="T1474" s="80"/>
      <c r="U1474" s="80"/>
      <c r="V1474" s="80"/>
      <c r="W1474" s="80"/>
      <c r="X1474" s="80"/>
      <c r="Y1474" s="80"/>
      <c r="Z1474" s="80"/>
      <c r="AA1474" s="80"/>
      <c r="AB1474" s="80"/>
      <c r="AC1474" s="80"/>
      <c r="AD1474" s="80"/>
      <c r="AE1474" s="80"/>
      <c r="AF1474" s="80"/>
      <c r="AG1474" s="80"/>
      <c r="AH1474" s="80"/>
      <c r="AI1474" s="80"/>
      <c r="AJ1474" s="80"/>
      <c r="AK1474" s="80"/>
      <c r="AL1474" s="80"/>
      <c r="AM1474" s="80"/>
      <c r="AN1474" s="80"/>
    </row>
    <row r="1475" spans="1:40" ht="12" customHeight="1">
      <c r="A1475" s="80"/>
      <c r="B1475" s="80"/>
      <c r="C1475" s="80"/>
      <c r="D1475" s="80"/>
      <c r="E1475" s="80"/>
      <c r="F1475" s="80"/>
      <c r="G1475" s="80"/>
      <c r="H1475" s="80"/>
      <c r="I1475" s="80"/>
      <c r="J1475" s="80"/>
      <c r="K1475" s="80"/>
      <c r="L1475" s="80"/>
      <c r="M1475" s="80"/>
      <c r="N1475" s="177"/>
      <c r="O1475" s="80"/>
      <c r="P1475" s="80"/>
      <c r="Q1475" s="80"/>
      <c r="R1475" s="80"/>
      <c r="S1475" s="80"/>
      <c r="T1475" s="80"/>
      <c r="U1475" s="80"/>
      <c r="V1475" s="80"/>
      <c r="W1475" s="80"/>
      <c r="X1475" s="80"/>
      <c r="Y1475" s="80"/>
      <c r="Z1475" s="80"/>
      <c r="AA1475" s="80"/>
      <c r="AB1475" s="80"/>
      <c r="AC1475" s="80"/>
      <c r="AD1475" s="80"/>
      <c r="AE1475" s="80"/>
      <c r="AF1475" s="80"/>
      <c r="AG1475" s="80"/>
      <c r="AH1475" s="80"/>
      <c r="AI1475" s="80"/>
      <c r="AJ1475" s="80"/>
      <c r="AK1475" s="80"/>
      <c r="AL1475" s="80"/>
      <c r="AM1475" s="80"/>
      <c r="AN1475" s="80"/>
    </row>
    <row r="1476" spans="1:40" ht="12" customHeight="1">
      <c r="A1476" s="80"/>
      <c r="B1476" s="80"/>
      <c r="C1476" s="80"/>
      <c r="D1476" s="80"/>
      <c r="E1476" s="80"/>
      <c r="F1476" s="80"/>
      <c r="G1476" s="80"/>
      <c r="H1476" s="80"/>
      <c r="I1476" s="80"/>
      <c r="J1476" s="80"/>
      <c r="K1476" s="80"/>
      <c r="L1476" s="80"/>
      <c r="M1476" s="80"/>
      <c r="N1476" s="177"/>
      <c r="O1476" s="80"/>
      <c r="P1476" s="80"/>
      <c r="Q1476" s="80"/>
      <c r="R1476" s="80"/>
      <c r="S1476" s="80"/>
      <c r="T1476" s="80"/>
      <c r="U1476" s="80"/>
      <c r="V1476" s="80"/>
      <c r="W1476" s="80"/>
      <c r="X1476" s="80"/>
      <c r="Y1476" s="80"/>
      <c r="Z1476" s="80"/>
      <c r="AA1476" s="80"/>
      <c r="AB1476" s="80"/>
      <c r="AC1476" s="80"/>
      <c r="AD1476" s="80"/>
      <c r="AE1476" s="80"/>
      <c r="AF1476" s="80"/>
      <c r="AG1476" s="80"/>
      <c r="AH1476" s="80"/>
      <c r="AI1476" s="80"/>
      <c r="AJ1476" s="80"/>
      <c r="AK1476" s="80"/>
      <c r="AL1476" s="80"/>
      <c r="AM1476" s="80"/>
      <c r="AN1476" s="80"/>
    </row>
    <row r="1477" spans="1:40" ht="12" customHeight="1">
      <c r="A1477" s="80"/>
      <c r="B1477" s="80"/>
      <c r="C1477" s="80"/>
      <c r="D1477" s="80"/>
      <c r="E1477" s="80"/>
      <c r="F1477" s="80"/>
      <c r="G1477" s="80"/>
      <c r="H1477" s="80"/>
      <c r="I1477" s="80"/>
      <c r="J1477" s="80"/>
      <c r="K1477" s="80"/>
      <c r="L1477" s="80"/>
      <c r="M1477" s="80"/>
      <c r="N1477" s="177"/>
      <c r="O1477" s="80"/>
      <c r="P1477" s="80"/>
      <c r="Q1477" s="80"/>
      <c r="R1477" s="80"/>
      <c r="S1477" s="80"/>
      <c r="T1477" s="80"/>
      <c r="U1477" s="80"/>
      <c r="V1477" s="80"/>
      <c r="W1477" s="80"/>
      <c r="X1477" s="80"/>
      <c r="Y1477" s="80"/>
      <c r="Z1477" s="80"/>
      <c r="AA1477" s="80"/>
      <c r="AB1477" s="80"/>
      <c r="AC1477" s="80"/>
      <c r="AD1477" s="80"/>
      <c r="AE1477" s="80"/>
      <c r="AF1477" s="80"/>
      <c r="AG1477" s="80"/>
      <c r="AH1477" s="80"/>
      <c r="AI1477" s="80"/>
      <c r="AJ1477" s="80"/>
      <c r="AK1477" s="80"/>
      <c r="AL1477" s="80"/>
      <c r="AM1477" s="80"/>
      <c r="AN1477" s="80"/>
    </row>
    <row r="1478" spans="1:40" ht="12" customHeight="1">
      <c r="A1478" s="80"/>
      <c r="B1478" s="80"/>
      <c r="C1478" s="80"/>
      <c r="D1478" s="80"/>
      <c r="E1478" s="80"/>
      <c r="F1478" s="80"/>
      <c r="G1478" s="80"/>
      <c r="H1478" s="80"/>
      <c r="I1478" s="80"/>
      <c r="J1478" s="80"/>
      <c r="K1478" s="80"/>
      <c r="L1478" s="80"/>
      <c r="M1478" s="80"/>
      <c r="N1478" s="177"/>
      <c r="O1478" s="80"/>
      <c r="P1478" s="80"/>
      <c r="Q1478" s="80"/>
      <c r="R1478" s="80"/>
      <c r="S1478" s="80"/>
      <c r="T1478" s="80"/>
      <c r="U1478" s="80"/>
      <c r="V1478" s="80"/>
      <c r="W1478" s="80"/>
      <c r="X1478" s="80"/>
      <c r="Y1478" s="80"/>
      <c r="Z1478" s="80"/>
      <c r="AA1478" s="80"/>
      <c r="AB1478" s="80"/>
      <c r="AC1478" s="80"/>
      <c r="AD1478" s="80"/>
      <c r="AE1478" s="80"/>
      <c r="AF1478" s="80"/>
      <c r="AG1478" s="80"/>
      <c r="AH1478" s="80"/>
      <c r="AI1478" s="80"/>
      <c r="AJ1478" s="80"/>
      <c r="AK1478" s="80"/>
      <c r="AL1478" s="80"/>
      <c r="AM1478" s="80"/>
      <c r="AN1478" s="80"/>
    </row>
    <row r="1479" spans="1:40" ht="12" customHeight="1">
      <c r="A1479" s="80"/>
      <c r="B1479" s="80"/>
      <c r="C1479" s="80"/>
      <c r="D1479" s="80"/>
      <c r="E1479" s="80"/>
      <c r="F1479" s="80"/>
      <c r="G1479" s="80"/>
      <c r="H1479" s="80"/>
      <c r="I1479" s="80"/>
      <c r="J1479" s="80"/>
      <c r="K1479" s="80"/>
      <c r="L1479" s="80"/>
      <c r="M1479" s="80"/>
      <c r="N1479" s="177"/>
      <c r="O1479" s="80"/>
      <c r="P1479" s="80"/>
      <c r="Q1479" s="80"/>
      <c r="R1479" s="80"/>
      <c r="S1479" s="80"/>
      <c r="T1479" s="80"/>
      <c r="U1479" s="80"/>
      <c r="V1479" s="80"/>
      <c r="W1479" s="80"/>
      <c r="X1479" s="80"/>
      <c r="Y1479" s="80"/>
      <c r="Z1479" s="80"/>
      <c r="AA1479" s="80"/>
      <c r="AB1479" s="80"/>
      <c r="AC1479" s="80"/>
      <c r="AD1479" s="80"/>
      <c r="AE1479" s="80"/>
      <c r="AF1479" s="80"/>
      <c r="AG1479" s="80"/>
      <c r="AH1479" s="80"/>
      <c r="AI1479" s="80"/>
      <c r="AJ1479" s="80"/>
      <c r="AK1479" s="80"/>
      <c r="AL1479" s="80"/>
      <c r="AM1479" s="80"/>
      <c r="AN1479" s="80"/>
    </row>
    <row r="1480" spans="1:40" ht="12" customHeight="1">
      <c r="A1480" s="80"/>
      <c r="B1480" s="80"/>
      <c r="C1480" s="80"/>
      <c r="D1480" s="80"/>
      <c r="E1480" s="80"/>
      <c r="F1480" s="80"/>
      <c r="G1480" s="80"/>
      <c r="H1480" s="80"/>
      <c r="I1480" s="80"/>
      <c r="J1480" s="80"/>
      <c r="K1480" s="80"/>
      <c r="L1480" s="80"/>
      <c r="M1480" s="80"/>
      <c r="N1480" s="177"/>
      <c r="O1480" s="80"/>
      <c r="P1480" s="80"/>
      <c r="Q1480" s="80"/>
      <c r="R1480" s="80"/>
      <c r="S1480" s="80"/>
      <c r="T1480" s="80"/>
      <c r="U1480" s="80"/>
      <c r="V1480" s="80"/>
      <c r="W1480" s="80"/>
      <c r="X1480" s="80"/>
      <c r="Y1480" s="80"/>
      <c r="Z1480" s="80"/>
      <c r="AA1480" s="80"/>
      <c r="AB1480" s="80"/>
      <c r="AC1480" s="80"/>
      <c r="AD1480" s="80"/>
      <c r="AE1480" s="80"/>
      <c r="AF1480" s="80"/>
      <c r="AG1480" s="80"/>
      <c r="AH1480" s="80"/>
      <c r="AI1480" s="80"/>
      <c r="AJ1480" s="80"/>
      <c r="AK1480" s="80"/>
      <c r="AL1480" s="80"/>
      <c r="AM1480" s="80"/>
      <c r="AN1480" s="80"/>
    </row>
    <row r="1481" spans="1:40" ht="12" customHeight="1">
      <c r="A1481" s="80"/>
      <c r="B1481" s="80"/>
      <c r="C1481" s="80"/>
      <c r="D1481" s="80"/>
      <c r="E1481" s="80"/>
      <c r="F1481" s="80"/>
      <c r="G1481" s="80"/>
      <c r="H1481" s="80"/>
      <c r="I1481" s="80"/>
      <c r="J1481" s="80"/>
      <c r="K1481" s="80"/>
      <c r="L1481" s="80"/>
      <c r="M1481" s="80"/>
      <c r="N1481" s="177"/>
      <c r="O1481" s="80"/>
      <c r="P1481" s="80"/>
      <c r="Q1481" s="80"/>
      <c r="R1481" s="80"/>
      <c r="S1481" s="80"/>
      <c r="T1481" s="80"/>
      <c r="U1481" s="80"/>
      <c r="V1481" s="80"/>
      <c r="W1481" s="80"/>
      <c r="X1481" s="80"/>
      <c r="Y1481" s="80"/>
      <c r="Z1481" s="80"/>
      <c r="AA1481" s="80"/>
      <c r="AB1481" s="80"/>
      <c r="AC1481" s="80"/>
      <c r="AD1481" s="80"/>
      <c r="AE1481" s="80"/>
      <c r="AF1481" s="80"/>
      <c r="AG1481" s="80"/>
      <c r="AH1481" s="80"/>
      <c r="AI1481" s="80"/>
      <c r="AJ1481" s="80"/>
      <c r="AK1481" s="80"/>
      <c r="AL1481" s="80"/>
      <c r="AM1481" s="80"/>
      <c r="AN1481" s="80"/>
    </row>
    <row r="1482" spans="1:40" ht="12" customHeight="1">
      <c r="A1482" s="80"/>
      <c r="B1482" s="80"/>
      <c r="C1482" s="80"/>
      <c r="D1482" s="80"/>
      <c r="E1482" s="80"/>
      <c r="F1482" s="80"/>
      <c r="G1482" s="80"/>
      <c r="H1482" s="80"/>
      <c r="I1482" s="80"/>
      <c r="J1482" s="80"/>
      <c r="K1482" s="80"/>
      <c r="L1482" s="80"/>
      <c r="M1482" s="80"/>
      <c r="N1482" s="177"/>
      <c r="O1482" s="80"/>
      <c r="P1482" s="80"/>
      <c r="Q1482" s="80"/>
      <c r="R1482" s="80"/>
      <c r="S1482" s="80"/>
      <c r="T1482" s="80"/>
      <c r="U1482" s="80"/>
      <c r="V1482" s="80"/>
      <c r="W1482" s="80"/>
      <c r="X1482" s="80"/>
      <c r="Y1482" s="80"/>
      <c r="Z1482" s="80"/>
      <c r="AA1482" s="80"/>
      <c r="AB1482" s="80"/>
      <c r="AC1482" s="80"/>
      <c r="AD1482" s="80"/>
      <c r="AE1482" s="80"/>
      <c r="AF1482" s="80"/>
      <c r="AG1482" s="80"/>
      <c r="AH1482" s="80"/>
      <c r="AI1482" s="80"/>
      <c r="AJ1482" s="80"/>
      <c r="AK1482" s="80"/>
      <c r="AL1482" s="80"/>
      <c r="AM1482" s="80"/>
      <c r="AN1482" s="80"/>
    </row>
    <row r="1483" spans="1:40" ht="12" customHeight="1">
      <c r="A1483" s="80"/>
      <c r="B1483" s="80"/>
      <c r="C1483" s="80"/>
      <c r="D1483" s="80"/>
      <c r="E1483" s="80"/>
      <c r="F1483" s="80"/>
      <c r="G1483" s="80"/>
      <c r="H1483" s="80"/>
      <c r="I1483" s="80"/>
      <c r="J1483" s="80"/>
      <c r="K1483" s="80"/>
      <c r="L1483" s="80"/>
      <c r="M1483" s="80"/>
      <c r="N1483" s="177"/>
      <c r="O1483" s="80"/>
      <c r="P1483" s="80"/>
      <c r="Q1483" s="80"/>
      <c r="R1483" s="80"/>
      <c r="S1483" s="80"/>
      <c r="T1483" s="80"/>
      <c r="U1483" s="80"/>
      <c r="V1483" s="80"/>
      <c r="W1483" s="80"/>
      <c r="X1483" s="80"/>
      <c r="Y1483" s="80"/>
      <c r="Z1483" s="80"/>
      <c r="AA1483" s="80"/>
      <c r="AB1483" s="80"/>
      <c r="AC1483" s="80"/>
      <c r="AD1483" s="80"/>
      <c r="AE1483" s="80"/>
      <c r="AF1483" s="80"/>
      <c r="AG1483" s="80"/>
      <c r="AH1483" s="80"/>
      <c r="AI1483" s="80"/>
      <c r="AJ1483" s="80"/>
      <c r="AK1483" s="80"/>
      <c r="AL1483" s="80"/>
      <c r="AM1483" s="80"/>
      <c r="AN1483" s="80"/>
    </row>
    <row r="1484" spans="1:40" ht="12" customHeight="1">
      <c r="A1484" s="80"/>
      <c r="B1484" s="80"/>
      <c r="C1484" s="80"/>
      <c r="D1484" s="80"/>
      <c r="E1484" s="80"/>
      <c r="F1484" s="80"/>
      <c r="G1484" s="80"/>
      <c r="H1484" s="80"/>
      <c r="I1484" s="80"/>
      <c r="J1484" s="80"/>
      <c r="K1484" s="80"/>
      <c r="L1484" s="80"/>
      <c r="M1484" s="80"/>
      <c r="N1484" s="177"/>
      <c r="O1484" s="80"/>
      <c r="P1484" s="80"/>
      <c r="Q1484" s="80"/>
      <c r="R1484" s="80"/>
      <c r="S1484" s="80"/>
      <c r="T1484" s="80"/>
      <c r="U1484" s="80"/>
      <c r="V1484" s="80"/>
      <c r="W1484" s="80"/>
      <c r="X1484" s="80"/>
      <c r="Y1484" s="80"/>
      <c r="Z1484" s="80"/>
      <c r="AA1484" s="80"/>
      <c r="AB1484" s="80"/>
      <c r="AC1484" s="80"/>
      <c r="AD1484" s="80"/>
      <c r="AE1484" s="80"/>
      <c r="AF1484" s="80"/>
      <c r="AG1484" s="80"/>
      <c r="AH1484" s="80"/>
      <c r="AI1484" s="80"/>
      <c r="AJ1484" s="80"/>
      <c r="AK1484" s="80"/>
      <c r="AL1484" s="80"/>
      <c r="AM1484" s="80"/>
      <c r="AN1484" s="80"/>
    </row>
    <row r="1485" spans="1:40" ht="12" customHeight="1">
      <c r="A1485" s="80"/>
      <c r="B1485" s="80"/>
      <c r="C1485" s="80"/>
      <c r="D1485" s="80"/>
      <c r="E1485" s="80"/>
      <c r="F1485" s="80"/>
      <c r="G1485" s="80"/>
      <c r="H1485" s="80"/>
      <c r="I1485" s="80"/>
      <c r="J1485" s="80"/>
      <c r="K1485" s="80"/>
      <c r="L1485" s="80"/>
      <c r="M1485" s="80"/>
      <c r="N1485" s="177"/>
      <c r="O1485" s="80"/>
      <c r="P1485" s="80"/>
      <c r="Q1485" s="80"/>
      <c r="R1485" s="80"/>
      <c r="S1485" s="80"/>
      <c r="T1485" s="80"/>
      <c r="U1485" s="80"/>
      <c r="V1485" s="80"/>
      <c r="W1485" s="80"/>
      <c r="X1485" s="80"/>
      <c r="Y1485" s="80"/>
      <c r="Z1485" s="80"/>
      <c r="AA1485" s="80"/>
      <c r="AB1485" s="80"/>
      <c r="AC1485" s="80"/>
      <c r="AD1485" s="80"/>
      <c r="AE1485" s="80"/>
      <c r="AF1485" s="80"/>
      <c r="AG1485" s="80"/>
      <c r="AH1485" s="80"/>
      <c r="AI1485" s="80"/>
      <c r="AJ1485" s="80"/>
      <c r="AK1485" s="80"/>
      <c r="AL1485" s="80"/>
      <c r="AM1485" s="80"/>
      <c r="AN1485" s="80"/>
    </row>
    <row r="1486" spans="1:40" ht="12" customHeight="1">
      <c r="A1486" s="80"/>
      <c r="B1486" s="80"/>
      <c r="C1486" s="80"/>
      <c r="D1486" s="80"/>
      <c r="E1486" s="80"/>
      <c r="F1486" s="80"/>
      <c r="G1486" s="80"/>
      <c r="H1486" s="80"/>
      <c r="I1486" s="80"/>
      <c r="J1486" s="80"/>
      <c r="K1486" s="80"/>
      <c r="L1486" s="80"/>
      <c r="M1486" s="80"/>
      <c r="N1486" s="177"/>
      <c r="O1486" s="80"/>
      <c r="P1486" s="80"/>
      <c r="Q1486" s="80"/>
      <c r="R1486" s="80"/>
      <c r="S1486" s="80"/>
      <c r="T1486" s="80"/>
      <c r="U1486" s="80"/>
      <c r="V1486" s="80"/>
      <c r="W1486" s="80"/>
      <c r="X1486" s="80"/>
      <c r="Y1486" s="80"/>
      <c r="Z1486" s="80"/>
      <c r="AA1486" s="80"/>
      <c r="AB1486" s="80"/>
      <c r="AC1486" s="80"/>
      <c r="AD1486" s="80"/>
      <c r="AE1486" s="80"/>
      <c r="AF1486" s="80"/>
      <c r="AG1486" s="80"/>
      <c r="AH1486" s="80"/>
      <c r="AI1486" s="80"/>
      <c r="AJ1486" s="80"/>
      <c r="AK1486" s="80"/>
      <c r="AL1486" s="80"/>
      <c r="AM1486" s="80"/>
      <c r="AN1486" s="80"/>
    </row>
    <row r="1487" spans="1:40" ht="12" customHeight="1">
      <c r="A1487" s="80"/>
      <c r="B1487" s="80"/>
      <c r="C1487" s="80"/>
      <c r="D1487" s="80"/>
      <c r="E1487" s="80"/>
      <c r="F1487" s="80"/>
      <c r="G1487" s="80"/>
      <c r="H1487" s="80"/>
      <c r="I1487" s="80"/>
      <c r="J1487" s="80"/>
      <c r="K1487" s="80"/>
      <c r="L1487" s="80"/>
      <c r="M1487" s="80"/>
      <c r="N1487" s="177"/>
      <c r="O1487" s="80"/>
      <c r="P1487" s="80"/>
      <c r="Q1487" s="80"/>
      <c r="R1487" s="80"/>
      <c r="S1487" s="80"/>
      <c r="T1487" s="80"/>
      <c r="U1487" s="80"/>
      <c r="V1487" s="80"/>
      <c r="W1487" s="80"/>
      <c r="X1487" s="80"/>
      <c r="Y1487" s="80"/>
      <c r="Z1487" s="80"/>
      <c r="AA1487" s="80"/>
      <c r="AB1487" s="80"/>
      <c r="AC1487" s="80"/>
      <c r="AD1487" s="80"/>
      <c r="AE1487" s="80"/>
      <c r="AF1487" s="80"/>
      <c r="AG1487" s="80"/>
      <c r="AH1487" s="80"/>
      <c r="AI1487" s="80"/>
      <c r="AJ1487" s="80"/>
      <c r="AK1487" s="80"/>
      <c r="AL1487" s="80"/>
      <c r="AM1487" s="80"/>
      <c r="AN1487" s="80"/>
    </row>
    <row r="1488" spans="1:40" ht="12" customHeight="1">
      <c r="A1488" s="80"/>
      <c r="B1488" s="80"/>
      <c r="C1488" s="80"/>
      <c r="D1488" s="80"/>
      <c r="E1488" s="80"/>
      <c r="F1488" s="80"/>
      <c r="G1488" s="80"/>
      <c r="H1488" s="80"/>
      <c r="I1488" s="80"/>
      <c r="J1488" s="80"/>
      <c r="K1488" s="80"/>
      <c r="L1488" s="80"/>
      <c r="M1488" s="80"/>
      <c r="N1488" s="177"/>
      <c r="O1488" s="80"/>
      <c r="P1488" s="80"/>
      <c r="Q1488" s="80"/>
      <c r="R1488" s="80"/>
      <c r="S1488" s="80"/>
      <c r="T1488" s="80"/>
      <c r="U1488" s="80"/>
      <c r="V1488" s="80"/>
      <c r="W1488" s="80"/>
      <c r="X1488" s="80"/>
      <c r="Y1488" s="80"/>
      <c r="Z1488" s="80"/>
      <c r="AA1488" s="80"/>
      <c r="AB1488" s="80"/>
      <c r="AC1488" s="80"/>
      <c r="AD1488" s="80"/>
      <c r="AE1488" s="80"/>
      <c r="AF1488" s="80"/>
      <c r="AG1488" s="80"/>
      <c r="AH1488" s="80"/>
      <c r="AI1488" s="80"/>
      <c r="AJ1488" s="80"/>
      <c r="AK1488" s="80"/>
      <c r="AL1488" s="80"/>
      <c r="AM1488" s="80"/>
      <c r="AN1488" s="80"/>
    </row>
    <row r="1489" spans="1:40" ht="12" customHeight="1">
      <c r="A1489" s="80"/>
      <c r="B1489" s="80"/>
      <c r="C1489" s="80"/>
      <c r="D1489" s="80"/>
      <c r="E1489" s="80"/>
      <c r="F1489" s="80"/>
      <c r="G1489" s="80"/>
      <c r="H1489" s="80"/>
      <c r="I1489" s="80"/>
      <c r="J1489" s="80"/>
      <c r="K1489" s="80"/>
      <c r="L1489" s="80"/>
      <c r="M1489" s="80"/>
      <c r="N1489" s="177"/>
      <c r="O1489" s="80"/>
      <c r="P1489" s="80"/>
      <c r="Q1489" s="80"/>
      <c r="R1489" s="80"/>
      <c r="S1489" s="80"/>
      <c r="T1489" s="80"/>
      <c r="U1489" s="80"/>
      <c r="V1489" s="80"/>
      <c r="W1489" s="80"/>
      <c r="X1489" s="80"/>
      <c r="Y1489" s="80"/>
      <c r="Z1489" s="80"/>
      <c r="AA1489" s="80"/>
      <c r="AB1489" s="80"/>
      <c r="AC1489" s="80"/>
      <c r="AD1489" s="80"/>
      <c r="AE1489" s="80"/>
      <c r="AF1489" s="80"/>
      <c r="AG1489" s="80"/>
      <c r="AH1489" s="80"/>
      <c r="AI1489" s="80"/>
      <c r="AJ1489" s="80"/>
      <c r="AK1489" s="80"/>
      <c r="AL1489" s="80"/>
      <c r="AM1489" s="80"/>
      <c r="AN1489" s="80"/>
    </row>
    <row r="1490" spans="1:40" ht="12" customHeight="1">
      <c r="A1490" s="80"/>
      <c r="B1490" s="80"/>
      <c r="C1490" s="80"/>
      <c r="D1490" s="80"/>
      <c r="E1490" s="80"/>
      <c r="F1490" s="80"/>
      <c r="G1490" s="80"/>
      <c r="H1490" s="80"/>
      <c r="I1490" s="80"/>
      <c r="J1490" s="80"/>
      <c r="K1490" s="80"/>
      <c r="L1490" s="80"/>
      <c r="M1490" s="80"/>
      <c r="N1490" s="177"/>
      <c r="O1490" s="80"/>
      <c r="P1490" s="80"/>
      <c r="Q1490" s="80"/>
      <c r="R1490" s="80"/>
      <c r="S1490" s="80"/>
      <c r="T1490" s="80"/>
      <c r="U1490" s="80"/>
      <c r="V1490" s="80"/>
      <c r="W1490" s="80"/>
      <c r="X1490" s="80"/>
      <c r="Y1490" s="80"/>
      <c r="Z1490" s="80"/>
      <c r="AA1490" s="80"/>
      <c r="AB1490" s="80"/>
      <c r="AC1490" s="80"/>
      <c r="AD1490" s="80"/>
      <c r="AE1490" s="80"/>
      <c r="AF1490" s="80"/>
      <c r="AG1490" s="80"/>
      <c r="AH1490" s="80"/>
      <c r="AI1490" s="80"/>
      <c r="AJ1490" s="80"/>
      <c r="AK1490" s="80"/>
      <c r="AL1490" s="80"/>
      <c r="AM1490" s="80"/>
      <c r="AN1490" s="80"/>
    </row>
    <row r="1491" spans="1:40" ht="12" customHeight="1">
      <c r="A1491" s="80"/>
      <c r="B1491" s="80"/>
      <c r="C1491" s="80"/>
      <c r="D1491" s="80"/>
      <c r="E1491" s="80"/>
      <c r="F1491" s="80"/>
      <c r="G1491" s="80"/>
      <c r="H1491" s="80"/>
      <c r="I1491" s="80"/>
      <c r="J1491" s="80"/>
      <c r="K1491" s="80"/>
      <c r="L1491" s="80"/>
      <c r="M1491" s="80"/>
      <c r="N1491" s="177"/>
      <c r="O1491" s="80"/>
      <c r="P1491" s="80"/>
      <c r="Q1491" s="80"/>
      <c r="R1491" s="80"/>
      <c r="S1491" s="80"/>
      <c r="T1491" s="80"/>
      <c r="U1491" s="80"/>
      <c r="V1491" s="80"/>
      <c r="W1491" s="80"/>
      <c r="X1491" s="80"/>
      <c r="Y1491" s="80"/>
      <c r="Z1491" s="80"/>
      <c r="AA1491" s="80"/>
      <c r="AB1491" s="80"/>
      <c r="AC1491" s="80"/>
      <c r="AD1491" s="80"/>
      <c r="AE1491" s="80"/>
      <c r="AF1491" s="80"/>
      <c r="AG1491" s="80"/>
      <c r="AH1491" s="80"/>
      <c r="AI1491" s="80"/>
      <c r="AJ1491" s="80"/>
      <c r="AK1491" s="80"/>
      <c r="AL1491" s="80"/>
      <c r="AM1491" s="80"/>
      <c r="AN1491" s="80"/>
    </row>
    <row r="1492" spans="1:40" ht="12" customHeight="1">
      <c r="A1492" s="80"/>
      <c r="B1492" s="80"/>
      <c r="C1492" s="80"/>
      <c r="D1492" s="80"/>
      <c r="E1492" s="80"/>
      <c r="F1492" s="80"/>
      <c r="G1492" s="80"/>
      <c r="H1492" s="80"/>
      <c r="I1492" s="80"/>
      <c r="J1492" s="80"/>
      <c r="K1492" s="80"/>
      <c r="L1492" s="80"/>
      <c r="M1492" s="80"/>
      <c r="N1492" s="177"/>
      <c r="O1492" s="80"/>
      <c r="P1492" s="80"/>
      <c r="Q1492" s="80"/>
      <c r="R1492" s="80"/>
      <c r="S1492" s="80"/>
      <c r="T1492" s="80"/>
      <c r="U1492" s="80"/>
      <c r="V1492" s="80"/>
      <c r="W1492" s="80"/>
      <c r="X1492" s="80"/>
      <c r="Y1492" s="80"/>
      <c r="Z1492" s="80"/>
      <c r="AA1492" s="80"/>
      <c r="AB1492" s="80"/>
      <c r="AC1492" s="80"/>
      <c r="AD1492" s="80"/>
      <c r="AE1492" s="80"/>
      <c r="AF1492" s="80"/>
      <c r="AG1492" s="80"/>
      <c r="AH1492" s="80"/>
      <c r="AI1492" s="80"/>
      <c r="AJ1492" s="80"/>
      <c r="AK1492" s="80"/>
      <c r="AL1492" s="80"/>
      <c r="AM1492" s="80"/>
      <c r="AN1492" s="80"/>
    </row>
    <row r="1493" spans="1:40" ht="12" customHeight="1">
      <c r="A1493" s="80"/>
      <c r="B1493" s="80"/>
      <c r="C1493" s="80"/>
      <c r="D1493" s="80"/>
      <c r="E1493" s="80"/>
      <c r="F1493" s="80"/>
      <c r="G1493" s="80"/>
      <c r="H1493" s="80"/>
      <c r="I1493" s="80"/>
      <c r="J1493" s="80"/>
      <c r="K1493" s="80"/>
      <c r="L1493" s="80"/>
      <c r="M1493" s="80"/>
      <c r="N1493" s="177"/>
      <c r="O1493" s="80"/>
      <c r="P1493" s="80"/>
      <c r="Q1493" s="80"/>
      <c r="R1493" s="80"/>
      <c r="S1493" s="80"/>
      <c r="T1493" s="80"/>
      <c r="U1493" s="80"/>
      <c r="V1493" s="80"/>
      <c r="W1493" s="80"/>
      <c r="X1493" s="80"/>
      <c r="Y1493" s="80"/>
      <c r="Z1493" s="80"/>
      <c r="AA1493" s="80"/>
      <c r="AB1493" s="80"/>
      <c r="AC1493" s="80"/>
      <c r="AD1493" s="80"/>
      <c r="AE1493" s="80"/>
      <c r="AF1493" s="80"/>
      <c r="AG1493" s="80"/>
      <c r="AH1493" s="80"/>
      <c r="AI1493" s="80"/>
      <c r="AJ1493" s="80"/>
      <c r="AK1493" s="80"/>
      <c r="AL1493" s="80"/>
      <c r="AM1493" s="80"/>
      <c r="AN1493" s="80"/>
    </row>
    <row r="1494" spans="1:40" ht="12" customHeight="1">
      <c r="A1494" s="80"/>
      <c r="B1494" s="80"/>
      <c r="C1494" s="80"/>
      <c r="D1494" s="80"/>
      <c r="E1494" s="80"/>
      <c r="F1494" s="80"/>
      <c r="G1494" s="80"/>
      <c r="H1494" s="80"/>
      <c r="I1494" s="80"/>
      <c r="J1494" s="80"/>
      <c r="K1494" s="80"/>
      <c r="L1494" s="80"/>
      <c r="M1494" s="80"/>
      <c r="N1494" s="177"/>
      <c r="O1494" s="80"/>
      <c r="P1494" s="80"/>
      <c r="Q1494" s="80"/>
      <c r="R1494" s="80"/>
      <c r="S1494" s="80"/>
      <c r="T1494" s="80"/>
      <c r="U1494" s="80"/>
      <c r="V1494" s="80"/>
      <c r="W1494" s="80"/>
      <c r="X1494" s="80"/>
      <c r="Y1494" s="80"/>
      <c r="Z1494" s="80"/>
      <c r="AA1494" s="80"/>
      <c r="AB1494" s="80"/>
      <c r="AC1494" s="80"/>
      <c r="AD1494" s="80"/>
      <c r="AE1494" s="80"/>
      <c r="AF1494" s="80"/>
      <c r="AG1494" s="80"/>
      <c r="AH1494" s="80"/>
      <c r="AI1494" s="80"/>
      <c r="AJ1494" s="80"/>
      <c r="AK1494" s="80"/>
      <c r="AL1494" s="80"/>
      <c r="AM1494" s="80"/>
      <c r="AN1494" s="80"/>
    </row>
    <row r="1495" spans="1:40" ht="12" customHeight="1">
      <c r="A1495" s="80"/>
      <c r="B1495" s="80"/>
      <c r="C1495" s="80"/>
      <c r="D1495" s="80"/>
      <c r="E1495" s="80"/>
      <c r="F1495" s="80"/>
      <c r="G1495" s="80"/>
      <c r="H1495" s="80"/>
      <c r="I1495" s="80"/>
      <c r="J1495" s="80"/>
      <c r="K1495" s="80"/>
      <c r="L1495" s="80"/>
      <c r="M1495" s="80"/>
      <c r="N1495" s="177"/>
      <c r="O1495" s="80"/>
      <c r="P1495" s="80"/>
      <c r="Q1495" s="80"/>
      <c r="R1495" s="80"/>
      <c r="S1495" s="80"/>
      <c r="T1495" s="80"/>
      <c r="U1495" s="80"/>
      <c r="V1495" s="80"/>
      <c r="W1495" s="80"/>
      <c r="X1495" s="80"/>
      <c r="Y1495" s="80"/>
      <c r="Z1495" s="80"/>
      <c r="AA1495" s="80"/>
      <c r="AB1495" s="80"/>
      <c r="AC1495" s="80"/>
      <c r="AD1495" s="80"/>
      <c r="AE1495" s="80"/>
      <c r="AF1495" s="80"/>
      <c r="AG1495" s="80"/>
      <c r="AH1495" s="80"/>
      <c r="AI1495" s="80"/>
      <c r="AJ1495" s="80"/>
      <c r="AK1495" s="80"/>
      <c r="AL1495" s="80"/>
      <c r="AM1495" s="80"/>
      <c r="AN1495" s="80"/>
    </row>
    <row r="1496" spans="1:40" ht="12" customHeight="1">
      <c r="A1496" s="80"/>
      <c r="B1496" s="80"/>
      <c r="C1496" s="80"/>
      <c r="D1496" s="80"/>
      <c r="E1496" s="80"/>
      <c r="F1496" s="80"/>
      <c r="G1496" s="80"/>
      <c r="H1496" s="80"/>
      <c r="I1496" s="80"/>
      <c r="J1496" s="80"/>
      <c r="K1496" s="80"/>
      <c r="L1496" s="80"/>
      <c r="M1496" s="80"/>
      <c r="N1496" s="177"/>
      <c r="O1496" s="80"/>
      <c r="P1496" s="80"/>
      <c r="Q1496" s="80"/>
      <c r="R1496" s="80"/>
      <c r="S1496" s="80"/>
      <c r="T1496" s="80"/>
      <c r="U1496" s="80"/>
      <c r="V1496" s="80"/>
      <c r="W1496" s="80"/>
      <c r="X1496" s="80"/>
      <c r="Y1496" s="80"/>
      <c r="Z1496" s="80"/>
      <c r="AA1496" s="80"/>
      <c r="AB1496" s="80"/>
      <c r="AC1496" s="80"/>
      <c r="AD1496" s="80"/>
      <c r="AE1496" s="80"/>
      <c r="AF1496" s="80"/>
      <c r="AG1496" s="80"/>
      <c r="AH1496" s="80"/>
      <c r="AI1496" s="80"/>
      <c r="AJ1496" s="80"/>
      <c r="AK1496" s="80"/>
      <c r="AL1496" s="80"/>
      <c r="AM1496" s="80"/>
      <c r="AN1496" s="80"/>
    </row>
    <row r="1497" spans="1:40" ht="12" customHeight="1">
      <c r="A1497" s="80"/>
      <c r="B1497" s="80"/>
      <c r="C1497" s="80"/>
      <c r="D1497" s="80"/>
      <c r="E1497" s="80"/>
      <c r="F1497" s="80"/>
      <c r="G1497" s="80"/>
      <c r="H1497" s="80"/>
      <c r="I1497" s="80"/>
      <c r="J1497" s="80"/>
      <c r="K1497" s="80"/>
      <c r="L1497" s="80"/>
      <c r="M1497" s="80"/>
      <c r="N1497" s="177"/>
      <c r="O1497" s="80"/>
      <c r="P1497" s="80"/>
      <c r="Q1497" s="80"/>
      <c r="R1497" s="80"/>
      <c r="S1497" s="80"/>
      <c r="T1497" s="80"/>
      <c r="U1497" s="80"/>
      <c r="V1497" s="80"/>
      <c r="W1497" s="80"/>
      <c r="X1497" s="80"/>
      <c r="Y1497" s="80"/>
      <c r="Z1497" s="80"/>
      <c r="AA1497" s="80"/>
      <c r="AB1497" s="80"/>
      <c r="AC1497" s="80"/>
      <c r="AD1497" s="80"/>
      <c r="AE1497" s="80"/>
      <c r="AF1497" s="80"/>
      <c r="AG1497" s="80"/>
      <c r="AH1497" s="80"/>
      <c r="AI1497" s="80"/>
      <c r="AJ1497" s="80"/>
      <c r="AK1497" s="80"/>
      <c r="AL1497" s="80"/>
      <c r="AM1497" s="80"/>
      <c r="AN1497" s="80"/>
    </row>
    <row r="1498" spans="1:40" ht="12" customHeight="1">
      <c r="A1498" s="80"/>
      <c r="B1498" s="80"/>
      <c r="C1498" s="80"/>
      <c r="D1498" s="80"/>
      <c r="E1498" s="80"/>
      <c r="F1498" s="80"/>
      <c r="G1498" s="80"/>
      <c r="H1498" s="80"/>
      <c r="I1498" s="80"/>
      <c r="J1498" s="80"/>
      <c r="K1498" s="80"/>
      <c r="L1498" s="80"/>
      <c r="M1498" s="80"/>
      <c r="N1498" s="177"/>
      <c r="O1498" s="80"/>
      <c r="P1498" s="80"/>
      <c r="Q1498" s="80"/>
      <c r="R1498" s="80"/>
      <c r="S1498" s="80"/>
      <c r="T1498" s="80"/>
      <c r="U1498" s="80"/>
      <c r="V1498" s="80"/>
      <c r="W1498" s="80"/>
      <c r="X1498" s="80"/>
      <c r="Y1498" s="80"/>
      <c r="Z1498" s="80"/>
      <c r="AA1498" s="80"/>
      <c r="AB1498" s="80"/>
      <c r="AC1498" s="80"/>
      <c r="AD1498" s="80"/>
      <c r="AE1498" s="80"/>
      <c r="AF1498" s="80"/>
      <c r="AG1498" s="80"/>
      <c r="AH1498" s="80"/>
      <c r="AI1498" s="80"/>
      <c r="AJ1498" s="80"/>
      <c r="AK1498" s="80"/>
      <c r="AL1498" s="80"/>
      <c r="AM1498" s="80"/>
      <c r="AN1498" s="80"/>
    </row>
    <row r="1499" spans="1:40" ht="12" customHeight="1">
      <c r="A1499" s="80"/>
      <c r="B1499" s="80"/>
      <c r="C1499" s="80"/>
      <c r="D1499" s="80"/>
      <c r="E1499" s="80"/>
      <c r="F1499" s="80"/>
      <c r="G1499" s="80"/>
      <c r="H1499" s="80"/>
      <c r="I1499" s="80"/>
      <c r="J1499" s="80"/>
      <c r="K1499" s="80"/>
      <c r="L1499" s="80"/>
      <c r="M1499" s="80"/>
      <c r="N1499" s="177"/>
      <c r="O1499" s="80"/>
      <c r="P1499" s="80"/>
      <c r="Q1499" s="80"/>
      <c r="R1499" s="80"/>
      <c r="S1499" s="80"/>
      <c r="T1499" s="80"/>
      <c r="U1499" s="80"/>
      <c r="V1499" s="80"/>
      <c r="W1499" s="80"/>
      <c r="X1499" s="80"/>
      <c r="Y1499" s="80"/>
      <c r="Z1499" s="80"/>
      <c r="AA1499" s="80"/>
      <c r="AB1499" s="80"/>
      <c r="AC1499" s="80"/>
      <c r="AD1499" s="80"/>
      <c r="AE1499" s="80"/>
      <c r="AF1499" s="80"/>
      <c r="AG1499" s="80"/>
      <c r="AH1499" s="80"/>
      <c r="AI1499" s="80"/>
      <c r="AJ1499" s="80"/>
      <c r="AK1499" s="80"/>
      <c r="AL1499" s="80"/>
      <c r="AM1499" s="80"/>
      <c r="AN1499" s="80"/>
    </row>
    <row r="1500" spans="1:40" ht="12" customHeight="1">
      <c r="A1500" s="80"/>
      <c r="B1500" s="80"/>
      <c r="C1500" s="80"/>
      <c r="D1500" s="80"/>
      <c r="E1500" s="80"/>
      <c r="F1500" s="80"/>
      <c r="G1500" s="80"/>
      <c r="H1500" s="80"/>
      <c r="I1500" s="80"/>
      <c r="J1500" s="80"/>
      <c r="K1500" s="80"/>
      <c r="L1500" s="80"/>
      <c r="M1500" s="80"/>
      <c r="N1500" s="177"/>
      <c r="O1500" s="80"/>
      <c r="P1500" s="80"/>
      <c r="Q1500" s="80"/>
      <c r="R1500" s="80"/>
      <c r="S1500" s="80"/>
      <c r="T1500" s="80"/>
      <c r="U1500" s="80"/>
      <c r="V1500" s="80"/>
      <c r="W1500" s="80"/>
      <c r="X1500" s="80"/>
      <c r="Y1500" s="80"/>
      <c r="Z1500" s="80"/>
      <c r="AA1500" s="80"/>
      <c r="AB1500" s="80"/>
      <c r="AC1500" s="80"/>
      <c r="AD1500" s="80"/>
      <c r="AE1500" s="80"/>
      <c r="AF1500" s="80"/>
      <c r="AG1500" s="80"/>
      <c r="AH1500" s="80"/>
      <c r="AI1500" s="80"/>
      <c r="AJ1500" s="80"/>
      <c r="AK1500" s="80"/>
      <c r="AL1500" s="80"/>
      <c r="AM1500" s="80"/>
      <c r="AN1500" s="80"/>
    </row>
    <row r="1501" spans="1:40" ht="12" customHeight="1">
      <c r="A1501" s="80"/>
      <c r="B1501" s="80"/>
      <c r="C1501" s="80"/>
      <c r="D1501" s="80"/>
      <c r="E1501" s="80"/>
      <c r="F1501" s="80"/>
      <c r="G1501" s="80"/>
      <c r="H1501" s="80"/>
      <c r="I1501" s="80"/>
      <c r="J1501" s="80"/>
      <c r="K1501" s="80"/>
      <c r="L1501" s="80"/>
      <c r="M1501" s="80"/>
      <c r="N1501" s="177"/>
      <c r="O1501" s="80"/>
      <c r="P1501" s="80"/>
      <c r="Q1501" s="80"/>
      <c r="R1501" s="80"/>
      <c r="S1501" s="80"/>
      <c r="T1501" s="80"/>
      <c r="U1501" s="80"/>
      <c r="V1501" s="80"/>
      <c r="W1501" s="80"/>
      <c r="X1501" s="80"/>
      <c r="Y1501" s="80"/>
      <c r="Z1501" s="80"/>
      <c r="AA1501" s="80"/>
      <c r="AB1501" s="80"/>
      <c r="AC1501" s="80"/>
      <c r="AD1501" s="80"/>
      <c r="AE1501" s="80"/>
      <c r="AF1501" s="80"/>
      <c r="AG1501" s="80"/>
      <c r="AH1501" s="80"/>
      <c r="AI1501" s="80"/>
      <c r="AJ1501" s="80"/>
      <c r="AK1501" s="80"/>
      <c r="AL1501" s="80"/>
      <c r="AM1501" s="80"/>
      <c r="AN1501" s="80"/>
    </row>
    <row r="1502" spans="1:40" ht="12" customHeight="1">
      <c r="A1502" s="80"/>
      <c r="B1502" s="80"/>
      <c r="C1502" s="80"/>
      <c r="D1502" s="80"/>
      <c r="E1502" s="80"/>
      <c r="F1502" s="80"/>
      <c r="G1502" s="80"/>
      <c r="H1502" s="80"/>
      <c r="I1502" s="80"/>
      <c r="J1502" s="80"/>
      <c r="K1502" s="80"/>
      <c r="L1502" s="80"/>
      <c r="M1502" s="80"/>
      <c r="N1502" s="177"/>
      <c r="O1502" s="80"/>
      <c r="P1502" s="80"/>
      <c r="Q1502" s="80"/>
      <c r="R1502" s="80"/>
      <c r="S1502" s="80"/>
      <c r="T1502" s="80"/>
      <c r="U1502" s="80"/>
      <c r="V1502" s="80"/>
      <c r="W1502" s="80"/>
      <c r="X1502" s="80"/>
      <c r="Y1502" s="80"/>
      <c r="Z1502" s="80"/>
      <c r="AA1502" s="80"/>
      <c r="AB1502" s="80"/>
      <c r="AC1502" s="80"/>
      <c r="AD1502" s="80"/>
      <c r="AE1502" s="80"/>
      <c r="AF1502" s="80"/>
      <c r="AG1502" s="80"/>
      <c r="AH1502" s="80"/>
      <c r="AI1502" s="80"/>
      <c r="AJ1502" s="80"/>
      <c r="AK1502" s="80"/>
      <c r="AL1502" s="80"/>
      <c r="AM1502" s="80"/>
      <c r="AN1502" s="80"/>
    </row>
    <row r="1503" spans="1:40" ht="12" customHeight="1">
      <c r="A1503" s="80"/>
      <c r="B1503" s="80"/>
      <c r="C1503" s="80"/>
      <c r="D1503" s="80"/>
      <c r="E1503" s="80"/>
      <c r="F1503" s="80"/>
      <c r="G1503" s="80"/>
      <c r="H1503" s="80"/>
      <c r="I1503" s="80"/>
      <c r="J1503" s="80"/>
      <c r="K1503" s="80"/>
      <c r="L1503" s="80"/>
      <c r="M1503" s="80"/>
      <c r="N1503" s="177"/>
      <c r="O1503" s="80"/>
      <c r="P1503" s="80"/>
      <c r="Q1503" s="80"/>
      <c r="R1503" s="80"/>
      <c r="S1503" s="80"/>
      <c r="T1503" s="80"/>
      <c r="U1503" s="80"/>
      <c r="V1503" s="80"/>
      <c r="W1503" s="80"/>
      <c r="X1503" s="80"/>
      <c r="Y1503" s="80"/>
      <c r="Z1503" s="80"/>
      <c r="AA1503" s="80"/>
      <c r="AB1503" s="80"/>
      <c r="AC1503" s="80"/>
      <c r="AD1503" s="80"/>
      <c r="AE1503" s="80"/>
      <c r="AF1503" s="80"/>
      <c r="AG1503" s="80"/>
      <c r="AH1503" s="80"/>
      <c r="AI1503" s="80"/>
      <c r="AJ1503" s="80"/>
      <c r="AK1503" s="80"/>
      <c r="AL1503" s="80"/>
      <c r="AM1503" s="80"/>
      <c r="AN1503" s="80"/>
    </row>
    <row r="1504" spans="1:40" ht="12" customHeight="1">
      <c r="A1504" s="80"/>
      <c r="B1504" s="80"/>
      <c r="C1504" s="80"/>
      <c r="D1504" s="80"/>
      <c r="E1504" s="80"/>
      <c r="F1504" s="80"/>
      <c r="G1504" s="80"/>
      <c r="H1504" s="80"/>
      <c r="I1504" s="80"/>
      <c r="J1504" s="80"/>
      <c r="K1504" s="80"/>
      <c r="L1504" s="80"/>
      <c r="M1504" s="80"/>
      <c r="N1504" s="177"/>
      <c r="O1504" s="80"/>
      <c r="P1504" s="80"/>
      <c r="Q1504" s="80"/>
      <c r="R1504" s="80"/>
      <c r="S1504" s="80"/>
      <c r="T1504" s="80"/>
      <c r="U1504" s="80"/>
      <c r="V1504" s="80"/>
      <c r="W1504" s="80"/>
      <c r="X1504" s="80"/>
      <c r="Y1504" s="80"/>
      <c r="Z1504" s="80"/>
      <c r="AA1504" s="80"/>
      <c r="AB1504" s="80"/>
      <c r="AC1504" s="80"/>
      <c r="AD1504" s="80"/>
      <c r="AE1504" s="80"/>
      <c r="AF1504" s="80"/>
      <c r="AG1504" s="80"/>
      <c r="AH1504" s="80"/>
      <c r="AI1504" s="80"/>
      <c r="AJ1504" s="80"/>
      <c r="AK1504" s="80"/>
      <c r="AL1504" s="80"/>
      <c r="AM1504" s="80"/>
      <c r="AN1504" s="80"/>
    </row>
    <row r="1505" spans="1:40" ht="12" customHeight="1">
      <c r="A1505" s="80"/>
      <c r="B1505" s="80"/>
      <c r="C1505" s="80"/>
      <c r="D1505" s="80"/>
      <c r="E1505" s="80"/>
      <c r="F1505" s="80"/>
      <c r="G1505" s="80"/>
      <c r="H1505" s="80"/>
      <c r="I1505" s="80"/>
      <c r="J1505" s="80"/>
      <c r="K1505" s="80"/>
      <c r="L1505" s="80"/>
      <c r="M1505" s="80"/>
      <c r="N1505" s="177"/>
      <c r="O1505" s="80"/>
      <c r="P1505" s="80"/>
      <c r="Q1505" s="80"/>
      <c r="R1505" s="80"/>
      <c r="S1505" s="80"/>
      <c r="T1505" s="80"/>
      <c r="U1505" s="80"/>
      <c r="V1505" s="80"/>
      <c r="W1505" s="80"/>
      <c r="X1505" s="80"/>
      <c r="Y1505" s="80"/>
      <c r="Z1505" s="80"/>
      <c r="AA1505" s="80"/>
      <c r="AB1505" s="80"/>
      <c r="AC1505" s="80"/>
      <c r="AD1505" s="80"/>
      <c r="AE1505" s="80"/>
      <c r="AF1505" s="80"/>
      <c r="AG1505" s="80"/>
      <c r="AH1505" s="80"/>
      <c r="AI1505" s="80"/>
      <c r="AJ1505" s="80"/>
      <c r="AK1505" s="80"/>
      <c r="AL1505" s="80"/>
      <c r="AM1505" s="80"/>
      <c r="AN1505" s="80"/>
    </row>
    <row r="1506" spans="1:40" ht="12" customHeight="1">
      <c r="A1506" s="80"/>
      <c r="B1506" s="80"/>
      <c r="C1506" s="80"/>
      <c r="D1506" s="80"/>
      <c r="E1506" s="80"/>
      <c r="F1506" s="80"/>
      <c r="G1506" s="80"/>
      <c r="H1506" s="80"/>
      <c r="I1506" s="80"/>
      <c r="J1506" s="80"/>
      <c r="K1506" s="80"/>
      <c r="L1506" s="80"/>
      <c r="M1506" s="80"/>
      <c r="N1506" s="177"/>
      <c r="O1506" s="80"/>
      <c r="P1506" s="80"/>
      <c r="Q1506" s="80"/>
      <c r="R1506" s="80"/>
      <c r="S1506" s="80"/>
      <c r="T1506" s="80"/>
      <c r="U1506" s="80"/>
      <c r="V1506" s="80"/>
      <c r="W1506" s="80"/>
      <c r="X1506" s="80"/>
      <c r="Y1506" s="80"/>
      <c r="Z1506" s="80"/>
      <c r="AA1506" s="80"/>
      <c r="AB1506" s="80"/>
      <c r="AC1506" s="80"/>
      <c r="AD1506" s="80"/>
      <c r="AE1506" s="80"/>
      <c r="AF1506" s="80"/>
      <c r="AG1506" s="80"/>
      <c r="AH1506" s="80"/>
      <c r="AI1506" s="80"/>
      <c r="AJ1506" s="80"/>
      <c r="AK1506" s="80"/>
      <c r="AL1506" s="80"/>
      <c r="AM1506" s="80"/>
      <c r="AN1506" s="80"/>
    </row>
    <row r="1507" spans="1:40" ht="12" customHeight="1">
      <c r="A1507" s="80"/>
      <c r="B1507" s="80"/>
      <c r="C1507" s="80"/>
      <c r="D1507" s="80"/>
      <c r="E1507" s="80"/>
      <c r="F1507" s="80"/>
      <c r="G1507" s="80"/>
      <c r="H1507" s="80"/>
      <c r="I1507" s="80"/>
      <c r="J1507" s="80"/>
      <c r="K1507" s="80"/>
      <c r="L1507" s="80"/>
      <c r="M1507" s="80"/>
      <c r="N1507" s="177"/>
      <c r="O1507" s="80"/>
      <c r="P1507" s="80"/>
      <c r="Q1507" s="80"/>
      <c r="R1507" s="80"/>
      <c r="S1507" s="80"/>
      <c r="T1507" s="80"/>
      <c r="U1507" s="80"/>
      <c r="V1507" s="80"/>
      <c r="W1507" s="80"/>
      <c r="X1507" s="80"/>
      <c r="Y1507" s="80"/>
      <c r="Z1507" s="80"/>
      <c r="AA1507" s="80"/>
      <c r="AB1507" s="80"/>
      <c r="AC1507" s="80"/>
      <c r="AD1507" s="80"/>
      <c r="AE1507" s="80"/>
      <c r="AF1507" s="80"/>
      <c r="AG1507" s="80"/>
      <c r="AH1507" s="80"/>
      <c r="AI1507" s="80"/>
      <c r="AJ1507" s="80"/>
      <c r="AK1507" s="80"/>
      <c r="AL1507" s="80"/>
      <c r="AM1507" s="80"/>
      <c r="AN1507" s="80"/>
    </row>
    <row r="1508" spans="1:40" ht="12" customHeight="1">
      <c r="A1508" s="80"/>
      <c r="B1508" s="80"/>
      <c r="C1508" s="80"/>
      <c r="D1508" s="80"/>
      <c r="E1508" s="80"/>
      <c r="F1508" s="80"/>
      <c r="G1508" s="80"/>
      <c r="H1508" s="80"/>
      <c r="I1508" s="80"/>
      <c r="J1508" s="80"/>
      <c r="K1508" s="80"/>
      <c r="L1508" s="80"/>
      <c r="M1508" s="80"/>
      <c r="N1508" s="177"/>
      <c r="O1508" s="80"/>
      <c r="P1508" s="80"/>
      <c r="Q1508" s="80"/>
      <c r="R1508" s="80"/>
      <c r="S1508" s="80"/>
      <c r="T1508" s="80"/>
      <c r="U1508" s="80"/>
      <c r="V1508" s="80"/>
      <c r="W1508" s="80"/>
      <c r="X1508" s="80"/>
      <c r="Y1508" s="80"/>
      <c r="Z1508" s="80"/>
      <c r="AA1508" s="80"/>
      <c r="AB1508" s="80"/>
      <c r="AC1508" s="80"/>
      <c r="AD1508" s="80"/>
      <c r="AE1508" s="80"/>
      <c r="AF1508" s="80"/>
      <c r="AG1508" s="80"/>
      <c r="AH1508" s="80"/>
      <c r="AI1508" s="80"/>
      <c r="AJ1508" s="80"/>
      <c r="AK1508" s="80"/>
      <c r="AL1508" s="80"/>
      <c r="AM1508" s="80"/>
      <c r="AN1508" s="80"/>
    </row>
    <row r="1509" spans="1:40" ht="12" customHeight="1">
      <c r="A1509" s="80"/>
      <c r="B1509" s="80"/>
      <c r="C1509" s="80"/>
      <c r="D1509" s="80"/>
      <c r="E1509" s="80"/>
      <c r="F1509" s="80"/>
      <c r="G1509" s="80"/>
      <c r="H1509" s="80"/>
      <c r="I1509" s="80"/>
      <c r="J1509" s="80"/>
      <c r="K1509" s="80"/>
      <c r="L1509" s="80"/>
      <c r="M1509" s="80"/>
      <c r="N1509" s="177"/>
      <c r="O1509" s="80"/>
      <c r="P1509" s="80"/>
      <c r="Q1509" s="80"/>
      <c r="R1509" s="80"/>
      <c r="S1509" s="80"/>
      <c r="T1509" s="80"/>
      <c r="U1509" s="80"/>
      <c r="V1509" s="80"/>
      <c r="W1509" s="80"/>
      <c r="X1509" s="80"/>
      <c r="Y1509" s="80"/>
      <c r="Z1509" s="80"/>
      <c r="AA1509" s="80"/>
      <c r="AB1509" s="80"/>
      <c r="AC1509" s="80"/>
      <c r="AD1509" s="80"/>
      <c r="AE1509" s="80"/>
      <c r="AF1509" s="80"/>
      <c r="AG1509" s="80"/>
      <c r="AH1509" s="80"/>
      <c r="AI1509" s="80"/>
      <c r="AJ1509" s="80"/>
      <c r="AK1509" s="80"/>
      <c r="AL1509" s="80"/>
      <c r="AM1509" s="80"/>
      <c r="AN1509" s="80"/>
    </row>
    <row r="1510" spans="1:40" ht="12" customHeight="1">
      <c r="A1510" s="80"/>
      <c r="B1510" s="80"/>
      <c r="C1510" s="80"/>
      <c r="D1510" s="80"/>
      <c r="E1510" s="80"/>
      <c r="F1510" s="80"/>
      <c r="G1510" s="80"/>
      <c r="H1510" s="80"/>
      <c r="I1510" s="80"/>
      <c r="J1510" s="80"/>
      <c r="K1510" s="80"/>
      <c r="L1510" s="80"/>
      <c r="M1510" s="80"/>
      <c r="N1510" s="177"/>
      <c r="O1510" s="80"/>
      <c r="P1510" s="80"/>
      <c r="Q1510" s="80"/>
      <c r="R1510" s="80"/>
      <c r="S1510" s="80"/>
      <c r="T1510" s="80"/>
      <c r="U1510" s="80"/>
      <c r="V1510" s="80"/>
      <c r="W1510" s="80"/>
      <c r="X1510" s="80"/>
      <c r="Y1510" s="80"/>
      <c r="Z1510" s="80"/>
      <c r="AA1510" s="80"/>
      <c r="AB1510" s="80"/>
      <c r="AC1510" s="80"/>
      <c r="AD1510" s="80"/>
      <c r="AE1510" s="80"/>
      <c r="AF1510" s="80"/>
      <c r="AG1510" s="80"/>
      <c r="AH1510" s="80"/>
      <c r="AI1510" s="80"/>
      <c r="AJ1510" s="80"/>
      <c r="AK1510" s="80"/>
      <c r="AL1510" s="80"/>
      <c r="AM1510" s="80"/>
      <c r="AN1510" s="80"/>
    </row>
    <row r="1511" spans="1:40" ht="12" customHeight="1">
      <c r="A1511" s="80"/>
      <c r="B1511" s="80"/>
      <c r="C1511" s="80"/>
      <c r="D1511" s="80"/>
      <c r="E1511" s="80"/>
      <c r="F1511" s="80"/>
      <c r="G1511" s="80"/>
      <c r="H1511" s="80"/>
      <c r="I1511" s="80"/>
      <c r="J1511" s="80"/>
      <c r="K1511" s="80"/>
      <c r="L1511" s="80"/>
      <c r="M1511" s="80"/>
      <c r="N1511" s="177"/>
      <c r="O1511" s="80"/>
      <c r="P1511" s="80"/>
      <c r="Q1511" s="80"/>
      <c r="R1511" s="80"/>
      <c r="S1511" s="80"/>
      <c r="T1511" s="80"/>
      <c r="U1511" s="80"/>
      <c r="V1511" s="80"/>
      <c r="W1511" s="80"/>
      <c r="X1511" s="80"/>
      <c r="Y1511" s="80"/>
      <c r="Z1511" s="80"/>
      <c r="AA1511" s="80"/>
      <c r="AB1511" s="80"/>
      <c r="AC1511" s="80"/>
      <c r="AD1511" s="80"/>
      <c r="AE1511" s="80"/>
      <c r="AF1511" s="80"/>
      <c r="AG1511" s="80"/>
      <c r="AH1511" s="80"/>
      <c r="AI1511" s="80"/>
      <c r="AJ1511" s="80"/>
      <c r="AK1511" s="80"/>
      <c r="AL1511" s="80"/>
      <c r="AM1511" s="80"/>
      <c r="AN1511" s="80"/>
    </row>
    <row r="1512" spans="1:40" ht="12" customHeight="1">
      <c r="A1512" s="80"/>
      <c r="B1512" s="80"/>
      <c r="C1512" s="80"/>
      <c r="D1512" s="80"/>
      <c r="E1512" s="80"/>
      <c r="F1512" s="80"/>
      <c r="G1512" s="80"/>
      <c r="H1512" s="80"/>
      <c r="I1512" s="80"/>
      <c r="J1512" s="80"/>
      <c r="K1512" s="80"/>
      <c r="L1512" s="80"/>
      <c r="M1512" s="80"/>
      <c r="N1512" s="177"/>
      <c r="O1512" s="80"/>
      <c r="P1512" s="80"/>
      <c r="Q1512" s="80"/>
      <c r="R1512" s="80"/>
      <c r="S1512" s="80"/>
      <c r="T1512" s="80"/>
      <c r="U1512" s="80"/>
      <c r="V1512" s="80"/>
      <c r="W1512" s="80"/>
      <c r="X1512" s="80"/>
      <c r="Y1512" s="80"/>
      <c r="Z1512" s="80"/>
      <c r="AA1512" s="80"/>
      <c r="AB1512" s="80"/>
      <c r="AC1512" s="80"/>
      <c r="AD1512" s="80"/>
      <c r="AE1512" s="80"/>
      <c r="AF1512" s="80"/>
      <c r="AG1512" s="80"/>
      <c r="AH1512" s="80"/>
      <c r="AI1512" s="80"/>
      <c r="AJ1512" s="80"/>
      <c r="AK1512" s="80"/>
      <c r="AL1512" s="80"/>
      <c r="AM1512" s="80"/>
      <c r="AN1512" s="80"/>
    </row>
    <row r="1513" spans="1:40" ht="12" customHeight="1">
      <c r="A1513" s="80"/>
      <c r="B1513" s="80"/>
      <c r="C1513" s="80"/>
      <c r="D1513" s="80"/>
      <c r="E1513" s="80"/>
      <c r="F1513" s="80"/>
      <c r="G1513" s="80"/>
      <c r="H1513" s="80"/>
      <c r="I1513" s="80"/>
      <c r="J1513" s="80"/>
      <c r="K1513" s="80"/>
      <c r="L1513" s="80"/>
      <c r="M1513" s="80"/>
      <c r="N1513" s="177"/>
      <c r="O1513" s="80"/>
      <c r="P1513" s="80"/>
      <c r="Q1513" s="80"/>
      <c r="R1513" s="80"/>
      <c r="S1513" s="80"/>
      <c r="T1513" s="80"/>
      <c r="U1513" s="80"/>
      <c r="V1513" s="80"/>
      <c r="W1513" s="80"/>
      <c r="X1513" s="80"/>
      <c r="Y1513" s="80"/>
      <c r="Z1513" s="80"/>
      <c r="AA1513" s="80"/>
      <c r="AB1513" s="80"/>
      <c r="AC1513" s="80"/>
      <c r="AD1513" s="80"/>
      <c r="AE1513" s="80"/>
      <c r="AF1513" s="80"/>
      <c r="AG1513" s="80"/>
      <c r="AH1513" s="80"/>
      <c r="AI1513" s="80"/>
      <c r="AJ1513" s="80"/>
      <c r="AK1513" s="80"/>
      <c r="AL1513" s="80"/>
      <c r="AM1513" s="80"/>
      <c r="AN1513" s="80"/>
    </row>
    <row r="1514" spans="1:40" ht="12" customHeight="1">
      <c r="A1514" s="80"/>
      <c r="B1514" s="80"/>
      <c r="C1514" s="80"/>
      <c r="D1514" s="80"/>
      <c r="E1514" s="80"/>
      <c r="F1514" s="80"/>
      <c r="G1514" s="80"/>
      <c r="H1514" s="80"/>
      <c r="I1514" s="80"/>
      <c r="J1514" s="80"/>
      <c r="K1514" s="80"/>
      <c r="L1514" s="80"/>
      <c r="M1514" s="80"/>
      <c r="N1514" s="177"/>
      <c r="O1514" s="80"/>
      <c r="P1514" s="80"/>
      <c r="Q1514" s="80"/>
      <c r="R1514" s="80"/>
      <c r="S1514" s="80"/>
      <c r="T1514" s="80"/>
      <c r="U1514" s="80"/>
      <c r="V1514" s="80"/>
      <c r="W1514" s="80"/>
      <c r="X1514" s="80"/>
      <c r="Y1514" s="80"/>
      <c r="Z1514" s="80"/>
      <c r="AA1514" s="80"/>
      <c r="AB1514" s="80"/>
      <c r="AC1514" s="80"/>
      <c r="AD1514" s="80"/>
      <c r="AE1514" s="80"/>
      <c r="AF1514" s="80"/>
      <c r="AG1514" s="80"/>
      <c r="AH1514" s="80"/>
      <c r="AI1514" s="80"/>
      <c r="AJ1514" s="80"/>
      <c r="AK1514" s="80"/>
      <c r="AL1514" s="80"/>
      <c r="AM1514" s="80"/>
      <c r="AN1514" s="80"/>
    </row>
    <row r="1515" spans="1:40" ht="12" customHeight="1">
      <c r="A1515" s="80"/>
      <c r="B1515" s="80"/>
      <c r="C1515" s="80"/>
      <c r="D1515" s="80"/>
      <c r="E1515" s="80"/>
      <c r="F1515" s="80"/>
      <c r="G1515" s="80"/>
      <c r="H1515" s="80"/>
      <c r="I1515" s="80"/>
      <c r="J1515" s="80"/>
      <c r="K1515" s="80"/>
      <c r="L1515" s="80"/>
      <c r="M1515" s="80"/>
      <c r="N1515" s="177"/>
      <c r="O1515" s="80"/>
      <c r="P1515" s="80"/>
      <c r="Q1515" s="80"/>
      <c r="R1515" s="80"/>
      <c r="S1515" s="80"/>
      <c r="T1515" s="80"/>
      <c r="U1515" s="80"/>
      <c r="V1515" s="80"/>
      <c r="W1515" s="80"/>
      <c r="X1515" s="80"/>
      <c r="Y1515" s="80"/>
      <c r="Z1515" s="80"/>
      <c r="AA1515" s="80"/>
      <c r="AB1515" s="80"/>
      <c r="AC1515" s="80"/>
      <c r="AD1515" s="80"/>
      <c r="AE1515" s="80"/>
      <c r="AF1515" s="80"/>
      <c r="AG1515" s="80"/>
      <c r="AH1515" s="80"/>
      <c r="AI1515" s="80"/>
      <c r="AJ1515" s="80"/>
      <c r="AK1515" s="80"/>
      <c r="AL1515" s="80"/>
      <c r="AM1515" s="80"/>
      <c r="AN1515" s="80"/>
    </row>
    <row r="1516" spans="1:40" ht="12" customHeight="1">
      <c r="A1516" s="80"/>
      <c r="B1516" s="80"/>
      <c r="C1516" s="80"/>
      <c r="D1516" s="80"/>
      <c r="E1516" s="80"/>
      <c r="F1516" s="80"/>
      <c r="G1516" s="80"/>
      <c r="H1516" s="80"/>
      <c r="I1516" s="80"/>
      <c r="J1516" s="80"/>
      <c r="K1516" s="80"/>
      <c r="L1516" s="80"/>
      <c r="M1516" s="80"/>
      <c r="N1516" s="177"/>
      <c r="O1516" s="80"/>
      <c r="P1516" s="80"/>
      <c r="Q1516" s="80"/>
      <c r="R1516" s="80"/>
      <c r="S1516" s="80"/>
      <c r="T1516" s="80"/>
      <c r="U1516" s="80"/>
      <c r="V1516" s="80"/>
      <c r="W1516" s="80"/>
      <c r="X1516" s="80"/>
      <c r="Y1516" s="80"/>
      <c r="Z1516" s="80"/>
      <c r="AA1516" s="80"/>
      <c r="AB1516" s="80"/>
      <c r="AC1516" s="80"/>
      <c r="AD1516" s="80"/>
      <c r="AE1516" s="80"/>
      <c r="AF1516" s="80"/>
      <c r="AG1516" s="80"/>
      <c r="AH1516" s="80"/>
      <c r="AI1516" s="80"/>
      <c r="AJ1516" s="80"/>
      <c r="AK1516" s="80"/>
      <c r="AL1516" s="80"/>
      <c r="AM1516" s="80"/>
      <c r="AN1516" s="80"/>
    </row>
    <row r="1517" spans="1:40" ht="12" customHeight="1">
      <c r="A1517" s="80"/>
      <c r="B1517" s="80"/>
      <c r="C1517" s="80"/>
      <c r="D1517" s="80"/>
      <c r="E1517" s="80"/>
      <c r="F1517" s="80"/>
      <c r="G1517" s="80"/>
      <c r="H1517" s="80"/>
      <c r="I1517" s="80"/>
      <c r="J1517" s="80"/>
      <c r="K1517" s="80"/>
      <c r="L1517" s="80"/>
      <c r="M1517" s="80"/>
      <c r="N1517" s="177"/>
      <c r="O1517" s="80"/>
      <c r="P1517" s="80"/>
      <c r="Q1517" s="80"/>
      <c r="R1517" s="80"/>
      <c r="S1517" s="80"/>
      <c r="T1517" s="80"/>
      <c r="U1517" s="80"/>
      <c r="V1517" s="80"/>
      <c r="W1517" s="80"/>
      <c r="X1517" s="80"/>
      <c r="Y1517" s="80"/>
      <c r="Z1517" s="80"/>
      <c r="AA1517" s="80"/>
      <c r="AB1517" s="80"/>
      <c r="AC1517" s="80"/>
      <c r="AD1517" s="80"/>
      <c r="AE1517" s="80"/>
      <c r="AF1517" s="80"/>
      <c r="AG1517" s="80"/>
      <c r="AH1517" s="80"/>
      <c r="AI1517" s="80"/>
      <c r="AJ1517" s="80"/>
      <c r="AK1517" s="80"/>
      <c r="AL1517" s="80"/>
      <c r="AM1517" s="80"/>
      <c r="AN1517" s="80"/>
    </row>
    <row r="1518" spans="1:40" ht="12" customHeight="1">
      <c r="A1518" s="80"/>
      <c r="B1518" s="80"/>
      <c r="C1518" s="80"/>
      <c r="D1518" s="80"/>
      <c r="E1518" s="80"/>
      <c r="F1518" s="80"/>
      <c r="G1518" s="80"/>
      <c r="H1518" s="80"/>
      <c r="I1518" s="80"/>
      <c r="J1518" s="80"/>
      <c r="K1518" s="80"/>
      <c r="L1518" s="80"/>
      <c r="M1518" s="80"/>
      <c r="N1518" s="177"/>
      <c r="O1518" s="80"/>
      <c r="P1518" s="80"/>
      <c r="Q1518" s="80"/>
      <c r="R1518" s="80"/>
      <c r="S1518" s="80"/>
      <c r="T1518" s="80"/>
      <c r="U1518" s="80"/>
      <c r="V1518" s="80"/>
      <c r="W1518" s="80"/>
      <c r="X1518" s="80"/>
      <c r="Y1518" s="80"/>
      <c r="Z1518" s="80"/>
      <c r="AA1518" s="80"/>
      <c r="AB1518" s="80"/>
      <c r="AC1518" s="80"/>
      <c r="AD1518" s="80"/>
      <c r="AE1518" s="80"/>
      <c r="AF1518" s="80"/>
      <c r="AG1518" s="80"/>
      <c r="AH1518" s="80"/>
      <c r="AI1518" s="80"/>
      <c r="AJ1518" s="80"/>
      <c r="AK1518" s="80"/>
      <c r="AL1518" s="80"/>
      <c r="AM1518" s="80"/>
      <c r="AN1518" s="80"/>
    </row>
    <row r="1519" spans="1:40" ht="12" customHeight="1">
      <c r="A1519" s="80"/>
      <c r="B1519" s="80"/>
      <c r="C1519" s="80"/>
      <c r="D1519" s="80"/>
      <c r="E1519" s="80"/>
      <c r="F1519" s="80"/>
      <c r="G1519" s="80"/>
      <c r="H1519" s="80"/>
      <c r="I1519" s="80"/>
      <c r="J1519" s="80"/>
      <c r="K1519" s="80"/>
      <c r="L1519" s="80"/>
      <c r="M1519" s="80"/>
      <c r="N1519" s="177"/>
      <c r="O1519" s="80"/>
      <c r="P1519" s="80"/>
      <c r="Q1519" s="80"/>
      <c r="R1519" s="80"/>
      <c r="S1519" s="80"/>
      <c r="T1519" s="80"/>
      <c r="U1519" s="80"/>
      <c r="V1519" s="80"/>
      <c r="W1519" s="80"/>
      <c r="X1519" s="80"/>
      <c r="Y1519" s="80"/>
      <c r="Z1519" s="80"/>
      <c r="AA1519" s="80"/>
      <c r="AB1519" s="80"/>
      <c r="AC1519" s="80"/>
      <c r="AD1519" s="80"/>
      <c r="AE1519" s="80"/>
      <c r="AF1519" s="80"/>
      <c r="AG1519" s="80"/>
      <c r="AH1519" s="80"/>
      <c r="AI1519" s="80"/>
      <c r="AJ1519" s="80"/>
      <c r="AK1519" s="80"/>
      <c r="AL1519" s="80"/>
      <c r="AM1519" s="80"/>
      <c r="AN1519" s="80"/>
    </row>
    <row r="1520" spans="1:40" ht="12" customHeight="1">
      <c r="A1520" s="80"/>
      <c r="B1520" s="80"/>
      <c r="C1520" s="80"/>
      <c r="D1520" s="80"/>
      <c r="E1520" s="80"/>
      <c r="F1520" s="80"/>
      <c r="G1520" s="80"/>
      <c r="H1520" s="80"/>
      <c r="I1520" s="80"/>
      <c r="J1520" s="80"/>
      <c r="K1520" s="80"/>
      <c r="L1520" s="80"/>
      <c r="M1520" s="80"/>
      <c r="N1520" s="177"/>
      <c r="O1520" s="80"/>
      <c r="P1520" s="80"/>
      <c r="Q1520" s="80"/>
      <c r="R1520" s="80"/>
      <c r="S1520" s="80"/>
      <c r="T1520" s="80"/>
      <c r="U1520" s="80"/>
      <c r="V1520" s="80"/>
      <c r="W1520" s="80"/>
      <c r="X1520" s="80"/>
      <c r="Y1520" s="80"/>
      <c r="Z1520" s="80"/>
      <c r="AA1520" s="80"/>
      <c r="AB1520" s="80"/>
      <c r="AC1520" s="80"/>
      <c r="AD1520" s="80"/>
      <c r="AE1520" s="80"/>
      <c r="AF1520" s="80"/>
      <c r="AG1520" s="80"/>
      <c r="AH1520" s="80"/>
      <c r="AI1520" s="80"/>
      <c r="AJ1520" s="80"/>
      <c r="AK1520" s="80"/>
      <c r="AL1520" s="80"/>
      <c r="AM1520" s="80"/>
      <c r="AN1520" s="80"/>
    </row>
    <row r="1521" spans="1:40" ht="12" customHeight="1">
      <c r="A1521" s="80"/>
      <c r="B1521" s="80"/>
      <c r="C1521" s="80"/>
      <c r="D1521" s="80"/>
      <c r="E1521" s="80"/>
      <c r="F1521" s="80"/>
      <c r="G1521" s="80"/>
      <c r="H1521" s="80"/>
      <c r="I1521" s="80"/>
      <c r="J1521" s="80"/>
      <c r="K1521" s="80"/>
      <c r="L1521" s="80"/>
      <c r="M1521" s="80"/>
      <c r="N1521" s="177"/>
      <c r="O1521" s="80"/>
      <c r="P1521" s="80"/>
      <c r="Q1521" s="80"/>
      <c r="R1521" s="80"/>
      <c r="S1521" s="80"/>
      <c r="T1521" s="80"/>
      <c r="U1521" s="80"/>
      <c r="V1521" s="80"/>
      <c r="W1521" s="80"/>
      <c r="X1521" s="80"/>
      <c r="Y1521" s="80"/>
      <c r="Z1521" s="80"/>
      <c r="AA1521" s="80"/>
      <c r="AB1521" s="80"/>
      <c r="AC1521" s="80"/>
      <c r="AD1521" s="80"/>
      <c r="AE1521" s="80"/>
      <c r="AF1521" s="80"/>
      <c r="AG1521" s="80"/>
      <c r="AH1521" s="80"/>
      <c r="AI1521" s="80"/>
      <c r="AJ1521" s="80"/>
      <c r="AK1521" s="80"/>
      <c r="AL1521" s="80"/>
      <c r="AM1521" s="80"/>
      <c r="AN1521" s="80"/>
    </row>
    <row r="1522" spans="1:40" ht="12" customHeight="1">
      <c r="A1522" s="80"/>
      <c r="B1522" s="80"/>
      <c r="C1522" s="80"/>
      <c r="D1522" s="80"/>
      <c r="E1522" s="80"/>
      <c r="F1522" s="80"/>
      <c r="G1522" s="80"/>
      <c r="H1522" s="80"/>
      <c r="I1522" s="80"/>
      <c r="J1522" s="80"/>
      <c r="K1522" s="80"/>
      <c r="L1522" s="80"/>
      <c r="M1522" s="80"/>
      <c r="N1522" s="177"/>
      <c r="O1522" s="80"/>
      <c r="P1522" s="80"/>
      <c r="Q1522" s="80"/>
      <c r="R1522" s="80"/>
      <c r="S1522" s="80"/>
      <c r="T1522" s="80"/>
      <c r="U1522" s="80"/>
      <c r="V1522" s="80"/>
      <c r="W1522" s="80"/>
      <c r="X1522" s="80"/>
      <c r="Y1522" s="80"/>
      <c r="Z1522" s="80"/>
      <c r="AA1522" s="80"/>
      <c r="AB1522" s="80"/>
      <c r="AC1522" s="80"/>
      <c r="AD1522" s="80"/>
      <c r="AE1522" s="80"/>
      <c r="AF1522" s="80"/>
      <c r="AG1522" s="80"/>
      <c r="AH1522" s="80"/>
      <c r="AI1522" s="80"/>
      <c r="AJ1522" s="80"/>
      <c r="AK1522" s="80"/>
      <c r="AL1522" s="80"/>
      <c r="AM1522" s="80"/>
      <c r="AN1522" s="80"/>
    </row>
    <row r="1523" spans="1:40" ht="12" customHeight="1">
      <c r="A1523" s="80"/>
      <c r="B1523" s="80"/>
      <c r="C1523" s="80"/>
      <c r="D1523" s="80"/>
      <c r="E1523" s="80"/>
      <c r="F1523" s="80"/>
      <c r="G1523" s="80"/>
      <c r="H1523" s="80"/>
      <c r="I1523" s="80"/>
      <c r="J1523" s="80"/>
      <c r="K1523" s="80"/>
      <c r="L1523" s="80"/>
      <c r="M1523" s="80"/>
      <c r="N1523" s="177"/>
      <c r="O1523" s="80"/>
      <c r="P1523" s="80"/>
      <c r="Q1523" s="80"/>
      <c r="R1523" s="80"/>
      <c r="S1523" s="80"/>
      <c r="T1523" s="80"/>
      <c r="U1523" s="80"/>
      <c r="V1523" s="80"/>
      <c r="W1523" s="80"/>
      <c r="X1523" s="80"/>
      <c r="Y1523" s="80"/>
      <c r="Z1523" s="80"/>
      <c r="AA1523" s="80"/>
      <c r="AB1523" s="80"/>
      <c r="AC1523" s="80"/>
      <c r="AD1523" s="80"/>
      <c r="AE1523" s="80"/>
      <c r="AF1523" s="80"/>
      <c r="AG1523" s="80"/>
      <c r="AH1523" s="80"/>
      <c r="AI1523" s="80"/>
      <c r="AJ1523" s="80"/>
      <c r="AK1523" s="80"/>
      <c r="AL1523" s="80"/>
      <c r="AM1523" s="80"/>
      <c r="AN1523" s="80"/>
    </row>
    <row r="1524" spans="1:40" ht="12" customHeight="1">
      <c r="A1524" s="80"/>
      <c r="B1524" s="80"/>
      <c r="C1524" s="80"/>
      <c r="D1524" s="80"/>
      <c r="E1524" s="80"/>
      <c r="F1524" s="80"/>
      <c r="G1524" s="80"/>
      <c r="H1524" s="80"/>
      <c r="I1524" s="80"/>
      <c r="J1524" s="80"/>
      <c r="K1524" s="80"/>
      <c r="L1524" s="80"/>
      <c r="M1524" s="80"/>
      <c r="N1524" s="177"/>
      <c r="O1524" s="80"/>
      <c r="P1524" s="80"/>
      <c r="Q1524" s="80"/>
      <c r="R1524" s="80"/>
      <c r="S1524" s="80"/>
      <c r="T1524" s="80"/>
      <c r="U1524" s="80"/>
      <c r="V1524" s="80"/>
      <c r="W1524" s="80"/>
      <c r="X1524" s="80"/>
      <c r="Y1524" s="80"/>
      <c r="Z1524" s="80"/>
      <c r="AA1524" s="80"/>
      <c r="AB1524" s="80"/>
      <c r="AC1524" s="80"/>
      <c r="AD1524" s="80"/>
      <c r="AE1524" s="80"/>
      <c r="AF1524" s="80"/>
      <c r="AG1524" s="80"/>
      <c r="AH1524" s="80"/>
      <c r="AI1524" s="80"/>
      <c r="AJ1524" s="80"/>
      <c r="AK1524" s="80"/>
      <c r="AL1524" s="80"/>
      <c r="AM1524" s="80"/>
      <c r="AN1524" s="80"/>
    </row>
    <row r="1525" spans="1:40" ht="12" customHeight="1">
      <c r="A1525" s="80"/>
      <c r="B1525" s="80"/>
      <c r="C1525" s="80"/>
      <c r="D1525" s="80"/>
      <c r="E1525" s="80"/>
      <c r="F1525" s="80"/>
      <c r="G1525" s="80"/>
      <c r="H1525" s="80"/>
      <c r="I1525" s="80"/>
      <c r="J1525" s="80"/>
      <c r="K1525" s="80"/>
      <c r="L1525" s="80"/>
      <c r="M1525" s="80"/>
      <c r="N1525" s="177"/>
      <c r="O1525" s="80"/>
      <c r="P1525" s="80"/>
      <c r="Q1525" s="80"/>
      <c r="R1525" s="80"/>
      <c r="S1525" s="80"/>
      <c r="T1525" s="80"/>
      <c r="U1525" s="80"/>
      <c r="V1525" s="80"/>
      <c r="W1525" s="80"/>
      <c r="X1525" s="80"/>
      <c r="Y1525" s="80"/>
      <c r="Z1525" s="80"/>
      <c r="AA1525" s="80"/>
      <c r="AB1525" s="80"/>
      <c r="AC1525" s="80"/>
      <c r="AD1525" s="80"/>
      <c r="AE1525" s="80"/>
      <c r="AF1525" s="80"/>
      <c r="AG1525" s="80"/>
      <c r="AH1525" s="80"/>
      <c r="AI1525" s="80"/>
      <c r="AJ1525" s="80"/>
      <c r="AK1525" s="80"/>
      <c r="AL1525" s="80"/>
      <c r="AM1525" s="80"/>
      <c r="AN1525" s="80"/>
    </row>
    <row r="1526" spans="1:40" ht="12" customHeight="1">
      <c r="A1526" s="80"/>
      <c r="B1526" s="80"/>
      <c r="C1526" s="80"/>
      <c r="D1526" s="80"/>
      <c r="E1526" s="80"/>
      <c r="F1526" s="80"/>
      <c r="G1526" s="80"/>
      <c r="H1526" s="80"/>
      <c r="I1526" s="80"/>
      <c r="J1526" s="80"/>
      <c r="K1526" s="80"/>
      <c r="L1526" s="80"/>
      <c r="M1526" s="80"/>
      <c r="N1526" s="177"/>
      <c r="O1526" s="80"/>
      <c r="P1526" s="80"/>
      <c r="Q1526" s="80"/>
      <c r="R1526" s="80"/>
      <c r="S1526" s="80"/>
      <c r="T1526" s="80"/>
      <c r="U1526" s="80"/>
      <c r="V1526" s="80"/>
      <c r="W1526" s="80"/>
      <c r="X1526" s="80"/>
      <c r="Y1526" s="80"/>
      <c r="Z1526" s="80"/>
      <c r="AA1526" s="80"/>
      <c r="AB1526" s="80"/>
      <c r="AC1526" s="80"/>
      <c r="AD1526" s="80"/>
      <c r="AE1526" s="80"/>
      <c r="AF1526" s="80"/>
      <c r="AG1526" s="80"/>
      <c r="AH1526" s="80"/>
      <c r="AI1526" s="80"/>
      <c r="AJ1526" s="80"/>
      <c r="AK1526" s="80"/>
      <c r="AL1526" s="80"/>
      <c r="AM1526" s="80"/>
      <c r="AN1526" s="80"/>
    </row>
    <row r="1527" spans="1:40" ht="12" customHeight="1">
      <c r="A1527" s="80"/>
      <c r="B1527" s="80"/>
      <c r="C1527" s="80"/>
      <c r="D1527" s="80"/>
      <c r="E1527" s="80"/>
      <c r="F1527" s="80"/>
      <c r="G1527" s="80"/>
      <c r="H1527" s="80"/>
      <c r="I1527" s="80"/>
      <c r="J1527" s="80"/>
      <c r="K1527" s="80"/>
      <c r="L1527" s="80"/>
      <c r="M1527" s="80"/>
      <c r="N1527" s="177"/>
      <c r="O1527" s="80"/>
      <c r="P1527" s="80"/>
      <c r="Q1527" s="80"/>
      <c r="R1527" s="80"/>
      <c r="S1527" s="80"/>
      <c r="T1527" s="80"/>
      <c r="U1527" s="80"/>
      <c r="V1527" s="80"/>
      <c r="W1527" s="80"/>
      <c r="X1527" s="80"/>
      <c r="Y1527" s="80"/>
      <c r="Z1527" s="80"/>
      <c r="AA1527" s="80"/>
      <c r="AB1527" s="80"/>
      <c r="AC1527" s="80"/>
      <c r="AD1527" s="80"/>
      <c r="AE1527" s="80"/>
      <c r="AF1527" s="80"/>
      <c r="AG1527" s="80"/>
      <c r="AH1527" s="80"/>
      <c r="AI1527" s="80"/>
      <c r="AJ1527" s="80"/>
      <c r="AK1527" s="80"/>
      <c r="AL1527" s="80"/>
      <c r="AM1527" s="80"/>
      <c r="AN1527" s="80"/>
    </row>
    <row r="1528" spans="1:40" ht="12" customHeight="1">
      <c r="A1528" s="80"/>
      <c r="B1528" s="80"/>
      <c r="C1528" s="80"/>
      <c r="D1528" s="80"/>
      <c r="E1528" s="80"/>
      <c r="F1528" s="80"/>
      <c r="G1528" s="80"/>
      <c r="H1528" s="80"/>
      <c r="I1528" s="80"/>
      <c r="J1528" s="80"/>
      <c r="K1528" s="80"/>
      <c r="L1528" s="80"/>
      <c r="M1528" s="80"/>
      <c r="N1528" s="177"/>
      <c r="O1528" s="80"/>
      <c r="P1528" s="80"/>
      <c r="Q1528" s="80"/>
      <c r="R1528" s="80"/>
      <c r="S1528" s="80"/>
      <c r="T1528" s="80"/>
      <c r="U1528" s="80"/>
      <c r="V1528" s="80"/>
      <c r="W1528" s="80"/>
      <c r="X1528" s="80"/>
      <c r="Y1528" s="80"/>
      <c r="Z1528" s="80"/>
      <c r="AA1528" s="80"/>
      <c r="AB1528" s="80"/>
      <c r="AC1528" s="80"/>
      <c r="AD1528" s="80"/>
      <c r="AE1528" s="80"/>
      <c r="AF1528" s="80"/>
      <c r="AG1528" s="80"/>
      <c r="AH1528" s="80"/>
      <c r="AI1528" s="80"/>
      <c r="AJ1528" s="80"/>
      <c r="AK1528" s="80"/>
      <c r="AL1528" s="80"/>
      <c r="AM1528" s="80"/>
      <c r="AN1528" s="80"/>
    </row>
    <row r="1529" spans="1:40" ht="12" customHeight="1">
      <c r="A1529" s="80"/>
      <c r="B1529" s="80"/>
      <c r="C1529" s="80"/>
      <c r="D1529" s="80"/>
      <c r="E1529" s="80"/>
      <c r="F1529" s="80"/>
      <c r="G1529" s="80"/>
      <c r="H1529" s="80"/>
      <c r="I1529" s="80"/>
      <c r="J1529" s="80"/>
      <c r="K1529" s="80"/>
      <c r="L1529" s="80"/>
      <c r="M1529" s="80"/>
      <c r="N1529" s="177"/>
      <c r="O1529" s="80"/>
      <c r="P1529" s="80"/>
      <c r="Q1529" s="80"/>
      <c r="R1529" s="80"/>
      <c r="S1529" s="80"/>
      <c r="T1529" s="80"/>
      <c r="U1529" s="80"/>
      <c r="V1529" s="80"/>
      <c r="W1529" s="80"/>
      <c r="X1529" s="80"/>
      <c r="Y1529" s="80"/>
      <c r="Z1529" s="80"/>
      <c r="AA1529" s="80"/>
      <c r="AB1529" s="80"/>
      <c r="AC1529" s="80"/>
      <c r="AD1529" s="80"/>
      <c r="AE1529" s="80"/>
      <c r="AF1529" s="80"/>
      <c r="AG1529" s="80"/>
      <c r="AH1529" s="80"/>
      <c r="AI1529" s="80"/>
      <c r="AJ1529" s="80"/>
      <c r="AK1529" s="80"/>
      <c r="AL1529" s="80"/>
      <c r="AM1529" s="80"/>
      <c r="AN1529" s="80"/>
    </row>
    <row r="1530" spans="1:40" ht="12" customHeight="1">
      <c r="A1530" s="80"/>
      <c r="B1530" s="80"/>
      <c r="C1530" s="80"/>
      <c r="D1530" s="80"/>
      <c r="E1530" s="80"/>
      <c r="F1530" s="80"/>
      <c r="G1530" s="80"/>
      <c r="H1530" s="80"/>
      <c r="I1530" s="80"/>
      <c r="J1530" s="80"/>
      <c r="K1530" s="80"/>
      <c r="L1530" s="80"/>
      <c r="M1530" s="80"/>
      <c r="N1530" s="177"/>
      <c r="O1530" s="80"/>
      <c r="P1530" s="80"/>
      <c r="Q1530" s="80"/>
      <c r="R1530" s="80"/>
      <c r="S1530" s="80"/>
      <c r="T1530" s="80"/>
      <c r="U1530" s="80"/>
      <c r="V1530" s="80"/>
      <c r="W1530" s="80"/>
      <c r="X1530" s="80"/>
      <c r="Y1530" s="80"/>
      <c r="Z1530" s="80"/>
      <c r="AA1530" s="80"/>
      <c r="AB1530" s="80"/>
      <c r="AC1530" s="80"/>
      <c r="AD1530" s="80"/>
      <c r="AE1530" s="80"/>
      <c r="AF1530" s="80"/>
      <c r="AG1530" s="80"/>
      <c r="AH1530" s="80"/>
      <c r="AI1530" s="80"/>
      <c r="AJ1530" s="80"/>
      <c r="AK1530" s="80"/>
      <c r="AL1530" s="80"/>
      <c r="AM1530" s="80"/>
      <c r="AN1530" s="80"/>
    </row>
    <row r="1531" spans="1:40" ht="12" customHeight="1">
      <c r="A1531" s="80"/>
      <c r="B1531" s="80"/>
      <c r="C1531" s="80"/>
      <c r="D1531" s="80"/>
      <c r="E1531" s="80"/>
      <c r="F1531" s="80"/>
      <c r="G1531" s="80"/>
      <c r="H1531" s="80"/>
      <c r="I1531" s="80"/>
      <c r="J1531" s="80"/>
      <c r="K1531" s="80"/>
      <c r="L1531" s="80"/>
      <c r="M1531" s="80"/>
      <c r="N1531" s="177"/>
      <c r="O1531" s="80"/>
      <c r="P1531" s="80"/>
      <c r="Q1531" s="80"/>
      <c r="R1531" s="80"/>
      <c r="S1531" s="80"/>
      <c r="T1531" s="80"/>
      <c r="U1531" s="80"/>
      <c r="V1531" s="80"/>
      <c r="W1531" s="80"/>
      <c r="X1531" s="80"/>
      <c r="Y1531" s="80"/>
      <c r="Z1531" s="80"/>
      <c r="AA1531" s="80"/>
      <c r="AB1531" s="80"/>
      <c r="AC1531" s="80"/>
      <c r="AD1531" s="80"/>
      <c r="AE1531" s="80"/>
      <c r="AF1531" s="80"/>
      <c r="AG1531" s="80"/>
      <c r="AH1531" s="80"/>
      <c r="AI1531" s="80"/>
      <c r="AJ1531" s="80"/>
      <c r="AK1531" s="80"/>
      <c r="AL1531" s="80"/>
      <c r="AM1531" s="80"/>
      <c r="AN1531" s="80"/>
    </row>
    <row r="1532" spans="1:40" ht="12" customHeight="1">
      <c r="A1532" s="80"/>
      <c r="B1532" s="80"/>
      <c r="C1532" s="80"/>
      <c r="D1532" s="80"/>
      <c r="E1532" s="80"/>
      <c r="F1532" s="80"/>
      <c r="G1532" s="80"/>
      <c r="H1532" s="80"/>
      <c r="I1532" s="80"/>
      <c r="J1532" s="80"/>
      <c r="K1532" s="80"/>
      <c r="L1532" s="80"/>
      <c r="M1532" s="80"/>
      <c r="N1532" s="177"/>
      <c r="O1532" s="80"/>
      <c r="P1532" s="80"/>
      <c r="Q1532" s="80"/>
      <c r="R1532" s="80"/>
      <c r="S1532" s="80"/>
      <c r="T1532" s="80"/>
      <c r="U1532" s="80"/>
      <c r="V1532" s="80"/>
      <c r="W1532" s="80"/>
      <c r="X1532" s="80"/>
      <c r="Y1532" s="80"/>
      <c r="Z1532" s="80"/>
      <c r="AA1532" s="80"/>
      <c r="AB1532" s="80"/>
      <c r="AC1532" s="80"/>
      <c r="AD1532" s="80"/>
      <c r="AE1532" s="80"/>
      <c r="AF1532" s="80"/>
      <c r="AG1532" s="80"/>
      <c r="AH1532" s="80"/>
      <c r="AI1532" s="80"/>
      <c r="AJ1532" s="80"/>
      <c r="AK1532" s="80"/>
      <c r="AL1532" s="80"/>
      <c r="AM1532" s="80"/>
      <c r="AN1532" s="80"/>
    </row>
    <row r="1533" spans="1:40" ht="12" customHeight="1">
      <c r="A1533" s="80"/>
      <c r="B1533" s="80"/>
      <c r="C1533" s="80"/>
      <c r="D1533" s="80"/>
      <c r="E1533" s="80"/>
      <c r="F1533" s="80"/>
      <c r="G1533" s="80"/>
      <c r="H1533" s="80"/>
      <c r="I1533" s="80"/>
      <c r="J1533" s="80"/>
      <c r="K1533" s="80"/>
      <c r="L1533" s="80"/>
      <c r="M1533" s="80"/>
      <c r="N1533" s="177"/>
      <c r="O1533" s="80"/>
      <c r="P1533" s="80"/>
      <c r="Q1533" s="80"/>
      <c r="R1533" s="80"/>
      <c r="S1533" s="80"/>
      <c r="T1533" s="80"/>
      <c r="U1533" s="80"/>
      <c r="V1533" s="80"/>
      <c r="W1533" s="80"/>
      <c r="X1533" s="80"/>
      <c r="Y1533" s="80"/>
      <c r="Z1533" s="80"/>
      <c r="AA1533" s="80"/>
      <c r="AB1533" s="80"/>
      <c r="AC1533" s="80"/>
      <c r="AD1533" s="80"/>
      <c r="AE1533" s="80"/>
      <c r="AF1533" s="80"/>
      <c r="AG1533" s="80"/>
      <c r="AH1533" s="80"/>
      <c r="AI1533" s="80"/>
      <c r="AJ1533" s="80"/>
      <c r="AK1533" s="80"/>
      <c r="AL1533" s="80"/>
      <c r="AM1533" s="80"/>
      <c r="AN1533" s="80"/>
    </row>
    <row r="1534" spans="1:40" ht="12" customHeight="1">
      <c r="A1534" s="80"/>
      <c r="B1534" s="80"/>
      <c r="C1534" s="80"/>
      <c r="D1534" s="80"/>
      <c r="E1534" s="80"/>
      <c r="F1534" s="80"/>
      <c r="G1534" s="80"/>
      <c r="H1534" s="80"/>
      <c r="I1534" s="80"/>
      <c r="J1534" s="80"/>
      <c r="K1534" s="80"/>
      <c r="L1534" s="80"/>
      <c r="M1534" s="80"/>
      <c r="N1534" s="177"/>
      <c r="O1534" s="80"/>
      <c r="P1534" s="80"/>
      <c r="Q1534" s="80"/>
      <c r="R1534" s="80"/>
      <c r="S1534" s="80"/>
      <c r="T1534" s="80"/>
      <c r="U1534" s="80"/>
      <c r="V1534" s="80"/>
      <c r="W1534" s="80"/>
      <c r="X1534" s="80"/>
      <c r="Y1534" s="80"/>
      <c r="Z1534" s="80"/>
      <c r="AA1534" s="80"/>
      <c r="AB1534" s="80"/>
      <c r="AC1534" s="80"/>
      <c r="AD1534" s="80"/>
      <c r="AE1534" s="80"/>
      <c r="AF1534" s="80"/>
      <c r="AG1534" s="80"/>
      <c r="AH1534" s="80"/>
      <c r="AI1534" s="80"/>
      <c r="AJ1534" s="80"/>
      <c r="AK1534" s="80"/>
      <c r="AL1534" s="80"/>
      <c r="AM1534" s="80"/>
      <c r="AN1534" s="80"/>
    </row>
    <row r="1535" spans="1:40" ht="12" customHeight="1">
      <c r="A1535" s="80"/>
      <c r="B1535" s="80"/>
      <c r="C1535" s="80"/>
      <c r="D1535" s="80"/>
      <c r="E1535" s="80"/>
      <c r="F1535" s="80"/>
      <c r="G1535" s="80"/>
      <c r="H1535" s="80"/>
      <c r="I1535" s="80"/>
      <c r="J1535" s="80"/>
      <c r="K1535" s="80"/>
      <c r="L1535" s="80"/>
      <c r="M1535" s="80"/>
      <c r="N1535" s="177"/>
      <c r="O1535" s="80"/>
      <c r="P1535" s="80"/>
      <c r="Q1535" s="80"/>
      <c r="R1535" s="80"/>
      <c r="S1535" s="80"/>
      <c r="T1535" s="80"/>
      <c r="U1535" s="80"/>
      <c r="V1535" s="80"/>
      <c r="W1535" s="80"/>
      <c r="X1535" s="80"/>
      <c r="Y1535" s="80"/>
      <c r="Z1535" s="80"/>
      <c r="AA1535" s="80"/>
      <c r="AB1535" s="80"/>
      <c r="AC1535" s="80"/>
      <c r="AD1535" s="80"/>
      <c r="AE1535" s="80"/>
      <c r="AF1535" s="80"/>
      <c r="AG1535" s="80"/>
      <c r="AH1535" s="80"/>
      <c r="AI1535" s="80"/>
      <c r="AJ1535" s="80"/>
      <c r="AK1535" s="80"/>
      <c r="AL1535" s="80"/>
      <c r="AM1535" s="80"/>
      <c r="AN1535" s="80"/>
    </row>
    <row r="1536" spans="1:40" ht="12" customHeight="1">
      <c r="A1536" s="80"/>
      <c r="B1536" s="80"/>
      <c r="C1536" s="80"/>
      <c r="D1536" s="80"/>
      <c r="E1536" s="80"/>
      <c r="F1536" s="80"/>
      <c r="G1536" s="80"/>
      <c r="H1536" s="80"/>
      <c r="I1536" s="80"/>
      <c r="J1536" s="80"/>
      <c r="K1536" s="80"/>
      <c r="L1536" s="80"/>
      <c r="M1536" s="80"/>
      <c r="N1536" s="177"/>
      <c r="O1536" s="80"/>
      <c r="P1536" s="80"/>
      <c r="Q1536" s="80"/>
      <c r="R1536" s="80"/>
      <c r="S1536" s="80"/>
      <c r="T1536" s="80"/>
      <c r="U1536" s="80"/>
      <c r="V1536" s="80"/>
      <c r="W1536" s="80"/>
      <c r="X1536" s="80"/>
      <c r="Y1536" s="80"/>
      <c r="Z1536" s="80"/>
      <c r="AA1536" s="80"/>
      <c r="AB1536" s="80"/>
      <c r="AC1536" s="80"/>
      <c r="AD1536" s="80"/>
      <c r="AE1536" s="80"/>
      <c r="AF1536" s="80"/>
      <c r="AG1536" s="80"/>
      <c r="AH1536" s="80"/>
      <c r="AI1536" s="80"/>
      <c r="AJ1536" s="80"/>
      <c r="AK1536" s="80"/>
      <c r="AL1536" s="80"/>
      <c r="AM1536" s="80"/>
      <c r="AN1536" s="80"/>
    </row>
    <row r="1537" spans="1:40" ht="12" customHeight="1">
      <c r="A1537" s="80"/>
      <c r="B1537" s="80"/>
      <c r="C1537" s="80"/>
      <c r="D1537" s="80"/>
      <c r="E1537" s="80"/>
      <c r="F1537" s="80"/>
      <c r="G1537" s="80"/>
      <c r="H1537" s="80"/>
      <c r="I1537" s="80"/>
      <c r="J1537" s="80"/>
      <c r="K1537" s="80"/>
      <c r="L1537" s="80"/>
      <c r="M1537" s="80"/>
      <c r="N1537" s="177"/>
      <c r="O1537" s="80"/>
      <c r="P1537" s="80"/>
      <c r="Q1537" s="80"/>
      <c r="R1537" s="80"/>
      <c r="S1537" s="80"/>
      <c r="T1537" s="80"/>
      <c r="U1537" s="80"/>
      <c r="V1537" s="80"/>
      <c r="W1537" s="80"/>
      <c r="X1537" s="80"/>
      <c r="Y1537" s="80"/>
      <c r="Z1537" s="80"/>
      <c r="AA1537" s="80"/>
      <c r="AB1537" s="80"/>
      <c r="AC1537" s="80"/>
      <c r="AD1537" s="80"/>
      <c r="AE1537" s="80"/>
      <c r="AF1537" s="80"/>
      <c r="AG1537" s="80"/>
      <c r="AH1537" s="80"/>
      <c r="AI1537" s="80"/>
      <c r="AJ1537" s="80"/>
      <c r="AK1537" s="80"/>
      <c r="AL1537" s="80"/>
      <c r="AM1537" s="80"/>
      <c r="AN1537" s="80"/>
    </row>
    <row r="1538" spans="1:40" ht="12" customHeight="1">
      <c r="A1538" s="80"/>
      <c r="B1538" s="80"/>
      <c r="C1538" s="80"/>
      <c r="D1538" s="80"/>
      <c r="E1538" s="80"/>
      <c r="F1538" s="80"/>
      <c r="G1538" s="80"/>
      <c r="H1538" s="80"/>
      <c r="I1538" s="80"/>
      <c r="J1538" s="80"/>
      <c r="K1538" s="80"/>
      <c r="L1538" s="80"/>
      <c r="M1538" s="80"/>
      <c r="N1538" s="177"/>
      <c r="O1538" s="80"/>
      <c r="P1538" s="80"/>
      <c r="Q1538" s="80"/>
      <c r="R1538" s="80"/>
      <c r="S1538" s="80"/>
      <c r="T1538" s="80"/>
      <c r="U1538" s="80"/>
      <c r="V1538" s="80"/>
      <c r="W1538" s="80"/>
      <c r="X1538" s="80"/>
      <c r="Y1538" s="80"/>
      <c r="Z1538" s="80"/>
      <c r="AA1538" s="80"/>
      <c r="AB1538" s="80"/>
      <c r="AC1538" s="80"/>
      <c r="AD1538" s="80"/>
      <c r="AE1538" s="80"/>
      <c r="AF1538" s="80"/>
      <c r="AG1538" s="80"/>
      <c r="AH1538" s="80"/>
      <c r="AI1538" s="80"/>
      <c r="AJ1538" s="80"/>
      <c r="AK1538" s="80"/>
      <c r="AL1538" s="80"/>
      <c r="AM1538" s="80"/>
      <c r="AN1538" s="80"/>
    </row>
    <row r="1539" spans="1:40" ht="12" customHeight="1">
      <c r="A1539" s="80"/>
      <c r="B1539" s="80"/>
      <c r="C1539" s="80"/>
      <c r="D1539" s="80"/>
      <c r="E1539" s="80"/>
      <c r="F1539" s="80"/>
      <c r="G1539" s="80"/>
      <c r="H1539" s="80"/>
      <c r="I1539" s="80"/>
      <c r="J1539" s="80"/>
      <c r="K1539" s="80"/>
      <c r="L1539" s="80"/>
      <c r="M1539" s="80"/>
      <c r="N1539" s="177"/>
      <c r="O1539" s="80"/>
      <c r="P1539" s="80"/>
      <c r="Q1539" s="80"/>
      <c r="R1539" s="80"/>
      <c r="S1539" s="80"/>
      <c r="T1539" s="80"/>
      <c r="U1539" s="80"/>
      <c r="V1539" s="80"/>
      <c r="W1539" s="80"/>
      <c r="X1539" s="80"/>
      <c r="Y1539" s="80"/>
      <c r="Z1539" s="80"/>
      <c r="AA1539" s="80"/>
      <c r="AB1539" s="80"/>
      <c r="AC1539" s="80"/>
      <c r="AD1539" s="80"/>
      <c r="AE1539" s="80"/>
      <c r="AF1539" s="80"/>
      <c r="AG1539" s="80"/>
      <c r="AH1539" s="80"/>
      <c r="AI1539" s="80"/>
      <c r="AJ1539" s="80"/>
      <c r="AK1539" s="80"/>
      <c r="AL1539" s="80"/>
      <c r="AM1539" s="80"/>
      <c r="AN1539" s="80"/>
    </row>
    <row r="1540" spans="1:40" ht="12" customHeight="1">
      <c r="A1540" s="80"/>
      <c r="B1540" s="80"/>
      <c r="C1540" s="80"/>
      <c r="D1540" s="80"/>
      <c r="E1540" s="80"/>
      <c r="F1540" s="80"/>
      <c r="G1540" s="80"/>
      <c r="H1540" s="80"/>
      <c r="I1540" s="80"/>
      <c r="J1540" s="80"/>
      <c r="K1540" s="80"/>
      <c r="L1540" s="80"/>
      <c r="M1540" s="80"/>
      <c r="N1540" s="177"/>
      <c r="O1540" s="80"/>
      <c r="P1540" s="80"/>
      <c r="Q1540" s="80"/>
      <c r="R1540" s="80"/>
      <c r="S1540" s="80"/>
      <c r="T1540" s="80"/>
      <c r="U1540" s="80"/>
      <c r="V1540" s="80"/>
      <c r="W1540" s="80"/>
      <c r="X1540" s="80"/>
      <c r="Y1540" s="80"/>
      <c r="Z1540" s="80"/>
      <c r="AA1540" s="80"/>
      <c r="AB1540" s="80"/>
      <c r="AC1540" s="80"/>
      <c r="AD1540" s="80"/>
      <c r="AE1540" s="80"/>
      <c r="AF1540" s="80"/>
      <c r="AG1540" s="80"/>
      <c r="AH1540" s="80"/>
      <c r="AI1540" s="80"/>
      <c r="AJ1540" s="80"/>
      <c r="AK1540" s="80"/>
      <c r="AL1540" s="80"/>
      <c r="AM1540" s="80"/>
      <c r="AN1540" s="80"/>
    </row>
    <row r="1541" spans="1:40" ht="12" customHeight="1">
      <c r="A1541" s="80"/>
      <c r="B1541" s="80"/>
      <c r="C1541" s="80"/>
      <c r="D1541" s="80"/>
      <c r="E1541" s="80"/>
      <c r="F1541" s="80"/>
      <c r="G1541" s="80"/>
      <c r="H1541" s="80"/>
      <c r="I1541" s="80"/>
      <c r="J1541" s="80"/>
      <c r="K1541" s="80"/>
      <c r="L1541" s="80"/>
      <c r="M1541" s="80"/>
      <c r="N1541" s="177"/>
      <c r="O1541" s="80"/>
      <c r="P1541" s="80"/>
      <c r="Q1541" s="80"/>
      <c r="R1541" s="80"/>
      <c r="S1541" s="80"/>
      <c r="T1541" s="80"/>
      <c r="U1541" s="80"/>
      <c r="V1541" s="80"/>
      <c r="W1541" s="80"/>
      <c r="X1541" s="80"/>
      <c r="Y1541" s="80"/>
      <c r="Z1541" s="80"/>
      <c r="AA1541" s="80"/>
      <c r="AB1541" s="80"/>
      <c r="AC1541" s="80"/>
      <c r="AD1541" s="80"/>
      <c r="AE1541" s="80"/>
      <c r="AF1541" s="80"/>
      <c r="AG1541" s="80"/>
      <c r="AH1541" s="80"/>
      <c r="AI1541" s="80"/>
      <c r="AJ1541" s="80"/>
      <c r="AK1541" s="80"/>
      <c r="AL1541" s="80"/>
      <c r="AM1541" s="80"/>
      <c r="AN1541" s="80"/>
    </row>
    <row r="1542" spans="1:40" ht="12" customHeight="1">
      <c r="A1542" s="80"/>
      <c r="B1542" s="80"/>
      <c r="C1542" s="80"/>
      <c r="D1542" s="80"/>
      <c r="E1542" s="80"/>
      <c r="F1542" s="80"/>
      <c r="G1542" s="80"/>
      <c r="H1542" s="80"/>
      <c r="I1542" s="80"/>
      <c r="J1542" s="80"/>
      <c r="K1542" s="80"/>
      <c r="L1542" s="80"/>
      <c r="M1542" s="80"/>
      <c r="N1542" s="177"/>
      <c r="O1542" s="80"/>
      <c r="P1542" s="80"/>
      <c r="Q1542" s="80"/>
      <c r="R1542" s="80"/>
      <c r="S1542" s="80"/>
      <c r="T1542" s="80"/>
      <c r="U1542" s="80"/>
      <c r="V1542" s="80"/>
      <c r="W1542" s="80"/>
      <c r="X1542" s="80"/>
      <c r="Y1542" s="80"/>
      <c r="Z1542" s="80"/>
      <c r="AA1542" s="80"/>
      <c r="AB1542" s="80"/>
      <c r="AC1542" s="80"/>
      <c r="AD1542" s="80"/>
      <c r="AE1542" s="80"/>
      <c r="AF1542" s="80"/>
      <c r="AG1542" s="80"/>
      <c r="AH1542" s="80"/>
      <c r="AI1542" s="80"/>
      <c r="AJ1542" s="80"/>
      <c r="AK1542" s="80"/>
      <c r="AL1542" s="80"/>
      <c r="AM1542" s="80"/>
      <c r="AN1542" s="80"/>
    </row>
    <row r="1543" spans="1:40" ht="12" customHeight="1">
      <c r="A1543" s="80"/>
      <c r="B1543" s="80"/>
      <c r="C1543" s="80"/>
      <c r="D1543" s="80"/>
      <c r="E1543" s="80"/>
      <c r="F1543" s="80"/>
      <c r="G1543" s="80"/>
      <c r="H1543" s="80"/>
      <c r="I1543" s="80"/>
      <c r="J1543" s="80"/>
      <c r="K1543" s="80"/>
      <c r="L1543" s="80"/>
      <c r="M1543" s="80"/>
      <c r="N1543" s="177"/>
      <c r="O1543" s="80"/>
      <c r="P1543" s="80"/>
      <c r="Q1543" s="80"/>
      <c r="R1543" s="80"/>
      <c r="S1543" s="80"/>
      <c r="T1543" s="80"/>
      <c r="U1543" s="80"/>
      <c r="V1543" s="80"/>
      <c r="W1543" s="80"/>
      <c r="X1543" s="80"/>
      <c r="Y1543" s="80"/>
      <c r="Z1543" s="80"/>
      <c r="AA1543" s="80"/>
      <c r="AB1543" s="80"/>
      <c r="AC1543" s="80"/>
      <c r="AD1543" s="80"/>
      <c r="AE1543" s="80"/>
      <c r="AF1543" s="80"/>
      <c r="AG1543" s="80"/>
      <c r="AH1543" s="80"/>
      <c r="AI1543" s="80"/>
      <c r="AJ1543" s="80"/>
      <c r="AK1543" s="80"/>
      <c r="AL1543" s="80"/>
      <c r="AM1543" s="80"/>
      <c r="AN1543" s="80"/>
    </row>
    <row r="1544" spans="1:40" ht="12" customHeight="1">
      <c r="A1544" s="80"/>
      <c r="B1544" s="80"/>
      <c r="C1544" s="80"/>
      <c r="D1544" s="80"/>
      <c r="E1544" s="80"/>
      <c r="F1544" s="80"/>
      <c r="G1544" s="80"/>
      <c r="H1544" s="80"/>
      <c r="I1544" s="80"/>
      <c r="J1544" s="80"/>
      <c r="K1544" s="80"/>
      <c r="L1544" s="80"/>
      <c r="M1544" s="80"/>
      <c r="N1544" s="177"/>
      <c r="O1544" s="80"/>
      <c r="P1544" s="80"/>
      <c r="Q1544" s="80"/>
      <c r="R1544" s="80"/>
      <c r="S1544" s="80"/>
      <c r="T1544" s="80"/>
      <c r="U1544" s="80"/>
      <c r="V1544" s="80"/>
      <c r="W1544" s="80"/>
      <c r="X1544" s="80"/>
      <c r="Y1544" s="80"/>
      <c r="Z1544" s="80"/>
      <c r="AA1544" s="80"/>
      <c r="AB1544" s="80"/>
      <c r="AC1544" s="80"/>
      <c r="AD1544" s="80"/>
      <c r="AE1544" s="80"/>
      <c r="AF1544" s="80"/>
      <c r="AG1544" s="80"/>
      <c r="AH1544" s="80"/>
      <c r="AI1544" s="80"/>
      <c r="AJ1544" s="80"/>
      <c r="AK1544" s="80"/>
      <c r="AL1544" s="80"/>
      <c r="AM1544" s="80"/>
      <c r="AN1544" s="80"/>
    </row>
    <row r="1545" spans="1:40" ht="12" customHeight="1">
      <c r="A1545" s="80"/>
      <c r="B1545" s="80"/>
      <c r="C1545" s="80"/>
      <c r="D1545" s="80"/>
      <c r="E1545" s="80"/>
      <c r="F1545" s="80"/>
      <c r="G1545" s="80"/>
      <c r="H1545" s="80"/>
      <c r="I1545" s="80"/>
      <c r="J1545" s="80"/>
      <c r="K1545" s="80"/>
      <c r="L1545" s="80"/>
      <c r="M1545" s="80"/>
      <c r="N1545" s="177"/>
      <c r="O1545" s="80"/>
      <c r="P1545" s="80"/>
      <c r="Q1545" s="80"/>
      <c r="R1545" s="80"/>
      <c r="S1545" s="80"/>
      <c r="T1545" s="80"/>
      <c r="U1545" s="80"/>
      <c r="V1545" s="80"/>
      <c r="W1545" s="80"/>
      <c r="X1545" s="80"/>
      <c r="Y1545" s="80"/>
      <c r="Z1545" s="80"/>
      <c r="AA1545" s="80"/>
      <c r="AB1545" s="80"/>
      <c r="AC1545" s="80"/>
      <c r="AD1545" s="80"/>
      <c r="AE1545" s="80"/>
      <c r="AF1545" s="80"/>
      <c r="AG1545" s="80"/>
      <c r="AH1545" s="80"/>
      <c r="AI1545" s="80"/>
      <c r="AJ1545" s="80"/>
      <c r="AK1545" s="80"/>
      <c r="AL1545" s="80"/>
      <c r="AM1545" s="80"/>
      <c r="AN1545" s="80"/>
    </row>
    <row r="1546" spans="1:40" ht="12" customHeight="1">
      <c r="A1546" s="80"/>
      <c r="B1546" s="80"/>
      <c r="C1546" s="80"/>
      <c r="D1546" s="80"/>
      <c r="E1546" s="80"/>
      <c r="F1546" s="80"/>
      <c r="G1546" s="80"/>
      <c r="H1546" s="80"/>
      <c r="I1546" s="80"/>
      <c r="J1546" s="80"/>
      <c r="K1546" s="80"/>
      <c r="L1546" s="80"/>
      <c r="M1546" s="80"/>
      <c r="N1546" s="177"/>
      <c r="O1546" s="80"/>
      <c r="P1546" s="80"/>
      <c r="Q1546" s="80"/>
      <c r="R1546" s="80"/>
      <c r="S1546" s="80"/>
      <c r="T1546" s="80"/>
      <c r="U1546" s="80"/>
      <c r="V1546" s="80"/>
      <c r="W1546" s="80"/>
      <c r="X1546" s="80"/>
      <c r="Y1546" s="80"/>
      <c r="Z1546" s="80"/>
      <c r="AA1546" s="80"/>
      <c r="AB1546" s="80"/>
      <c r="AC1546" s="80"/>
      <c r="AD1546" s="80"/>
      <c r="AE1546" s="80"/>
      <c r="AF1546" s="80"/>
      <c r="AG1546" s="80"/>
      <c r="AH1546" s="80"/>
      <c r="AI1546" s="80"/>
      <c r="AJ1546" s="80"/>
      <c r="AK1546" s="80"/>
      <c r="AL1546" s="80"/>
      <c r="AM1546" s="80"/>
      <c r="AN1546" s="80"/>
    </row>
    <row r="1547" spans="1:40" ht="12" customHeight="1">
      <c r="A1547" s="80"/>
      <c r="B1547" s="80"/>
      <c r="C1547" s="80"/>
      <c r="D1547" s="80"/>
      <c r="E1547" s="80"/>
      <c r="F1547" s="80"/>
      <c r="G1547" s="80"/>
      <c r="H1547" s="80"/>
      <c r="I1547" s="80"/>
      <c r="J1547" s="80"/>
      <c r="K1547" s="80"/>
      <c r="L1547" s="80"/>
      <c r="M1547" s="80"/>
      <c r="N1547" s="177"/>
      <c r="O1547" s="80"/>
      <c r="P1547" s="80"/>
      <c r="Q1547" s="80"/>
      <c r="R1547" s="80"/>
      <c r="S1547" s="80"/>
      <c r="T1547" s="80"/>
      <c r="U1547" s="80"/>
      <c r="V1547" s="80"/>
      <c r="W1547" s="80"/>
      <c r="X1547" s="80"/>
      <c r="Y1547" s="80"/>
      <c r="Z1547" s="80"/>
      <c r="AA1547" s="80"/>
      <c r="AB1547" s="80"/>
      <c r="AC1547" s="80"/>
      <c r="AD1547" s="80"/>
      <c r="AE1547" s="80"/>
      <c r="AF1547" s="80"/>
      <c r="AG1547" s="80"/>
      <c r="AH1547" s="80"/>
      <c r="AI1547" s="80"/>
      <c r="AJ1547" s="80"/>
      <c r="AK1547" s="80"/>
      <c r="AL1547" s="80"/>
      <c r="AM1547" s="80"/>
      <c r="AN1547" s="80"/>
    </row>
    <row r="1548" spans="1:40" ht="12" customHeight="1">
      <c r="A1548" s="80"/>
      <c r="B1548" s="80"/>
      <c r="C1548" s="80"/>
      <c r="D1548" s="80"/>
      <c r="E1548" s="80"/>
      <c r="F1548" s="80"/>
      <c r="G1548" s="80"/>
      <c r="H1548" s="80"/>
      <c r="I1548" s="80"/>
      <c r="J1548" s="80"/>
      <c r="K1548" s="80"/>
      <c r="L1548" s="80"/>
      <c r="M1548" s="80"/>
      <c r="N1548" s="177"/>
      <c r="O1548" s="80"/>
      <c r="P1548" s="80"/>
      <c r="Q1548" s="80"/>
      <c r="R1548" s="80"/>
      <c r="S1548" s="80"/>
      <c r="T1548" s="80"/>
      <c r="U1548" s="80"/>
      <c r="V1548" s="80"/>
      <c r="W1548" s="80"/>
      <c r="X1548" s="80"/>
      <c r="Y1548" s="80"/>
      <c r="Z1548" s="80"/>
      <c r="AA1548" s="80"/>
      <c r="AB1548" s="80"/>
      <c r="AC1548" s="80"/>
      <c r="AD1548" s="80"/>
      <c r="AE1548" s="80"/>
      <c r="AF1548" s="80"/>
      <c r="AG1548" s="80"/>
      <c r="AH1548" s="80"/>
      <c r="AI1548" s="80"/>
      <c r="AJ1548" s="80"/>
      <c r="AK1548" s="80"/>
      <c r="AL1548" s="80"/>
      <c r="AM1548" s="80"/>
      <c r="AN1548" s="80"/>
    </row>
    <row r="1549" spans="1:40" ht="12" customHeight="1">
      <c r="A1549" s="80"/>
      <c r="B1549" s="80"/>
      <c r="C1549" s="80"/>
      <c r="D1549" s="80"/>
      <c r="E1549" s="80"/>
      <c r="F1549" s="80"/>
      <c r="G1549" s="80"/>
      <c r="H1549" s="80"/>
      <c r="I1549" s="80"/>
      <c r="J1549" s="80"/>
      <c r="K1549" s="80"/>
      <c r="L1549" s="80"/>
      <c r="M1549" s="80"/>
      <c r="N1549" s="177"/>
      <c r="O1549" s="80"/>
      <c r="P1549" s="80"/>
      <c r="Q1549" s="80"/>
      <c r="R1549" s="80"/>
      <c r="S1549" s="80"/>
      <c r="T1549" s="80"/>
      <c r="U1549" s="80"/>
      <c r="V1549" s="80"/>
      <c r="W1549" s="80"/>
      <c r="X1549" s="80"/>
      <c r="Y1549" s="80"/>
      <c r="Z1549" s="80"/>
      <c r="AA1549" s="80"/>
      <c r="AB1549" s="80"/>
      <c r="AC1549" s="80"/>
      <c r="AD1549" s="80"/>
      <c r="AE1549" s="80"/>
      <c r="AF1549" s="80"/>
      <c r="AG1549" s="80"/>
      <c r="AH1549" s="80"/>
      <c r="AI1549" s="80"/>
      <c r="AJ1549" s="80"/>
      <c r="AK1549" s="80"/>
      <c r="AL1549" s="80"/>
      <c r="AM1549" s="80"/>
      <c r="AN1549" s="80"/>
    </row>
    <row r="1550" spans="1:40" ht="12" customHeight="1">
      <c r="A1550" s="80"/>
      <c r="B1550" s="80"/>
      <c r="C1550" s="80"/>
      <c r="D1550" s="80"/>
      <c r="E1550" s="80"/>
      <c r="F1550" s="80"/>
      <c r="G1550" s="80"/>
      <c r="H1550" s="80"/>
      <c r="I1550" s="80"/>
      <c r="J1550" s="80"/>
      <c r="K1550" s="80"/>
      <c r="L1550" s="80"/>
      <c r="M1550" s="80"/>
      <c r="N1550" s="177"/>
      <c r="O1550" s="80"/>
      <c r="P1550" s="80"/>
      <c r="Q1550" s="80"/>
      <c r="R1550" s="80"/>
      <c r="S1550" s="80"/>
      <c r="T1550" s="80"/>
      <c r="U1550" s="80"/>
      <c r="V1550" s="80"/>
      <c r="W1550" s="80"/>
      <c r="X1550" s="80"/>
      <c r="Y1550" s="80"/>
      <c r="Z1550" s="80"/>
      <c r="AA1550" s="80"/>
      <c r="AB1550" s="80"/>
      <c r="AC1550" s="80"/>
      <c r="AD1550" s="80"/>
      <c r="AE1550" s="80"/>
      <c r="AF1550" s="80"/>
      <c r="AG1550" s="80"/>
      <c r="AH1550" s="80"/>
      <c r="AI1550" s="80"/>
      <c r="AJ1550" s="80"/>
      <c r="AK1550" s="80"/>
      <c r="AL1550" s="80"/>
      <c r="AM1550" s="80"/>
      <c r="AN1550" s="80"/>
    </row>
    <row r="1551" spans="1:40" ht="12" customHeight="1">
      <c r="A1551" s="80"/>
      <c r="B1551" s="80"/>
      <c r="C1551" s="80"/>
      <c r="D1551" s="80"/>
      <c r="E1551" s="80"/>
      <c r="F1551" s="80"/>
      <c r="G1551" s="80"/>
      <c r="H1551" s="80"/>
      <c r="I1551" s="80"/>
      <c r="J1551" s="80"/>
      <c r="K1551" s="80"/>
      <c r="L1551" s="80"/>
      <c r="M1551" s="80"/>
      <c r="N1551" s="177"/>
      <c r="O1551" s="80"/>
      <c r="P1551" s="80"/>
      <c r="Q1551" s="80"/>
      <c r="R1551" s="80"/>
      <c r="S1551" s="80"/>
      <c r="T1551" s="80"/>
      <c r="U1551" s="80"/>
      <c r="V1551" s="80"/>
      <c r="W1551" s="80"/>
      <c r="X1551" s="80"/>
      <c r="Y1551" s="80"/>
      <c r="Z1551" s="80"/>
      <c r="AA1551" s="80"/>
      <c r="AB1551" s="80"/>
      <c r="AC1551" s="80"/>
      <c r="AD1551" s="80"/>
      <c r="AE1551" s="80"/>
      <c r="AF1551" s="80"/>
      <c r="AG1551" s="80"/>
      <c r="AH1551" s="80"/>
      <c r="AI1551" s="80"/>
      <c r="AJ1551" s="80"/>
      <c r="AK1551" s="80"/>
      <c r="AL1551" s="80"/>
      <c r="AM1551" s="80"/>
      <c r="AN1551" s="80"/>
    </row>
    <row r="1552" spans="1:40" ht="12" customHeight="1">
      <c r="A1552" s="80"/>
      <c r="B1552" s="80"/>
      <c r="C1552" s="80"/>
      <c r="D1552" s="80"/>
      <c r="E1552" s="80"/>
      <c r="F1552" s="80"/>
      <c r="G1552" s="80"/>
      <c r="H1552" s="80"/>
      <c r="I1552" s="80"/>
      <c r="J1552" s="80"/>
      <c r="K1552" s="80"/>
      <c r="L1552" s="80"/>
      <c r="M1552" s="80"/>
      <c r="N1552" s="177"/>
      <c r="O1552" s="80"/>
      <c r="P1552" s="80"/>
      <c r="Q1552" s="80"/>
      <c r="R1552" s="80"/>
      <c r="S1552" s="80"/>
      <c r="T1552" s="80"/>
      <c r="U1552" s="80"/>
      <c r="V1552" s="80"/>
      <c r="W1552" s="80"/>
      <c r="X1552" s="80"/>
      <c r="Y1552" s="80"/>
      <c r="Z1552" s="80"/>
      <c r="AA1552" s="80"/>
      <c r="AB1552" s="80"/>
      <c r="AC1552" s="80"/>
      <c r="AD1552" s="80"/>
      <c r="AE1552" s="80"/>
      <c r="AF1552" s="80"/>
      <c r="AG1552" s="80"/>
      <c r="AH1552" s="80"/>
      <c r="AI1552" s="80"/>
      <c r="AJ1552" s="80"/>
      <c r="AK1552" s="80"/>
      <c r="AL1552" s="80"/>
      <c r="AM1552" s="80"/>
      <c r="AN1552" s="80"/>
    </row>
    <row r="1553" spans="1:40" ht="12" customHeight="1">
      <c r="A1553" s="80"/>
      <c r="B1553" s="80"/>
      <c r="C1553" s="80"/>
      <c r="D1553" s="80"/>
      <c r="E1553" s="80"/>
      <c r="F1553" s="80"/>
      <c r="G1553" s="80"/>
      <c r="H1553" s="80"/>
      <c r="I1553" s="80"/>
      <c r="J1553" s="80"/>
      <c r="K1553" s="80"/>
      <c r="L1553" s="80"/>
      <c r="M1553" s="80"/>
      <c r="N1553" s="177"/>
      <c r="O1553" s="80"/>
      <c r="P1553" s="80"/>
      <c r="Q1553" s="80"/>
      <c r="R1553" s="80"/>
      <c r="S1553" s="80"/>
      <c r="T1553" s="80"/>
      <c r="U1553" s="80"/>
      <c r="V1553" s="80"/>
      <c r="W1553" s="80"/>
      <c r="X1553" s="80"/>
      <c r="Y1553" s="80"/>
      <c r="Z1553" s="80"/>
      <c r="AA1553" s="80"/>
      <c r="AB1553" s="80"/>
      <c r="AC1553" s="80"/>
      <c r="AD1553" s="80"/>
      <c r="AE1553" s="80"/>
      <c r="AF1553" s="80"/>
      <c r="AG1553" s="80"/>
      <c r="AH1553" s="80"/>
      <c r="AI1553" s="80"/>
      <c r="AJ1553" s="80"/>
      <c r="AK1553" s="80"/>
      <c r="AL1553" s="80"/>
      <c r="AM1553" s="80"/>
      <c r="AN1553" s="80"/>
    </row>
    <row r="1554" spans="1:40" ht="12" customHeight="1">
      <c r="A1554" s="80"/>
      <c r="B1554" s="80"/>
      <c r="C1554" s="80"/>
      <c r="D1554" s="80"/>
      <c r="E1554" s="80"/>
      <c r="F1554" s="80"/>
      <c r="G1554" s="80"/>
      <c r="H1554" s="80"/>
      <c r="I1554" s="80"/>
      <c r="J1554" s="80"/>
      <c r="K1554" s="80"/>
      <c r="L1554" s="80"/>
      <c r="M1554" s="80"/>
      <c r="N1554" s="177"/>
      <c r="O1554" s="80"/>
      <c r="P1554" s="80"/>
      <c r="Q1554" s="80"/>
      <c r="R1554" s="80"/>
      <c r="S1554" s="80"/>
      <c r="T1554" s="80"/>
      <c r="U1554" s="80"/>
      <c r="V1554" s="80"/>
      <c r="W1554" s="80"/>
      <c r="X1554" s="80"/>
      <c r="Y1554" s="80"/>
      <c r="Z1554" s="80"/>
      <c r="AA1554" s="80"/>
      <c r="AB1554" s="80"/>
      <c r="AC1554" s="80"/>
      <c r="AD1554" s="80"/>
      <c r="AE1554" s="80"/>
      <c r="AF1554" s="80"/>
      <c r="AG1554" s="80"/>
      <c r="AH1554" s="80"/>
      <c r="AI1554" s="80"/>
      <c r="AJ1554" s="80"/>
      <c r="AK1554" s="80"/>
      <c r="AL1554" s="80"/>
      <c r="AM1554" s="80"/>
      <c r="AN1554" s="80"/>
    </row>
    <row r="1555" spans="1:40" ht="12" customHeight="1">
      <c r="A1555" s="80"/>
      <c r="B1555" s="80"/>
      <c r="C1555" s="80"/>
      <c r="D1555" s="80"/>
      <c r="E1555" s="80"/>
      <c r="F1555" s="80"/>
      <c r="G1555" s="80"/>
      <c r="H1555" s="80"/>
      <c r="I1555" s="80"/>
      <c r="J1555" s="80"/>
      <c r="K1555" s="80"/>
      <c r="L1555" s="80"/>
      <c r="M1555" s="80"/>
      <c r="N1555" s="177"/>
      <c r="O1555" s="80"/>
      <c r="P1555" s="80"/>
      <c r="Q1555" s="80"/>
      <c r="R1555" s="80"/>
      <c r="S1555" s="80"/>
      <c r="T1555" s="80"/>
      <c r="U1555" s="80"/>
      <c r="V1555" s="80"/>
      <c r="W1555" s="80"/>
      <c r="X1555" s="80"/>
      <c r="Y1555" s="80"/>
      <c r="Z1555" s="80"/>
      <c r="AA1555" s="80"/>
      <c r="AB1555" s="80"/>
      <c r="AC1555" s="80"/>
      <c r="AD1555" s="80"/>
      <c r="AE1555" s="80"/>
      <c r="AF1555" s="80"/>
      <c r="AG1555" s="80"/>
      <c r="AH1555" s="80"/>
      <c r="AI1555" s="80"/>
      <c r="AJ1555" s="80"/>
      <c r="AK1555" s="80"/>
      <c r="AL1555" s="80"/>
      <c r="AM1555" s="80"/>
      <c r="AN1555" s="80"/>
    </row>
    <row r="1556" spans="1:40" ht="12" customHeight="1">
      <c r="A1556" s="80"/>
      <c r="B1556" s="80"/>
      <c r="C1556" s="80"/>
      <c r="D1556" s="80"/>
      <c r="E1556" s="80"/>
      <c r="F1556" s="80"/>
      <c r="G1556" s="80"/>
      <c r="H1556" s="80"/>
      <c r="I1556" s="80"/>
      <c r="J1556" s="80"/>
      <c r="K1556" s="80"/>
      <c r="L1556" s="80"/>
      <c r="M1556" s="80"/>
      <c r="N1556" s="177"/>
      <c r="O1556" s="80"/>
      <c r="P1556" s="80"/>
      <c r="Q1556" s="80"/>
      <c r="R1556" s="80"/>
      <c r="S1556" s="80"/>
      <c r="T1556" s="80"/>
      <c r="U1556" s="80"/>
      <c r="V1556" s="80"/>
      <c r="W1556" s="80"/>
      <c r="X1556" s="80"/>
      <c r="Y1556" s="80"/>
      <c r="Z1556" s="80"/>
      <c r="AA1556" s="80"/>
      <c r="AB1556" s="80"/>
      <c r="AC1556" s="80"/>
      <c r="AD1556" s="80"/>
      <c r="AE1556" s="80"/>
      <c r="AF1556" s="80"/>
      <c r="AG1556" s="80"/>
      <c r="AH1556" s="80"/>
      <c r="AI1556" s="80"/>
      <c r="AJ1556" s="80"/>
      <c r="AK1556" s="80"/>
      <c r="AL1556" s="80"/>
      <c r="AM1556" s="80"/>
      <c r="AN1556" s="80"/>
    </row>
    <row r="1557" spans="1:40" ht="12" customHeight="1">
      <c r="A1557" s="80"/>
      <c r="B1557" s="80"/>
      <c r="C1557" s="80"/>
      <c r="D1557" s="80"/>
      <c r="E1557" s="80"/>
      <c r="F1557" s="80"/>
      <c r="G1557" s="80"/>
      <c r="H1557" s="80"/>
      <c r="I1557" s="80"/>
      <c r="J1557" s="80"/>
      <c r="K1557" s="80"/>
      <c r="L1557" s="80"/>
      <c r="M1557" s="80"/>
      <c r="N1557" s="177"/>
      <c r="O1557" s="80"/>
      <c r="P1557" s="80"/>
      <c r="Q1557" s="80"/>
      <c r="R1557" s="80"/>
      <c r="S1557" s="80"/>
      <c r="T1557" s="80"/>
      <c r="U1557" s="80"/>
      <c r="V1557" s="80"/>
      <c r="W1557" s="80"/>
      <c r="X1557" s="80"/>
      <c r="Y1557" s="80"/>
      <c r="Z1557" s="80"/>
      <c r="AA1557" s="80"/>
      <c r="AB1557" s="80"/>
      <c r="AC1557" s="80"/>
      <c r="AD1557" s="80"/>
      <c r="AE1557" s="80"/>
      <c r="AF1557" s="80"/>
      <c r="AG1557" s="80"/>
      <c r="AH1557" s="80"/>
      <c r="AI1557" s="80"/>
      <c r="AJ1557" s="80"/>
      <c r="AK1557" s="80"/>
      <c r="AL1557" s="80"/>
      <c r="AM1557" s="80"/>
      <c r="AN1557" s="80"/>
    </row>
    <row r="1558" spans="1:40" ht="12" customHeight="1">
      <c r="A1558" s="80"/>
      <c r="B1558" s="80"/>
      <c r="C1558" s="80"/>
      <c r="D1558" s="80"/>
      <c r="E1558" s="80"/>
      <c r="F1558" s="80"/>
      <c r="G1558" s="80"/>
      <c r="H1558" s="80"/>
      <c r="I1558" s="80"/>
      <c r="J1558" s="80"/>
      <c r="K1558" s="80"/>
      <c r="L1558" s="80"/>
      <c r="M1558" s="80"/>
      <c r="N1558" s="177"/>
      <c r="O1558" s="80"/>
      <c r="P1558" s="80"/>
      <c r="Q1558" s="80"/>
      <c r="R1558" s="80"/>
      <c r="S1558" s="80"/>
      <c r="T1558" s="80"/>
      <c r="U1558" s="80"/>
      <c r="V1558" s="80"/>
      <c r="W1558" s="80"/>
      <c r="X1558" s="80"/>
      <c r="Y1558" s="80"/>
      <c r="Z1558" s="80"/>
      <c r="AA1558" s="80"/>
      <c r="AB1558" s="80"/>
      <c r="AC1558" s="80"/>
      <c r="AD1558" s="80"/>
      <c r="AE1558" s="80"/>
      <c r="AF1558" s="80"/>
      <c r="AG1558" s="80"/>
      <c r="AH1558" s="80"/>
      <c r="AI1558" s="80"/>
      <c r="AJ1558" s="80"/>
      <c r="AK1558" s="80"/>
      <c r="AL1558" s="80"/>
      <c r="AM1558" s="80"/>
      <c r="AN1558" s="80"/>
    </row>
    <row r="1559" spans="1:40" ht="12" customHeight="1">
      <c r="A1559" s="80"/>
      <c r="B1559" s="80"/>
      <c r="C1559" s="80"/>
      <c r="D1559" s="80"/>
      <c r="E1559" s="80"/>
      <c r="F1559" s="80"/>
      <c r="G1559" s="80"/>
      <c r="H1559" s="80"/>
      <c r="I1559" s="80"/>
      <c r="J1559" s="80"/>
      <c r="K1559" s="80"/>
      <c r="L1559" s="80"/>
      <c r="M1559" s="80"/>
      <c r="N1559" s="177"/>
      <c r="O1559" s="80"/>
      <c r="P1559" s="80"/>
      <c r="Q1559" s="80"/>
      <c r="R1559" s="80"/>
      <c r="S1559" s="80"/>
      <c r="T1559" s="80"/>
      <c r="U1559" s="80"/>
      <c r="V1559" s="80"/>
      <c r="W1559" s="80"/>
      <c r="X1559" s="80"/>
      <c r="Y1559" s="80"/>
      <c r="Z1559" s="80"/>
      <c r="AA1559" s="80"/>
      <c r="AB1559" s="80"/>
      <c r="AC1559" s="80"/>
      <c r="AD1559" s="80"/>
      <c r="AE1559" s="80"/>
      <c r="AF1559" s="80"/>
      <c r="AG1559" s="80"/>
      <c r="AH1559" s="80"/>
      <c r="AI1559" s="80"/>
      <c r="AJ1559" s="80"/>
      <c r="AK1559" s="80"/>
      <c r="AL1559" s="80"/>
      <c r="AM1559" s="80"/>
      <c r="AN1559" s="80"/>
    </row>
    <row r="1560" spans="1:40" ht="12" customHeight="1">
      <c r="A1560" s="80"/>
      <c r="B1560" s="80"/>
      <c r="C1560" s="80"/>
      <c r="D1560" s="80"/>
      <c r="E1560" s="80"/>
      <c r="F1560" s="80"/>
      <c r="G1560" s="80"/>
      <c r="H1560" s="80"/>
      <c r="I1560" s="80"/>
      <c r="J1560" s="80"/>
      <c r="K1560" s="80"/>
      <c r="L1560" s="80"/>
      <c r="M1560" s="80"/>
      <c r="N1560" s="177"/>
      <c r="O1560" s="80"/>
      <c r="P1560" s="80"/>
      <c r="Q1560" s="80"/>
      <c r="R1560" s="80"/>
      <c r="S1560" s="80"/>
      <c r="T1560" s="80"/>
      <c r="U1560" s="80"/>
      <c r="V1560" s="80"/>
      <c r="W1560" s="80"/>
      <c r="X1560" s="80"/>
      <c r="Y1560" s="80"/>
      <c r="Z1560" s="80"/>
      <c r="AA1560" s="80"/>
      <c r="AB1560" s="80"/>
      <c r="AC1560" s="80"/>
      <c r="AD1560" s="80"/>
      <c r="AE1560" s="80"/>
      <c r="AF1560" s="80"/>
      <c r="AG1560" s="80"/>
      <c r="AH1560" s="80"/>
      <c r="AI1560" s="80"/>
      <c r="AJ1560" s="80"/>
      <c r="AK1560" s="80"/>
      <c r="AL1560" s="80"/>
      <c r="AM1560" s="80"/>
      <c r="AN1560" s="80"/>
    </row>
    <row r="1561" spans="1:40" ht="12" customHeight="1">
      <c r="A1561" s="80"/>
      <c r="B1561" s="80"/>
      <c r="C1561" s="80"/>
      <c r="D1561" s="80"/>
      <c r="E1561" s="80"/>
      <c r="F1561" s="80"/>
      <c r="G1561" s="80"/>
      <c r="H1561" s="80"/>
      <c r="I1561" s="80"/>
      <c r="J1561" s="80"/>
      <c r="K1561" s="80"/>
      <c r="L1561" s="80"/>
      <c r="M1561" s="80"/>
      <c r="N1561" s="177"/>
      <c r="O1561" s="80"/>
      <c r="P1561" s="80"/>
      <c r="Q1561" s="80"/>
      <c r="R1561" s="80"/>
      <c r="S1561" s="80"/>
      <c r="T1561" s="80"/>
      <c r="U1561" s="80"/>
      <c r="V1561" s="80"/>
      <c r="W1561" s="80"/>
      <c r="X1561" s="80"/>
      <c r="Y1561" s="80"/>
      <c r="Z1561" s="80"/>
      <c r="AA1561" s="80"/>
      <c r="AB1561" s="80"/>
      <c r="AC1561" s="80"/>
      <c r="AD1561" s="80"/>
      <c r="AE1561" s="80"/>
      <c r="AF1561" s="80"/>
      <c r="AG1561" s="80"/>
      <c r="AH1561" s="80"/>
      <c r="AI1561" s="80"/>
      <c r="AJ1561" s="80"/>
      <c r="AK1561" s="80"/>
      <c r="AL1561" s="80"/>
      <c r="AM1561" s="80"/>
      <c r="AN1561" s="80"/>
    </row>
    <row r="1562" spans="1:40" ht="12" customHeight="1">
      <c r="A1562" s="80"/>
      <c r="B1562" s="80"/>
      <c r="C1562" s="80"/>
      <c r="D1562" s="80"/>
      <c r="E1562" s="80"/>
      <c r="F1562" s="80"/>
      <c r="G1562" s="80"/>
      <c r="H1562" s="80"/>
      <c r="I1562" s="80"/>
      <c r="J1562" s="80"/>
      <c r="K1562" s="80"/>
      <c r="L1562" s="80"/>
      <c r="M1562" s="80"/>
      <c r="N1562" s="177"/>
      <c r="O1562" s="80"/>
      <c r="P1562" s="80"/>
      <c r="Q1562" s="80"/>
      <c r="R1562" s="80"/>
      <c r="S1562" s="80"/>
      <c r="T1562" s="80"/>
      <c r="U1562" s="80"/>
      <c r="V1562" s="80"/>
      <c r="W1562" s="80"/>
      <c r="X1562" s="80"/>
      <c r="Y1562" s="80"/>
      <c r="Z1562" s="80"/>
      <c r="AA1562" s="80"/>
      <c r="AB1562" s="80"/>
      <c r="AC1562" s="80"/>
      <c r="AD1562" s="80"/>
      <c r="AE1562" s="80"/>
      <c r="AF1562" s="80"/>
      <c r="AG1562" s="80"/>
      <c r="AH1562" s="80"/>
      <c r="AI1562" s="80"/>
      <c r="AJ1562" s="80"/>
      <c r="AK1562" s="80"/>
      <c r="AL1562" s="80"/>
      <c r="AM1562" s="80"/>
      <c r="AN1562" s="80"/>
    </row>
    <row r="1563" spans="1:40" ht="12" customHeight="1">
      <c r="A1563" s="80"/>
      <c r="B1563" s="80"/>
      <c r="C1563" s="80"/>
      <c r="D1563" s="80"/>
      <c r="E1563" s="80"/>
      <c r="F1563" s="80"/>
      <c r="G1563" s="80"/>
      <c r="H1563" s="80"/>
      <c r="I1563" s="80"/>
      <c r="J1563" s="80"/>
      <c r="K1563" s="80"/>
      <c r="L1563" s="80"/>
      <c r="M1563" s="80"/>
      <c r="N1563" s="177"/>
      <c r="O1563" s="80"/>
      <c r="P1563" s="80"/>
      <c r="Q1563" s="80"/>
      <c r="R1563" s="80"/>
      <c r="S1563" s="80"/>
      <c r="T1563" s="80"/>
      <c r="U1563" s="80"/>
      <c r="V1563" s="80"/>
      <c r="W1563" s="80"/>
      <c r="X1563" s="80"/>
      <c r="Y1563" s="80"/>
      <c r="Z1563" s="80"/>
      <c r="AA1563" s="80"/>
      <c r="AB1563" s="80"/>
      <c r="AC1563" s="80"/>
      <c r="AD1563" s="80"/>
      <c r="AE1563" s="80"/>
      <c r="AF1563" s="80"/>
      <c r="AG1563" s="80"/>
      <c r="AH1563" s="80"/>
      <c r="AI1563" s="80"/>
      <c r="AJ1563" s="80"/>
      <c r="AK1563" s="80"/>
      <c r="AL1563" s="80"/>
      <c r="AM1563" s="80"/>
      <c r="AN1563" s="80"/>
    </row>
    <row r="1564" spans="1:40" ht="12" customHeight="1">
      <c r="A1564" s="80"/>
      <c r="B1564" s="80"/>
      <c r="C1564" s="80"/>
      <c r="D1564" s="80"/>
      <c r="E1564" s="80"/>
      <c r="F1564" s="80"/>
      <c r="G1564" s="80"/>
      <c r="H1564" s="80"/>
      <c r="I1564" s="80"/>
      <c r="J1564" s="80"/>
      <c r="K1564" s="80"/>
      <c r="L1564" s="80"/>
      <c r="M1564" s="80"/>
      <c r="N1564" s="177"/>
      <c r="O1564" s="80"/>
      <c r="P1564" s="80"/>
      <c r="Q1564" s="80"/>
      <c r="R1564" s="80"/>
      <c r="S1564" s="80"/>
      <c r="T1564" s="80"/>
      <c r="U1564" s="80"/>
      <c r="V1564" s="80"/>
      <c r="W1564" s="80"/>
      <c r="X1564" s="80"/>
      <c r="Y1564" s="80"/>
      <c r="Z1564" s="80"/>
      <c r="AA1564" s="80"/>
      <c r="AB1564" s="80"/>
      <c r="AC1564" s="80"/>
      <c r="AD1564" s="80"/>
      <c r="AE1564" s="80"/>
      <c r="AF1564" s="80"/>
      <c r="AG1564" s="80"/>
      <c r="AH1564" s="80"/>
      <c r="AI1564" s="80"/>
      <c r="AJ1564" s="80"/>
      <c r="AK1564" s="80"/>
      <c r="AL1564" s="80"/>
      <c r="AM1564" s="80"/>
      <c r="AN1564" s="80"/>
    </row>
    <row r="1565" spans="1:40" ht="12" customHeight="1">
      <c r="A1565" s="80"/>
      <c r="B1565" s="80"/>
      <c r="C1565" s="80"/>
      <c r="D1565" s="80"/>
      <c r="E1565" s="80"/>
      <c r="F1565" s="80"/>
      <c r="G1565" s="80"/>
      <c r="H1565" s="80"/>
      <c r="I1565" s="80"/>
      <c r="J1565" s="80"/>
      <c r="K1565" s="80"/>
      <c r="L1565" s="80"/>
      <c r="M1565" s="80"/>
      <c r="N1565" s="177"/>
      <c r="O1565" s="80"/>
      <c r="P1565" s="80"/>
      <c r="Q1565" s="80"/>
      <c r="R1565" s="80"/>
      <c r="S1565" s="80"/>
      <c r="T1565" s="80"/>
      <c r="U1565" s="80"/>
      <c r="V1565" s="80"/>
      <c r="W1565" s="80"/>
      <c r="X1565" s="80"/>
      <c r="Y1565" s="80"/>
      <c r="Z1565" s="80"/>
      <c r="AA1565" s="80"/>
      <c r="AB1565" s="80"/>
      <c r="AC1565" s="80"/>
      <c r="AD1565" s="80"/>
      <c r="AE1565" s="80"/>
      <c r="AF1565" s="80"/>
      <c r="AG1565" s="80"/>
      <c r="AH1565" s="80"/>
      <c r="AI1565" s="80"/>
      <c r="AJ1565" s="80"/>
      <c r="AK1565" s="80"/>
      <c r="AL1565" s="80"/>
      <c r="AM1565" s="80"/>
      <c r="AN1565" s="80"/>
    </row>
    <row r="1566" spans="1:40" ht="12" customHeight="1">
      <c r="A1566" s="80"/>
      <c r="B1566" s="80"/>
      <c r="C1566" s="80"/>
      <c r="D1566" s="80"/>
      <c r="E1566" s="80"/>
      <c r="F1566" s="80"/>
      <c r="G1566" s="80"/>
      <c r="H1566" s="80"/>
      <c r="I1566" s="80"/>
      <c r="J1566" s="80"/>
      <c r="K1566" s="80"/>
      <c r="L1566" s="80"/>
      <c r="M1566" s="80"/>
      <c r="N1566" s="177"/>
      <c r="O1566" s="80"/>
      <c r="P1566" s="80"/>
      <c r="Q1566" s="80"/>
      <c r="R1566" s="80"/>
      <c r="S1566" s="80"/>
      <c r="T1566" s="80"/>
      <c r="U1566" s="80"/>
      <c r="V1566" s="80"/>
      <c r="W1566" s="80"/>
      <c r="X1566" s="80"/>
      <c r="Y1566" s="80"/>
      <c r="Z1566" s="80"/>
      <c r="AA1566" s="80"/>
      <c r="AB1566" s="80"/>
      <c r="AC1566" s="80"/>
      <c r="AD1566" s="80"/>
      <c r="AE1566" s="80"/>
      <c r="AF1566" s="80"/>
      <c r="AG1566" s="80"/>
      <c r="AH1566" s="80"/>
      <c r="AI1566" s="80"/>
      <c r="AJ1566" s="80"/>
      <c r="AK1566" s="80"/>
      <c r="AL1566" s="80"/>
      <c r="AM1566" s="80"/>
      <c r="AN1566" s="80"/>
    </row>
    <row r="1567" spans="1:40" ht="12" customHeight="1">
      <c r="A1567" s="80"/>
      <c r="B1567" s="80"/>
      <c r="C1567" s="80"/>
      <c r="D1567" s="80"/>
      <c r="E1567" s="80"/>
      <c r="F1567" s="80"/>
      <c r="G1567" s="80"/>
      <c r="H1567" s="80"/>
      <c r="I1567" s="80"/>
      <c r="J1567" s="80"/>
      <c r="K1567" s="80"/>
      <c r="L1567" s="80"/>
      <c r="M1567" s="80"/>
      <c r="N1567" s="177"/>
      <c r="O1567" s="80"/>
      <c r="P1567" s="80"/>
      <c r="Q1567" s="80"/>
      <c r="R1567" s="80"/>
      <c r="S1567" s="80"/>
      <c r="T1567" s="80"/>
      <c r="U1567" s="80"/>
      <c r="V1567" s="80"/>
      <c r="W1567" s="80"/>
      <c r="X1567" s="80"/>
      <c r="Y1567" s="80"/>
      <c r="Z1567" s="80"/>
      <c r="AA1567" s="80"/>
      <c r="AB1567" s="80"/>
      <c r="AC1567" s="80"/>
      <c r="AD1567" s="80"/>
      <c r="AE1567" s="80"/>
      <c r="AF1567" s="80"/>
      <c r="AG1567" s="80"/>
      <c r="AH1567" s="80"/>
      <c r="AI1567" s="80"/>
      <c r="AJ1567" s="80"/>
      <c r="AK1567" s="80"/>
      <c r="AL1567" s="80"/>
      <c r="AM1567" s="80"/>
      <c r="AN1567" s="80"/>
    </row>
    <row r="1568" spans="1:40" ht="12" customHeight="1">
      <c r="A1568" s="80"/>
      <c r="B1568" s="80"/>
      <c r="C1568" s="80"/>
      <c r="D1568" s="80"/>
      <c r="E1568" s="80"/>
      <c r="F1568" s="80"/>
      <c r="G1568" s="80"/>
      <c r="H1568" s="80"/>
      <c r="I1568" s="80"/>
      <c r="J1568" s="80"/>
      <c r="K1568" s="80"/>
      <c r="L1568" s="80"/>
      <c r="M1568" s="80"/>
      <c r="N1568" s="177"/>
      <c r="O1568" s="80"/>
      <c r="P1568" s="80"/>
      <c r="Q1568" s="80"/>
      <c r="R1568" s="80"/>
      <c r="S1568" s="80"/>
      <c r="T1568" s="80"/>
      <c r="U1568" s="80"/>
      <c r="V1568" s="80"/>
      <c r="W1568" s="80"/>
      <c r="X1568" s="80"/>
      <c r="Y1568" s="80"/>
      <c r="Z1568" s="80"/>
      <c r="AA1568" s="80"/>
      <c r="AB1568" s="80"/>
      <c r="AC1568" s="80"/>
      <c r="AD1568" s="80"/>
      <c r="AE1568" s="80"/>
      <c r="AF1568" s="80"/>
      <c r="AG1568" s="80"/>
      <c r="AH1568" s="80"/>
      <c r="AI1568" s="80"/>
      <c r="AJ1568" s="80"/>
      <c r="AK1568" s="80"/>
      <c r="AL1568" s="80"/>
      <c r="AM1568" s="80"/>
      <c r="AN1568" s="80"/>
    </row>
    <row r="1569" spans="1:40" ht="12" customHeight="1">
      <c r="A1569" s="80"/>
      <c r="B1569" s="80"/>
      <c r="C1569" s="80"/>
      <c r="D1569" s="80"/>
      <c r="E1569" s="80"/>
      <c r="F1569" s="80"/>
      <c r="G1569" s="80"/>
      <c r="H1569" s="80"/>
      <c r="I1569" s="80"/>
      <c r="J1569" s="80"/>
      <c r="K1569" s="80"/>
      <c r="L1569" s="80"/>
      <c r="M1569" s="80"/>
      <c r="N1569" s="177"/>
      <c r="O1569" s="80"/>
      <c r="P1569" s="80"/>
      <c r="Q1569" s="80"/>
      <c r="R1569" s="80"/>
      <c r="S1569" s="80"/>
      <c r="T1569" s="80"/>
      <c r="U1569" s="80"/>
      <c r="V1569" s="80"/>
      <c r="W1569" s="80"/>
      <c r="X1569" s="80"/>
      <c r="Y1569" s="80"/>
      <c r="Z1569" s="80"/>
      <c r="AA1569" s="80"/>
      <c r="AB1569" s="80"/>
      <c r="AC1569" s="80"/>
      <c r="AD1569" s="80"/>
      <c r="AE1569" s="80"/>
      <c r="AF1569" s="80"/>
      <c r="AG1569" s="80"/>
      <c r="AH1569" s="80"/>
      <c r="AI1569" s="80"/>
      <c r="AJ1569" s="80"/>
      <c r="AK1569" s="80"/>
      <c r="AL1569" s="80"/>
      <c r="AM1569" s="80"/>
      <c r="AN1569" s="80"/>
    </row>
    <row r="1570" spans="1:40" ht="12" customHeight="1">
      <c r="A1570" s="80"/>
      <c r="B1570" s="80"/>
      <c r="C1570" s="80"/>
      <c r="D1570" s="80"/>
      <c r="E1570" s="80"/>
      <c r="F1570" s="80"/>
      <c r="G1570" s="80"/>
      <c r="H1570" s="80"/>
      <c r="I1570" s="80"/>
      <c r="J1570" s="80"/>
      <c r="K1570" s="80"/>
      <c r="L1570" s="80"/>
      <c r="M1570" s="80"/>
      <c r="N1570" s="177"/>
      <c r="O1570" s="80"/>
      <c r="P1570" s="80"/>
      <c r="Q1570" s="80"/>
      <c r="R1570" s="80"/>
      <c r="S1570" s="80"/>
      <c r="T1570" s="80"/>
      <c r="U1570" s="80"/>
      <c r="V1570" s="80"/>
      <c r="W1570" s="80"/>
      <c r="X1570" s="80"/>
      <c r="Y1570" s="80"/>
      <c r="Z1570" s="80"/>
      <c r="AA1570" s="80"/>
      <c r="AB1570" s="80"/>
      <c r="AC1570" s="80"/>
      <c r="AD1570" s="80"/>
      <c r="AE1570" s="80"/>
      <c r="AF1570" s="80"/>
      <c r="AG1570" s="80"/>
      <c r="AH1570" s="80"/>
      <c r="AI1570" s="80"/>
      <c r="AJ1570" s="80"/>
      <c r="AK1570" s="80"/>
      <c r="AL1570" s="80"/>
      <c r="AM1570" s="80"/>
      <c r="AN1570" s="80"/>
    </row>
    <row r="1571" spans="1:40" ht="12" customHeight="1">
      <c r="A1571" s="80"/>
      <c r="B1571" s="80"/>
      <c r="C1571" s="80"/>
      <c r="D1571" s="80"/>
      <c r="E1571" s="80"/>
      <c r="F1571" s="80"/>
      <c r="G1571" s="80"/>
      <c r="H1571" s="80"/>
      <c r="I1571" s="80"/>
      <c r="J1571" s="80"/>
      <c r="K1571" s="80"/>
      <c r="L1571" s="80"/>
      <c r="M1571" s="80"/>
      <c r="N1571" s="177"/>
      <c r="O1571" s="80"/>
      <c r="P1571" s="80"/>
      <c r="Q1571" s="80"/>
      <c r="R1571" s="80"/>
      <c r="S1571" s="80"/>
      <c r="T1571" s="80"/>
      <c r="U1571" s="80"/>
      <c r="V1571" s="80"/>
      <c r="W1571" s="80"/>
      <c r="X1571" s="80"/>
      <c r="Y1571" s="80"/>
      <c r="Z1571" s="80"/>
      <c r="AA1571" s="80"/>
      <c r="AB1571" s="80"/>
      <c r="AC1571" s="80"/>
      <c r="AD1571" s="80"/>
      <c r="AE1571" s="80"/>
      <c r="AF1571" s="80"/>
      <c r="AG1571" s="80"/>
      <c r="AH1571" s="80"/>
      <c r="AI1571" s="80"/>
      <c r="AJ1571" s="80"/>
      <c r="AK1571" s="80"/>
      <c r="AL1571" s="80"/>
      <c r="AM1571" s="80"/>
      <c r="AN1571" s="80"/>
    </row>
    <row r="1572" spans="1:40" ht="12" customHeight="1">
      <c r="A1572" s="80"/>
      <c r="B1572" s="80"/>
      <c r="C1572" s="80"/>
      <c r="D1572" s="80"/>
      <c r="E1572" s="80"/>
      <c r="F1572" s="80"/>
      <c r="G1572" s="80"/>
      <c r="H1572" s="80"/>
      <c r="I1572" s="80"/>
      <c r="J1572" s="80"/>
      <c r="K1572" s="80"/>
      <c r="L1572" s="80"/>
      <c r="M1572" s="80"/>
      <c r="N1572" s="177"/>
      <c r="O1572" s="80"/>
      <c r="P1572" s="80"/>
      <c r="Q1572" s="80"/>
      <c r="R1572" s="80"/>
      <c r="S1572" s="80"/>
      <c r="T1572" s="80"/>
      <c r="U1572" s="80"/>
      <c r="V1572" s="80"/>
      <c r="W1572" s="80"/>
      <c r="X1572" s="80"/>
      <c r="Y1572" s="80"/>
      <c r="Z1572" s="80"/>
      <c r="AA1572" s="80"/>
      <c r="AB1572" s="80"/>
      <c r="AC1572" s="80"/>
      <c r="AD1572" s="80"/>
      <c r="AE1572" s="80"/>
      <c r="AF1572" s="80"/>
      <c r="AG1572" s="80"/>
      <c r="AH1572" s="80"/>
      <c r="AI1572" s="80"/>
      <c r="AJ1572" s="80"/>
      <c r="AK1572" s="80"/>
      <c r="AL1572" s="80"/>
      <c r="AM1572" s="80"/>
      <c r="AN1572" s="80"/>
    </row>
    <row r="1573" spans="1:40" ht="12" customHeight="1">
      <c r="A1573" s="80"/>
      <c r="B1573" s="80"/>
      <c r="C1573" s="80"/>
      <c r="D1573" s="80"/>
      <c r="E1573" s="80"/>
      <c r="F1573" s="80"/>
      <c r="G1573" s="80"/>
      <c r="H1573" s="80"/>
      <c r="I1573" s="80"/>
      <c r="J1573" s="80"/>
      <c r="K1573" s="80"/>
      <c r="L1573" s="80"/>
      <c r="M1573" s="80"/>
      <c r="N1573" s="177"/>
      <c r="O1573" s="80"/>
      <c r="P1573" s="80"/>
      <c r="Q1573" s="80"/>
      <c r="R1573" s="80"/>
      <c r="S1573" s="80"/>
      <c r="T1573" s="80"/>
      <c r="U1573" s="80"/>
      <c r="V1573" s="80"/>
      <c r="W1573" s="80"/>
      <c r="X1573" s="80"/>
      <c r="Y1573" s="80"/>
      <c r="Z1573" s="80"/>
      <c r="AA1573" s="80"/>
      <c r="AB1573" s="80"/>
      <c r="AC1573" s="80"/>
      <c r="AD1573" s="80"/>
      <c r="AE1573" s="80"/>
      <c r="AF1573" s="80"/>
      <c r="AG1573" s="80"/>
      <c r="AH1573" s="80"/>
      <c r="AI1573" s="80"/>
      <c r="AJ1573" s="80"/>
      <c r="AK1573" s="80"/>
      <c r="AL1573" s="80"/>
      <c r="AM1573" s="80"/>
      <c r="AN1573" s="80"/>
    </row>
    <row r="1574" spans="1:40" ht="12" customHeight="1">
      <c r="A1574" s="80"/>
      <c r="B1574" s="80"/>
      <c r="C1574" s="80"/>
      <c r="D1574" s="80"/>
      <c r="E1574" s="80"/>
      <c r="F1574" s="80"/>
      <c r="G1574" s="80"/>
      <c r="H1574" s="80"/>
      <c r="I1574" s="80"/>
      <c r="J1574" s="80"/>
      <c r="K1574" s="80"/>
      <c r="L1574" s="80"/>
      <c r="M1574" s="80"/>
      <c r="N1574" s="177"/>
      <c r="O1574" s="80"/>
      <c r="P1574" s="80"/>
      <c r="Q1574" s="80"/>
      <c r="R1574" s="80"/>
      <c r="S1574" s="80"/>
      <c r="T1574" s="80"/>
      <c r="U1574" s="80"/>
      <c r="V1574" s="80"/>
      <c r="W1574" s="80"/>
      <c r="X1574" s="80"/>
      <c r="Y1574" s="80"/>
      <c r="Z1574" s="80"/>
      <c r="AA1574" s="80"/>
      <c r="AB1574" s="80"/>
      <c r="AC1574" s="80"/>
      <c r="AD1574" s="80"/>
      <c r="AE1574" s="80"/>
      <c r="AF1574" s="80"/>
      <c r="AG1574" s="80"/>
      <c r="AH1574" s="80"/>
      <c r="AI1574" s="80"/>
      <c r="AJ1574" s="80"/>
      <c r="AK1574" s="80"/>
      <c r="AL1574" s="80"/>
      <c r="AM1574" s="80"/>
      <c r="AN1574" s="80"/>
    </row>
    <row r="1575" spans="1:40" ht="12" customHeight="1">
      <c r="A1575" s="80"/>
      <c r="B1575" s="80"/>
      <c r="C1575" s="80"/>
      <c r="D1575" s="80"/>
      <c r="E1575" s="80"/>
      <c r="F1575" s="80"/>
      <c r="G1575" s="80"/>
      <c r="H1575" s="80"/>
      <c r="I1575" s="80"/>
      <c r="J1575" s="80"/>
      <c r="K1575" s="80"/>
      <c r="L1575" s="80"/>
      <c r="M1575" s="80"/>
      <c r="N1575" s="177"/>
      <c r="O1575" s="80"/>
      <c r="P1575" s="80"/>
      <c r="Q1575" s="80"/>
      <c r="R1575" s="80"/>
      <c r="S1575" s="80"/>
      <c r="T1575" s="80"/>
      <c r="U1575" s="80"/>
      <c r="V1575" s="80"/>
      <c r="W1575" s="80"/>
      <c r="X1575" s="80"/>
      <c r="Y1575" s="80"/>
      <c r="Z1575" s="80"/>
      <c r="AA1575" s="80"/>
      <c r="AB1575" s="80"/>
      <c r="AC1575" s="80"/>
      <c r="AD1575" s="80"/>
      <c r="AE1575" s="80"/>
      <c r="AF1575" s="80"/>
      <c r="AG1575" s="80"/>
      <c r="AH1575" s="80"/>
      <c r="AI1575" s="80"/>
      <c r="AJ1575" s="80"/>
      <c r="AK1575" s="80"/>
      <c r="AL1575" s="80"/>
      <c r="AM1575" s="80"/>
      <c r="AN1575" s="80"/>
    </row>
    <row r="1576" spans="1:40" ht="12" customHeight="1">
      <c r="A1576" s="80"/>
      <c r="B1576" s="80"/>
      <c r="C1576" s="80"/>
      <c r="D1576" s="80"/>
      <c r="E1576" s="80"/>
      <c r="F1576" s="80"/>
      <c r="G1576" s="80"/>
      <c r="H1576" s="80"/>
      <c r="I1576" s="80"/>
      <c r="J1576" s="80"/>
      <c r="K1576" s="80"/>
      <c r="L1576" s="80"/>
      <c r="M1576" s="80"/>
      <c r="N1576" s="177"/>
      <c r="O1576" s="80"/>
      <c r="P1576" s="80"/>
      <c r="Q1576" s="80"/>
      <c r="R1576" s="80"/>
      <c r="S1576" s="80"/>
      <c r="T1576" s="80"/>
      <c r="U1576" s="80"/>
      <c r="V1576" s="80"/>
      <c r="W1576" s="80"/>
      <c r="X1576" s="80"/>
      <c r="Y1576" s="80"/>
      <c r="Z1576" s="80"/>
      <c r="AA1576" s="80"/>
      <c r="AB1576" s="80"/>
      <c r="AC1576" s="80"/>
      <c r="AD1576" s="80"/>
      <c r="AE1576" s="80"/>
      <c r="AF1576" s="80"/>
      <c r="AG1576" s="80"/>
      <c r="AH1576" s="80"/>
      <c r="AI1576" s="80"/>
      <c r="AJ1576" s="80"/>
      <c r="AK1576" s="80"/>
      <c r="AL1576" s="80"/>
      <c r="AM1576" s="80"/>
      <c r="AN1576" s="80"/>
    </row>
    <row r="1577" spans="1:40" ht="12" customHeight="1">
      <c r="A1577" s="80"/>
      <c r="B1577" s="80"/>
      <c r="C1577" s="80"/>
      <c r="D1577" s="80"/>
      <c r="E1577" s="80"/>
      <c r="F1577" s="80"/>
      <c r="G1577" s="80"/>
      <c r="H1577" s="80"/>
      <c r="I1577" s="80"/>
      <c r="J1577" s="80"/>
      <c r="K1577" s="80"/>
      <c r="L1577" s="80"/>
      <c r="M1577" s="80"/>
      <c r="N1577" s="177"/>
      <c r="O1577" s="80"/>
      <c r="P1577" s="80"/>
      <c r="Q1577" s="80"/>
      <c r="R1577" s="80"/>
      <c r="S1577" s="80"/>
      <c r="T1577" s="80"/>
      <c r="U1577" s="80"/>
      <c r="V1577" s="80"/>
      <c r="W1577" s="80"/>
      <c r="X1577" s="80"/>
      <c r="Y1577" s="80"/>
      <c r="Z1577" s="80"/>
      <c r="AA1577" s="80"/>
      <c r="AB1577" s="80"/>
      <c r="AC1577" s="80"/>
      <c r="AD1577" s="80"/>
      <c r="AE1577" s="80"/>
      <c r="AF1577" s="80"/>
      <c r="AG1577" s="80"/>
      <c r="AH1577" s="80"/>
      <c r="AI1577" s="80"/>
      <c r="AJ1577" s="80"/>
      <c r="AK1577" s="80"/>
      <c r="AL1577" s="80"/>
      <c r="AM1577" s="80"/>
      <c r="AN1577" s="80"/>
    </row>
    <row r="1578" spans="1:40" ht="12" customHeight="1">
      <c r="A1578" s="80"/>
      <c r="B1578" s="80"/>
      <c r="C1578" s="80"/>
      <c r="D1578" s="80"/>
      <c r="E1578" s="80"/>
      <c r="F1578" s="80"/>
      <c r="G1578" s="80"/>
      <c r="H1578" s="80"/>
      <c r="I1578" s="80"/>
      <c r="J1578" s="80"/>
      <c r="K1578" s="80"/>
      <c r="L1578" s="80"/>
      <c r="M1578" s="80"/>
      <c r="N1578" s="177"/>
      <c r="O1578" s="80"/>
      <c r="P1578" s="80"/>
      <c r="Q1578" s="80"/>
      <c r="R1578" s="80"/>
      <c r="S1578" s="80"/>
      <c r="T1578" s="80"/>
      <c r="U1578" s="80"/>
      <c r="V1578" s="80"/>
      <c r="W1578" s="80"/>
      <c r="X1578" s="80"/>
      <c r="Y1578" s="80"/>
      <c r="Z1578" s="80"/>
      <c r="AA1578" s="80"/>
      <c r="AB1578" s="80"/>
      <c r="AC1578" s="80"/>
      <c r="AD1578" s="80"/>
      <c r="AE1578" s="80"/>
      <c r="AF1578" s="80"/>
      <c r="AG1578" s="80"/>
      <c r="AH1578" s="80"/>
      <c r="AI1578" s="80"/>
      <c r="AJ1578" s="80"/>
      <c r="AK1578" s="80"/>
      <c r="AL1578" s="80"/>
      <c r="AM1578" s="80"/>
      <c r="AN1578" s="80"/>
    </row>
    <row r="1579" spans="1:40" ht="12" customHeight="1">
      <c r="A1579" s="80"/>
      <c r="B1579" s="80"/>
      <c r="C1579" s="80"/>
      <c r="D1579" s="80"/>
      <c r="E1579" s="80"/>
      <c r="F1579" s="80"/>
      <c r="G1579" s="80"/>
      <c r="H1579" s="80"/>
      <c r="I1579" s="80"/>
      <c r="J1579" s="80"/>
      <c r="K1579" s="80"/>
      <c r="L1579" s="80"/>
      <c r="M1579" s="80"/>
      <c r="N1579" s="177"/>
      <c r="O1579" s="80"/>
      <c r="P1579" s="80"/>
      <c r="Q1579" s="80"/>
      <c r="R1579" s="80"/>
      <c r="S1579" s="80"/>
      <c r="T1579" s="80"/>
      <c r="U1579" s="80"/>
      <c r="V1579" s="80"/>
      <c r="W1579" s="80"/>
      <c r="X1579" s="80"/>
      <c r="Y1579" s="80"/>
      <c r="Z1579" s="80"/>
      <c r="AA1579" s="80"/>
      <c r="AB1579" s="80"/>
      <c r="AC1579" s="80"/>
      <c r="AD1579" s="80"/>
      <c r="AE1579" s="80"/>
      <c r="AF1579" s="80"/>
      <c r="AG1579" s="80"/>
      <c r="AH1579" s="80"/>
      <c r="AI1579" s="80"/>
      <c r="AJ1579" s="80"/>
      <c r="AK1579" s="80"/>
      <c r="AL1579" s="80"/>
      <c r="AM1579" s="80"/>
      <c r="AN1579" s="80"/>
    </row>
    <row r="1580" spans="1:40" ht="12" customHeight="1">
      <c r="A1580" s="80"/>
      <c r="B1580" s="80"/>
      <c r="C1580" s="80"/>
      <c r="D1580" s="80"/>
      <c r="E1580" s="80"/>
      <c r="F1580" s="80"/>
      <c r="G1580" s="80"/>
      <c r="H1580" s="80"/>
      <c r="I1580" s="80"/>
      <c r="J1580" s="80"/>
      <c r="K1580" s="80"/>
      <c r="L1580" s="80"/>
      <c r="M1580" s="80"/>
      <c r="N1580" s="177"/>
      <c r="O1580" s="80"/>
      <c r="P1580" s="80"/>
      <c r="Q1580" s="80"/>
      <c r="R1580" s="80"/>
      <c r="S1580" s="80"/>
      <c r="T1580" s="80"/>
      <c r="U1580" s="80"/>
      <c r="V1580" s="80"/>
      <c r="W1580" s="80"/>
      <c r="X1580" s="80"/>
      <c r="Y1580" s="80"/>
      <c r="Z1580" s="80"/>
      <c r="AA1580" s="80"/>
      <c r="AB1580" s="80"/>
      <c r="AC1580" s="80"/>
      <c r="AD1580" s="80"/>
      <c r="AE1580" s="80"/>
      <c r="AF1580" s="80"/>
      <c r="AG1580" s="80"/>
      <c r="AH1580" s="80"/>
      <c r="AI1580" s="80"/>
      <c r="AJ1580" s="80"/>
      <c r="AK1580" s="80"/>
      <c r="AL1580" s="80"/>
      <c r="AM1580" s="80"/>
      <c r="AN1580" s="80"/>
    </row>
    <row r="1581" spans="1:40" ht="12" customHeight="1">
      <c r="A1581" s="80"/>
      <c r="B1581" s="80"/>
      <c r="C1581" s="80"/>
      <c r="D1581" s="80"/>
      <c r="E1581" s="80"/>
      <c r="F1581" s="80"/>
      <c r="G1581" s="80"/>
      <c r="H1581" s="80"/>
      <c r="I1581" s="80"/>
      <c r="J1581" s="80"/>
      <c r="K1581" s="80"/>
      <c r="L1581" s="80"/>
      <c r="M1581" s="80"/>
      <c r="N1581" s="177"/>
      <c r="O1581" s="80"/>
      <c r="P1581" s="80"/>
      <c r="Q1581" s="80"/>
      <c r="R1581" s="80"/>
      <c r="S1581" s="80"/>
      <c r="T1581" s="80"/>
      <c r="U1581" s="80"/>
      <c r="V1581" s="80"/>
      <c r="W1581" s="80"/>
      <c r="X1581" s="80"/>
      <c r="Y1581" s="80"/>
      <c r="Z1581" s="80"/>
      <c r="AA1581" s="80"/>
      <c r="AB1581" s="80"/>
      <c r="AC1581" s="80"/>
      <c r="AD1581" s="80"/>
      <c r="AE1581" s="80"/>
      <c r="AF1581" s="80"/>
      <c r="AG1581" s="80"/>
      <c r="AH1581" s="80"/>
      <c r="AI1581" s="80"/>
      <c r="AJ1581" s="80"/>
      <c r="AK1581" s="80"/>
      <c r="AL1581" s="80"/>
      <c r="AM1581" s="80"/>
      <c r="AN1581" s="80"/>
    </row>
    <row r="1582" spans="1:40" ht="12" customHeight="1">
      <c r="A1582" s="80"/>
      <c r="B1582" s="80"/>
      <c r="C1582" s="80"/>
      <c r="D1582" s="80"/>
      <c r="E1582" s="80"/>
      <c r="F1582" s="80"/>
      <c r="G1582" s="80"/>
      <c r="H1582" s="80"/>
      <c r="I1582" s="80"/>
      <c r="J1582" s="80"/>
      <c r="K1582" s="80"/>
      <c r="L1582" s="80"/>
      <c r="M1582" s="80"/>
      <c r="N1582" s="177"/>
      <c r="O1582" s="80"/>
      <c r="P1582" s="80"/>
      <c r="Q1582" s="80"/>
      <c r="R1582" s="80"/>
      <c r="S1582" s="80"/>
      <c r="T1582" s="80"/>
      <c r="U1582" s="80"/>
      <c r="V1582" s="80"/>
      <c r="W1582" s="80"/>
      <c r="X1582" s="80"/>
      <c r="Y1582" s="80"/>
      <c r="Z1582" s="80"/>
      <c r="AA1582" s="80"/>
      <c r="AB1582" s="80"/>
      <c r="AC1582" s="80"/>
      <c r="AD1582" s="80"/>
      <c r="AE1582" s="80"/>
      <c r="AF1582" s="80"/>
      <c r="AG1582" s="80"/>
      <c r="AH1582" s="80"/>
      <c r="AI1582" s="80"/>
      <c r="AJ1582" s="80"/>
      <c r="AK1582" s="80"/>
      <c r="AL1582" s="80"/>
      <c r="AM1582" s="80"/>
      <c r="AN1582" s="80"/>
    </row>
    <row r="1583" spans="1:40" ht="12" customHeight="1">
      <c r="A1583" s="80"/>
      <c r="B1583" s="80"/>
      <c r="C1583" s="80"/>
      <c r="D1583" s="80"/>
      <c r="E1583" s="80"/>
      <c r="F1583" s="80"/>
      <c r="G1583" s="80"/>
      <c r="H1583" s="80"/>
      <c r="I1583" s="80"/>
      <c r="J1583" s="80"/>
      <c r="K1583" s="80"/>
      <c r="L1583" s="80"/>
      <c r="M1583" s="80"/>
      <c r="N1583" s="177"/>
      <c r="O1583" s="80"/>
      <c r="P1583" s="80"/>
      <c r="Q1583" s="80"/>
      <c r="R1583" s="80"/>
      <c r="S1583" s="80"/>
      <c r="T1583" s="80"/>
      <c r="U1583" s="80"/>
      <c r="V1583" s="80"/>
      <c r="W1583" s="80"/>
      <c r="X1583" s="80"/>
      <c r="Y1583" s="80"/>
      <c r="Z1583" s="80"/>
      <c r="AA1583" s="80"/>
      <c r="AB1583" s="80"/>
      <c r="AC1583" s="80"/>
      <c r="AD1583" s="80"/>
      <c r="AE1583" s="80"/>
      <c r="AF1583" s="80"/>
      <c r="AG1583" s="80"/>
      <c r="AH1583" s="80"/>
      <c r="AI1583" s="80"/>
      <c r="AJ1583" s="80"/>
      <c r="AK1583" s="80"/>
      <c r="AL1583" s="80"/>
      <c r="AM1583" s="80"/>
      <c r="AN1583" s="80"/>
    </row>
    <row r="1584" spans="1:40" ht="12" customHeight="1">
      <c r="A1584" s="80"/>
      <c r="B1584" s="80"/>
      <c r="C1584" s="80"/>
      <c r="D1584" s="80"/>
      <c r="E1584" s="80"/>
      <c r="F1584" s="80"/>
      <c r="G1584" s="80"/>
      <c r="H1584" s="80"/>
      <c r="I1584" s="80"/>
      <c r="J1584" s="80"/>
      <c r="K1584" s="80"/>
      <c r="L1584" s="80"/>
      <c r="M1584" s="80"/>
      <c r="N1584" s="177"/>
      <c r="O1584" s="80"/>
      <c r="P1584" s="80"/>
      <c r="Q1584" s="80"/>
      <c r="R1584" s="80"/>
      <c r="S1584" s="80"/>
      <c r="T1584" s="80"/>
      <c r="U1584" s="80"/>
      <c r="V1584" s="80"/>
      <c r="W1584" s="80"/>
      <c r="X1584" s="80"/>
      <c r="Y1584" s="80"/>
      <c r="Z1584" s="80"/>
      <c r="AA1584" s="80"/>
      <c r="AB1584" s="80"/>
      <c r="AC1584" s="80"/>
      <c r="AD1584" s="80"/>
      <c r="AE1584" s="80"/>
      <c r="AF1584" s="80"/>
      <c r="AG1584" s="80"/>
      <c r="AH1584" s="80"/>
      <c r="AI1584" s="80"/>
      <c r="AJ1584" s="80"/>
      <c r="AK1584" s="80"/>
      <c r="AL1584" s="80"/>
      <c r="AM1584" s="80"/>
      <c r="AN1584" s="80"/>
    </row>
    <row r="1585" spans="1:40" ht="12" customHeight="1">
      <c r="A1585" s="80"/>
      <c r="B1585" s="80"/>
      <c r="C1585" s="80"/>
      <c r="D1585" s="80"/>
      <c r="E1585" s="80"/>
      <c r="F1585" s="80"/>
      <c r="G1585" s="80"/>
      <c r="H1585" s="80"/>
      <c r="I1585" s="80"/>
      <c r="J1585" s="80"/>
      <c r="K1585" s="80"/>
      <c r="L1585" s="80"/>
      <c r="M1585" s="80"/>
      <c r="N1585" s="177"/>
      <c r="O1585" s="80"/>
      <c r="P1585" s="80"/>
      <c r="Q1585" s="80"/>
      <c r="R1585" s="80"/>
      <c r="S1585" s="80"/>
      <c r="T1585" s="80"/>
      <c r="U1585" s="80"/>
      <c r="V1585" s="80"/>
      <c r="W1585" s="80"/>
      <c r="X1585" s="80"/>
      <c r="Y1585" s="80"/>
      <c r="Z1585" s="80"/>
      <c r="AA1585" s="80"/>
      <c r="AB1585" s="80"/>
      <c r="AC1585" s="80"/>
      <c r="AD1585" s="80"/>
      <c r="AE1585" s="80"/>
      <c r="AF1585" s="80"/>
      <c r="AG1585" s="80"/>
      <c r="AH1585" s="80"/>
      <c r="AI1585" s="80"/>
      <c r="AJ1585" s="80"/>
      <c r="AK1585" s="80"/>
      <c r="AL1585" s="80"/>
      <c r="AM1585" s="80"/>
      <c r="AN1585" s="80"/>
    </row>
    <row r="1586" spans="1:40" ht="12" customHeight="1">
      <c r="A1586" s="80"/>
      <c r="B1586" s="80"/>
      <c r="C1586" s="80"/>
      <c r="D1586" s="80"/>
      <c r="E1586" s="80"/>
      <c r="F1586" s="80"/>
      <c r="G1586" s="80"/>
      <c r="H1586" s="80"/>
      <c r="I1586" s="80"/>
      <c r="J1586" s="80"/>
      <c r="K1586" s="80"/>
      <c r="L1586" s="80"/>
      <c r="M1586" s="80"/>
      <c r="N1586" s="177"/>
      <c r="O1586" s="80"/>
      <c r="P1586" s="80"/>
      <c r="Q1586" s="80"/>
      <c r="R1586" s="80"/>
      <c r="S1586" s="80"/>
      <c r="T1586" s="80"/>
      <c r="U1586" s="80"/>
      <c r="V1586" s="80"/>
      <c r="W1586" s="80"/>
      <c r="X1586" s="80"/>
      <c r="Y1586" s="80"/>
      <c r="Z1586" s="80"/>
      <c r="AA1586" s="80"/>
      <c r="AB1586" s="80"/>
      <c r="AC1586" s="80"/>
      <c r="AD1586" s="80"/>
      <c r="AE1586" s="80"/>
      <c r="AF1586" s="80"/>
      <c r="AG1586" s="80"/>
      <c r="AH1586" s="80"/>
      <c r="AI1586" s="80"/>
      <c r="AJ1586" s="80"/>
      <c r="AK1586" s="80"/>
      <c r="AL1586" s="80"/>
      <c r="AM1586" s="80"/>
      <c r="AN1586" s="80"/>
    </row>
    <row r="1587" spans="1:40" ht="12" customHeight="1">
      <c r="A1587" s="80"/>
      <c r="B1587" s="80"/>
      <c r="C1587" s="80"/>
      <c r="D1587" s="80"/>
      <c r="E1587" s="80"/>
      <c r="F1587" s="80"/>
      <c r="G1587" s="80"/>
      <c r="H1587" s="80"/>
      <c r="I1587" s="80"/>
      <c r="J1587" s="80"/>
      <c r="K1587" s="80"/>
      <c r="L1587" s="80"/>
      <c r="M1587" s="80"/>
      <c r="N1587" s="177"/>
      <c r="O1587" s="80"/>
      <c r="P1587" s="80"/>
      <c r="Q1587" s="80"/>
      <c r="R1587" s="80"/>
      <c r="S1587" s="80"/>
      <c r="T1587" s="80"/>
      <c r="U1587" s="80"/>
      <c r="V1587" s="80"/>
      <c r="W1587" s="80"/>
      <c r="X1587" s="80"/>
      <c r="Y1587" s="80"/>
      <c r="Z1587" s="80"/>
      <c r="AA1587" s="80"/>
      <c r="AB1587" s="80"/>
      <c r="AC1587" s="80"/>
      <c r="AD1587" s="80"/>
      <c r="AE1587" s="80"/>
      <c r="AF1587" s="80"/>
      <c r="AG1587" s="80"/>
      <c r="AH1587" s="80"/>
      <c r="AI1587" s="80"/>
      <c r="AJ1587" s="80"/>
      <c r="AK1587" s="80"/>
      <c r="AL1587" s="80"/>
      <c r="AM1587" s="80"/>
      <c r="AN1587" s="80"/>
    </row>
    <row r="1588" spans="1:40" ht="12" customHeight="1">
      <c r="A1588" s="80"/>
      <c r="B1588" s="80"/>
      <c r="C1588" s="80"/>
      <c r="D1588" s="80"/>
      <c r="E1588" s="80"/>
      <c r="F1588" s="80"/>
      <c r="G1588" s="80"/>
      <c r="H1588" s="80"/>
      <c r="I1588" s="80"/>
      <c r="J1588" s="80"/>
      <c r="K1588" s="80"/>
      <c r="L1588" s="80"/>
      <c r="M1588" s="80"/>
      <c r="N1588" s="177"/>
      <c r="O1588" s="80"/>
      <c r="P1588" s="80"/>
      <c r="Q1588" s="80"/>
      <c r="R1588" s="80"/>
      <c r="S1588" s="80"/>
      <c r="T1588" s="80"/>
      <c r="U1588" s="80"/>
      <c r="V1588" s="80"/>
      <c r="W1588" s="80"/>
      <c r="X1588" s="80"/>
      <c r="Y1588" s="80"/>
      <c r="Z1588" s="80"/>
      <c r="AA1588" s="80"/>
      <c r="AB1588" s="80"/>
      <c r="AC1588" s="80"/>
      <c r="AD1588" s="80"/>
      <c r="AE1588" s="80"/>
      <c r="AF1588" s="80"/>
      <c r="AG1588" s="80"/>
      <c r="AH1588" s="80"/>
      <c r="AI1588" s="80"/>
      <c r="AJ1588" s="80"/>
      <c r="AK1588" s="80"/>
      <c r="AL1588" s="80"/>
      <c r="AM1588" s="80"/>
      <c r="AN1588" s="80"/>
    </row>
    <row r="1589" spans="1:40" ht="12" customHeight="1">
      <c r="A1589" s="80"/>
      <c r="B1589" s="80"/>
      <c r="C1589" s="80"/>
      <c r="D1589" s="80"/>
      <c r="E1589" s="80"/>
      <c r="F1589" s="80"/>
      <c r="G1589" s="80"/>
      <c r="H1589" s="80"/>
      <c r="I1589" s="80"/>
      <c r="J1589" s="80"/>
      <c r="K1589" s="80"/>
      <c r="L1589" s="80"/>
      <c r="M1589" s="80"/>
      <c r="N1589" s="177"/>
      <c r="O1589" s="80"/>
      <c r="P1589" s="80"/>
      <c r="Q1589" s="80"/>
      <c r="R1589" s="80"/>
      <c r="S1589" s="80"/>
      <c r="T1589" s="80"/>
      <c r="U1589" s="80"/>
      <c r="V1589" s="80"/>
      <c r="W1589" s="80"/>
      <c r="X1589" s="80"/>
      <c r="Y1589" s="80"/>
      <c r="Z1589" s="80"/>
      <c r="AA1589" s="80"/>
      <c r="AB1589" s="80"/>
      <c r="AC1589" s="80"/>
      <c r="AD1589" s="80"/>
      <c r="AE1589" s="80"/>
      <c r="AF1589" s="80"/>
      <c r="AG1589" s="80"/>
      <c r="AH1589" s="80"/>
      <c r="AI1589" s="80"/>
      <c r="AJ1589" s="80"/>
      <c r="AK1589" s="80"/>
      <c r="AL1589" s="80"/>
      <c r="AM1589" s="80"/>
      <c r="AN1589" s="80"/>
    </row>
    <row r="1590" spans="1:40" ht="12" customHeight="1">
      <c r="A1590" s="80"/>
      <c r="B1590" s="80"/>
      <c r="C1590" s="80"/>
      <c r="D1590" s="80"/>
      <c r="E1590" s="80"/>
      <c r="F1590" s="80"/>
      <c r="G1590" s="80"/>
      <c r="H1590" s="80"/>
      <c r="I1590" s="80"/>
      <c r="J1590" s="80"/>
      <c r="K1590" s="80"/>
      <c r="L1590" s="80"/>
      <c r="M1590" s="80"/>
      <c r="N1590" s="177"/>
      <c r="O1590" s="80"/>
      <c r="P1590" s="80"/>
      <c r="Q1590" s="80"/>
      <c r="R1590" s="80"/>
      <c r="S1590" s="80"/>
      <c r="T1590" s="80"/>
      <c r="U1590" s="80"/>
      <c r="V1590" s="80"/>
      <c r="W1590" s="80"/>
      <c r="X1590" s="80"/>
      <c r="Y1590" s="80"/>
      <c r="Z1590" s="80"/>
      <c r="AA1590" s="80"/>
      <c r="AB1590" s="80"/>
      <c r="AC1590" s="80"/>
      <c r="AD1590" s="80"/>
      <c r="AE1590" s="80"/>
      <c r="AF1590" s="80"/>
      <c r="AG1590" s="80"/>
      <c r="AH1590" s="80"/>
      <c r="AI1590" s="80"/>
      <c r="AJ1590" s="80"/>
      <c r="AK1590" s="80"/>
      <c r="AL1590" s="80"/>
      <c r="AM1590" s="80"/>
      <c r="AN1590" s="80"/>
    </row>
    <row r="1591" spans="1:40" ht="12" customHeight="1">
      <c r="A1591" s="80"/>
      <c r="B1591" s="80"/>
      <c r="C1591" s="80"/>
      <c r="D1591" s="80"/>
      <c r="E1591" s="80"/>
      <c r="F1591" s="80"/>
      <c r="G1591" s="80"/>
      <c r="H1591" s="80"/>
      <c r="I1591" s="80"/>
      <c r="J1591" s="80"/>
      <c r="K1591" s="80"/>
      <c r="L1591" s="80"/>
      <c r="M1591" s="80"/>
      <c r="N1591" s="177"/>
      <c r="O1591" s="80"/>
      <c r="P1591" s="80"/>
      <c r="Q1591" s="80"/>
      <c r="R1591" s="80"/>
      <c r="S1591" s="80"/>
      <c r="T1591" s="80"/>
      <c r="U1591" s="80"/>
      <c r="V1591" s="80"/>
      <c r="W1591" s="80"/>
      <c r="X1591" s="80"/>
      <c r="Y1591" s="80"/>
      <c r="Z1591" s="80"/>
      <c r="AA1591" s="80"/>
      <c r="AB1591" s="80"/>
      <c r="AC1591" s="80"/>
      <c r="AD1591" s="80"/>
      <c r="AE1591" s="80"/>
      <c r="AF1591" s="80"/>
      <c r="AG1591" s="80"/>
      <c r="AH1591" s="80"/>
      <c r="AI1591" s="80"/>
      <c r="AJ1591" s="80"/>
      <c r="AK1591" s="80"/>
      <c r="AL1591" s="80"/>
      <c r="AM1591" s="80"/>
      <c r="AN1591" s="80"/>
    </row>
    <row r="1592" spans="1:40" ht="12" customHeight="1">
      <c r="A1592" s="80"/>
      <c r="B1592" s="80"/>
      <c r="C1592" s="80"/>
      <c r="D1592" s="80"/>
      <c r="E1592" s="80"/>
      <c r="F1592" s="80"/>
      <c r="G1592" s="80"/>
      <c r="H1592" s="80"/>
      <c r="I1592" s="80"/>
      <c r="J1592" s="80"/>
      <c r="K1592" s="80"/>
      <c r="L1592" s="80"/>
      <c r="M1592" s="80"/>
      <c r="N1592" s="177"/>
      <c r="O1592" s="80"/>
      <c r="P1592" s="80"/>
      <c r="Q1592" s="80"/>
      <c r="R1592" s="80"/>
      <c r="S1592" s="80"/>
      <c r="T1592" s="80"/>
      <c r="U1592" s="80"/>
      <c r="V1592" s="80"/>
      <c r="W1592" s="80"/>
      <c r="X1592" s="80"/>
      <c r="Y1592" s="80"/>
      <c r="Z1592" s="80"/>
      <c r="AA1592" s="80"/>
      <c r="AB1592" s="80"/>
      <c r="AC1592" s="80"/>
      <c r="AD1592" s="80"/>
      <c r="AE1592" s="80"/>
      <c r="AF1592" s="80"/>
      <c r="AG1592" s="80"/>
      <c r="AH1592" s="80"/>
      <c r="AI1592" s="80"/>
      <c r="AJ1592" s="80"/>
      <c r="AK1592" s="80"/>
      <c r="AL1592" s="80"/>
      <c r="AM1592" s="80"/>
      <c r="AN1592" s="80"/>
    </row>
    <row r="1593" spans="1:40" ht="12" customHeight="1">
      <c r="A1593" s="80"/>
      <c r="B1593" s="80"/>
      <c r="C1593" s="80"/>
      <c r="D1593" s="80"/>
      <c r="E1593" s="80"/>
      <c r="F1593" s="80"/>
      <c r="G1593" s="80"/>
      <c r="H1593" s="80"/>
      <c r="I1593" s="80"/>
      <c r="J1593" s="80"/>
      <c r="K1593" s="80"/>
      <c r="L1593" s="80"/>
      <c r="M1593" s="80"/>
      <c r="N1593" s="177"/>
      <c r="O1593" s="80"/>
      <c r="P1593" s="80"/>
      <c r="Q1593" s="80"/>
      <c r="R1593" s="80"/>
      <c r="S1593" s="80"/>
      <c r="T1593" s="80"/>
      <c r="U1593" s="80"/>
      <c r="V1593" s="80"/>
      <c r="W1593" s="80"/>
      <c r="X1593" s="80"/>
      <c r="Y1593" s="80"/>
      <c r="Z1593" s="80"/>
      <c r="AA1593" s="80"/>
      <c r="AB1593" s="80"/>
      <c r="AC1593" s="80"/>
      <c r="AD1593" s="80"/>
      <c r="AE1593" s="80"/>
      <c r="AF1593" s="80"/>
      <c r="AG1593" s="80"/>
      <c r="AH1593" s="80"/>
      <c r="AI1593" s="80"/>
      <c r="AJ1593" s="80"/>
      <c r="AK1593" s="80"/>
      <c r="AL1593" s="80"/>
      <c r="AM1593" s="80"/>
      <c r="AN1593" s="80"/>
    </row>
    <row r="1594" spans="1:40" ht="12" customHeight="1">
      <c r="A1594" s="80"/>
      <c r="B1594" s="80"/>
      <c r="C1594" s="80"/>
      <c r="D1594" s="80"/>
      <c r="E1594" s="80"/>
      <c r="F1594" s="80"/>
      <c r="G1594" s="80"/>
      <c r="H1594" s="80"/>
      <c r="I1594" s="80"/>
      <c r="J1594" s="80"/>
      <c r="K1594" s="80"/>
      <c r="L1594" s="80"/>
      <c r="M1594" s="80"/>
      <c r="N1594" s="177"/>
      <c r="O1594" s="80"/>
      <c r="P1594" s="80"/>
      <c r="Q1594" s="80"/>
      <c r="R1594" s="80"/>
      <c r="S1594" s="80"/>
      <c r="T1594" s="80"/>
      <c r="U1594" s="80"/>
      <c r="V1594" s="80"/>
      <c r="W1594" s="80"/>
      <c r="X1594" s="80"/>
      <c r="Y1594" s="80"/>
      <c r="Z1594" s="80"/>
      <c r="AA1594" s="80"/>
      <c r="AB1594" s="80"/>
      <c r="AC1594" s="80"/>
      <c r="AD1594" s="80"/>
      <c r="AE1594" s="80"/>
      <c r="AF1594" s="80"/>
      <c r="AG1594" s="80"/>
      <c r="AH1594" s="80"/>
      <c r="AI1594" s="80"/>
      <c r="AJ1594" s="80"/>
      <c r="AK1594" s="80"/>
      <c r="AL1594" s="80"/>
      <c r="AM1594" s="80"/>
      <c r="AN1594" s="80"/>
    </row>
    <row r="1595" spans="1:40" ht="12" customHeight="1">
      <c r="A1595" s="80"/>
      <c r="B1595" s="80"/>
      <c r="C1595" s="80"/>
      <c r="D1595" s="80"/>
      <c r="E1595" s="80"/>
      <c r="F1595" s="80"/>
      <c r="G1595" s="80"/>
      <c r="H1595" s="80"/>
      <c r="I1595" s="80"/>
      <c r="J1595" s="80"/>
      <c r="K1595" s="80"/>
      <c r="L1595" s="80"/>
      <c r="M1595" s="80"/>
      <c r="N1595" s="177"/>
      <c r="O1595" s="80"/>
      <c r="P1595" s="80"/>
      <c r="Q1595" s="80"/>
      <c r="R1595" s="80"/>
      <c r="S1595" s="80"/>
      <c r="T1595" s="80"/>
      <c r="U1595" s="80"/>
      <c r="V1595" s="80"/>
      <c r="W1595" s="80"/>
      <c r="X1595" s="80"/>
      <c r="Y1595" s="80"/>
      <c r="Z1595" s="80"/>
      <c r="AA1595" s="80"/>
      <c r="AB1595" s="80"/>
      <c r="AC1595" s="80"/>
      <c r="AD1595" s="80"/>
      <c r="AE1595" s="80"/>
      <c r="AF1595" s="80"/>
      <c r="AG1595" s="80"/>
      <c r="AH1595" s="80"/>
      <c r="AI1595" s="80"/>
      <c r="AJ1595" s="80"/>
      <c r="AK1595" s="80"/>
      <c r="AL1595" s="80"/>
      <c r="AM1595" s="80"/>
      <c r="AN1595" s="80"/>
    </row>
    <row r="1596" spans="1:40" ht="12" customHeight="1">
      <c r="A1596" s="80"/>
      <c r="B1596" s="80"/>
      <c r="C1596" s="80"/>
      <c r="D1596" s="80"/>
      <c r="E1596" s="80"/>
      <c r="F1596" s="80"/>
      <c r="G1596" s="80"/>
      <c r="H1596" s="80"/>
      <c r="I1596" s="80"/>
      <c r="J1596" s="80"/>
      <c r="K1596" s="80"/>
      <c r="L1596" s="80"/>
      <c r="M1596" s="80"/>
      <c r="N1596" s="177"/>
      <c r="O1596" s="80"/>
      <c r="P1596" s="80"/>
      <c r="Q1596" s="80"/>
      <c r="R1596" s="80"/>
      <c r="S1596" s="80"/>
      <c r="T1596" s="80"/>
      <c r="U1596" s="80"/>
      <c r="V1596" s="80"/>
      <c r="W1596" s="80"/>
      <c r="X1596" s="80"/>
      <c r="Y1596" s="80"/>
      <c r="Z1596" s="80"/>
      <c r="AA1596" s="80"/>
      <c r="AB1596" s="80"/>
      <c r="AC1596" s="80"/>
      <c r="AD1596" s="80"/>
      <c r="AE1596" s="80"/>
      <c r="AF1596" s="80"/>
      <c r="AG1596" s="80"/>
      <c r="AH1596" s="80"/>
      <c r="AI1596" s="80"/>
      <c r="AJ1596" s="80"/>
      <c r="AK1596" s="80"/>
      <c r="AL1596" s="80"/>
      <c r="AM1596" s="80"/>
      <c r="AN1596" s="80"/>
    </row>
    <row r="1597" spans="1:40" ht="12" customHeight="1">
      <c r="A1597" s="80"/>
      <c r="B1597" s="80"/>
      <c r="C1597" s="80"/>
      <c r="D1597" s="80"/>
      <c r="E1597" s="80"/>
      <c r="F1597" s="80"/>
      <c r="G1597" s="80"/>
      <c r="H1597" s="80"/>
      <c r="I1597" s="80"/>
      <c r="J1597" s="80"/>
      <c r="K1597" s="80"/>
      <c r="L1597" s="80"/>
      <c r="M1597" s="80"/>
      <c r="N1597" s="177"/>
      <c r="O1597" s="80"/>
      <c r="P1597" s="80"/>
      <c r="Q1597" s="80"/>
      <c r="R1597" s="80"/>
      <c r="S1597" s="80"/>
      <c r="T1597" s="80"/>
      <c r="U1597" s="80"/>
      <c r="V1597" s="80"/>
      <c r="W1597" s="80"/>
      <c r="X1597" s="80"/>
      <c r="Y1597" s="80"/>
      <c r="Z1597" s="80"/>
      <c r="AA1597" s="80"/>
      <c r="AB1597" s="80"/>
      <c r="AC1597" s="80"/>
      <c r="AD1597" s="80"/>
      <c r="AE1597" s="80"/>
      <c r="AF1597" s="80"/>
      <c r="AG1597" s="80"/>
      <c r="AH1597" s="80"/>
      <c r="AI1597" s="80"/>
      <c r="AJ1597" s="80"/>
      <c r="AK1597" s="80"/>
      <c r="AL1597" s="80"/>
      <c r="AM1597" s="80"/>
      <c r="AN1597" s="80"/>
    </row>
    <row r="1598" spans="1:40" ht="12" customHeight="1">
      <c r="A1598" s="80"/>
      <c r="B1598" s="80"/>
      <c r="C1598" s="80"/>
      <c r="D1598" s="80"/>
      <c r="E1598" s="80"/>
      <c r="F1598" s="80"/>
      <c r="G1598" s="80"/>
      <c r="H1598" s="80"/>
      <c r="I1598" s="80"/>
      <c r="J1598" s="80"/>
      <c r="K1598" s="80"/>
      <c r="L1598" s="80"/>
      <c r="M1598" s="80"/>
      <c r="N1598" s="177"/>
      <c r="O1598" s="80"/>
      <c r="P1598" s="80"/>
      <c r="Q1598" s="80"/>
      <c r="R1598" s="80"/>
      <c r="S1598" s="80"/>
      <c r="T1598" s="80"/>
      <c r="U1598" s="80"/>
      <c r="V1598" s="80"/>
      <c r="W1598" s="80"/>
      <c r="X1598" s="80"/>
      <c r="Y1598" s="80"/>
      <c r="Z1598" s="80"/>
      <c r="AA1598" s="80"/>
      <c r="AB1598" s="80"/>
      <c r="AC1598" s="80"/>
      <c r="AD1598" s="80"/>
      <c r="AE1598" s="80"/>
      <c r="AF1598" s="80"/>
      <c r="AG1598" s="80"/>
      <c r="AH1598" s="80"/>
      <c r="AI1598" s="80"/>
      <c r="AJ1598" s="80"/>
      <c r="AK1598" s="80"/>
      <c r="AL1598" s="80"/>
      <c r="AM1598" s="80"/>
      <c r="AN1598" s="80"/>
    </row>
    <row r="1599" spans="1:40" ht="12" customHeight="1">
      <c r="A1599" s="80"/>
      <c r="B1599" s="80"/>
      <c r="C1599" s="80"/>
      <c r="D1599" s="80"/>
      <c r="E1599" s="80"/>
      <c r="F1599" s="80"/>
      <c r="G1599" s="80"/>
      <c r="H1599" s="80"/>
      <c r="I1599" s="80"/>
      <c r="J1599" s="80"/>
      <c r="K1599" s="80"/>
      <c r="L1599" s="80"/>
      <c r="M1599" s="80"/>
      <c r="N1599" s="177"/>
      <c r="O1599" s="80"/>
      <c r="P1599" s="80"/>
      <c r="Q1599" s="80"/>
      <c r="R1599" s="80"/>
      <c r="S1599" s="80"/>
      <c r="T1599" s="80"/>
      <c r="U1599" s="80"/>
      <c r="V1599" s="80"/>
      <c r="W1599" s="80"/>
      <c r="X1599" s="80"/>
      <c r="Y1599" s="80"/>
      <c r="Z1599" s="80"/>
      <c r="AA1599" s="80"/>
      <c r="AB1599" s="80"/>
      <c r="AC1599" s="80"/>
      <c r="AD1599" s="80"/>
      <c r="AE1599" s="80"/>
      <c r="AF1599" s="80"/>
      <c r="AG1599" s="80"/>
      <c r="AH1599" s="80"/>
      <c r="AI1599" s="80"/>
      <c r="AJ1599" s="80"/>
      <c r="AK1599" s="80"/>
      <c r="AL1599" s="80"/>
      <c r="AM1599" s="80"/>
      <c r="AN1599" s="80"/>
    </row>
    <row r="1600" spans="1:40" ht="12" customHeight="1">
      <c r="A1600" s="80"/>
      <c r="B1600" s="80"/>
      <c r="C1600" s="80"/>
      <c r="D1600" s="80"/>
      <c r="E1600" s="80"/>
      <c r="F1600" s="80"/>
      <c r="G1600" s="80"/>
      <c r="H1600" s="80"/>
      <c r="I1600" s="80"/>
      <c r="J1600" s="80"/>
      <c r="K1600" s="80"/>
      <c r="L1600" s="80"/>
      <c r="M1600" s="80"/>
      <c r="N1600" s="177"/>
      <c r="O1600" s="80"/>
      <c r="P1600" s="80"/>
      <c r="Q1600" s="80"/>
      <c r="R1600" s="80"/>
      <c r="S1600" s="80"/>
      <c r="T1600" s="80"/>
      <c r="U1600" s="80"/>
      <c r="V1600" s="80"/>
      <c r="W1600" s="80"/>
      <c r="X1600" s="80"/>
      <c r="Y1600" s="80"/>
      <c r="Z1600" s="80"/>
      <c r="AA1600" s="80"/>
      <c r="AB1600" s="80"/>
      <c r="AC1600" s="80"/>
      <c r="AD1600" s="80"/>
      <c r="AE1600" s="80"/>
      <c r="AF1600" s="80"/>
      <c r="AG1600" s="80"/>
      <c r="AH1600" s="80"/>
      <c r="AI1600" s="80"/>
      <c r="AJ1600" s="80"/>
      <c r="AK1600" s="80"/>
      <c r="AL1600" s="80"/>
      <c r="AM1600" s="80"/>
      <c r="AN1600" s="80"/>
    </row>
    <row r="1601" spans="1:40" ht="12" customHeight="1">
      <c r="A1601" s="80"/>
      <c r="B1601" s="80"/>
      <c r="C1601" s="80"/>
      <c r="D1601" s="80"/>
      <c r="E1601" s="80"/>
      <c r="F1601" s="80"/>
      <c r="G1601" s="80"/>
      <c r="H1601" s="80"/>
      <c r="I1601" s="80"/>
      <c r="J1601" s="80"/>
      <c r="K1601" s="80"/>
      <c r="L1601" s="80"/>
      <c r="M1601" s="80"/>
      <c r="N1601" s="177"/>
      <c r="O1601" s="80"/>
      <c r="P1601" s="80"/>
      <c r="Q1601" s="80"/>
      <c r="R1601" s="80"/>
      <c r="S1601" s="80"/>
      <c r="T1601" s="80"/>
      <c r="U1601" s="80"/>
      <c r="V1601" s="80"/>
      <c r="W1601" s="80"/>
      <c r="X1601" s="80"/>
      <c r="Y1601" s="80"/>
      <c r="Z1601" s="80"/>
      <c r="AA1601" s="80"/>
      <c r="AB1601" s="80"/>
      <c r="AC1601" s="80"/>
      <c r="AD1601" s="80"/>
      <c r="AE1601" s="80"/>
      <c r="AF1601" s="80"/>
      <c r="AG1601" s="80"/>
      <c r="AH1601" s="80"/>
      <c r="AI1601" s="80"/>
      <c r="AJ1601" s="80"/>
      <c r="AK1601" s="80"/>
      <c r="AL1601" s="80"/>
      <c r="AM1601" s="80"/>
      <c r="AN1601" s="80"/>
    </row>
    <row r="1602" spans="1:40" ht="12" customHeight="1">
      <c r="A1602" s="80"/>
      <c r="B1602" s="80"/>
      <c r="C1602" s="80"/>
      <c r="D1602" s="80"/>
      <c r="E1602" s="80"/>
      <c r="F1602" s="80"/>
      <c r="G1602" s="80"/>
      <c r="H1602" s="80"/>
      <c r="I1602" s="80"/>
      <c r="J1602" s="80"/>
      <c r="K1602" s="80"/>
      <c r="L1602" s="80"/>
      <c r="M1602" s="80"/>
      <c r="N1602" s="177"/>
      <c r="O1602" s="80"/>
      <c r="P1602" s="80"/>
      <c r="Q1602" s="80"/>
      <c r="R1602" s="80"/>
      <c r="S1602" s="80"/>
      <c r="T1602" s="80"/>
      <c r="U1602" s="80"/>
      <c r="V1602" s="80"/>
      <c r="W1602" s="80"/>
      <c r="X1602" s="80"/>
      <c r="Y1602" s="80"/>
      <c r="Z1602" s="80"/>
      <c r="AA1602" s="80"/>
      <c r="AB1602" s="80"/>
      <c r="AC1602" s="80"/>
      <c r="AD1602" s="80"/>
      <c r="AE1602" s="80"/>
      <c r="AF1602" s="80"/>
      <c r="AG1602" s="80"/>
      <c r="AH1602" s="80"/>
      <c r="AI1602" s="80"/>
      <c r="AJ1602" s="80"/>
      <c r="AK1602" s="80"/>
      <c r="AL1602" s="80"/>
      <c r="AM1602" s="80"/>
      <c r="AN1602" s="80"/>
    </row>
    <row r="1603" spans="1:40" ht="12" customHeight="1">
      <c r="A1603" s="80"/>
      <c r="B1603" s="80"/>
      <c r="C1603" s="80"/>
      <c r="D1603" s="80"/>
      <c r="E1603" s="80"/>
      <c r="F1603" s="80"/>
      <c r="G1603" s="80"/>
      <c r="H1603" s="80"/>
      <c r="I1603" s="80"/>
      <c r="J1603" s="80"/>
      <c r="K1603" s="80"/>
      <c r="L1603" s="80"/>
      <c r="M1603" s="80"/>
      <c r="N1603" s="177"/>
      <c r="O1603" s="80"/>
      <c r="P1603" s="80"/>
      <c r="Q1603" s="80"/>
      <c r="R1603" s="80"/>
      <c r="S1603" s="80"/>
      <c r="T1603" s="80"/>
      <c r="U1603" s="80"/>
      <c r="V1603" s="80"/>
      <c r="W1603" s="80"/>
      <c r="X1603" s="80"/>
      <c r="Y1603" s="80"/>
      <c r="Z1603" s="80"/>
      <c r="AA1603" s="80"/>
      <c r="AB1603" s="80"/>
      <c r="AC1603" s="80"/>
      <c r="AD1603" s="80"/>
      <c r="AE1603" s="80"/>
      <c r="AF1603" s="80"/>
      <c r="AG1603" s="80"/>
      <c r="AH1603" s="80"/>
      <c r="AI1603" s="80"/>
      <c r="AJ1603" s="80"/>
      <c r="AK1603" s="80"/>
      <c r="AL1603" s="80"/>
      <c r="AM1603" s="80"/>
      <c r="AN1603" s="80"/>
    </row>
    <row r="1604" spans="1:40" ht="12" customHeight="1">
      <c r="A1604" s="80"/>
      <c r="B1604" s="80"/>
      <c r="C1604" s="80"/>
      <c r="D1604" s="80"/>
      <c r="E1604" s="80"/>
      <c r="F1604" s="80"/>
      <c r="G1604" s="80"/>
      <c r="H1604" s="80"/>
      <c r="I1604" s="80"/>
      <c r="J1604" s="80"/>
      <c r="K1604" s="80"/>
      <c r="L1604" s="80"/>
      <c r="M1604" s="80"/>
      <c r="N1604" s="177"/>
      <c r="O1604" s="80"/>
      <c r="P1604" s="80"/>
      <c r="Q1604" s="80"/>
      <c r="R1604" s="80"/>
      <c r="S1604" s="80"/>
      <c r="T1604" s="80"/>
      <c r="U1604" s="80"/>
      <c r="V1604" s="80"/>
      <c r="W1604" s="80"/>
      <c r="X1604" s="80"/>
      <c r="Y1604" s="80"/>
      <c r="Z1604" s="80"/>
      <c r="AA1604" s="80"/>
      <c r="AB1604" s="80"/>
      <c r="AC1604" s="80"/>
      <c r="AD1604" s="80"/>
      <c r="AE1604" s="80"/>
      <c r="AF1604" s="80"/>
      <c r="AG1604" s="80"/>
      <c r="AH1604" s="80"/>
      <c r="AI1604" s="80"/>
      <c r="AJ1604" s="80"/>
      <c r="AK1604" s="80"/>
      <c r="AL1604" s="80"/>
      <c r="AM1604" s="80"/>
      <c r="AN1604" s="80"/>
    </row>
    <row r="1605" spans="1:40" ht="12" customHeight="1">
      <c r="A1605" s="80"/>
      <c r="B1605" s="80"/>
      <c r="C1605" s="80"/>
      <c r="D1605" s="80"/>
      <c r="E1605" s="80"/>
      <c r="F1605" s="80"/>
      <c r="G1605" s="80"/>
      <c r="H1605" s="80"/>
      <c r="I1605" s="80"/>
      <c r="J1605" s="80"/>
      <c r="K1605" s="80"/>
      <c r="L1605" s="80"/>
      <c r="M1605" s="80"/>
      <c r="N1605" s="177"/>
      <c r="O1605" s="80"/>
      <c r="P1605" s="80"/>
      <c r="Q1605" s="80"/>
      <c r="R1605" s="80"/>
      <c r="S1605" s="80"/>
      <c r="T1605" s="80"/>
      <c r="U1605" s="80"/>
      <c r="V1605" s="80"/>
      <c r="W1605" s="80"/>
      <c r="X1605" s="80"/>
      <c r="Y1605" s="80"/>
      <c r="Z1605" s="80"/>
      <c r="AA1605" s="80"/>
      <c r="AB1605" s="80"/>
      <c r="AC1605" s="80"/>
      <c r="AD1605" s="80"/>
      <c r="AE1605" s="80"/>
      <c r="AF1605" s="80"/>
      <c r="AG1605" s="80"/>
      <c r="AH1605" s="80"/>
      <c r="AI1605" s="80"/>
      <c r="AJ1605" s="80"/>
      <c r="AK1605" s="80"/>
      <c r="AL1605" s="80"/>
      <c r="AM1605" s="80"/>
      <c r="AN1605" s="80"/>
    </row>
    <row r="1606" spans="1:40" ht="12" customHeight="1">
      <c r="A1606" s="80"/>
      <c r="B1606" s="80"/>
      <c r="C1606" s="80"/>
      <c r="D1606" s="80"/>
      <c r="E1606" s="80"/>
      <c r="F1606" s="80"/>
      <c r="G1606" s="80"/>
      <c r="H1606" s="80"/>
      <c r="I1606" s="80"/>
      <c r="J1606" s="80"/>
      <c r="K1606" s="80"/>
      <c r="L1606" s="80"/>
      <c r="M1606" s="80"/>
      <c r="N1606" s="177"/>
      <c r="O1606" s="80"/>
      <c r="P1606" s="80"/>
      <c r="Q1606" s="80"/>
      <c r="R1606" s="80"/>
      <c r="S1606" s="80"/>
      <c r="T1606" s="80"/>
      <c r="U1606" s="80"/>
      <c r="V1606" s="80"/>
      <c r="W1606" s="80"/>
      <c r="X1606" s="80"/>
      <c r="Y1606" s="80"/>
      <c r="Z1606" s="80"/>
      <c r="AA1606" s="80"/>
      <c r="AB1606" s="80"/>
      <c r="AC1606" s="80"/>
      <c r="AD1606" s="80"/>
      <c r="AE1606" s="80"/>
      <c r="AF1606" s="80"/>
      <c r="AG1606" s="80"/>
      <c r="AH1606" s="80"/>
      <c r="AI1606" s="80"/>
      <c r="AJ1606" s="80"/>
      <c r="AK1606" s="80"/>
      <c r="AL1606" s="80"/>
      <c r="AM1606" s="80"/>
      <c r="AN1606" s="80"/>
    </row>
    <row r="1607" spans="1:40" ht="12" customHeight="1">
      <c r="A1607" s="80"/>
      <c r="B1607" s="80"/>
      <c r="C1607" s="80"/>
      <c r="D1607" s="80"/>
      <c r="E1607" s="80"/>
      <c r="F1607" s="80"/>
      <c r="G1607" s="80"/>
      <c r="H1607" s="80"/>
      <c r="I1607" s="80"/>
      <c r="J1607" s="80"/>
      <c r="K1607" s="80"/>
      <c r="L1607" s="80"/>
      <c r="M1607" s="80"/>
      <c r="N1607" s="177"/>
      <c r="O1607" s="80"/>
      <c r="P1607" s="80"/>
      <c r="Q1607" s="80"/>
      <c r="R1607" s="80"/>
      <c r="S1607" s="80"/>
      <c r="T1607" s="80"/>
      <c r="U1607" s="80"/>
      <c r="V1607" s="80"/>
      <c r="W1607" s="80"/>
      <c r="X1607" s="80"/>
      <c r="Y1607" s="80"/>
      <c r="Z1607" s="80"/>
      <c r="AA1607" s="80"/>
      <c r="AB1607" s="80"/>
      <c r="AC1607" s="80"/>
      <c r="AD1607" s="80"/>
      <c r="AE1607" s="80"/>
      <c r="AF1607" s="80"/>
      <c r="AG1607" s="80"/>
      <c r="AH1607" s="80"/>
      <c r="AI1607" s="80"/>
      <c r="AJ1607" s="80"/>
      <c r="AK1607" s="80"/>
      <c r="AL1607" s="80"/>
      <c r="AM1607" s="80"/>
      <c r="AN1607" s="80"/>
    </row>
    <row r="1608" spans="1:40" ht="12" customHeight="1">
      <c r="A1608" s="80"/>
      <c r="B1608" s="80"/>
      <c r="C1608" s="80"/>
      <c r="D1608" s="80"/>
      <c r="E1608" s="80"/>
      <c r="F1608" s="80"/>
      <c r="G1608" s="80"/>
      <c r="H1608" s="80"/>
      <c r="I1608" s="80"/>
      <c r="J1608" s="80"/>
      <c r="K1608" s="80"/>
      <c r="L1608" s="80"/>
      <c r="M1608" s="80"/>
      <c r="N1608" s="177"/>
      <c r="O1608" s="80"/>
      <c r="P1608" s="80"/>
      <c r="Q1608" s="80"/>
      <c r="R1608" s="80"/>
      <c r="S1608" s="80"/>
      <c r="T1608" s="80"/>
      <c r="U1608" s="80"/>
      <c r="V1608" s="80"/>
      <c r="W1608" s="80"/>
      <c r="X1608" s="80"/>
      <c r="Y1608" s="80"/>
      <c r="Z1608" s="80"/>
      <c r="AA1608" s="80"/>
      <c r="AB1608" s="80"/>
      <c r="AC1608" s="80"/>
      <c r="AD1608" s="80"/>
      <c r="AE1608" s="80"/>
      <c r="AF1608" s="80"/>
      <c r="AG1608" s="80"/>
      <c r="AH1608" s="80"/>
      <c r="AI1608" s="80"/>
      <c r="AJ1608" s="80"/>
      <c r="AK1608" s="80"/>
      <c r="AL1608" s="80"/>
      <c r="AM1608" s="80"/>
      <c r="AN1608" s="80"/>
    </row>
    <row r="1609" spans="1:40" ht="12" customHeight="1">
      <c r="A1609" s="80"/>
      <c r="B1609" s="80"/>
      <c r="C1609" s="80"/>
      <c r="D1609" s="80"/>
      <c r="E1609" s="80"/>
      <c r="F1609" s="80"/>
      <c r="G1609" s="80"/>
      <c r="H1609" s="80"/>
      <c r="I1609" s="80"/>
      <c r="J1609" s="80"/>
      <c r="K1609" s="80"/>
      <c r="L1609" s="80"/>
      <c r="M1609" s="80"/>
      <c r="N1609" s="177"/>
      <c r="O1609" s="80"/>
      <c r="P1609" s="80"/>
      <c r="Q1609" s="80"/>
      <c r="R1609" s="80"/>
      <c r="S1609" s="80"/>
      <c r="T1609" s="80"/>
      <c r="U1609" s="80"/>
      <c r="V1609" s="80"/>
      <c r="W1609" s="80"/>
      <c r="X1609" s="80"/>
      <c r="Y1609" s="80"/>
      <c r="Z1609" s="80"/>
      <c r="AA1609" s="80"/>
      <c r="AB1609" s="80"/>
      <c r="AC1609" s="80"/>
      <c r="AD1609" s="80"/>
      <c r="AE1609" s="80"/>
      <c r="AF1609" s="80"/>
      <c r="AG1609" s="80"/>
      <c r="AH1609" s="80"/>
      <c r="AI1609" s="80"/>
      <c r="AJ1609" s="80"/>
      <c r="AK1609" s="80"/>
      <c r="AL1609" s="80"/>
      <c r="AM1609" s="80"/>
      <c r="AN1609" s="80"/>
    </row>
    <row r="1610" spans="1:40" ht="12" customHeight="1">
      <c r="A1610" s="80"/>
      <c r="B1610" s="80"/>
      <c r="C1610" s="80"/>
      <c r="D1610" s="80"/>
      <c r="E1610" s="80"/>
      <c r="F1610" s="80"/>
      <c r="G1610" s="80"/>
      <c r="H1610" s="80"/>
      <c r="I1610" s="80"/>
      <c r="J1610" s="80"/>
      <c r="K1610" s="80"/>
      <c r="L1610" s="80"/>
      <c r="M1610" s="80"/>
      <c r="N1610" s="177"/>
      <c r="O1610" s="80"/>
      <c r="P1610" s="80"/>
      <c r="Q1610" s="80"/>
      <c r="R1610" s="80"/>
      <c r="S1610" s="80"/>
      <c r="T1610" s="80"/>
      <c r="U1610" s="80"/>
      <c r="V1610" s="80"/>
      <c r="W1610" s="80"/>
      <c r="X1610" s="80"/>
      <c r="Y1610" s="80"/>
      <c r="Z1610" s="80"/>
      <c r="AA1610" s="80"/>
      <c r="AB1610" s="80"/>
      <c r="AC1610" s="80"/>
      <c r="AD1610" s="80"/>
      <c r="AE1610" s="80"/>
      <c r="AF1610" s="80"/>
      <c r="AG1610" s="80"/>
      <c r="AH1610" s="80"/>
      <c r="AI1610" s="80"/>
      <c r="AJ1610" s="80"/>
      <c r="AK1610" s="80"/>
      <c r="AL1610" s="80"/>
      <c r="AM1610" s="80"/>
      <c r="AN1610" s="80"/>
    </row>
    <row r="1611" spans="1:40" ht="12" customHeight="1">
      <c r="A1611" s="80"/>
      <c r="B1611" s="80"/>
      <c r="C1611" s="80"/>
      <c r="D1611" s="80"/>
      <c r="E1611" s="80"/>
      <c r="F1611" s="80"/>
      <c r="G1611" s="80"/>
      <c r="H1611" s="80"/>
      <c r="I1611" s="80"/>
      <c r="J1611" s="80"/>
      <c r="K1611" s="80"/>
      <c r="L1611" s="80"/>
      <c r="M1611" s="80"/>
      <c r="N1611" s="177"/>
      <c r="O1611" s="80"/>
      <c r="P1611" s="80"/>
      <c r="Q1611" s="80"/>
      <c r="R1611" s="80"/>
      <c r="S1611" s="80"/>
      <c r="T1611" s="80"/>
      <c r="U1611" s="80"/>
      <c r="V1611" s="80"/>
      <c r="W1611" s="80"/>
      <c r="X1611" s="80"/>
      <c r="Y1611" s="80"/>
      <c r="Z1611" s="80"/>
      <c r="AA1611" s="80"/>
      <c r="AB1611" s="80"/>
      <c r="AC1611" s="80"/>
      <c r="AD1611" s="80"/>
      <c r="AE1611" s="80"/>
      <c r="AF1611" s="80"/>
      <c r="AG1611" s="80"/>
      <c r="AH1611" s="80"/>
      <c r="AI1611" s="80"/>
      <c r="AJ1611" s="80"/>
      <c r="AK1611" s="80"/>
      <c r="AL1611" s="80"/>
      <c r="AM1611" s="80"/>
      <c r="AN1611" s="80"/>
    </row>
    <row r="1612" spans="1:40" ht="12" customHeight="1">
      <c r="A1612" s="80"/>
      <c r="B1612" s="80"/>
      <c r="C1612" s="80"/>
      <c r="D1612" s="80"/>
      <c r="E1612" s="80"/>
      <c r="F1612" s="80"/>
      <c r="G1612" s="80"/>
      <c r="H1612" s="80"/>
      <c r="I1612" s="80"/>
      <c r="J1612" s="80"/>
      <c r="K1612" s="80"/>
      <c r="L1612" s="80"/>
      <c r="M1612" s="80"/>
      <c r="N1612" s="177"/>
      <c r="O1612" s="80"/>
      <c r="P1612" s="80"/>
      <c r="Q1612" s="80"/>
      <c r="R1612" s="80"/>
      <c r="S1612" s="80"/>
      <c r="T1612" s="80"/>
      <c r="U1612" s="80"/>
      <c r="V1612" s="80"/>
      <c r="W1612" s="80"/>
      <c r="X1612" s="80"/>
      <c r="Y1612" s="80"/>
      <c r="Z1612" s="80"/>
      <c r="AA1612" s="80"/>
      <c r="AB1612" s="80"/>
      <c r="AC1612" s="80"/>
      <c r="AD1612" s="80"/>
      <c r="AE1612" s="80"/>
      <c r="AF1612" s="80"/>
      <c r="AG1612" s="80"/>
      <c r="AH1612" s="80"/>
      <c r="AI1612" s="80"/>
      <c r="AJ1612" s="80"/>
      <c r="AK1612" s="80"/>
      <c r="AL1612" s="80"/>
      <c r="AM1612" s="80"/>
      <c r="AN1612" s="80"/>
    </row>
    <row r="1613" spans="1:40" ht="12" customHeight="1">
      <c r="A1613" s="80"/>
      <c r="B1613" s="80"/>
      <c r="C1613" s="80"/>
      <c r="D1613" s="80"/>
      <c r="E1613" s="80"/>
      <c r="F1613" s="80"/>
      <c r="G1613" s="80"/>
      <c r="H1613" s="80"/>
      <c r="I1613" s="80"/>
      <c r="J1613" s="80"/>
      <c r="K1613" s="80"/>
      <c r="L1613" s="80"/>
      <c r="M1613" s="80"/>
      <c r="N1613" s="177"/>
      <c r="O1613" s="80"/>
      <c r="P1613" s="80"/>
      <c r="Q1613" s="80"/>
      <c r="R1613" s="80"/>
      <c r="S1613" s="80"/>
      <c r="T1613" s="80"/>
      <c r="U1613" s="80"/>
      <c r="V1613" s="80"/>
      <c r="W1613" s="80"/>
      <c r="X1613" s="80"/>
      <c r="Y1613" s="80"/>
      <c r="Z1613" s="80"/>
      <c r="AA1613" s="80"/>
      <c r="AB1613" s="80"/>
      <c r="AC1613" s="80"/>
      <c r="AD1613" s="80"/>
      <c r="AE1613" s="80"/>
      <c r="AF1613" s="80"/>
      <c r="AG1613" s="80"/>
      <c r="AH1613" s="80"/>
      <c r="AI1613" s="80"/>
      <c r="AJ1613" s="80"/>
      <c r="AK1613" s="80"/>
      <c r="AL1613" s="80"/>
      <c r="AM1613" s="80"/>
      <c r="AN1613" s="80"/>
    </row>
    <row r="1614" spans="1:40" ht="12" customHeight="1">
      <c r="A1614" s="80"/>
      <c r="B1614" s="80"/>
      <c r="C1614" s="80"/>
      <c r="D1614" s="80"/>
      <c r="E1614" s="80"/>
      <c r="F1614" s="80"/>
      <c r="G1614" s="80"/>
      <c r="H1614" s="80"/>
      <c r="I1614" s="80"/>
      <c r="J1614" s="80"/>
      <c r="K1614" s="80"/>
      <c r="L1614" s="80"/>
      <c r="M1614" s="80"/>
      <c r="N1614" s="177"/>
      <c r="O1614" s="80"/>
      <c r="P1614" s="80"/>
      <c r="Q1614" s="80"/>
      <c r="R1614" s="80"/>
      <c r="S1614" s="80"/>
      <c r="T1614" s="80"/>
      <c r="U1614" s="80"/>
      <c r="V1614" s="80"/>
      <c r="W1614" s="80"/>
      <c r="X1614" s="80"/>
      <c r="Y1614" s="80"/>
      <c r="Z1614" s="80"/>
      <c r="AA1614" s="80"/>
      <c r="AB1614" s="80"/>
      <c r="AC1614" s="80"/>
      <c r="AD1614" s="80"/>
      <c r="AE1614" s="80"/>
      <c r="AF1614" s="80"/>
      <c r="AG1614" s="80"/>
      <c r="AH1614" s="80"/>
      <c r="AI1614" s="80"/>
      <c r="AJ1614" s="80"/>
      <c r="AK1614" s="80"/>
      <c r="AL1614" s="80"/>
      <c r="AM1614" s="80"/>
      <c r="AN1614" s="80"/>
    </row>
    <row r="1615" spans="1:40" ht="12" customHeight="1">
      <c r="A1615" s="80"/>
      <c r="B1615" s="80"/>
      <c r="C1615" s="80"/>
      <c r="D1615" s="80"/>
      <c r="E1615" s="80"/>
      <c r="F1615" s="80"/>
      <c r="G1615" s="80"/>
      <c r="H1615" s="80"/>
      <c r="I1615" s="80"/>
      <c r="J1615" s="80"/>
      <c r="K1615" s="80"/>
      <c r="L1615" s="80"/>
      <c r="M1615" s="80"/>
      <c r="N1615" s="177"/>
      <c r="O1615" s="80"/>
      <c r="P1615" s="80"/>
      <c r="Q1615" s="80"/>
      <c r="R1615" s="80"/>
      <c r="S1615" s="80"/>
      <c r="T1615" s="80"/>
      <c r="U1615" s="80"/>
      <c r="V1615" s="80"/>
      <c r="W1615" s="80"/>
      <c r="X1615" s="80"/>
      <c r="Y1615" s="80"/>
      <c r="Z1615" s="80"/>
      <c r="AA1615" s="80"/>
      <c r="AB1615" s="80"/>
      <c r="AC1615" s="80"/>
      <c r="AD1615" s="80"/>
      <c r="AE1615" s="80"/>
      <c r="AF1615" s="80"/>
      <c r="AG1615" s="80"/>
      <c r="AH1615" s="80"/>
      <c r="AI1615" s="80"/>
      <c r="AJ1615" s="80"/>
      <c r="AK1615" s="80"/>
      <c r="AL1615" s="80"/>
      <c r="AM1615" s="80"/>
      <c r="AN1615" s="80"/>
    </row>
    <row r="1616" spans="1:40" ht="12" customHeight="1">
      <c r="A1616" s="80"/>
      <c r="B1616" s="80"/>
      <c r="C1616" s="80"/>
      <c r="D1616" s="80"/>
      <c r="E1616" s="80"/>
      <c r="F1616" s="80"/>
      <c r="G1616" s="80"/>
      <c r="H1616" s="80"/>
      <c r="I1616" s="80"/>
      <c r="J1616" s="80"/>
      <c r="K1616" s="80"/>
      <c r="L1616" s="80"/>
      <c r="M1616" s="80"/>
      <c r="N1616" s="177"/>
      <c r="O1616" s="80"/>
      <c r="P1616" s="80"/>
      <c r="Q1616" s="80"/>
      <c r="R1616" s="80"/>
      <c r="S1616" s="80"/>
      <c r="T1616" s="80"/>
      <c r="U1616" s="80"/>
      <c r="V1616" s="80"/>
      <c r="W1616" s="80"/>
      <c r="X1616" s="80"/>
      <c r="Y1616" s="80"/>
      <c r="Z1616" s="80"/>
      <c r="AA1616" s="80"/>
      <c r="AB1616" s="80"/>
      <c r="AC1616" s="80"/>
      <c r="AD1616" s="80"/>
      <c r="AE1616" s="80"/>
      <c r="AF1616" s="80"/>
      <c r="AG1616" s="80"/>
      <c r="AH1616" s="80"/>
      <c r="AI1616" s="80"/>
      <c r="AJ1616" s="80"/>
      <c r="AK1616" s="80"/>
      <c r="AL1616" s="80"/>
      <c r="AM1616" s="80"/>
      <c r="AN1616" s="80"/>
    </row>
    <row r="1617" spans="1:40" ht="12" customHeight="1">
      <c r="A1617" s="80"/>
      <c r="B1617" s="80"/>
      <c r="C1617" s="80"/>
      <c r="D1617" s="80"/>
      <c r="E1617" s="80"/>
      <c r="F1617" s="80"/>
      <c r="G1617" s="80"/>
      <c r="H1617" s="80"/>
      <c r="I1617" s="80"/>
      <c r="J1617" s="80"/>
      <c r="K1617" s="80"/>
      <c r="L1617" s="80"/>
      <c r="M1617" s="80"/>
      <c r="N1617" s="177"/>
      <c r="O1617" s="80"/>
      <c r="P1617" s="80"/>
      <c r="Q1617" s="80"/>
      <c r="R1617" s="80"/>
      <c r="S1617" s="80"/>
      <c r="T1617" s="80"/>
      <c r="U1617" s="80"/>
      <c r="V1617" s="80"/>
      <c r="W1617" s="80"/>
      <c r="X1617" s="80"/>
      <c r="Y1617" s="80"/>
      <c r="Z1617" s="80"/>
      <c r="AA1617" s="80"/>
      <c r="AB1617" s="80"/>
      <c r="AC1617" s="80"/>
      <c r="AD1617" s="80"/>
      <c r="AE1617" s="80"/>
      <c r="AF1617" s="80"/>
      <c r="AG1617" s="80"/>
      <c r="AH1617" s="80"/>
      <c r="AI1617" s="80"/>
      <c r="AJ1617" s="80"/>
      <c r="AK1617" s="80"/>
      <c r="AL1617" s="80"/>
      <c r="AM1617" s="80"/>
      <c r="AN1617" s="80"/>
    </row>
    <row r="1618" spans="1:40" ht="12" customHeight="1">
      <c r="A1618" s="80"/>
      <c r="B1618" s="80"/>
      <c r="C1618" s="80"/>
      <c r="D1618" s="80"/>
      <c r="E1618" s="80"/>
      <c r="F1618" s="80"/>
      <c r="G1618" s="80"/>
      <c r="H1618" s="80"/>
      <c r="I1618" s="80"/>
      <c r="J1618" s="80"/>
      <c r="K1618" s="80"/>
      <c r="L1618" s="80"/>
      <c r="M1618" s="80"/>
      <c r="N1618" s="177"/>
      <c r="O1618" s="80"/>
      <c r="P1618" s="80"/>
      <c r="Q1618" s="80"/>
      <c r="R1618" s="80"/>
      <c r="S1618" s="80"/>
      <c r="T1618" s="80"/>
      <c r="U1618" s="80"/>
      <c r="V1618" s="80"/>
      <c r="W1618" s="80"/>
      <c r="X1618" s="80"/>
      <c r="Y1618" s="80"/>
      <c r="Z1618" s="80"/>
      <c r="AA1618" s="80"/>
      <c r="AB1618" s="80"/>
      <c r="AC1618" s="80"/>
      <c r="AD1618" s="80"/>
      <c r="AE1618" s="80"/>
      <c r="AF1618" s="80"/>
      <c r="AG1618" s="80"/>
      <c r="AH1618" s="80"/>
      <c r="AI1618" s="80"/>
      <c r="AJ1618" s="80"/>
      <c r="AK1618" s="80"/>
      <c r="AL1618" s="80"/>
      <c r="AM1618" s="80"/>
      <c r="AN1618" s="80"/>
    </row>
    <row r="1619" spans="1:40" ht="12" customHeight="1">
      <c r="A1619" s="80"/>
      <c r="B1619" s="80"/>
      <c r="C1619" s="80"/>
      <c r="D1619" s="80"/>
      <c r="E1619" s="80"/>
      <c r="F1619" s="80"/>
      <c r="G1619" s="80"/>
      <c r="H1619" s="80"/>
      <c r="I1619" s="80"/>
      <c r="J1619" s="80"/>
      <c r="K1619" s="80"/>
      <c r="L1619" s="80"/>
      <c r="M1619" s="80"/>
      <c r="N1619" s="177"/>
      <c r="O1619" s="80"/>
      <c r="P1619" s="80"/>
      <c r="Q1619" s="80"/>
      <c r="R1619" s="80"/>
      <c r="S1619" s="80"/>
      <c r="T1619" s="80"/>
      <c r="U1619" s="80"/>
      <c r="V1619" s="80"/>
      <c r="W1619" s="80"/>
      <c r="X1619" s="80"/>
      <c r="Y1619" s="80"/>
      <c r="Z1619" s="80"/>
      <c r="AA1619" s="80"/>
      <c r="AB1619" s="80"/>
      <c r="AC1619" s="80"/>
      <c r="AD1619" s="80"/>
      <c r="AE1619" s="80"/>
      <c r="AF1619" s="80"/>
      <c r="AG1619" s="80"/>
      <c r="AH1619" s="80"/>
      <c r="AI1619" s="80"/>
      <c r="AJ1619" s="80"/>
      <c r="AK1619" s="80"/>
      <c r="AL1619" s="80"/>
      <c r="AM1619" s="80"/>
      <c r="AN1619" s="80"/>
    </row>
    <row r="1620" spans="1:40" ht="12" customHeight="1">
      <c r="A1620" s="80"/>
      <c r="B1620" s="80"/>
      <c r="C1620" s="80"/>
      <c r="D1620" s="80"/>
      <c r="E1620" s="80"/>
      <c r="F1620" s="80"/>
      <c r="G1620" s="80"/>
      <c r="H1620" s="80"/>
      <c r="I1620" s="80"/>
      <c r="J1620" s="80"/>
      <c r="K1620" s="80"/>
      <c r="L1620" s="80"/>
      <c r="M1620" s="80"/>
      <c r="N1620" s="177"/>
      <c r="O1620" s="80"/>
      <c r="P1620" s="80"/>
      <c r="Q1620" s="80"/>
      <c r="R1620" s="80"/>
      <c r="S1620" s="80"/>
      <c r="T1620" s="80"/>
      <c r="U1620" s="80"/>
      <c r="V1620" s="80"/>
      <c r="W1620" s="80"/>
      <c r="X1620" s="80"/>
      <c r="Y1620" s="80"/>
      <c r="Z1620" s="80"/>
      <c r="AA1620" s="80"/>
      <c r="AB1620" s="80"/>
      <c r="AC1620" s="80"/>
      <c r="AD1620" s="80"/>
      <c r="AE1620" s="80"/>
      <c r="AF1620" s="80"/>
      <c r="AG1620" s="80"/>
      <c r="AH1620" s="80"/>
      <c r="AI1620" s="80"/>
      <c r="AJ1620" s="80"/>
      <c r="AK1620" s="80"/>
      <c r="AL1620" s="80"/>
      <c r="AM1620" s="80"/>
      <c r="AN1620" s="80"/>
    </row>
    <row r="1621" spans="1:40" ht="12" customHeight="1">
      <c r="A1621" s="80"/>
      <c r="B1621" s="80"/>
      <c r="C1621" s="80"/>
      <c r="D1621" s="80"/>
      <c r="E1621" s="80"/>
      <c r="F1621" s="80"/>
      <c r="G1621" s="80"/>
      <c r="H1621" s="80"/>
      <c r="I1621" s="80"/>
      <c r="J1621" s="80"/>
      <c r="K1621" s="80"/>
      <c r="L1621" s="80"/>
      <c r="M1621" s="80"/>
      <c r="N1621" s="177"/>
      <c r="O1621" s="80"/>
      <c r="P1621" s="80"/>
      <c r="Q1621" s="80"/>
      <c r="R1621" s="80"/>
      <c r="S1621" s="80"/>
      <c r="T1621" s="80"/>
      <c r="U1621" s="80"/>
      <c r="V1621" s="80"/>
      <c r="W1621" s="80"/>
      <c r="X1621" s="80"/>
      <c r="Y1621" s="80"/>
      <c r="Z1621" s="80"/>
      <c r="AA1621" s="80"/>
      <c r="AB1621" s="80"/>
      <c r="AC1621" s="80"/>
      <c r="AD1621" s="80"/>
      <c r="AE1621" s="80"/>
      <c r="AF1621" s="80"/>
      <c r="AG1621" s="80"/>
      <c r="AH1621" s="80"/>
      <c r="AI1621" s="80"/>
      <c r="AJ1621" s="80"/>
      <c r="AK1621" s="80"/>
      <c r="AL1621" s="80"/>
      <c r="AM1621" s="80"/>
      <c r="AN1621" s="80"/>
    </row>
    <row r="1622" spans="1:40" ht="12" customHeight="1">
      <c r="A1622" s="80"/>
      <c r="B1622" s="80"/>
      <c r="C1622" s="80"/>
      <c r="D1622" s="80"/>
      <c r="E1622" s="80"/>
      <c r="F1622" s="80"/>
      <c r="G1622" s="80"/>
      <c r="H1622" s="80"/>
      <c r="I1622" s="80"/>
      <c r="J1622" s="80"/>
      <c r="K1622" s="80"/>
      <c r="L1622" s="80"/>
      <c r="M1622" s="80"/>
      <c r="N1622" s="177"/>
      <c r="O1622" s="80"/>
      <c r="P1622" s="80"/>
      <c r="Q1622" s="80"/>
      <c r="R1622" s="80"/>
      <c r="S1622" s="80"/>
      <c r="T1622" s="80"/>
      <c r="U1622" s="80"/>
      <c r="V1622" s="80"/>
      <c r="W1622" s="80"/>
      <c r="X1622" s="80"/>
      <c r="Y1622" s="80"/>
      <c r="Z1622" s="80"/>
      <c r="AA1622" s="80"/>
      <c r="AB1622" s="80"/>
      <c r="AC1622" s="80"/>
      <c r="AD1622" s="80"/>
      <c r="AE1622" s="80"/>
      <c r="AF1622" s="80"/>
      <c r="AG1622" s="80"/>
      <c r="AH1622" s="80"/>
      <c r="AI1622" s="80"/>
      <c r="AJ1622" s="80"/>
      <c r="AK1622" s="80"/>
      <c r="AL1622" s="80"/>
      <c r="AM1622" s="80"/>
      <c r="AN1622" s="80"/>
    </row>
    <row r="1623" spans="1:40" ht="12" customHeight="1">
      <c r="A1623" s="80"/>
      <c r="B1623" s="80"/>
      <c r="C1623" s="80"/>
      <c r="D1623" s="80"/>
      <c r="E1623" s="80"/>
      <c r="F1623" s="80"/>
      <c r="G1623" s="80"/>
      <c r="H1623" s="80"/>
      <c r="I1623" s="80"/>
      <c r="J1623" s="80"/>
      <c r="K1623" s="80"/>
      <c r="L1623" s="80"/>
      <c r="M1623" s="80"/>
      <c r="N1623" s="177"/>
      <c r="O1623" s="80"/>
      <c r="P1623" s="80"/>
      <c r="Q1623" s="80"/>
      <c r="R1623" s="80"/>
      <c r="S1623" s="80"/>
      <c r="T1623" s="80"/>
      <c r="U1623" s="80"/>
      <c r="V1623" s="80"/>
      <c r="W1623" s="80"/>
      <c r="X1623" s="80"/>
      <c r="Y1623" s="80"/>
      <c r="Z1623" s="80"/>
      <c r="AA1623" s="80"/>
      <c r="AB1623" s="80"/>
      <c r="AC1623" s="80"/>
      <c r="AD1623" s="80"/>
      <c r="AE1623" s="80"/>
      <c r="AF1623" s="80"/>
      <c r="AG1623" s="80"/>
      <c r="AH1623" s="80"/>
      <c r="AI1623" s="80"/>
      <c r="AJ1623" s="80"/>
      <c r="AK1623" s="80"/>
      <c r="AL1623" s="80"/>
      <c r="AM1623" s="80"/>
      <c r="AN1623" s="80"/>
    </row>
    <row r="1624" spans="1:40" ht="12" customHeight="1">
      <c r="A1624" s="80"/>
      <c r="B1624" s="80"/>
      <c r="C1624" s="80"/>
      <c r="D1624" s="80"/>
      <c r="E1624" s="80"/>
      <c r="F1624" s="80"/>
      <c r="G1624" s="80"/>
      <c r="H1624" s="80"/>
      <c r="I1624" s="80"/>
      <c r="J1624" s="80"/>
      <c r="K1624" s="80"/>
      <c r="L1624" s="80"/>
      <c r="M1624" s="80"/>
      <c r="N1624" s="177"/>
      <c r="O1624" s="80"/>
      <c r="P1624" s="80"/>
      <c r="Q1624" s="80"/>
      <c r="R1624" s="80"/>
      <c r="S1624" s="80"/>
      <c r="T1624" s="80"/>
      <c r="U1624" s="80"/>
      <c r="V1624" s="80"/>
      <c r="W1624" s="80"/>
      <c r="X1624" s="80"/>
      <c r="Y1624" s="80"/>
      <c r="Z1624" s="80"/>
      <c r="AA1624" s="80"/>
      <c r="AB1624" s="80"/>
      <c r="AC1624" s="80"/>
      <c r="AD1624" s="80"/>
      <c r="AE1624" s="80"/>
      <c r="AF1624" s="80"/>
      <c r="AG1624" s="80"/>
      <c r="AH1624" s="80"/>
      <c r="AI1624" s="80"/>
      <c r="AJ1624" s="80"/>
      <c r="AK1624" s="80"/>
      <c r="AL1624" s="80"/>
      <c r="AM1624" s="80"/>
      <c r="AN1624" s="80"/>
    </row>
    <row r="1625" spans="1:40" ht="12" customHeight="1">
      <c r="A1625" s="80"/>
      <c r="B1625" s="80"/>
      <c r="C1625" s="80"/>
      <c r="D1625" s="80"/>
      <c r="E1625" s="80"/>
      <c r="F1625" s="80"/>
      <c r="G1625" s="80"/>
      <c r="H1625" s="80"/>
      <c r="I1625" s="80"/>
      <c r="J1625" s="80"/>
      <c r="K1625" s="80"/>
      <c r="L1625" s="80"/>
      <c r="M1625" s="80"/>
      <c r="N1625" s="177"/>
      <c r="O1625" s="80"/>
      <c r="P1625" s="80"/>
      <c r="Q1625" s="80"/>
      <c r="R1625" s="80"/>
      <c r="S1625" s="80"/>
      <c r="T1625" s="80"/>
      <c r="U1625" s="80"/>
      <c r="V1625" s="80"/>
      <c r="W1625" s="80"/>
      <c r="X1625" s="80"/>
      <c r="Y1625" s="80"/>
      <c r="Z1625" s="80"/>
      <c r="AA1625" s="80"/>
      <c r="AB1625" s="80"/>
      <c r="AC1625" s="80"/>
      <c r="AD1625" s="80"/>
      <c r="AE1625" s="80"/>
      <c r="AF1625" s="80"/>
      <c r="AG1625" s="80"/>
      <c r="AH1625" s="80"/>
      <c r="AI1625" s="80"/>
      <c r="AJ1625" s="80"/>
      <c r="AK1625" s="80"/>
      <c r="AL1625" s="80"/>
      <c r="AM1625" s="80"/>
      <c r="AN1625" s="80"/>
    </row>
    <row r="1626" spans="1:40" ht="12" customHeight="1">
      <c r="A1626" s="80"/>
      <c r="B1626" s="80"/>
      <c r="C1626" s="80"/>
      <c r="D1626" s="80"/>
      <c r="E1626" s="80"/>
      <c r="F1626" s="80"/>
      <c r="G1626" s="80"/>
      <c r="H1626" s="80"/>
      <c r="I1626" s="80"/>
      <c r="J1626" s="80"/>
      <c r="K1626" s="80"/>
      <c r="L1626" s="80"/>
      <c r="M1626" s="80"/>
      <c r="N1626" s="177"/>
      <c r="O1626" s="80"/>
      <c r="P1626" s="80"/>
      <c r="Q1626" s="80"/>
      <c r="R1626" s="80"/>
      <c r="S1626" s="80"/>
      <c r="T1626" s="80"/>
      <c r="U1626" s="80"/>
      <c r="V1626" s="80"/>
      <c r="W1626" s="80"/>
      <c r="X1626" s="80"/>
      <c r="Y1626" s="80"/>
      <c r="Z1626" s="80"/>
      <c r="AA1626" s="80"/>
      <c r="AB1626" s="80"/>
      <c r="AC1626" s="80"/>
      <c r="AD1626" s="80"/>
      <c r="AE1626" s="80"/>
      <c r="AF1626" s="80"/>
      <c r="AG1626" s="80"/>
      <c r="AH1626" s="80"/>
      <c r="AI1626" s="80"/>
      <c r="AJ1626" s="80"/>
      <c r="AK1626" s="80"/>
      <c r="AL1626" s="80"/>
      <c r="AM1626" s="80"/>
      <c r="AN1626" s="80"/>
    </row>
    <row r="1627" spans="1:40" ht="12" customHeight="1">
      <c r="A1627" s="80"/>
      <c r="B1627" s="80"/>
      <c r="C1627" s="80"/>
      <c r="D1627" s="80"/>
      <c r="E1627" s="80"/>
      <c r="F1627" s="80"/>
      <c r="G1627" s="80"/>
      <c r="H1627" s="80"/>
      <c r="I1627" s="80"/>
      <c r="J1627" s="80"/>
      <c r="K1627" s="80"/>
      <c r="L1627" s="80"/>
      <c r="M1627" s="80"/>
      <c r="N1627" s="177"/>
      <c r="O1627" s="80"/>
      <c r="P1627" s="80"/>
      <c r="Q1627" s="80"/>
      <c r="R1627" s="80"/>
      <c r="S1627" s="80"/>
      <c r="T1627" s="80"/>
      <c r="U1627" s="80"/>
      <c r="V1627" s="80"/>
      <c r="W1627" s="80"/>
      <c r="X1627" s="80"/>
      <c r="Y1627" s="80"/>
      <c r="Z1627" s="80"/>
      <c r="AA1627" s="80"/>
      <c r="AB1627" s="80"/>
      <c r="AC1627" s="80"/>
      <c r="AD1627" s="80"/>
      <c r="AE1627" s="80"/>
      <c r="AF1627" s="80"/>
      <c r="AG1627" s="80"/>
      <c r="AH1627" s="80"/>
      <c r="AI1627" s="80"/>
      <c r="AJ1627" s="80"/>
      <c r="AK1627" s="80"/>
      <c r="AL1627" s="80"/>
      <c r="AM1627" s="80"/>
      <c r="AN1627" s="80"/>
    </row>
    <row r="1628" spans="1:40" ht="12" customHeight="1">
      <c r="A1628" s="80"/>
      <c r="B1628" s="80"/>
      <c r="C1628" s="80"/>
      <c r="D1628" s="80"/>
      <c r="E1628" s="80"/>
      <c r="F1628" s="80"/>
      <c r="G1628" s="80"/>
      <c r="H1628" s="80"/>
      <c r="I1628" s="80"/>
      <c r="J1628" s="80"/>
      <c r="K1628" s="80"/>
      <c r="L1628" s="80"/>
      <c r="M1628" s="80"/>
      <c r="N1628" s="177"/>
      <c r="O1628" s="80"/>
      <c r="P1628" s="80"/>
      <c r="Q1628" s="80"/>
      <c r="R1628" s="80"/>
      <c r="S1628" s="80"/>
      <c r="T1628" s="80"/>
      <c r="U1628" s="80"/>
      <c r="V1628" s="80"/>
      <c r="W1628" s="80"/>
      <c r="X1628" s="80"/>
      <c r="Y1628" s="80"/>
      <c r="Z1628" s="80"/>
      <c r="AA1628" s="80"/>
      <c r="AB1628" s="80"/>
      <c r="AC1628" s="80"/>
      <c r="AD1628" s="80"/>
      <c r="AE1628" s="80"/>
      <c r="AF1628" s="80"/>
      <c r="AG1628" s="80"/>
      <c r="AH1628" s="80"/>
      <c r="AI1628" s="80"/>
      <c r="AJ1628" s="80"/>
      <c r="AK1628" s="80"/>
      <c r="AL1628" s="80"/>
      <c r="AM1628" s="80"/>
      <c r="AN1628" s="80"/>
    </row>
    <row r="1629" spans="1:40" ht="12" customHeight="1">
      <c r="A1629" s="80"/>
      <c r="B1629" s="80"/>
      <c r="C1629" s="80"/>
      <c r="D1629" s="80"/>
      <c r="E1629" s="80"/>
      <c r="F1629" s="80"/>
      <c r="G1629" s="80"/>
      <c r="H1629" s="80"/>
      <c r="I1629" s="80"/>
      <c r="J1629" s="80"/>
      <c r="K1629" s="80"/>
      <c r="L1629" s="80"/>
      <c r="M1629" s="80"/>
      <c r="N1629" s="177"/>
      <c r="O1629" s="80"/>
      <c r="P1629" s="80"/>
      <c r="Q1629" s="80"/>
      <c r="R1629" s="80"/>
      <c r="S1629" s="80"/>
      <c r="T1629" s="80"/>
      <c r="U1629" s="80"/>
      <c r="V1629" s="80"/>
      <c r="W1629" s="80"/>
      <c r="X1629" s="80"/>
      <c r="Y1629" s="80"/>
      <c r="Z1629" s="80"/>
      <c r="AA1629" s="80"/>
      <c r="AB1629" s="80"/>
      <c r="AC1629" s="80"/>
      <c r="AD1629" s="80"/>
      <c r="AE1629" s="80"/>
      <c r="AF1629" s="80"/>
      <c r="AG1629" s="80"/>
      <c r="AH1629" s="80"/>
      <c r="AI1629" s="80"/>
      <c r="AJ1629" s="80"/>
      <c r="AK1629" s="80"/>
      <c r="AL1629" s="80"/>
      <c r="AM1629" s="80"/>
      <c r="AN1629" s="80"/>
    </row>
    <row r="1630" spans="1:40" ht="12" customHeight="1">
      <c r="A1630" s="80"/>
      <c r="B1630" s="80"/>
      <c r="C1630" s="80"/>
      <c r="D1630" s="80"/>
      <c r="E1630" s="80"/>
      <c r="F1630" s="80"/>
      <c r="G1630" s="80"/>
      <c r="H1630" s="80"/>
      <c r="I1630" s="80"/>
      <c r="J1630" s="80"/>
      <c r="K1630" s="80"/>
      <c r="L1630" s="80"/>
      <c r="M1630" s="80"/>
      <c r="N1630" s="177"/>
      <c r="O1630" s="80"/>
      <c r="P1630" s="80"/>
      <c r="Q1630" s="80"/>
      <c r="R1630" s="80"/>
      <c r="S1630" s="80"/>
      <c r="T1630" s="80"/>
      <c r="U1630" s="80"/>
      <c r="V1630" s="80"/>
      <c r="W1630" s="80"/>
      <c r="X1630" s="80"/>
      <c r="Y1630" s="80"/>
      <c r="Z1630" s="80"/>
      <c r="AA1630" s="80"/>
      <c r="AB1630" s="80"/>
      <c r="AC1630" s="80"/>
      <c r="AD1630" s="80"/>
      <c r="AE1630" s="80"/>
      <c r="AF1630" s="80"/>
      <c r="AG1630" s="80"/>
      <c r="AH1630" s="80"/>
      <c r="AI1630" s="80"/>
      <c r="AJ1630" s="80"/>
      <c r="AK1630" s="80"/>
      <c r="AL1630" s="80"/>
      <c r="AM1630" s="80"/>
      <c r="AN1630" s="80"/>
    </row>
    <row r="1631" spans="1:40" ht="12" customHeight="1">
      <c r="A1631" s="80"/>
      <c r="B1631" s="80"/>
      <c r="C1631" s="80"/>
      <c r="D1631" s="80"/>
      <c r="E1631" s="80"/>
      <c r="F1631" s="80"/>
      <c r="G1631" s="80"/>
      <c r="H1631" s="80"/>
      <c r="I1631" s="80"/>
      <c r="J1631" s="80"/>
      <c r="K1631" s="80"/>
      <c r="L1631" s="80"/>
      <c r="M1631" s="80"/>
      <c r="N1631" s="177"/>
      <c r="O1631" s="80"/>
      <c r="P1631" s="80"/>
      <c r="Q1631" s="80"/>
      <c r="R1631" s="80"/>
      <c r="S1631" s="80"/>
      <c r="T1631" s="80"/>
      <c r="U1631" s="80"/>
      <c r="V1631" s="80"/>
      <c r="W1631" s="80"/>
      <c r="X1631" s="80"/>
      <c r="Y1631" s="80"/>
      <c r="Z1631" s="80"/>
      <c r="AA1631" s="80"/>
      <c r="AB1631" s="80"/>
      <c r="AC1631" s="80"/>
      <c r="AD1631" s="80"/>
      <c r="AE1631" s="80"/>
      <c r="AF1631" s="80"/>
      <c r="AG1631" s="80"/>
      <c r="AH1631" s="80"/>
      <c r="AI1631" s="80"/>
      <c r="AJ1631" s="80"/>
      <c r="AK1631" s="80"/>
      <c r="AL1631" s="80"/>
      <c r="AM1631" s="80"/>
      <c r="AN1631" s="80"/>
    </row>
    <row r="1632" spans="1:40" ht="12" customHeight="1">
      <c r="A1632" s="80"/>
      <c r="B1632" s="80"/>
      <c r="C1632" s="80"/>
      <c r="D1632" s="80"/>
      <c r="E1632" s="80"/>
      <c r="F1632" s="80"/>
      <c r="G1632" s="80"/>
      <c r="H1632" s="80"/>
      <c r="I1632" s="80"/>
      <c r="J1632" s="80"/>
      <c r="K1632" s="80"/>
      <c r="L1632" s="80"/>
      <c r="M1632" s="80"/>
      <c r="N1632" s="177"/>
      <c r="O1632" s="80"/>
      <c r="P1632" s="80"/>
      <c r="Q1632" s="80"/>
      <c r="R1632" s="80"/>
      <c r="S1632" s="80"/>
      <c r="T1632" s="80"/>
      <c r="U1632" s="80"/>
      <c r="V1632" s="80"/>
      <c r="W1632" s="80"/>
      <c r="X1632" s="80"/>
      <c r="Y1632" s="80"/>
      <c r="Z1632" s="80"/>
      <c r="AA1632" s="80"/>
      <c r="AB1632" s="80"/>
      <c r="AC1632" s="80"/>
      <c r="AD1632" s="80"/>
      <c r="AE1632" s="80"/>
      <c r="AF1632" s="80"/>
      <c r="AG1632" s="80"/>
      <c r="AH1632" s="80"/>
      <c r="AI1632" s="80"/>
      <c r="AJ1632" s="80"/>
      <c r="AK1632" s="80"/>
      <c r="AL1632" s="80"/>
      <c r="AM1632" s="80"/>
      <c r="AN1632" s="80"/>
    </row>
    <row r="1633" spans="1:40" ht="12" customHeight="1">
      <c r="A1633" s="80"/>
      <c r="B1633" s="80"/>
      <c r="C1633" s="80"/>
      <c r="D1633" s="80"/>
      <c r="E1633" s="80"/>
      <c r="F1633" s="80"/>
      <c r="G1633" s="80"/>
      <c r="H1633" s="80"/>
      <c r="I1633" s="80"/>
      <c r="J1633" s="80"/>
      <c r="K1633" s="80"/>
      <c r="L1633" s="80"/>
      <c r="M1633" s="80"/>
      <c r="N1633" s="177"/>
      <c r="O1633" s="80"/>
      <c r="P1633" s="80"/>
      <c r="Q1633" s="80"/>
      <c r="R1633" s="80"/>
      <c r="S1633" s="80"/>
      <c r="T1633" s="80"/>
      <c r="U1633" s="80"/>
      <c r="V1633" s="80"/>
      <c r="W1633" s="80"/>
      <c r="X1633" s="80"/>
      <c r="Y1633" s="80"/>
      <c r="Z1633" s="80"/>
      <c r="AA1633" s="80"/>
      <c r="AB1633" s="80"/>
      <c r="AC1633" s="80"/>
      <c r="AD1633" s="80"/>
      <c r="AE1633" s="80"/>
      <c r="AF1633" s="80"/>
      <c r="AG1633" s="80"/>
      <c r="AH1633" s="80"/>
      <c r="AI1633" s="80"/>
      <c r="AJ1633" s="80"/>
      <c r="AK1633" s="80"/>
      <c r="AL1633" s="80"/>
      <c r="AM1633" s="80"/>
      <c r="AN1633" s="80"/>
    </row>
    <row r="1634" spans="1:40" ht="12" customHeight="1">
      <c r="A1634" s="80"/>
      <c r="B1634" s="80"/>
      <c r="C1634" s="80"/>
      <c r="D1634" s="80"/>
      <c r="E1634" s="80"/>
      <c r="F1634" s="80"/>
      <c r="G1634" s="80"/>
      <c r="H1634" s="80"/>
      <c r="I1634" s="80"/>
      <c r="J1634" s="80"/>
      <c r="K1634" s="80"/>
      <c r="L1634" s="80"/>
      <c r="M1634" s="80"/>
      <c r="N1634" s="177"/>
      <c r="O1634" s="80"/>
      <c r="P1634" s="80"/>
      <c r="Q1634" s="80"/>
      <c r="R1634" s="80"/>
      <c r="S1634" s="80"/>
      <c r="T1634" s="80"/>
      <c r="U1634" s="80"/>
      <c r="V1634" s="80"/>
      <c r="W1634" s="80"/>
      <c r="X1634" s="80"/>
      <c r="Y1634" s="80"/>
      <c r="Z1634" s="80"/>
      <c r="AA1634" s="80"/>
      <c r="AB1634" s="80"/>
      <c r="AC1634" s="80"/>
      <c r="AD1634" s="80"/>
      <c r="AE1634" s="80"/>
      <c r="AF1634" s="80"/>
      <c r="AG1634" s="80"/>
      <c r="AH1634" s="80"/>
      <c r="AI1634" s="80"/>
      <c r="AJ1634" s="80"/>
      <c r="AK1634" s="80"/>
      <c r="AL1634" s="80"/>
      <c r="AM1634" s="80"/>
      <c r="AN1634" s="80"/>
    </row>
    <row r="1635" spans="1:40" ht="12" customHeight="1">
      <c r="A1635" s="80"/>
      <c r="B1635" s="80"/>
      <c r="C1635" s="80"/>
      <c r="D1635" s="80"/>
      <c r="E1635" s="80"/>
      <c r="F1635" s="80"/>
      <c r="G1635" s="80"/>
      <c r="H1635" s="80"/>
      <c r="I1635" s="80"/>
      <c r="J1635" s="80"/>
      <c r="K1635" s="80"/>
      <c r="L1635" s="80"/>
      <c r="M1635" s="80"/>
      <c r="N1635" s="177"/>
      <c r="O1635" s="80"/>
      <c r="P1635" s="80"/>
      <c r="Q1635" s="80"/>
      <c r="R1635" s="80"/>
      <c r="S1635" s="80"/>
      <c r="T1635" s="80"/>
      <c r="U1635" s="80"/>
      <c r="V1635" s="80"/>
      <c r="W1635" s="80"/>
      <c r="X1635" s="80"/>
      <c r="Y1635" s="80"/>
      <c r="Z1635" s="80"/>
      <c r="AA1635" s="80"/>
      <c r="AB1635" s="80"/>
      <c r="AC1635" s="80"/>
      <c r="AD1635" s="80"/>
      <c r="AE1635" s="80"/>
      <c r="AF1635" s="80"/>
      <c r="AG1635" s="80"/>
      <c r="AH1635" s="80"/>
      <c r="AI1635" s="80"/>
      <c r="AJ1635" s="80"/>
      <c r="AK1635" s="80"/>
      <c r="AL1635" s="80"/>
      <c r="AM1635" s="80"/>
      <c r="AN1635" s="80"/>
    </row>
    <row r="1636" spans="1:40" ht="12" customHeight="1">
      <c r="A1636" s="80"/>
      <c r="B1636" s="80"/>
      <c r="C1636" s="80"/>
      <c r="D1636" s="80"/>
      <c r="E1636" s="80"/>
      <c r="F1636" s="80"/>
      <c r="G1636" s="80"/>
      <c r="H1636" s="80"/>
      <c r="I1636" s="80"/>
      <c r="J1636" s="80"/>
      <c r="K1636" s="80"/>
      <c r="L1636" s="80"/>
      <c r="M1636" s="80"/>
      <c r="N1636" s="177"/>
      <c r="O1636" s="80"/>
      <c r="P1636" s="80"/>
      <c r="Q1636" s="80"/>
      <c r="R1636" s="80"/>
      <c r="S1636" s="80"/>
      <c r="T1636" s="80"/>
      <c r="U1636" s="80"/>
      <c r="V1636" s="80"/>
      <c r="W1636" s="80"/>
      <c r="X1636" s="80"/>
      <c r="Y1636" s="80"/>
      <c r="Z1636" s="80"/>
      <c r="AA1636" s="80"/>
      <c r="AB1636" s="80"/>
      <c r="AC1636" s="80"/>
      <c r="AD1636" s="80"/>
      <c r="AE1636" s="80"/>
      <c r="AF1636" s="80"/>
      <c r="AG1636" s="80"/>
      <c r="AH1636" s="80"/>
      <c r="AI1636" s="80"/>
      <c r="AJ1636" s="80"/>
      <c r="AK1636" s="80"/>
      <c r="AL1636" s="80"/>
      <c r="AM1636" s="80"/>
      <c r="AN1636" s="80"/>
    </row>
    <row r="1637" spans="1:40" ht="12" customHeight="1">
      <c r="A1637" s="80"/>
      <c r="B1637" s="80"/>
      <c r="C1637" s="80"/>
      <c r="D1637" s="80"/>
      <c r="E1637" s="80"/>
      <c r="F1637" s="80"/>
      <c r="G1637" s="80"/>
      <c r="H1637" s="80"/>
      <c r="I1637" s="80"/>
      <c r="J1637" s="80"/>
      <c r="K1637" s="80"/>
      <c r="L1637" s="80"/>
      <c r="M1637" s="80"/>
      <c r="N1637" s="177"/>
      <c r="O1637" s="80"/>
      <c r="P1637" s="80"/>
      <c r="Q1637" s="80"/>
      <c r="R1637" s="80"/>
      <c r="S1637" s="80"/>
      <c r="T1637" s="80"/>
      <c r="U1637" s="80"/>
      <c r="V1637" s="80"/>
      <c r="W1637" s="80"/>
      <c r="X1637" s="80"/>
      <c r="Y1637" s="80"/>
      <c r="Z1637" s="80"/>
      <c r="AA1637" s="80"/>
      <c r="AB1637" s="80"/>
      <c r="AC1637" s="80"/>
      <c r="AD1637" s="80"/>
      <c r="AE1637" s="80"/>
      <c r="AF1637" s="80"/>
      <c r="AG1637" s="80"/>
      <c r="AH1637" s="80"/>
      <c r="AI1637" s="80"/>
      <c r="AJ1637" s="80"/>
      <c r="AK1637" s="80"/>
      <c r="AL1637" s="80"/>
      <c r="AM1637" s="80"/>
      <c r="AN1637" s="80"/>
    </row>
    <row r="1638" spans="1:40" ht="12" customHeight="1">
      <c r="A1638" s="80"/>
      <c r="B1638" s="80"/>
      <c r="C1638" s="80"/>
      <c r="D1638" s="80"/>
      <c r="E1638" s="80"/>
      <c r="F1638" s="80"/>
      <c r="G1638" s="80"/>
      <c r="H1638" s="80"/>
      <c r="I1638" s="80"/>
      <c r="J1638" s="80"/>
      <c r="K1638" s="80"/>
      <c r="L1638" s="80"/>
      <c r="M1638" s="80"/>
      <c r="N1638" s="177"/>
      <c r="O1638" s="80"/>
      <c r="P1638" s="80"/>
      <c r="Q1638" s="80"/>
      <c r="R1638" s="80"/>
      <c r="S1638" s="80"/>
      <c r="T1638" s="80"/>
      <c r="U1638" s="80"/>
      <c r="V1638" s="80"/>
      <c r="W1638" s="80"/>
      <c r="X1638" s="80"/>
      <c r="Y1638" s="80"/>
      <c r="Z1638" s="80"/>
      <c r="AA1638" s="80"/>
      <c r="AB1638" s="80"/>
      <c r="AC1638" s="80"/>
      <c r="AD1638" s="80"/>
      <c r="AE1638" s="80"/>
      <c r="AF1638" s="80"/>
      <c r="AG1638" s="80"/>
      <c r="AH1638" s="80"/>
      <c r="AI1638" s="80"/>
      <c r="AJ1638" s="80"/>
      <c r="AK1638" s="80"/>
      <c r="AL1638" s="80"/>
      <c r="AM1638" s="80"/>
      <c r="AN1638" s="80"/>
    </row>
    <row r="1639" spans="1:40" ht="12" customHeight="1">
      <c r="A1639" s="80"/>
      <c r="B1639" s="80"/>
      <c r="C1639" s="80"/>
      <c r="D1639" s="80"/>
      <c r="E1639" s="80"/>
      <c r="F1639" s="80"/>
      <c r="G1639" s="80"/>
      <c r="H1639" s="80"/>
      <c r="I1639" s="80"/>
      <c r="J1639" s="80"/>
      <c r="K1639" s="80"/>
      <c r="L1639" s="80"/>
      <c r="M1639" s="80"/>
      <c r="N1639" s="177"/>
      <c r="O1639" s="80"/>
      <c r="P1639" s="80"/>
      <c r="Q1639" s="80"/>
      <c r="R1639" s="80"/>
      <c r="S1639" s="80"/>
      <c r="T1639" s="80"/>
      <c r="U1639" s="80"/>
      <c r="V1639" s="80"/>
      <c r="W1639" s="80"/>
      <c r="X1639" s="80"/>
      <c r="Y1639" s="80"/>
      <c r="Z1639" s="80"/>
      <c r="AA1639" s="80"/>
      <c r="AB1639" s="80"/>
      <c r="AC1639" s="80"/>
      <c r="AD1639" s="80"/>
      <c r="AE1639" s="80"/>
      <c r="AF1639" s="80"/>
      <c r="AG1639" s="80"/>
      <c r="AH1639" s="80"/>
      <c r="AI1639" s="80"/>
      <c r="AJ1639" s="80"/>
      <c r="AK1639" s="80"/>
      <c r="AL1639" s="80"/>
      <c r="AM1639" s="80"/>
      <c r="AN1639" s="80"/>
    </row>
    <row r="1640" spans="1:40" ht="12" customHeight="1">
      <c r="A1640" s="80"/>
      <c r="B1640" s="80"/>
      <c r="C1640" s="80"/>
      <c r="D1640" s="80"/>
      <c r="E1640" s="80"/>
      <c r="F1640" s="80"/>
      <c r="G1640" s="80"/>
      <c r="H1640" s="80"/>
      <c r="I1640" s="80"/>
      <c r="J1640" s="80"/>
      <c r="K1640" s="80"/>
      <c r="L1640" s="80"/>
      <c r="M1640" s="80"/>
      <c r="N1640" s="177"/>
      <c r="O1640" s="80"/>
      <c r="P1640" s="80"/>
      <c r="Q1640" s="80"/>
      <c r="R1640" s="80"/>
      <c r="S1640" s="80"/>
      <c r="T1640" s="80"/>
      <c r="U1640" s="80"/>
      <c r="V1640" s="80"/>
      <c r="W1640" s="80"/>
      <c r="X1640" s="80"/>
      <c r="Y1640" s="80"/>
      <c r="Z1640" s="80"/>
      <c r="AA1640" s="80"/>
      <c r="AB1640" s="80"/>
      <c r="AC1640" s="80"/>
      <c r="AD1640" s="80"/>
      <c r="AE1640" s="80"/>
      <c r="AF1640" s="80"/>
      <c r="AG1640" s="80"/>
      <c r="AH1640" s="80"/>
      <c r="AI1640" s="80"/>
      <c r="AJ1640" s="80"/>
      <c r="AK1640" s="80"/>
      <c r="AL1640" s="80"/>
      <c r="AM1640" s="80"/>
      <c r="AN1640" s="80"/>
    </row>
    <row r="1641" spans="1:40" ht="12" customHeight="1">
      <c r="A1641" s="80"/>
      <c r="B1641" s="80"/>
      <c r="C1641" s="80"/>
      <c r="D1641" s="80"/>
      <c r="E1641" s="80"/>
      <c r="F1641" s="80"/>
      <c r="G1641" s="80"/>
      <c r="H1641" s="80"/>
      <c r="I1641" s="80"/>
      <c r="J1641" s="80"/>
      <c r="K1641" s="80"/>
      <c r="L1641" s="80"/>
      <c r="M1641" s="80"/>
      <c r="N1641" s="177"/>
      <c r="O1641" s="80"/>
      <c r="P1641" s="80"/>
      <c r="Q1641" s="80"/>
      <c r="R1641" s="80"/>
      <c r="S1641" s="80"/>
      <c r="T1641" s="80"/>
      <c r="U1641" s="80"/>
      <c r="V1641" s="80"/>
      <c r="W1641" s="80"/>
      <c r="X1641" s="80"/>
      <c r="Y1641" s="80"/>
      <c r="Z1641" s="80"/>
      <c r="AA1641" s="80"/>
      <c r="AB1641" s="80"/>
      <c r="AC1641" s="80"/>
      <c r="AD1641" s="80"/>
      <c r="AE1641" s="80"/>
      <c r="AF1641" s="80"/>
      <c r="AG1641" s="80"/>
      <c r="AH1641" s="80"/>
      <c r="AI1641" s="80"/>
      <c r="AJ1641" s="80"/>
      <c r="AK1641" s="80"/>
      <c r="AL1641" s="80"/>
      <c r="AM1641" s="80"/>
      <c r="AN1641" s="80"/>
    </row>
    <row r="1642" spans="1:40" ht="12" customHeight="1">
      <c r="A1642" s="80"/>
      <c r="B1642" s="80"/>
      <c r="C1642" s="80"/>
      <c r="D1642" s="80"/>
      <c r="E1642" s="80"/>
      <c r="F1642" s="80"/>
      <c r="G1642" s="80"/>
      <c r="H1642" s="80"/>
      <c r="I1642" s="80"/>
      <c r="J1642" s="80"/>
      <c r="K1642" s="80"/>
      <c r="L1642" s="80"/>
      <c r="M1642" s="80"/>
      <c r="N1642" s="177"/>
      <c r="O1642" s="80"/>
      <c r="P1642" s="80"/>
      <c r="Q1642" s="80"/>
      <c r="R1642" s="80"/>
      <c r="S1642" s="80"/>
      <c r="T1642" s="80"/>
      <c r="U1642" s="80"/>
      <c r="V1642" s="80"/>
      <c r="W1642" s="80"/>
      <c r="X1642" s="80"/>
      <c r="Y1642" s="80"/>
      <c r="Z1642" s="80"/>
      <c r="AA1642" s="80"/>
      <c r="AB1642" s="80"/>
      <c r="AC1642" s="80"/>
      <c r="AD1642" s="80"/>
      <c r="AE1642" s="80"/>
      <c r="AF1642" s="80"/>
      <c r="AG1642" s="80"/>
      <c r="AH1642" s="80"/>
      <c r="AI1642" s="80"/>
      <c r="AJ1642" s="80"/>
      <c r="AK1642" s="80"/>
      <c r="AL1642" s="80"/>
      <c r="AM1642" s="80"/>
      <c r="AN1642" s="80"/>
    </row>
    <row r="1643" spans="1:40" ht="12" customHeight="1">
      <c r="A1643" s="80"/>
      <c r="B1643" s="80"/>
      <c r="C1643" s="80"/>
      <c r="D1643" s="80"/>
      <c r="E1643" s="80"/>
      <c r="F1643" s="80"/>
      <c r="G1643" s="80"/>
      <c r="H1643" s="80"/>
      <c r="I1643" s="80"/>
      <c r="J1643" s="80"/>
      <c r="K1643" s="80"/>
      <c r="L1643" s="80"/>
      <c r="M1643" s="80"/>
      <c r="N1643" s="177"/>
      <c r="O1643" s="80"/>
      <c r="P1643" s="80"/>
      <c r="Q1643" s="80"/>
      <c r="R1643" s="80"/>
      <c r="S1643" s="80"/>
      <c r="T1643" s="80"/>
      <c r="U1643" s="80"/>
      <c r="V1643" s="80"/>
      <c r="W1643" s="80"/>
      <c r="X1643" s="80"/>
      <c r="Y1643" s="80"/>
      <c r="Z1643" s="80"/>
      <c r="AA1643" s="80"/>
      <c r="AB1643" s="80"/>
      <c r="AC1643" s="80"/>
      <c r="AD1643" s="80"/>
      <c r="AE1643" s="80"/>
      <c r="AF1643" s="80"/>
      <c r="AG1643" s="80"/>
      <c r="AH1643" s="80"/>
      <c r="AI1643" s="80"/>
      <c r="AJ1643" s="80"/>
      <c r="AK1643" s="80"/>
      <c r="AL1643" s="80"/>
      <c r="AM1643" s="80"/>
      <c r="AN1643" s="80"/>
    </row>
    <row r="1644" spans="1:40" ht="12" customHeight="1">
      <c r="A1644" s="80"/>
      <c r="B1644" s="80"/>
      <c r="C1644" s="80"/>
      <c r="D1644" s="80"/>
      <c r="E1644" s="80"/>
      <c r="F1644" s="80"/>
      <c r="G1644" s="80"/>
      <c r="H1644" s="80"/>
      <c r="I1644" s="80"/>
      <c r="J1644" s="80"/>
      <c r="K1644" s="80"/>
      <c r="L1644" s="80"/>
      <c r="M1644" s="80"/>
      <c r="N1644" s="177"/>
      <c r="O1644" s="80"/>
      <c r="P1644" s="80"/>
      <c r="Q1644" s="80"/>
      <c r="R1644" s="80"/>
      <c r="S1644" s="80"/>
      <c r="T1644" s="80"/>
      <c r="U1644" s="80"/>
      <c r="V1644" s="80"/>
      <c r="W1644" s="80"/>
      <c r="X1644" s="80"/>
      <c r="Y1644" s="80"/>
      <c r="Z1644" s="80"/>
      <c r="AA1644" s="80"/>
      <c r="AB1644" s="80"/>
      <c r="AC1644" s="80"/>
      <c r="AD1644" s="80"/>
      <c r="AE1644" s="80"/>
      <c r="AF1644" s="80"/>
      <c r="AG1644" s="80"/>
      <c r="AH1644" s="80"/>
      <c r="AI1644" s="80"/>
      <c r="AJ1644" s="80"/>
      <c r="AK1644" s="80"/>
      <c r="AL1644" s="80"/>
      <c r="AM1644" s="80"/>
      <c r="AN1644" s="80"/>
    </row>
    <row r="1645" spans="1:40" ht="12" customHeight="1">
      <c r="A1645" s="80"/>
      <c r="B1645" s="80"/>
      <c r="C1645" s="80"/>
      <c r="D1645" s="80"/>
      <c r="E1645" s="80"/>
      <c r="F1645" s="80"/>
      <c r="G1645" s="80"/>
      <c r="H1645" s="80"/>
      <c r="I1645" s="80"/>
      <c r="J1645" s="80"/>
      <c r="K1645" s="80"/>
      <c r="L1645" s="80"/>
      <c r="M1645" s="80"/>
      <c r="N1645" s="177"/>
      <c r="O1645" s="80"/>
      <c r="P1645" s="80"/>
      <c r="Q1645" s="80"/>
      <c r="R1645" s="80"/>
      <c r="S1645" s="80"/>
      <c r="T1645" s="80"/>
      <c r="U1645" s="80"/>
      <c r="V1645" s="80"/>
      <c r="W1645" s="80"/>
      <c r="X1645" s="80"/>
      <c r="Y1645" s="80"/>
      <c r="Z1645" s="80"/>
      <c r="AA1645" s="80"/>
      <c r="AB1645" s="80"/>
      <c r="AC1645" s="80"/>
      <c r="AD1645" s="80"/>
      <c r="AE1645" s="80"/>
      <c r="AF1645" s="80"/>
      <c r="AG1645" s="80"/>
      <c r="AH1645" s="80"/>
      <c r="AI1645" s="80"/>
      <c r="AJ1645" s="80"/>
      <c r="AK1645" s="80"/>
      <c r="AL1645" s="80"/>
      <c r="AM1645" s="80"/>
      <c r="AN1645" s="80"/>
    </row>
    <row r="1646" spans="1:40" ht="12" customHeight="1">
      <c r="A1646" s="80"/>
      <c r="B1646" s="80"/>
      <c r="C1646" s="80"/>
      <c r="D1646" s="80"/>
      <c r="E1646" s="80"/>
      <c r="F1646" s="80"/>
      <c r="G1646" s="80"/>
      <c r="H1646" s="80"/>
      <c r="I1646" s="80"/>
      <c r="J1646" s="80"/>
      <c r="K1646" s="80"/>
      <c r="L1646" s="80"/>
      <c r="M1646" s="80"/>
      <c r="N1646" s="177"/>
      <c r="O1646" s="80"/>
      <c r="P1646" s="80"/>
      <c r="Q1646" s="80"/>
      <c r="R1646" s="80"/>
      <c r="S1646" s="80"/>
      <c r="T1646" s="80"/>
      <c r="U1646" s="80"/>
      <c r="V1646" s="80"/>
      <c r="W1646" s="80"/>
      <c r="X1646" s="80"/>
      <c r="Y1646" s="80"/>
      <c r="Z1646" s="80"/>
      <c r="AA1646" s="80"/>
      <c r="AB1646" s="80"/>
      <c r="AC1646" s="80"/>
      <c r="AD1646" s="80"/>
      <c r="AE1646" s="80"/>
      <c r="AF1646" s="80"/>
      <c r="AG1646" s="80"/>
      <c r="AH1646" s="80"/>
      <c r="AI1646" s="80"/>
      <c r="AJ1646" s="80"/>
      <c r="AK1646" s="80"/>
      <c r="AL1646" s="80"/>
      <c r="AM1646" s="80"/>
      <c r="AN1646" s="80"/>
    </row>
    <row r="1647" spans="1:40" ht="12" customHeight="1">
      <c r="A1647" s="80"/>
      <c r="B1647" s="80"/>
      <c r="C1647" s="80"/>
      <c r="D1647" s="80"/>
      <c r="E1647" s="80"/>
      <c r="F1647" s="80"/>
      <c r="G1647" s="80"/>
      <c r="H1647" s="80"/>
      <c r="I1647" s="80"/>
      <c r="J1647" s="80"/>
      <c r="K1647" s="80"/>
      <c r="L1647" s="80"/>
      <c r="M1647" s="80"/>
      <c r="N1647" s="177"/>
      <c r="O1647" s="80"/>
      <c r="P1647" s="80"/>
      <c r="Q1647" s="80"/>
      <c r="R1647" s="80"/>
      <c r="S1647" s="80"/>
      <c r="T1647" s="80"/>
      <c r="U1647" s="80"/>
      <c r="V1647" s="80"/>
      <c r="W1647" s="80"/>
      <c r="X1647" s="80"/>
      <c r="Y1647" s="80"/>
      <c r="Z1647" s="80"/>
      <c r="AA1647" s="80"/>
      <c r="AB1647" s="80"/>
      <c r="AC1647" s="80"/>
      <c r="AD1647" s="80"/>
      <c r="AE1647" s="80"/>
      <c r="AF1647" s="80"/>
      <c r="AG1647" s="80"/>
      <c r="AH1647" s="80"/>
      <c r="AI1647" s="80"/>
      <c r="AJ1647" s="80"/>
      <c r="AK1647" s="80"/>
      <c r="AL1647" s="80"/>
      <c r="AM1647" s="80"/>
      <c r="AN1647" s="80"/>
    </row>
    <row r="1648" spans="1:40" ht="12" customHeight="1">
      <c r="A1648" s="80"/>
      <c r="B1648" s="80"/>
      <c r="C1648" s="80"/>
      <c r="D1648" s="80"/>
      <c r="E1648" s="80"/>
      <c r="F1648" s="80"/>
      <c r="G1648" s="80"/>
      <c r="H1648" s="80"/>
      <c r="I1648" s="80"/>
      <c r="J1648" s="80"/>
      <c r="K1648" s="80"/>
      <c r="L1648" s="80"/>
      <c r="M1648" s="80"/>
      <c r="N1648" s="177"/>
      <c r="O1648" s="80"/>
      <c r="P1648" s="80"/>
      <c r="Q1648" s="80"/>
      <c r="R1648" s="80"/>
      <c r="S1648" s="80"/>
      <c r="T1648" s="80"/>
      <c r="U1648" s="80"/>
      <c r="V1648" s="80"/>
      <c r="W1648" s="80"/>
      <c r="X1648" s="80"/>
      <c r="Y1648" s="80"/>
      <c r="Z1648" s="80"/>
      <c r="AA1648" s="80"/>
      <c r="AB1648" s="80"/>
      <c r="AC1648" s="80"/>
      <c r="AD1648" s="80"/>
      <c r="AE1648" s="80"/>
      <c r="AF1648" s="80"/>
      <c r="AG1648" s="80"/>
      <c r="AH1648" s="80"/>
      <c r="AI1648" s="80"/>
      <c r="AJ1648" s="80"/>
      <c r="AK1648" s="80"/>
      <c r="AL1648" s="80"/>
      <c r="AM1648" s="80"/>
      <c r="AN1648" s="80"/>
    </row>
    <row r="1649" spans="1:40" ht="12" customHeight="1">
      <c r="A1649" s="80"/>
      <c r="B1649" s="80"/>
      <c r="C1649" s="80"/>
      <c r="D1649" s="80"/>
      <c r="E1649" s="80"/>
      <c r="F1649" s="80"/>
      <c r="G1649" s="80"/>
      <c r="H1649" s="80"/>
      <c r="I1649" s="80"/>
      <c r="J1649" s="80"/>
      <c r="K1649" s="80"/>
      <c r="L1649" s="80"/>
      <c r="M1649" s="80"/>
      <c r="N1649" s="177"/>
      <c r="O1649" s="80"/>
      <c r="P1649" s="80"/>
      <c r="Q1649" s="80"/>
      <c r="R1649" s="80"/>
      <c r="S1649" s="80"/>
      <c r="T1649" s="80"/>
      <c r="U1649" s="80"/>
      <c r="V1649" s="80"/>
      <c r="W1649" s="80"/>
      <c r="X1649" s="80"/>
      <c r="Y1649" s="80"/>
      <c r="Z1649" s="80"/>
      <c r="AA1649" s="80"/>
      <c r="AB1649" s="80"/>
      <c r="AC1649" s="80"/>
      <c r="AD1649" s="80"/>
      <c r="AE1649" s="80"/>
      <c r="AF1649" s="80"/>
      <c r="AG1649" s="80"/>
      <c r="AH1649" s="80"/>
      <c r="AI1649" s="80"/>
      <c r="AJ1649" s="80"/>
      <c r="AK1649" s="80"/>
      <c r="AL1649" s="80"/>
      <c r="AM1649" s="80"/>
      <c r="AN1649" s="80"/>
    </row>
    <row r="1650" spans="1:40" ht="12" customHeight="1">
      <c r="A1650" s="80"/>
      <c r="B1650" s="80"/>
      <c r="C1650" s="80"/>
      <c r="D1650" s="80"/>
      <c r="E1650" s="80"/>
      <c r="F1650" s="80"/>
      <c r="G1650" s="80"/>
      <c r="H1650" s="80"/>
      <c r="I1650" s="80"/>
      <c r="J1650" s="80"/>
      <c r="K1650" s="80"/>
      <c r="L1650" s="80"/>
      <c r="M1650" s="80"/>
      <c r="N1650" s="177"/>
      <c r="O1650" s="80"/>
      <c r="P1650" s="80"/>
      <c r="Q1650" s="80"/>
      <c r="R1650" s="80"/>
      <c r="S1650" s="80"/>
      <c r="T1650" s="80"/>
      <c r="U1650" s="80"/>
      <c r="V1650" s="80"/>
      <c r="W1650" s="80"/>
      <c r="X1650" s="80"/>
      <c r="Y1650" s="80"/>
      <c r="Z1650" s="80"/>
      <c r="AA1650" s="80"/>
      <c r="AB1650" s="80"/>
      <c r="AC1650" s="80"/>
      <c r="AD1650" s="80"/>
      <c r="AE1650" s="80"/>
      <c r="AF1650" s="80"/>
      <c r="AG1650" s="80"/>
      <c r="AH1650" s="80"/>
      <c r="AI1650" s="80"/>
      <c r="AJ1650" s="80"/>
      <c r="AK1650" s="80"/>
      <c r="AL1650" s="80"/>
      <c r="AM1650" s="80"/>
      <c r="AN1650" s="80"/>
    </row>
    <row r="1651" spans="1:40" ht="12" customHeight="1">
      <c r="A1651" s="80"/>
      <c r="B1651" s="80"/>
      <c r="C1651" s="80"/>
      <c r="D1651" s="80"/>
      <c r="E1651" s="80"/>
      <c r="F1651" s="80"/>
      <c r="G1651" s="80"/>
      <c r="H1651" s="80"/>
      <c r="I1651" s="80"/>
      <c r="J1651" s="80"/>
      <c r="K1651" s="80"/>
      <c r="L1651" s="80"/>
      <c r="M1651" s="80"/>
      <c r="N1651" s="177"/>
      <c r="O1651" s="80"/>
      <c r="P1651" s="80"/>
      <c r="Q1651" s="80"/>
      <c r="R1651" s="80"/>
      <c r="S1651" s="80"/>
      <c r="T1651" s="80"/>
      <c r="U1651" s="80"/>
      <c r="V1651" s="80"/>
      <c r="W1651" s="80"/>
      <c r="X1651" s="80"/>
      <c r="Y1651" s="80"/>
      <c r="Z1651" s="80"/>
      <c r="AA1651" s="80"/>
      <c r="AB1651" s="80"/>
      <c r="AC1651" s="80"/>
      <c r="AD1651" s="80"/>
      <c r="AE1651" s="80"/>
      <c r="AF1651" s="80"/>
      <c r="AG1651" s="80"/>
      <c r="AH1651" s="80"/>
      <c r="AI1651" s="80"/>
      <c r="AJ1651" s="80"/>
      <c r="AK1651" s="80"/>
      <c r="AL1651" s="80"/>
      <c r="AM1651" s="80"/>
      <c r="AN1651" s="80"/>
    </row>
    <row r="1652" spans="1:40" ht="12" customHeight="1">
      <c r="A1652" s="80"/>
      <c r="B1652" s="80"/>
      <c r="C1652" s="80"/>
      <c r="D1652" s="80"/>
      <c r="E1652" s="80"/>
      <c r="F1652" s="80"/>
      <c r="G1652" s="80"/>
      <c r="H1652" s="80"/>
      <c r="I1652" s="80"/>
      <c r="J1652" s="80"/>
      <c r="K1652" s="80"/>
      <c r="L1652" s="80"/>
      <c r="M1652" s="80"/>
      <c r="N1652" s="177"/>
      <c r="O1652" s="80"/>
      <c r="P1652" s="80"/>
      <c r="Q1652" s="80"/>
      <c r="R1652" s="80"/>
      <c r="S1652" s="80"/>
      <c r="T1652" s="80"/>
      <c r="U1652" s="80"/>
      <c r="V1652" s="80"/>
      <c r="W1652" s="80"/>
      <c r="X1652" s="80"/>
      <c r="Y1652" s="80"/>
      <c r="Z1652" s="80"/>
      <c r="AA1652" s="80"/>
      <c r="AB1652" s="80"/>
      <c r="AC1652" s="80"/>
      <c r="AD1652" s="80"/>
      <c r="AE1652" s="80"/>
      <c r="AF1652" s="80"/>
      <c r="AG1652" s="80"/>
      <c r="AH1652" s="80"/>
      <c r="AI1652" s="80"/>
      <c r="AJ1652" s="80"/>
      <c r="AK1652" s="80"/>
      <c r="AL1652" s="80"/>
      <c r="AM1652" s="80"/>
      <c r="AN1652" s="80"/>
    </row>
    <row r="1653" spans="1:40" ht="12" customHeight="1">
      <c r="A1653" s="80"/>
      <c r="B1653" s="80"/>
      <c r="C1653" s="80"/>
      <c r="D1653" s="80"/>
      <c r="E1653" s="80"/>
      <c r="F1653" s="80"/>
      <c r="G1653" s="80"/>
      <c r="H1653" s="80"/>
      <c r="I1653" s="80"/>
      <c r="J1653" s="80"/>
      <c r="K1653" s="80"/>
      <c r="L1653" s="80"/>
      <c r="M1653" s="80"/>
      <c r="N1653" s="177"/>
      <c r="O1653" s="80"/>
      <c r="P1653" s="80"/>
      <c r="Q1653" s="80"/>
      <c r="R1653" s="80"/>
      <c r="S1653" s="80"/>
      <c r="T1653" s="80"/>
      <c r="U1653" s="80"/>
      <c r="V1653" s="80"/>
      <c r="W1653" s="80"/>
      <c r="X1653" s="80"/>
      <c r="Y1653" s="80"/>
      <c r="Z1653" s="80"/>
      <c r="AA1653" s="80"/>
      <c r="AB1653" s="80"/>
      <c r="AC1653" s="80"/>
      <c r="AD1653" s="80"/>
      <c r="AE1653" s="80"/>
      <c r="AF1653" s="80"/>
      <c r="AG1653" s="80"/>
      <c r="AH1653" s="80"/>
      <c r="AI1653" s="80"/>
      <c r="AJ1653" s="80"/>
      <c r="AK1653" s="80"/>
      <c r="AL1653" s="80"/>
      <c r="AM1653" s="80"/>
      <c r="AN1653" s="80"/>
    </row>
    <row r="1654" spans="1:40" ht="12" customHeight="1">
      <c r="A1654" s="80"/>
      <c r="B1654" s="80"/>
      <c r="C1654" s="80"/>
      <c r="D1654" s="80"/>
      <c r="E1654" s="80"/>
      <c r="F1654" s="80"/>
      <c r="G1654" s="80"/>
      <c r="H1654" s="80"/>
      <c r="I1654" s="80"/>
      <c r="J1654" s="80"/>
      <c r="K1654" s="80"/>
      <c r="L1654" s="80"/>
      <c r="M1654" s="80"/>
      <c r="N1654" s="177"/>
      <c r="O1654" s="80"/>
      <c r="P1654" s="80"/>
      <c r="Q1654" s="80"/>
      <c r="R1654" s="80"/>
      <c r="S1654" s="80"/>
      <c r="T1654" s="80"/>
      <c r="U1654" s="80"/>
      <c r="V1654" s="80"/>
      <c r="W1654" s="80"/>
      <c r="X1654" s="80"/>
      <c r="Y1654" s="80"/>
      <c r="Z1654" s="80"/>
      <c r="AA1654" s="80"/>
      <c r="AB1654" s="80"/>
      <c r="AC1654" s="80"/>
      <c r="AD1654" s="80"/>
      <c r="AE1654" s="80"/>
      <c r="AF1654" s="80"/>
      <c r="AG1654" s="80"/>
      <c r="AH1654" s="80"/>
      <c r="AI1654" s="80"/>
      <c r="AJ1654" s="80"/>
      <c r="AK1654" s="80"/>
      <c r="AL1654" s="80"/>
      <c r="AM1654" s="80"/>
      <c r="AN1654" s="80"/>
    </row>
    <row r="1655" spans="1:40" ht="12" customHeight="1">
      <c r="A1655" s="80"/>
      <c r="B1655" s="80"/>
      <c r="C1655" s="80"/>
      <c r="D1655" s="80"/>
      <c r="E1655" s="80"/>
      <c r="F1655" s="80"/>
      <c r="G1655" s="80"/>
      <c r="H1655" s="80"/>
      <c r="I1655" s="80"/>
      <c r="J1655" s="80"/>
      <c r="K1655" s="80"/>
      <c r="L1655" s="80"/>
      <c r="M1655" s="80"/>
      <c r="N1655" s="177"/>
      <c r="O1655" s="80"/>
      <c r="P1655" s="80"/>
      <c r="Q1655" s="80"/>
      <c r="R1655" s="80"/>
      <c r="S1655" s="80"/>
      <c r="T1655" s="80"/>
      <c r="U1655" s="80"/>
      <c r="V1655" s="80"/>
      <c r="W1655" s="80"/>
      <c r="X1655" s="80"/>
      <c r="Y1655" s="80"/>
      <c r="Z1655" s="80"/>
      <c r="AA1655" s="80"/>
      <c r="AB1655" s="80"/>
      <c r="AC1655" s="80"/>
      <c r="AD1655" s="80"/>
      <c r="AE1655" s="80"/>
      <c r="AF1655" s="80"/>
      <c r="AG1655" s="80"/>
      <c r="AH1655" s="80"/>
      <c r="AI1655" s="80"/>
      <c r="AJ1655" s="80"/>
      <c r="AK1655" s="80"/>
      <c r="AL1655" s="80"/>
      <c r="AM1655" s="80"/>
      <c r="AN1655" s="80"/>
    </row>
    <row r="1656" spans="1:40" ht="12" customHeight="1">
      <c r="A1656" s="80"/>
      <c r="B1656" s="80"/>
      <c r="C1656" s="80"/>
      <c r="D1656" s="80"/>
      <c r="E1656" s="80"/>
      <c r="F1656" s="80"/>
      <c r="G1656" s="80"/>
      <c r="H1656" s="80"/>
      <c r="I1656" s="80"/>
      <c r="J1656" s="80"/>
      <c r="K1656" s="80"/>
      <c r="L1656" s="80"/>
      <c r="M1656" s="80"/>
      <c r="N1656" s="177"/>
      <c r="O1656" s="80"/>
      <c r="P1656" s="80"/>
      <c r="Q1656" s="80"/>
      <c r="R1656" s="80"/>
      <c r="S1656" s="80"/>
      <c r="T1656" s="80"/>
      <c r="U1656" s="80"/>
      <c r="V1656" s="80"/>
      <c r="W1656" s="80"/>
      <c r="X1656" s="80"/>
      <c r="Y1656" s="80"/>
      <c r="Z1656" s="80"/>
      <c r="AA1656" s="80"/>
      <c r="AB1656" s="80"/>
      <c r="AC1656" s="80"/>
      <c r="AD1656" s="80"/>
      <c r="AE1656" s="80"/>
      <c r="AF1656" s="80"/>
      <c r="AG1656" s="80"/>
      <c r="AH1656" s="80"/>
      <c r="AI1656" s="80"/>
      <c r="AJ1656" s="80"/>
      <c r="AK1656" s="80"/>
      <c r="AL1656" s="80"/>
      <c r="AM1656" s="80"/>
      <c r="AN1656" s="80"/>
    </row>
    <row r="1657" spans="1:40" ht="12" customHeight="1">
      <c r="A1657" s="80"/>
      <c r="B1657" s="80"/>
      <c r="C1657" s="80"/>
      <c r="D1657" s="80"/>
      <c r="E1657" s="80"/>
      <c r="F1657" s="80"/>
      <c r="G1657" s="80"/>
      <c r="H1657" s="80"/>
      <c r="I1657" s="80"/>
      <c r="J1657" s="80"/>
      <c r="K1657" s="80"/>
      <c r="L1657" s="80"/>
      <c r="M1657" s="80"/>
      <c r="N1657" s="177"/>
      <c r="O1657" s="80"/>
      <c r="P1657" s="80"/>
      <c r="Q1657" s="80"/>
      <c r="R1657" s="80"/>
      <c r="S1657" s="80"/>
      <c r="T1657" s="80"/>
      <c r="U1657" s="80"/>
      <c r="V1657" s="80"/>
      <c r="W1657" s="80"/>
      <c r="X1657" s="80"/>
      <c r="Y1657" s="80"/>
      <c r="Z1657" s="80"/>
      <c r="AA1657" s="80"/>
      <c r="AB1657" s="80"/>
      <c r="AC1657" s="80"/>
      <c r="AD1657" s="80"/>
      <c r="AE1657" s="80"/>
      <c r="AF1657" s="80"/>
      <c r="AG1657" s="80"/>
      <c r="AH1657" s="80"/>
      <c r="AI1657" s="80"/>
      <c r="AJ1657" s="80"/>
      <c r="AK1657" s="80"/>
      <c r="AL1657" s="80"/>
      <c r="AM1657" s="80"/>
      <c r="AN1657" s="80"/>
    </row>
    <row r="1658" spans="1:40" ht="12" customHeight="1">
      <c r="A1658" s="80"/>
      <c r="B1658" s="80"/>
      <c r="C1658" s="80"/>
      <c r="D1658" s="80"/>
      <c r="E1658" s="80"/>
      <c r="F1658" s="80"/>
      <c r="G1658" s="80"/>
      <c r="H1658" s="80"/>
      <c r="I1658" s="80"/>
      <c r="J1658" s="80"/>
      <c r="K1658" s="80"/>
      <c r="L1658" s="80"/>
      <c r="M1658" s="80"/>
      <c r="N1658" s="177"/>
      <c r="O1658" s="80"/>
      <c r="P1658" s="80"/>
      <c r="Q1658" s="80"/>
      <c r="R1658" s="80"/>
      <c r="S1658" s="80"/>
      <c r="T1658" s="80"/>
      <c r="U1658" s="80"/>
      <c r="V1658" s="80"/>
      <c r="W1658" s="80"/>
      <c r="X1658" s="80"/>
      <c r="Y1658" s="80"/>
      <c r="Z1658" s="80"/>
      <c r="AA1658" s="80"/>
      <c r="AB1658" s="80"/>
      <c r="AC1658" s="80"/>
      <c r="AD1658" s="80"/>
      <c r="AE1658" s="80"/>
      <c r="AF1658" s="80"/>
      <c r="AG1658" s="80"/>
      <c r="AH1658" s="80"/>
      <c r="AI1658" s="80"/>
      <c r="AJ1658" s="80"/>
      <c r="AK1658" s="80"/>
      <c r="AL1658" s="80"/>
      <c r="AM1658" s="80"/>
      <c r="AN1658" s="80"/>
    </row>
    <row r="1659" spans="1:40" ht="12" customHeight="1">
      <c r="A1659" s="80"/>
      <c r="B1659" s="80"/>
      <c r="C1659" s="80"/>
      <c r="D1659" s="80"/>
      <c r="E1659" s="80"/>
      <c r="F1659" s="80"/>
      <c r="G1659" s="80"/>
      <c r="H1659" s="80"/>
      <c r="I1659" s="80"/>
      <c r="J1659" s="80"/>
      <c r="K1659" s="80"/>
      <c r="L1659" s="80"/>
      <c r="M1659" s="80"/>
      <c r="N1659" s="177"/>
      <c r="O1659" s="80"/>
      <c r="P1659" s="80"/>
      <c r="Q1659" s="80"/>
      <c r="R1659" s="80"/>
      <c r="S1659" s="80"/>
      <c r="T1659" s="80"/>
      <c r="U1659" s="80"/>
      <c r="V1659" s="80"/>
      <c r="W1659" s="80"/>
      <c r="X1659" s="80"/>
      <c r="Y1659" s="80"/>
      <c r="Z1659" s="80"/>
      <c r="AA1659" s="80"/>
      <c r="AB1659" s="80"/>
      <c r="AC1659" s="80"/>
      <c r="AD1659" s="80"/>
      <c r="AE1659" s="80"/>
      <c r="AF1659" s="80"/>
      <c r="AG1659" s="80"/>
      <c r="AH1659" s="80"/>
      <c r="AI1659" s="80"/>
      <c r="AJ1659" s="80"/>
      <c r="AK1659" s="80"/>
      <c r="AL1659" s="80"/>
      <c r="AM1659" s="80"/>
      <c r="AN1659" s="80"/>
    </row>
    <row r="1660" spans="1:40" ht="12" customHeight="1">
      <c r="A1660" s="80"/>
      <c r="B1660" s="80"/>
      <c r="C1660" s="80"/>
      <c r="D1660" s="80"/>
      <c r="E1660" s="80"/>
      <c r="F1660" s="80"/>
      <c r="G1660" s="80"/>
      <c r="H1660" s="80"/>
      <c r="I1660" s="80"/>
      <c r="J1660" s="80"/>
      <c r="K1660" s="80"/>
      <c r="L1660" s="80"/>
      <c r="M1660" s="80"/>
      <c r="N1660" s="177"/>
      <c r="O1660" s="80"/>
      <c r="P1660" s="80"/>
      <c r="Q1660" s="80"/>
      <c r="R1660" s="80"/>
      <c r="S1660" s="80"/>
      <c r="T1660" s="80"/>
      <c r="U1660" s="80"/>
      <c r="V1660" s="80"/>
      <c r="W1660" s="80"/>
      <c r="X1660" s="80"/>
      <c r="Y1660" s="80"/>
      <c r="Z1660" s="80"/>
      <c r="AA1660" s="80"/>
      <c r="AB1660" s="80"/>
      <c r="AC1660" s="80"/>
      <c r="AD1660" s="80"/>
      <c r="AE1660" s="80"/>
      <c r="AF1660" s="80"/>
      <c r="AG1660" s="80"/>
      <c r="AH1660" s="80"/>
      <c r="AI1660" s="80"/>
      <c r="AJ1660" s="80"/>
      <c r="AK1660" s="80"/>
      <c r="AL1660" s="80"/>
      <c r="AM1660" s="80"/>
      <c r="AN1660" s="80"/>
    </row>
    <row r="1661" spans="1:40" ht="12" customHeight="1">
      <c r="A1661" s="80"/>
      <c r="B1661" s="80"/>
      <c r="C1661" s="80"/>
      <c r="D1661" s="80"/>
      <c r="E1661" s="80"/>
      <c r="F1661" s="80"/>
      <c r="G1661" s="80"/>
      <c r="H1661" s="80"/>
      <c r="I1661" s="80"/>
      <c r="J1661" s="80"/>
      <c r="K1661" s="80"/>
      <c r="L1661" s="80"/>
      <c r="M1661" s="80"/>
      <c r="N1661" s="177"/>
      <c r="O1661" s="80"/>
      <c r="P1661" s="80"/>
      <c r="Q1661" s="80"/>
      <c r="R1661" s="80"/>
      <c r="S1661" s="80"/>
      <c r="T1661" s="80"/>
      <c r="U1661" s="80"/>
      <c r="V1661" s="80"/>
      <c r="W1661" s="80"/>
      <c r="X1661" s="80"/>
      <c r="Y1661" s="80"/>
      <c r="Z1661" s="80"/>
      <c r="AA1661" s="80"/>
      <c r="AB1661" s="80"/>
      <c r="AC1661" s="80"/>
      <c r="AD1661" s="80"/>
      <c r="AE1661" s="80"/>
      <c r="AF1661" s="80"/>
      <c r="AG1661" s="80"/>
      <c r="AH1661" s="80"/>
      <c r="AI1661" s="80"/>
      <c r="AJ1661" s="80"/>
      <c r="AK1661" s="80"/>
      <c r="AL1661" s="80"/>
      <c r="AM1661" s="80"/>
      <c r="AN1661" s="80"/>
    </row>
    <row r="1662" spans="1:40" ht="12" customHeight="1">
      <c r="A1662" s="80"/>
      <c r="B1662" s="80"/>
      <c r="C1662" s="80"/>
      <c r="D1662" s="80"/>
      <c r="E1662" s="80"/>
      <c r="F1662" s="80"/>
      <c r="G1662" s="80"/>
      <c r="H1662" s="80"/>
      <c r="I1662" s="80"/>
      <c r="J1662" s="80"/>
      <c r="K1662" s="80"/>
      <c r="L1662" s="80"/>
      <c r="M1662" s="80"/>
      <c r="N1662" s="177"/>
      <c r="O1662" s="80"/>
      <c r="P1662" s="80"/>
      <c r="Q1662" s="80"/>
      <c r="R1662" s="80"/>
      <c r="S1662" s="80"/>
      <c r="T1662" s="80"/>
      <c r="U1662" s="80"/>
      <c r="V1662" s="80"/>
      <c r="W1662" s="80"/>
      <c r="X1662" s="80"/>
      <c r="Y1662" s="80"/>
      <c r="Z1662" s="80"/>
      <c r="AA1662" s="80"/>
      <c r="AB1662" s="80"/>
      <c r="AC1662" s="80"/>
      <c r="AD1662" s="80"/>
      <c r="AE1662" s="80"/>
      <c r="AF1662" s="80"/>
      <c r="AG1662" s="80"/>
      <c r="AH1662" s="80"/>
      <c r="AI1662" s="80"/>
      <c r="AJ1662" s="80"/>
      <c r="AK1662" s="80"/>
      <c r="AL1662" s="80"/>
      <c r="AM1662" s="80"/>
      <c r="AN1662" s="80"/>
    </row>
    <row r="1663" spans="1:40" ht="12" customHeight="1">
      <c r="A1663" s="80"/>
      <c r="B1663" s="80"/>
      <c r="C1663" s="80"/>
      <c r="D1663" s="80"/>
      <c r="E1663" s="80"/>
      <c r="F1663" s="80"/>
      <c r="G1663" s="80"/>
      <c r="H1663" s="80"/>
      <c r="I1663" s="80"/>
      <c r="J1663" s="80"/>
      <c r="K1663" s="80"/>
      <c r="L1663" s="80"/>
      <c r="M1663" s="80"/>
      <c r="N1663" s="177"/>
      <c r="O1663" s="80"/>
      <c r="P1663" s="80"/>
      <c r="Q1663" s="80"/>
      <c r="R1663" s="80"/>
      <c r="S1663" s="80"/>
      <c r="T1663" s="80"/>
      <c r="U1663" s="80"/>
      <c r="V1663" s="80"/>
      <c r="W1663" s="80"/>
      <c r="X1663" s="80"/>
      <c r="Y1663" s="80"/>
      <c r="Z1663" s="80"/>
      <c r="AA1663" s="80"/>
      <c r="AB1663" s="80"/>
      <c r="AC1663" s="80"/>
      <c r="AD1663" s="80"/>
      <c r="AE1663" s="80"/>
      <c r="AF1663" s="80"/>
      <c r="AG1663" s="80"/>
      <c r="AH1663" s="80"/>
      <c r="AI1663" s="80"/>
      <c r="AJ1663" s="80"/>
      <c r="AK1663" s="80"/>
      <c r="AL1663" s="80"/>
      <c r="AM1663" s="80"/>
      <c r="AN1663" s="80"/>
    </row>
    <row r="1664" spans="1:40" ht="12" customHeight="1">
      <c r="A1664" s="80"/>
      <c r="B1664" s="80"/>
      <c r="C1664" s="80"/>
      <c r="D1664" s="80"/>
      <c r="E1664" s="80"/>
      <c r="F1664" s="80"/>
      <c r="G1664" s="80"/>
      <c r="H1664" s="80"/>
      <c r="I1664" s="80"/>
      <c r="J1664" s="80"/>
      <c r="K1664" s="80"/>
      <c r="L1664" s="80"/>
      <c r="M1664" s="80"/>
      <c r="N1664" s="177"/>
      <c r="O1664" s="80"/>
      <c r="P1664" s="80"/>
      <c r="Q1664" s="80"/>
      <c r="R1664" s="80"/>
      <c r="S1664" s="80"/>
      <c r="T1664" s="80"/>
      <c r="U1664" s="80"/>
      <c r="V1664" s="80"/>
      <c r="W1664" s="80"/>
      <c r="X1664" s="80"/>
      <c r="Y1664" s="80"/>
      <c r="Z1664" s="80"/>
      <c r="AA1664" s="80"/>
      <c r="AB1664" s="80"/>
      <c r="AC1664" s="80"/>
      <c r="AD1664" s="80"/>
      <c r="AE1664" s="80"/>
      <c r="AF1664" s="80"/>
      <c r="AG1664" s="80"/>
      <c r="AH1664" s="80"/>
      <c r="AI1664" s="80"/>
      <c r="AJ1664" s="80"/>
      <c r="AK1664" s="80"/>
      <c r="AL1664" s="80"/>
      <c r="AM1664" s="80"/>
      <c r="AN1664" s="80"/>
    </row>
    <row r="1665" spans="1:40" ht="12" customHeight="1">
      <c r="A1665" s="80"/>
      <c r="B1665" s="80"/>
      <c r="C1665" s="80"/>
      <c r="D1665" s="80"/>
      <c r="E1665" s="80"/>
      <c r="F1665" s="80"/>
      <c r="G1665" s="80"/>
      <c r="H1665" s="80"/>
      <c r="I1665" s="80"/>
      <c r="J1665" s="80"/>
      <c r="K1665" s="80"/>
      <c r="L1665" s="80"/>
      <c r="M1665" s="80"/>
      <c r="N1665" s="177"/>
      <c r="O1665" s="80"/>
      <c r="P1665" s="80"/>
      <c r="Q1665" s="80"/>
      <c r="R1665" s="80"/>
      <c r="S1665" s="80"/>
      <c r="T1665" s="80"/>
      <c r="U1665" s="80"/>
      <c r="V1665" s="80"/>
      <c r="W1665" s="80"/>
      <c r="X1665" s="80"/>
      <c r="Y1665" s="80"/>
      <c r="Z1665" s="80"/>
      <c r="AA1665" s="80"/>
      <c r="AB1665" s="80"/>
      <c r="AC1665" s="80"/>
      <c r="AD1665" s="80"/>
      <c r="AE1665" s="80"/>
      <c r="AF1665" s="80"/>
      <c r="AG1665" s="80"/>
      <c r="AH1665" s="80"/>
      <c r="AI1665" s="80"/>
      <c r="AJ1665" s="80"/>
      <c r="AK1665" s="80"/>
      <c r="AL1665" s="80"/>
      <c r="AM1665" s="80"/>
      <c r="AN1665" s="80"/>
    </row>
    <row r="1666" spans="1:40" ht="12" customHeight="1">
      <c r="A1666" s="80"/>
      <c r="B1666" s="80"/>
      <c r="C1666" s="80"/>
      <c r="D1666" s="80"/>
      <c r="E1666" s="80"/>
      <c r="F1666" s="80"/>
      <c r="G1666" s="80"/>
      <c r="H1666" s="80"/>
      <c r="I1666" s="80"/>
      <c r="J1666" s="80"/>
      <c r="K1666" s="80"/>
      <c r="L1666" s="80"/>
      <c r="M1666" s="80"/>
      <c r="N1666" s="177"/>
      <c r="O1666" s="80"/>
      <c r="P1666" s="80"/>
      <c r="Q1666" s="80"/>
      <c r="R1666" s="80"/>
      <c r="S1666" s="80"/>
      <c r="T1666" s="80"/>
      <c r="U1666" s="80"/>
      <c r="V1666" s="80"/>
      <c r="W1666" s="80"/>
      <c r="X1666" s="80"/>
      <c r="Y1666" s="80"/>
      <c r="Z1666" s="80"/>
      <c r="AA1666" s="80"/>
      <c r="AB1666" s="80"/>
      <c r="AC1666" s="80"/>
      <c r="AD1666" s="80"/>
      <c r="AE1666" s="80"/>
      <c r="AF1666" s="80"/>
      <c r="AG1666" s="80"/>
      <c r="AH1666" s="80"/>
      <c r="AI1666" s="80"/>
      <c r="AJ1666" s="80"/>
      <c r="AK1666" s="80"/>
      <c r="AL1666" s="80"/>
      <c r="AM1666" s="80"/>
      <c r="AN1666" s="80"/>
    </row>
    <row r="1667" spans="1:40" ht="12" customHeight="1">
      <c r="A1667" s="80"/>
      <c r="B1667" s="80"/>
      <c r="C1667" s="80"/>
      <c r="D1667" s="80"/>
      <c r="E1667" s="80"/>
      <c r="F1667" s="80"/>
      <c r="G1667" s="80"/>
      <c r="H1667" s="80"/>
      <c r="I1667" s="80"/>
      <c r="J1667" s="80"/>
      <c r="K1667" s="80"/>
      <c r="L1667" s="80"/>
      <c r="M1667" s="80"/>
      <c r="N1667" s="177"/>
      <c r="O1667" s="80"/>
      <c r="P1667" s="80"/>
      <c r="Q1667" s="80"/>
      <c r="R1667" s="80"/>
      <c r="S1667" s="80"/>
      <c r="T1667" s="80"/>
      <c r="U1667" s="80"/>
      <c r="V1667" s="80"/>
      <c r="W1667" s="80"/>
      <c r="X1667" s="80"/>
      <c r="Y1667" s="80"/>
      <c r="Z1667" s="80"/>
      <c r="AA1667" s="80"/>
      <c r="AB1667" s="80"/>
      <c r="AC1667" s="80"/>
      <c r="AD1667" s="80"/>
      <c r="AE1667" s="80"/>
      <c r="AF1667" s="80"/>
      <c r="AG1667" s="80"/>
      <c r="AH1667" s="80"/>
      <c r="AI1667" s="80"/>
      <c r="AJ1667" s="80"/>
      <c r="AK1667" s="80"/>
      <c r="AL1667" s="80"/>
      <c r="AM1667" s="80"/>
      <c r="AN1667" s="80"/>
    </row>
    <row r="1668" spans="1:40" ht="12" customHeight="1">
      <c r="A1668" s="80"/>
      <c r="B1668" s="80"/>
      <c r="C1668" s="80"/>
      <c r="D1668" s="80"/>
      <c r="E1668" s="80"/>
      <c r="F1668" s="80"/>
      <c r="G1668" s="80"/>
      <c r="H1668" s="80"/>
      <c r="I1668" s="80"/>
      <c r="J1668" s="80"/>
      <c r="K1668" s="80"/>
      <c r="L1668" s="80"/>
      <c r="M1668" s="80"/>
      <c r="N1668" s="177"/>
      <c r="O1668" s="80"/>
      <c r="P1668" s="80"/>
      <c r="Q1668" s="80"/>
      <c r="R1668" s="80"/>
      <c r="S1668" s="80"/>
      <c r="T1668" s="80"/>
      <c r="U1668" s="80"/>
      <c r="V1668" s="80"/>
      <c r="W1668" s="80"/>
      <c r="X1668" s="80"/>
      <c r="Y1668" s="80"/>
      <c r="Z1668" s="80"/>
      <c r="AA1668" s="80"/>
      <c r="AB1668" s="80"/>
      <c r="AC1668" s="80"/>
      <c r="AD1668" s="80"/>
      <c r="AE1668" s="80"/>
      <c r="AF1668" s="80"/>
      <c r="AG1668" s="80"/>
      <c r="AH1668" s="80"/>
      <c r="AI1668" s="80"/>
      <c r="AJ1668" s="80"/>
      <c r="AK1668" s="80"/>
      <c r="AL1668" s="80"/>
      <c r="AM1668" s="80"/>
      <c r="AN1668" s="80"/>
    </row>
    <row r="1669" spans="1:40" ht="12" customHeight="1">
      <c r="A1669" s="80"/>
      <c r="B1669" s="80"/>
      <c r="C1669" s="80"/>
      <c r="D1669" s="80"/>
      <c r="E1669" s="80"/>
      <c r="F1669" s="80"/>
      <c r="G1669" s="80"/>
      <c r="H1669" s="80"/>
      <c r="I1669" s="80"/>
      <c r="J1669" s="80"/>
      <c r="K1669" s="80"/>
      <c r="L1669" s="80"/>
      <c r="M1669" s="80"/>
      <c r="N1669" s="177"/>
      <c r="O1669" s="80"/>
      <c r="P1669" s="80"/>
      <c r="Q1669" s="80"/>
      <c r="R1669" s="80"/>
      <c r="S1669" s="80"/>
      <c r="T1669" s="80"/>
      <c r="U1669" s="80"/>
      <c r="V1669" s="80"/>
      <c r="W1669" s="80"/>
      <c r="X1669" s="80"/>
      <c r="Y1669" s="80"/>
      <c r="Z1669" s="80"/>
      <c r="AA1669" s="80"/>
      <c r="AB1669" s="80"/>
      <c r="AC1669" s="80"/>
      <c r="AD1669" s="80"/>
      <c r="AE1669" s="80"/>
      <c r="AF1669" s="80"/>
      <c r="AG1669" s="80"/>
      <c r="AH1669" s="80"/>
      <c r="AI1669" s="80"/>
      <c r="AJ1669" s="80"/>
      <c r="AK1669" s="80"/>
      <c r="AL1669" s="80"/>
      <c r="AM1669" s="80"/>
      <c r="AN1669" s="80"/>
    </row>
    <row r="1670" spans="1:40" ht="12" customHeight="1">
      <c r="A1670" s="80"/>
      <c r="B1670" s="80"/>
      <c r="C1670" s="80"/>
      <c r="D1670" s="80"/>
      <c r="E1670" s="80"/>
      <c r="F1670" s="80"/>
      <c r="G1670" s="80"/>
      <c r="H1670" s="80"/>
      <c r="I1670" s="80"/>
      <c r="J1670" s="80"/>
      <c r="K1670" s="80"/>
      <c r="L1670" s="80"/>
      <c r="M1670" s="80"/>
      <c r="N1670" s="177"/>
      <c r="O1670" s="80"/>
      <c r="P1670" s="80"/>
      <c r="Q1670" s="80"/>
      <c r="R1670" s="80"/>
      <c r="S1670" s="80"/>
      <c r="T1670" s="80"/>
      <c r="U1670" s="80"/>
      <c r="V1670" s="80"/>
      <c r="W1670" s="80"/>
      <c r="X1670" s="80"/>
      <c r="Y1670" s="80"/>
      <c r="Z1670" s="80"/>
      <c r="AA1670" s="80"/>
      <c r="AB1670" s="80"/>
      <c r="AC1670" s="80"/>
      <c r="AD1670" s="80"/>
      <c r="AE1670" s="80"/>
      <c r="AF1670" s="80"/>
      <c r="AG1670" s="80"/>
      <c r="AH1670" s="80"/>
      <c r="AI1670" s="80"/>
      <c r="AJ1670" s="80"/>
      <c r="AK1670" s="80"/>
      <c r="AL1670" s="80"/>
      <c r="AM1670" s="80"/>
      <c r="AN1670" s="80"/>
    </row>
    <row r="1671" spans="1:40" ht="12" customHeight="1">
      <c r="A1671" s="80"/>
      <c r="B1671" s="80"/>
      <c r="C1671" s="80"/>
      <c r="D1671" s="80"/>
      <c r="E1671" s="80"/>
      <c r="F1671" s="80"/>
      <c r="G1671" s="80"/>
      <c r="H1671" s="80"/>
      <c r="I1671" s="80"/>
      <c r="J1671" s="80"/>
      <c r="K1671" s="80"/>
      <c r="L1671" s="80"/>
      <c r="M1671" s="80"/>
      <c r="N1671" s="177"/>
      <c r="O1671" s="80"/>
      <c r="P1671" s="80"/>
      <c r="Q1671" s="80"/>
      <c r="R1671" s="80"/>
      <c r="S1671" s="80"/>
      <c r="T1671" s="80"/>
      <c r="U1671" s="80"/>
      <c r="V1671" s="80"/>
      <c r="W1671" s="80"/>
      <c r="X1671" s="80"/>
      <c r="Y1671" s="80"/>
      <c r="Z1671" s="80"/>
      <c r="AA1671" s="80"/>
      <c r="AB1671" s="80"/>
      <c r="AC1671" s="80"/>
      <c r="AD1671" s="80"/>
      <c r="AE1671" s="80"/>
      <c r="AF1671" s="80"/>
      <c r="AG1671" s="80"/>
      <c r="AH1671" s="80"/>
      <c r="AI1671" s="80"/>
      <c r="AJ1671" s="80"/>
      <c r="AK1671" s="80"/>
      <c r="AL1671" s="80"/>
      <c r="AM1671" s="80"/>
      <c r="AN1671" s="80"/>
    </row>
    <row r="1672" spans="1:40" ht="12" customHeight="1">
      <c r="A1672" s="80"/>
      <c r="B1672" s="80"/>
      <c r="C1672" s="80"/>
      <c r="D1672" s="80"/>
      <c r="E1672" s="80"/>
      <c r="F1672" s="80"/>
      <c r="G1672" s="80"/>
      <c r="H1672" s="80"/>
      <c r="I1672" s="80"/>
      <c r="J1672" s="80"/>
      <c r="K1672" s="80"/>
      <c r="L1672" s="80"/>
      <c r="M1672" s="80"/>
      <c r="N1672" s="177"/>
      <c r="O1672" s="80"/>
      <c r="P1672" s="80"/>
      <c r="Q1672" s="80"/>
      <c r="R1672" s="80"/>
      <c r="S1672" s="80"/>
      <c r="T1672" s="80"/>
      <c r="U1672" s="80"/>
      <c r="V1672" s="80"/>
      <c r="W1672" s="80"/>
      <c r="X1672" s="80"/>
      <c r="Y1672" s="80"/>
      <c r="Z1672" s="80"/>
      <c r="AA1672" s="80"/>
      <c r="AB1672" s="80"/>
      <c r="AC1672" s="80"/>
      <c r="AD1672" s="80"/>
      <c r="AE1672" s="80"/>
      <c r="AF1672" s="80"/>
      <c r="AG1672" s="80"/>
      <c r="AH1672" s="80"/>
      <c r="AI1672" s="80"/>
      <c r="AJ1672" s="80"/>
      <c r="AK1672" s="80"/>
      <c r="AL1672" s="80"/>
      <c r="AM1672" s="80"/>
      <c r="AN1672" s="80"/>
    </row>
    <row r="1673" spans="1:40" ht="12" customHeight="1">
      <c r="A1673" s="80"/>
      <c r="B1673" s="80"/>
      <c r="C1673" s="80"/>
      <c r="D1673" s="80"/>
      <c r="E1673" s="80"/>
      <c r="F1673" s="80"/>
      <c r="G1673" s="80"/>
      <c r="H1673" s="80"/>
      <c r="I1673" s="80"/>
      <c r="J1673" s="80"/>
      <c r="K1673" s="80"/>
      <c r="L1673" s="80"/>
      <c r="M1673" s="80"/>
      <c r="N1673" s="177"/>
      <c r="O1673" s="80"/>
      <c r="P1673" s="80"/>
      <c r="Q1673" s="80"/>
      <c r="R1673" s="80"/>
      <c r="S1673" s="80"/>
      <c r="T1673" s="80"/>
      <c r="U1673" s="80"/>
      <c r="V1673" s="80"/>
      <c r="W1673" s="80"/>
      <c r="X1673" s="80"/>
      <c r="Y1673" s="80"/>
      <c r="Z1673" s="80"/>
      <c r="AA1673" s="80"/>
      <c r="AB1673" s="80"/>
      <c r="AC1673" s="80"/>
      <c r="AD1673" s="80"/>
      <c r="AE1673" s="80"/>
      <c r="AF1673" s="80"/>
      <c r="AG1673" s="80"/>
      <c r="AH1673" s="80"/>
      <c r="AI1673" s="80"/>
      <c r="AJ1673" s="80"/>
      <c r="AK1673" s="80"/>
      <c r="AL1673" s="80"/>
      <c r="AM1673" s="80"/>
      <c r="AN1673" s="80"/>
    </row>
    <row r="1674" spans="1:40" ht="12" customHeight="1">
      <c r="A1674" s="80"/>
      <c r="B1674" s="80"/>
      <c r="C1674" s="80"/>
      <c r="D1674" s="80"/>
      <c r="E1674" s="80"/>
      <c r="F1674" s="80"/>
      <c r="G1674" s="80"/>
      <c r="H1674" s="80"/>
      <c r="I1674" s="80"/>
      <c r="J1674" s="80"/>
      <c r="K1674" s="80"/>
      <c r="L1674" s="80"/>
      <c r="M1674" s="80"/>
      <c r="N1674" s="177"/>
      <c r="O1674" s="80"/>
      <c r="P1674" s="80"/>
      <c r="Q1674" s="80"/>
      <c r="R1674" s="80"/>
      <c r="S1674" s="80"/>
      <c r="T1674" s="80"/>
      <c r="U1674" s="80"/>
      <c r="V1674" s="80"/>
      <c r="W1674" s="80"/>
      <c r="X1674" s="80"/>
      <c r="Y1674" s="80"/>
      <c r="Z1674" s="80"/>
      <c r="AA1674" s="80"/>
      <c r="AB1674" s="80"/>
      <c r="AC1674" s="80"/>
      <c r="AD1674" s="80"/>
      <c r="AE1674" s="80"/>
      <c r="AF1674" s="80"/>
      <c r="AG1674" s="80"/>
      <c r="AH1674" s="80"/>
      <c r="AI1674" s="80"/>
      <c r="AJ1674" s="80"/>
      <c r="AK1674" s="80"/>
      <c r="AL1674" s="80"/>
      <c r="AM1674" s="80"/>
      <c r="AN1674" s="80"/>
    </row>
    <row r="1675" spans="1:40" ht="12" customHeight="1">
      <c r="A1675" s="80"/>
      <c r="B1675" s="80"/>
      <c r="C1675" s="80"/>
      <c r="D1675" s="80"/>
      <c r="E1675" s="80"/>
      <c r="F1675" s="80"/>
      <c r="G1675" s="80"/>
      <c r="H1675" s="80"/>
      <c r="I1675" s="80"/>
      <c r="J1675" s="80"/>
      <c r="K1675" s="80"/>
      <c r="L1675" s="80"/>
      <c r="M1675" s="80"/>
      <c r="N1675" s="177"/>
      <c r="O1675" s="80"/>
      <c r="P1675" s="80"/>
      <c r="Q1675" s="80"/>
      <c r="R1675" s="80"/>
      <c r="S1675" s="80"/>
      <c r="T1675" s="80"/>
      <c r="U1675" s="80"/>
      <c r="V1675" s="80"/>
      <c r="W1675" s="80"/>
      <c r="X1675" s="80"/>
      <c r="Y1675" s="80"/>
      <c r="Z1675" s="80"/>
      <c r="AA1675" s="80"/>
      <c r="AB1675" s="80"/>
      <c r="AC1675" s="80"/>
      <c r="AD1675" s="80"/>
      <c r="AE1675" s="80"/>
      <c r="AF1675" s="80"/>
      <c r="AG1675" s="80"/>
      <c r="AH1675" s="80"/>
      <c r="AI1675" s="80"/>
      <c r="AJ1675" s="80"/>
      <c r="AK1675" s="80"/>
      <c r="AL1675" s="80"/>
      <c r="AM1675" s="80"/>
      <c r="AN1675" s="80"/>
    </row>
    <row r="1676" spans="1:40" ht="12" customHeight="1">
      <c r="A1676" s="80"/>
      <c r="B1676" s="80"/>
      <c r="C1676" s="80"/>
      <c r="D1676" s="80"/>
      <c r="E1676" s="80"/>
      <c r="F1676" s="80"/>
      <c r="G1676" s="80"/>
      <c r="H1676" s="80"/>
      <c r="I1676" s="80"/>
      <c r="J1676" s="80"/>
      <c r="K1676" s="80"/>
      <c r="L1676" s="80"/>
      <c r="M1676" s="80"/>
      <c r="N1676" s="177"/>
      <c r="O1676" s="80"/>
      <c r="P1676" s="80"/>
      <c r="Q1676" s="80"/>
      <c r="R1676" s="80"/>
      <c r="S1676" s="80"/>
      <c r="T1676" s="80"/>
      <c r="U1676" s="80"/>
      <c r="V1676" s="80"/>
      <c r="W1676" s="80"/>
      <c r="X1676" s="80"/>
      <c r="Y1676" s="80"/>
      <c r="Z1676" s="80"/>
      <c r="AA1676" s="80"/>
      <c r="AB1676" s="80"/>
      <c r="AC1676" s="80"/>
      <c r="AD1676" s="80"/>
      <c r="AE1676" s="80"/>
      <c r="AF1676" s="80"/>
      <c r="AG1676" s="80"/>
      <c r="AH1676" s="80"/>
      <c r="AI1676" s="80"/>
      <c r="AJ1676" s="80"/>
      <c r="AK1676" s="80"/>
      <c r="AL1676" s="80"/>
      <c r="AM1676" s="80"/>
      <c r="AN1676" s="80"/>
    </row>
    <row r="1677" spans="1:40" ht="12" customHeight="1">
      <c r="A1677" s="80"/>
      <c r="B1677" s="80"/>
      <c r="C1677" s="80"/>
      <c r="D1677" s="80"/>
      <c r="E1677" s="80"/>
      <c r="F1677" s="80"/>
      <c r="G1677" s="80"/>
      <c r="H1677" s="80"/>
      <c r="I1677" s="80"/>
      <c r="J1677" s="80"/>
      <c r="K1677" s="80"/>
      <c r="L1677" s="80"/>
      <c r="M1677" s="80"/>
      <c r="N1677" s="177"/>
      <c r="O1677" s="80"/>
      <c r="P1677" s="80"/>
      <c r="Q1677" s="80"/>
      <c r="R1677" s="80"/>
      <c r="S1677" s="80"/>
      <c r="T1677" s="80"/>
      <c r="U1677" s="80"/>
      <c r="V1677" s="80"/>
      <c r="W1677" s="80"/>
      <c r="X1677" s="80"/>
      <c r="Y1677" s="80"/>
      <c r="Z1677" s="80"/>
      <c r="AA1677" s="80"/>
      <c r="AB1677" s="80"/>
      <c r="AC1677" s="80"/>
      <c r="AD1677" s="80"/>
      <c r="AE1677" s="80"/>
      <c r="AF1677" s="80"/>
      <c r="AG1677" s="80"/>
      <c r="AH1677" s="80"/>
      <c r="AI1677" s="80"/>
      <c r="AJ1677" s="80"/>
      <c r="AK1677" s="80"/>
      <c r="AL1677" s="80"/>
      <c r="AM1677" s="80"/>
      <c r="AN1677" s="80"/>
    </row>
    <row r="1678" spans="1:40" ht="12" customHeight="1">
      <c r="A1678" s="80"/>
      <c r="B1678" s="80"/>
      <c r="C1678" s="80"/>
      <c r="D1678" s="80"/>
      <c r="E1678" s="80"/>
      <c r="F1678" s="80"/>
      <c r="G1678" s="80"/>
      <c r="H1678" s="80"/>
      <c r="I1678" s="80"/>
      <c r="J1678" s="80"/>
      <c r="K1678" s="80"/>
      <c r="L1678" s="80"/>
      <c r="M1678" s="80"/>
      <c r="N1678" s="177"/>
      <c r="O1678" s="80"/>
      <c r="P1678" s="80"/>
      <c r="Q1678" s="80"/>
      <c r="R1678" s="80"/>
      <c r="S1678" s="80"/>
      <c r="T1678" s="80"/>
      <c r="U1678" s="80"/>
      <c r="V1678" s="80"/>
      <c r="W1678" s="80"/>
      <c r="X1678" s="80"/>
      <c r="Y1678" s="80"/>
      <c r="Z1678" s="80"/>
      <c r="AA1678" s="80"/>
      <c r="AB1678" s="80"/>
      <c r="AC1678" s="80"/>
      <c r="AD1678" s="80"/>
      <c r="AE1678" s="80"/>
      <c r="AF1678" s="80"/>
      <c r="AG1678" s="80"/>
      <c r="AH1678" s="80"/>
      <c r="AI1678" s="80"/>
      <c r="AJ1678" s="80"/>
      <c r="AK1678" s="80"/>
      <c r="AL1678" s="80"/>
      <c r="AM1678" s="80"/>
      <c r="AN1678" s="80"/>
    </row>
    <row r="1679" spans="1:40" ht="12" customHeight="1">
      <c r="A1679" s="80"/>
      <c r="B1679" s="80"/>
      <c r="C1679" s="80"/>
      <c r="D1679" s="80"/>
      <c r="E1679" s="80"/>
      <c r="F1679" s="80"/>
      <c r="G1679" s="80"/>
      <c r="H1679" s="80"/>
      <c r="I1679" s="80"/>
      <c r="J1679" s="80"/>
      <c r="K1679" s="80"/>
      <c r="L1679" s="80"/>
      <c r="M1679" s="80"/>
      <c r="N1679" s="177"/>
      <c r="O1679" s="80"/>
      <c r="P1679" s="80"/>
      <c r="Q1679" s="80"/>
      <c r="R1679" s="80"/>
      <c r="S1679" s="80"/>
      <c r="T1679" s="80"/>
      <c r="U1679" s="80"/>
      <c r="V1679" s="80"/>
      <c r="W1679" s="80"/>
      <c r="X1679" s="80"/>
      <c r="Y1679" s="80"/>
      <c r="Z1679" s="80"/>
      <c r="AA1679" s="80"/>
      <c r="AB1679" s="80"/>
      <c r="AC1679" s="80"/>
      <c r="AD1679" s="80"/>
      <c r="AE1679" s="80"/>
      <c r="AF1679" s="80"/>
      <c r="AG1679" s="80"/>
      <c r="AH1679" s="80"/>
      <c r="AI1679" s="80"/>
      <c r="AJ1679" s="80"/>
      <c r="AK1679" s="80"/>
      <c r="AL1679" s="80"/>
      <c r="AM1679" s="80"/>
      <c r="AN1679" s="80"/>
    </row>
    <row r="1680" spans="1:40" ht="12" customHeight="1">
      <c r="A1680" s="80"/>
      <c r="B1680" s="80"/>
      <c r="C1680" s="80"/>
      <c r="D1680" s="80"/>
      <c r="E1680" s="80"/>
      <c r="F1680" s="80"/>
      <c r="G1680" s="80"/>
      <c r="H1680" s="80"/>
      <c r="I1680" s="80"/>
      <c r="J1680" s="80"/>
      <c r="K1680" s="80"/>
      <c r="L1680" s="80"/>
      <c r="M1680" s="80"/>
      <c r="N1680" s="177"/>
      <c r="O1680" s="80"/>
      <c r="P1680" s="80"/>
      <c r="Q1680" s="80"/>
      <c r="R1680" s="80"/>
      <c r="S1680" s="80"/>
      <c r="T1680" s="80"/>
      <c r="U1680" s="80"/>
      <c r="V1680" s="80"/>
      <c r="W1680" s="80"/>
      <c r="X1680" s="80"/>
      <c r="Y1680" s="80"/>
      <c r="Z1680" s="80"/>
      <c r="AA1680" s="80"/>
      <c r="AB1680" s="80"/>
      <c r="AC1680" s="80"/>
      <c r="AD1680" s="80"/>
      <c r="AE1680" s="80"/>
      <c r="AF1680" s="80"/>
      <c r="AG1680" s="80"/>
      <c r="AH1680" s="80"/>
      <c r="AI1680" s="80"/>
      <c r="AJ1680" s="80"/>
      <c r="AK1680" s="80"/>
      <c r="AL1680" s="80"/>
      <c r="AM1680" s="80"/>
      <c r="AN1680" s="80"/>
    </row>
    <row r="1681" spans="1:40" ht="12" customHeight="1">
      <c r="A1681" s="80"/>
      <c r="B1681" s="80"/>
      <c r="C1681" s="80"/>
      <c r="D1681" s="80"/>
      <c r="E1681" s="80"/>
      <c r="F1681" s="80"/>
      <c r="G1681" s="80"/>
      <c r="H1681" s="80"/>
      <c r="I1681" s="80"/>
      <c r="J1681" s="80"/>
      <c r="K1681" s="80"/>
      <c r="L1681" s="80"/>
      <c r="M1681" s="80"/>
      <c r="N1681" s="177"/>
      <c r="O1681" s="80"/>
      <c r="P1681" s="80"/>
      <c r="Q1681" s="80"/>
      <c r="R1681" s="80"/>
      <c r="S1681" s="80"/>
      <c r="T1681" s="80"/>
      <c r="U1681" s="80"/>
      <c r="V1681" s="80"/>
      <c r="W1681" s="80"/>
      <c r="X1681" s="80"/>
      <c r="Y1681" s="80"/>
      <c r="Z1681" s="80"/>
      <c r="AA1681" s="80"/>
      <c r="AB1681" s="80"/>
      <c r="AC1681" s="80"/>
      <c r="AD1681" s="80"/>
      <c r="AE1681" s="80"/>
      <c r="AF1681" s="80"/>
      <c r="AG1681" s="80"/>
      <c r="AH1681" s="80"/>
      <c r="AI1681" s="80"/>
      <c r="AJ1681" s="80"/>
      <c r="AK1681" s="80"/>
      <c r="AL1681" s="80"/>
      <c r="AM1681" s="80"/>
      <c r="AN1681" s="80"/>
    </row>
    <row r="1682" spans="1:40" ht="12" customHeight="1">
      <c r="A1682" s="80"/>
      <c r="B1682" s="80"/>
      <c r="C1682" s="80"/>
      <c r="D1682" s="80"/>
      <c r="E1682" s="80"/>
      <c r="F1682" s="80"/>
      <c r="G1682" s="80"/>
      <c r="H1682" s="80"/>
      <c r="I1682" s="80"/>
      <c r="J1682" s="80"/>
      <c r="K1682" s="80"/>
      <c r="L1682" s="80"/>
      <c r="M1682" s="80"/>
      <c r="N1682" s="177"/>
      <c r="O1682" s="80"/>
      <c r="P1682" s="80"/>
      <c r="Q1682" s="80"/>
      <c r="R1682" s="80"/>
      <c r="S1682" s="80"/>
      <c r="T1682" s="80"/>
      <c r="U1682" s="80"/>
      <c r="V1682" s="80"/>
      <c r="W1682" s="80"/>
      <c r="X1682" s="80"/>
      <c r="Y1682" s="80"/>
      <c r="Z1682" s="80"/>
      <c r="AA1682" s="80"/>
      <c r="AB1682" s="80"/>
      <c r="AC1682" s="80"/>
      <c r="AD1682" s="80"/>
      <c r="AE1682" s="80"/>
      <c r="AF1682" s="80"/>
      <c r="AG1682" s="80"/>
      <c r="AH1682" s="80"/>
      <c r="AI1682" s="80"/>
      <c r="AJ1682" s="80"/>
      <c r="AK1682" s="80"/>
      <c r="AL1682" s="80"/>
      <c r="AM1682" s="80"/>
      <c r="AN1682" s="80"/>
    </row>
    <row r="1683" spans="1:40" ht="12" customHeight="1">
      <c r="A1683" s="80"/>
      <c r="B1683" s="80"/>
      <c r="C1683" s="80"/>
      <c r="D1683" s="80"/>
      <c r="E1683" s="80"/>
      <c r="F1683" s="80"/>
      <c r="G1683" s="80"/>
      <c r="H1683" s="80"/>
      <c r="I1683" s="80"/>
      <c r="J1683" s="80"/>
      <c r="K1683" s="80"/>
      <c r="L1683" s="80"/>
      <c r="M1683" s="80"/>
      <c r="N1683" s="177"/>
      <c r="O1683" s="80"/>
      <c r="P1683" s="80"/>
      <c r="Q1683" s="80"/>
      <c r="R1683" s="80"/>
      <c r="S1683" s="80"/>
      <c r="T1683" s="80"/>
      <c r="U1683" s="80"/>
      <c r="V1683" s="80"/>
      <c r="W1683" s="80"/>
      <c r="X1683" s="80"/>
      <c r="Y1683" s="80"/>
      <c r="Z1683" s="80"/>
      <c r="AA1683" s="80"/>
      <c r="AB1683" s="80"/>
      <c r="AC1683" s="80"/>
      <c r="AD1683" s="80"/>
      <c r="AE1683" s="80"/>
      <c r="AF1683" s="80"/>
      <c r="AG1683" s="80"/>
      <c r="AH1683" s="80"/>
      <c r="AI1683" s="80"/>
      <c r="AJ1683" s="80"/>
      <c r="AK1683" s="80"/>
      <c r="AL1683" s="80"/>
      <c r="AM1683" s="80"/>
      <c r="AN1683" s="80"/>
    </row>
    <row r="1684" spans="1:40" ht="12" customHeight="1">
      <c r="A1684" s="80"/>
      <c r="B1684" s="80"/>
      <c r="C1684" s="80"/>
      <c r="D1684" s="80"/>
      <c r="E1684" s="80"/>
      <c r="F1684" s="80"/>
      <c r="G1684" s="80"/>
      <c r="H1684" s="80"/>
      <c r="I1684" s="80"/>
      <c r="J1684" s="80"/>
      <c r="K1684" s="80"/>
      <c r="L1684" s="80"/>
      <c r="M1684" s="80"/>
      <c r="N1684" s="177"/>
      <c r="O1684" s="80"/>
      <c r="P1684" s="80"/>
      <c r="Q1684" s="80"/>
      <c r="R1684" s="80"/>
      <c r="S1684" s="80"/>
      <c r="T1684" s="80"/>
      <c r="U1684" s="80"/>
      <c r="V1684" s="80"/>
      <c r="W1684" s="80"/>
      <c r="X1684" s="80"/>
      <c r="Y1684" s="80"/>
      <c r="Z1684" s="80"/>
      <c r="AA1684" s="80"/>
      <c r="AB1684" s="80"/>
      <c r="AC1684" s="80"/>
      <c r="AD1684" s="80"/>
      <c r="AE1684" s="80"/>
      <c r="AF1684" s="80"/>
      <c r="AG1684" s="80"/>
      <c r="AH1684" s="80"/>
      <c r="AI1684" s="80"/>
      <c r="AJ1684" s="80"/>
      <c r="AK1684" s="80"/>
      <c r="AL1684" s="80"/>
      <c r="AM1684" s="80"/>
      <c r="AN1684" s="80"/>
    </row>
    <row r="1685" spans="1:40" ht="12" customHeight="1">
      <c r="A1685" s="80"/>
      <c r="B1685" s="80"/>
      <c r="C1685" s="80"/>
      <c r="D1685" s="80"/>
      <c r="E1685" s="80"/>
      <c r="F1685" s="80"/>
      <c r="G1685" s="80"/>
      <c r="H1685" s="80"/>
      <c r="I1685" s="80"/>
      <c r="J1685" s="80"/>
      <c r="K1685" s="80"/>
      <c r="L1685" s="80"/>
      <c r="M1685" s="80"/>
      <c r="N1685" s="177"/>
      <c r="O1685" s="80"/>
      <c r="P1685" s="80"/>
      <c r="Q1685" s="80"/>
      <c r="R1685" s="80"/>
      <c r="S1685" s="80"/>
      <c r="T1685" s="80"/>
      <c r="U1685" s="80"/>
      <c r="V1685" s="80"/>
      <c r="W1685" s="80"/>
      <c r="X1685" s="80"/>
      <c r="Y1685" s="80"/>
      <c r="Z1685" s="80"/>
      <c r="AA1685" s="80"/>
      <c r="AB1685" s="80"/>
      <c r="AC1685" s="80"/>
      <c r="AD1685" s="80"/>
      <c r="AE1685" s="80"/>
      <c r="AF1685" s="80"/>
      <c r="AG1685" s="80"/>
      <c r="AH1685" s="80"/>
      <c r="AI1685" s="80"/>
      <c r="AJ1685" s="80"/>
      <c r="AK1685" s="80"/>
      <c r="AL1685" s="80"/>
      <c r="AM1685" s="80"/>
      <c r="AN1685" s="80"/>
    </row>
    <row r="1686" spans="1:40" ht="12" customHeight="1">
      <c r="A1686" s="80"/>
      <c r="B1686" s="80"/>
      <c r="C1686" s="80"/>
      <c r="D1686" s="80"/>
      <c r="E1686" s="80"/>
      <c r="F1686" s="80"/>
      <c r="G1686" s="80"/>
      <c r="H1686" s="80"/>
      <c r="I1686" s="80"/>
      <c r="J1686" s="80"/>
      <c r="K1686" s="80"/>
      <c r="L1686" s="80"/>
      <c r="M1686" s="80"/>
      <c r="N1686" s="177"/>
      <c r="O1686" s="80"/>
      <c r="P1686" s="80"/>
      <c r="Q1686" s="80"/>
      <c r="R1686" s="80"/>
      <c r="S1686" s="80"/>
      <c r="T1686" s="80"/>
      <c r="U1686" s="80"/>
      <c r="V1686" s="80"/>
      <c r="W1686" s="80"/>
      <c r="X1686" s="80"/>
      <c r="Y1686" s="80"/>
      <c r="Z1686" s="80"/>
      <c r="AA1686" s="80"/>
      <c r="AB1686" s="80"/>
      <c r="AC1686" s="80"/>
      <c r="AD1686" s="80"/>
      <c r="AE1686" s="80"/>
      <c r="AF1686" s="80"/>
      <c r="AG1686" s="80"/>
      <c r="AH1686" s="80"/>
      <c r="AI1686" s="80"/>
      <c r="AJ1686" s="80"/>
      <c r="AK1686" s="80"/>
      <c r="AL1686" s="80"/>
      <c r="AM1686" s="80"/>
      <c r="AN1686" s="80"/>
    </row>
    <row r="1687" spans="1:40" ht="12" customHeight="1">
      <c r="A1687" s="80"/>
      <c r="B1687" s="80"/>
      <c r="C1687" s="80"/>
      <c r="D1687" s="80"/>
      <c r="E1687" s="80"/>
      <c r="F1687" s="80"/>
      <c r="G1687" s="80"/>
      <c r="H1687" s="80"/>
      <c r="I1687" s="80"/>
      <c r="J1687" s="80"/>
      <c r="K1687" s="80"/>
      <c r="L1687" s="80"/>
      <c r="M1687" s="80"/>
      <c r="N1687" s="177"/>
      <c r="O1687" s="80"/>
      <c r="P1687" s="80"/>
      <c r="Q1687" s="80"/>
      <c r="R1687" s="80"/>
      <c r="S1687" s="80"/>
      <c r="T1687" s="80"/>
      <c r="U1687" s="80"/>
      <c r="V1687" s="80"/>
      <c r="W1687" s="80"/>
      <c r="X1687" s="80"/>
      <c r="Y1687" s="80"/>
      <c r="Z1687" s="80"/>
      <c r="AA1687" s="80"/>
      <c r="AB1687" s="80"/>
      <c r="AC1687" s="80"/>
      <c r="AD1687" s="80"/>
      <c r="AE1687" s="80"/>
      <c r="AF1687" s="80"/>
      <c r="AG1687" s="80"/>
      <c r="AH1687" s="80"/>
      <c r="AI1687" s="80"/>
      <c r="AJ1687" s="80"/>
      <c r="AK1687" s="80"/>
      <c r="AL1687" s="80"/>
      <c r="AM1687" s="80"/>
      <c r="AN1687" s="80"/>
    </row>
    <row r="1688" spans="1:40" ht="12" customHeight="1">
      <c r="A1688" s="80"/>
      <c r="B1688" s="80"/>
      <c r="C1688" s="80"/>
      <c r="D1688" s="80"/>
      <c r="E1688" s="80"/>
      <c r="F1688" s="80"/>
      <c r="G1688" s="80"/>
      <c r="H1688" s="80"/>
      <c r="I1688" s="80"/>
      <c r="J1688" s="80"/>
      <c r="K1688" s="80"/>
      <c r="L1688" s="80"/>
      <c r="M1688" s="80"/>
      <c r="N1688" s="177"/>
      <c r="O1688" s="80"/>
      <c r="P1688" s="80"/>
      <c r="Q1688" s="80"/>
      <c r="R1688" s="80"/>
      <c r="S1688" s="80"/>
      <c r="T1688" s="80"/>
      <c r="U1688" s="80"/>
      <c r="V1688" s="80"/>
      <c r="W1688" s="80"/>
      <c r="X1688" s="80"/>
      <c r="Y1688" s="80"/>
      <c r="Z1688" s="80"/>
      <c r="AA1688" s="80"/>
      <c r="AB1688" s="80"/>
      <c r="AC1688" s="80"/>
      <c r="AD1688" s="80"/>
      <c r="AE1688" s="80"/>
      <c r="AF1688" s="80"/>
      <c r="AG1688" s="80"/>
      <c r="AH1688" s="80"/>
      <c r="AI1688" s="80"/>
      <c r="AJ1688" s="80"/>
      <c r="AK1688" s="80"/>
      <c r="AL1688" s="80"/>
      <c r="AM1688" s="80"/>
      <c r="AN1688" s="80"/>
    </row>
    <row r="1689" spans="1:40" ht="12" customHeight="1">
      <c r="A1689" s="80"/>
      <c r="B1689" s="80"/>
      <c r="C1689" s="80"/>
      <c r="D1689" s="80"/>
      <c r="E1689" s="80"/>
      <c r="F1689" s="80"/>
      <c r="G1689" s="80"/>
      <c r="H1689" s="80"/>
      <c r="I1689" s="80"/>
      <c r="J1689" s="80"/>
      <c r="K1689" s="80"/>
      <c r="L1689" s="80"/>
      <c r="M1689" s="80"/>
      <c r="N1689" s="177"/>
      <c r="O1689" s="80"/>
      <c r="P1689" s="80"/>
      <c r="Q1689" s="80"/>
      <c r="R1689" s="80"/>
      <c r="S1689" s="80"/>
      <c r="T1689" s="80"/>
      <c r="U1689" s="80"/>
      <c r="V1689" s="80"/>
      <c r="W1689" s="80"/>
      <c r="X1689" s="80"/>
      <c r="Y1689" s="80"/>
      <c r="Z1689" s="80"/>
      <c r="AA1689" s="80"/>
      <c r="AB1689" s="80"/>
      <c r="AC1689" s="80"/>
      <c r="AD1689" s="80"/>
      <c r="AE1689" s="80"/>
      <c r="AF1689" s="80"/>
      <c r="AG1689" s="80"/>
      <c r="AH1689" s="80"/>
      <c r="AI1689" s="80"/>
      <c r="AJ1689" s="80"/>
      <c r="AK1689" s="80"/>
      <c r="AL1689" s="80"/>
      <c r="AM1689" s="80"/>
      <c r="AN1689" s="80"/>
    </row>
    <row r="1690" spans="1:40" ht="12" customHeight="1">
      <c r="A1690" s="80"/>
      <c r="B1690" s="80"/>
      <c r="C1690" s="80"/>
      <c r="D1690" s="80"/>
      <c r="E1690" s="80"/>
      <c r="F1690" s="80"/>
      <c r="G1690" s="80"/>
      <c r="H1690" s="80"/>
      <c r="I1690" s="80"/>
      <c r="J1690" s="80"/>
      <c r="K1690" s="80"/>
      <c r="L1690" s="80"/>
      <c r="M1690" s="80"/>
      <c r="N1690" s="177"/>
      <c r="O1690" s="80"/>
      <c r="P1690" s="80"/>
      <c r="Q1690" s="80"/>
      <c r="R1690" s="80"/>
      <c r="S1690" s="80"/>
      <c r="T1690" s="80"/>
      <c r="U1690" s="80"/>
      <c r="V1690" s="80"/>
      <c r="W1690" s="80"/>
      <c r="X1690" s="80"/>
      <c r="Y1690" s="80"/>
      <c r="Z1690" s="80"/>
      <c r="AA1690" s="80"/>
      <c r="AB1690" s="80"/>
      <c r="AC1690" s="80"/>
      <c r="AD1690" s="80"/>
      <c r="AE1690" s="80"/>
      <c r="AF1690" s="80"/>
      <c r="AG1690" s="80"/>
      <c r="AH1690" s="80"/>
      <c r="AI1690" s="80"/>
      <c r="AJ1690" s="80"/>
      <c r="AK1690" s="80"/>
      <c r="AL1690" s="80"/>
      <c r="AM1690" s="80"/>
      <c r="AN1690" s="80"/>
    </row>
    <row r="1691" spans="1:40" ht="12" customHeight="1">
      <c r="A1691" s="80"/>
      <c r="B1691" s="80"/>
      <c r="C1691" s="80"/>
      <c r="D1691" s="80"/>
      <c r="E1691" s="80"/>
      <c r="F1691" s="80"/>
      <c r="G1691" s="80"/>
      <c r="H1691" s="80"/>
      <c r="I1691" s="80"/>
      <c r="J1691" s="80"/>
      <c r="K1691" s="80"/>
      <c r="L1691" s="80"/>
      <c r="M1691" s="80"/>
      <c r="N1691" s="177"/>
      <c r="O1691" s="80"/>
      <c r="P1691" s="80"/>
      <c r="Q1691" s="80"/>
      <c r="R1691" s="80"/>
      <c r="S1691" s="80"/>
      <c r="T1691" s="80"/>
      <c r="U1691" s="80"/>
      <c r="V1691" s="80"/>
      <c r="W1691" s="80"/>
      <c r="X1691" s="80"/>
      <c r="Y1691" s="80"/>
      <c r="Z1691" s="80"/>
      <c r="AA1691" s="80"/>
      <c r="AB1691" s="80"/>
      <c r="AC1691" s="80"/>
      <c r="AD1691" s="80"/>
      <c r="AE1691" s="80"/>
      <c r="AF1691" s="80"/>
      <c r="AG1691" s="80"/>
      <c r="AH1691" s="80"/>
      <c r="AI1691" s="80"/>
      <c r="AJ1691" s="80"/>
      <c r="AK1691" s="80"/>
      <c r="AL1691" s="80"/>
      <c r="AM1691" s="80"/>
      <c r="AN1691" s="80"/>
    </row>
    <row r="1692" spans="1:40" ht="12" customHeight="1">
      <c r="A1692" s="80"/>
      <c r="B1692" s="80"/>
      <c r="C1692" s="80"/>
      <c r="D1692" s="80"/>
      <c r="E1692" s="80"/>
      <c r="F1692" s="80"/>
      <c r="G1692" s="80"/>
      <c r="H1692" s="80"/>
      <c r="I1692" s="80"/>
      <c r="J1692" s="80"/>
      <c r="K1692" s="80"/>
      <c r="L1692" s="80"/>
      <c r="M1692" s="80"/>
      <c r="N1692" s="177"/>
      <c r="O1692" s="80"/>
      <c r="P1692" s="80"/>
      <c r="Q1692" s="80"/>
      <c r="R1692" s="80"/>
      <c r="S1692" s="80"/>
      <c r="T1692" s="80"/>
      <c r="U1692" s="80"/>
      <c r="V1692" s="80"/>
      <c r="W1692" s="80"/>
      <c r="X1692" s="80"/>
      <c r="Y1692" s="80"/>
      <c r="Z1692" s="80"/>
      <c r="AA1692" s="80"/>
      <c r="AB1692" s="80"/>
      <c r="AC1692" s="80"/>
      <c r="AD1692" s="80"/>
      <c r="AE1692" s="80"/>
      <c r="AF1692" s="80"/>
      <c r="AG1692" s="80"/>
      <c r="AH1692" s="80"/>
      <c r="AI1692" s="80"/>
      <c r="AJ1692" s="80"/>
      <c r="AK1692" s="80"/>
      <c r="AL1692" s="80"/>
      <c r="AM1692" s="80"/>
      <c r="AN1692" s="80"/>
    </row>
    <row r="1693" spans="1:40" ht="12" customHeight="1">
      <c r="A1693" s="80"/>
      <c r="B1693" s="80"/>
      <c r="C1693" s="80"/>
      <c r="D1693" s="80"/>
      <c r="E1693" s="80"/>
      <c r="F1693" s="80"/>
      <c r="G1693" s="80"/>
      <c r="H1693" s="80"/>
      <c r="I1693" s="80"/>
      <c r="J1693" s="80"/>
      <c r="K1693" s="80"/>
      <c r="L1693" s="80"/>
      <c r="M1693" s="80"/>
      <c r="N1693" s="177"/>
      <c r="O1693" s="80"/>
      <c r="P1693" s="80"/>
      <c r="Q1693" s="80"/>
      <c r="R1693" s="80"/>
      <c r="S1693" s="80"/>
      <c r="T1693" s="80"/>
      <c r="U1693" s="80"/>
      <c r="V1693" s="80"/>
      <c r="W1693" s="80"/>
      <c r="X1693" s="80"/>
      <c r="Y1693" s="80"/>
      <c r="Z1693" s="80"/>
      <c r="AA1693" s="80"/>
      <c r="AB1693" s="80"/>
      <c r="AC1693" s="80"/>
      <c r="AD1693" s="80"/>
      <c r="AE1693" s="80"/>
      <c r="AF1693" s="80"/>
      <c r="AG1693" s="80"/>
      <c r="AH1693" s="80"/>
      <c r="AI1693" s="80"/>
      <c r="AJ1693" s="80"/>
      <c r="AK1693" s="80"/>
      <c r="AL1693" s="80"/>
      <c r="AM1693" s="80"/>
      <c r="AN1693" s="80"/>
    </row>
    <row r="1694" spans="1:40" ht="12" customHeight="1">
      <c r="A1694" s="80"/>
      <c r="B1694" s="80"/>
      <c r="C1694" s="80"/>
      <c r="D1694" s="80"/>
      <c r="E1694" s="80"/>
      <c r="F1694" s="80"/>
      <c r="G1694" s="80"/>
      <c r="H1694" s="80"/>
      <c r="I1694" s="80"/>
      <c r="J1694" s="80"/>
      <c r="K1694" s="80"/>
      <c r="L1694" s="80"/>
      <c r="M1694" s="80"/>
      <c r="N1694" s="177"/>
      <c r="O1694" s="80"/>
      <c r="P1694" s="80"/>
      <c r="Q1694" s="80"/>
      <c r="R1694" s="80"/>
      <c r="S1694" s="80"/>
      <c r="T1694" s="80"/>
      <c r="U1694" s="80"/>
      <c r="V1694" s="80"/>
      <c r="W1694" s="80"/>
      <c r="X1694" s="80"/>
      <c r="Y1694" s="80"/>
      <c r="Z1694" s="80"/>
      <c r="AA1694" s="80"/>
      <c r="AB1694" s="80"/>
      <c r="AC1694" s="80"/>
      <c r="AD1694" s="80"/>
      <c r="AE1694" s="80"/>
      <c r="AF1694" s="80"/>
      <c r="AG1694" s="80"/>
      <c r="AH1694" s="80"/>
      <c r="AI1694" s="80"/>
      <c r="AJ1694" s="80"/>
      <c r="AK1694" s="80"/>
      <c r="AL1694" s="80"/>
      <c r="AM1694" s="80"/>
      <c r="AN1694" s="80"/>
    </row>
    <row r="1695" spans="1:40" ht="12" customHeight="1">
      <c r="A1695" s="80"/>
      <c r="B1695" s="80"/>
      <c r="C1695" s="80"/>
      <c r="D1695" s="80"/>
      <c r="E1695" s="80"/>
      <c r="F1695" s="80"/>
      <c r="G1695" s="80"/>
      <c r="H1695" s="80"/>
      <c r="I1695" s="80"/>
      <c r="J1695" s="80"/>
      <c r="K1695" s="80"/>
      <c r="L1695" s="80"/>
      <c r="M1695" s="80"/>
      <c r="N1695" s="177"/>
      <c r="O1695" s="80"/>
      <c r="P1695" s="80"/>
      <c r="Q1695" s="80"/>
      <c r="R1695" s="80"/>
      <c r="S1695" s="80"/>
      <c r="T1695" s="80"/>
      <c r="U1695" s="80"/>
      <c r="V1695" s="80"/>
      <c r="W1695" s="80"/>
      <c r="X1695" s="80"/>
      <c r="Y1695" s="80"/>
      <c r="Z1695" s="80"/>
      <c r="AA1695" s="80"/>
      <c r="AB1695" s="80"/>
      <c r="AC1695" s="80"/>
      <c r="AD1695" s="80"/>
      <c r="AE1695" s="80"/>
      <c r="AF1695" s="80"/>
      <c r="AG1695" s="80"/>
      <c r="AH1695" s="80"/>
      <c r="AI1695" s="80"/>
      <c r="AJ1695" s="80"/>
      <c r="AK1695" s="80"/>
      <c r="AL1695" s="80"/>
      <c r="AM1695" s="80"/>
      <c r="AN1695" s="80"/>
    </row>
    <row r="1696" spans="1:40" ht="12" customHeight="1">
      <c r="A1696" s="80"/>
      <c r="B1696" s="80"/>
      <c r="C1696" s="80"/>
      <c r="D1696" s="80"/>
      <c r="E1696" s="80"/>
      <c r="F1696" s="80"/>
      <c r="G1696" s="80"/>
      <c r="H1696" s="80"/>
      <c r="I1696" s="80"/>
      <c r="J1696" s="80"/>
      <c r="K1696" s="80"/>
      <c r="L1696" s="80"/>
      <c r="M1696" s="80"/>
      <c r="N1696" s="177"/>
      <c r="O1696" s="80"/>
      <c r="P1696" s="80"/>
      <c r="Q1696" s="80"/>
      <c r="R1696" s="80"/>
      <c r="S1696" s="80"/>
      <c r="T1696" s="80"/>
      <c r="U1696" s="80"/>
      <c r="V1696" s="80"/>
      <c r="W1696" s="80"/>
      <c r="X1696" s="80"/>
      <c r="Y1696" s="80"/>
      <c r="Z1696" s="80"/>
      <c r="AA1696" s="80"/>
      <c r="AB1696" s="80"/>
      <c r="AC1696" s="80"/>
      <c r="AD1696" s="80"/>
      <c r="AE1696" s="80"/>
      <c r="AF1696" s="80"/>
      <c r="AG1696" s="80"/>
      <c r="AH1696" s="80"/>
      <c r="AI1696" s="80"/>
      <c r="AJ1696" s="80"/>
      <c r="AK1696" s="80"/>
      <c r="AL1696" s="80"/>
      <c r="AM1696" s="80"/>
      <c r="AN1696" s="80"/>
    </row>
    <row r="1697" spans="1:40" ht="12" customHeight="1">
      <c r="A1697" s="80"/>
      <c r="B1697" s="80"/>
      <c r="C1697" s="80"/>
      <c r="D1697" s="80"/>
      <c r="E1697" s="80"/>
      <c r="F1697" s="80"/>
      <c r="G1697" s="80"/>
      <c r="H1697" s="80"/>
      <c r="I1697" s="80"/>
      <c r="J1697" s="80"/>
      <c r="K1697" s="80"/>
      <c r="L1697" s="80"/>
      <c r="M1697" s="80"/>
      <c r="N1697" s="177"/>
      <c r="O1697" s="80"/>
      <c r="P1697" s="80"/>
      <c r="Q1697" s="80"/>
      <c r="R1697" s="80"/>
      <c r="S1697" s="80"/>
      <c r="T1697" s="80"/>
      <c r="U1697" s="80"/>
      <c r="V1697" s="80"/>
      <c r="W1697" s="80"/>
      <c r="X1697" s="80"/>
      <c r="Y1697" s="80"/>
      <c r="Z1697" s="80"/>
      <c r="AA1697" s="80"/>
      <c r="AB1697" s="80"/>
      <c r="AC1697" s="80"/>
      <c r="AD1697" s="80"/>
      <c r="AE1697" s="80"/>
      <c r="AF1697" s="80"/>
      <c r="AG1697" s="80"/>
      <c r="AH1697" s="80"/>
      <c r="AI1697" s="80"/>
      <c r="AJ1697" s="80"/>
      <c r="AK1697" s="80"/>
      <c r="AL1697" s="80"/>
      <c r="AM1697" s="80"/>
      <c r="AN1697" s="80"/>
    </row>
    <row r="1698" spans="1:40" ht="12" customHeight="1">
      <c r="A1698" s="80"/>
      <c r="B1698" s="80"/>
      <c r="C1698" s="80"/>
      <c r="D1698" s="80"/>
      <c r="E1698" s="80"/>
      <c r="F1698" s="80"/>
      <c r="G1698" s="80"/>
      <c r="H1698" s="80"/>
      <c r="I1698" s="80"/>
      <c r="J1698" s="80"/>
      <c r="K1698" s="80"/>
      <c r="L1698" s="80"/>
      <c r="M1698" s="80"/>
      <c r="N1698" s="177"/>
      <c r="O1698" s="80"/>
      <c r="P1698" s="80"/>
      <c r="Q1698" s="80"/>
      <c r="R1698" s="80"/>
      <c r="S1698" s="80"/>
      <c r="T1698" s="80"/>
      <c r="U1698" s="80"/>
      <c r="V1698" s="80"/>
      <c r="W1698" s="80"/>
      <c r="X1698" s="80"/>
      <c r="Y1698" s="80"/>
      <c r="Z1698" s="80"/>
      <c r="AA1698" s="80"/>
      <c r="AB1698" s="80"/>
      <c r="AC1698" s="80"/>
      <c r="AD1698" s="80"/>
      <c r="AE1698" s="80"/>
      <c r="AF1698" s="80"/>
      <c r="AG1698" s="80"/>
      <c r="AH1698" s="80"/>
      <c r="AI1698" s="80"/>
      <c r="AJ1698" s="80"/>
      <c r="AK1698" s="80"/>
      <c r="AL1698" s="80"/>
      <c r="AM1698" s="80"/>
      <c r="AN1698" s="80"/>
    </row>
    <row r="1699" spans="1:40" ht="12" customHeight="1">
      <c r="A1699" s="80"/>
      <c r="B1699" s="80"/>
      <c r="C1699" s="80"/>
      <c r="D1699" s="80"/>
      <c r="E1699" s="80"/>
      <c r="F1699" s="80"/>
      <c r="G1699" s="80"/>
      <c r="H1699" s="80"/>
      <c r="I1699" s="80"/>
      <c r="J1699" s="80"/>
      <c r="K1699" s="80"/>
      <c r="L1699" s="80"/>
      <c r="M1699" s="80"/>
      <c r="N1699" s="177"/>
      <c r="O1699" s="80"/>
      <c r="P1699" s="80"/>
      <c r="Q1699" s="80"/>
      <c r="R1699" s="80"/>
      <c r="S1699" s="80"/>
      <c r="T1699" s="80"/>
      <c r="U1699" s="80"/>
      <c r="V1699" s="80"/>
      <c r="W1699" s="80"/>
      <c r="X1699" s="80"/>
      <c r="Y1699" s="80"/>
      <c r="Z1699" s="80"/>
      <c r="AA1699" s="80"/>
      <c r="AB1699" s="80"/>
      <c r="AC1699" s="80"/>
      <c r="AD1699" s="80"/>
      <c r="AE1699" s="80"/>
      <c r="AF1699" s="80"/>
      <c r="AG1699" s="80"/>
      <c r="AH1699" s="80"/>
      <c r="AI1699" s="80"/>
      <c r="AJ1699" s="80"/>
      <c r="AK1699" s="80"/>
      <c r="AL1699" s="80"/>
      <c r="AM1699" s="80"/>
      <c r="AN1699" s="80"/>
    </row>
    <row r="1700" spans="1:40" ht="12" customHeight="1">
      <c r="A1700" s="80"/>
      <c r="B1700" s="80"/>
      <c r="C1700" s="80"/>
      <c r="D1700" s="80"/>
      <c r="E1700" s="80"/>
      <c r="F1700" s="80"/>
      <c r="G1700" s="80"/>
      <c r="H1700" s="80"/>
      <c r="I1700" s="80"/>
      <c r="J1700" s="80"/>
      <c r="K1700" s="80"/>
      <c r="L1700" s="80"/>
      <c r="M1700" s="80"/>
      <c r="N1700" s="177"/>
      <c r="O1700" s="80"/>
      <c r="P1700" s="80"/>
      <c r="Q1700" s="80"/>
      <c r="R1700" s="80"/>
      <c r="S1700" s="80"/>
      <c r="T1700" s="80"/>
      <c r="U1700" s="80"/>
      <c r="V1700" s="80"/>
      <c r="W1700" s="80"/>
      <c r="X1700" s="80"/>
      <c r="Y1700" s="80"/>
      <c r="Z1700" s="80"/>
      <c r="AA1700" s="80"/>
      <c r="AB1700" s="80"/>
      <c r="AC1700" s="80"/>
      <c r="AD1700" s="80"/>
      <c r="AE1700" s="80"/>
      <c r="AF1700" s="80"/>
      <c r="AG1700" s="80"/>
      <c r="AH1700" s="80"/>
      <c r="AI1700" s="80"/>
      <c r="AJ1700" s="80"/>
      <c r="AK1700" s="80"/>
      <c r="AL1700" s="80"/>
      <c r="AM1700" s="80"/>
      <c r="AN1700" s="80"/>
    </row>
    <row r="1701" spans="1:40" ht="12" customHeight="1">
      <c r="A1701" s="80"/>
      <c r="B1701" s="80"/>
      <c r="C1701" s="80"/>
      <c r="D1701" s="80"/>
      <c r="E1701" s="80"/>
      <c r="F1701" s="80"/>
      <c r="G1701" s="80"/>
      <c r="H1701" s="80"/>
      <c r="I1701" s="80"/>
      <c r="J1701" s="80"/>
      <c r="K1701" s="80"/>
      <c r="L1701" s="80"/>
      <c r="M1701" s="80"/>
      <c r="N1701" s="177"/>
      <c r="O1701" s="80"/>
      <c r="P1701" s="80"/>
      <c r="Q1701" s="80"/>
      <c r="R1701" s="80"/>
      <c r="S1701" s="80"/>
      <c r="T1701" s="80"/>
      <c r="U1701" s="80"/>
      <c r="V1701" s="80"/>
      <c r="W1701" s="80"/>
      <c r="X1701" s="80"/>
      <c r="Y1701" s="80"/>
      <c r="Z1701" s="80"/>
      <c r="AA1701" s="80"/>
      <c r="AB1701" s="80"/>
      <c r="AC1701" s="80"/>
      <c r="AD1701" s="80"/>
      <c r="AE1701" s="80"/>
      <c r="AF1701" s="80"/>
      <c r="AG1701" s="80"/>
      <c r="AH1701" s="80"/>
      <c r="AI1701" s="80"/>
      <c r="AJ1701" s="80"/>
      <c r="AK1701" s="80"/>
      <c r="AL1701" s="80"/>
      <c r="AM1701" s="80"/>
      <c r="AN1701" s="80"/>
    </row>
    <row r="1702" spans="1:40" ht="12" customHeight="1">
      <c r="A1702" s="80"/>
      <c r="B1702" s="80"/>
      <c r="C1702" s="80"/>
      <c r="D1702" s="80"/>
      <c r="E1702" s="80"/>
      <c r="F1702" s="80"/>
      <c r="G1702" s="80"/>
      <c r="H1702" s="80"/>
      <c r="I1702" s="80"/>
      <c r="J1702" s="80"/>
      <c r="K1702" s="80"/>
      <c r="L1702" s="80"/>
      <c r="M1702" s="80"/>
      <c r="N1702" s="177"/>
      <c r="O1702" s="80"/>
      <c r="P1702" s="80"/>
      <c r="Q1702" s="80"/>
      <c r="R1702" s="80"/>
      <c r="S1702" s="80"/>
      <c r="T1702" s="80"/>
      <c r="U1702" s="80"/>
      <c r="V1702" s="80"/>
      <c r="W1702" s="80"/>
      <c r="X1702" s="80"/>
      <c r="Y1702" s="80"/>
      <c r="Z1702" s="80"/>
      <c r="AA1702" s="80"/>
      <c r="AB1702" s="80"/>
      <c r="AC1702" s="80"/>
      <c r="AD1702" s="80"/>
      <c r="AE1702" s="80"/>
      <c r="AF1702" s="80"/>
      <c r="AG1702" s="80"/>
      <c r="AH1702" s="80"/>
      <c r="AI1702" s="80"/>
      <c r="AJ1702" s="80"/>
      <c r="AK1702" s="80"/>
      <c r="AL1702" s="80"/>
      <c r="AM1702" s="80"/>
      <c r="AN1702" s="80"/>
    </row>
    <row r="1703" spans="1:40" ht="12" customHeight="1">
      <c r="A1703" s="80"/>
      <c r="B1703" s="80"/>
      <c r="C1703" s="80"/>
      <c r="D1703" s="80"/>
      <c r="E1703" s="80"/>
      <c r="F1703" s="80"/>
      <c r="G1703" s="80"/>
      <c r="H1703" s="80"/>
      <c r="I1703" s="80"/>
      <c r="J1703" s="80"/>
      <c r="K1703" s="80"/>
      <c r="L1703" s="80"/>
      <c r="M1703" s="80"/>
      <c r="N1703" s="177"/>
      <c r="O1703" s="80"/>
      <c r="P1703" s="80"/>
      <c r="Q1703" s="80"/>
      <c r="R1703" s="80"/>
      <c r="S1703" s="80"/>
      <c r="T1703" s="80"/>
      <c r="U1703" s="80"/>
      <c r="V1703" s="80"/>
      <c r="W1703" s="80"/>
      <c r="X1703" s="80"/>
      <c r="Y1703" s="80"/>
      <c r="Z1703" s="80"/>
      <c r="AA1703" s="80"/>
      <c r="AB1703" s="80"/>
      <c r="AC1703" s="80"/>
      <c r="AD1703" s="80"/>
      <c r="AE1703" s="80"/>
      <c r="AF1703" s="80"/>
      <c r="AG1703" s="80"/>
      <c r="AH1703" s="80"/>
      <c r="AI1703" s="80"/>
      <c r="AJ1703" s="80"/>
      <c r="AK1703" s="80"/>
      <c r="AL1703" s="80"/>
      <c r="AM1703" s="80"/>
      <c r="AN1703" s="80"/>
    </row>
    <row r="1704" spans="1:40" ht="12" customHeight="1">
      <c r="A1704" s="80"/>
      <c r="B1704" s="80"/>
      <c r="C1704" s="80"/>
      <c r="D1704" s="80"/>
      <c r="E1704" s="80"/>
      <c r="F1704" s="80"/>
      <c r="G1704" s="80"/>
      <c r="H1704" s="80"/>
      <c r="I1704" s="80"/>
      <c r="J1704" s="80"/>
      <c r="K1704" s="80"/>
      <c r="L1704" s="80"/>
      <c r="M1704" s="80"/>
      <c r="N1704" s="177"/>
      <c r="O1704" s="80"/>
      <c r="P1704" s="80"/>
      <c r="Q1704" s="80"/>
      <c r="R1704" s="80"/>
      <c r="S1704" s="80"/>
      <c r="T1704" s="80"/>
      <c r="U1704" s="80"/>
      <c r="V1704" s="80"/>
      <c r="W1704" s="80"/>
      <c r="X1704" s="80"/>
      <c r="Y1704" s="80"/>
      <c r="Z1704" s="80"/>
      <c r="AA1704" s="80"/>
      <c r="AB1704" s="80"/>
      <c r="AC1704" s="80"/>
      <c r="AD1704" s="80"/>
      <c r="AE1704" s="80"/>
      <c r="AF1704" s="80"/>
      <c r="AG1704" s="80"/>
      <c r="AH1704" s="80"/>
      <c r="AI1704" s="80"/>
      <c r="AJ1704" s="80"/>
      <c r="AK1704" s="80"/>
      <c r="AL1704" s="80"/>
      <c r="AM1704" s="80"/>
      <c r="AN1704" s="80"/>
    </row>
    <row r="1705" spans="1:40" ht="12" customHeight="1">
      <c r="A1705" s="80"/>
      <c r="B1705" s="80"/>
      <c r="C1705" s="80"/>
      <c r="D1705" s="80"/>
      <c r="E1705" s="80"/>
      <c r="F1705" s="80"/>
      <c r="G1705" s="80"/>
      <c r="H1705" s="80"/>
      <c r="I1705" s="80"/>
      <c r="J1705" s="80"/>
      <c r="K1705" s="80"/>
      <c r="L1705" s="80"/>
      <c r="M1705" s="80"/>
      <c r="N1705" s="177"/>
      <c r="O1705" s="80"/>
      <c r="P1705" s="80"/>
      <c r="Q1705" s="80"/>
      <c r="R1705" s="80"/>
      <c r="S1705" s="80"/>
      <c r="T1705" s="80"/>
      <c r="U1705" s="80"/>
      <c r="V1705" s="80"/>
      <c r="W1705" s="80"/>
      <c r="X1705" s="80"/>
      <c r="Y1705" s="80"/>
      <c r="Z1705" s="80"/>
      <c r="AA1705" s="80"/>
      <c r="AB1705" s="80"/>
      <c r="AC1705" s="80"/>
      <c r="AD1705" s="80"/>
      <c r="AE1705" s="80"/>
      <c r="AF1705" s="80"/>
      <c r="AG1705" s="80"/>
      <c r="AH1705" s="80"/>
      <c r="AI1705" s="80"/>
      <c r="AJ1705" s="80"/>
      <c r="AK1705" s="80"/>
      <c r="AL1705" s="80"/>
      <c r="AM1705" s="80"/>
      <c r="AN1705" s="80"/>
    </row>
    <row r="1706" spans="1:40" ht="12" customHeight="1">
      <c r="A1706" s="80"/>
      <c r="B1706" s="80"/>
      <c r="C1706" s="80"/>
      <c r="D1706" s="80"/>
      <c r="E1706" s="80"/>
      <c r="F1706" s="80"/>
      <c r="G1706" s="80"/>
      <c r="H1706" s="80"/>
      <c r="I1706" s="80"/>
      <c r="J1706" s="80"/>
      <c r="K1706" s="80"/>
      <c r="L1706" s="80"/>
      <c r="M1706" s="80"/>
      <c r="N1706" s="177"/>
      <c r="O1706" s="80"/>
      <c r="P1706" s="80"/>
      <c r="Q1706" s="80"/>
      <c r="R1706" s="80"/>
      <c r="S1706" s="80"/>
      <c r="T1706" s="80"/>
      <c r="U1706" s="80"/>
      <c r="V1706" s="80"/>
      <c r="W1706" s="80"/>
      <c r="X1706" s="80"/>
      <c r="Y1706" s="80"/>
      <c r="Z1706" s="80"/>
      <c r="AA1706" s="80"/>
      <c r="AB1706" s="80"/>
      <c r="AC1706" s="80"/>
      <c r="AD1706" s="80"/>
      <c r="AE1706" s="80"/>
      <c r="AF1706" s="80"/>
      <c r="AG1706" s="80"/>
      <c r="AH1706" s="80"/>
      <c r="AI1706" s="80"/>
      <c r="AJ1706" s="80"/>
      <c r="AK1706" s="80"/>
      <c r="AL1706" s="80"/>
      <c r="AM1706" s="80"/>
      <c r="AN1706" s="80"/>
    </row>
    <row r="1707" spans="1:40" ht="12" customHeight="1">
      <c r="A1707" s="80"/>
      <c r="B1707" s="80"/>
      <c r="C1707" s="80"/>
      <c r="D1707" s="80"/>
      <c r="E1707" s="80"/>
      <c r="F1707" s="80"/>
      <c r="G1707" s="80"/>
      <c r="H1707" s="80"/>
      <c r="I1707" s="80"/>
      <c r="J1707" s="80"/>
      <c r="K1707" s="80"/>
      <c r="L1707" s="80"/>
      <c r="M1707" s="80"/>
      <c r="N1707" s="177"/>
      <c r="O1707" s="80"/>
      <c r="P1707" s="80"/>
      <c r="Q1707" s="80"/>
      <c r="R1707" s="80"/>
      <c r="S1707" s="80"/>
      <c r="T1707" s="80"/>
      <c r="U1707" s="80"/>
      <c r="V1707" s="80"/>
      <c r="W1707" s="80"/>
      <c r="X1707" s="80"/>
      <c r="Y1707" s="80"/>
      <c r="Z1707" s="80"/>
      <c r="AA1707" s="80"/>
      <c r="AB1707" s="80"/>
      <c r="AC1707" s="80"/>
      <c r="AD1707" s="80"/>
      <c r="AE1707" s="80"/>
      <c r="AF1707" s="80"/>
      <c r="AG1707" s="80"/>
      <c r="AH1707" s="80"/>
      <c r="AI1707" s="80"/>
      <c r="AJ1707" s="80"/>
      <c r="AK1707" s="80"/>
      <c r="AL1707" s="80"/>
      <c r="AM1707" s="80"/>
      <c r="AN1707" s="80"/>
    </row>
    <row r="1708" spans="1:40" ht="12" customHeight="1">
      <c r="A1708" s="80"/>
      <c r="B1708" s="80"/>
      <c r="C1708" s="80"/>
      <c r="D1708" s="80"/>
      <c r="E1708" s="80"/>
      <c r="F1708" s="80"/>
      <c r="G1708" s="80"/>
      <c r="H1708" s="80"/>
      <c r="I1708" s="80"/>
      <c r="J1708" s="80"/>
      <c r="K1708" s="80"/>
      <c r="L1708" s="80"/>
      <c r="M1708" s="80"/>
      <c r="N1708" s="177"/>
      <c r="O1708" s="80"/>
      <c r="P1708" s="80"/>
      <c r="Q1708" s="80"/>
      <c r="R1708" s="80"/>
      <c r="S1708" s="80"/>
      <c r="T1708" s="80"/>
      <c r="U1708" s="80"/>
      <c r="V1708" s="80"/>
      <c r="W1708" s="80"/>
      <c r="X1708" s="80"/>
      <c r="Y1708" s="80"/>
      <c r="Z1708" s="80"/>
      <c r="AA1708" s="80"/>
      <c r="AB1708" s="80"/>
      <c r="AC1708" s="80"/>
      <c r="AD1708" s="80"/>
      <c r="AE1708" s="80"/>
      <c r="AF1708" s="80"/>
      <c r="AG1708" s="80"/>
      <c r="AH1708" s="80"/>
      <c r="AI1708" s="80"/>
      <c r="AJ1708" s="80"/>
      <c r="AK1708" s="80"/>
      <c r="AL1708" s="80"/>
      <c r="AM1708" s="80"/>
      <c r="AN1708" s="80"/>
    </row>
    <row r="1709" spans="1:40" ht="12" customHeight="1">
      <c r="A1709" s="80"/>
      <c r="B1709" s="80"/>
      <c r="C1709" s="80"/>
      <c r="D1709" s="80"/>
      <c r="E1709" s="80"/>
      <c r="F1709" s="80"/>
      <c r="G1709" s="80"/>
      <c r="H1709" s="80"/>
      <c r="I1709" s="80"/>
      <c r="J1709" s="80"/>
      <c r="K1709" s="80"/>
      <c r="L1709" s="80"/>
      <c r="M1709" s="80"/>
      <c r="N1709" s="177"/>
      <c r="O1709" s="80"/>
      <c r="P1709" s="80"/>
      <c r="Q1709" s="80"/>
      <c r="R1709" s="80"/>
      <c r="S1709" s="80"/>
      <c r="T1709" s="80"/>
      <c r="U1709" s="80"/>
      <c r="V1709" s="80"/>
      <c r="W1709" s="80"/>
      <c r="X1709" s="80"/>
      <c r="Y1709" s="80"/>
      <c r="Z1709" s="80"/>
      <c r="AA1709" s="80"/>
      <c r="AB1709" s="80"/>
      <c r="AC1709" s="80"/>
      <c r="AD1709" s="80"/>
      <c r="AE1709" s="80"/>
      <c r="AF1709" s="80"/>
      <c r="AG1709" s="80"/>
      <c r="AH1709" s="80"/>
      <c r="AI1709" s="80"/>
      <c r="AJ1709" s="80"/>
      <c r="AK1709" s="80"/>
      <c r="AL1709" s="80"/>
      <c r="AM1709" s="80"/>
      <c r="AN1709" s="80"/>
    </row>
    <row r="1710" spans="1:40" ht="12" customHeight="1">
      <c r="A1710" s="80"/>
      <c r="B1710" s="80"/>
      <c r="C1710" s="80"/>
      <c r="D1710" s="80"/>
      <c r="E1710" s="80"/>
      <c r="F1710" s="80"/>
      <c r="G1710" s="80"/>
      <c r="H1710" s="80"/>
      <c r="I1710" s="80"/>
      <c r="J1710" s="80"/>
      <c r="K1710" s="80"/>
      <c r="L1710" s="80"/>
      <c r="M1710" s="80"/>
      <c r="N1710" s="177"/>
      <c r="O1710" s="80"/>
      <c r="P1710" s="80"/>
      <c r="Q1710" s="80"/>
      <c r="R1710" s="80"/>
      <c r="S1710" s="80"/>
      <c r="T1710" s="80"/>
      <c r="U1710" s="80"/>
      <c r="V1710" s="80"/>
      <c r="W1710" s="80"/>
      <c r="X1710" s="80"/>
      <c r="Y1710" s="80"/>
      <c r="Z1710" s="80"/>
      <c r="AA1710" s="80"/>
      <c r="AB1710" s="80"/>
      <c r="AC1710" s="80"/>
      <c r="AD1710" s="80"/>
      <c r="AE1710" s="80"/>
      <c r="AF1710" s="80"/>
      <c r="AG1710" s="80"/>
      <c r="AH1710" s="80"/>
      <c r="AI1710" s="80"/>
      <c r="AJ1710" s="80"/>
      <c r="AK1710" s="80"/>
      <c r="AL1710" s="80"/>
      <c r="AM1710" s="80"/>
      <c r="AN1710" s="80"/>
    </row>
    <row r="1711" spans="1:40" ht="12" customHeight="1">
      <c r="A1711" s="80"/>
      <c r="B1711" s="80"/>
      <c r="C1711" s="80"/>
      <c r="D1711" s="80"/>
      <c r="E1711" s="80"/>
      <c r="F1711" s="80"/>
      <c r="G1711" s="80"/>
      <c r="H1711" s="80"/>
      <c r="I1711" s="80"/>
      <c r="J1711" s="80"/>
      <c r="K1711" s="80"/>
      <c r="L1711" s="80"/>
      <c r="M1711" s="80"/>
      <c r="N1711" s="177"/>
      <c r="O1711" s="80"/>
      <c r="P1711" s="80"/>
      <c r="Q1711" s="80"/>
      <c r="R1711" s="80"/>
      <c r="S1711" s="80"/>
      <c r="T1711" s="80"/>
      <c r="U1711" s="80"/>
      <c r="V1711" s="80"/>
      <c r="W1711" s="80"/>
      <c r="X1711" s="80"/>
      <c r="Y1711" s="80"/>
      <c r="Z1711" s="80"/>
      <c r="AA1711" s="80"/>
      <c r="AB1711" s="80"/>
      <c r="AC1711" s="80"/>
      <c r="AD1711" s="80"/>
      <c r="AE1711" s="80"/>
      <c r="AF1711" s="80"/>
      <c r="AG1711" s="80"/>
      <c r="AH1711" s="80"/>
      <c r="AI1711" s="80"/>
      <c r="AJ1711" s="80"/>
      <c r="AK1711" s="80"/>
      <c r="AL1711" s="80"/>
      <c r="AM1711" s="80"/>
      <c r="AN1711" s="80"/>
    </row>
    <row r="1712" spans="1:40" ht="12" customHeight="1">
      <c r="A1712" s="80"/>
      <c r="B1712" s="80"/>
      <c r="C1712" s="80"/>
      <c r="D1712" s="80"/>
      <c r="E1712" s="80"/>
      <c r="F1712" s="80"/>
      <c r="G1712" s="80"/>
      <c r="H1712" s="80"/>
      <c r="I1712" s="80"/>
      <c r="J1712" s="80"/>
      <c r="K1712" s="80"/>
      <c r="L1712" s="80"/>
      <c r="M1712" s="80"/>
      <c r="N1712" s="177"/>
      <c r="O1712" s="80"/>
      <c r="P1712" s="80"/>
      <c r="Q1712" s="80"/>
      <c r="R1712" s="80"/>
      <c r="S1712" s="80"/>
      <c r="T1712" s="80"/>
      <c r="U1712" s="80"/>
      <c r="V1712" s="80"/>
      <c r="W1712" s="80"/>
      <c r="X1712" s="80"/>
      <c r="Y1712" s="80"/>
      <c r="Z1712" s="80"/>
      <c r="AA1712" s="80"/>
      <c r="AB1712" s="80"/>
      <c r="AC1712" s="80"/>
      <c r="AD1712" s="80"/>
      <c r="AE1712" s="80"/>
      <c r="AF1712" s="80"/>
      <c r="AG1712" s="80"/>
      <c r="AH1712" s="80"/>
      <c r="AI1712" s="80"/>
      <c r="AJ1712" s="80"/>
      <c r="AK1712" s="80"/>
      <c r="AL1712" s="80"/>
      <c r="AM1712" s="80"/>
      <c r="AN1712" s="80"/>
    </row>
    <row r="1713" spans="1:40" ht="12" customHeight="1">
      <c r="A1713" s="80"/>
      <c r="B1713" s="80"/>
      <c r="C1713" s="80"/>
      <c r="D1713" s="80"/>
      <c r="E1713" s="80"/>
      <c r="F1713" s="80"/>
      <c r="G1713" s="80"/>
      <c r="H1713" s="80"/>
      <c r="I1713" s="80"/>
      <c r="J1713" s="80"/>
      <c r="K1713" s="80"/>
      <c r="L1713" s="80"/>
      <c r="M1713" s="80"/>
      <c r="N1713" s="177"/>
      <c r="O1713" s="80"/>
      <c r="P1713" s="80"/>
      <c r="Q1713" s="80"/>
      <c r="R1713" s="80"/>
      <c r="S1713" s="80"/>
      <c r="T1713" s="80"/>
      <c r="U1713" s="80"/>
      <c r="V1713" s="80"/>
      <c r="W1713" s="80"/>
      <c r="X1713" s="80"/>
      <c r="Y1713" s="80"/>
      <c r="Z1713" s="80"/>
      <c r="AA1713" s="80"/>
      <c r="AB1713" s="80"/>
      <c r="AC1713" s="80"/>
      <c r="AD1713" s="80"/>
      <c r="AE1713" s="80"/>
      <c r="AF1713" s="80"/>
      <c r="AG1713" s="80"/>
      <c r="AH1713" s="80"/>
      <c r="AI1713" s="80"/>
      <c r="AJ1713" s="80"/>
      <c r="AK1713" s="80"/>
      <c r="AL1713" s="80"/>
      <c r="AM1713" s="80"/>
      <c r="AN1713" s="80"/>
    </row>
  </sheetData>
  <sheetProtection algorithmName="SHA-512" hashValue="LYEdLWbskgmhu8XdOgacrNEY2/h+sDVzXZOPT9E2z4gsVg07tbPpJBiWpoFxqcb0aCqVtd75IMbaVIzHkN7MKQ==" saltValue="qNs6vam4F43gOnqhgPVbUQ==" spinCount="100000" sheet="1" objects="1" scenarios="1"/>
  <customSheetViews>
    <customSheetView guid="{80DBB23A-788A-4876-A46F-C8CD77F4CEEC}" showGridLines="0" fitToPage="1">
      <pane ySplit="1" topLeftCell="A510" activePane="bottomLeft" state="frozen"/>
      <selection pane="bottomLeft" activeCell="B435" sqref="B435"/>
      <pageMargins left="0.7" right="0.7" top="0.75" bottom="0.75" header="0" footer="0"/>
      <pageSetup fitToHeight="0" orientation="landscape"/>
    </customSheetView>
    <customSheetView guid="{E56CFA07-B62D-4672-9EDE-094AE1102D0C}" showGridLines="0" fitToPage="1">
      <pane ySplit="1" topLeftCell="A1097" activePane="bottomLeft" state="frozen"/>
      <selection pane="bottomLeft" activeCell="F1100" sqref="F1100:M1103"/>
      <pageMargins left="0.7" right="0.7" top="0.75" bottom="0.75" header="0" footer="0"/>
      <pageSetup fitToHeight="0" orientation="landscape"/>
    </customSheetView>
    <customSheetView guid="{FB8FBA87-37E8-4FC2-B783-5AECFD22DC45}" showGridLines="0" fitToPage="1">
      <pane ySplit="1" topLeftCell="A2" activePane="bottomLeft" state="frozen"/>
      <selection pane="bottomLeft" activeCell="M1106" sqref="M1106"/>
      <pageMargins left="0.7" right="0.7" top="0.75" bottom="0.75" header="0" footer="0"/>
      <pageSetup fitToHeight="0" orientation="landscape"/>
    </customSheetView>
  </customSheetViews>
  <mergeCells count="277">
    <mergeCell ref="B86:C86"/>
    <mergeCell ref="F94:I94"/>
    <mergeCell ref="F176:I176"/>
    <mergeCell ref="J176:M176"/>
    <mergeCell ref="B180:C180"/>
    <mergeCell ref="B184:C184"/>
    <mergeCell ref="J193:M193"/>
    <mergeCell ref="B197:C197"/>
    <mergeCell ref="B201:C201"/>
    <mergeCell ref="F193:I193"/>
    <mergeCell ref="J94:M94"/>
    <mergeCell ref="B98:C98"/>
    <mergeCell ref="B102:C102"/>
    <mergeCell ref="F113:I113"/>
    <mergeCell ref="J113:M113"/>
    <mergeCell ref="F128:I128"/>
    <mergeCell ref="J128:M128"/>
    <mergeCell ref="J142:M142"/>
    <mergeCell ref="F142:I142"/>
    <mergeCell ref="B146:C146"/>
    <mergeCell ref="B150:C150"/>
    <mergeCell ref="F158:I158"/>
    <mergeCell ref="J158:M158"/>
    <mergeCell ref="B162:C162"/>
    <mergeCell ref="B48:C48"/>
    <mergeCell ref="B52:C52"/>
    <mergeCell ref="J60:M60"/>
    <mergeCell ref="B64:C64"/>
    <mergeCell ref="B68:C68"/>
    <mergeCell ref="F60:I60"/>
    <mergeCell ref="F78:I78"/>
    <mergeCell ref="J78:M78"/>
    <mergeCell ref="B82:C82"/>
    <mergeCell ref="B7:B8"/>
    <mergeCell ref="H7:J7"/>
    <mergeCell ref="K7:M7"/>
    <mergeCell ref="F15:I15"/>
    <mergeCell ref="J15:M15"/>
    <mergeCell ref="F30:I30"/>
    <mergeCell ref="J30:M30"/>
    <mergeCell ref="F44:I44"/>
    <mergeCell ref="J44:M44"/>
    <mergeCell ref="B166:C166"/>
    <mergeCell ref="N276:O276"/>
    <mergeCell ref="N277:O277"/>
    <mergeCell ref="F280:I280"/>
    <mergeCell ref="J280:M280"/>
    <mergeCell ref="F257:I257"/>
    <mergeCell ref="J257:M257"/>
    <mergeCell ref="B276:C276"/>
    <mergeCell ref="B277:C277"/>
    <mergeCell ref="F226:I226"/>
    <mergeCell ref="J226:M226"/>
    <mergeCell ref="D284:E284"/>
    <mergeCell ref="D285:E285"/>
    <mergeCell ref="D286:E286"/>
    <mergeCell ref="D287:E287"/>
    <mergeCell ref="D288:E288"/>
    <mergeCell ref="D289:E289"/>
    <mergeCell ref="D290:E290"/>
    <mergeCell ref="D291:E291"/>
    <mergeCell ref="D292:E292"/>
    <mergeCell ref="D296:E296"/>
    <mergeCell ref="D297:E297"/>
    <mergeCell ref="D298:E298"/>
    <mergeCell ref="D299:E299"/>
    <mergeCell ref="D300:E300"/>
    <mergeCell ref="D301:E301"/>
    <mergeCell ref="D302:E302"/>
    <mergeCell ref="D303:E303"/>
    <mergeCell ref="D304:E304"/>
    <mergeCell ref="J311:M311"/>
    <mergeCell ref="F311:I311"/>
    <mergeCell ref="F330:I330"/>
    <mergeCell ref="J330:M330"/>
    <mergeCell ref="B334:D334"/>
    <mergeCell ref="B363:M363"/>
    <mergeCell ref="I369:M369"/>
    <mergeCell ref="J406:M406"/>
    <mergeCell ref="F406:I406"/>
    <mergeCell ref="F429:I429"/>
    <mergeCell ref="J429:M429"/>
    <mergeCell ref="B434:E434"/>
    <mergeCell ref="B435:E435"/>
    <mergeCell ref="B458:M458"/>
    <mergeCell ref="B459:M459"/>
    <mergeCell ref="C466:E466"/>
    <mergeCell ref="F466:M466"/>
    <mergeCell ref="C467:C468"/>
    <mergeCell ref="D467:E468"/>
    <mergeCell ref="F467:I467"/>
    <mergeCell ref="J467:M467"/>
    <mergeCell ref="D469:E469"/>
    <mergeCell ref="D470:E470"/>
    <mergeCell ref="D471:E471"/>
    <mergeCell ref="D472:E472"/>
    <mergeCell ref="D473:E473"/>
    <mergeCell ref="D474:E474"/>
    <mergeCell ref="D475:E475"/>
    <mergeCell ref="D476:E476"/>
    <mergeCell ref="D477:E477"/>
    <mergeCell ref="D478:E478"/>
    <mergeCell ref="D479:E479"/>
    <mergeCell ref="D480:E480"/>
    <mergeCell ref="D481:E481"/>
    <mergeCell ref="D482:E482"/>
    <mergeCell ref="D483:E483"/>
    <mergeCell ref="B699:C699"/>
    <mergeCell ref="B711:C711"/>
    <mergeCell ref="B715:C715"/>
    <mergeCell ref="B659:C659"/>
    <mergeCell ref="B663:C663"/>
    <mergeCell ref="F725:I725"/>
    <mergeCell ref="J725:M725"/>
    <mergeCell ref="B729:C729"/>
    <mergeCell ref="B733:C733"/>
    <mergeCell ref="F741:I741"/>
    <mergeCell ref="J741:M741"/>
    <mergeCell ref="B745:C745"/>
    <mergeCell ref="B749:C749"/>
    <mergeCell ref="F772:I772"/>
    <mergeCell ref="J772:M772"/>
    <mergeCell ref="B775:C775"/>
    <mergeCell ref="D484:E484"/>
    <mergeCell ref="D485:E485"/>
    <mergeCell ref="D486:E486"/>
    <mergeCell ref="D487:E487"/>
    <mergeCell ref="D488:E488"/>
    <mergeCell ref="B517:M517"/>
    <mergeCell ref="B519:M519"/>
    <mergeCell ref="E529:F529"/>
    <mergeCell ref="E530:F530"/>
    <mergeCell ref="E531:F531"/>
    <mergeCell ref="E532:F532"/>
    <mergeCell ref="E533:F533"/>
    <mergeCell ref="E534:F534"/>
    <mergeCell ref="E535:F535"/>
    <mergeCell ref="B537:M537"/>
    <mergeCell ref="F523:G523"/>
    <mergeCell ref="H523:L523"/>
    <mergeCell ref="E524:F524"/>
    <mergeCell ref="E525:F525"/>
    <mergeCell ref="E526:F526"/>
    <mergeCell ref="E527:F527"/>
    <mergeCell ref="E528:F528"/>
    <mergeCell ref="F621:I621"/>
    <mergeCell ref="J621:M621"/>
    <mergeCell ref="B625:C625"/>
    <mergeCell ref="B629:C629"/>
    <mergeCell ref="J637:M637"/>
    <mergeCell ref="B641:C641"/>
    <mergeCell ref="B645:C645"/>
    <mergeCell ref="F637:I637"/>
    <mergeCell ref="F655:I655"/>
    <mergeCell ref="J655:M655"/>
    <mergeCell ref="F671:I671"/>
    <mergeCell ref="J671:M671"/>
    <mergeCell ref="B675:C675"/>
    <mergeCell ref="B679:C679"/>
    <mergeCell ref="F691:I691"/>
    <mergeCell ref="J691:M691"/>
    <mergeCell ref="B695:C695"/>
    <mergeCell ref="F707:I707"/>
    <mergeCell ref="J707:M707"/>
    <mergeCell ref="F783:I783"/>
    <mergeCell ref="J783:M783"/>
    <mergeCell ref="B793:M793"/>
    <mergeCell ref="B797:M797"/>
    <mergeCell ref="F802:I802"/>
    <mergeCell ref="J802:M802"/>
    <mergeCell ref="B807:C807"/>
    <mergeCell ref="N901:O901"/>
    <mergeCell ref="N902:O902"/>
    <mergeCell ref="F812:I812"/>
    <mergeCell ref="J812:M812"/>
    <mergeCell ref="B818:C818"/>
    <mergeCell ref="B827:M827"/>
    <mergeCell ref="B829:M829"/>
    <mergeCell ref="F833:G833"/>
    <mergeCell ref="H833:I833"/>
    <mergeCell ref="J833:K833"/>
    <mergeCell ref="L833:M833"/>
    <mergeCell ref="F835:G835"/>
    <mergeCell ref="H835:I835"/>
    <mergeCell ref="F836:G836"/>
    <mergeCell ref="H836:I836"/>
    <mergeCell ref="H837:I837"/>
    <mergeCell ref="C850:E850"/>
    <mergeCell ref="F906:I906"/>
    <mergeCell ref="J906:M906"/>
    <mergeCell ref="F931:I931"/>
    <mergeCell ref="J931:M931"/>
    <mergeCell ref="F954:I954"/>
    <mergeCell ref="J954:M954"/>
    <mergeCell ref="B987:M987"/>
    <mergeCell ref="B988:M988"/>
    <mergeCell ref="B989:M989"/>
    <mergeCell ref="F968:I968"/>
    <mergeCell ref="J968:M968"/>
    <mergeCell ref="B1024:M1024"/>
    <mergeCell ref="B1025:M1025"/>
    <mergeCell ref="B1026:M1026"/>
    <mergeCell ref="C1046:F1046"/>
    <mergeCell ref="G1046:J1046"/>
    <mergeCell ref="K1046:M1046"/>
    <mergeCell ref="C1048:F1048"/>
    <mergeCell ref="G1048:J1048"/>
    <mergeCell ref="K1048:M1048"/>
    <mergeCell ref="L1032:M1032"/>
    <mergeCell ref="H1033:J1033"/>
    <mergeCell ref="D1033:G1033"/>
    <mergeCell ref="K1049:M1049"/>
    <mergeCell ref="G1050:J1050"/>
    <mergeCell ref="K1050:M1050"/>
    <mergeCell ref="C1052:F1052"/>
    <mergeCell ref="G1052:J1052"/>
    <mergeCell ref="K1052:M1052"/>
    <mergeCell ref="G1053:J1053"/>
    <mergeCell ref="K1053:M1053"/>
    <mergeCell ref="G1054:J1054"/>
    <mergeCell ref="K1054:M1054"/>
    <mergeCell ref="C1056:F1056"/>
    <mergeCell ref="G1056:J1056"/>
    <mergeCell ref="K1056:M1056"/>
    <mergeCell ref="G1057:J1057"/>
    <mergeCell ref="K1057:M1057"/>
    <mergeCell ref="F1074:I1074"/>
    <mergeCell ref="J1074:M1074"/>
    <mergeCell ref="F1101:I1101"/>
    <mergeCell ref="J1101:M1101"/>
    <mergeCell ref="B1116:M1116"/>
    <mergeCell ref="B1118:M1118"/>
    <mergeCell ref="F1123:I1123"/>
    <mergeCell ref="E1144:F1144"/>
    <mergeCell ref="E1145:F1145"/>
    <mergeCell ref="B1147:M1147"/>
    <mergeCell ref="F1224:I1224"/>
    <mergeCell ref="J1224:M1224"/>
    <mergeCell ref="J1123:M1123"/>
    <mergeCell ref="B1135:M1135"/>
    <mergeCell ref="B1137:M1137"/>
    <mergeCell ref="F1141:G1141"/>
    <mergeCell ref="H1141:L1141"/>
    <mergeCell ref="E1142:F1142"/>
    <mergeCell ref="E1143:F1143"/>
    <mergeCell ref="B1120:M1120"/>
    <mergeCell ref="F837:G837"/>
    <mergeCell ref="F839:G839"/>
    <mergeCell ref="H839:I839"/>
    <mergeCell ref="F840:G840"/>
    <mergeCell ref="H840:I840"/>
    <mergeCell ref="F841:G841"/>
    <mergeCell ref="H841:I841"/>
    <mergeCell ref="B894:C894"/>
    <mergeCell ref="B896:C896"/>
    <mergeCell ref="C851:E851"/>
    <mergeCell ref="C852:E852"/>
    <mergeCell ref="C853:E853"/>
    <mergeCell ref="B855:M855"/>
    <mergeCell ref="B860:M860"/>
    <mergeCell ref="C845:E845"/>
    <mergeCell ref="F845:M845"/>
    <mergeCell ref="C846:E846"/>
    <mergeCell ref="F846:M846"/>
    <mergeCell ref="C847:E847"/>
    <mergeCell ref="C848:E848"/>
    <mergeCell ref="C849:E849"/>
    <mergeCell ref="B897:C897"/>
    <mergeCell ref="B901:C901"/>
    <mergeCell ref="B902:C902"/>
    <mergeCell ref="F888:I888"/>
    <mergeCell ref="J888:M888"/>
    <mergeCell ref="N891:O891"/>
    <mergeCell ref="N892:O892"/>
    <mergeCell ref="B893:C893"/>
    <mergeCell ref="N893:O893"/>
    <mergeCell ref="N895:O895"/>
  </mergeCells>
  <hyperlinks>
    <hyperlink ref="N29" r:id="rId1" xr:uid="{00000000-0004-0000-0900-000000000000}"/>
    <hyperlink ref="N127" r:id="rId2" xr:uid="{00000000-0004-0000-0900-000001000000}"/>
  </hyperlinks>
  <pageMargins left="0.7" right="0.7" top="0.75" bottom="0.75" header="0" footer="0"/>
  <pageSetup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AC1178"/>
  <sheetViews>
    <sheetView showGridLines="0" workbookViewId="0">
      <pane ySplit="1" topLeftCell="A2" activePane="bottomLeft" state="frozen"/>
      <selection pane="bottomLeft" activeCell="L335" sqref="L335:L342"/>
    </sheetView>
  </sheetViews>
  <sheetFormatPr defaultColWidth="14.42578125" defaultRowHeight="15" customHeight="1"/>
  <cols>
    <col min="1" max="1" width="4" customWidth="1"/>
    <col min="2" max="2" width="18" customWidth="1"/>
    <col min="3" max="3" width="6.85546875" customWidth="1"/>
    <col min="4" max="4" width="12.140625" customWidth="1"/>
    <col min="5" max="5" width="14.7109375" customWidth="1"/>
    <col min="6" max="14" width="19.5703125" customWidth="1"/>
    <col min="15" max="15" width="47.140625" hidden="1" customWidth="1"/>
    <col min="16" max="16" width="37" hidden="1" customWidth="1"/>
    <col min="17" max="17" width="9.140625" hidden="1" customWidth="1"/>
    <col min="18" max="18" width="12.42578125" hidden="1" customWidth="1"/>
    <col min="19" max="19" width="9.140625" hidden="1" customWidth="1"/>
    <col min="20" max="22" width="9.140625" customWidth="1"/>
    <col min="23" max="29" width="8.7109375" customWidth="1"/>
  </cols>
  <sheetData>
    <row r="1" spans="1:29" ht="15.75" customHeight="1">
      <c r="A1" s="76" t="s">
        <v>591</v>
      </c>
      <c r="B1" s="77"/>
      <c r="C1" s="77"/>
      <c r="D1" s="77"/>
      <c r="E1" s="77"/>
      <c r="F1" s="78"/>
      <c r="G1" s="78"/>
      <c r="H1" s="78"/>
      <c r="I1" s="78"/>
      <c r="J1" s="78"/>
      <c r="K1" s="78"/>
      <c r="L1" s="78"/>
      <c r="M1" s="78"/>
      <c r="N1" s="78"/>
      <c r="O1" s="176" t="s">
        <v>592</v>
      </c>
      <c r="P1" s="81" t="s">
        <v>593</v>
      </c>
      <c r="Q1" s="80"/>
      <c r="R1" s="80"/>
      <c r="S1" s="80"/>
      <c r="T1" s="80"/>
      <c r="U1" s="80"/>
      <c r="V1" s="80"/>
      <c r="W1" s="80"/>
      <c r="X1" s="80"/>
      <c r="Y1" s="80"/>
      <c r="Z1" s="80"/>
      <c r="AA1" s="80"/>
      <c r="AB1" s="80"/>
      <c r="AC1" s="80"/>
    </row>
    <row r="2" spans="1:29" s="1402" customFormat="1" ht="15.75" customHeight="1">
      <c r="A2" s="1850"/>
      <c r="B2" s="1851"/>
      <c r="C2" s="1851"/>
      <c r="D2" s="1851"/>
      <c r="E2" s="1851"/>
      <c r="F2" s="619"/>
      <c r="G2" s="619"/>
      <c r="H2" s="619"/>
      <c r="I2" s="619"/>
      <c r="J2" s="619"/>
      <c r="K2" s="619"/>
      <c r="L2" s="619"/>
      <c r="M2" s="619"/>
      <c r="N2" s="619"/>
      <c r="O2" s="1852"/>
      <c r="P2" s="780"/>
      <c r="Q2" s="619"/>
      <c r="R2" s="619"/>
      <c r="S2" s="619"/>
      <c r="T2" s="619"/>
      <c r="U2" s="619"/>
      <c r="V2" s="619"/>
      <c r="W2" s="619"/>
      <c r="X2" s="619"/>
      <c r="Y2" s="619"/>
      <c r="Z2" s="619"/>
      <c r="AA2" s="619"/>
      <c r="AB2" s="619"/>
      <c r="AC2" s="619"/>
    </row>
    <row r="3" spans="1:29" s="1402" customFormat="1" ht="15.75" customHeight="1" thickBot="1">
      <c r="A3" s="1850"/>
      <c r="B3" s="1851"/>
      <c r="C3" s="1851"/>
      <c r="D3" s="1851"/>
      <c r="E3" s="1851"/>
      <c r="F3" s="619"/>
      <c r="G3" s="619"/>
      <c r="H3" s="619"/>
      <c r="I3" s="13" t="s">
        <v>228</v>
      </c>
      <c r="J3" s="84"/>
      <c r="K3" s="619"/>
      <c r="L3" s="619"/>
      <c r="M3" s="619"/>
      <c r="N3" s="619"/>
      <c r="O3" s="1852"/>
      <c r="P3" s="780"/>
      <c r="Q3" s="619"/>
      <c r="R3" s="619"/>
      <c r="S3" s="619"/>
      <c r="T3" s="619"/>
      <c r="U3" s="619"/>
      <c r="V3" s="619"/>
      <c r="W3" s="619"/>
      <c r="X3" s="619"/>
      <c r="Y3" s="619"/>
      <c r="Z3" s="619"/>
      <c r="AA3" s="619"/>
      <c r="AB3" s="619"/>
      <c r="AC3" s="619"/>
    </row>
    <row r="4" spans="1:29" s="1402" customFormat="1" ht="15.75" customHeight="1" thickBot="1">
      <c r="A4" s="1850"/>
      <c r="B4" s="1851"/>
      <c r="C4" s="1851"/>
      <c r="D4" s="1851"/>
      <c r="E4" s="1851"/>
      <c r="F4" s="619"/>
      <c r="G4" s="619"/>
      <c r="H4" s="619"/>
      <c r="I4" s="86" t="s">
        <v>594</v>
      </c>
      <c r="J4" s="1091"/>
      <c r="K4" s="619"/>
      <c r="L4" s="619"/>
      <c r="M4" s="619"/>
      <c r="N4" s="619"/>
      <c r="O4" s="1852"/>
      <c r="P4" s="780"/>
      <c r="Q4" s="619"/>
      <c r="R4" s="619"/>
      <c r="S4" s="619"/>
      <c r="T4" s="619"/>
      <c r="U4" s="619"/>
      <c r="V4" s="619"/>
      <c r="W4" s="619"/>
      <c r="X4" s="619"/>
      <c r="Y4" s="619"/>
      <c r="Z4" s="619"/>
      <c r="AA4" s="619"/>
      <c r="AB4" s="619"/>
      <c r="AC4" s="619"/>
    </row>
    <row r="5" spans="1:29" s="1402" customFormat="1" ht="15.75" customHeight="1">
      <c r="A5" s="1850"/>
      <c r="B5" s="1851"/>
      <c r="C5" s="1851"/>
      <c r="D5" s="1851"/>
      <c r="E5" s="1851"/>
      <c r="F5" s="619"/>
      <c r="G5" s="619"/>
      <c r="H5" s="619"/>
      <c r="I5" s="619"/>
      <c r="J5" s="619"/>
      <c r="K5" s="619"/>
      <c r="L5" s="619"/>
      <c r="M5" s="619"/>
      <c r="N5" s="619"/>
      <c r="O5" s="1852"/>
      <c r="P5" s="780"/>
      <c r="Q5" s="619"/>
      <c r="R5" s="619"/>
      <c r="S5" s="619"/>
      <c r="T5" s="619"/>
      <c r="U5" s="619"/>
      <c r="V5" s="619"/>
      <c r="W5" s="619"/>
      <c r="X5" s="619"/>
      <c r="Y5" s="619"/>
      <c r="Z5" s="619"/>
      <c r="AA5" s="619"/>
      <c r="AB5" s="619"/>
      <c r="AC5" s="619"/>
    </row>
    <row r="6" spans="1:29" ht="12" customHeight="1">
      <c r="A6" s="11" t="s">
        <v>56</v>
      </c>
      <c r="B6" s="15" t="s">
        <v>57</v>
      </c>
      <c r="C6" s="15"/>
      <c r="D6" s="80"/>
      <c r="E6" s="80"/>
      <c r="F6" s="96"/>
      <c r="G6" s="96"/>
      <c r="H6" s="96"/>
      <c r="I6" s="96"/>
      <c r="J6" s="96"/>
      <c r="K6" s="96"/>
      <c r="L6" s="96"/>
      <c r="M6" s="96"/>
      <c r="N6" s="80"/>
      <c r="O6" s="80"/>
      <c r="P6" s="80"/>
      <c r="Q6" s="443" t="s">
        <v>996</v>
      </c>
      <c r="R6" s="80"/>
      <c r="S6" s="80"/>
      <c r="T6" s="80"/>
      <c r="U6" s="80"/>
      <c r="V6" s="80"/>
      <c r="W6" s="80"/>
      <c r="X6" s="80"/>
      <c r="Y6" s="80"/>
      <c r="Z6" s="80"/>
      <c r="AA6" s="80"/>
      <c r="AB6" s="80"/>
      <c r="AC6" s="80"/>
    </row>
    <row r="7" spans="1:29" ht="14.25" customHeight="1">
      <c r="A7" s="80"/>
      <c r="B7" s="102"/>
      <c r="C7" s="102"/>
      <c r="D7" s="90"/>
      <c r="E7" s="80"/>
      <c r="F7" s="80"/>
      <c r="G7" s="1964">
        <v>44742</v>
      </c>
      <c r="H7" s="1965"/>
      <c r="I7" s="1965"/>
      <c r="J7" s="1952"/>
      <c r="K7" s="1964">
        <v>44377</v>
      </c>
      <c r="L7" s="1965"/>
      <c r="M7" s="1965"/>
      <c r="N7" s="1952"/>
      <c r="O7" s="444"/>
      <c r="P7" s="226"/>
      <c r="Q7" s="2062" t="s">
        <v>997</v>
      </c>
      <c r="R7" s="1949"/>
      <c r="S7" s="1950"/>
      <c r="T7" s="80"/>
      <c r="U7" s="80"/>
      <c r="V7" s="80"/>
      <c r="W7" s="80"/>
      <c r="X7" s="80"/>
      <c r="Y7" s="80"/>
      <c r="Z7" s="80"/>
      <c r="AA7" s="80"/>
      <c r="AB7" s="80"/>
      <c r="AC7" s="80"/>
    </row>
    <row r="8" spans="1:29" ht="51.75" customHeight="1">
      <c r="A8" s="80"/>
      <c r="B8" s="102"/>
      <c r="C8" s="102"/>
      <c r="D8" s="90"/>
      <c r="E8" s="80"/>
      <c r="F8" s="80"/>
      <c r="G8" s="92" t="s">
        <v>138</v>
      </c>
      <c r="H8" s="92" t="s">
        <v>597</v>
      </c>
      <c r="I8" s="92" t="s">
        <v>844</v>
      </c>
      <c r="J8" s="346" t="s">
        <v>816</v>
      </c>
      <c r="K8" s="92" t="s">
        <v>138</v>
      </c>
      <c r="L8" s="92" t="s">
        <v>597</v>
      </c>
      <c r="M8" s="92" t="s">
        <v>844</v>
      </c>
      <c r="N8" s="346" t="s">
        <v>816</v>
      </c>
      <c r="O8" s="445"/>
      <c r="P8" s="165"/>
      <c r="Q8" s="80"/>
      <c r="R8" s="80"/>
      <c r="S8" s="80"/>
      <c r="T8" s="80"/>
      <c r="U8" s="80"/>
      <c r="V8" s="80"/>
      <c r="W8" s="80"/>
      <c r="X8" s="80"/>
      <c r="Y8" s="80"/>
      <c r="Z8" s="80"/>
      <c r="AA8" s="80"/>
      <c r="AB8" s="80"/>
      <c r="AC8" s="80"/>
    </row>
    <row r="9" spans="1:29" ht="13.5" customHeight="1">
      <c r="A9" s="80"/>
      <c r="B9" s="102"/>
      <c r="C9" s="102"/>
      <c r="D9" s="90"/>
      <c r="E9" s="80"/>
      <c r="F9" s="80"/>
      <c r="G9" s="94" t="s">
        <v>142</v>
      </c>
      <c r="H9" s="94" t="s">
        <v>142</v>
      </c>
      <c r="I9" s="94" t="s">
        <v>142</v>
      </c>
      <c r="J9" s="94" t="s">
        <v>142</v>
      </c>
      <c r="K9" s="94" t="s">
        <v>142</v>
      </c>
      <c r="L9" s="94" t="s">
        <v>142</v>
      </c>
      <c r="M9" s="94" t="s">
        <v>142</v>
      </c>
      <c r="N9" s="94" t="s">
        <v>142</v>
      </c>
      <c r="O9" s="116"/>
      <c r="P9" s="80"/>
      <c r="Q9" s="80"/>
      <c r="R9" s="80"/>
      <c r="S9" s="80"/>
      <c r="T9" s="80"/>
      <c r="U9" s="80"/>
      <c r="V9" s="80"/>
      <c r="W9" s="80"/>
      <c r="X9" s="80"/>
      <c r="Y9" s="80"/>
      <c r="Z9" s="80"/>
      <c r="AA9" s="80"/>
      <c r="AB9" s="80"/>
      <c r="AC9" s="80"/>
    </row>
    <row r="10" spans="1:29" ht="12" customHeight="1">
      <c r="A10" s="80"/>
      <c r="B10" s="446" t="s">
        <v>998</v>
      </c>
      <c r="C10" s="446"/>
      <c r="D10" s="90"/>
      <c r="E10" s="80"/>
      <c r="F10" s="80"/>
      <c r="G10" s="1518"/>
      <c r="H10" s="1603"/>
      <c r="I10" s="1690"/>
      <c r="J10" s="1690"/>
      <c r="K10" s="1690"/>
      <c r="L10" s="1589"/>
      <c r="M10" s="1589"/>
      <c r="N10" s="1589"/>
      <c r="O10" s="80"/>
      <c r="P10" s="80"/>
      <c r="Q10" s="80"/>
      <c r="R10" s="80"/>
      <c r="S10" s="80" t="s">
        <v>999</v>
      </c>
      <c r="T10" s="80"/>
      <c r="U10" s="80"/>
      <c r="V10" s="80"/>
      <c r="W10" s="80"/>
      <c r="X10" s="80"/>
      <c r="Y10" s="80"/>
      <c r="Z10" s="80"/>
      <c r="AA10" s="80"/>
      <c r="AB10" s="80"/>
      <c r="AC10" s="80"/>
    </row>
    <row r="11" spans="1:29" ht="12" customHeight="1">
      <c r="A11" s="80"/>
      <c r="B11" s="102" t="s">
        <v>1000</v>
      </c>
      <c r="C11" s="102"/>
      <c r="D11" s="90"/>
      <c r="E11" s="80"/>
      <c r="F11" s="80"/>
      <c r="G11" s="1691">
        <f>'1a.Detailed SOFP '!G450</f>
        <v>0</v>
      </c>
      <c r="H11" s="1691">
        <f>'1a.Detailed SOFP '!H450</f>
        <v>0</v>
      </c>
      <c r="I11" s="1691">
        <f>'1a.Detailed SOFP '!I450</f>
        <v>0</v>
      </c>
      <c r="J11" s="1691">
        <f>'1a.Detailed SOFP '!J450</f>
        <v>0</v>
      </c>
      <c r="K11" s="1691">
        <f>'1a.Detailed SOFP '!K450</f>
        <v>0</v>
      </c>
      <c r="L11" s="1691">
        <f>'1a.Detailed SOFP '!L450</f>
        <v>0</v>
      </c>
      <c r="M11" s="1691">
        <f>'1a.Detailed SOFP '!M450</f>
        <v>0</v>
      </c>
      <c r="N11" s="1691">
        <f>'1a.Detailed SOFP '!N450</f>
        <v>0</v>
      </c>
      <c r="O11" s="118"/>
      <c r="P11" s="96"/>
      <c r="Q11" s="80"/>
      <c r="R11" s="80"/>
      <c r="S11" s="80"/>
      <c r="T11" s="80"/>
      <c r="U11" s="80"/>
      <c r="V11" s="80"/>
      <c r="W11" s="80"/>
      <c r="X11" s="80"/>
      <c r="Y11" s="80"/>
      <c r="Z11" s="80"/>
      <c r="AA11" s="80"/>
      <c r="AB11" s="80"/>
      <c r="AC11" s="80"/>
    </row>
    <row r="12" spans="1:29" ht="12" customHeight="1">
      <c r="A12" s="80"/>
      <c r="B12" s="446" t="s">
        <v>1001</v>
      </c>
      <c r="C12" s="446"/>
      <c r="D12" s="90"/>
      <c r="E12" s="80"/>
      <c r="F12" s="80"/>
      <c r="G12" s="1603"/>
      <c r="H12" s="1603"/>
      <c r="I12" s="1690"/>
      <c r="J12" s="1690"/>
      <c r="K12" s="1690"/>
      <c r="L12" s="1589"/>
      <c r="M12" s="1589"/>
      <c r="N12" s="1589"/>
      <c r="O12" s="96"/>
      <c r="P12" s="96"/>
      <c r="Q12" s="80"/>
      <c r="R12" s="80"/>
      <c r="S12" s="80"/>
      <c r="T12" s="80"/>
      <c r="U12" s="80"/>
      <c r="V12" s="80"/>
      <c r="W12" s="80"/>
      <c r="X12" s="80"/>
      <c r="Y12" s="80"/>
      <c r="Z12" s="80"/>
      <c r="AA12" s="80"/>
      <c r="AB12" s="80"/>
      <c r="AC12" s="80"/>
    </row>
    <row r="13" spans="1:29" ht="12" customHeight="1">
      <c r="A13" s="80"/>
      <c r="B13" s="102" t="s">
        <v>1002</v>
      </c>
      <c r="C13" s="102"/>
      <c r="D13" s="90"/>
      <c r="E13" s="80"/>
      <c r="F13" s="80"/>
      <c r="G13" s="1691">
        <f>'1a.Detailed SOFP '!G858</f>
        <v>0</v>
      </c>
      <c r="H13" s="1691">
        <f>'1a.Detailed SOFP '!H858</f>
        <v>0</v>
      </c>
      <c r="I13" s="1691">
        <f>'1a.Detailed SOFP '!I858</f>
        <v>0</v>
      </c>
      <c r="J13" s="1691">
        <f>'1a.Detailed SOFP '!J858</f>
        <v>0</v>
      </c>
      <c r="K13" s="1691">
        <f>'1a.Detailed SOFP '!K858</f>
        <v>0</v>
      </c>
      <c r="L13" s="1691">
        <f>'1a.Detailed SOFP '!L858</f>
        <v>0</v>
      </c>
      <c r="M13" s="1691">
        <f>'1a.Detailed SOFP '!M858</f>
        <v>0</v>
      </c>
      <c r="N13" s="1691">
        <f>'1a.Detailed SOFP '!N858</f>
        <v>0</v>
      </c>
      <c r="O13" s="118"/>
      <c r="P13" s="96"/>
      <c r="Q13" s="80"/>
      <c r="R13" s="80"/>
      <c r="S13" s="80"/>
      <c r="T13" s="80"/>
      <c r="U13" s="80"/>
      <c r="V13" s="80"/>
      <c r="W13" s="80"/>
      <c r="X13" s="80"/>
      <c r="Y13" s="80"/>
      <c r="Z13" s="80"/>
      <c r="AA13" s="80"/>
      <c r="AB13" s="80"/>
      <c r="AC13" s="80"/>
    </row>
    <row r="14" spans="1:29" ht="12" customHeight="1">
      <c r="A14" s="80"/>
      <c r="B14" s="102"/>
      <c r="C14" s="102"/>
      <c r="D14" s="90"/>
      <c r="E14" s="102"/>
      <c r="F14" s="90"/>
      <c r="G14" s="407"/>
      <c r="H14" s="407"/>
      <c r="I14" s="447"/>
      <c r="J14" s="96"/>
      <c r="K14" s="96"/>
      <c r="L14" s="96"/>
      <c r="M14" s="96"/>
      <c r="N14" s="96"/>
      <c r="O14" s="96"/>
      <c r="P14" s="96"/>
      <c r="Q14" s="80"/>
      <c r="R14" s="80"/>
      <c r="S14" s="80"/>
      <c r="T14" s="80"/>
      <c r="U14" s="80"/>
      <c r="V14" s="80"/>
      <c r="W14" s="80"/>
      <c r="X14" s="80"/>
      <c r="Y14" s="80"/>
      <c r="Z14" s="80"/>
      <c r="AA14" s="80"/>
      <c r="AB14" s="80"/>
      <c r="AC14" s="80"/>
    </row>
    <row r="15" spans="1:29" ht="12" customHeight="1">
      <c r="A15" s="15"/>
      <c r="B15" s="15"/>
      <c r="C15" s="15"/>
      <c r="D15" s="80"/>
      <c r="E15" s="83"/>
      <c r="F15" s="80"/>
      <c r="G15" s="80"/>
      <c r="H15" s="80"/>
      <c r="I15" s="80"/>
      <c r="J15" s="80"/>
      <c r="K15" s="80"/>
      <c r="L15" s="80"/>
      <c r="M15" s="80"/>
      <c r="N15" s="80"/>
      <c r="O15" s="80"/>
      <c r="P15" s="80"/>
      <c r="Q15" s="80"/>
      <c r="R15" s="80"/>
      <c r="S15" s="80"/>
      <c r="T15" s="80"/>
      <c r="U15" s="80"/>
      <c r="V15" s="80"/>
      <c r="W15" s="80"/>
      <c r="X15" s="80"/>
      <c r="Y15" s="80"/>
      <c r="Z15" s="80"/>
      <c r="AA15" s="80"/>
      <c r="AB15" s="80"/>
      <c r="AC15" s="80"/>
    </row>
    <row r="16" spans="1:29" ht="12" customHeight="1">
      <c r="A16" s="80"/>
      <c r="B16" s="102"/>
      <c r="C16" s="102"/>
      <c r="D16" s="90"/>
      <c r="F16" s="2001" t="s">
        <v>1003</v>
      </c>
      <c r="G16" s="1965"/>
      <c r="H16" s="1952"/>
      <c r="I16" s="2063" t="s">
        <v>1004</v>
      </c>
      <c r="J16" s="1965"/>
      <c r="K16" s="1952"/>
      <c r="L16" s="2063" t="s">
        <v>1005</v>
      </c>
      <c r="M16" s="1965"/>
      <c r="N16" s="1952"/>
      <c r="O16" s="448"/>
      <c r="P16" s="449"/>
      <c r="Q16" s="80"/>
      <c r="R16" s="80"/>
      <c r="S16" s="80"/>
      <c r="T16" s="80"/>
      <c r="U16" s="80"/>
      <c r="V16" s="80"/>
      <c r="W16" s="80"/>
      <c r="X16" s="80"/>
      <c r="Y16" s="80"/>
      <c r="Z16" s="80"/>
      <c r="AA16" s="80"/>
      <c r="AB16" s="80"/>
      <c r="AC16" s="80"/>
    </row>
    <row r="17" spans="1:29" ht="36">
      <c r="A17" s="80"/>
      <c r="B17" s="102"/>
      <c r="C17" s="102"/>
      <c r="D17" s="90"/>
      <c r="E17" s="1"/>
      <c r="F17" s="92" t="s">
        <v>138</v>
      </c>
      <c r="G17" s="92" t="s">
        <v>597</v>
      </c>
      <c r="H17" s="92" t="s">
        <v>816</v>
      </c>
      <c r="I17" s="92" t="s">
        <v>138</v>
      </c>
      <c r="J17" s="92" t="s">
        <v>597</v>
      </c>
      <c r="K17" s="92" t="s">
        <v>816</v>
      </c>
      <c r="L17" s="92" t="s">
        <v>138</v>
      </c>
      <c r="M17" s="92" t="s">
        <v>597</v>
      </c>
      <c r="N17" s="92" t="s">
        <v>816</v>
      </c>
      <c r="O17" s="448"/>
      <c r="P17" s="449"/>
      <c r="Q17" s="80"/>
      <c r="R17" s="80"/>
      <c r="S17" s="80"/>
      <c r="T17" s="80"/>
      <c r="U17" s="80"/>
      <c r="V17" s="80"/>
      <c r="W17" s="80"/>
      <c r="X17" s="80"/>
      <c r="Y17" s="80"/>
      <c r="Z17" s="80"/>
      <c r="AA17" s="80"/>
      <c r="AB17" s="80"/>
      <c r="AC17" s="80"/>
    </row>
    <row r="18" spans="1:29" ht="12" customHeight="1">
      <c r="A18" s="80"/>
      <c r="B18" s="102"/>
      <c r="C18" s="102"/>
      <c r="D18" s="90"/>
      <c r="F18" s="450" t="s">
        <v>142</v>
      </c>
      <c r="G18" s="450" t="s">
        <v>142</v>
      </c>
      <c r="H18" s="450" t="s">
        <v>142</v>
      </c>
      <c r="I18" s="450" t="s">
        <v>142</v>
      </c>
      <c r="J18" s="450" t="s">
        <v>142</v>
      </c>
      <c r="K18" s="450" t="s">
        <v>142</v>
      </c>
      <c r="L18" s="450" t="s">
        <v>142</v>
      </c>
      <c r="M18" s="450" t="s">
        <v>142</v>
      </c>
      <c r="N18" s="450" t="s">
        <v>142</v>
      </c>
      <c r="O18" s="450"/>
      <c r="P18" s="450"/>
      <c r="Q18" s="80"/>
      <c r="R18" s="80"/>
      <c r="S18" s="80"/>
      <c r="T18" s="80"/>
      <c r="U18" s="80"/>
      <c r="V18" s="80"/>
      <c r="W18" s="80"/>
      <c r="X18" s="80"/>
      <c r="Y18" s="80"/>
      <c r="Z18" s="80"/>
      <c r="AA18" s="80"/>
      <c r="AB18" s="80"/>
      <c r="AC18" s="80"/>
    </row>
    <row r="19" spans="1:29" ht="12" customHeight="1">
      <c r="A19" s="80"/>
      <c r="B19" s="185" t="s">
        <v>135</v>
      </c>
      <c r="C19" s="185"/>
      <c r="D19" s="90"/>
      <c r="E19" s="96"/>
      <c r="F19" s="96"/>
      <c r="G19" s="96"/>
      <c r="H19" s="80"/>
      <c r="I19" s="80"/>
      <c r="J19" s="80"/>
      <c r="K19" s="80"/>
      <c r="L19" s="96"/>
      <c r="M19" s="96"/>
      <c r="N19" s="96"/>
      <c r="O19" s="96"/>
      <c r="P19" s="96"/>
      <c r="Q19" s="80"/>
      <c r="R19" s="80"/>
      <c r="S19" s="80"/>
      <c r="T19" s="80"/>
      <c r="U19" s="80"/>
      <c r="V19" s="80"/>
      <c r="W19" s="80"/>
      <c r="X19" s="80"/>
      <c r="Y19" s="80"/>
      <c r="Z19" s="80"/>
      <c r="AA19" s="80"/>
      <c r="AB19" s="80"/>
      <c r="AC19" s="80"/>
    </row>
    <row r="20" spans="1:29" ht="12" customHeight="1">
      <c r="A20" s="80"/>
      <c r="B20" s="185" t="s">
        <v>1006</v>
      </c>
      <c r="C20" s="185"/>
      <c r="D20" s="9"/>
      <c r="E20" s="96"/>
      <c r="F20" s="96"/>
      <c r="G20" s="96"/>
      <c r="H20" s="80"/>
      <c r="I20" s="80"/>
      <c r="J20" s="80"/>
      <c r="K20" s="80"/>
      <c r="L20" s="96"/>
      <c r="M20" s="96"/>
      <c r="N20" s="96"/>
      <c r="O20" s="96"/>
      <c r="P20" s="96"/>
      <c r="Q20" s="80"/>
      <c r="R20" s="80"/>
      <c r="S20" s="80"/>
      <c r="T20" s="80"/>
      <c r="U20" s="80"/>
      <c r="V20" s="80"/>
      <c r="W20" s="80"/>
      <c r="X20" s="80"/>
      <c r="Y20" s="80"/>
      <c r="Z20" s="80"/>
      <c r="AA20" s="80"/>
      <c r="AB20" s="80"/>
      <c r="AC20" s="80"/>
    </row>
    <row r="21" spans="1:29" ht="12" customHeight="1">
      <c r="A21" s="80"/>
      <c r="B21" s="102" t="s">
        <v>1007</v>
      </c>
      <c r="C21" s="102"/>
      <c r="D21" s="90"/>
      <c r="F21" s="1596"/>
      <c r="G21" s="1596"/>
      <c r="H21" s="1596"/>
      <c r="I21" s="1596"/>
      <c r="J21" s="1596"/>
      <c r="K21" s="1596"/>
      <c r="L21" s="1596"/>
      <c r="M21" s="1596"/>
      <c r="N21" s="1596"/>
      <c r="O21" s="96"/>
      <c r="P21" s="96"/>
      <c r="Q21" s="80"/>
      <c r="R21" s="80"/>
      <c r="S21" s="80"/>
      <c r="T21" s="80"/>
      <c r="U21" s="80"/>
      <c r="V21" s="80"/>
      <c r="W21" s="80"/>
      <c r="X21" s="80"/>
      <c r="Y21" s="80"/>
      <c r="Z21" s="80"/>
      <c r="AA21" s="80"/>
      <c r="AB21" s="80"/>
      <c r="AC21" s="80"/>
    </row>
    <row r="22" spans="1:29" ht="12" customHeight="1">
      <c r="A22" s="80"/>
      <c r="B22" s="102" t="s">
        <v>406</v>
      </c>
      <c r="C22" s="102"/>
      <c r="D22" s="90"/>
      <c r="F22" s="1596"/>
      <c r="G22" s="1596"/>
      <c r="H22" s="1596"/>
      <c r="I22" s="1596"/>
      <c r="J22" s="1596"/>
      <c r="K22" s="1596"/>
      <c r="L22" s="1596"/>
      <c r="M22" s="1596"/>
      <c r="N22" s="1596"/>
      <c r="O22" s="96"/>
      <c r="P22" s="96"/>
      <c r="Q22" s="80"/>
      <c r="R22" s="80"/>
      <c r="S22" s="80"/>
      <c r="T22" s="80"/>
      <c r="U22" s="80"/>
      <c r="V22" s="80"/>
      <c r="W22" s="80"/>
      <c r="X22" s="80"/>
      <c r="Y22" s="80"/>
      <c r="Z22" s="80"/>
      <c r="AA22" s="80"/>
      <c r="AB22" s="80"/>
      <c r="AC22" s="80"/>
    </row>
    <row r="23" spans="1:29" ht="12" customHeight="1">
      <c r="A23" s="80"/>
      <c r="B23" s="102" t="s">
        <v>407</v>
      </c>
      <c r="C23" s="102"/>
      <c r="D23" s="90"/>
      <c r="F23" s="1596"/>
      <c r="G23" s="1596"/>
      <c r="H23" s="1596"/>
      <c r="I23" s="1596"/>
      <c r="J23" s="1596"/>
      <c r="K23" s="1596"/>
      <c r="L23" s="1596"/>
      <c r="M23" s="1596"/>
      <c r="N23" s="1596"/>
      <c r="O23" s="96"/>
      <c r="P23" s="96"/>
      <c r="Q23" s="80"/>
      <c r="R23" s="80"/>
      <c r="S23" s="80"/>
      <c r="T23" s="80"/>
      <c r="U23" s="80"/>
      <c r="V23" s="80"/>
      <c r="W23" s="80"/>
      <c r="X23" s="80"/>
      <c r="Y23" s="80"/>
      <c r="Z23" s="80"/>
      <c r="AA23" s="80"/>
      <c r="AB23" s="80"/>
      <c r="AC23" s="80"/>
    </row>
    <row r="24" spans="1:29" ht="12" customHeight="1">
      <c r="A24" s="80"/>
      <c r="B24" s="1101" t="s">
        <v>1008</v>
      </c>
      <c r="C24" s="1101"/>
      <c r="D24" s="1100"/>
      <c r="F24" s="1596"/>
      <c r="G24" s="1596"/>
      <c r="H24" s="1596"/>
      <c r="I24" s="1596"/>
      <c r="J24" s="1596"/>
      <c r="K24" s="1596"/>
      <c r="L24" s="1596"/>
      <c r="M24" s="1596"/>
      <c r="N24" s="1596"/>
      <c r="O24" s="96"/>
      <c r="P24" s="451"/>
      <c r="Q24" s="80"/>
      <c r="R24" s="80"/>
      <c r="S24" s="80"/>
      <c r="T24" s="80"/>
      <c r="U24" s="80"/>
      <c r="V24" s="80"/>
      <c r="W24" s="80"/>
      <c r="X24" s="80"/>
      <c r="Y24" s="80"/>
      <c r="Z24" s="80"/>
      <c r="AA24" s="80"/>
      <c r="AB24" s="80"/>
      <c r="AC24" s="80"/>
    </row>
    <row r="25" spans="1:29" ht="12" customHeight="1">
      <c r="A25" s="80"/>
      <c r="B25" s="1101" t="s">
        <v>1008</v>
      </c>
      <c r="C25" s="1174"/>
      <c r="D25" s="1168"/>
      <c r="F25" s="1596"/>
      <c r="G25" s="1596"/>
      <c r="H25" s="1596"/>
      <c r="I25" s="1596"/>
      <c r="J25" s="1596"/>
      <c r="K25" s="1596"/>
      <c r="L25" s="1596"/>
      <c r="M25" s="1596"/>
      <c r="N25" s="1596"/>
      <c r="O25" s="96"/>
      <c r="P25" s="451"/>
      <c r="Q25" s="80"/>
      <c r="R25" s="80"/>
      <c r="S25" s="80"/>
      <c r="T25" s="80"/>
      <c r="U25" s="80"/>
      <c r="V25" s="80"/>
      <c r="W25" s="80"/>
      <c r="X25" s="80"/>
      <c r="Y25" s="80"/>
      <c r="Z25" s="80"/>
      <c r="AA25" s="80"/>
      <c r="AB25" s="80"/>
      <c r="AC25" s="80"/>
    </row>
    <row r="26" spans="1:29" ht="12" customHeight="1">
      <c r="A26" s="80"/>
      <c r="B26" s="185" t="s">
        <v>1009</v>
      </c>
      <c r="C26" s="185"/>
      <c r="D26" s="9"/>
      <c r="F26" s="1589"/>
      <c r="G26" s="1589"/>
      <c r="H26" s="1589"/>
      <c r="I26" s="1589"/>
      <c r="J26" s="1589"/>
      <c r="K26" s="1589"/>
      <c r="L26" s="1589"/>
      <c r="M26" s="1589"/>
      <c r="N26" s="1589"/>
      <c r="O26" s="96"/>
      <c r="P26" s="96"/>
      <c r="Q26" s="80"/>
      <c r="R26" s="80"/>
      <c r="S26" s="80"/>
      <c r="T26" s="80"/>
      <c r="U26" s="80"/>
      <c r="V26" s="80"/>
      <c r="W26" s="80"/>
      <c r="X26" s="80"/>
      <c r="Y26" s="80"/>
      <c r="Z26" s="80"/>
      <c r="AA26" s="80"/>
      <c r="AB26" s="80"/>
      <c r="AC26" s="80"/>
    </row>
    <row r="27" spans="1:29" ht="12" customHeight="1">
      <c r="A27" s="80"/>
      <c r="B27" s="102" t="s">
        <v>1007</v>
      </c>
      <c r="C27" s="102"/>
      <c r="D27" s="90"/>
      <c r="F27" s="1596"/>
      <c r="G27" s="1596"/>
      <c r="H27" s="1596"/>
      <c r="I27" s="1596"/>
      <c r="J27" s="1596"/>
      <c r="K27" s="1596"/>
      <c r="L27" s="1596"/>
      <c r="M27" s="1596"/>
      <c r="N27" s="1596"/>
      <c r="O27" s="96"/>
      <c r="P27" s="96"/>
      <c r="Q27" s="80"/>
      <c r="R27" s="80"/>
      <c r="S27" s="80"/>
      <c r="T27" s="80"/>
      <c r="U27" s="80"/>
      <c r="V27" s="80"/>
      <c r="W27" s="80"/>
      <c r="X27" s="80"/>
      <c r="Y27" s="80"/>
      <c r="Z27" s="80"/>
      <c r="AA27" s="80"/>
      <c r="AB27" s="80"/>
      <c r="AC27" s="80"/>
    </row>
    <row r="28" spans="1:29" ht="12" customHeight="1">
      <c r="A28" s="80"/>
      <c r="B28" s="102" t="s">
        <v>406</v>
      </c>
      <c r="C28" s="185"/>
      <c r="D28" s="9"/>
      <c r="F28" s="1596"/>
      <c r="G28" s="1596"/>
      <c r="H28" s="1596"/>
      <c r="I28" s="1596"/>
      <c r="J28" s="1596"/>
      <c r="K28" s="1596"/>
      <c r="L28" s="1596"/>
      <c r="M28" s="1596"/>
      <c r="N28" s="1596"/>
      <c r="O28" s="96"/>
      <c r="P28" s="96"/>
      <c r="Q28" s="80"/>
      <c r="R28" s="80"/>
      <c r="S28" s="80"/>
      <c r="T28" s="80"/>
      <c r="U28" s="80"/>
      <c r="V28" s="80"/>
      <c r="W28" s="80"/>
      <c r="X28" s="80"/>
      <c r="Y28" s="80"/>
      <c r="Z28" s="80"/>
      <c r="AA28" s="80"/>
      <c r="AB28" s="80"/>
      <c r="AC28" s="80"/>
    </row>
    <row r="29" spans="1:29" ht="12" customHeight="1">
      <c r="A29" s="80"/>
      <c r="B29" s="102" t="s">
        <v>407</v>
      </c>
      <c r="C29" s="185"/>
      <c r="D29" s="9"/>
      <c r="F29" s="1596"/>
      <c r="G29" s="1596"/>
      <c r="H29" s="1596"/>
      <c r="I29" s="1596"/>
      <c r="J29" s="1596"/>
      <c r="K29" s="1596"/>
      <c r="L29" s="1596"/>
      <c r="M29" s="1596"/>
      <c r="N29" s="1596"/>
      <c r="O29" s="96"/>
      <c r="P29" s="96"/>
      <c r="Q29" s="80"/>
      <c r="R29" s="80"/>
      <c r="S29" s="80"/>
      <c r="T29" s="80"/>
      <c r="U29" s="80"/>
      <c r="V29" s="80"/>
      <c r="W29" s="80"/>
      <c r="X29" s="80"/>
      <c r="Y29" s="80"/>
      <c r="Z29" s="80"/>
      <c r="AA29" s="80"/>
      <c r="AB29" s="80"/>
      <c r="AC29" s="80"/>
    </row>
    <row r="30" spans="1:29" ht="12.75" customHeight="1">
      <c r="A30" s="80"/>
      <c r="B30" s="1101" t="s">
        <v>1008</v>
      </c>
      <c r="C30" s="1174"/>
      <c r="D30" s="1168"/>
      <c r="F30" s="1596"/>
      <c r="G30" s="1596"/>
      <c r="H30" s="1596"/>
      <c r="I30" s="1596"/>
      <c r="J30" s="1596"/>
      <c r="K30" s="1596"/>
      <c r="L30" s="1596"/>
      <c r="M30" s="1596"/>
      <c r="N30" s="1596"/>
      <c r="O30" s="96"/>
      <c r="P30" s="451"/>
      <c r="Q30" s="80"/>
      <c r="R30" s="80"/>
      <c r="S30" s="80"/>
      <c r="T30" s="80"/>
      <c r="U30" s="80"/>
      <c r="V30" s="80"/>
      <c r="W30" s="80"/>
      <c r="X30" s="80"/>
      <c r="Y30" s="80"/>
      <c r="Z30" s="80"/>
      <c r="AA30" s="80"/>
      <c r="AB30" s="80"/>
      <c r="AC30" s="80"/>
    </row>
    <row r="31" spans="1:29" ht="12.75" customHeight="1">
      <c r="A31" s="80"/>
      <c r="B31" s="1101" t="s">
        <v>1008</v>
      </c>
      <c r="C31" s="1174"/>
      <c r="D31" s="1168"/>
      <c r="F31" s="1596"/>
      <c r="G31" s="1596"/>
      <c r="H31" s="1596"/>
      <c r="I31" s="1596"/>
      <c r="J31" s="1596"/>
      <c r="K31" s="1596"/>
      <c r="L31" s="1596"/>
      <c r="M31" s="1596"/>
      <c r="N31" s="1596"/>
      <c r="O31" s="96"/>
      <c r="P31" s="451"/>
      <c r="Q31" s="80"/>
      <c r="R31" s="80"/>
      <c r="S31" s="80"/>
      <c r="T31" s="80"/>
      <c r="U31" s="80"/>
      <c r="V31" s="80"/>
      <c r="W31" s="80"/>
      <c r="X31" s="80"/>
      <c r="Y31" s="80"/>
      <c r="Z31" s="80"/>
      <c r="AA31" s="80"/>
      <c r="AB31" s="80"/>
      <c r="AC31" s="80"/>
    </row>
    <row r="32" spans="1:29" ht="12" customHeight="1">
      <c r="A32" s="80"/>
      <c r="B32" s="185" t="s">
        <v>1010</v>
      </c>
      <c r="C32" s="185"/>
      <c r="D32" s="9"/>
      <c r="F32" s="1589"/>
      <c r="G32" s="1589"/>
      <c r="H32" s="1589"/>
      <c r="I32" s="1589"/>
      <c r="J32" s="1589"/>
      <c r="K32" s="1589"/>
      <c r="L32" s="1589"/>
      <c r="M32" s="1589"/>
      <c r="N32" s="1589"/>
      <c r="O32" s="96"/>
      <c r="P32" s="96"/>
      <c r="Q32" s="80"/>
      <c r="R32" s="80"/>
      <c r="S32" s="80"/>
      <c r="T32" s="80"/>
      <c r="U32" s="80"/>
      <c r="V32" s="80"/>
      <c r="W32" s="80"/>
      <c r="X32" s="80"/>
      <c r="Y32" s="80"/>
      <c r="Z32" s="80"/>
      <c r="AA32" s="80"/>
      <c r="AB32" s="80"/>
      <c r="AC32" s="80"/>
    </row>
    <row r="33" spans="1:29" ht="12" customHeight="1">
      <c r="A33" s="80"/>
      <c r="B33" s="102" t="s">
        <v>1007</v>
      </c>
      <c r="C33" s="102"/>
      <c r="D33" s="90"/>
      <c r="F33" s="1596"/>
      <c r="G33" s="1596"/>
      <c r="H33" s="1596"/>
      <c r="I33" s="1596"/>
      <c r="J33" s="1596"/>
      <c r="K33" s="1596"/>
      <c r="L33" s="1596"/>
      <c r="M33" s="1596"/>
      <c r="N33" s="1596"/>
      <c r="O33" s="96"/>
      <c r="P33" s="96"/>
      <c r="Q33" s="80"/>
      <c r="R33" s="80"/>
      <c r="S33" s="80"/>
      <c r="T33" s="80"/>
      <c r="U33" s="80"/>
      <c r="V33" s="80"/>
      <c r="W33" s="80"/>
      <c r="X33" s="80"/>
      <c r="Y33" s="80"/>
      <c r="Z33" s="80"/>
      <c r="AA33" s="80"/>
      <c r="AB33" s="80"/>
      <c r="AC33" s="80"/>
    </row>
    <row r="34" spans="1:29" ht="12" customHeight="1">
      <c r="A34" s="80"/>
      <c r="B34" s="102" t="s">
        <v>406</v>
      </c>
      <c r="C34" s="102"/>
      <c r="D34" s="90"/>
      <c r="F34" s="1596"/>
      <c r="G34" s="1596"/>
      <c r="H34" s="1596"/>
      <c r="I34" s="1596"/>
      <c r="J34" s="1596"/>
      <c r="K34" s="1596"/>
      <c r="L34" s="1596"/>
      <c r="M34" s="1596"/>
      <c r="N34" s="1596"/>
      <c r="O34" s="96"/>
      <c r="P34" s="96"/>
      <c r="Q34" s="80"/>
      <c r="R34" s="80"/>
      <c r="S34" s="80"/>
      <c r="T34" s="80"/>
      <c r="U34" s="80"/>
      <c r="V34" s="80"/>
      <c r="W34" s="80"/>
      <c r="X34" s="80"/>
      <c r="Y34" s="80"/>
      <c r="Z34" s="80"/>
      <c r="AA34" s="80"/>
      <c r="AB34" s="80"/>
      <c r="AC34" s="80"/>
    </row>
    <row r="35" spans="1:29" ht="12" customHeight="1">
      <c r="A35" s="80"/>
      <c r="B35" s="102" t="s">
        <v>407</v>
      </c>
      <c r="C35" s="102"/>
      <c r="D35" s="90"/>
      <c r="F35" s="1596"/>
      <c r="G35" s="1596"/>
      <c r="H35" s="1596"/>
      <c r="I35" s="1596"/>
      <c r="J35" s="1596"/>
      <c r="K35" s="1596"/>
      <c r="L35" s="1596"/>
      <c r="M35" s="1596"/>
      <c r="N35" s="1596"/>
      <c r="O35" s="96"/>
      <c r="P35" s="96"/>
      <c r="Q35" s="80"/>
      <c r="R35" s="80"/>
      <c r="S35" s="80"/>
      <c r="T35" s="80"/>
      <c r="U35" s="80"/>
      <c r="V35" s="80"/>
      <c r="W35" s="80"/>
      <c r="X35" s="80"/>
      <c r="Y35" s="80"/>
      <c r="Z35" s="80"/>
      <c r="AA35" s="80"/>
      <c r="AB35" s="80"/>
      <c r="AC35" s="80"/>
    </row>
    <row r="36" spans="1:29" ht="12" customHeight="1">
      <c r="A36" s="80"/>
      <c r="B36" s="1101" t="s">
        <v>1008</v>
      </c>
      <c r="C36" s="1174"/>
      <c r="D36" s="1168"/>
      <c r="F36" s="1596"/>
      <c r="G36" s="1596"/>
      <c r="H36" s="1596"/>
      <c r="I36" s="1596"/>
      <c r="J36" s="1596"/>
      <c r="K36" s="1596"/>
      <c r="L36" s="1596"/>
      <c r="M36" s="1596"/>
      <c r="N36" s="1596"/>
      <c r="O36" s="96"/>
      <c r="P36" s="451"/>
      <c r="Q36" s="80"/>
      <c r="R36" s="80"/>
      <c r="S36" s="80"/>
      <c r="T36" s="80"/>
      <c r="U36" s="80"/>
      <c r="V36" s="80"/>
      <c r="W36" s="80"/>
      <c r="X36" s="80"/>
      <c r="Y36" s="80"/>
      <c r="Z36" s="80"/>
      <c r="AA36" s="80"/>
      <c r="AB36" s="80"/>
      <c r="AC36" s="80"/>
    </row>
    <row r="37" spans="1:29" ht="12" customHeight="1">
      <c r="A37" s="80"/>
      <c r="B37" s="1101" t="s">
        <v>1008</v>
      </c>
      <c r="C37" s="1174"/>
      <c r="D37" s="1168"/>
      <c r="F37" s="1596"/>
      <c r="G37" s="1596"/>
      <c r="H37" s="1596"/>
      <c r="I37" s="1596"/>
      <c r="J37" s="1596"/>
      <c r="K37" s="1596"/>
      <c r="L37" s="1596"/>
      <c r="M37" s="1596"/>
      <c r="N37" s="1596"/>
      <c r="O37" s="96"/>
      <c r="P37" s="451"/>
      <c r="Q37" s="80"/>
      <c r="R37" s="80"/>
      <c r="S37" s="80"/>
      <c r="T37" s="80"/>
      <c r="U37" s="80"/>
      <c r="V37" s="80"/>
      <c r="W37" s="80"/>
      <c r="X37" s="80"/>
      <c r="Y37" s="80"/>
      <c r="Z37" s="80"/>
      <c r="AA37" s="80"/>
      <c r="AB37" s="80"/>
      <c r="AC37" s="80"/>
    </row>
    <row r="38" spans="1:29" ht="12" customHeight="1">
      <c r="A38" s="80"/>
      <c r="B38" s="102"/>
      <c r="C38" s="102"/>
      <c r="D38" s="90"/>
      <c r="F38" s="1589"/>
      <c r="G38" s="1589"/>
      <c r="H38" s="1589"/>
      <c r="I38" s="1589"/>
      <c r="J38" s="1589"/>
      <c r="K38" s="1589"/>
      <c r="L38" s="1589"/>
      <c r="M38" s="1589"/>
      <c r="N38" s="1589"/>
      <c r="O38" s="96"/>
      <c r="P38" s="96"/>
      <c r="Q38" s="80"/>
      <c r="R38" s="80"/>
      <c r="S38" s="80"/>
      <c r="T38" s="80"/>
      <c r="U38" s="80"/>
      <c r="V38" s="80"/>
      <c r="W38" s="80"/>
      <c r="X38" s="80"/>
      <c r="Y38" s="80"/>
      <c r="Z38" s="80"/>
      <c r="AA38" s="80"/>
      <c r="AB38" s="80"/>
      <c r="AC38" s="80"/>
    </row>
    <row r="39" spans="1:29" ht="12" customHeight="1">
      <c r="A39" s="80"/>
      <c r="B39" s="102"/>
      <c r="C39" s="102"/>
      <c r="D39" s="90"/>
      <c r="F39" s="1592">
        <f t="shared" ref="F39:N39" si="0">SUM(F21:F38)</f>
        <v>0</v>
      </c>
      <c r="G39" s="1592">
        <f t="shared" si="0"/>
        <v>0</v>
      </c>
      <c r="H39" s="1592">
        <f t="shared" si="0"/>
        <v>0</v>
      </c>
      <c r="I39" s="1592">
        <f t="shared" si="0"/>
        <v>0</v>
      </c>
      <c r="J39" s="1592">
        <f t="shared" si="0"/>
        <v>0</v>
      </c>
      <c r="K39" s="1592">
        <f t="shared" si="0"/>
        <v>0</v>
      </c>
      <c r="L39" s="1592">
        <f t="shared" si="0"/>
        <v>0</v>
      </c>
      <c r="M39" s="1592">
        <f t="shared" si="0"/>
        <v>0</v>
      </c>
      <c r="N39" s="1592">
        <f t="shared" si="0"/>
        <v>0</v>
      </c>
      <c r="O39" s="452"/>
      <c r="P39" s="96"/>
      <c r="Q39" s="80"/>
      <c r="R39" s="80"/>
      <c r="S39" s="80"/>
      <c r="T39" s="80"/>
      <c r="U39" s="80"/>
      <c r="V39" s="80"/>
      <c r="W39" s="80"/>
      <c r="X39" s="80"/>
      <c r="Y39" s="80"/>
      <c r="Z39" s="80"/>
      <c r="AA39" s="80"/>
      <c r="AB39" s="80"/>
      <c r="AC39" s="80"/>
    </row>
    <row r="40" spans="1:29" ht="12" customHeight="1">
      <c r="A40" s="80"/>
      <c r="B40" s="102"/>
      <c r="C40" s="102"/>
      <c r="D40" s="90"/>
      <c r="F40" s="1589"/>
      <c r="G40" s="1589"/>
      <c r="H40" s="1589"/>
      <c r="I40" s="1589"/>
      <c r="J40" s="1589"/>
      <c r="K40" s="1589"/>
      <c r="L40" s="1589"/>
      <c r="M40" s="1589"/>
      <c r="N40" s="1589"/>
      <c r="O40" s="96"/>
      <c r="P40" s="96"/>
      <c r="Q40" s="80"/>
      <c r="R40" s="80"/>
      <c r="S40" s="80"/>
      <c r="T40" s="80"/>
      <c r="U40" s="80"/>
      <c r="V40" s="80"/>
      <c r="W40" s="80"/>
      <c r="X40" s="80"/>
      <c r="Y40" s="80"/>
      <c r="Z40" s="80"/>
      <c r="AA40" s="80"/>
      <c r="AB40" s="80"/>
      <c r="AC40" s="80"/>
    </row>
    <row r="41" spans="1:29" ht="12" customHeight="1">
      <c r="A41" s="80"/>
      <c r="B41" s="453" t="s">
        <v>1011</v>
      </c>
      <c r="C41" s="185"/>
      <c r="D41" s="90"/>
      <c r="F41" s="1621"/>
      <c r="G41" s="1621"/>
      <c r="H41" s="1621"/>
      <c r="I41" s="1621">
        <f t="shared" ref="I41:J41" si="1">I39-G11</f>
        <v>0</v>
      </c>
      <c r="J41" s="1621">
        <f t="shared" si="1"/>
        <v>0</v>
      </c>
      <c r="K41" s="1621">
        <f>K39-J11</f>
        <v>0</v>
      </c>
      <c r="L41" s="1621">
        <f t="shared" ref="L41:M41" si="2">L39-G13</f>
        <v>0</v>
      </c>
      <c r="M41" s="1621">
        <f t="shared" si="2"/>
        <v>0</v>
      </c>
      <c r="N41" s="1621">
        <f>N39-J13</f>
        <v>0</v>
      </c>
      <c r="O41" s="96"/>
      <c r="P41" s="96"/>
      <c r="Q41" s="80"/>
      <c r="R41" s="80"/>
      <c r="S41" s="80"/>
      <c r="T41" s="80"/>
      <c r="U41" s="80"/>
      <c r="V41" s="80"/>
      <c r="W41" s="80"/>
      <c r="X41" s="80"/>
      <c r="Y41" s="80"/>
      <c r="Z41" s="80"/>
      <c r="AA41" s="80"/>
      <c r="AB41" s="80"/>
      <c r="AC41" s="80"/>
    </row>
    <row r="42" spans="1:29" ht="12" customHeight="1">
      <c r="A42" s="80"/>
      <c r="B42" s="185"/>
      <c r="C42" s="185"/>
      <c r="D42" s="90"/>
      <c r="F42" s="1621"/>
      <c r="G42" s="1621"/>
      <c r="H42" s="1621"/>
      <c r="I42" s="1621"/>
      <c r="J42" s="1621"/>
      <c r="K42" s="1621"/>
      <c r="L42" s="1621"/>
      <c r="M42" s="1621"/>
      <c r="N42" s="1621"/>
      <c r="O42" s="96"/>
      <c r="P42" s="96"/>
      <c r="Q42" s="80"/>
      <c r="R42" s="80"/>
      <c r="S42" s="80"/>
      <c r="T42" s="80"/>
      <c r="U42" s="80"/>
      <c r="V42" s="80"/>
      <c r="W42" s="80"/>
      <c r="X42" s="80"/>
      <c r="Y42" s="80"/>
      <c r="Z42" s="80"/>
      <c r="AA42" s="80"/>
      <c r="AB42" s="80"/>
      <c r="AC42" s="80"/>
    </row>
    <row r="43" spans="1:29" ht="12" customHeight="1">
      <c r="A43" s="80"/>
      <c r="B43" s="185" t="s">
        <v>136</v>
      </c>
      <c r="C43" s="185"/>
      <c r="D43" s="90"/>
      <c r="F43" s="96"/>
      <c r="G43" s="96"/>
      <c r="H43" s="96"/>
      <c r="I43" s="96"/>
      <c r="J43" s="96"/>
      <c r="K43" s="96"/>
      <c r="L43" s="96"/>
      <c r="M43" s="96"/>
      <c r="N43" s="96"/>
      <c r="O43" s="96"/>
      <c r="P43" s="96"/>
      <c r="Q43" s="80"/>
      <c r="R43" s="80"/>
      <c r="S43" s="80"/>
      <c r="T43" s="80"/>
      <c r="U43" s="80"/>
      <c r="V43" s="80"/>
      <c r="W43" s="80"/>
      <c r="X43" s="80"/>
      <c r="Y43" s="80"/>
      <c r="Z43" s="80"/>
      <c r="AA43" s="80"/>
      <c r="AB43" s="80"/>
      <c r="AC43" s="80"/>
    </row>
    <row r="44" spans="1:29" ht="12" customHeight="1">
      <c r="A44" s="80"/>
      <c r="B44" s="185" t="s">
        <v>1006</v>
      </c>
      <c r="C44" s="185"/>
      <c r="D44" s="90"/>
      <c r="F44" s="96"/>
      <c r="G44" s="96"/>
      <c r="H44" s="96"/>
      <c r="I44" s="96"/>
      <c r="J44" s="96"/>
      <c r="K44" s="96"/>
      <c r="L44" s="96"/>
      <c r="M44" s="96"/>
      <c r="N44" s="96"/>
      <c r="O44" s="96"/>
      <c r="P44" s="96"/>
      <c r="Q44" s="80"/>
      <c r="R44" s="80"/>
      <c r="S44" s="80"/>
      <c r="T44" s="80"/>
      <c r="U44" s="80"/>
      <c r="V44" s="80"/>
      <c r="W44" s="80"/>
      <c r="X44" s="80"/>
      <c r="Y44" s="80"/>
      <c r="Z44" s="80"/>
      <c r="AA44" s="80"/>
      <c r="AB44" s="80"/>
      <c r="AC44" s="80"/>
    </row>
    <row r="45" spans="1:29" ht="12" customHeight="1">
      <c r="A45" s="80"/>
      <c r="B45" s="102" t="s">
        <v>1007</v>
      </c>
      <c r="C45" s="102"/>
      <c r="D45" s="90"/>
      <c r="F45" s="1596"/>
      <c r="G45" s="1596"/>
      <c r="H45" s="1596"/>
      <c r="I45" s="1596"/>
      <c r="J45" s="1596"/>
      <c r="K45" s="1596"/>
      <c r="L45" s="1596"/>
      <c r="M45" s="1596"/>
      <c r="N45" s="1596"/>
      <c r="O45" s="96"/>
      <c r="P45" s="96"/>
      <c r="Q45" s="80"/>
      <c r="R45" s="80"/>
      <c r="S45" s="80"/>
      <c r="T45" s="80"/>
      <c r="U45" s="80"/>
      <c r="V45" s="80"/>
      <c r="W45" s="80"/>
      <c r="X45" s="80"/>
      <c r="Y45" s="80"/>
      <c r="Z45" s="80"/>
      <c r="AA45" s="80"/>
      <c r="AB45" s="80"/>
      <c r="AC45" s="80"/>
    </row>
    <row r="46" spans="1:29" ht="12" customHeight="1">
      <c r="A46" s="80"/>
      <c r="B46" s="102" t="s">
        <v>406</v>
      </c>
      <c r="C46" s="102"/>
      <c r="D46" s="90"/>
      <c r="F46" s="1596"/>
      <c r="G46" s="1596"/>
      <c r="H46" s="1596"/>
      <c r="I46" s="1596"/>
      <c r="J46" s="1596"/>
      <c r="K46" s="1596"/>
      <c r="L46" s="1596"/>
      <c r="M46" s="1596"/>
      <c r="N46" s="1596"/>
      <c r="O46" s="96"/>
      <c r="P46" s="96"/>
      <c r="Q46" s="80"/>
      <c r="R46" s="80"/>
      <c r="S46" s="80"/>
      <c r="T46" s="80"/>
      <c r="U46" s="80"/>
      <c r="V46" s="80"/>
      <c r="W46" s="80"/>
      <c r="X46" s="80"/>
      <c r="Y46" s="80"/>
      <c r="Z46" s="80"/>
      <c r="AA46" s="80"/>
      <c r="AB46" s="80"/>
      <c r="AC46" s="80"/>
    </row>
    <row r="47" spans="1:29" ht="12" customHeight="1">
      <c r="A47" s="80"/>
      <c r="B47" s="102" t="s">
        <v>407</v>
      </c>
      <c r="C47" s="102"/>
      <c r="D47" s="90"/>
      <c r="F47" s="1596"/>
      <c r="G47" s="1596"/>
      <c r="H47" s="1596"/>
      <c r="I47" s="1596"/>
      <c r="J47" s="1596"/>
      <c r="K47" s="1596"/>
      <c r="L47" s="1596"/>
      <c r="M47" s="1596"/>
      <c r="N47" s="1596"/>
      <c r="O47" s="96"/>
      <c r="P47" s="96"/>
      <c r="Q47" s="80"/>
      <c r="R47" s="80"/>
      <c r="S47" s="80"/>
      <c r="T47" s="80"/>
      <c r="U47" s="80"/>
      <c r="V47" s="80"/>
      <c r="W47" s="80"/>
      <c r="X47" s="80"/>
      <c r="Y47" s="80"/>
      <c r="Z47" s="80"/>
      <c r="AA47" s="80"/>
      <c r="AB47" s="80"/>
      <c r="AC47" s="80"/>
    </row>
    <row r="48" spans="1:29" ht="12" customHeight="1">
      <c r="A48" s="80"/>
      <c r="B48" s="1101" t="s">
        <v>1008</v>
      </c>
      <c r="C48" s="1174"/>
      <c r="D48" s="1168"/>
      <c r="F48" s="1596"/>
      <c r="G48" s="1596"/>
      <c r="H48" s="1596"/>
      <c r="I48" s="1596"/>
      <c r="J48" s="1596"/>
      <c r="K48" s="1596"/>
      <c r="L48" s="1596"/>
      <c r="M48" s="1596"/>
      <c r="N48" s="1596"/>
      <c r="O48" s="96"/>
      <c r="P48" s="451"/>
      <c r="Q48" s="80"/>
      <c r="R48" s="80"/>
      <c r="S48" s="80"/>
      <c r="T48" s="80"/>
      <c r="U48" s="80"/>
      <c r="V48" s="80"/>
      <c r="W48" s="80"/>
      <c r="X48" s="80"/>
      <c r="Y48" s="80"/>
      <c r="Z48" s="80"/>
      <c r="AA48" s="80"/>
      <c r="AB48" s="80"/>
      <c r="AC48" s="80"/>
    </row>
    <row r="49" spans="1:29" ht="12" customHeight="1">
      <c r="A49" s="80"/>
      <c r="B49" s="1101" t="s">
        <v>1008</v>
      </c>
      <c r="C49" s="1174"/>
      <c r="D49" s="1168"/>
      <c r="F49" s="1596"/>
      <c r="G49" s="1596"/>
      <c r="H49" s="1596"/>
      <c r="I49" s="1596"/>
      <c r="J49" s="1596"/>
      <c r="K49" s="1596"/>
      <c r="L49" s="1596"/>
      <c r="M49" s="1596"/>
      <c r="N49" s="1596"/>
      <c r="O49" s="96"/>
      <c r="P49" s="451"/>
      <c r="Q49" s="80"/>
      <c r="R49" s="80"/>
      <c r="S49" s="80"/>
      <c r="T49" s="80"/>
      <c r="U49" s="80"/>
      <c r="V49" s="80"/>
      <c r="W49" s="80"/>
      <c r="X49" s="80"/>
      <c r="Y49" s="80"/>
      <c r="Z49" s="80"/>
      <c r="AA49" s="80"/>
      <c r="AB49" s="80"/>
      <c r="AC49" s="80"/>
    </row>
    <row r="50" spans="1:29" ht="12" customHeight="1">
      <c r="A50" s="80"/>
      <c r="B50" s="185" t="s">
        <v>1009</v>
      </c>
      <c r="C50" s="185"/>
      <c r="D50" s="9"/>
      <c r="F50" s="1589"/>
      <c r="G50" s="1589"/>
      <c r="H50" s="1589"/>
      <c r="I50" s="1589"/>
      <c r="J50" s="1589"/>
      <c r="K50" s="1589"/>
      <c r="L50" s="1589"/>
      <c r="M50" s="1589"/>
      <c r="N50" s="1589"/>
      <c r="O50" s="96"/>
      <c r="P50" s="96"/>
      <c r="Q50" s="80"/>
      <c r="R50" s="80"/>
      <c r="S50" s="80"/>
      <c r="T50" s="80"/>
      <c r="U50" s="80"/>
      <c r="V50" s="80"/>
      <c r="W50" s="80"/>
      <c r="X50" s="80"/>
      <c r="Y50" s="80"/>
      <c r="Z50" s="80"/>
      <c r="AA50" s="80"/>
      <c r="AB50" s="80"/>
      <c r="AC50" s="80"/>
    </row>
    <row r="51" spans="1:29" ht="12" customHeight="1">
      <c r="A51" s="80"/>
      <c r="B51" s="102" t="s">
        <v>1007</v>
      </c>
      <c r="C51" s="102"/>
      <c r="D51" s="90"/>
      <c r="F51" s="1596"/>
      <c r="G51" s="1596"/>
      <c r="H51" s="1596"/>
      <c r="I51" s="1596"/>
      <c r="J51" s="1596"/>
      <c r="K51" s="1596"/>
      <c r="L51" s="1596"/>
      <c r="M51" s="1596"/>
      <c r="N51" s="1596"/>
      <c r="O51" s="96"/>
      <c r="P51" s="96"/>
      <c r="Q51" s="80"/>
      <c r="R51" s="80"/>
      <c r="S51" s="80"/>
      <c r="T51" s="80"/>
      <c r="U51" s="80"/>
      <c r="V51" s="80"/>
      <c r="W51" s="80"/>
      <c r="X51" s="80"/>
      <c r="Y51" s="80"/>
      <c r="Z51" s="80"/>
      <c r="AA51" s="80"/>
      <c r="AB51" s="80"/>
      <c r="AC51" s="80"/>
    </row>
    <row r="52" spans="1:29" ht="12" customHeight="1">
      <c r="A52" s="80"/>
      <c r="B52" s="102" t="s">
        <v>406</v>
      </c>
      <c r="C52" s="185"/>
      <c r="D52" s="9"/>
      <c r="F52" s="1596"/>
      <c r="G52" s="1596"/>
      <c r="H52" s="1596"/>
      <c r="I52" s="1596"/>
      <c r="J52" s="1596"/>
      <c r="K52" s="1596"/>
      <c r="L52" s="1596"/>
      <c r="M52" s="1596"/>
      <c r="N52" s="1596"/>
      <c r="O52" s="96"/>
      <c r="P52" s="96"/>
      <c r="Q52" s="80"/>
      <c r="R52" s="80"/>
      <c r="S52" s="80"/>
      <c r="T52" s="80"/>
      <c r="U52" s="80"/>
      <c r="V52" s="80"/>
      <c r="W52" s="80"/>
      <c r="X52" s="80"/>
      <c r="Y52" s="80"/>
      <c r="Z52" s="80"/>
      <c r="AA52" s="80"/>
      <c r="AB52" s="80"/>
      <c r="AC52" s="80"/>
    </row>
    <row r="53" spans="1:29" ht="12" customHeight="1">
      <c r="A53" s="80"/>
      <c r="B53" s="102" t="s">
        <v>407</v>
      </c>
      <c r="C53" s="185"/>
      <c r="D53" s="9"/>
      <c r="F53" s="1596"/>
      <c r="G53" s="1596"/>
      <c r="H53" s="1596"/>
      <c r="I53" s="1596"/>
      <c r="J53" s="1596"/>
      <c r="K53" s="1596"/>
      <c r="L53" s="1596"/>
      <c r="M53" s="1596"/>
      <c r="N53" s="1596"/>
      <c r="O53" s="96"/>
      <c r="P53" s="96"/>
      <c r="Q53" s="80"/>
      <c r="R53" s="80"/>
      <c r="S53" s="80"/>
      <c r="T53" s="80"/>
      <c r="U53" s="80"/>
      <c r="V53" s="80"/>
      <c r="W53" s="80"/>
      <c r="X53" s="80"/>
      <c r="Y53" s="80"/>
      <c r="Z53" s="80"/>
      <c r="AA53" s="80"/>
      <c r="AB53" s="80"/>
      <c r="AC53" s="80"/>
    </row>
    <row r="54" spans="1:29" ht="12" customHeight="1">
      <c r="A54" s="80"/>
      <c r="B54" s="1101" t="s">
        <v>1008</v>
      </c>
      <c r="C54" s="1174"/>
      <c r="D54" s="1168"/>
      <c r="F54" s="1596"/>
      <c r="G54" s="1596"/>
      <c r="H54" s="1596"/>
      <c r="I54" s="1596"/>
      <c r="J54" s="1596"/>
      <c r="K54" s="1596"/>
      <c r="L54" s="1596"/>
      <c r="M54" s="1596"/>
      <c r="N54" s="1596"/>
      <c r="O54" s="96"/>
      <c r="P54" s="451"/>
      <c r="Q54" s="80"/>
      <c r="R54" s="80"/>
      <c r="S54" s="80"/>
      <c r="T54" s="80"/>
      <c r="U54" s="80"/>
      <c r="V54" s="80"/>
      <c r="W54" s="80"/>
      <c r="X54" s="80"/>
      <c r="Y54" s="80"/>
      <c r="Z54" s="80"/>
      <c r="AA54" s="80"/>
      <c r="AB54" s="80"/>
      <c r="AC54" s="80"/>
    </row>
    <row r="55" spans="1:29" ht="12" customHeight="1">
      <c r="A55" s="80"/>
      <c r="B55" s="1101" t="s">
        <v>1008</v>
      </c>
      <c r="C55" s="1174"/>
      <c r="D55" s="1168"/>
      <c r="F55" s="1596"/>
      <c r="G55" s="1596"/>
      <c r="H55" s="1596"/>
      <c r="I55" s="1596"/>
      <c r="J55" s="1596"/>
      <c r="K55" s="1596"/>
      <c r="L55" s="1596"/>
      <c r="M55" s="1596"/>
      <c r="N55" s="1596"/>
      <c r="O55" s="96"/>
      <c r="P55" s="451"/>
      <c r="Q55" s="80"/>
      <c r="R55" s="80"/>
      <c r="S55" s="80"/>
      <c r="T55" s="80"/>
      <c r="U55" s="80"/>
      <c r="V55" s="80"/>
      <c r="W55" s="80"/>
      <c r="X55" s="80"/>
      <c r="Y55" s="80"/>
      <c r="Z55" s="80"/>
      <c r="AA55" s="80"/>
      <c r="AB55" s="80"/>
      <c r="AC55" s="80"/>
    </row>
    <row r="56" spans="1:29" ht="12" customHeight="1">
      <c r="A56" s="80"/>
      <c r="B56" s="185" t="s">
        <v>1010</v>
      </c>
      <c r="C56" s="185"/>
      <c r="D56" s="9"/>
      <c r="F56" s="1589"/>
      <c r="G56" s="1589"/>
      <c r="H56" s="1589"/>
      <c r="I56" s="1589"/>
      <c r="J56" s="1589"/>
      <c r="K56" s="1589"/>
      <c r="L56" s="1589"/>
      <c r="M56" s="1589"/>
      <c r="N56" s="1589"/>
      <c r="O56" s="96"/>
      <c r="P56" s="96"/>
      <c r="Q56" s="80"/>
      <c r="R56" s="80"/>
      <c r="S56" s="80"/>
      <c r="T56" s="80"/>
      <c r="U56" s="80"/>
      <c r="V56" s="80"/>
      <c r="W56" s="80"/>
      <c r="X56" s="80"/>
      <c r="Y56" s="80"/>
      <c r="Z56" s="80"/>
      <c r="AA56" s="80"/>
      <c r="AB56" s="80"/>
      <c r="AC56" s="80"/>
    </row>
    <row r="57" spans="1:29" ht="12" customHeight="1">
      <c r="A57" s="80"/>
      <c r="B57" s="102" t="s">
        <v>1007</v>
      </c>
      <c r="C57" s="102"/>
      <c r="D57" s="90"/>
      <c r="F57" s="1596"/>
      <c r="G57" s="1596"/>
      <c r="H57" s="1596"/>
      <c r="I57" s="1596"/>
      <c r="J57" s="1596"/>
      <c r="K57" s="1596"/>
      <c r="L57" s="1596"/>
      <c r="M57" s="1596"/>
      <c r="N57" s="1596"/>
      <c r="O57" s="96"/>
      <c r="P57" s="96"/>
      <c r="Q57" s="80"/>
      <c r="R57" s="80"/>
      <c r="S57" s="80"/>
      <c r="T57" s="80"/>
      <c r="U57" s="80"/>
      <c r="V57" s="80"/>
      <c r="W57" s="80"/>
      <c r="X57" s="80"/>
      <c r="Y57" s="80"/>
      <c r="Z57" s="80"/>
      <c r="AA57" s="80"/>
      <c r="AB57" s="80"/>
      <c r="AC57" s="80"/>
    </row>
    <row r="58" spans="1:29" ht="12" customHeight="1">
      <c r="A58" s="80"/>
      <c r="B58" s="102" t="s">
        <v>406</v>
      </c>
      <c r="C58" s="102"/>
      <c r="D58" s="90"/>
      <c r="F58" s="1596"/>
      <c r="G58" s="1596"/>
      <c r="H58" s="1596"/>
      <c r="I58" s="1596"/>
      <c r="J58" s="1596"/>
      <c r="K58" s="1596"/>
      <c r="L58" s="1596"/>
      <c r="M58" s="1596"/>
      <c r="N58" s="1596"/>
      <c r="O58" s="96"/>
      <c r="P58" s="96"/>
      <c r="Q58" s="80"/>
      <c r="R58" s="80"/>
      <c r="S58" s="80"/>
      <c r="T58" s="80"/>
      <c r="U58" s="80"/>
      <c r="V58" s="80"/>
      <c r="W58" s="80"/>
      <c r="X58" s="80"/>
      <c r="Y58" s="80"/>
      <c r="Z58" s="80"/>
      <c r="AA58" s="80"/>
      <c r="AB58" s="80"/>
      <c r="AC58" s="80"/>
    </row>
    <row r="59" spans="1:29" ht="12" customHeight="1">
      <c r="A59" s="80"/>
      <c r="B59" s="102" t="s">
        <v>407</v>
      </c>
      <c r="C59" s="102"/>
      <c r="D59" s="90"/>
      <c r="F59" s="1596"/>
      <c r="G59" s="1596"/>
      <c r="H59" s="1596"/>
      <c r="I59" s="1596"/>
      <c r="J59" s="1596"/>
      <c r="K59" s="1596"/>
      <c r="L59" s="1596"/>
      <c r="M59" s="1596"/>
      <c r="N59" s="1596"/>
      <c r="O59" s="96"/>
      <c r="P59" s="96"/>
      <c r="Q59" s="80"/>
      <c r="R59" s="80"/>
      <c r="S59" s="80"/>
      <c r="T59" s="80"/>
      <c r="U59" s="80"/>
      <c r="V59" s="80"/>
      <c r="W59" s="80"/>
      <c r="X59" s="80"/>
      <c r="Y59" s="80"/>
      <c r="Z59" s="80"/>
      <c r="AA59" s="80"/>
      <c r="AB59" s="80"/>
      <c r="AC59" s="80"/>
    </row>
    <row r="60" spans="1:29" ht="12" customHeight="1">
      <c r="A60" s="80"/>
      <c r="B60" s="1101" t="s">
        <v>1008</v>
      </c>
      <c r="C60" s="1174"/>
      <c r="D60" s="1168"/>
      <c r="F60" s="1596"/>
      <c r="G60" s="1596"/>
      <c r="H60" s="1596"/>
      <c r="I60" s="1596"/>
      <c r="J60" s="1596"/>
      <c r="K60" s="1596"/>
      <c r="L60" s="1596"/>
      <c r="M60" s="1596"/>
      <c r="N60" s="1596"/>
      <c r="O60" s="96"/>
      <c r="P60" s="451"/>
      <c r="Q60" s="80"/>
      <c r="R60" s="80"/>
      <c r="S60" s="80"/>
      <c r="T60" s="80"/>
      <c r="U60" s="80"/>
      <c r="V60" s="80"/>
      <c r="W60" s="80"/>
      <c r="X60" s="80"/>
      <c r="Y60" s="80"/>
      <c r="Z60" s="80"/>
      <c r="AA60" s="80"/>
      <c r="AB60" s="80"/>
      <c r="AC60" s="80"/>
    </row>
    <row r="61" spans="1:29" ht="12" customHeight="1">
      <c r="A61" s="80"/>
      <c r="B61" s="1101" t="s">
        <v>1008</v>
      </c>
      <c r="C61" s="1174"/>
      <c r="D61" s="1168"/>
      <c r="F61" s="1596"/>
      <c r="G61" s="1596"/>
      <c r="H61" s="1596"/>
      <c r="I61" s="1596"/>
      <c r="J61" s="1596"/>
      <c r="K61" s="1596"/>
      <c r="L61" s="1596"/>
      <c r="M61" s="1596"/>
      <c r="N61" s="1596"/>
      <c r="O61" s="96"/>
      <c r="P61" s="451"/>
      <c r="Q61" s="80"/>
      <c r="R61" s="80"/>
      <c r="S61" s="80"/>
      <c r="T61" s="80"/>
      <c r="U61" s="80"/>
      <c r="V61" s="80"/>
      <c r="W61" s="80"/>
      <c r="X61" s="80"/>
      <c r="Y61" s="80"/>
      <c r="Z61" s="80"/>
      <c r="AA61" s="80"/>
      <c r="AB61" s="80"/>
      <c r="AC61" s="80"/>
    </row>
    <row r="62" spans="1:29" ht="12" customHeight="1">
      <c r="A62" s="80"/>
      <c r="B62" s="102"/>
      <c r="C62" s="102"/>
      <c r="D62" s="90"/>
      <c r="F62" s="1592">
        <f t="shared" ref="F62:N62" si="3">SUM(F45:F60)</f>
        <v>0</v>
      </c>
      <c r="G62" s="1592">
        <f t="shared" si="3"/>
        <v>0</v>
      </c>
      <c r="H62" s="1592">
        <f t="shared" si="3"/>
        <v>0</v>
      </c>
      <c r="I62" s="1592">
        <f t="shared" si="3"/>
        <v>0</v>
      </c>
      <c r="J62" s="1592">
        <f t="shared" si="3"/>
        <v>0</v>
      </c>
      <c r="K62" s="1592">
        <f t="shared" si="3"/>
        <v>0</v>
      </c>
      <c r="L62" s="1592">
        <f t="shared" si="3"/>
        <v>0</v>
      </c>
      <c r="M62" s="1592">
        <f t="shared" si="3"/>
        <v>0</v>
      </c>
      <c r="N62" s="1592">
        <f t="shared" si="3"/>
        <v>0</v>
      </c>
      <c r="O62" s="452"/>
      <c r="P62" s="96"/>
      <c r="Q62" s="80"/>
      <c r="R62" s="80"/>
      <c r="S62" s="80"/>
      <c r="T62" s="80"/>
      <c r="U62" s="80"/>
      <c r="V62" s="80"/>
      <c r="W62" s="80"/>
      <c r="X62" s="80"/>
      <c r="Y62" s="80"/>
      <c r="Z62" s="80"/>
      <c r="AA62" s="80"/>
      <c r="AB62" s="80"/>
      <c r="AC62" s="80"/>
    </row>
    <row r="63" spans="1:29" ht="12" customHeight="1">
      <c r="A63" s="80"/>
      <c r="B63" s="102"/>
      <c r="C63" s="102"/>
      <c r="D63" s="90"/>
      <c r="E63" s="102"/>
      <c r="F63" s="1603"/>
      <c r="G63" s="1690"/>
      <c r="H63" s="1690"/>
      <c r="I63" s="1690"/>
      <c r="J63" s="1589"/>
      <c r="K63" s="1589"/>
      <c r="L63" s="1589"/>
      <c r="M63" s="1589"/>
      <c r="N63" s="1589"/>
      <c r="O63" s="96"/>
      <c r="P63" s="96"/>
      <c r="Q63" s="80"/>
      <c r="R63" s="80"/>
      <c r="S63" s="80"/>
      <c r="T63" s="80"/>
      <c r="U63" s="80"/>
      <c r="V63" s="80"/>
      <c r="W63" s="80"/>
      <c r="X63" s="80"/>
      <c r="Y63" s="80"/>
      <c r="Z63" s="80"/>
      <c r="AA63" s="80"/>
      <c r="AB63" s="80"/>
      <c r="AC63" s="80"/>
    </row>
    <row r="64" spans="1:29" ht="12" customHeight="1">
      <c r="A64" s="80"/>
      <c r="B64" s="453" t="s">
        <v>1011</v>
      </c>
      <c r="C64" s="102"/>
      <c r="D64" s="90"/>
      <c r="E64" s="102"/>
      <c r="F64" s="1603"/>
      <c r="G64" s="1690"/>
      <c r="H64" s="1690"/>
      <c r="I64" s="1621">
        <f t="shared" ref="I64:J64" si="4">I62-K11</f>
        <v>0</v>
      </c>
      <c r="J64" s="1621">
        <f t="shared" si="4"/>
        <v>0</v>
      </c>
      <c r="K64" s="1621">
        <f>K62-N11</f>
        <v>0</v>
      </c>
      <c r="L64" s="1621">
        <f t="shared" ref="L64:M64" si="5">L62-K13</f>
        <v>0</v>
      </c>
      <c r="M64" s="1621">
        <f t="shared" si="5"/>
        <v>0</v>
      </c>
      <c r="N64" s="1621">
        <f>N62-N13</f>
        <v>0</v>
      </c>
      <c r="O64" s="96"/>
      <c r="P64" s="96"/>
      <c r="Q64" s="80"/>
      <c r="R64" s="80"/>
      <c r="S64" s="80"/>
      <c r="T64" s="80"/>
      <c r="U64" s="80"/>
      <c r="V64" s="80"/>
      <c r="W64" s="80"/>
      <c r="X64" s="80"/>
      <c r="Y64" s="80"/>
      <c r="Z64" s="80"/>
      <c r="AA64" s="80"/>
      <c r="AB64" s="80"/>
      <c r="AC64" s="80"/>
    </row>
    <row r="65" spans="1:29" ht="12" customHeight="1">
      <c r="A65" s="80"/>
      <c r="B65" s="102"/>
      <c r="C65" s="102"/>
      <c r="D65" s="90"/>
      <c r="E65" s="102"/>
      <c r="F65" s="1603"/>
      <c r="G65" s="1690"/>
      <c r="H65" s="1690"/>
      <c r="I65" s="1690"/>
      <c r="J65" s="1589"/>
      <c r="K65" s="1589"/>
      <c r="L65" s="1589"/>
      <c r="M65" s="1589"/>
      <c r="N65" s="1589"/>
      <c r="O65" s="96"/>
      <c r="P65" s="96"/>
      <c r="Q65" s="80"/>
      <c r="R65" s="80"/>
      <c r="S65" s="80"/>
      <c r="T65" s="80"/>
      <c r="U65" s="80"/>
      <c r="V65" s="80"/>
      <c r="W65" s="80"/>
      <c r="X65" s="80"/>
      <c r="Y65" s="80"/>
      <c r="Z65" s="80"/>
      <c r="AA65" s="80"/>
      <c r="AB65" s="80"/>
      <c r="AC65" s="80"/>
    </row>
    <row r="66" spans="1:29" ht="12" customHeight="1">
      <c r="A66" s="80"/>
      <c r="B66" s="102" t="s">
        <v>1012</v>
      </c>
      <c r="C66" s="102"/>
      <c r="D66" s="90"/>
      <c r="E66" s="102"/>
      <c r="F66" s="1603"/>
      <c r="G66" s="1690"/>
      <c r="H66" s="1690"/>
      <c r="I66" s="1690"/>
      <c r="J66" s="1589"/>
      <c r="K66" s="1589"/>
      <c r="L66" s="1589"/>
      <c r="M66" s="1589"/>
      <c r="N66" s="1589"/>
      <c r="O66" s="96"/>
      <c r="P66" s="96"/>
      <c r="Q66" s="80"/>
      <c r="R66" s="80"/>
      <c r="S66" s="80"/>
      <c r="T66" s="80"/>
      <c r="U66" s="80"/>
      <c r="V66" s="80"/>
      <c r="W66" s="80"/>
      <c r="X66" s="80"/>
      <c r="Y66" s="80"/>
      <c r="Z66" s="80"/>
      <c r="AA66" s="80"/>
      <c r="AB66" s="80"/>
      <c r="AC66" s="80"/>
    </row>
    <row r="67" spans="1:29" ht="12" customHeight="1">
      <c r="A67" s="80"/>
      <c r="B67" s="102"/>
      <c r="C67" s="102"/>
      <c r="D67" s="90"/>
      <c r="E67" s="102"/>
      <c r="F67" s="1603"/>
      <c r="G67" s="1690"/>
      <c r="H67" s="1690"/>
      <c r="I67" s="1690"/>
      <c r="J67" s="1589"/>
      <c r="K67" s="1589"/>
      <c r="L67" s="1589"/>
      <c r="M67" s="1589"/>
      <c r="N67" s="1589"/>
      <c r="O67" s="96"/>
      <c r="P67" s="96"/>
      <c r="Q67" s="80"/>
      <c r="R67" s="80"/>
      <c r="S67" s="80"/>
      <c r="T67" s="80"/>
      <c r="U67" s="80"/>
      <c r="V67" s="80"/>
      <c r="W67" s="80"/>
      <c r="X67" s="80"/>
      <c r="Y67" s="80"/>
      <c r="Z67" s="80"/>
      <c r="AA67" s="80"/>
      <c r="AB67" s="80"/>
      <c r="AC67" s="80"/>
    </row>
    <row r="68" spans="1:29" ht="12" customHeight="1">
      <c r="A68" s="80"/>
      <c r="B68" s="454" t="s">
        <v>613</v>
      </c>
      <c r="C68" s="127"/>
      <c r="D68" s="126"/>
      <c r="E68" s="127"/>
      <c r="F68" s="1608"/>
      <c r="G68" s="1692"/>
      <c r="H68" s="1692"/>
      <c r="I68" s="1692"/>
      <c r="J68" s="1610"/>
      <c r="K68" s="1610"/>
      <c r="L68" s="1610"/>
      <c r="M68" s="1610"/>
      <c r="N68" s="1611"/>
      <c r="O68" s="120"/>
      <c r="P68" s="96"/>
      <c r="Q68" s="80"/>
      <c r="R68" s="80"/>
      <c r="S68" s="80"/>
      <c r="T68" s="80"/>
      <c r="U68" s="80"/>
      <c r="V68" s="80"/>
      <c r="W68" s="80"/>
      <c r="X68" s="80"/>
      <c r="Y68" s="80"/>
      <c r="Z68" s="80"/>
      <c r="AA68" s="80"/>
      <c r="AB68" s="80"/>
      <c r="AC68" s="80"/>
    </row>
    <row r="69" spans="1:29" ht="12" customHeight="1">
      <c r="A69" s="80"/>
      <c r="B69" s="1175"/>
      <c r="C69" s="1101"/>
      <c r="D69" s="1100"/>
      <c r="E69" s="1101"/>
      <c r="F69" s="1612"/>
      <c r="G69" s="1693"/>
      <c r="H69" s="1693"/>
      <c r="I69" s="1693"/>
      <c r="J69" s="1596"/>
      <c r="K69" s="1596"/>
      <c r="L69" s="1596"/>
      <c r="M69" s="1596"/>
      <c r="N69" s="1614"/>
      <c r="O69" s="457"/>
      <c r="P69" s="96"/>
      <c r="Q69" s="80"/>
      <c r="R69" s="80"/>
      <c r="S69" s="80"/>
      <c r="T69" s="80"/>
      <c r="U69" s="80"/>
      <c r="V69" s="80"/>
      <c r="W69" s="80"/>
      <c r="X69" s="80"/>
      <c r="Y69" s="80"/>
      <c r="Z69" s="80"/>
      <c r="AA69" s="80"/>
      <c r="AB69" s="80"/>
      <c r="AC69" s="80"/>
    </row>
    <row r="70" spans="1:29" ht="12" customHeight="1">
      <c r="A70" s="80"/>
      <c r="B70" s="1175"/>
      <c r="C70" s="1101"/>
      <c r="D70" s="1100"/>
      <c r="E70" s="1101"/>
      <c r="F70" s="1612"/>
      <c r="G70" s="1693"/>
      <c r="H70" s="1693"/>
      <c r="I70" s="1693"/>
      <c r="J70" s="1596"/>
      <c r="K70" s="1596"/>
      <c r="L70" s="1596"/>
      <c r="M70" s="1596"/>
      <c r="N70" s="1614"/>
      <c r="O70" s="457"/>
      <c r="P70" s="96"/>
      <c r="Q70" s="80"/>
      <c r="R70" s="80"/>
      <c r="S70" s="80"/>
      <c r="T70" s="80"/>
      <c r="U70" s="80"/>
      <c r="V70" s="80"/>
      <c r="W70" s="80"/>
      <c r="X70" s="80"/>
      <c r="Y70" s="80"/>
      <c r="Z70" s="80"/>
      <c r="AA70" s="80"/>
      <c r="AB70" s="80"/>
      <c r="AC70" s="80"/>
    </row>
    <row r="71" spans="1:29" ht="12" customHeight="1">
      <c r="A71" s="80"/>
      <c r="B71" s="1175"/>
      <c r="C71" s="1101"/>
      <c r="D71" s="1100"/>
      <c r="E71" s="1101"/>
      <c r="F71" s="1612"/>
      <c r="G71" s="1693"/>
      <c r="H71" s="1693"/>
      <c r="I71" s="1693"/>
      <c r="J71" s="1596"/>
      <c r="K71" s="1596"/>
      <c r="L71" s="1596"/>
      <c r="M71" s="1596"/>
      <c r="N71" s="1614"/>
      <c r="O71" s="457"/>
      <c r="P71" s="96"/>
      <c r="Q71" s="80"/>
      <c r="R71" s="80"/>
      <c r="S71" s="80"/>
      <c r="T71" s="80"/>
      <c r="U71" s="80"/>
      <c r="V71" s="80"/>
      <c r="W71" s="80"/>
      <c r="X71" s="80"/>
      <c r="Y71" s="80"/>
      <c r="Z71" s="80"/>
      <c r="AA71" s="80"/>
      <c r="AB71" s="80"/>
      <c r="AC71" s="80"/>
    </row>
    <row r="72" spans="1:29" ht="12" customHeight="1">
      <c r="A72" s="80"/>
      <c r="B72" s="1175"/>
      <c r="C72" s="1101"/>
      <c r="D72" s="1100"/>
      <c r="E72" s="1101"/>
      <c r="F72" s="1612"/>
      <c r="G72" s="1693"/>
      <c r="H72" s="1693"/>
      <c r="I72" s="1693"/>
      <c r="J72" s="1596"/>
      <c r="K72" s="1596"/>
      <c r="L72" s="1596"/>
      <c r="M72" s="1596"/>
      <c r="N72" s="1614"/>
      <c r="O72" s="457"/>
      <c r="P72" s="96"/>
      <c r="Q72" s="80"/>
      <c r="R72" s="80"/>
      <c r="S72" s="80"/>
      <c r="T72" s="80"/>
      <c r="U72" s="80"/>
      <c r="V72" s="80"/>
      <c r="W72" s="80"/>
      <c r="X72" s="80"/>
      <c r="Y72" s="80"/>
      <c r="Z72" s="80"/>
      <c r="AA72" s="80"/>
      <c r="AB72" s="80"/>
      <c r="AC72" s="80"/>
    </row>
    <row r="73" spans="1:29" ht="12" customHeight="1">
      <c r="A73" s="80"/>
      <c r="B73" s="1175"/>
      <c r="C73" s="1101"/>
      <c r="D73" s="1100"/>
      <c r="E73" s="1101"/>
      <c r="F73" s="1612"/>
      <c r="G73" s="1693"/>
      <c r="H73" s="1693"/>
      <c r="I73" s="1693"/>
      <c r="J73" s="1596"/>
      <c r="K73" s="1596"/>
      <c r="L73" s="1596"/>
      <c r="M73" s="1596"/>
      <c r="N73" s="1614"/>
      <c r="O73" s="457"/>
      <c r="P73" s="96"/>
      <c r="Q73" s="80"/>
      <c r="R73" s="80"/>
      <c r="S73" s="80"/>
      <c r="T73" s="80"/>
      <c r="U73" s="80"/>
      <c r="V73" s="80"/>
      <c r="W73" s="80"/>
      <c r="X73" s="80"/>
      <c r="Y73" s="80"/>
      <c r="Z73" s="80"/>
      <c r="AA73" s="80"/>
      <c r="AB73" s="80"/>
      <c r="AC73" s="80"/>
    </row>
    <row r="74" spans="1:29" ht="12" customHeight="1">
      <c r="A74" s="80"/>
      <c r="B74" s="1178"/>
      <c r="C74" s="1101"/>
      <c r="D74" s="1100"/>
      <c r="E74" s="1101"/>
      <c r="F74" s="1612"/>
      <c r="G74" s="1693"/>
      <c r="H74" s="1693"/>
      <c r="I74" s="1693"/>
      <c r="J74" s="1596"/>
      <c r="K74" s="1596"/>
      <c r="L74" s="1596"/>
      <c r="M74" s="1596"/>
      <c r="N74" s="1614"/>
      <c r="O74" s="457"/>
      <c r="P74" s="96"/>
      <c r="Q74" s="80"/>
      <c r="R74" s="80"/>
      <c r="S74" s="80"/>
      <c r="T74" s="80"/>
      <c r="U74" s="80"/>
      <c r="V74" s="80"/>
      <c r="W74" s="80"/>
      <c r="X74" s="80"/>
      <c r="Y74" s="80"/>
      <c r="Z74" s="80"/>
      <c r="AA74" s="80"/>
      <c r="AB74" s="80"/>
      <c r="AC74" s="80"/>
    </row>
    <row r="75" spans="1:29" ht="12" customHeight="1">
      <c r="A75" s="80"/>
      <c r="B75" s="1178"/>
      <c r="C75" s="1101"/>
      <c r="D75" s="1100"/>
      <c r="E75" s="1101"/>
      <c r="F75" s="1612"/>
      <c r="G75" s="1693"/>
      <c r="H75" s="1693"/>
      <c r="I75" s="1693"/>
      <c r="J75" s="1596"/>
      <c r="K75" s="1596"/>
      <c r="L75" s="1596"/>
      <c r="M75" s="1596"/>
      <c r="N75" s="1614"/>
      <c r="O75" s="457"/>
      <c r="P75" s="96"/>
      <c r="Q75" s="80"/>
      <c r="R75" s="80"/>
      <c r="S75" s="80"/>
      <c r="T75" s="80"/>
      <c r="U75" s="80"/>
      <c r="V75" s="80"/>
      <c r="W75" s="80"/>
      <c r="X75" s="80"/>
      <c r="Y75" s="80"/>
      <c r="Z75" s="80"/>
      <c r="AA75" s="80"/>
      <c r="AB75" s="80"/>
      <c r="AC75" s="80"/>
    </row>
    <row r="76" spans="1:29" ht="12" customHeight="1">
      <c r="A76" s="80"/>
      <c r="B76" s="1179"/>
      <c r="C76" s="1109"/>
      <c r="D76" s="1108"/>
      <c r="E76" s="1109"/>
      <c r="F76" s="1615"/>
      <c r="G76" s="1694"/>
      <c r="H76" s="1694"/>
      <c r="I76" s="1694"/>
      <c r="J76" s="1617"/>
      <c r="K76" s="1617"/>
      <c r="L76" s="1617"/>
      <c r="M76" s="1617"/>
      <c r="N76" s="1618"/>
      <c r="O76" s="458"/>
      <c r="P76" s="96"/>
      <c r="Q76" s="80"/>
      <c r="R76" s="80"/>
      <c r="S76" s="80"/>
      <c r="T76" s="80"/>
      <c r="U76" s="80"/>
      <c r="V76" s="80"/>
      <c r="W76" s="80"/>
      <c r="X76" s="80"/>
      <c r="Y76" s="80"/>
      <c r="Z76" s="80"/>
      <c r="AA76" s="80"/>
      <c r="AB76" s="80"/>
      <c r="AC76" s="80"/>
    </row>
    <row r="77" spans="1:29" ht="12" customHeight="1">
      <c r="A77" s="80"/>
      <c r="B77" s="102"/>
      <c r="C77" s="102"/>
      <c r="D77" s="90"/>
      <c r="E77" s="102"/>
      <c r="F77" s="90"/>
      <c r="G77" s="407"/>
      <c r="H77" s="407"/>
      <c r="I77" s="447"/>
      <c r="J77" s="96"/>
      <c r="K77" s="96"/>
      <c r="L77" s="96"/>
      <c r="M77" s="96"/>
      <c r="N77" s="96"/>
      <c r="O77" s="96"/>
      <c r="P77" s="96"/>
      <c r="Q77" s="242"/>
      <c r="R77" s="80"/>
      <c r="S77" s="80"/>
      <c r="T77" s="80"/>
      <c r="U77" s="80"/>
      <c r="V77" s="80"/>
      <c r="W77" s="80"/>
      <c r="X77" s="80"/>
      <c r="Y77" s="80"/>
      <c r="Z77" s="80"/>
      <c r="AA77" s="80"/>
      <c r="AB77" s="80"/>
      <c r="AC77" s="80"/>
    </row>
    <row r="78" spans="1:29" ht="12" customHeight="1">
      <c r="A78" s="11" t="s">
        <v>58</v>
      </c>
      <c r="B78" s="15" t="s">
        <v>59</v>
      </c>
      <c r="C78" s="15"/>
      <c r="D78" s="80"/>
      <c r="E78" s="80"/>
      <c r="F78" s="96"/>
      <c r="G78" s="96"/>
      <c r="H78" s="96"/>
      <c r="I78" s="96"/>
      <c r="J78" s="96"/>
      <c r="K78" s="96"/>
      <c r="L78" s="96"/>
      <c r="M78" s="96"/>
      <c r="N78" s="80"/>
      <c r="O78" s="80"/>
      <c r="P78" s="80"/>
      <c r="Q78" s="459" t="s">
        <v>1013</v>
      </c>
      <c r="R78" s="80"/>
      <c r="S78" s="80"/>
      <c r="T78" s="80"/>
      <c r="U78" s="80"/>
      <c r="V78" s="80"/>
      <c r="W78" s="80"/>
      <c r="X78" s="80"/>
      <c r="Y78" s="80"/>
      <c r="Z78" s="80"/>
      <c r="AA78" s="80"/>
      <c r="AB78" s="80"/>
      <c r="AC78" s="80"/>
    </row>
    <row r="79" spans="1:29" ht="12" customHeight="1">
      <c r="A79" s="15"/>
      <c r="B79" s="15"/>
      <c r="C79" s="15"/>
      <c r="D79" s="80"/>
      <c r="E79" s="80"/>
      <c r="F79" s="96"/>
      <c r="G79" s="96"/>
      <c r="H79" s="96"/>
      <c r="I79" s="96"/>
      <c r="J79" s="96"/>
      <c r="K79" s="96"/>
      <c r="L79" s="96"/>
      <c r="M79" s="96"/>
      <c r="N79" s="80"/>
      <c r="O79" s="80"/>
      <c r="P79" s="80"/>
      <c r="Q79" s="459" t="s">
        <v>1014</v>
      </c>
      <c r="R79" s="80"/>
      <c r="S79" s="80"/>
      <c r="T79" s="80"/>
      <c r="U79" s="80"/>
      <c r="V79" s="80"/>
      <c r="W79" s="80"/>
      <c r="X79" s="80"/>
      <c r="Y79" s="80"/>
      <c r="Z79" s="80"/>
      <c r="AA79" s="80"/>
      <c r="AB79" s="80"/>
      <c r="AC79" s="80"/>
    </row>
    <row r="80" spans="1:29" ht="12" customHeight="1">
      <c r="A80" s="15"/>
      <c r="B80" s="347" t="s">
        <v>1015</v>
      </c>
      <c r="C80" s="80"/>
      <c r="D80" s="80"/>
      <c r="E80" s="80"/>
      <c r="F80" s="96"/>
      <c r="G80" s="96"/>
      <c r="H80" s="96"/>
      <c r="I80" s="96"/>
      <c r="J80" s="96"/>
      <c r="K80" s="96"/>
      <c r="L80" s="96"/>
      <c r="M80" s="96"/>
      <c r="N80" s="80"/>
      <c r="O80" s="80"/>
      <c r="P80" s="80"/>
      <c r="Q80" s="459"/>
      <c r="R80" s="80"/>
      <c r="S80" s="80"/>
      <c r="T80" s="80"/>
      <c r="U80" s="80"/>
      <c r="V80" s="80"/>
      <c r="W80" s="80"/>
      <c r="X80" s="80"/>
      <c r="Y80" s="80"/>
      <c r="Z80" s="80"/>
      <c r="AA80" s="80"/>
      <c r="AB80" s="80"/>
      <c r="AC80" s="80"/>
    </row>
    <row r="81" spans="1:29" ht="12" customHeight="1">
      <c r="A81" s="15"/>
      <c r="B81" s="15"/>
      <c r="C81" s="15"/>
      <c r="D81" s="80"/>
      <c r="E81" s="80"/>
      <c r="F81" s="96"/>
      <c r="G81" s="96"/>
      <c r="H81" s="96"/>
      <c r="I81" s="96"/>
      <c r="J81" s="96"/>
      <c r="K81" s="96"/>
      <c r="L81" s="96"/>
      <c r="M81" s="96"/>
      <c r="N81" s="80"/>
      <c r="O81" s="80"/>
      <c r="P81" s="80"/>
      <c r="Q81" s="459"/>
      <c r="R81" s="80"/>
      <c r="S81" s="80"/>
      <c r="T81" s="80"/>
      <c r="U81" s="80"/>
      <c r="V81" s="80"/>
      <c r="W81" s="80"/>
      <c r="X81" s="80"/>
      <c r="Y81" s="80"/>
      <c r="Z81" s="80"/>
      <c r="AA81" s="80"/>
      <c r="AB81" s="80"/>
      <c r="AC81" s="80"/>
    </row>
    <row r="82" spans="1:29" ht="36">
      <c r="A82" s="460"/>
      <c r="B82" s="2042" t="s">
        <v>1016</v>
      </c>
      <c r="C82" s="2055" t="s">
        <v>1017</v>
      </c>
      <c r="D82" s="2051"/>
      <c r="E82" s="2055" t="s">
        <v>1018</v>
      </c>
      <c r="F82" s="2051"/>
      <c r="G82" s="2049" t="s">
        <v>1019</v>
      </c>
      <c r="H82" s="1952"/>
      <c r="I82" s="461" t="s">
        <v>1020</v>
      </c>
      <c r="J82" s="2050" t="s">
        <v>1021</v>
      </c>
      <c r="K82" s="2051"/>
      <c r="L82" s="2044" t="s">
        <v>1022</v>
      </c>
      <c r="M82" s="1978"/>
      <c r="N82" s="462" t="s">
        <v>134</v>
      </c>
      <c r="O82" s="463"/>
      <c r="P82" s="450"/>
      <c r="Q82" s="464" t="s">
        <v>1023</v>
      </c>
      <c r="R82" s="270"/>
      <c r="S82" s="270"/>
      <c r="T82" s="270"/>
      <c r="U82" s="270"/>
      <c r="V82" s="270"/>
      <c r="W82" s="270"/>
      <c r="X82" s="270"/>
      <c r="Y82" s="270"/>
      <c r="Z82" s="270"/>
      <c r="AA82" s="270"/>
      <c r="AB82" s="270"/>
    </row>
    <row r="83" spans="1:29" ht="22.5" customHeight="1">
      <c r="A83" s="460"/>
      <c r="B83" s="2043"/>
      <c r="C83" s="2052"/>
      <c r="D83" s="2053"/>
      <c r="E83" s="2052"/>
      <c r="F83" s="2053"/>
      <c r="G83" s="465">
        <v>44742</v>
      </c>
      <c r="H83" s="465">
        <v>44377</v>
      </c>
      <c r="I83" s="466"/>
      <c r="J83" s="2052"/>
      <c r="K83" s="2053"/>
      <c r="L83" s="465">
        <v>44742</v>
      </c>
      <c r="M83" s="467">
        <v>44377</v>
      </c>
      <c r="N83" s="468"/>
      <c r="O83" s="469"/>
      <c r="P83" s="450"/>
      <c r="Q83" s="464"/>
      <c r="R83" s="270"/>
      <c r="S83" s="270"/>
      <c r="T83" s="270"/>
      <c r="U83" s="270"/>
      <c r="V83" s="270"/>
      <c r="W83" s="270"/>
      <c r="X83" s="270"/>
      <c r="Y83" s="270"/>
      <c r="Z83" s="270"/>
      <c r="AA83" s="270"/>
      <c r="AB83" s="270"/>
    </row>
    <row r="84" spans="1:29" ht="12" customHeight="1">
      <c r="A84" s="470"/>
      <c r="B84" s="471"/>
      <c r="C84" s="472"/>
      <c r="D84" s="473"/>
      <c r="E84" s="2056"/>
      <c r="F84" s="1952"/>
      <c r="G84" s="1695"/>
      <c r="H84" s="1695"/>
      <c r="I84" s="474"/>
      <c r="J84" s="2054"/>
      <c r="K84" s="1952"/>
      <c r="L84" s="1700"/>
      <c r="M84" s="1701"/>
      <c r="N84" s="475"/>
      <c r="O84" s="476" t="s">
        <v>1024</v>
      </c>
      <c r="P84" s="477"/>
      <c r="Q84" s="478"/>
      <c r="R84" s="479"/>
      <c r="S84" s="479"/>
      <c r="T84" s="479"/>
      <c r="U84" s="479"/>
      <c r="V84" s="479"/>
      <c r="W84" s="479"/>
      <c r="X84" s="479"/>
      <c r="Y84" s="479"/>
      <c r="Z84" s="479"/>
      <c r="AA84" s="479"/>
      <c r="AB84" s="479"/>
      <c r="AC84" s="480"/>
    </row>
    <row r="85" spans="1:29" ht="12" customHeight="1">
      <c r="A85" s="15"/>
      <c r="B85" s="1182"/>
      <c r="C85" s="2045"/>
      <c r="D85" s="2046"/>
      <c r="E85" s="2047"/>
      <c r="F85" s="2046"/>
      <c r="G85" s="1696"/>
      <c r="H85" s="1697"/>
      <c r="I85" s="1183"/>
      <c r="J85" s="2048"/>
      <c r="K85" s="2046"/>
      <c r="L85" s="1702"/>
      <c r="M85" s="1703"/>
      <c r="N85" s="1184"/>
      <c r="O85" s="481"/>
      <c r="P85" s="450"/>
      <c r="Q85" s="459"/>
      <c r="R85" s="80"/>
      <c r="S85" s="80"/>
      <c r="T85" s="80"/>
      <c r="U85" s="80"/>
      <c r="V85" s="80"/>
      <c r="W85" s="80"/>
      <c r="X85" s="80"/>
      <c r="Y85" s="80"/>
      <c r="Z85" s="80"/>
      <c r="AA85" s="80"/>
      <c r="AB85" s="80"/>
    </row>
    <row r="86" spans="1:29" ht="12" customHeight="1">
      <c r="A86" s="15"/>
      <c r="B86" s="1182"/>
      <c r="C86" s="2045"/>
      <c r="D86" s="2046"/>
      <c r="E86" s="2047"/>
      <c r="F86" s="2046"/>
      <c r="G86" s="1696"/>
      <c r="H86" s="1697"/>
      <c r="I86" s="1183"/>
      <c r="J86" s="2048"/>
      <c r="K86" s="2046"/>
      <c r="L86" s="1702"/>
      <c r="M86" s="1703"/>
      <c r="N86" s="1184"/>
      <c r="O86" s="481"/>
      <c r="P86" s="450"/>
      <c r="Q86" s="459"/>
      <c r="R86" s="80"/>
      <c r="S86" s="80"/>
      <c r="T86" s="80"/>
      <c r="U86" s="80"/>
      <c r="V86" s="80"/>
      <c r="W86" s="80"/>
      <c r="X86" s="80"/>
      <c r="Y86" s="80"/>
      <c r="Z86" s="80"/>
      <c r="AA86" s="80"/>
      <c r="AB86" s="80"/>
    </row>
    <row r="87" spans="1:29" ht="12" customHeight="1">
      <c r="A87" s="15"/>
      <c r="B87" s="1182"/>
      <c r="C87" s="2045"/>
      <c r="D87" s="2046"/>
      <c r="E87" s="2047"/>
      <c r="F87" s="2046"/>
      <c r="G87" s="1696"/>
      <c r="H87" s="1697"/>
      <c r="I87" s="1183"/>
      <c r="J87" s="2048"/>
      <c r="K87" s="2046"/>
      <c r="L87" s="1702"/>
      <c r="M87" s="1703"/>
      <c r="N87" s="1184"/>
      <c r="O87" s="481"/>
      <c r="P87" s="450"/>
      <c r="Q87" s="459"/>
      <c r="R87" s="80"/>
      <c r="S87" s="80"/>
      <c r="T87" s="80"/>
      <c r="U87" s="80"/>
      <c r="V87" s="80"/>
      <c r="W87" s="80"/>
      <c r="X87" s="80"/>
      <c r="Y87" s="80"/>
      <c r="Z87" s="80"/>
      <c r="AA87" s="80"/>
      <c r="AB87" s="80"/>
    </row>
    <row r="88" spans="1:29" ht="12" customHeight="1">
      <c r="A88" s="15"/>
      <c r="B88" s="1182"/>
      <c r="C88" s="2045"/>
      <c r="D88" s="2046"/>
      <c r="E88" s="2047"/>
      <c r="F88" s="2046"/>
      <c r="G88" s="1696"/>
      <c r="H88" s="1697"/>
      <c r="I88" s="1183"/>
      <c r="J88" s="2048"/>
      <c r="K88" s="2046"/>
      <c r="L88" s="1702"/>
      <c r="M88" s="1703"/>
      <c r="N88" s="1184"/>
      <c r="O88" s="481"/>
      <c r="P88" s="450"/>
      <c r="Q88" s="459"/>
      <c r="R88" s="80"/>
      <c r="S88" s="80"/>
      <c r="T88" s="80"/>
      <c r="U88" s="80"/>
      <c r="V88" s="80"/>
      <c r="W88" s="80"/>
      <c r="X88" s="80"/>
      <c r="Y88" s="80"/>
      <c r="Z88" s="80"/>
      <c r="AA88" s="80"/>
      <c r="AB88" s="80"/>
    </row>
    <row r="89" spans="1:29" ht="12" customHeight="1">
      <c r="A89" s="15"/>
      <c r="B89" s="1182"/>
      <c r="C89" s="2045"/>
      <c r="D89" s="2046"/>
      <c r="E89" s="2047"/>
      <c r="F89" s="2046"/>
      <c r="G89" s="1696"/>
      <c r="H89" s="1697"/>
      <c r="I89" s="1183"/>
      <c r="J89" s="2048"/>
      <c r="K89" s="2046"/>
      <c r="L89" s="1702"/>
      <c r="M89" s="1703"/>
      <c r="N89" s="1184"/>
      <c r="O89" s="481"/>
      <c r="P89" s="450"/>
      <c r="Q89" s="459"/>
      <c r="R89" s="80"/>
      <c r="S89" s="80"/>
      <c r="T89" s="80"/>
      <c r="U89" s="80"/>
      <c r="V89" s="80"/>
      <c r="W89" s="80"/>
      <c r="X89" s="80"/>
      <c r="Y89" s="80"/>
      <c r="Z89" s="80"/>
      <c r="AA89" s="80"/>
      <c r="AB89" s="80"/>
    </row>
    <row r="90" spans="1:29" ht="12" customHeight="1">
      <c r="A90" s="15"/>
      <c r="B90" s="482" t="s">
        <v>232</v>
      </c>
      <c r="C90" s="2068"/>
      <c r="D90" s="1952"/>
      <c r="E90" s="2022"/>
      <c r="F90" s="1952"/>
      <c r="G90" s="1698"/>
      <c r="H90" s="1699"/>
      <c r="I90" s="483"/>
      <c r="J90" s="2067"/>
      <c r="K90" s="1952"/>
      <c r="L90" s="484">
        <f>'1a.Detailed SOFP '!G510</f>
        <v>0</v>
      </c>
      <c r="M90" s="485">
        <f>'1a.Detailed SOFP '!K510</f>
        <v>0</v>
      </c>
      <c r="N90" s="486"/>
      <c r="O90" s="487"/>
      <c r="P90" s="450"/>
      <c r="Q90" s="15"/>
      <c r="R90" s="80"/>
      <c r="S90" s="80"/>
      <c r="T90" s="80"/>
      <c r="U90" s="80"/>
      <c r="V90" s="80"/>
      <c r="W90" s="80"/>
      <c r="X90" s="80"/>
      <c r="Y90" s="80"/>
      <c r="Z90" s="80"/>
      <c r="AA90" s="80"/>
      <c r="AB90" s="80"/>
      <c r="AC90" s="152"/>
    </row>
    <row r="91" spans="1:29" ht="12" customHeight="1">
      <c r="A91" s="15"/>
      <c r="B91" s="15"/>
      <c r="C91" s="15"/>
      <c r="D91" s="80"/>
      <c r="E91" s="80"/>
      <c r="F91" s="96"/>
      <c r="G91" s="96"/>
      <c r="H91" s="96"/>
      <c r="I91" s="96"/>
      <c r="J91" s="96"/>
      <c r="K91" s="96"/>
      <c r="L91" s="96"/>
      <c r="M91" s="96"/>
      <c r="N91" s="80"/>
      <c r="O91" s="80"/>
      <c r="P91" s="80"/>
      <c r="Q91" s="459"/>
      <c r="R91" s="80"/>
      <c r="S91" s="80"/>
      <c r="T91" s="80"/>
      <c r="U91" s="80"/>
      <c r="V91" s="80"/>
      <c r="W91" s="80"/>
      <c r="X91" s="80"/>
      <c r="Y91" s="80"/>
      <c r="Z91" s="80"/>
      <c r="AA91" s="80"/>
      <c r="AB91" s="80"/>
      <c r="AC91" s="80"/>
    </row>
    <row r="92" spans="1:29">
      <c r="A92" s="15"/>
      <c r="B92" s="2064" t="s">
        <v>1025</v>
      </c>
      <c r="C92" s="2065"/>
      <c r="D92" s="2065"/>
      <c r="E92" s="2065"/>
      <c r="F92" s="2065"/>
      <c r="G92" s="2065"/>
      <c r="H92" s="2065"/>
      <c r="I92" s="2065"/>
      <c r="J92" s="2065"/>
      <c r="K92" s="2065"/>
      <c r="L92" s="2065"/>
      <c r="M92" s="2065"/>
      <c r="N92" s="2066"/>
      <c r="O92" s="431" t="s">
        <v>1026</v>
      </c>
      <c r="P92" s="488"/>
      <c r="Q92" s="459"/>
      <c r="R92" s="80"/>
      <c r="S92" s="80"/>
      <c r="T92" s="80"/>
      <c r="U92" s="80"/>
      <c r="V92" s="80"/>
      <c r="W92" s="80"/>
      <c r="X92" s="80"/>
      <c r="Y92" s="80"/>
      <c r="Z92" s="80"/>
      <c r="AA92" s="80"/>
      <c r="AB92" s="80"/>
      <c r="AC92" s="80"/>
    </row>
    <row r="93" spans="1:29">
      <c r="A93" s="15"/>
      <c r="B93" s="1160"/>
      <c r="C93" s="1185"/>
      <c r="D93" s="1185"/>
      <c r="E93" s="1185"/>
      <c r="F93" s="1185"/>
      <c r="G93" s="1185"/>
      <c r="H93" s="1185"/>
      <c r="I93" s="1185"/>
      <c r="J93" s="1185"/>
      <c r="K93" s="1185"/>
      <c r="L93" s="1185"/>
      <c r="M93" s="1185"/>
      <c r="N93" s="1186"/>
      <c r="O93" s="489"/>
      <c r="P93" s="488"/>
      <c r="Q93" s="459"/>
      <c r="R93" s="80"/>
      <c r="S93" s="80"/>
      <c r="T93" s="80"/>
      <c r="U93" s="80"/>
      <c r="V93" s="80"/>
      <c r="W93" s="80"/>
      <c r="X93" s="80"/>
      <c r="Y93" s="80"/>
      <c r="Z93" s="80"/>
      <c r="AA93" s="80"/>
      <c r="AB93" s="80"/>
      <c r="AC93" s="80"/>
    </row>
    <row r="94" spans="1:29">
      <c r="A94" s="15"/>
      <c r="B94" s="1160"/>
      <c r="C94" s="1185"/>
      <c r="D94" s="1185"/>
      <c r="E94" s="1185"/>
      <c r="F94" s="1185"/>
      <c r="G94" s="1185"/>
      <c r="H94" s="1185"/>
      <c r="I94" s="1185"/>
      <c r="J94" s="1185"/>
      <c r="K94" s="1185"/>
      <c r="L94" s="1185"/>
      <c r="M94" s="1185"/>
      <c r="N94" s="1186"/>
      <c r="O94" s="489"/>
      <c r="P94" s="488"/>
      <c r="Q94" s="459"/>
      <c r="R94" s="80"/>
      <c r="S94" s="80"/>
      <c r="T94" s="80"/>
      <c r="U94" s="80"/>
      <c r="V94" s="80"/>
      <c r="W94" s="80"/>
      <c r="X94" s="80"/>
      <c r="Y94" s="80"/>
      <c r="Z94" s="80"/>
      <c r="AA94" s="80"/>
      <c r="AB94" s="80"/>
      <c r="AC94" s="80"/>
    </row>
    <row r="95" spans="1:29">
      <c r="A95" s="15"/>
      <c r="B95" s="1160"/>
      <c r="C95" s="1185"/>
      <c r="D95" s="1185"/>
      <c r="E95" s="1185"/>
      <c r="F95" s="1185"/>
      <c r="G95" s="1185"/>
      <c r="H95" s="1185"/>
      <c r="I95" s="1185"/>
      <c r="J95" s="1185"/>
      <c r="K95" s="1185"/>
      <c r="L95" s="1185"/>
      <c r="M95" s="1185"/>
      <c r="N95" s="1186"/>
      <c r="O95" s="489"/>
      <c r="P95" s="488"/>
      <c r="Q95" s="459"/>
      <c r="R95" s="80"/>
      <c r="S95" s="80"/>
      <c r="T95" s="80"/>
      <c r="U95" s="80"/>
      <c r="V95" s="80"/>
      <c r="W95" s="80"/>
      <c r="X95" s="80"/>
      <c r="Y95" s="80"/>
      <c r="Z95" s="80"/>
      <c r="AA95" s="80"/>
      <c r="AB95" s="80"/>
      <c r="AC95" s="80"/>
    </row>
    <row r="96" spans="1:29">
      <c r="A96" s="15"/>
      <c r="B96" s="1161"/>
      <c r="C96" s="1187"/>
      <c r="D96" s="1187"/>
      <c r="E96" s="1187"/>
      <c r="F96" s="1187"/>
      <c r="G96" s="1187"/>
      <c r="H96" s="1187"/>
      <c r="I96" s="1187"/>
      <c r="J96" s="1187"/>
      <c r="K96" s="1187"/>
      <c r="L96" s="1187"/>
      <c r="M96" s="1187"/>
      <c r="N96" s="1188"/>
      <c r="O96" s="489"/>
      <c r="P96" s="488"/>
      <c r="Q96" s="459"/>
      <c r="R96" s="80"/>
      <c r="S96" s="80"/>
      <c r="T96" s="80"/>
      <c r="U96" s="80"/>
      <c r="V96" s="80"/>
      <c r="W96" s="80"/>
      <c r="X96" s="80"/>
      <c r="Y96" s="80"/>
      <c r="Z96" s="80"/>
      <c r="AA96" s="80"/>
      <c r="AB96" s="80"/>
      <c r="AC96" s="80"/>
    </row>
    <row r="97" spans="1:29">
      <c r="A97" s="15"/>
      <c r="B97" s="490"/>
      <c r="C97" s="488"/>
      <c r="D97" s="488"/>
      <c r="E97" s="488"/>
      <c r="F97" s="488"/>
      <c r="G97" s="488"/>
      <c r="H97" s="488"/>
      <c r="I97" s="488"/>
      <c r="J97" s="488"/>
      <c r="K97" s="488"/>
      <c r="L97" s="488"/>
      <c r="M97" s="488"/>
      <c r="N97" s="488"/>
      <c r="O97" s="489"/>
      <c r="P97" s="488"/>
      <c r="Q97" s="459"/>
      <c r="R97" s="80"/>
      <c r="S97" s="80"/>
      <c r="T97" s="80"/>
      <c r="U97" s="80"/>
      <c r="V97" s="80"/>
      <c r="W97" s="80"/>
      <c r="X97" s="80"/>
      <c r="Y97" s="80"/>
      <c r="Z97" s="80"/>
      <c r="AA97" s="80"/>
      <c r="AB97" s="80"/>
      <c r="AC97" s="80"/>
    </row>
    <row r="98" spans="1:29">
      <c r="A98" s="15"/>
      <c r="B98" s="454" t="s">
        <v>613</v>
      </c>
      <c r="C98" s="491"/>
      <c r="D98" s="491"/>
      <c r="E98" s="491"/>
      <c r="F98" s="491"/>
      <c r="G98" s="491"/>
      <c r="H98" s="491"/>
      <c r="I98" s="491"/>
      <c r="J98" s="491"/>
      <c r="K98" s="491"/>
      <c r="L98" s="491"/>
      <c r="M98" s="491"/>
      <c r="N98" s="492"/>
      <c r="O98" s="489"/>
      <c r="P98" s="488"/>
      <c r="Q98" s="459"/>
      <c r="R98" s="80"/>
      <c r="S98" s="80"/>
      <c r="T98" s="80"/>
      <c r="U98" s="80"/>
      <c r="V98" s="80"/>
      <c r="W98" s="80"/>
      <c r="X98" s="80"/>
      <c r="Y98" s="80"/>
      <c r="Z98" s="80"/>
      <c r="AA98" s="80"/>
      <c r="AB98" s="80"/>
      <c r="AC98" s="80"/>
    </row>
    <row r="99" spans="1:29">
      <c r="A99" s="15"/>
      <c r="B99" s="1189"/>
      <c r="C99" s="1185"/>
      <c r="D99" s="1185"/>
      <c r="E99" s="1185"/>
      <c r="F99" s="1185"/>
      <c r="G99" s="1185"/>
      <c r="H99" s="1185"/>
      <c r="I99" s="1185"/>
      <c r="J99" s="1185"/>
      <c r="K99" s="1185"/>
      <c r="L99" s="1185"/>
      <c r="M99" s="1185"/>
      <c r="N99" s="1186"/>
      <c r="O99" s="489"/>
      <c r="P99" s="488"/>
      <c r="Q99" s="459"/>
      <c r="R99" s="80"/>
      <c r="S99" s="80"/>
      <c r="T99" s="80"/>
      <c r="U99" s="80"/>
      <c r="V99" s="80"/>
      <c r="W99" s="80"/>
      <c r="X99" s="80"/>
      <c r="Y99" s="80"/>
      <c r="Z99" s="80"/>
      <c r="AA99" s="80"/>
      <c r="AB99" s="80"/>
      <c r="AC99" s="80"/>
    </row>
    <row r="100" spans="1:29">
      <c r="A100" s="15"/>
      <c r="B100" s="1189"/>
      <c r="C100" s="1185"/>
      <c r="D100" s="1185"/>
      <c r="E100" s="1185"/>
      <c r="F100" s="1185"/>
      <c r="G100" s="1185"/>
      <c r="H100" s="1185"/>
      <c r="I100" s="1185"/>
      <c r="J100" s="1185"/>
      <c r="K100" s="1185"/>
      <c r="L100" s="1185"/>
      <c r="M100" s="1185"/>
      <c r="N100" s="1186"/>
      <c r="O100" s="489"/>
      <c r="P100" s="488"/>
      <c r="Q100" s="459"/>
      <c r="R100" s="80"/>
      <c r="S100" s="80"/>
      <c r="T100" s="80"/>
      <c r="U100" s="80"/>
      <c r="V100" s="80"/>
      <c r="W100" s="80"/>
      <c r="X100" s="80"/>
      <c r="Y100" s="80"/>
      <c r="Z100" s="80"/>
      <c r="AA100" s="80"/>
      <c r="AB100" s="80"/>
      <c r="AC100" s="80"/>
    </row>
    <row r="101" spans="1:29">
      <c r="A101" s="15"/>
      <c r="B101" s="1189"/>
      <c r="C101" s="1185"/>
      <c r="D101" s="1185"/>
      <c r="E101" s="1185"/>
      <c r="F101" s="1185"/>
      <c r="G101" s="1185"/>
      <c r="H101" s="1185"/>
      <c r="I101" s="1185"/>
      <c r="J101" s="1185"/>
      <c r="K101" s="1185"/>
      <c r="L101" s="1185"/>
      <c r="M101" s="1185"/>
      <c r="N101" s="1186"/>
      <c r="O101" s="489"/>
      <c r="P101" s="488"/>
      <c r="Q101" s="459"/>
      <c r="R101" s="80"/>
      <c r="S101" s="80"/>
      <c r="T101" s="80"/>
      <c r="U101" s="80"/>
      <c r="V101" s="80"/>
      <c r="W101" s="80"/>
      <c r="X101" s="80"/>
      <c r="Y101" s="80"/>
      <c r="Z101" s="80"/>
      <c r="AA101" s="80"/>
      <c r="AB101" s="80"/>
      <c r="AC101" s="80"/>
    </row>
    <row r="102" spans="1:29">
      <c r="A102" s="15"/>
      <c r="B102" s="1189"/>
      <c r="C102" s="1185"/>
      <c r="D102" s="1185"/>
      <c r="E102" s="1185"/>
      <c r="F102" s="1185"/>
      <c r="G102" s="1185"/>
      <c r="H102" s="1185"/>
      <c r="I102" s="1185"/>
      <c r="J102" s="1185"/>
      <c r="K102" s="1185"/>
      <c r="L102" s="1185"/>
      <c r="M102" s="1185"/>
      <c r="N102" s="1186"/>
      <c r="O102" s="489"/>
      <c r="P102" s="488"/>
      <c r="Q102" s="459"/>
      <c r="R102" s="80"/>
      <c r="S102" s="80"/>
      <c r="T102" s="80"/>
      <c r="U102" s="80"/>
      <c r="V102" s="80"/>
      <c r="W102" s="80"/>
      <c r="X102" s="80"/>
      <c r="Y102" s="80"/>
      <c r="Z102" s="80"/>
      <c r="AA102" s="80"/>
      <c r="AB102" s="80"/>
      <c r="AC102" s="80"/>
    </row>
    <row r="103" spans="1:29">
      <c r="A103" s="15"/>
      <c r="B103" s="1189"/>
      <c r="C103" s="1185"/>
      <c r="D103" s="1185"/>
      <c r="E103" s="1185"/>
      <c r="F103" s="1185"/>
      <c r="G103" s="1185"/>
      <c r="H103" s="1185"/>
      <c r="I103" s="1185"/>
      <c r="J103" s="1185"/>
      <c r="K103" s="1185"/>
      <c r="L103" s="1185"/>
      <c r="M103" s="1185"/>
      <c r="N103" s="1186"/>
      <c r="O103" s="489"/>
      <c r="P103" s="488"/>
      <c r="Q103" s="459"/>
      <c r="R103" s="80"/>
      <c r="S103" s="80"/>
      <c r="T103" s="80"/>
      <c r="U103" s="80"/>
      <c r="V103" s="80"/>
      <c r="W103" s="80"/>
      <c r="X103" s="80"/>
      <c r="Y103" s="80"/>
      <c r="Z103" s="80"/>
      <c r="AA103" s="80"/>
      <c r="AB103" s="80"/>
      <c r="AC103" s="80"/>
    </row>
    <row r="104" spans="1:29">
      <c r="A104" s="15"/>
      <c r="B104" s="1189"/>
      <c r="C104" s="1185"/>
      <c r="D104" s="1185"/>
      <c r="E104" s="1185"/>
      <c r="F104" s="1185"/>
      <c r="G104" s="1185"/>
      <c r="H104" s="1185"/>
      <c r="I104" s="1185"/>
      <c r="J104" s="1185"/>
      <c r="K104" s="1185"/>
      <c r="L104" s="1185"/>
      <c r="M104" s="1185"/>
      <c r="N104" s="1186"/>
      <c r="O104" s="489"/>
      <c r="P104" s="488"/>
      <c r="Q104" s="459"/>
      <c r="R104" s="80"/>
      <c r="S104" s="80"/>
      <c r="T104" s="80"/>
      <c r="U104" s="80"/>
      <c r="V104" s="80"/>
      <c r="W104" s="80"/>
      <c r="X104" s="80"/>
      <c r="Y104" s="80"/>
      <c r="Z104" s="80"/>
      <c r="AA104" s="80"/>
      <c r="AB104" s="80"/>
      <c r="AC104" s="80"/>
    </row>
    <row r="105" spans="1:29">
      <c r="A105" s="15"/>
      <c r="B105" s="1189"/>
      <c r="C105" s="1185"/>
      <c r="D105" s="1185"/>
      <c r="E105" s="1185"/>
      <c r="F105" s="1185"/>
      <c r="G105" s="1185"/>
      <c r="H105" s="1185"/>
      <c r="I105" s="1185"/>
      <c r="J105" s="1185"/>
      <c r="K105" s="1185"/>
      <c r="L105" s="1185"/>
      <c r="M105" s="1185"/>
      <c r="N105" s="1186"/>
      <c r="O105" s="489"/>
      <c r="P105" s="488"/>
      <c r="Q105" s="459"/>
      <c r="R105" s="80"/>
      <c r="S105" s="80"/>
      <c r="T105" s="80"/>
      <c r="U105" s="80"/>
      <c r="V105" s="80"/>
      <c r="W105" s="80"/>
      <c r="X105" s="80"/>
      <c r="Y105" s="80"/>
      <c r="Z105" s="80"/>
      <c r="AA105" s="80"/>
      <c r="AB105" s="80"/>
      <c r="AC105" s="80"/>
    </row>
    <row r="106" spans="1:29">
      <c r="A106" s="15"/>
      <c r="B106" s="1190"/>
      <c r="C106" s="1187"/>
      <c r="D106" s="1187"/>
      <c r="E106" s="1187"/>
      <c r="F106" s="1187"/>
      <c r="G106" s="1187"/>
      <c r="H106" s="1187"/>
      <c r="I106" s="1187"/>
      <c r="J106" s="1187"/>
      <c r="K106" s="1187"/>
      <c r="L106" s="1187"/>
      <c r="M106" s="1187"/>
      <c r="N106" s="1188"/>
      <c r="O106" s="489"/>
      <c r="P106" s="488"/>
      <c r="Q106" s="459"/>
      <c r="R106" s="80"/>
      <c r="S106" s="80"/>
      <c r="T106" s="80"/>
      <c r="U106" s="80"/>
      <c r="V106" s="80"/>
      <c r="W106" s="80"/>
      <c r="X106" s="80"/>
      <c r="Y106" s="80"/>
      <c r="Z106" s="80"/>
      <c r="AA106" s="80"/>
      <c r="AB106" s="80"/>
      <c r="AC106" s="80"/>
    </row>
    <row r="107" spans="1:29" ht="22.5" customHeight="1">
      <c r="A107" s="15"/>
      <c r="B107" s="493" t="s">
        <v>1027</v>
      </c>
      <c r="C107" s="488"/>
      <c r="D107" s="488"/>
      <c r="E107" s="488"/>
      <c r="G107" s="494"/>
      <c r="K107" s="488"/>
      <c r="L107" s="488"/>
      <c r="M107" s="488"/>
      <c r="N107" s="488"/>
      <c r="O107" s="495" t="s">
        <v>1028</v>
      </c>
      <c r="P107" s="488"/>
      <c r="Q107" s="459"/>
      <c r="R107" s="80"/>
      <c r="S107" s="80"/>
      <c r="T107" s="80"/>
      <c r="U107" s="80"/>
      <c r="V107" s="80"/>
      <c r="W107" s="80"/>
      <c r="X107" s="80"/>
      <c r="Y107" s="80"/>
      <c r="Z107" s="80"/>
      <c r="AA107" s="80"/>
      <c r="AB107" s="80"/>
      <c r="AC107" s="80"/>
    </row>
    <row r="108" spans="1:29" ht="22.5" customHeight="1">
      <c r="A108" s="15"/>
      <c r="B108" s="84"/>
      <c r="C108" s="488"/>
      <c r="D108" s="488"/>
      <c r="E108" s="80"/>
      <c r="F108" s="80"/>
      <c r="G108" s="488"/>
      <c r="H108" s="488"/>
      <c r="I108" s="488"/>
      <c r="J108" s="488"/>
      <c r="K108" s="488"/>
      <c r="L108" s="488"/>
      <c r="M108" s="488"/>
      <c r="N108" s="488"/>
      <c r="O108" s="489"/>
      <c r="P108" s="488"/>
      <c r="Q108" s="459"/>
      <c r="R108" s="80"/>
      <c r="S108" s="80"/>
      <c r="T108" s="80"/>
      <c r="U108" s="80"/>
      <c r="V108" s="80"/>
      <c r="W108" s="80"/>
      <c r="X108" s="80"/>
      <c r="Y108" s="80"/>
      <c r="Z108" s="80"/>
      <c r="AA108" s="80"/>
      <c r="AB108" s="80"/>
      <c r="AC108" s="80"/>
    </row>
    <row r="109" spans="1:29" ht="12" customHeight="1">
      <c r="A109" s="15"/>
      <c r="B109" s="15"/>
      <c r="C109" s="15"/>
      <c r="D109" s="80"/>
      <c r="E109" s="80"/>
      <c r="F109" s="80"/>
      <c r="G109" s="2082" t="s">
        <v>1029</v>
      </c>
      <c r="H109" s="2083"/>
      <c r="I109" s="2082" t="s">
        <v>1029</v>
      </c>
      <c r="J109" s="2083"/>
      <c r="K109" s="2082" t="s">
        <v>1029</v>
      </c>
      <c r="L109" s="2083"/>
      <c r="M109" s="2082" t="s">
        <v>1029</v>
      </c>
      <c r="N109" s="2083"/>
      <c r="O109" s="496"/>
      <c r="P109" s="80"/>
      <c r="Q109" s="459"/>
      <c r="R109" s="80"/>
      <c r="S109" s="80"/>
      <c r="T109" s="80"/>
      <c r="U109" s="80"/>
      <c r="V109" s="80"/>
      <c r="W109" s="80"/>
      <c r="X109" s="80"/>
      <c r="Y109" s="80"/>
      <c r="Z109" s="80"/>
      <c r="AA109" s="80"/>
      <c r="AB109" s="80"/>
      <c r="AC109" s="80"/>
    </row>
    <row r="110" spans="1:29" ht="12" customHeight="1">
      <c r="A110" s="15"/>
      <c r="B110" s="15"/>
      <c r="C110" s="15"/>
      <c r="D110" s="80"/>
      <c r="E110" s="80"/>
      <c r="F110" s="80"/>
      <c r="G110" s="497">
        <v>44742</v>
      </c>
      <c r="H110" s="498">
        <v>44377</v>
      </c>
      <c r="I110" s="497">
        <v>44742</v>
      </c>
      <c r="J110" s="498">
        <v>44377</v>
      </c>
      <c r="K110" s="497">
        <v>44742</v>
      </c>
      <c r="L110" s="499">
        <v>44377</v>
      </c>
      <c r="M110" s="497">
        <v>44742</v>
      </c>
      <c r="N110" s="499">
        <v>44377</v>
      </c>
      <c r="O110" s="500"/>
      <c r="P110" s="226"/>
      <c r="Q110" s="459"/>
      <c r="R110" s="80"/>
      <c r="S110" s="80"/>
      <c r="T110" s="80"/>
      <c r="U110" s="80"/>
      <c r="V110" s="80"/>
      <c r="W110" s="80"/>
      <c r="X110" s="80"/>
      <c r="Y110" s="80"/>
      <c r="Z110" s="80"/>
      <c r="AA110" s="80"/>
      <c r="AB110" s="80"/>
      <c r="AC110" s="80"/>
    </row>
    <row r="111" spans="1:29" ht="12" customHeight="1">
      <c r="A111" s="15"/>
      <c r="B111" s="15"/>
      <c r="C111" s="15"/>
      <c r="D111" s="80"/>
      <c r="E111" s="80"/>
      <c r="F111" s="80"/>
      <c r="G111" s="501" t="s">
        <v>142</v>
      </c>
      <c r="H111" s="502" t="s">
        <v>142</v>
      </c>
      <c r="I111" s="501" t="s">
        <v>142</v>
      </c>
      <c r="J111" s="502" t="s">
        <v>142</v>
      </c>
      <c r="K111" s="501" t="s">
        <v>142</v>
      </c>
      <c r="L111" s="503" t="s">
        <v>142</v>
      </c>
      <c r="M111" s="501" t="s">
        <v>142</v>
      </c>
      <c r="N111" s="503" t="s">
        <v>142</v>
      </c>
      <c r="O111" s="253"/>
      <c r="P111" s="165"/>
      <c r="Q111" s="459"/>
      <c r="R111" s="80"/>
      <c r="S111" s="80"/>
      <c r="T111" s="80"/>
      <c r="U111" s="80"/>
      <c r="V111" s="80"/>
      <c r="W111" s="80"/>
      <c r="X111" s="80"/>
      <c r="Y111" s="80"/>
      <c r="Z111" s="80"/>
      <c r="AA111" s="80"/>
      <c r="AB111" s="80"/>
      <c r="AC111" s="80"/>
    </row>
    <row r="112" spans="1:29" ht="12" customHeight="1">
      <c r="A112" s="15"/>
      <c r="B112" s="504" t="s">
        <v>1030</v>
      </c>
      <c r="C112" s="15"/>
      <c r="D112" s="80"/>
      <c r="E112" s="80"/>
      <c r="F112" s="80"/>
      <c r="G112" s="1704"/>
      <c r="H112" s="1705"/>
      <c r="I112" s="1704"/>
      <c r="J112" s="1705"/>
      <c r="K112" s="1704"/>
      <c r="L112" s="1705"/>
      <c r="M112" s="1704"/>
      <c r="N112" s="1705"/>
      <c r="O112" s="505"/>
      <c r="P112" s="230"/>
      <c r="Q112" s="459"/>
      <c r="R112" s="80"/>
      <c r="S112" s="80"/>
      <c r="T112" s="80"/>
      <c r="U112" s="80"/>
      <c r="V112" s="80"/>
      <c r="W112" s="80"/>
      <c r="X112" s="80"/>
      <c r="Y112" s="80"/>
      <c r="Z112" s="80"/>
      <c r="AA112" s="80"/>
      <c r="AB112" s="80"/>
      <c r="AC112" s="80"/>
    </row>
    <row r="113" spans="1:29" ht="12" customHeight="1">
      <c r="A113" s="15"/>
      <c r="B113" s="504" t="s">
        <v>1031</v>
      </c>
      <c r="C113" s="15"/>
      <c r="D113" s="80"/>
      <c r="E113" s="80"/>
      <c r="F113" s="80"/>
      <c r="G113" s="1704"/>
      <c r="H113" s="1705"/>
      <c r="I113" s="1704"/>
      <c r="J113" s="1705"/>
      <c r="K113" s="1704"/>
      <c r="L113" s="1705"/>
      <c r="M113" s="1704"/>
      <c r="N113" s="1705"/>
      <c r="O113" s="505"/>
      <c r="P113" s="230"/>
      <c r="Q113" s="459"/>
      <c r="R113" s="80"/>
      <c r="S113" s="80"/>
      <c r="T113" s="80"/>
      <c r="U113" s="80"/>
      <c r="V113" s="80"/>
      <c r="W113" s="80"/>
      <c r="X113" s="80"/>
      <c r="Y113" s="80"/>
      <c r="Z113" s="80"/>
      <c r="AA113" s="80"/>
      <c r="AB113" s="80"/>
      <c r="AC113" s="80"/>
    </row>
    <row r="114" spans="1:29" ht="12" customHeight="1">
      <c r="A114" s="15"/>
      <c r="B114" s="504" t="s">
        <v>1032</v>
      </c>
      <c r="C114" s="15"/>
      <c r="D114" s="80"/>
      <c r="E114" s="80"/>
      <c r="F114" s="80"/>
      <c r="G114" s="1704"/>
      <c r="H114" s="1705"/>
      <c r="I114" s="1704"/>
      <c r="J114" s="1705"/>
      <c r="K114" s="1704"/>
      <c r="L114" s="1705"/>
      <c r="M114" s="1704"/>
      <c r="N114" s="1705"/>
      <c r="O114" s="505"/>
      <c r="P114" s="230"/>
      <c r="Q114" s="459"/>
      <c r="R114" s="80"/>
      <c r="S114" s="80"/>
      <c r="T114" s="80"/>
      <c r="U114" s="80"/>
      <c r="V114" s="80"/>
      <c r="W114" s="80"/>
      <c r="X114" s="80"/>
      <c r="Y114" s="80"/>
      <c r="Z114" s="80"/>
      <c r="AA114" s="80"/>
      <c r="AB114" s="80"/>
      <c r="AC114" s="80"/>
    </row>
    <row r="115" spans="1:29" ht="12" customHeight="1">
      <c r="A115" s="15"/>
      <c r="B115" s="504" t="s">
        <v>1033</v>
      </c>
      <c r="C115" s="15"/>
      <c r="D115" s="80"/>
      <c r="E115" s="80"/>
      <c r="F115" s="80"/>
      <c r="G115" s="1704"/>
      <c r="H115" s="1705"/>
      <c r="I115" s="1704"/>
      <c r="J115" s="1705"/>
      <c r="K115" s="1704"/>
      <c r="L115" s="1705"/>
      <c r="M115" s="1704"/>
      <c r="N115" s="1705"/>
      <c r="O115" s="505"/>
      <c r="P115" s="230"/>
      <c r="Q115" s="459"/>
      <c r="R115" s="80"/>
      <c r="S115" s="80"/>
      <c r="T115" s="80"/>
      <c r="U115" s="80"/>
      <c r="V115" s="80"/>
      <c r="W115" s="80"/>
      <c r="X115" s="80"/>
      <c r="Y115" s="80"/>
      <c r="Z115" s="80"/>
      <c r="AA115" s="80"/>
      <c r="AB115" s="80"/>
      <c r="AC115" s="80"/>
    </row>
    <row r="116" spans="1:29" ht="12" customHeight="1">
      <c r="A116" s="15"/>
      <c r="B116" s="185" t="s">
        <v>1034</v>
      </c>
      <c r="C116" s="15"/>
      <c r="D116" s="80"/>
      <c r="E116" s="80"/>
      <c r="F116" s="80"/>
      <c r="G116" s="1706">
        <f t="shared" ref="G116:N116" si="6">SUM(G112:G115)</f>
        <v>0</v>
      </c>
      <c r="H116" s="1707">
        <f t="shared" si="6"/>
        <v>0</v>
      </c>
      <c r="I116" s="1706">
        <f t="shared" si="6"/>
        <v>0</v>
      </c>
      <c r="J116" s="1707">
        <f t="shared" si="6"/>
        <v>0</v>
      </c>
      <c r="K116" s="1706">
        <f t="shared" si="6"/>
        <v>0</v>
      </c>
      <c r="L116" s="1707">
        <f t="shared" si="6"/>
        <v>0</v>
      </c>
      <c r="M116" s="1706">
        <f t="shared" si="6"/>
        <v>0</v>
      </c>
      <c r="N116" s="1707">
        <f t="shared" si="6"/>
        <v>0</v>
      </c>
      <c r="O116" s="506"/>
      <c r="P116" s="96"/>
      <c r="Q116" s="459"/>
      <c r="R116" s="80"/>
      <c r="S116" s="80"/>
      <c r="T116" s="80"/>
      <c r="U116" s="80"/>
      <c r="V116" s="80"/>
      <c r="W116" s="80"/>
      <c r="X116" s="80"/>
      <c r="Y116" s="80"/>
      <c r="Z116" s="80"/>
      <c r="AA116" s="80"/>
      <c r="AB116" s="80"/>
      <c r="AC116" s="80"/>
    </row>
    <row r="117" spans="1:29" ht="12" customHeight="1">
      <c r="A117" s="15"/>
      <c r="B117" s="102"/>
      <c r="C117" s="15"/>
      <c r="D117" s="80"/>
      <c r="E117" s="80"/>
      <c r="F117" s="80"/>
      <c r="G117" s="1708"/>
      <c r="H117" s="1709"/>
      <c r="I117" s="1710"/>
      <c r="J117" s="1711"/>
      <c r="K117" s="1710"/>
      <c r="L117" s="1709"/>
      <c r="M117" s="1710"/>
      <c r="N117" s="1709"/>
      <c r="O117" s="110"/>
      <c r="P117" s="80"/>
      <c r="Q117" s="459"/>
      <c r="R117" s="80"/>
      <c r="S117" s="80"/>
      <c r="T117" s="80"/>
      <c r="U117" s="80"/>
      <c r="V117" s="80"/>
      <c r="W117" s="80"/>
      <c r="X117" s="80"/>
      <c r="Y117" s="80"/>
      <c r="Z117" s="80"/>
      <c r="AA117" s="80"/>
      <c r="AB117" s="80"/>
      <c r="AC117" s="80"/>
    </row>
    <row r="118" spans="1:29" ht="12" customHeight="1">
      <c r="A118" s="15"/>
      <c r="B118" s="102" t="s">
        <v>1035</v>
      </c>
      <c r="C118" s="15"/>
      <c r="D118" s="80"/>
      <c r="E118" s="80"/>
      <c r="F118" s="80"/>
      <c r="G118" s="1704"/>
      <c r="H118" s="1705"/>
      <c r="I118" s="1704"/>
      <c r="J118" s="1705"/>
      <c r="K118" s="1704"/>
      <c r="L118" s="1705"/>
      <c r="M118" s="1704"/>
      <c r="N118" s="1705"/>
      <c r="O118" s="505"/>
      <c r="P118" s="230"/>
      <c r="Q118" s="459"/>
      <c r="R118" s="80"/>
      <c r="S118" s="80"/>
      <c r="T118" s="80"/>
      <c r="U118" s="80"/>
      <c r="V118" s="80"/>
      <c r="W118" s="80"/>
      <c r="X118" s="80"/>
      <c r="Y118" s="80"/>
      <c r="Z118" s="80"/>
      <c r="AA118" s="80"/>
      <c r="AB118" s="80"/>
      <c r="AC118" s="80"/>
    </row>
    <row r="119" spans="1:29" ht="12" customHeight="1">
      <c r="A119" s="15"/>
      <c r="B119" s="102" t="s">
        <v>1036</v>
      </c>
      <c r="C119" s="15"/>
      <c r="D119" s="80"/>
      <c r="E119" s="80"/>
      <c r="F119" s="80"/>
      <c r="G119" s="1712"/>
      <c r="H119" s="1713"/>
      <c r="I119" s="1712"/>
      <c r="J119" s="1713"/>
      <c r="K119" s="1712"/>
      <c r="L119" s="1713"/>
      <c r="M119" s="1712"/>
      <c r="N119" s="1713"/>
      <c r="O119" s="507"/>
      <c r="P119" s="230"/>
      <c r="Q119" s="459"/>
      <c r="R119" s="80"/>
      <c r="S119" s="80"/>
      <c r="T119" s="80"/>
      <c r="U119" s="80"/>
      <c r="V119" s="80"/>
      <c r="W119" s="80"/>
      <c r="X119" s="80"/>
      <c r="Y119" s="80"/>
      <c r="Z119" s="80"/>
      <c r="AA119" s="80"/>
      <c r="AB119" s="80"/>
      <c r="AC119" s="80"/>
    </row>
    <row r="120" spans="1:29" ht="12" customHeight="1">
      <c r="A120" s="15"/>
      <c r="B120" s="185" t="s">
        <v>1037</v>
      </c>
      <c r="C120" s="15"/>
      <c r="D120" s="80"/>
      <c r="E120" s="80"/>
      <c r="F120" s="80"/>
      <c r="G120" s="1708">
        <f t="shared" ref="G120:N120" si="7">SUM(G118:G119)</f>
        <v>0</v>
      </c>
      <c r="H120" s="1709">
        <f t="shared" si="7"/>
        <v>0</v>
      </c>
      <c r="I120" s="1708">
        <f t="shared" si="7"/>
        <v>0</v>
      </c>
      <c r="J120" s="1709">
        <f t="shared" si="7"/>
        <v>0</v>
      </c>
      <c r="K120" s="1708">
        <f t="shared" si="7"/>
        <v>0</v>
      </c>
      <c r="L120" s="1709">
        <f t="shared" si="7"/>
        <v>0</v>
      </c>
      <c r="M120" s="1708">
        <f t="shared" si="7"/>
        <v>0</v>
      </c>
      <c r="N120" s="1709">
        <f t="shared" si="7"/>
        <v>0</v>
      </c>
      <c r="O120" s="505"/>
      <c r="P120" s="230"/>
      <c r="Q120" s="459"/>
      <c r="R120" s="80"/>
      <c r="S120" s="80"/>
      <c r="T120" s="80"/>
      <c r="U120" s="80"/>
      <c r="V120" s="80"/>
      <c r="W120" s="80"/>
      <c r="X120" s="80"/>
      <c r="Y120" s="80"/>
      <c r="Z120" s="80"/>
      <c r="AA120" s="80"/>
      <c r="AB120" s="80"/>
      <c r="AC120" s="80"/>
    </row>
    <row r="121" spans="1:29" ht="12" customHeight="1">
      <c r="A121" s="15"/>
      <c r="B121" s="504" t="s">
        <v>1038</v>
      </c>
      <c r="C121" s="504"/>
      <c r="D121" s="504"/>
      <c r="E121" s="80"/>
      <c r="F121" s="80"/>
      <c r="G121" s="1704"/>
      <c r="H121" s="1705"/>
      <c r="I121" s="1704"/>
      <c r="J121" s="1705"/>
      <c r="K121" s="1704"/>
      <c r="L121" s="1705"/>
      <c r="M121" s="1704"/>
      <c r="N121" s="1705"/>
      <c r="O121" s="505"/>
      <c r="P121" s="230"/>
      <c r="Q121" s="459"/>
      <c r="R121" s="80"/>
      <c r="S121" s="80"/>
      <c r="T121" s="80"/>
      <c r="U121" s="80"/>
      <c r="V121" s="80"/>
      <c r="W121" s="80"/>
      <c r="X121" s="80"/>
      <c r="Y121" s="80"/>
      <c r="Z121" s="80"/>
      <c r="AA121" s="80"/>
      <c r="AB121" s="80"/>
      <c r="AC121" s="80"/>
    </row>
    <row r="122" spans="1:29" ht="12" customHeight="1">
      <c r="A122" s="15"/>
      <c r="B122" s="221" t="s">
        <v>1039</v>
      </c>
      <c r="C122" s="504"/>
      <c r="D122" s="504"/>
      <c r="E122" s="80"/>
      <c r="F122" s="80"/>
      <c r="G122" s="1704"/>
      <c r="H122" s="1705"/>
      <c r="I122" s="1704"/>
      <c r="J122" s="1705"/>
      <c r="K122" s="1704"/>
      <c r="L122" s="1705"/>
      <c r="M122" s="1704"/>
      <c r="N122" s="1705"/>
      <c r="O122" s="505"/>
      <c r="P122" s="230"/>
      <c r="Q122" s="459"/>
      <c r="R122" s="80"/>
      <c r="S122" s="80"/>
      <c r="T122" s="80"/>
      <c r="U122" s="80"/>
      <c r="V122" s="80"/>
      <c r="W122" s="80"/>
      <c r="X122" s="80"/>
      <c r="Y122" s="80"/>
      <c r="Z122" s="80"/>
      <c r="AA122" s="80"/>
      <c r="AB122" s="80"/>
      <c r="AC122" s="80"/>
    </row>
    <row r="123" spans="1:29" ht="12" customHeight="1">
      <c r="A123" s="15"/>
      <c r="B123" s="185" t="s">
        <v>1040</v>
      </c>
      <c r="C123" s="15"/>
      <c r="D123" s="80"/>
      <c r="E123" s="80"/>
      <c r="F123" s="80"/>
      <c r="G123" s="1714">
        <f t="shared" ref="G123:N123" si="8">SUM(G120:G122)</f>
        <v>0</v>
      </c>
      <c r="H123" s="1715">
        <f t="shared" si="8"/>
        <v>0</v>
      </c>
      <c r="I123" s="1714">
        <f t="shared" si="8"/>
        <v>0</v>
      </c>
      <c r="J123" s="1715">
        <f t="shared" si="8"/>
        <v>0</v>
      </c>
      <c r="K123" s="1714">
        <f t="shared" si="8"/>
        <v>0</v>
      </c>
      <c r="L123" s="1715">
        <f t="shared" si="8"/>
        <v>0</v>
      </c>
      <c r="M123" s="1714">
        <f t="shared" si="8"/>
        <v>0</v>
      </c>
      <c r="N123" s="1715">
        <f t="shared" si="8"/>
        <v>0</v>
      </c>
      <c r="O123" s="508"/>
      <c r="P123" s="230"/>
      <c r="Q123" s="459"/>
      <c r="R123" s="80"/>
      <c r="S123" s="80"/>
      <c r="T123" s="80"/>
      <c r="U123" s="80"/>
      <c r="V123" s="80"/>
      <c r="W123" s="80"/>
      <c r="X123" s="80"/>
      <c r="Y123" s="80"/>
      <c r="Z123" s="80"/>
      <c r="AA123" s="80"/>
      <c r="AB123" s="80"/>
      <c r="AC123" s="80"/>
    </row>
    <row r="124" spans="1:29" ht="12" customHeight="1">
      <c r="A124" s="15"/>
      <c r="B124" s="102"/>
      <c r="C124" s="15"/>
      <c r="D124" s="80"/>
      <c r="E124" s="80"/>
      <c r="F124" s="80"/>
      <c r="G124" s="1708"/>
      <c r="H124" s="1709"/>
      <c r="I124" s="1708"/>
      <c r="J124" s="1709"/>
      <c r="K124" s="1708"/>
      <c r="L124" s="1709"/>
      <c r="M124" s="1708"/>
      <c r="N124" s="1709"/>
      <c r="O124" s="505"/>
      <c r="P124" s="230"/>
      <c r="Q124" s="459"/>
      <c r="R124" s="80"/>
      <c r="S124" s="80"/>
      <c r="T124" s="80"/>
      <c r="U124" s="80"/>
      <c r="V124" s="80"/>
      <c r="W124" s="80"/>
      <c r="X124" s="80"/>
      <c r="Y124" s="80"/>
      <c r="Z124" s="80"/>
      <c r="AA124" s="80"/>
      <c r="AB124" s="80"/>
      <c r="AC124" s="80"/>
    </row>
    <row r="125" spans="1:29" ht="12" customHeight="1">
      <c r="A125" s="15"/>
      <c r="B125" s="185" t="s">
        <v>1041</v>
      </c>
      <c r="C125" s="15"/>
      <c r="D125" s="80"/>
      <c r="E125" s="80"/>
      <c r="F125" s="80"/>
      <c r="G125" s="1712"/>
      <c r="H125" s="1713"/>
      <c r="I125" s="1712"/>
      <c r="J125" s="1713"/>
      <c r="K125" s="1712"/>
      <c r="L125" s="1713"/>
      <c r="M125" s="1712"/>
      <c r="N125" s="1713"/>
      <c r="O125" s="509"/>
      <c r="P125" s="80"/>
      <c r="Q125" s="459"/>
      <c r="R125" s="80"/>
      <c r="S125" s="80"/>
      <c r="T125" s="80"/>
      <c r="U125" s="80"/>
      <c r="V125" s="80"/>
      <c r="W125" s="80"/>
      <c r="X125" s="80"/>
      <c r="Y125" s="80"/>
      <c r="Z125" s="80"/>
      <c r="AA125" s="80"/>
      <c r="AB125" s="80"/>
      <c r="AC125" s="80"/>
    </row>
    <row r="126" spans="1:29" ht="12" customHeight="1">
      <c r="A126" s="15"/>
      <c r="B126" s="102"/>
      <c r="C126" s="15"/>
      <c r="D126" s="80"/>
      <c r="E126" s="80"/>
      <c r="F126" s="80"/>
      <c r="G126" s="1708"/>
      <c r="H126" s="1709"/>
      <c r="I126" s="1708"/>
      <c r="J126" s="1709"/>
      <c r="K126" s="1708"/>
      <c r="L126" s="1709"/>
      <c r="M126" s="1708"/>
      <c r="N126" s="1709"/>
      <c r="O126" s="110"/>
      <c r="P126" s="80"/>
      <c r="Q126" s="459"/>
      <c r="R126" s="80"/>
      <c r="S126" s="80"/>
      <c r="T126" s="80"/>
      <c r="U126" s="80"/>
      <c r="V126" s="80"/>
      <c r="W126" s="80"/>
      <c r="X126" s="80"/>
      <c r="Y126" s="80"/>
      <c r="Z126" s="80"/>
      <c r="AA126" s="80"/>
      <c r="AB126" s="80"/>
      <c r="AC126" s="80"/>
    </row>
    <row r="127" spans="1:29" ht="12" customHeight="1">
      <c r="A127" s="15"/>
      <c r="B127" s="510" t="s">
        <v>1042</v>
      </c>
      <c r="C127" s="15"/>
      <c r="D127" s="80"/>
      <c r="E127" s="80"/>
      <c r="F127" s="80"/>
      <c r="G127" s="1712"/>
      <c r="H127" s="1713"/>
      <c r="I127" s="1712"/>
      <c r="J127" s="1713"/>
      <c r="K127" s="1712"/>
      <c r="L127" s="1713"/>
      <c r="M127" s="1712"/>
      <c r="N127" s="1713"/>
      <c r="O127" s="321" t="s">
        <v>1043</v>
      </c>
      <c r="P127" s="80"/>
      <c r="Q127" s="459"/>
      <c r="R127" s="80"/>
      <c r="S127" s="80"/>
      <c r="T127" s="80"/>
      <c r="U127" s="80"/>
      <c r="V127" s="80"/>
      <c r="W127" s="80"/>
      <c r="X127" s="80"/>
      <c r="Y127" s="80"/>
      <c r="Z127" s="80"/>
      <c r="AA127" s="80"/>
      <c r="AB127" s="80"/>
      <c r="AC127" s="80"/>
    </row>
    <row r="128" spans="1:29" ht="12" customHeight="1">
      <c r="A128" s="15"/>
      <c r="B128" s="102"/>
      <c r="C128" s="15"/>
      <c r="D128" s="80"/>
      <c r="E128" s="80"/>
      <c r="F128" s="80"/>
      <c r="G128" s="1708"/>
      <c r="H128" s="1709"/>
      <c r="I128" s="1708"/>
      <c r="J128" s="1709"/>
      <c r="K128" s="1710"/>
      <c r="L128" s="1709"/>
      <c r="M128" s="1708"/>
      <c r="N128" s="1709"/>
      <c r="O128" s="260"/>
      <c r="P128" s="80"/>
      <c r="Q128" s="459"/>
      <c r="R128" s="80"/>
      <c r="S128" s="80"/>
      <c r="T128" s="80"/>
      <c r="U128" s="80"/>
      <c r="V128" s="80"/>
      <c r="W128" s="80"/>
      <c r="X128" s="80"/>
      <c r="Y128" s="80"/>
      <c r="Z128" s="80"/>
      <c r="AA128" s="80"/>
      <c r="AB128" s="80"/>
      <c r="AC128" s="80"/>
    </row>
    <row r="129" spans="1:29" ht="12" customHeight="1">
      <c r="A129" s="459"/>
      <c r="B129" s="511" t="s">
        <v>1044</v>
      </c>
      <c r="C129" s="459"/>
      <c r="D129" s="242"/>
      <c r="E129" s="242"/>
      <c r="F129" s="512"/>
      <c r="G129" s="1716"/>
      <c r="H129" s="1717"/>
      <c r="I129" s="1716"/>
      <c r="J129" s="1717"/>
      <c r="K129" s="1718"/>
      <c r="L129" s="1717"/>
      <c r="M129" s="1716"/>
      <c r="N129" s="1719"/>
      <c r="O129" s="513"/>
      <c r="P129" s="242"/>
      <c r="Q129" s="459"/>
      <c r="R129" s="242"/>
      <c r="S129" s="242"/>
      <c r="T129" s="242"/>
      <c r="U129" s="242"/>
      <c r="V129" s="242"/>
      <c r="W129" s="242"/>
      <c r="X129" s="242"/>
      <c r="Y129" s="242"/>
      <c r="Z129" s="242"/>
      <c r="AA129" s="242"/>
      <c r="AB129" s="242"/>
      <c r="AC129" s="242"/>
    </row>
    <row r="130" spans="1:29" ht="15.75" customHeight="1">
      <c r="A130" s="514"/>
      <c r="C130" s="515"/>
      <c r="D130" s="515"/>
      <c r="E130" s="515"/>
      <c r="F130" s="242"/>
      <c r="G130" s="242"/>
      <c r="H130" s="242"/>
      <c r="I130" s="242"/>
      <c r="J130" s="242"/>
      <c r="K130" s="242"/>
      <c r="L130" s="242"/>
      <c r="M130" s="242"/>
      <c r="N130" s="242"/>
      <c r="O130" s="516" t="s">
        <v>1045</v>
      </c>
      <c r="P130" s="242"/>
      <c r="Q130" s="242"/>
      <c r="R130" s="242"/>
      <c r="S130" s="242"/>
      <c r="T130" s="242"/>
      <c r="U130" s="242"/>
      <c r="V130" s="242"/>
      <c r="W130" s="242"/>
      <c r="X130" s="242"/>
      <c r="Y130" s="242"/>
      <c r="Z130" s="242"/>
      <c r="AA130" s="242"/>
      <c r="AB130" s="242"/>
      <c r="AC130" s="242"/>
    </row>
    <row r="131" spans="1:29" ht="15.75" customHeight="1">
      <c r="A131" s="82"/>
      <c r="B131" s="83"/>
      <c r="C131" s="83"/>
      <c r="D131" s="83"/>
      <c r="E131" s="83"/>
      <c r="F131" s="80"/>
      <c r="G131" s="80"/>
      <c r="H131" s="80"/>
      <c r="I131" s="80"/>
      <c r="J131" s="80"/>
      <c r="K131" s="80"/>
      <c r="L131" s="80"/>
      <c r="M131" s="80"/>
      <c r="N131" s="80"/>
      <c r="O131" s="517"/>
      <c r="P131" s="80"/>
      <c r="Q131" s="242"/>
      <c r="R131" s="80"/>
      <c r="S131" s="80"/>
      <c r="T131" s="80"/>
      <c r="U131" s="80"/>
      <c r="V131" s="80"/>
      <c r="W131" s="80"/>
      <c r="X131" s="80"/>
      <c r="Y131" s="80"/>
      <c r="Z131" s="80"/>
      <c r="AA131" s="80"/>
      <c r="AB131" s="80"/>
      <c r="AC131" s="80"/>
    </row>
    <row r="132" spans="1:29" ht="15.75" customHeight="1">
      <c r="A132" s="243"/>
      <c r="B132" s="518" t="s">
        <v>1046</v>
      </c>
      <c r="C132" s="243"/>
      <c r="D132" s="243"/>
      <c r="E132" s="243"/>
      <c r="F132" s="353"/>
      <c r="G132" s="519"/>
      <c r="H132" s="520"/>
      <c r="I132" s="519"/>
      <c r="J132" s="521"/>
      <c r="K132" s="519"/>
      <c r="L132" s="521"/>
      <c r="M132" s="519"/>
      <c r="N132" s="522"/>
      <c r="O132" s="523" t="s">
        <v>1047</v>
      </c>
      <c r="P132" s="524"/>
      <c r="Q132" s="243"/>
      <c r="R132" s="243"/>
      <c r="S132" s="243"/>
      <c r="T132" s="243"/>
      <c r="U132" s="243"/>
      <c r="V132" s="243"/>
      <c r="W132" s="243"/>
      <c r="X132" s="243"/>
      <c r="Y132" s="243"/>
      <c r="Z132" s="243"/>
      <c r="AA132" s="243"/>
      <c r="AB132" s="243"/>
      <c r="AC132" s="243"/>
    </row>
    <row r="133" spans="1:29" ht="15.75" customHeight="1">
      <c r="A133" s="243"/>
      <c r="B133" s="1"/>
      <c r="C133" s="243"/>
      <c r="D133" s="243"/>
      <c r="E133" s="243"/>
      <c r="F133" s="525"/>
      <c r="G133" s="2082" t="s">
        <v>1029</v>
      </c>
      <c r="H133" s="2083"/>
      <c r="I133" s="2082" t="s">
        <v>1029</v>
      </c>
      <c r="J133" s="2083"/>
      <c r="K133" s="2082" t="s">
        <v>1029</v>
      </c>
      <c r="L133" s="2083"/>
      <c r="M133" s="2082" t="s">
        <v>1029</v>
      </c>
      <c r="N133" s="2083"/>
      <c r="O133" s="526"/>
      <c r="P133" s="243"/>
      <c r="Q133" s="243" t="s">
        <v>1048</v>
      </c>
      <c r="R133" s="243"/>
      <c r="S133" s="243"/>
      <c r="T133" s="243"/>
      <c r="U133" s="243"/>
      <c r="V133" s="243"/>
      <c r="W133" s="243"/>
      <c r="X133" s="243"/>
      <c r="Y133" s="243"/>
      <c r="Z133" s="243"/>
      <c r="AA133" s="243"/>
      <c r="AB133" s="243"/>
      <c r="AC133" s="243"/>
    </row>
    <row r="134" spans="1:29" ht="15.75" customHeight="1">
      <c r="A134" s="243"/>
      <c r="B134" s="1"/>
      <c r="C134" s="243"/>
      <c r="D134" s="243"/>
      <c r="E134" s="243"/>
      <c r="F134" s="525"/>
      <c r="G134" s="527">
        <v>44742</v>
      </c>
      <c r="H134" s="528">
        <v>44377</v>
      </c>
      <c r="I134" s="527">
        <v>44742</v>
      </c>
      <c r="J134" s="528">
        <v>44377</v>
      </c>
      <c r="K134" s="527">
        <v>44742</v>
      </c>
      <c r="L134" s="529">
        <v>44377</v>
      </c>
      <c r="M134" s="527">
        <v>44742</v>
      </c>
      <c r="N134" s="529">
        <v>44377</v>
      </c>
      <c r="O134" s="530"/>
      <c r="P134" s="243"/>
      <c r="Q134" s="243" t="s">
        <v>1049</v>
      </c>
      <c r="R134" s="243"/>
      <c r="S134" s="243"/>
      <c r="T134" s="243"/>
      <c r="U134" s="243"/>
      <c r="V134" s="243"/>
      <c r="W134" s="243"/>
      <c r="X134" s="243"/>
      <c r="Y134" s="243"/>
      <c r="Z134" s="243"/>
      <c r="AA134" s="243"/>
      <c r="AB134" s="243"/>
      <c r="AC134" s="243"/>
    </row>
    <row r="135" spans="1:29" ht="15.75" customHeight="1">
      <c r="A135" s="243"/>
      <c r="B135" s="1"/>
      <c r="C135" s="243"/>
      <c r="D135" s="243"/>
      <c r="E135" s="243"/>
      <c r="F135" s="525"/>
      <c r="G135" s="531" t="s">
        <v>142</v>
      </c>
      <c r="H135" s="532" t="s">
        <v>142</v>
      </c>
      <c r="I135" s="531" t="s">
        <v>142</v>
      </c>
      <c r="J135" s="532" t="s">
        <v>142</v>
      </c>
      <c r="K135" s="531" t="s">
        <v>142</v>
      </c>
      <c r="L135" s="533" t="s">
        <v>142</v>
      </c>
      <c r="M135" s="531" t="s">
        <v>142</v>
      </c>
      <c r="N135" s="533" t="s">
        <v>142</v>
      </c>
      <c r="O135" s="530"/>
      <c r="P135" s="243"/>
      <c r="Q135" s="243"/>
      <c r="R135" s="243"/>
      <c r="S135" s="243"/>
      <c r="T135" s="243"/>
      <c r="U135" s="243"/>
      <c r="V135" s="243"/>
      <c r="W135" s="243"/>
      <c r="X135" s="243"/>
      <c r="Y135" s="243"/>
      <c r="Z135" s="243"/>
      <c r="AA135" s="243"/>
      <c r="AB135" s="243"/>
      <c r="AC135" s="243"/>
    </row>
    <row r="136" spans="1:29">
      <c r="A136" s="243"/>
      <c r="B136" s="242" t="s">
        <v>1050</v>
      </c>
      <c r="C136" s="243"/>
      <c r="D136" s="243"/>
      <c r="E136" s="243"/>
      <c r="F136" s="525"/>
      <c r="G136" s="1720">
        <f>H116</f>
        <v>0</v>
      </c>
      <c r="H136" s="1721"/>
      <c r="I136" s="1720">
        <f>J116</f>
        <v>0</v>
      </c>
      <c r="J136" s="1721"/>
      <c r="K136" s="1720">
        <f>L116</f>
        <v>0</v>
      </c>
      <c r="L136" s="1721"/>
      <c r="M136" s="1720">
        <f>N116</f>
        <v>0</v>
      </c>
      <c r="N136" s="1721"/>
      <c r="O136" s="530"/>
      <c r="P136" s="243"/>
      <c r="Q136" s="243"/>
      <c r="R136" s="243"/>
      <c r="S136" s="243"/>
      <c r="T136" s="243"/>
      <c r="U136" s="243"/>
      <c r="V136" s="243"/>
      <c r="W136" s="243"/>
      <c r="X136" s="243"/>
      <c r="Y136" s="243"/>
      <c r="Z136" s="243"/>
      <c r="AA136" s="243"/>
      <c r="AB136" s="243"/>
      <c r="AC136" s="243"/>
    </row>
    <row r="137" spans="1:29">
      <c r="A137" s="243"/>
      <c r="B137" s="242" t="s">
        <v>1051</v>
      </c>
      <c r="C137" s="243"/>
      <c r="D137" s="243"/>
      <c r="E137" s="243"/>
      <c r="F137" s="525"/>
      <c r="G137" s="1720">
        <f t="shared" ref="G137:N137" si="9">G123</f>
        <v>0</v>
      </c>
      <c r="H137" s="1720">
        <f t="shared" si="9"/>
        <v>0</v>
      </c>
      <c r="I137" s="1722">
        <f t="shared" si="9"/>
        <v>0</v>
      </c>
      <c r="J137" s="1723">
        <f t="shared" si="9"/>
        <v>0</v>
      </c>
      <c r="K137" s="1720">
        <f t="shared" si="9"/>
        <v>0</v>
      </c>
      <c r="L137" s="1720">
        <f t="shared" si="9"/>
        <v>0</v>
      </c>
      <c r="M137" s="1724">
        <f t="shared" si="9"/>
        <v>0</v>
      </c>
      <c r="N137" s="1723">
        <f t="shared" si="9"/>
        <v>0</v>
      </c>
      <c r="O137" s="530"/>
      <c r="P137" s="243"/>
      <c r="Q137" s="243"/>
      <c r="R137" s="243"/>
      <c r="S137" s="243"/>
      <c r="T137" s="243"/>
      <c r="U137" s="243"/>
      <c r="V137" s="243"/>
      <c r="W137" s="243"/>
      <c r="X137" s="243"/>
      <c r="Y137" s="243"/>
      <c r="Z137" s="243"/>
      <c r="AA137" s="243"/>
      <c r="AB137" s="243"/>
      <c r="AC137" s="243"/>
    </row>
    <row r="138" spans="1:29">
      <c r="A138" s="243"/>
      <c r="B138" s="242" t="s">
        <v>1052</v>
      </c>
      <c r="C138" s="243"/>
      <c r="D138" s="243"/>
      <c r="E138" s="243"/>
      <c r="F138" s="525"/>
      <c r="G138" s="1577"/>
      <c r="H138" s="1721"/>
      <c r="I138" s="1577"/>
      <c r="J138" s="1721"/>
      <c r="K138" s="1577"/>
      <c r="L138" s="1721"/>
      <c r="M138" s="1577"/>
      <c r="N138" s="1721"/>
      <c r="O138" s="530"/>
      <c r="P138" s="243"/>
      <c r="Q138" s="243"/>
      <c r="R138" s="243"/>
      <c r="S138" s="243"/>
      <c r="T138" s="243"/>
      <c r="U138" s="243"/>
      <c r="V138" s="243"/>
      <c r="W138" s="243"/>
      <c r="X138" s="243"/>
      <c r="Y138" s="243"/>
      <c r="Z138" s="243"/>
      <c r="AA138" s="243"/>
      <c r="AB138" s="243"/>
      <c r="AC138" s="243"/>
    </row>
    <row r="139" spans="1:29">
      <c r="A139" s="243"/>
      <c r="B139" s="242" t="s">
        <v>1053</v>
      </c>
      <c r="C139" s="243"/>
      <c r="D139" s="243"/>
      <c r="E139" s="243"/>
      <c r="F139" s="525"/>
      <c r="G139" s="1577"/>
      <c r="H139" s="1721"/>
      <c r="I139" s="1577"/>
      <c r="J139" s="1721"/>
      <c r="K139" s="1577"/>
      <c r="L139" s="1721"/>
      <c r="M139" s="1577"/>
      <c r="N139" s="1721"/>
      <c r="O139" s="530"/>
      <c r="P139" s="243"/>
      <c r="Q139" s="243"/>
      <c r="R139" s="243"/>
      <c r="S139" s="243"/>
      <c r="T139" s="243"/>
      <c r="U139" s="243"/>
      <c r="V139" s="243"/>
      <c r="W139" s="243"/>
      <c r="X139" s="243"/>
      <c r="Y139" s="243"/>
      <c r="Z139" s="243"/>
      <c r="AA139" s="243"/>
      <c r="AB139" s="243"/>
      <c r="AC139" s="243"/>
    </row>
    <row r="140" spans="1:29">
      <c r="A140" s="243"/>
      <c r="B140" s="1117" t="s">
        <v>1054</v>
      </c>
      <c r="C140" s="1115"/>
      <c r="D140" s="243"/>
      <c r="E140" s="243"/>
      <c r="F140" s="525"/>
      <c r="G140" s="1577"/>
      <c r="H140" s="1721"/>
      <c r="I140" s="1577"/>
      <c r="J140" s="1721"/>
      <c r="K140" s="1577"/>
      <c r="L140" s="1721"/>
      <c r="M140" s="1577"/>
      <c r="N140" s="1721"/>
      <c r="O140" s="530"/>
      <c r="P140" s="243"/>
      <c r="Q140" s="243"/>
      <c r="R140" s="243"/>
      <c r="S140" s="243"/>
      <c r="T140" s="243"/>
      <c r="U140" s="243"/>
      <c r="V140" s="243"/>
      <c r="W140" s="243"/>
      <c r="X140" s="243"/>
      <c r="Y140" s="243"/>
      <c r="Z140" s="243"/>
      <c r="AA140" s="243"/>
      <c r="AB140" s="243"/>
      <c r="AC140" s="243"/>
    </row>
    <row r="141" spans="1:29">
      <c r="A141" s="243"/>
      <c r="B141" s="1117" t="s">
        <v>1054</v>
      </c>
      <c r="C141" s="1115"/>
      <c r="D141" s="243"/>
      <c r="E141" s="243"/>
      <c r="F141" s="525"/>
      <c r="G141" s="1577"/>
      <c r="H141" s="1721"/>
      <c r="I141" s="1577"/>
      <c r="J141" s="1721"/>
      <c r="K141" s="1577"/>
      <c r="L141" s="1721"/>
      <c r="M141" s="1577"/>
      <c r="N141" s="1721"/>
      <c r="O141" s="530"/>
      <c r="P141" s="243"/>
      <c r="Q141" s="243"/>
      <c r="R141" s="243"/>
      <c r="S141" s="243"/>
      <c r="T141" s="243"/>
      <c r="U141" s="243"/>
      <c r="V141" s="243"/>
      <c r="W141" s="243"/>
      <c r="X141" s="243"/>
      <c r="Y141" s="243"/>
      <c r="Z141" s="243"/>
      <c r="AA141" s="243"/>
      <c r="AB141" s="243"/>
      <c r="AC141" s="243"/>
    </row>
    <row r="142" spans="1:29">
      <c r="A142" s="243"/>
      <c r="B142" s="1117" t="s">
        <v>1054</v>
      </c>
      <c r="C142" s="1115"/>
      <c r="D142" s="243"/>
      <c r="E142" s="243"/>
      <c r="F142" s="525"/>
      <c r="G142" s="1725"/>
      <c r="H142" s="1726"/>
      <c r="I142" s="1725"/>
      <c r="J142" s="1726"/>
      <c r="K142" s="1725"/>
      <c r="L142" s="1726"/>
      <c r="M142" s="1725"/>
      <c r="N142" s="1726"/>
      <c r="O142" s="534"/>
      <c r="P142" s="243"/>
      <c r="Q142" s="243"/>
      <c r="R142" s="243"/>
      <c r="S142" s="243"/>
      <c r="T142" s="243"/>
      <c r="U142" s="243"/>
      <c r="V142" s="243"/>
      <c r="W142" s="243"/>
      <c r="X142" s="243"/>
      <c r="Y142" s="243"/>
      <c r="Z142" s="243"/>
      <c r="AA142" s="243"/>
      <c r="AB142" s="243"/>
      <c r="AC142" s="243"/>
    </row>
    <row r="143" spans="1:29" ht="15.75" customHeight="1">
      <c r="A143" s="243"/>
      <c r="B143" s="242" t="s">
        <v>1055</v>
      </c>
      <c r="C143" s="243"/>
      <c r="D143" s="243"/>
      <c r="E143" s="243"/>
      <c r="F143" s="525"/>
      <c r="G143" s="1720">
        <f t="shared" ref="G143:N143" si="10">SUM(G136:G142)</f>
        <v>0</v>
      </c>
      <c r="H143" s="1723">
        <f t="shared" si="10"/>
        <v>0</v>
      </c>
      <c r="I143" s="1720">
        <f t="shared" si="10"/>
        <v>0</v>
      </c>
      <c r="J143" s="1723">
        <f t="shared" si="10"/>
        <v>0</v>
      </c>
      <c r="K143" s="1720">
        <f t="shared" si="10"/>
        <v>0</v>
      </c>
      <c r="L143" s="1723">
        <f t="shared" si="10"/>
        <v>0</v>
      </c>
      <c r="M143" s="1720">
        <f t="shared" si="10"/>
        <v>0</v>
      </c>
      <c r="N143" s="1723">
        <f t="shared" si="10"/>
        <v>0</v>
      </c>
      <c r="O143" s="530"/>
      <c r="P143" s="243"/>
      <c r="Q143" s="243"/>
      <c r="R143" s="243"/>
      <c r="S143" s="243"/>
      <c r="T143" s="243"/>
      <c r="U143" s="243"/>
      <c r="V143" s="243"/>
      <c r="W143" s="243"/>
      <c r="X143" s="243"/>
      <c r="Y143" s="243"/>
      <c r="Z143" s="243"/>
      <c r="AA143" s="243"/>
      <c r="AB143" s="243"/>
      <c r="AC143" s="243"/>
    </row>
    <row r="144" spans="1:29" ht="15.75" customHeight="1">
      <c r="A144" s="243"/>
      <c r="B144" s="243"/>
      <c r="C144" s="243"/>
      <c r="D144" s="243"/>
      <c r="E144" s="243"/>
      <c r="F144" s="525"/>
      <c r="G144" s="1727"/>
      <c r="H144" s="1728"/>
      <c r="I144" s="1727"/>
      <c r="J144" s="1728"/>
      <c r="K144" s="1727"/>
      <c r="L144" s="1728"/>
      <c r="M144" s="1727"/>
      <c r="N144" s="1728"/>
      <c r="O144" s="530"/>
      <c r="P144" s="243"/>
      <c r="Q144" s="243"/>
      <c r="R144" s="243"/>
      <c r="S144" s="243"/>
      <c r="T144" s="243"/>
      <c r="U144" s="243"/>
      <c r="V144" s="243"/>
      <c r="W144" s="243"/>
      <c r="X144" s="243"/>
      <c r="Y144" s="243"/>
      <c r="Z144" s="243"/>
      <c r="AA144" s="243"/>
      <c r="AB144" s="243"/>
      <c r="AC144" s="243"/>
    </row>
    <row r="145" spans="1:29" ht="15.75" customHeight="1">
      <c r="A145" s="243"/>
      <c r="B145" s="243"/>
      <c r="C145" s="243"/>
      <c r="D145" s="243"/>
      <c r="E145" s="243"/>
      <c r="F145" s="525"/>
      <c r="G145" s="1727"/>
      <c r="H145" s="1728"/>
      <c r="I145" s="1727"/>
      <c r="J145" s="1728"/>
      <c r="K145" s="1727"/>
      <c r="L145" s="1728"/>
      <c r="M145" s="1727"/>
      <c r="N145" s="1728"/>
      <c r="O145" s="530"/>
      <c r="P145" s="243"/>
      <c r="Q145" s="243"/>
      <c r="R145" s="243"/>
      <c r="S145" s="243"/>
      <c r="T145" s="243"/>
      <c r="U145" s="243"/>
      <c r="V145" s="243"/>
      <c r="W145" s="243"/>
      <c r="X145" s="243"/>
      <c r="Y145" s="243"/>
      <c r="Z145" s="243"/>
      <c r="AA145" s="243"/>
      <c r="AB145" s="243"/>
      <c r="AC145" s="243"/>
    </row>
    <row r="146" spans="1:29">
      <c r="A146" s="243"/>
      <c r="B146" s="242" t="s">
        <v>1056</v>
      </c>
      <c r="C146" s="243"/>
      <c r="D146" s="243"/>
      <c r="E146" s="243"/>
      <c r="F146" s="525"/>
      <c r="G146" s="1577"/>
      <c r="H146" s="1721"/>
      <c r="I146" s="1577"/>
      <c r="J146" s="1721"/>
      <c r="K146" s="1577"/>
      <c r="L146" s="1721"/>
      <c r="M146" s="1577"/>
      <c r="N146" s="1721"/>
      <c r="O146" s="530"/>
      <c r="P146" s="243"/>
      <c r="Q146" s="243"/>
      <c r="R146" s="243"/>
      <c r="S146" s="243"/>
      <c r="T146" s="243"/>
      <c r="U146" s="243"/>
      <c r="V146" s="243"/>
      <c r="W146" s="243"/>
      <c r="X146" s="243"/>
      <c r="Y146" s="243"/>
      <c r="Z146" s="243"/>
      <c r="AA146" s="243"/>
      <c r="AB146" s="243"/>
      <c r="AC146" s="243"/>
    </row>
    <row r="147" spans="1:29">
      <c r="A147" s="243"/>
      <c r="B147" s="242" t="s">
        <v>1057</v>
      </c>
      <c r="C147" s="243"/>
      <c r="D147" s="243"/>
      <c r="E147" s="243"/>
      <c r="F147" s="525"/>
      <c r="G147" s="1577"/>
      <c r="H147" s="1721"/>
      <c r="I147" s="1577"/>
      <c r="J147" s="1721"/>
      <c r="K147" s="1577"/>
      <c r="L147" s="1721"/>
      <c r="M147" s="1577"/>
      <c r="N147" s="1721"/>
      <c r="O147" s="530"/>
      <c r="P147" s="243"/>
      <c r="Q147" s="243"/>
      <c r="R147" s="243"/>
      <c r="S147" s="243"/>
      <c r="T147" s="243"/>
      <c r="U147" s="243"/>
      <c r="V147" s="243"/>
      <c r="W147" s="243"/>
      <c r="X147" s="243"/>
      <c r="Y147" s="243"/>
      <c r="Z147" s="243"/>
      <c r="AA147" s="243"/>
      <c r="AB147" s="243"/>
      <c r="AC147" s="243"/>
    </row>
    <row r="148" spans="1:29">
      <c r="A148" s="243"/>
      <c r="B148" s="242" t="s">
        <v>1058</v>
      </c>
      <c r="C148" s="243"/>
      <c r="D148" s="243"/>
      <c r="E148" s="243"/>
      <c r="F148" s="525"/>
      <c r="G148" s="1577"/>
      <c r="H148" s="1721"/>
      <c r="I148" s="1577"/>
      <c r="J148" s="1721"/>
      <c r="K148" s="1577"/>
      <c r="L148" s="1721"/>
      <c r="M148" s="1577"/>
      <c r="N148" s="1721"/>
      <c r="O148" s="530"/>
      <c r="P148" s="243"/>
      <c r="Q148" s="243"/>
      <c r="R148" s="243"/>
      <c r="S148" s="243"/>
      <c r="T148" s="243"/>
      <c r="U148" s="243"/>
      <c r="V148" s="243"/>
      <c r="W148" s="243"/>
      <c r="X148" s="243"/>
      <c r="Y148" s="243"/>
      <c r="Z148" s="243"/>
      <c r="AA148" s="243"/>
      <c r="AB148" s="243"/>
      <c r="AC148" s="243"/>
    </row>
    <row r="149" spans="1:29">
      <c r="A149" s="243"/>
      <c r="B149" s="242" t="s">
        <v>478</v>
      </c>
      <c r="C149" s="243"/>
      <c r="D149" s="243"/>
      <c r="E149" s="243"/>
      <c r="F149" s="525"/>
      <c r="G149" s="1577"/>
      <c r="H149" s="1721"/>
      <c r="I149" s="1577"/>
      <c r="J149" s="1721"/>
      <c r="K149" s="1577"/>
      <c r="L149" s="1721"/>
      <c r="M149" s="1577"/>
      <c r="N149" s="1721"/>
      <c r="O149" s="535"/>
      <c r="P149" s="536"/>
      <c r="Q149" s="243"/>
      <c r="R149" s="243"/>
      <c r="S149" s="243"/>
      <c r="T149" s="243"/>
      <c r="U149" s="243"/>
      <c r="V149" s="243"/>
      <c r="W149" s="243"/>
      <c r="X149" s="243"/>
      <c r="Y149" s="243"/>
      <c r="Z149" s="243"/>
      <c r="AA149" s="243"/>
      <c r="AB149" s="243"/>
      <c r="AC149" s="243"/>
    </row>
    <row r="150" spans="1:29">
      <c r="A150" s="243"/>
      <c r="B150" s="1117" t="s">
        <v>1054</v>
      </c>
      <c r="C150" s="1115"/>
      <c r="D150" s="243"/>
      <c r="E150" s="243"/>
      <c r="F150" s="525"/>
      <c r="G150" s="1577"/>
      <c r="H150" s="1721"/>
      <c r="I150" s="1577"/>
      <c r="J150" s="1721"/>
      <c r="K150" s="1577"/>
      <c r="L150" s="1721"/>
      <c r="M150" s="1577"/>
      <c r="N150" s="1721"/>
      <c r="O150" s="530"/>
      <c r="P150" s="243"/>
      <c r="Q150" s="243"/>
      <c r="R150" s="243"/>
      <c r="S150" s="243"/>
      <c r="T150" s="243"/>
      <c r="U150" s="243"/>
      <c r="V150" s="243"/>
      <c r="W150" s="243"/>
      <c r="X150" s="243"/>
      <c r="Y150" s="243"/>
      <c r="Z150" s="243"/>
      <c r="AA150" s="243"/>
      <c r="AB150" s="243"/>
      <c r="AC150" s="243"/>
    </row>
    <row r="151" spans="1:29">
      <c r="A151" s="243"/>
      <c r="B151" s="1117" t="s">
        <v>1054</v>
      </c>
      <c r="C151" s="1115"/>
      <c r="D151" s="243"/>
      <c r="E151" s="243"/>
      <c r="F151" s="525"/>
      <c r="G151" s="1577"/>
      <c r="H151" s="1721"/>
      <c r="I151" s="1577"/>
      <c r="J151" s="1721"/>
      <c r="K151" s="1577"/>
      <c r="L151" s="1721"/>
      <c r="M151" s="1577"/>
      <c r="N151" s="1721"/>
      <c r="O151" s="530"/>
      <c r="P151" s="243"/>
      <c r="Q151" s="243"/>
      <c r="R151" s="243"/>
      <c r="S151" s="243"/>
      <c r="T151" s="243"/>
      <c r="U151" s="243"/>
      <c r="V151" s="243"/>
      <c r="W151" s="243"/>
      <c r="X151" s="243"/>
      <c r="Y151" s="243"/>
      <c r="Z151" s="243"/>
      <c r="AA151" s="243"/>
      <c r="AB151" s="243"/>
      <c r="AC151" s="243"/>
    </row>
    <row r="152" spans="1:29">
      <c r="A152" s="243"/>
      <c r="B152" s="1117" t="s">
        <v>1054</v>
      </c>
      <c r="C152" s="1115"/>
      <c r="D152" s="243"/>
      <c r="E152" s="243"/>
      <c r="F152" s="525"/>
      <c r="G152" s="1725"/>
      <c r="H152" s="1726"/>
      <c r="I152" s="1725"/>
      <c r="J152" s="1726"/>
      <c r="K152" s="1725"/>
      <c r="L152" s="1726"/>
      <c r="M152" s="1725"/>
      <c r="N152" s="1726"/>
      <c r="O152" s="534"/>
      <c r="P152" s="243"/>
      <c r="Q152" s="243"/>
      <c r="R152" s="243"/>
      <c r="S152" s="243"/>
      <c r="T152" s="243"/>
      <c r="U152" s="243"/>
      <c r="V152" s="243"/>
      <c r="W152" s="243"/>
      <c r="X152" s="243"/>
      <c r="Y152" s="243"/>
      <c r="Z152" s="243"/>
      <c r="AA152" s="243"/>
      <c r="AB152" s="243"/>
      <c r="AC152" s="243"/>
    </row>
    <row r="153" spans="1:29" ht="12" customHeight="1">
      <c r="A153" s="243"/>
      <c r="B153" s="242" t="s">
        <v>1059</v>
      </c>
      <c r="C153" s="243"/>
      <c r="D153" s="243"/>
      <c r="E153" s="243"/>
      <c r="F153" s="525"/>
      <c r="G153" s="1729">
        <f t="shared" ref="G153:N153" si="11">SUM(G146:G152)</f>
        <v>0</v>
      </c>
      <c r="H153" s="1730">
        <f t="shared" si="11"/>
        <v>0</v>
      </c>
      <c r="I153" s="1729">
        <f t="shared" si="11"/>
        <v>0</v>
      </c>
      <c r="J153" s="1730">
        <f t="shared" si="11"/>
        <v>0</v>
      </c>
      <c r="K153" s="1729">
        <f t="shared" si="11"/>
        <v>0</v>
      </c>
      <c r="L153" s="1730">
        <f t="shared" si="11"/>
        <v>0</v>
      </c>
      <c r="M153" s="1729">
        <f t="shared" si="11"/>
        <v>0</v>
      </c>
      <c r="N153" s="1730">
        <f t="shared" si="11"/>
        <v>0</v>
      </c>
      <c r="O153" s="534"/>
      <c r="P153" s="243"/>
      <c r="Q153" s="243"/>
      <c r="R153" s="243"/>
      <c r="S153" s="243"/>
      <c r="T153" s="243"/>
      <c r="U153" s="243"/>
      <c r="V153" s="243"/>
      <c r="W153" s="243"/>
      <c r="X153" s="243"/>
      <c r="Y153" s="243"/>
      <c r="Z153" s="243"/>
      <c r="AA153" s="243"/>
      <c r="AB153" s="243"/>
      <c r="AC153" s="243"/>
    </row>
    <row r="154" spans="1:29" ht="12" customHeight="1">
      <c r="A154" s="243"/>
      <c r="B154" s="243"/>
      <c r="C154" s="243"/>
      <c r="D154" s="243"/>
      <c r="E154" s="243"/>
      <c r="F154" s="525"/>
      <c r="G154" s="1731"/>
      <c r="H154" s="1732"/>
      <c r="I154" s="1731"/>
      <c r="J154" s="1732"/>
      <c r="K154" s="1731"/>
      <c r="L154" s="1732"/>
      <c r="M154" s="1731"/>
      <c r="N154" s="1732"/>
      <c r="O154" s="534"/>
      <c r="P154" s="243"/>
      <c r="Q154" s="243"/>
      <c r="R154" s="243"/>
      <c r="S154" s="243"/>
      <c r="T154" s="243"/>
      <c r="U154" s="243"/>
      <c r="V154" s="243"/>
      <c r="W154" s="243"/>
      <c r="X154" s="243"/>
      <c r="Y154" s="243"/>
      <c r="Z154" s="243"/>
      <c r="AA154" s="243"/>
      <c r="AB154" s="243"/>
      <c r="AC154" s="243"/>
    </row>
    <row r="155" spans="1:29" ht="12" customHeight="1">
      <c r="A155" s="15"/>
      <c r="B155" s="80"/>
      <c r="C155" s="15"/>
      <c r="D155" s="80"/>
      <c r="E155" s="80"/>
      <c r="F155" s="96"/>
      <c r="G155" s="537"/>
      <c r="H155" s="537"/>
      <c r="I155" s="537"/>
      <c r="J155" s="537"/>
      <c r="K155" s="537"/>
      <c r="L155" s="537"/>
      <c r="M155" s="537"/>
      <c r="N155" s="538"/>
      <c r="O155" s="122"/>
      <c r="P155" s="80"/>
      <c r="Q155" s="80" t="s">
        <v>1060</v>
      </c>
      <c r="R155" s="80"/>
      <c r="S155" s="80"/>
      <c r="T155" s="80"/>
      <c r="U155" s="80"/>
      <c r="V155" s="80"/>
      <c r="W155" s="80"/>
      <c r="X155" s="80"/>
      <c r="Y155" s="80"/>
      <c r="Z155" s="80"/>
      <c r="AA155" s="80"/>
      <c r="AB155" s="80"/>
      <c r="AC155" s="80"/>
    </row>
    <row r="156" spans="1:29" ht="12" customHeight="1">
      <c r="A156" s="11" t="s">
        <v>60</v>
      </c>
      <c r="B156" s="15" t="s">
        <v>61</v>
      </c>
      <c r="C156" s="15"/>
      <c r="D156" s="80"/>
      <c r="E156" s="80"/>
      <c r="F156" s="96"/>
      <c r="G156" s="96"/>
      <c r="H156" s="96"/>
      <c r="I156" s="96"/>
      <c r="J156" s="96"/>
      <c r="K156" s="96"/>
      <c r="L156" s="96"/>
      <c r="M156" s="96"/>
      <c r="N156" s="80"/>
      <c r="O156" s="80"/>
      <c r="P156" s="80"/>
      <c r="Q156" s="459"/>
      <c r="R156" s="80"/>
      <c r="S156" s="80"/>
      <c r="T156" s="80"/>
      <c r="U156" s="80"/>
      <c r="V156" s="80"/>
      <c r="W156" s="80"/>
      <c r="X156" s="80"/>
      <c r="Y156" s="80"/>
      <c r="Z156" s="80"/>
      <c r="AA156" s="80"/>
      <c r="AB156" s="80"/>
      <c r="AC156" s="80"/>
    </row>
    <row r="157" spans="1:29" ht="12" customHeight="1">
      <c r="A157" s="15"/>
      <c r="B157" s="102"/>
      <c r="C157" s="15"/>
      <c r="D157" s="80"/>
      <c r="E157" s="80"/>
      <c r="F157" s="96"/>
      <c r="G157" s="96"/>
      <c r="H157" s="96"/>
      <c r="I157" s="96"/>
      <c r="J157" s="96"/>
      <c r="K157" s="96"/>
      <c r="L157" s="96"/>
      <c r="M157" s="96"/>
      <c r="N157" s="80"/>
      <c r="O157" s="80"/>
      <c r="P157" s="80"/>
      <c r="Q157" s="80"/>
      <c r="R157" s="80"/>
      <c r="S157" s="80"/>
      <c r="T157" s="80"/>
      <c r="U157" s="80"/>
      <c r="V157" s="80"/>
      <c r="W157" s="80"/>
      <c r="X157" s="80"/>
      <c r="Y157" s="80"/>
      <c r="Z157" s="80"/>
      <c r="AA157" s="80"/>
      <c r="AB157" s="80"/>
      <c r="AC157" s="80"/>
    </row>
    <row r="158" spans="1:29" ht="12" customHeight="1">
      <c r="A158" s="15"/>
      <c r="B158" s="539" t="s">
        <v>1061</v>
      </c>
      <c r="C158" s="15"/>
      <c r="D158" s="80"/>
      <c r="E158" s="80"/>
      <c r="F158" s="96"/>
      <c r="G158" s="96"/>
      <c r="H158" s="96"/>
      <c r="I158" s="96"/>
      <c r="J158" s="96"/>
      <c r="K158" s="96"/>
      <c r="L158" s="96"/>
      <c r="M158" s="96"/>
      <c r="N158" s="80"/>
      <c r="O158" s="80"/>
      <c r="P158" s="80"/>
      <c r="Q158" s="80"/>
      <c r="R158" s="80"/>
      <c r="S158" s="80"/>
      <c r="T158" s="80"/>
      <c r="U158" s="80"/>
      <c r="V158" s="80"/>
      <c r="W158" s="80"/>
      <c r="X158" s="80"/>
      <c r="Y158" s="80"/>
      <c r="Z158" s="80"/>
      <c r="AA158" s="80"/>
      <c r="AB158" s="80"/>
      <c r="AC158" s="80"/>
    </row>
    <row r="159" spans="1:29" ht="12" customHeight="1">
      <c r="A159" s="80"/>
      <c r="B159" s="80"/>
      <c r="C159" s="80"/>
      <c r="D159" s="80"/>
      <c r="E159" s="80"/>
      <c r="F159" s="96"/>
      <c r="G159" s="96"/>
      <c r="H159" s="96"/>
      <c r="I159" s="96"/>
      <c r="J159" s="96"/>
      <c r="K159" s="96"/>
      <c r="L159" s="96"/>
      <c r="M159" s="96"/>
      <c r="N159" s="80"/>
      <c r="O159" s="80"/>
      <c r="P159" s="80"/>
      <c r="Q159" s="80"/>
      <c r="R159" s="80"/>
      <c r="S159" s="80"/>
      <c r="T159" s="80"/>
      <c r="U159" s="80"/>
      <c r="V159" s="80"/>
      <c r="W159" s="80"/>
      <c r="X159" s="80"/>
      <c r="Y159" s="80"/>
      <c r="Z159" s="80"/>
      <c r="AA159" s="80"/>
      <c r="AB159" s="80"/>
      <c r="AC159" s="80"/>
    </row>
    <row r="160" spans="1:29" ht="47.25" customHeight="1">
      <c r="A160" s="460"/>
      <c r="B160" s="2042" t="s">
        <v>1062</v>
      </c>
      <c r="C160" s="2055" t="s">
        <v>1017</v>
      </c>
      <c r="D160" s="2051"/>
      <c r="E160" s="2055" t="s">
        <v>1063</v>
      </c>
      <c r="F160" s="2051"/>
      <c r="G160" s="2049" t="s">
        <v>1019</v>
      </c>
      <c r="H160" s="1952"/>
      <c r="I160" s="461" t="s">
        <v>1020</v>
      </c>
      <c r="J160" s="2050" t="s">
        <v>1064</v>
      </c>
      <c r="K160" s="2051"/>
      <c r="L160" s="2044" t="s">
        <v>1022</v>
      </c>
      <c r="M160" s="1978"/>
      <c r="N160" s="462" t="s">
        <v>134</v>
      </c>
      <c r="O160" s="463"/>
      <c r="P160" s="450"/>
      <c r="Q160" s="464" t="s">
        <v>1023</v>
      </c>
      <c r="R160" s="270"/>
      <c r="S160" s="270"/>
      <c r="T160" s="270"/>
      <c r="U160" s="270"/>
      <c r="V160" s="270"/>
      <c r="W160" s="270"/>
      <c r="X160" s="270"/>
      <c r="Y160" s="270"/>
      <c r="Z160" s="270"/>
      <c r="AA160" s="270"/>
      <c r="AB160" s="270"/>
    </row>
    <row r="161" spans="1:29" ht="20.25" customHeight="1">
      <c r="A161" s="460"/>
      <c r="B161" s="2043"/>
      <c r="C161" s="2052"/>
      <c r="D161" s="2053"/>
      <c r="E161" s="2052"/>
      <c r="F161" s="2053"/>
      <c r="G161" s="465">
        <v>44742</v>
      </c>
      <c r="H161" s="465">
        <v>44377</v>
      </c>
      <c r="I161" s="466"/>
      <c r="J161" s="2052"/>
      <c r="K161" s="2053"/>
      <c r="L161" s="465">
        <v>44742</v>
      </c>
      <c r="M161" s="467">
        <v>44377</v>
      </c>
      <c r="N161" s="468"/>
      <c r="O161" s="469"/>
      <c r="P161" s="450"/>
      <c r="Q161" s="464"/>
      <c r="R161" s="270"/>
      <c r="S161" s="270"/>
      <c r="T161" s="270"/>
      <c r="U161" s="270"/>
      <c r="V161" s="270"/>
      <c r="W161" s="270"/>
      <c r="X161" s="270"/>
      <c r="Y161" s="270"/>
      <c r="Z161" s="270"/>
      <c r="AA161" s="270"/>
      <c r="AB161" s="270"/>
    </row>
    <row r="162" spans="1:29" ht="12" customHeight="1">
      <c r="A162" s="470"/>
      <c r="B162" s="471"/>
      <c r="C162" s="472"/>
      <c r="D162" s="473"/>
      <c r="E162" s="2056"/>
      <c r="F162" s="1952"/>
      <c r="G162" s="2056"/>
      <c r="H162" s="1952"/>
      <c r="I162" s="540"/>
      <c r="J162" s="2080"/>
      <c r="K162" s="1952"/>
      <c r="L162" s="1700"/>
      <c r="M162" s="1701"/>
      <c r="N162" s="475"/>
      <c r="O162" s="372" t="s">
        <v>1065</v>
      </c>
      <c r="P162" s="477"/>
      <c r="Q162" s="478"/>
      <c r="R162" s="479"/>
      <c r="S162" s="479"/>
      <c r="T162" s="479"/>
      <c r="U162" s="479"/>
      <c r="V162" s="479"/>
      <c r="W162" s="479"/>
      <c r="X162" s="479"/>
      <c r="Y162" s="479"/>
      <c r="Z162" s="479"/>
      <c r="AA162" s="479"/>
      <c r="AB162" s="479"/>
      <c r="AC162" s="480"/>
    </row>
    <row r="163" spans="1:29" ht="12" customHeight="1">
      <c r="A163" s="15"/>
      <c r="B163" s="1182"/>
      <c r="C163" s="2045"/>
      <c r="D163" s="2046"/>
      <c r="E163" s="2047"/>
      <c r="F163" s="2046"/>
      <c r="G163" s="1696"/>
      <c r="H163" s="1697"/>
      <c r="I163" s="1183"/>
      <c r="J163" s="2048"/>
      <c r="K163" s="2046"/>
      <c r="L163" s="1702"/>
      <c r="M163" s="1703"/>
      <c r="N163" s="1184"/>
      <c r="O163" s="481"/>
      <c r="P163" s="450"/>
      <c r="Q163" s="459"/>
      <c r="R163" s="80"/>
      <c r="S163" s="80"/>
      <c r="T163" s="80"/>
      <c r="U163" s="80"/>
      <c r="V163" s="80"/>
      <c r="W163" s="80"/>
      <c r="X163" s="80"/>
      <c r="Y163" s="80"/>
      <c r="Z163" s="80"/>
      <c r="AA163" s="80"/>
      <c r="AB163" s="80"/>
    </row>
    <row r="164" spans="1:29" ht="12" customHeight="1">
      <c r="A164" s="15"/>
      <c r="B164" s="1182"/>
      <c r="C164" s="2045"/>
      <c r="D164" s="2046"/>
      <c r="E164" s="2047"/>
      <c r="F164" s="2046"/>
      <c r="G164" s="1696"/>
      <c r="H164" s="1697"/>
      <c r="I164" s="1183"/>
      <c r="J164" s="2048"/>
      <c r="K164" s="2046"/>
      <c r="L164" s="1702"/>
      <c r="M164" s="1703"/>
      <c r="N164" s="1184"/>
      <c r="O164" s="481"/>
      <c r="P164" s="450"/>
      <c r="Q164" s="459"/>
      <c r="R164" s="80"/>
      <c r="S164" s="80"/>
      <c r="T164" s="80"/>
      <c r="U164" s="80"/>
      <c r="V164" s="80"/>
      <c r="W164" s="80"/>
      <c r="X164" s="80"/>
      <c r="Y164" s="80"/>
      <c r="Z164" s="80"/>
      <c r="AA164" s="80"/>
      <c r="AB164" s="80"/>
    </row>
    <row r="165" spans="1:29" ht="12" customHeight="1">
      <c r="A165" s="15"/>
      <c r="B165" s="1182"/>
      <c r="C165" s="2045"/>
      <c r="D165" s="2046"/>
      <c r="E165" s="2047"/>
      <c r="F165" s="2046"/>
      <c r="G165" s="1696"/>
      <c r="H165" s="1697"/>
      <c r="I165" s="1183"/>
      <c r="J165" s="2048"/>
      <c r="K165" s="2046"/>
      <c r="L165" s="1702"/>
      <c r="M165" s="1703"/>
      <c r="N165" s="1184"/>
      <c r="O165" s="481"/>
      <c r="P165" s="450"/>
      <c r="Q165" s="459"/>
      <c r="R165" s="80"/>
      <c r="S165" s="80"/>
      <c r="T165" s="80"/>
      <c r="U165" s="80"/>
      <c r="V165" s="80"/>
      <c r="W165" s="80"/>
      <c r="X165" s="80"/>
      <c r="Y165" s="80"/>
      <c r="Z165" s="80"/>
      <c r="AA165" s="80"/>
      <c r="AB165" s="80"/>
    </row>
    <row r="166" spans="1:29" ht="12" customHeight="1">
      <c r="A166" s="15"/>
      <c r="B166" s="1182"/>
      <c r="C166" s="2045"/>
      <c r="D166" s="2046"/>
      <c r="E166" s="2047"/>
      <c r="F166" s="2046"/>
      <c r="G166" s="1696"/>
      <c r="H166" s="1697"/>
      <c r="I166" s="1183"/>
      <c r="J166" s="2048"/>
      <c r="K166" s="2046"/>
      <c r="L166" s="1702"/>
      <c r="M166" s="1703"/>
      <c r="N166" s="1184"/>
      <c r="O166" s="481"/>
      <c r="P166" s="450"/>
      <c r="Q166" s="459"/>
      <c r="R166" s="80"/>
      <c r="S166" s="80"/>
      <c r="T166" s="80"/>
      <c r="U166" s="80"/>
      <c r="V166" s="80"/>
      <c r="W166" s="80"/>
      <c r="X166" s="80"/>
      <c r="Y166" s="80"/>
      <c r="Z166" s="80"/>
      <c r="AA166" s="80"/>
      <c r="AB166" s="80"/>
    </row>
    <row r="167" spans="1:29" ht="12" customHeight="1">
      <c r="A167" s="15"/>
      <c r="B167" s="1182"/>
      <c r="C167" s="2045"/>
      <c r="D167" s="2046"/>
      <c r="E167" s="2047"/>
      <c r="F167" s="2046"/>
      <c r="G167" s="1696"/>
      <c r="H167" s="1697"/>
      <c r="I167" s="1183"/>
      <c r="J167" s="2048"/>
      <c r="K167" s="2046"/>
      <c r="L167" s="1733"/>
      <c r="M167" s="1734"/>
      <c r="N167" s="1184"/>
      <c r="O167" s="481"/>
      <c r="P167" s="450"/>
      <c r="Q167" s="459"/>
      <c r="R167" s="80"/>
      <c r="S167" s="80"/>
      <c r="T167" s="80"/>
      <c r="U167" s="80"/>
      <c r="V167" s="80"/>
      <c r="W167" s="80"/>
      <c r="X167" s="80"/>
      <c r="Y167" s="80"/>
      <c r="Z167" s="80"/>
      <c r="AA167" s="80"/>
      <c r="AB167" s="80"/>
    </row>
    <row r="168" spans="1:29" ht="12" customHeight="1">
      <c r="A168" s="15"/>
      <c r="B168" s="482" t="s">
        <v>232</v>
      </c>
      <c r="C168" s="2068"/>
      <c r="D168" s="1952"/>
      <c r="E168" s="2022"/>
      <c r="F168" s="1952"/>
      <c r="G168" s="1698"/>
      <c r="H168" s="1699"/>
      <c r="I168" s="483"/>
      <c r="J168" s="2067"/>
      <c r="K168" s="1952"/>
      <c r="L168" s="1735">
        <f>'1a.Detailed SOFP '!G513</f>
        <v>0</v>
      </c>
      <c r="M168" s="1736">
        <f>'1a.Detailed SOFP '!K513</f>
        <v>0</v>
      </c>
      <c r="N168" s="486"/>
      <c r="O168" s="487"/>
      <c r="P168" s="450"/>
      <c r="Q168" s="15"/>
      <c r="R168" s="80"/>
      <c r="S168" s="80"/>
      <c r="T168" s="80"/>
      <c r="U168" s="80"/>
      <c r="V168" s="80"/>
      <c r="W168" s="80"/>
      <c r="X168" s="80"/>
      <c r="Y168" s="80"/>
      <c r="Z168" s="80"/>
      <c r="AA168" s="80"/>
      <c r="AB168" s="80"/>
      <c r="AC168" s="152"/>
    </row>
    <row r="169" spans="1:29" ht="12" customHeight="1">
      <c r="A169" s="80"/>
      <c r="B169" s="80"/>
      <c r="C169" s="80"/>
      <c r="D169" s="80"/>
      <c r="E169" s="80"/>
      <c r="F169" s="96"/>
      <c r="G169" s="96"/>
      <c r="H169" s="96"/>
      <c r="I169" s="96"/>
      <c r="J169" s="96"/>
      <c r="K169" s="96"/>
      <c r="L169" s="96"/>
      <c r="M169" s="96"/>
      <c r="N169" s="80"/>
      <c r="O169" s="80"/>
      <c r="P169" s="80"/>
      <c r="Q169" s="80"/>
      <c r="R169" s="80"/>
      <c r="S169" s="80"/>
      <c r="T169" s="80"/>
      <c r="U169" s="80"/>
      <c r="V169" s="80"/>
      <c r="W169" s="80"/>
      <c r="X169" s="80"/>
      <c r="Y169" s="80"/>
      <c r="Z169" s="80"/>
      <c r="AA169" s="80"/>
      <c r="AB169" s="80"/>
      <c r="AC169" s="80"/>
    </row>
    <row r="170" spans="1:29" ht="12" customHeight="1">
      <c r="A170" s="243"/>
      <c r="B170" s="2064" t="s">
        <v>1066</v>
      </c>
      <c r="C170" s="2065"/>
      <c r="D170" s="2065"/>
      <c r="E170" s="2065"/>
      <c r="F170" s="2065"/>
      <c r="G170" s="2065"/>
      <c r="H170" s="2065"/>
      <c r="I170" s="2065"/>
      <c r="J170" s="2065"/>
      <c r="K170" s="2065"/>
      <c r="L170" s="2065"/>
      <c r="M170" s="2065"/>
      <c r="N170" s="2066"/>
      <c r="O170" s="431" t="s">
        <v>1026</v>
      </c>
      <c r="P170" s="1"/>
      <c r="Q170" s="243"/>
      <c r="R170" s="243"/>
      <c r="S170" s="243"/>
      <c r="T170" s="243"/>
      <c r="U170" s="243"/>
      <c r="V170" s="243"/>
      <c r="W170" s="243"/>
      <c r="X170" s="243"/>
      <c r="Y170" s="243"/>
      <c r="Z170" s="243"/>
      <c r="AA170" s="243"/>
      <c r="AB170" s="243"/>
      <c r="AC170" s="243"/>
    </row>
    <row r="171" spans="1:29" ht="12" customHeight="1">
      <c r="A171" s="243"/>
      <c r="B171" s="1160"/>
      <c r="C171" s="1185"/>
      <c r="D171" s="1185"/>
      <c r="E171" s="1185"/>
      <c r="F171" s="1185"/>
      <c r="G171" s="1185"/>
      <c r="H171" s="1185"/>
      <c r="I171" s="1185"/>
      <c r="J171" s="1185"/>
      <c r="K171" s="1185"/>
      <c r="L171" s="1185"/>
      <c r="M171" s="1185"/>
      <c r="N171" s="1186"/>
      <c r="O171" s="541"/>
      <c r="P171" s="1"/>
      <c r="Q171" s="243"/>
      <c r="R171" s="243"/>
      <c r="S171" s="243"/>
      <c r="T171" s="243"/>
      <c r="U171" s="243"/>
      <c r="V171" s="243"/>
      <c r="W171" s="243"/>
      <c r="X171" s="243"/>
      <c r="Y171" s="243"/>
      <c r="Z171" s="243"/>
      <c r="AA171" s="243"/>
      <c r="AB171" s="243"/>
      <c r="AC171" s="243"/>
    </row>
    <row r="172" spans="1:29" ht="12" customHeight="1">
      <c r="A172" s="243"/>
      <c r="B172" s="1160"/>
      <c r="C172" s="1185"/>
      <c r="D172" s="1185"/>
      <c r="E172" s="1185"/>
      <c r="F172" s="1185"/>
      <c r="G172" s="1185"/>
      <c r="H172" s="1185"/>
      <c r="I172" s="1185"/>
      <c r="J172" s="1185"/>
      <c r="K172" s="1185"/>
      <c r="L172" s="1185"/>
      <c r="M172" s="1185"/>
      <c r="N172" s="1186"/>
      <c r="O172" s="541"/>
      <c r="P172" s="1"/>
      <c r="Q172" s="243"/>
      <c r="R172" s="243"/>
      <c r="S172" s="243"/>
      <c r="T172" s="243"/>
      <c r="U172" s="243"/>
      <c r="V172" s="243"/>
      <c r="W172" s="243"/>
      <c r="X172" s="243"/>
      <c r="Y172" s="243"/>
      <c r="Z172" s="243"/>
      <c r="AA172" s="243"/>
      <c r="AB172" s="243"/>
      <c r="AC172" s="243"/>
    </row>
    <row r="173" spans="1:29" ht="12" customHeight="1">
      <c r="A173" s="243"/>
      <c r="B173" s="1160"/>
      <c r="C173" s="1185"/>
      <c r="D173" s="1185"/>
      <c r="E173" s="1185"/>
      <c r="F173" s="1185"/>
      <c r="G173" s="1185"/>
      <c r="H173" s="1185"/>
      <c r="I173" s="1185"/>
      <c r="J173" s="1185"/>
      <c r="K173" s="1185"/>
      <c r="L173" s="1185"/>
      <c r="M173" s="1185"/>
      <c r="N173" s="1186"/>
      <c r="O173" s="541"/>
      <c r="P173" s="1"/>
      <c r="Q173" s="243"/>
      <c r="R173" s="243"/>
      <c r="S173" s="243"/>
      <c r="T173" s="243"/>
      <c r="U173" s="243"/>
      <c r="V173" s="243"/>
      <c r="W173" s="243"/>
      <c r="X173" s="243"/>
      <c r="Y173" s="243"/>
      <c r="Z173" s="243"/>
      <c r="AA173" s="243"/>
      <c r="AB173" s="243"/>
      <c r="AC173" s="243"/>
    </row>
    <row r="174" spans="1:29" ht="12" customHeight="1">
      <c r="A174" s="243"/>
      <c r="B174" s="1161"/>
      <c r="C174" s="1187"/>
      <c r="D174" s="1187"/>
      <c r="E174" s="1187"/>
      <c r="F174" s="1187"/>
      <c r="G174" s="1187"/>
      <c r="H174" s="1187"/>
      <c r="I174" s="1187"/>
      <c r="J174" s="1187"/>
      <c r="K174" s="1187"/>
      <c r="L174" s="1187"/>
      <c r="M174" s="1187"/>
      <c r="N174" s="1188"/>
      <c r="O174" s="541"/>
      <c r="P174" s="1"/>
      <c r="Q174" s="243"/>
      <c r="R174" s="243"/>
      <c r="S174" s="243"/>
      <c r="T174" s="243"/>
      <c r="U174" s="243"/>
      <c r="V174" s="243"/>
      <c r="W174" s="243"/>
      <c r="X174" s="243"/>
      <c r="Y174" s="243"/>
      <c r="Z174" s="243"/>
      <c r="AA174" s="243"/>
      <c r="AB174" s="243"/>
      <c r="AC174" s="243"/>
    </row>
    <row r="175" spans="1:29" ht="12" customHeight="1">
      <c r="A175" s="152"/>
      <c r="B175" s="272"/>
      <c r="C175" s="272"/>
      <c r="D175" s="272"/>
      <c r="E175" s="272"/>
      <c r="F175" s="272"/>
      <c r="G175" s="272"/>
      <c r="H175" s="272"/>
      <c r="I175" s="272"/>
      <c r="J175" s="272"/>
      <c r="K175" s="272"/>
      <c r="L175" s="272"/>
      <c r="M175" s="272"/>
      <c r="N175" s="272"/>
      <c r="O175" s="152"/>
      <c r="P175" s="152"/>
      <c r="Q175" s="152"/>
      <c r="R175" s="152"/>
      <c r="S175" s="152"/>
      <c r="T175" s="152"/>
      <c r="U175" s="152"/>
      <c r="V175" s="152"/>
      <c r="W175" s="152"/>
      <c r="X175" s="152"/>
      <c r="Y175" s="152"/>
      <c r="Z175" s="152"/>
      <c r="AA175" s="152"/>
      <c r="AB175" s="152"/>
      <c r="AC175" s="152"/>
    </row>
    <row r="176" spans="1:29" ht="12" customHeight="1">
      <c r="A176" s="243"/>
      <c r="B176" s="542" t="s">
        <v>613</v>
      </c>
      <c r="C176" s="235"/>
      <c r="D176" s="235"/>
      <c r="E176" s="235"/>
      <c r="F176" s="543"/>
      <c r="G176" s="543"/>
      <c r="H176" s="543"/>
      <c r="I176" s="543"/>
      <c r="J176" s="543"/>
      <c r="K176" s="543"/>
      <c r="L176" s="543"/>
      <c r="M176" s="543"/>
      <c r="N176" s="544"/>
      <c r="O176" s="541"/>
      <c r="P176" s="1"/>
      <c r="Q176" s="243"/>
      <c r="R176" s="243"/>
      <c r="S176" s="243"/>
      <c r="T176" s="243"/>
      <c r="U176" s="243"/>
      <c r="V176" s="243"/>
      <c r="W176" s="243"/>
      <c r="X176" s="243"/>
      <c r="Y176" s="243"/>
      <c r="Z176" s="243"/>
      <c r="AA176" s="243"/>
      <c r="AB176" s="243"/>
      <c r="AC176" s="243"/>
    </row>
    <row r="177" spans="1:29" ht="12" customHeight="1">
      <c r="A177" s="243"/>
      <c r="B177" s="1192"/>
      <c r="C177" s="1115"/>
      <c r="D177" s="1115"/>
      <c r="E177" s="1115"/>
      <c r="F177" s="1157"/>
      <c r="G177" s="1157"/>
      <c r="H177" s="1157"/>
      <c r="I177" s="1157"/>
      <c r="J177" s="1157"/>
      <c r="K177" s="1157"/>
      <c r="L177" s="1157"/>
      <c r="M177" s="1157"/>
      <c r="N177" s="1193"/>
      <c r="O177" s="541"/>
      <c r="P177" s="1"/>
      <c r="Q177" s="243"/>
      <c r="R177" s="243"/>
      <c r="S177" s="243"/>
      <c r="T177" s="243"/>
      <c r="U177" s="243"/>
      <c r="V177" s="243"/>
      <c r="W177" s="243"/>
      <c r="X177" s="243"/>
      <c r="Y177" s="243"/>
      <c r="Z177" s="243"/>
      <c r="AA177" s="243"/>
      <c r="AB177" s="243"/>
      <c r="AC177" s="243"/>
    </row>
    <row r="178" spans="1:29" ht="12" customHeight="1">
      <c r="A178" s="243"/>
      <c r="B178" s="1192"/>
      <c r="C178" s="1115"/>
      <c r="D178" s="1115"/>
      <c r="E178" s="1115"/>
      <c r="F178" s="1157"/>
      <c r="G178" s="1157"/>
      <c r="H178" s="1157"/>
      <c r="I178" s="1157"/>
      <c r="J178" s="1157"/>
      <c r="K178" s="1157"/>
      <c r="L178" s="1157"/>
      <c r="M178" s="1157"/>
      <c r="N178" s="1193"/>
      <c r="O178" s="541"/>
      <c r="P178" s="1"/>
      <c r="Q178" s="243"/>
      <c r="R178" s="243"/>
      <c r="S178" s="243"/>
      <c r="T178" s="243"/>
      <c r="U178" s="243"/>
      <c r="V178" s="243"/>
      <c r="W178" s="243"/>
      <c r="X178" s="243"/>
      <c r="Y178" s="243"/>
      <c r="Z178" s="243"/>
      <c r="AA178" s="243"/>
      <c r="AB178" s="243"/>
      <c r="AC178" s="243"/>
    </row>
    <row r="179" spans="1:29" ht="12" customHeight="1">
      <c r="A179" s="243"/>
      <c r="B179" s="1192"/>
      <c r="C179" s="1115"/>
      <c r="D179" s="1115"/>
      <c r="E179" s="1115"/>
      <c r="F179" s="1157"/>
      <c r="G179" s="1157"/>
      <c r="H179" s="1157"/>
      <c r="I179" s="1157"/>
      <c r="J179" s="1157"/>
      <c r="K179" s="1157"/>
      <c r="L179" s="1157"/>
      <c r="M179" s="1157"/>
      <c r="N179" s="1193"/>
      <c r="O179" s="541"/>
      <c r="P179" s="1"/>
      <c r="Q179" s="243"/>
      <c r="R179" s="243"/>
      <c r="S179" s="243"/>
      <c r="T179" s="243"/>
      <c r="U179" s="243"/>
      <c r="V179" s="243"/>
      <c r="W179" s="243"/>
      <c r="X179" s="243"/>
      <c r="Y179" s="243"/>
      <c r="Z179" s="243"/>
      <c r="AA179" s="243"/>
      <c r="AB179" s="243"/>
      <c r="AC179" s="243"/>
    </row>
    <row r="180" spans="1:29" ht="12" customHeight="1">
      <c r="A180" s="243"/>
      <c r="B180" s="1192"/>
      <c r="C180" s="1115"/>
      <c r="D180" s="1115"/>
      <c r="E180" s="1115"/>
      <c r="F180" s="1157"/>
      <c r="G180" s="1157"/>
      <c r="H180" s="1157"/>
      <c r="I180" s="1157"/>
      <c r="J180" s="1157"/>
      <c r="K180" s="1157"/>
      <c r="L180" s="1157"/>
      <c r="M180" s="1157"/>
      <c r="N180" s="1193"/>
      <c r="O180" s="541"/>
      <c r="P180" s="1"/>
      <c r="Q180" s="243"/>
      <c r="R180" s="243"/>
      <c r="S180" s="243"/>
      <c r="T180" s="243"/>
      <c r="U180" s="243"/>
      <c r="V180" s="243"/>
      <c r="W180" s="243"/>
      <c r="X180" s="243"/>
      <c r="Y180" s="243"/>
      <c r="Z180" s="243"/>
      <c r="AA180" s="243"/>
      <c r="AB180" s="243"/>
      <c r="AC180" s="243"/>
    </row>
    <row r="181" spans="1:29" ht="12" customHeight="1">
      <c r="A181" s="243"/>
      <c r="B181" s="1192"/>
      <c r="C181" s="1115"/>
      <c r="D181" s="1115"/>
      <c r="E181" s="1115"/>
      <c r="F181" s="1157"/>
      <c r="G181" s="1157"/>
      <c r="H181" s="1157"/>
      <c r="I181" s="1157"/>
      <c r="J181" s="1157"/>
      <c r="K181" s="1157"/>
      <c r="L181" s="1157"/>
      <c r="M181" s="1157"/>
      <c r="N181" s="1193"/>
      <c r="O181" s="541"/>
      <c r="P181" s="1"/>
      <c r="Q181" s="243"/>
      <c r="R181" s="243"/>
      <c r="S181" s="243"/>
      <c r="T181" s="243"/>
      <c r="U181" s="243"/>
      <c r="V181" s="243"/>
      <c r="W181" s="243"/>
      <c r="X181" s="243"/>
      <c r="Y181" s="243"/>
      <c r="Z181" s="243"/>
      <c r="AA181" s="243"/>
      <c r="AB181" s="243"/>
      <c r="AC181" s="243"/>
    </row>
    <row r="182" spans="1:29" ht="12" customHeight="1">
      <c r="A182" s="243"/>
      <c r="B182" s="1192"/>
      <c r="C182" s="1115"/>
      <c r="D182" s="1115"/>
      <c r="E182" s="1115"/>
      <c r="F182" s="1157"/>
      <c r="G182" s="1157"/>
      <c r="H182" s="1157"/>
      <c r="I182" s="1157"/>
      <c r="J182" s="1157"/>
      <c r="K182" s="1157"/>
      <c r="L182" s="1157"/>
      <c r="M182" s="1157"/>
      <c r="N182" s="1193"/>
      <c r="O182" s="541"/>
      <c r="P182" s="1"/>
      <c r="Q182" s="243"/>
      <c r="R182" s="243"/>
      <c r="S182" s="243"/>
      <c r="T182" s="243"/>
      <c r="U182" s="243"/>
      <c r="V182" s="243"/>
      <c r="W182" s="243"/>
      <c r="X182" s="243"/>
      <c r="Y182" s="243"/>
      <c r="Z182" s="243"/>
      <c r="AA182" s="243"/>
      <c r="AB182" s="243"/>
      <c r="AC182" s="243"/>
    </row>
    <row r="183" spans="1:29" ht="12" customHeight="1">
      <c r="A183" s="243"/>
      <c r="B183" s="1192"/>
      <c r="C183" s="1115"/>
      <c r="D183" s="1115"/>
      <c r="E183" s="1115"/>
      <c r="F183" s="1157"/>
      <c r="G183" s="1157"/>
      <c r="H183" s="1157"/>
      <c r="I183" s="1157"/>
      <c r="J183" s="1157"/>
      <c r="K183" s="1157"/>
      <c r="L183" s="1157"/>
      <c r="M183" s="1157"/>
      <c r="N183" s="1193"/>
      <c r="O183" s="541"/>
      <c r="P183" s="1"/>
      <c r="Q183" s="243"/>
      <c r="R183" s="243"/>
      <c r="S183" s="243"/>
      <c r="T183" s="243"/>
      <c r="U183" s="243"/>
      <c r="V183" s="243"/>
      <c r="W183" s="243"/>
      <c r="X183" s="243"/>
      <c r="Y183" s="243"/>
      <c r="Z183" s="243"/>
      <c r="AA183" s="243"/>
      <c r="AB183" s="243"/>
      <c r="AC183" s="243"/>
    </row>
    <row r="184" spans="1:29" ht="12" customHeight="1">
      <c r="A184" s="243"/>
      <c r="B184" s="1194"/>
      <c r="C184" s="1132"/>
      <c r="D184" s="1132"/>
      <c r="E184" s="1132"/>
      <c r="F184" s="1191"/>
      <c r="G184" s="1191"/>
      <c r="H184" s="1191"/>
      <c r="I184" s="1191"/>
      <c r="J184" s="1191"/>
      <c r="K184" s="1191"/>
      <c r="L184" s="1191"/>
      <c r="M184" s="1191"/>
      <c r="N184" s="1195"/>
      <c r="O184" s="541"/>
      <c r="P184" s="1"/>
      <c r="Q184" s="243"/>
      <c r="R184" s="243"/>
      <c r="S184" s="243"/>
      <c r="T184" s="243"/>
      <c r="U184" s="243"/>
      <c r="V184" s="243"/>
      <c r="W184" s="243"/>
      <c r="X184" s="243"/>
      <c r="Y184" s="243"/>
      <c r="Z184" s="243"/>
      <c r="AA184" s="243"/>
      <c r="AB184" s="243"/>
      <c r="AC184" s="243"/>
    </row>
    <row r="185" spans="1:29" ht="12" customHeight="1">
      <c r="A185" s="80"/>
      <c r="B185" s="80"/>
      <c r="C185" s="80"/>
      <c r="D185" s="80"/>
      <c r="E185" s="80"/>
      <c r="F185" s="96"/>
      <c r="G185" s="96"/>
      <c r="H185" s="96"/>
      <c r="I185" s="96"/>
      <c r="J185" s="96"/>
      <c r="K185" s="96"/>
      <c r="L185" s="96"/>
      <c r="M185" s="96"/>
      <c r="N185" s="80"/>
      <c r="O185" s="80"/>
      <c r="P185" s="80"/>
      <c r="Q185" s="80"/>
      <c r="R185" s="80"/>
      <c r="S185" s="80"/>
      <c r="T185" s="80"/>
      <c r="U185" s="80"/>
      <c r="V185" s="80"/>
      <c r="W185" s="80"/>
      <c r="X185" s="80"/>
      <c r="Y185" s="80"/>
      <c r="Z185" s="80"/>
      <c r="AA185" s="80"/>
      <c r="AB185" s="80"/>
      <c r="AC185" s="80"/>
    </row>
    <row r="186" spans="1:29" ht="22.5" customHeight="1">
      <c r="A186" s="15"/>
      <c r="B186" s="493" t="s">
        <v>1067</v>
      </c>
      <c r="C186" s="488"/>
      <c r="D186" s="488"/>
      <c r="E186" s="488"/>
      <c r="K186" s="488"/>
      <c r="L186" s="488"/>
      <c r="M186" s="488"/>
      <c r="N186" s="488"/>
      <c r="O186" s="495" t="s">
        <v>1028</v>
      </c>
      <c r="P186" s="488"/>
      <c r="Q186" s="459"/>
      <c r="R186" s="80"/>
      <c r="S186" s="80"/>
      <c r="T186" s="80"/>
      <c r="U186" s="80"/>
      <c r="V186" s="80"/>
      <c r="W186" s="80"/>
      <c r="X186" s="80"/>
      <c r="Y186" s="80"/>
      <c r="Z186" s="80"/>
      <c r="AA186" s="80"/>
      <c r="AB186" s="80"/>
      <c r="AC186" s="80"/>
    </row>
    <row r="187" spans="1:29" ht="22.5" customHeight="1">
      <c r="A187" s="15"/>
      <c r="B187" s="84"/>
      <c r="C187" s="488"/>
      <c r="D187" s="488"/>
      <c r="E187" s="80"/>
      <c r="F187" s="80"/>
      <c r="G187" s="488"/>
      <c r="H187" s="488"/>
      <c r="I187" s="488"/>
      <c r="J187" s="488"/>
      <c r="K187" s="488"/>
      <c r="L187" s="488"/>
      <c r="M187" s="488"/>
      <c r="N187" s="488"/>
      <c r="O187" s="489"/>
      <c r="P187" s="488"/>
      <c r="Q187" s="459"/>
      <c r="R187" s="80"/>
      <c r="S187" s="80"/>
      <c r="T187" s="80"/>
      <c r="U187" s="80"/>
      <c r="V187" s="80"/>
      <c r="W187" s="80"/>
      <c r="X187" s="80"/>
      <c r="Y187" s="80"/>
      <c r="Z187" s="80"/>
      <c r="AA187" s="80"/>
      <c r="AB187" s="80"/>
      <c r="AC187" s="80"/>
    </row>
    <row r="188" spans="1:29" ht="12" customHeight="1">
      <c r="A188" s="15"/>
      <c r="B188" s="15"/>
      <c r="C188" s="15"/>
      <c r="D188" s="80"/>
      <c r="E188" s="80"/>
      <c r="F188" s="80"/>
      <c r="G188" s="2082" t="s">
        <v>1068</v>
      </c>
      <c r="H188" s="2083"/>
      <c r="I188" s="2082" t="s">
        <v>1068</v>
      </c>
      <c r="J188" s="2083"/>
      <c r="K188" s="2082" t="s">
        <v>1068</v>
      </c>
      <c r="L188" s="2083"/>
      <c r="M188" s="2082" t="s">
        <v>1068</v>
      </c>
      <c r="N188" s="2083"/>
      <c r="O188" s="496"/>
      <c r="P188" s="80"/>
      <c r="Q188" s="459"/>
      <c r="R188" s="80"/>
      <c r="S188" s="80"/>
      <c r="T188" s="80"/>
      <c r="U188" s="80"/>
      <c r="V188" s="80"/>
      <c r="W188" s="80"/>
      <c r="X188" s="80"/>
      <c r="Y188" s="80"/>
      <c r="Z188" s="80"/>
      <c r="AA188" s="80"/>
      <c r="AB188" s="80"/>
      <c r="AC188" s="80"/>
    </row>
    <row r="189" spans="1:29" ht="12" customHeight="1">
      <c r="A189" s="15"/>
      <c r="B189" s="15"/>
      <c r="C189" s="15"/>
      <c r="D189" s="80"/>
      <c r="E189" s="80"/>
      <c r="F189" s="80"/>
      <c r="G189" s="497">
        <v>44742</v>
      </c>
      <c r="H189" s="498">
        <v>44377</v>
      </c>
      <c r="I189" s="497">
        <v>44742</v>
      </c>
      <c r="J189" s="498">
        <v>44377</v>
      </c>
      <c r="K189" s="497">
        <v>44742</v>
      </c>
      <c r="L189" s="499">
        <v>44377</v>
      </c>
      <c r="M189" s="497">
        <v>44742</v>
      </c>
      <c r="N189" s="499">
        <v>44377</v>
      </c>
      <c r="O189" s="500"/>
      <c r="P189" s="226"/>
      <c r="Q189" s="459"/>
      <c r="R189" s="80"/>
      <c r="S189" s="80"/>
      <c r="T189" s="80"/>
      <c r="U189" s="80"/>
      <c r="V189" s="80"/>
      <c r="W189" s="80"/>
      <c r="X189" s="80"/>
      <c r="Y189" s="80"/>
      <c r="Z189" s="80"/>
      <c r="AA189" s="80"/>
      <c r="AB189" s="80"/>
      <c r="AC189" s="80"/>
    </row>
    <row r="190" spans="1:29" ht="12" customHeight="1">
      <c r="A190" s="15"/>
      <c r="B190" s="15"/>
      <c r="C190" s="15"/>
      <c r="D190" s="80"/>
      <c r="E190" s="80"/>
      <c r="F190" s="80"/>
      <c r="G190" s="501" t="s">
        <v>142</v>
      </c>
      <c r="H190" s="502" t="s">
        <v>142</v>
      </c>
      <c r="I190" s="501" t="s">
        <v>142</v>
      </c>
      <c r="J190" s="502" t="s">
        <v>142</v>
      </c>
      <c r="K190" s="501" t="s">
        <v>142</v>
      </c>
      <c r="L190" s="503" t="s">
        <v>142</v>
      </c>
      <c r="M190" s="501" t="s">
        <v>142</v>
      </c>
      <c r="N190" s="503" t="s">
        <v>142</v>
      </c>
      <c r="O190" s="253"/>
      <c r="P190" s="165"/>
      <c r="Q190" s="459"/>
      <c r="R190" s="80"/>
      <c r="S190" s="80"/>
      <c r="T190" s="80"/>
      <c r="U190" s="80"/>
      <c r="V190" s="80"/>
      <c r="W190" s="80"/>
      <c r="X190" s="80"/>
      <c r="Y190" s="80"/>
      <c r="Z190" s="80"/>
      <c r="AA190" s="80"/>
      <c r="AB190" s="80"/>
      <c r="AC190" s="80"/>
    </row>
    <row r="191" spans="1:29" ht="12" customHeight="1">
      <c r="A191" s="15"/>
      <c r="B191" s="504" t="s">
        <v>1030</v>
      </c>
      <c r="C191" s="15"/>
      <c r="D191" s="80"/>
      <c r="E191" s="80"/>
      <c r="F191" s="80"/>
      <c r="G191" s="1704"/>
      <c r="H191" s="1705"/>
      <c r="I191" s="1704"/>
      <c r="J191" s="1705"/>
      <c r="K191" s="1704"/>
      <c r="L191" s="1705"/>
      <c r="M191" s="1704"/>
      <c r="N191" s="1705"/>
      <c r="O191" s="505"/>
      <c r="P191" s="230"/>
      <c r="Q191" s="459"/>
      <c r="R191" s="80"/>
      <c r="S191" s="80"/>
      <c r="T191" s="80"/>
      <c r="U191" s="80"/>
      <c r="V191" s="80"/>
      <c r="W191" s="80"/>
      <c r="X191" s="80"/>
      <c r="Y191" s="80"/>
      <c r="Z191" s="80"/>
      <c r="AA191" s="80"/>
      <c r="AB191" s="80"/>
      <c r="AC191" s="80"/>
    </row>
    <row r="192" spans="1:29" ht="12" customHeight="1">
      <c r="A192" s="15"/>
      <c r="B192" s="504" t="s">
        <v>1031</v>
      </c>
      <c r="C192" s="15"/>
      <c r="D192" s="80"/>
      <c r="E192" s="80"/>
      <c r="F192" s="80"/>
      <c r="G192" s="1704"/>
      <c r="H192" s="1705"/>
      <c r="I192" s="1704"/>
      <c r="J192" s="1705"/>
      <c r="K192" s="1704"/>
      <c r="L192" s="1705"/>
      <c r="M192" s="1704"/>
      <c r="N192" s="1705"/>
      <c r="O192" s="505"/>
      <c r="P192" s="230"/>
      <c r="Q192" s="459"/>
      <c r="R192" s="80"/>
      <c r="S192" s="80"/>
      <c r="T192" s="80"/>
      <c r="U192" s="80"/>
      <c r="V192" s="80"/>
      <c r="W192" s="80"/>
      <c r="X192" s="80"/>
      <c r="Y192" s="80"/>
      <c r="Z192" s="80"/>
      <c r="AA192" s="80"/>
      <c r="AB192" s="80"/>
      <c r="AC192" s="80"/>
    </row>
    <row r="193" spans="1:29" ht="12" customHeight="1">
      <c r="A193" s="15"/>
      <c r="B193" s="504" t="s">
        <v>1032</v>
      </c>
      <c r="C193" s="15"/>
      <c r="D193" s="80"/>
      <c r="E193" s="80"/>
      <c r="F193" s="80"/>
      <c r="G193" s="1704"/>
      <c r="H193" s="1705"/>
      <c r="I193" s="1704"/>
      <c r="J193" s="1705"/>
      <c r="K193" s="1704"/>
      <c r="L193" s="1705"/>
      <c r="M193" s="1704"/>
      <c r="N193" s="1705"/>
      <c r="O193" s="505"/>
      <c r="P193" s="230"/>
      <c r="Q193" s="459"/>
      <c r="R193" s="80"/>
      <c r="S193" s="80"/>
      <c r="T193" s="80"/>
      <c r="U193" s="80"/>
      <c r="V193" s="80"/>
      <c r="W193" s="80"/>
      <c r="X193" s="80"/>
      <c r="Y193" s="80"/>
      <c r="Z193" s="80"/>
      <c r="AA193" s="80"/>
      <c r="AB193" s="80"/>
      <c r="AC193" s="80"/>
    </row>
    <row r="194" spans="1:29" ht="12" customHeight="1">
      <c r="A194" s="15"/>
      <c r="B194" s="504" t="s">
        <v>1033</v>
      </c>
      <c r="C194" s="15"/>
      <c r="D194" s="80"/>
      <c r="E194" s="80"/>
      <c r="F194" s="80"/>
      <c r="G194" s="1704"/>
      <c r="H194" s="1705"/>
      <c r="I194" s="1704"/>
      <c r="J194" s="1705"/>
      <c r="K194" s="1704"/>
      <c r="L194" s="1705"/>
      <c r="M194" s="1704"/>
      <c r="N194" s="1705"/>
      <c r="O194" s="505"/>
      <c r="P194" s="230"/>
      <c r="Q194" s="459"/>
      <c r="R194" s="80"/>
      <c r="S194" s="80"/>
      <c r="T194" s="80"/>
      <c r="U194" s="80"/>
      <c r="V194" s="80"/>
      <c r="W194" s="80"/>
      <c r="X194" s="80"/>
      <c r="Y194" s="80"/>
      <c r="Z194" s="80"/>
      <c r="AA194" s="80"/>
      <c r="AB194" s="80"/>
      <c r="AC194" s="80"/>
    </row>
    <row r="195" spans="1:29" ht="12" customHeight="1">
      <c r="A195" s="15"/>
      <c r="B195" s="185" t="s">
        <v>1034</v>
      </c>
      <c r="C195" s="15"/>
      <c r="D195" s="80"/>
      <c r="E195" s="80"/>
      <c r="F195" s="80"/>
      <c r="G195" s="1706">
        <f t="shared" ref="G195:N195" si="12">SUM(G191:G194)</f>
        <v>0</v>
      </c>
      <c r="H195" s="1707">
        <f t="shared" si="12"/>
        <v>0</v>
      </c>
      <c r="I195" s="1706">
        <f t="shared" si="12"/>
        <v>0</v>
      </c>
      <c r="J195" s="1707">
        <f t="shared" si="12"/>
        <v>0</v>
      </c>
      <c r="K195" s="1706">
        <f t="shared" si="12"/>
        <v>0</v>
      </c>
      <c r="L195" s="1707">
        <f t="shared" si="12"/>
        <v>0</v>
      </c>
      <c r="M195" s="1706">
        <f t="shared" si="12"/>
        <v>0</v>
      </c>
      <c r="N195" s="1707">
        <f t="shared" si="12"/>
        <v>0</v>
      </c>
      <c r="O195" s="506"/>
      <c r="P195" s="96"/>
      <c r="Q195" s="459"/>
      <c r="R195" s="80"/>
      <c r="S195" s="80"/>
      <c r="T195" s="80"/>
      <c r="U195" s="80"/>
      <c r="V195" s="80"/>
      <c r="W195" s="80"/>
      <c r="X195" s="80"/>
      <c r="Y195" s="80"/>
      <c r="Z195" s="80"/>
      <c r="AA195" s="80"/>
      <c r="AB195" s="80"/>
      <c r="AC195" s="80"/>
    </row>
    <row r="196" spans="1:29" ht="12" customHeight="1">
      <c r="A196" s="15"/>
      <c r="B196" s="102"/>
      <c r="C196" s="15"/>
      <c r="D196" s="80"/>
      <c r="E196" s="80"/>
      <c r="F196" s="80"/>
      <c r="G196" s="1708"/>
      <c r="H196" s="1709"/>
      <c r="I196" s="1710"/>
      <c r="J196" s="1711"/>
      <c r="K196" s="1710"/>
      <c r="L196" s="1709"/>
      <c r="M196" s="1710"/>
      <c r="N196" s="1709"/>
      <c r="O196" s="545"/>
      <c r="P196" s="80"/>
      <c r="Q196" s="459"/>
      <c r="R196" s="80"/>
      <c r="S196" s="80"/>
      <c r="T196" s="80"/>
      <c r="U196" s="80"/>
      <c r="V196" s="80"/>
      <c r="W196" s="80"/>
      <c r="X196" s="80"/>
      <c r="Y196" s="80"/>
      <c r="Z196" s="80"/>
      <c r="AA196" s="80"/>
      <c r="AB196" s="80"/>
      <c r="AC196" s="80"/>
    </row>
    <row r="197" spans="1:29" ht="12" customHeight="1">
      <c r="A197" s="15"/>
      <c r="B197" s="546" t="s">
        <v>1069</v>
      </c>
      <c r="C197" s="15"/>
      <c r="D197" s="80"/>
      <c r="E197" s="80"/>
      <c r="F197" s="80"/>
      <c r="G197" s="1708"/>
      <c r="H197" s="1709"/>
      <c r="I197" s="1708"/>
      <c r="J197" s="1709"/>
      <c r="K197" s="1708"/>
      <c r="L197" s="1709"/>
      <c r="M197" s="1708"/>
      <c r="N197" s="1709"/>
      <c r="O197" s="547" t="s">
        <v>1070</v>
      </c>
      <c r="P197" s="230"/>
      <c r="Q197" s="15"/>
      <c r="R197" s="80"/>
      <c r="S197" s="80"/>
      <c r="T197" s="80"/>
      <c r="U197" s="80"/>
      <c r="V197" s="80"/>
      <c r="W197" s="80"/>
      <c r="X197" s="80"/>
      <c r="Y197" s="80"/>
      <c r="Z197" s="80"/>
      <c r="AA197" s="80"/>
      <c r="AB197" s="80"/>
      <c r="AC197" s="80"/>
    </row>
    <row r="198" spans="1:29" ht="12" customHeight="1">
      <c r="A198" s="15"/>
      <c r="B198" s="548" t="s">
        <v>1071</v>
      </c>
      <c r="C198" s="549"/>
      <c r="D198" s="83"/>
      <c r="E198" s="83"/>
      <c r="F198" s="80"/>
      <c r="G198" s="1704"/>
      <c r="H198" s="1705"/>
      <c r="I198" s="1704"/>
      <c r="J198" s="1705"/>
      <c r="K198" s="1704"/>
      <c r="L198" s="1705"/>
      <c r="M198" s="1704"/>
      <c r="N198" s="1705"/>
      <c r="O198" s="550"/>
      <c r="P198" s="230"/>
      <c r="Q198" s="459"/>
      <c r="R198" s="80"/>
      <c r="S198" s="80"/>
      <c r="T198" s="80"/>
      <c r="U198" s="80"/>
      <c r="V198" s="80"/>
      <c r="W198" s="80"/>
      <c r="X198" s="80"/>
      <c r="Y198" s="80"/>
      <c r="Z198" s="80"/>
      <c r="AA198" s="80"/>
      <c r="AB198" s="80"/>
      <c r="AC198" s="80"/>
    </row>
    <row r="199" spans="1:29" ht="25.5" customHeight="1">
      <c r="A199" s="15"/>
      <c r="B199" s="2073" t="s">
        <v>1072</v>
      </c>
      <c r="C199" s="1949"/>
      <c r="D199" s="1949"/>
      <c r="E199" s="1950"/>
      <c r="F199" s="80"/>
      <c r="G199" s="1704"/>
      <c r="H199" s="1705"/>
      <c r="I199" s="1704"/>
      <c r="J199" s="1705"/>
      <c r="K199" s="1704"/>
      <c r="L199" s="1705"/>
      <c r="M199" s="1704"/>
      <c r="N199" s="1705"/>
      <c r="O199" s="550"/>
      <c r="P199" s="230"/>
      <c r="Q199" s="459"/>
      <c r="R199" s="80"/>
      <c r="S199" s="80"/>
      <c r="T199" s="80"/>
      <c r="U199" s="80"/>
      <c r="V199" s="80"/>
      <c r="W199" s="80"/>
      <c r="X199" s="80"/>
      <c r="Y199" s="80"/>
      <c r="Z199" s="80"/>
      <c r="AA199" s="80"/>
      <c r="AB199" s="80"/>
      <c r="AC199" s="80"/>
    </row>
    <row r="200" spans="1:29" ht="24" customHeight="1">
      <c r="A200" s="15"/>
      <c r="B200" s="2073" t="s">
        <v>1073</v>
      </c>
      <c r="C200" s="1949"/>
      <c r="D200" s="1949"/>
      <c r="E200" s="1950"/>
      <c r="F200" s="80"/>
      <c r="G200" s="1704"/>
      <c r="H200" s="1705"/>
      <c r="I200" s="1704"/>
      <c r="J200" s="1705"/>
      <c r="K200" s="1704"/>
      <c r="L200" s="1705"/>
      <c r="M200" s="1704"/>
      <c r="N200" s="1705"/>
      <c r="O200" s="550"/>
      <c r="P200" s="230"/>
      <c r="Q200" s="459"/>
      <c r="R200" s="80"/>
      <c r="S200" s="80"/>
      <c r="T200" s="80"/>
      <c r="U200" s="80"/>
      <c r="V200" s="80"/>
      <c r="W200" s="80"/>
      <c r="X200" s="80"/>
      <c r="Y200" s="80"/>
      <c r="Z200" s="80"/>
      <c r="AA200" s="80"/>
      <c r="AB200" s="80"/>
      <c r="AC200" s="80"/>
    </row>
    <row r="201" spans="1:29" ht="12" customHeight="1">
      <c r="A201" s="15"/>
      <c r="B201" s="102"/>
      <c r="C201" s="15"/>
      <c r="D201" s="80"/>
      <c r="E201" s="80"/>
      <c r="F201" s="80"/>
      <c r="G201" s="1708"/>
      <c r="H201" s="1709"/>
      <c r="I201" s="1708"/>
      <c r="J201" s="1709"/>
      <c r="K201" s="1708"/>
      <c r="L201" s="1709"/>
      <c r="M201" s="1708"/>
      <c r="N201" s="1709"/>
      <c r="O201" s="550"/>
      <c r="P201" s="230"/>
      <c r="Q201" s="15"/>
      <c r="R201" s="80"/>
      <c r="S201" s="80"/>
      <c r="T201" s="80"/>
      <c r="U201" s="80"/>
      <c r="V201" s="80"/>
      <c r="W201" s="80"/>
      <c r="X201" s="80"/>
      <c r="Y201" s="80"/>
      <c r="Z201" s="80"/>
      <c r="AA201" s="80"/>
      <c r="AB201" s="80"/>
      <c r="AC201" s="80"/>
    </row>
    <row r="202" spans="1:29" ht="12" customHeight="1">
      <c r="A202" s="15"/>
      <c r="B202" s="102"/>
      <c r="C202" s="15"/>
      <c r="D202" s="80"/>
      <c r="E202" s="80"/>
      <c r="F202" s="80"/>
      <c r="G202" s="1708"/>
      <c r="H202" s="1709"/>
      <c r="I202" s="1708"/>
      <c r="J202" s="1709"/>
      <c r="K202" s="1708"/>
      <c r="L202" s="1709"/>
      <c r="M202" s="1708"/>
      <c r="N202" s="1709"/>
      <c r="O202" s="550"/>
      <c r="P202" s="230"/>
      <c r="Q202" s="15"/>
      <c r="R202" s="80"/>
      <c r="S202" s="80"/>
      <c r="T202" s="80"/>
      <c r="U202" s="80"/>
      <c r="V202" s="80"/>
      <c r="W202" s="80"/>
      <c r="X202" s="80"/>
      <c r="Y202" s="80"/>
      <c r="Z202" s="80"/>
      <c r="AA202" s="80"/>
      <c r="AB202" s="80"/>
      <c r="AC202" s="80"/>
    </row>
    <row r="203" spans="1:29" ht="12" customHeight="1">
      <c r="A203" s="15"/>
      <c r="B203" s="102" t="s">
        <v>1035</v>
      </c>
      <c r="C203" s="15"/>
      <c r="D203" s="80"/>
      <c r="E203" s="80"/>
      <c r="F203" s="80"/>
      <c r="G203" s="1704"/>
      <c r="H203" s="1705"/>
      <c r="I203" s="1704"/>
      <c r="J203" s="1705"/>
      <c r="K203" s="1704"/>
      <c r="L203" s="1705"/>
      <c r="M203" s="1704"/>
      <c r="N203" s="1705"/>
      <c r="O203" s="550"/>
      <c r="P203" s="230"/>
      <c r="Q203" s="459"/>
      <c r="R203" s="80"/>
      <c r="S203" s="80"/>
      <c r="T203" s="80"/>
      <c r="U203" s="80"/>
      <c r="V203" s="80"/>
      <c r="W203" s="80"/>
      <c r="X203" s="80"/>
      <c r="Y203" s="80"/>
      <c r="Z203" s="80"/>
      <c r="AA203" s="80"/>
      <c r="AB203" s="80"/>
      <c r="AC203" s="80"/>
    </row>
    <row r="204" spans="1:29" ht="12" customHeight="1">
      <c r="A204" s="15"/>
      <c r="B204" s="102" t="s">
        <v>1036</v>
      </c>
      <c r="C204" s="15"/>
      <c r="D204" s="80"/>
      <c r="E204" s="80"/>
      <c r="F204" s="80"/>
      <c r="G204" s="1712"/>
      <c r="H204" s="1713"/>
      <c r="I204" s="1712"/>
      <c r="J204" s="1713"/>
      <c r="K204" s="1712"/>
      <c r="L204" s="1713"/>
      <c r="M204" s="1712"/>
      <c r="N204" s="1713"/>
      <c r="O204" s="551"/>
      <c r="P204" s="230"/>
      <c r="Q204" s="459"/>
      <c r="R204" s="80"/>
      <c r="S204" s="80"/>
      <c r="T204" s="80"/>
      <c r="U204" s="80"/>
      <c r="V204" s="80"/>
      <c r="W204" s="80"/>
      <c r="X204" s="80"/>
      <c r="Y204" s="80"/>
      <c r="Z204" s="80"/>
      <c r="AA204" s="80"/>
      <c r="AB204" s="80"/>
      <c r="AC204" s="80"/>
    </row>
    <row r="205" spans="1:29" ht="12" customHeight="1">
      <c r="A205" s="15"/>
      <c r="B205" s="185" t="s">
        <v>1037</v>
      </c>
      <c r="C205" s="15"/>
      <c r="D205" s="80"/>
      <c r="E205" s="80"/>
      <c r="F205" s="80"/>
      <c r="G205" s="1708">
        <f t="shared" ref="G205:N205" si="13">SUM(G203:G204)</f>
        <v>0</v>
      </c>
      <c r="H205" s="1709">
        <f t="shared" si="13"/>
        <v>0</v>
      </c>
      <c r="I205" s="1708">
        <f t="shared" si="13"/>
        <v>0</v>
      </c>
      <c r="J205" s="1709">
        <f t="shared" si="13"/>
        <v>0</v>
      </c>
      <c r="K205" s="1708">
        <f t="shared" si="13"/>
        <v>0</v>
      </c>
      <c r="L205" s="1709">
        <f t="shared" si="13"/>
        <v>0</v>
      </c>
      <c r="M205" s="1708">
        <f t="shared" si="13"/>
        <v>0</v>
      </c>
      <c r="N205" s="1709">
        <f t="shared" si="13"/>
        <v>0</v>
      </c>
      <c r="O205" s="550"/>
      <c r="P205" s="230"/>
      <c r="Q205" s="459"/>
      <c r="R205" s="80"/>
      <c r="S205" s="80"/>
      <c r="T205" s="80"/>
      <c r="U205" s="80"/>
      <c r="V205" s="80"/>
      <c r="W205" s="80"/>
      <c r="X205" s="80"/>
      <c r="Y205" s="80"/>
      <c r="Z205" s="80"/>
      <c r="AA205" s="80"/>
      <c r="AB205" s="80"/>
      <c r="AC205" s="80"/>
    </row>
    <row r="206" spans="1:29" ht="12" customHeight="1">
      <c r="A206" s="15"/>
      <c r="B206" s="504" t="s">
        <v>1038</v>
      </c>
      <c r="C206" s="504"/>
      <c r="D206" s="504"/>
      <c r="E206" s="80"/>
      <c r="F206" s="80"/>
      <c r="G206" s="1704"/>
      <c r="H206" s="1705"/>
      <c r="I206" s="1704"/>
      <c r="J206" s="1705"/>
      <c r="K206" s="1704"/>
      <c r="L206" s="1705"/>
      <c r="M206" s="1704"/>
      <c r="N206" s="1705"/>
      <c r="O206" s="550"/>
      <c r="P206" s="230"/>
      <c r="Q206" s="459"/>
      <c r="R206" s="80"/>
      <c r="S206" s="80"/>
      <c r="T206" s="80"/>
      <c r="U206" s="80"/>
      <c r="V206" s="80"/>
      <c r="W206" s="80"/>
      <c r="X206" s="80"/>
      <c r="Y206" s="80"/>
      <c r="Z206" s="80"/>
      <c r="AA206" s="80"/>
      <c r="AB206" s="80"/>
      <c r="AC206" s="80"/>
    </row>
    <row r="207" spans="1:29" ht="12" customHeight="1">
      <c r="A207" s="15"/>
      <c r="B207" s="221" t="s">
        <v>1039</v>
      </c>
      <c r="C207" s="504"/>
      <c r="D207" s="504"/>
      <c r="E207" s="80"/>
      <c r="F207" s="80"/>
      <c r="G207" s="1704"/>
      <c r="H207" s="1705"/>
      <c r="I207" s="1704"/>
      <c r="J207" s="1705"/>
      <c r="K207" s="1704"/>
      <c r="L207" s="1705"/>
      <c r="M207" s="1704"/>
      <c r="N207" s="1705"/>
      <c r="O207" s="550"/>
      <c r="P207" s="230"/>
      <c r="Q207" s="459"/>
      <c r="R207" s="80"/>
      <c r="S207" s="80"/>
      <c r="T207" s="80"/>
      <c r="U207" s="80"/>
      <c r="V207" s="80"/>
      <c r="W207" s="80"/>
      <c r="X207" s="80"/>
      <c r="Y207" s="80"/>
      <c r="Z207" s="80"/>
      <c r="AA207" s="80"/>
      <c r="AB207" s="80"/>
      <c r="AC207" s="80"/>
    </row>
    <row r="208" spans="1:29" ht="12" customHeight="1">
      <c r="A208" s="15"/>
      <c r="B208" s="185" t="s">
        <v>1040</v>
      </c>
      <c r="C208" s="15"/>
      <c r="D208" s="80"/>
      <c r="E208" s="80"/>
      <c r="F208" s="80"/>
      <c r="G208" s="1714">
        <f t="shared" ref="G208:N208" si="14">SUM(G205:G207)</f>
        <v>0</v>
      </c>
      <c r="H208" s="1715">
        <f t="shared" si="14"/>
        <v>0</v>
      </c>
      <c r="I208" s="1714">
        <f t="shared" si="14"/>
        <v>0</v>
      </c>
      <c r="J208" s="1715">
        <f t="shared" si="14"/>
        <v>0</v>
      </c>
      <c r="K208" s="1714">
        <f t="shared" si="14"/>
        <v>0</v>
      </c>
      <c r="L208" s="1715">
        <f t="shared" si="14"/>
        <v>0</v>
      </c>
      <c r="M208" s="1714">
        <f t="shared" si="14"/>
        <v>0</v>
      </c>
      <c r="N208" s="1715">
        <f t="shared" si="14"/>
        <v>0</v>
      </c>
      <c r="O208" s="552"/>
      <c r="P208" s="230"/>
      <c r="Q208" s="459"/>
      <c r="R208" s="80"/>
      <c r="S208" s="80"/>
      <c r="T208" s="80"/>
      <c r="U208" s="80"/>
      <c r="V208" s="80"/>
      <c r="W208" s="80"/>
      <c r="X208" s="80"/>
      <c r="Y208" s="80"/>
      <c r="Z208" s="80"/>
      <c r="AA208" s="80"/>
      <c r="AB208" s="80"/>
      <c r="AC208" s="80"/>
    </row>
    <row r="209" spans="1:29" ht="12" customHeight="1">
      <c r="A209" s="15"/>
      <c r="B209" s="102"/>
      <c r="C209" s="15"/>
      <c r="D209" s="80"/>
      <c r="E209" s="80"/>
      <c r="F209" s="80"/>
      <c r="G209" s="1708"/>
      <c r="H209" s="1709"/>
      <c r="I209" s="1708"/>
      <c r="J209" s="1709"/>
      <c r="K209" s="1708"/>
      <c r="L209" s="1709"/>
      <c r="M209" s="1708"/>
      <c r="N209" s="1709"/>
      <c r="O209" s="550"/>
      <c r="P209" s="230"/>
      <c r="Q209" s="459"/>
      <c r="R209" s="80"/>
      <c r="S209" s="80"/>
      <c r="T209" s="80"/>
      <c r="U209" s="80"/>
      <c r="V209" s="80"/>
      <c r="W209" s="80"/>
      <c r="X209" s="80"/>
      <c r="Y209" s="80"/>
      <c r="Z209" s="80"/>
      <c r="AA209" s="80"/>
      <c r="AB209" s="80"/>
      <c r="AC209" s="80"/>
    </row>
    <row r="210" spans="1:29" ht="12" customHeight="1">
      <c r="A210" s="15"/>
      <c r="B210" s="185" t="s">
        <v>1074</v>
      </c>
      <c r="C210" s="15"/>
      <c r="D210" s="80"/>
      <c r="E210" s="80"/>
      <c r="F210" s="80"/>
      <c r="G210" s="1712"/>
      <c r="H210" s="1713"/>
      <c r="I210" s="1712"/>
      <c r="J210" s="1713"/>
      <c r="K210" s="1712"/>
      <c r="L210" s="1713"/>
      <c r="M210" s="1712"/>
      <c r="N210" s="1713"/>
      <c r="O210" s="553"/>
      <c r="P210" s="80"/>
      <c r="Q210" s="459"/>
      <c r="R210" s="80"/>
      <c r="S210" s="80"/>
      <c r="T210" s="80"/>
      <c r="U210" s="80"/>
      <c r="V210" s="80"/>
      <c r="W210" s="80"/>
      <c r="X210" s="80"/>
      <c r="Y210" s="80"/>
      <c r="Z210" s="80"/>
      <c r="AA210" s="80"/>
      <c r="AB210" s="80"/>
      <c r="AC210" s="80"/>
    </row>
    <row r="211" spans="1:29" ht="12" customHeight="1">
      <c r="A211" s="15"/>
      <c r="B211" s="102"/>
      <c r="C211" s="15"/>
      <c r="D211" s="80"/>
      <c r="E211" s="80"/>
      <c r="F211" s="80"/>
      <c r="G211" s="1708"/>
      <c r="H211" s="1709"/>
      <c r="I211" s="1708"/>
      <c r="J211" s="1709"/>
      <c r="K211" s="1708"/>
      <c r="L211" s="1709"/>
      <c r="M211" s="1708"/>
      <c r="N211" s="1709"/>
      <c r="O211" s="545"/>
      <c r="P211" s="80"/>
      <c r="Q211" s="459"/>
      <c r="R211" s="80"/>
      <c r="S211" s="80"/>
      <c r="T211" s="80"/>
      <c r="U211" s="80"/>
      <c r="V211" s="80"/>
      <c r="W211" s="80"/>
      <c r="X211" s="80"/>
      <c r="Y211" s="80"/>
      <c r="Z211" s="80"/>
      <c r="AA211" s="80"/>
      <c r="AB211" s="80"/>
      <c r="AC211" s="80"/>
    </row>
    <row r="212" spans="1:29" ht="12" customHeight="1">
      <c r="A212" s="15"/>
      <c r="B212" s="510" t="s">
        <v>1075</v>
      </c>
      <c r="C212" s="15"/>
      <c r="D212" s="80"/>
      <c r="E212" s="80"/>
      <c r="F212" s="80"/>
      <c r="G212" s="1712"/>
      <c r="H212" s="1713"/>
      <c r="I212" s="1712"/>
      <c r="J212" s="1713"/>
      <c r="K212" s="1712"/>
      <c r="L212" s="1713"/>
      <c r="M212" s="1712"/>
      <c r="N212" s="1713"/>
      <c r="O212" s="321" t="s">
        <v>1043</v>
      </c>
      <c r="P212" s="80"/>
      <c r="Q212" s="459"/>
      <c r="R212" s="80"/>
      <c r="S212" s="80"/>
      <c r="T212" s="80"/>
      <c r="U212" s="80"/>
      <c r="V212" s="80"/>
      <c r="W212" s="80"/>
      <c r="X212" s="80"/>
      <c r="Y212" s="80"/>
      <c r="Z212" s="80"/>
      <c r="AA212" s="80"/>
      <c r="AB212" s="80"/>
      <c r="AC212" s="80"/>
    </row>
    <row r="213" spans="1:29" ht="12" customHeight="1">
      <c r="A213" s="15"/>
      <c r="B213" s="102"/>
      <c r="C213" s="15"/>
      <c r="D213" s="80"/>
      <c r="E213" s="80"/>
      <c r="F213" s="80"/>
      <c r="G213" s="1708"/>
      <c r="H213" s="1709"/>
      <c r="I213" s="1708"/>
      <c r="J213" s="1709"/>
      <c r="K213" s="1710"/>
      <c r="L213" s="1709"/>
      <c r="M213" s="1708"/>
      <c r="N213" s="1709"/>
      <c r="O213" s="545"/>
      <c r="P213" s="80"/>
      <c r="Q213" s="459"/>
      <c r="R213" s="80"/>
      <c r="S213" s="80"/>
      <c r="T213" s="80"/>
      <c r="U213" s="80"/>
      <c r="V213" s="80"/>
      <c r="W213" s="80"/>
      <c r="X213" s="80"/>
      <c r="Y213" s="80"/>
      <c r="Z213" s="80"/>
      <c r="AA213" s="80"/>
      <c r="AB213" s="80"/>
      <c r="AC213" s="80"/>
    </row>
    <row r="214" spans="1:29" ht="12" customHeight="1">
      <c r="A214" s="15"/>
      <c r="B214" s="546" t="s">
        <v>1076</v>
      </c>
      <c r="C214" s="15"/>
      <c r="D214" s="80"/>
      <c r="E214" s="80"/>
      <c r="F214" s="80"/>
      <c r="G214" s="1708"/>
      <c r="H214" s="1709"/>
      <c r="I214" s="1708"/>
      <c r="J214" s="1709"/>
      <c r="K214" s="1710"/>
      <c r="L214" s="1709"/>
      <c r="M214" s="1708"/>
      <c r="N214" s="1709"/>
      <c r="O214" s="554" t="s">
        <v>1070</v>
      </c>
      <c r="P214" s="80"/>
      <c r="Q214" s="459"/>
      <c r="R214" s="80"/>
      <c r="S214" s="80"/>
      <c r="T214" s="80"/>
      <c r="U214" s="80"/>
      <c r="V214" s="80"/>
      <c r="W214" s="80"/>
      <c r="X214" s="80"/>
      <c r="Y214" s="80"/>
      <c r="Z214" s="80"/>
      <c r="AA214" s="80"/>
      <c r="AB214" s="80"/>
      <c r="AC214" s="80"/>
    </row>
    <row r="215" spans="1:29" ht="12" customHeight="1">
      <c r="A215" s="15"/>
      <c r="B215" s="548" t="s">
        <v>1077</v>
      </c>
      <c r="C215" s="15"/>
      <c r="D215" s="80"/>
      <c r="E215" s="80"/>
      <c r="F215" s="80"/>
      <c r="G215" s="1708"/>
      <c r="H215" s="1709"/>
      <c r="I215" s="1708"/>
      <c r="J215" s="1709"/>
      <c r="K215" s="1710"/>
      <c r="L215" s="1709"/>
      <c r="M215" s="1708"/>
      <c r="N215" s="1709"/>
      <c r="O215" s="545"/>
      <c r="P215" s="80"/>
      <c r="Q215" s="459"/>
      <c r="R215" s="80"/>
      <c r="S215" s="80"/>
      <c r="T215" s="80"/>
      <c r="U215" s="80"/>
      <c r="V215" s="80"/>
      <c r="W215" s="80"/>
      <c r="X215" s="80"/>
      <c r="Y215" s="80"/>
      <c r="Z215" s="80"/>
      <c r="AA215" s="80"/>
      <c r="AB215" s="80"/>
      <c r="AC215" s="80"/>
    </row>
    <row r="216" spans="1:29" ht="12" customHeight="1">
      <c r="A216" s="15"/>
      <c r="B216" s="548" t="s">
        <v>1078</v>
      </c>
      <c r="C216" s="15"/>
      <c r="D216" s="80"/>
      <c r="E216" s="80"/>
      <c r="F216" s="80"/>
      <c r="G216" s="1708"/>
      <c r="H216" s="1709"/>
      <c r="I216" s="1708"/>
      <c r="J216" s="1709"/>
      <c r="K216" s="1710"/>
      <c r="L216" s="1709"/>
      <c r="M216" s="1708"/>
      <c r="N216" s="1709"/>
      <c r="O216" s="545"/>
      <c r="P216" s="80"/>
      <c r="Q216" s="459"/>
      <c r="R216" s="80"/>
      <c r="S216" s="80"/>
      <c r="T216" s="80"/>
      <c r="U216" s="80"/>
      <c r="V216" s="80"/>
      <c r="W216" s="80"/>
      <c r="X216" s="80"/>
      <c r="Y216" s="80"/>
      <c r="Z216" s="80"/>
      <c r="AA216" s="80"/>
      <c r="AB216" s="80"/>
      <c r="AC216" s="80"/>
    </row>
    <row r="217" spans="1:29" ht="12" customHeight="1">
      <c r="A217" s="15"/>
      <c r="B217" s="548" t="s">
        <v>1079</v>
      </c>
      <c r="C217" s="15"/>
      <c r="D217" s="80"/>
      <c r="E217" s="80"/>
      <c r="F217" s="80"/>
      <c r="G217" s="1708"/>
      <c r="H217" s="1709"/>
      <c r="I217" s="1708"/>
      <c r="J217" s="1709"/>
      <c r="K217" s="1710"/>
      <c r="L217" s="1709"/>
      <c r="M217" s="1708"/>
      <c r="N217" s="1709"/>
      <c r="O217" s="545"/>
      <c r="P217" s="80"/>
      <c r="Q217" s="459"/>
      <c r="R217" s="80"/>
      <c r="S217" s="80"/>
      <c r="T217" s="80"/>
      <c r="U217" s="80"/>
      <c r="V217" s="80"/>
      <c r="W217" s="80"/>
      <c r="X217" s="80"/>
      <c r="Y217" s="80"/>
      <c r="Z217" s="80"/>
      <c r="AA217" s="80"/>
      <c r="AB217" s="80"/>
      <c r="AC217" s="80"/>
    </row>
    <row r="218" spans="1:29" ht="12" customHeight="1">
      <c r="A218" s="15"/>
      <c r="B218" s="548" t="s">
        <v>1080</v>
      </c>
      <c r="C218" s="15"/>
      <c r="D218" s="80"/>
      <c r="E218" s="80"/>
      <c r="F218" s="80"/>
      <c r="G218" s="1708"/>
      <c r="H218" s="1709"/>
      <c r="I218" s="1708"/>
      <c r="J218" s="1709"/>
      <c r="K218" s="1710"/>
      <c r="L218" s="1709"/>
      <c r="M218" s="1708"/>
      <c r="N218" s="1709"/>
      <c r="O218" s="545"/>
      <c r="P218" s="80"/>
      <c r="Q218" s="459"/>
      <c r="R218" s="80"/>
      <c r="S218" s="80"/>
      <c r="T218" s="80"/>
      <c r="U218" s="80"/>
      <c r="V218" s="80"/>
      <c r="W218" s="80"/>
      <c r="X218" s="80"/>
      <c r="Y218" s="80"/>
      <c r="Z218" s="80"/>
      <c r="AA218" s="80"/>
      <c r="AB218" s="80"/>
      <c r="AC218" s="80"/>
    </row>
    <row r="219" spans="1:29" ht="12" customHeight="1">
      <c r="A219" s="15"/>
      <c r="B219" s="539"/>
      <c r="C219" s="15"/>
      <c r="D219" s="80"/>
      <c r="E219" s="80"/>
      <c r="F219" s="80"/>
      <c r="G219" s="1708"/>
      <c r="H219" s="1709"/>
      <c r="I219" s="1708"/>
      <c r="J219" s="1709"/>
      <c r="K219" s="1710"/>
      <c r="L219" s="1709"/>
      <c r="M219" s="1708"/>
      <c r="N219" s="1709"/>
      <c r="O219" s="545"/>
      <c r="P219" s="80"/>
      <c r="Q219" s="459"/>
      <c r="R219" s="80"/>
      <c r="S219" s="80"/>
      <c r="T219" s="80"/>
      <c r="U219" s="80"/>
      <c r="V219" s="80"/>
      <c r="W219" s="80"/>
      <c r="X219" s="80"/>
      <c r="Y219" s="80"/>
      <c r="Z219" s="80"/>
      <c r="AA219" s="80"/>
      <c r="AB219" s="80"/>
      <c r="AC219" s="80"/>
    </row>
    <row r="220" spans="1:29" ht="12" customHeight="1">
      <c r="A220" s="459"/>
      <c r="B220" s="511"/>
      <c r="C220" s="459"/>
      <c r="D220" s="242"/>
      <c r="E220" s="242"/>
      <c r="F220" s="512"/>
      <c r="G220" s="1737"/>
      <c r="H220" s="1738"/>
      <c r="I220" s="1737"/>
      <c r="J220" s="1738"/>
      <c r="K220" s="1710"/>
      <c r="L220" s="1738"/>
      <c r="M220" s="1737"/>
      <c r="N220" s="1738"/>
      <c r="O220" s="545"/>
      <c r="P220" s="242"/>
      <c r="Q220" s="459"/>
      <c r="R220" s="242"/>
      <c r="S220" s="242"/>
      <c r="T220" s="242"/>
      <c r="U220" s="242"/>
      <c r="V220" s="242"/>
      <c r="W220" s="242"/>
      <c r="X220" s="242"/>
      <c r="Y220" s="242"/>
      <c r="Z220" s="242"/>
      <c r="AA220" s="242"/>
      <c r="AB220" s="242"/>
      <c r="AC220" s="242"/>
    </row>
    <row r="221" spans="1:29" ht="12" customHeight="1">
      <c r="A221" s="459"/>
      <c r="B221" s="555" t="s">
        <v>1044</v>
      </c>
      <c r="C221" s="459"/>
      <c r="D221" s="242"/>
      <c r="E221" s="242"/>
      <c r="F221" s="512"/>
      <c r="G221" s="1716"/>
      <c r="H221" s="1717"/>
      <c r="I221" s="1716"/>
      <c r="J221" s="1717"/>
      <c r="K221" s="1718"/>
      <c r="L221" s="1717"/>
      <c r="M221" s="1716"/>
      <c r="N221" s="1719"/>
      <c r="O221" s="516" t="s">
        <v>1045</v>
      </c>
      <c r="P221" s="242"/>
      <c r="Q221" s="459"/>
      <c r="R221" s="242"/>
      <c r="S221" s="242"/>
      <c r="T221" s="242"/>
      <c r="U221" s="242"/>
      <c r="V221" s="242"/>
      <c r="W221" s="242"/>
      <c r="X221" s="242"/>
      <c r="Y221" s="242"/>
      <c r="Z221" s="242"/>
      <c r="AA221" s="242"/>
      <c r="AB221" s="242"/>
      <c r="AC221" s="242"/>
    </row>
    <row r="222" spans="1:29" ht="15.75" customHeight="1">
      <c r="A222" s="514"/>
      <c r="C222" s="515"/>
      <c r="D222" s="515"/>
      <c r="E222" s="515"/>
      <c r="F222" s="242"/>
      <c r="G222" s="242"/>
      <c r="H222" s="242"/>
      <c r="I222" s="242"/>
      <c r="J222" s="242"/>
      <c r="K222" s="242"/>
      <c r="L222" s="242"/>
      <c r="M222" s="242"/>
      <c r="N222" s="242"/>
      <c r="O222" s="85"/>
      <c r="P222" s="242"/>
      <c r="Q222" s="242"/>
      <c r="R222" s="242"/>
      <c r="S222" s="242"/>
      <c r="T222" s="242"/>
      <c r="U222" s="242"/>
      <c r="V222" s="242"/>
      <c r="W222" s="242"/>
      <c r="X222" s="242"/>
      <c r="Y222" s="242"/>
      <c r="Z222" s="242"/>
      <c r="AA222" s="242"/>
      <c r="AB222" s="242"/>
      <c r="AC222" s="242"/>
    </row>
    <row r="223" spans="1:29" ht="12" customHeight="1">
      <c r="A223" s="80"/>
      <c r="B223" s="80"/>
      <c r="C223" s="80"/>
      <c r="D223" s="80"/>
      <c r="E223" s="80"/>
      <c r="F223" s="96"/>
      <c r="G223" s="96"/>
      <c r="H223" s="96"/>
      <c r="I223" s="96"/>
      <c r="J223" s="96"/>
      <c r="K223" s="96"/>
      <c r="L223" s="96"/>
      <c r="M223" s="96"/>
      <c r="N223" s="80"/>
      <c r="O223" s="80"/>
      <c r="P223" s="80"/>
      <c r="Q223" s="80"/>
      <c r="R223" s="80"/>
      <c r="S223" s="80"/>
      <c r="T223" s="80"/>
      <c r="U223" s="80"/>
      <c r="V223" s="80"/>
      <c r="W223" s="80"/>
      <c r="X223" s="80"/>
      <c r="Y223" s="80"/>
      <c r="Z223" s="80"/>
      <c r="AA223" s="80"/>
      <c r="AB223" s="80"/>
      <c r="AC223" s="80"/>
    </row>
    <row r="224" spans="1:29" ht="12" customHeight="1">
      <c r="A224" s="80"/>
      <c r="B224" s="387" t="s">
        <v>1081</v>
      </c>
      <c r="C224" s="80"/>
      <c r="D224" s="80"/>
      <c r="E224" s="80"/>
      <c r="F224" s="96"/>
      <c r="G224" s="181"/>
      <c r="H224" s="182"/>
      <c r="I224" s="181"/>
      <c r="J224" s="556"/>
      <c r="K224" s="181"/>
      <c r="L224" s="556"/>
      <c r="M224" s="181"/>
      <c r="N224" s="556"/>
      <c r="O224" s="557" t="s">
        <v>1047</v>
      </c>
      <c r="P224" s="80"/>
      <c r="Q224" s="80"/>
      <c r="R224" s="80"/>
      <c r="S224" s="80"/>
      <c r="T224" s="80"/>
      <c r="U224" s="80"/>
      <c r="V224" s="80"/>
      <c r="W224" s="80"/>
      <c r="X224" s="80"/>
      <c r="Y224" s="80"/>
      <c r="Z224" s="80"/>
      <c r="AA224" s="80"/>
      <c r="AB224" s="80"/>
      <c r="AC224" s="80"/>
    </row>
    <row r="225" spans="1:29" ht="12" customHeight="1">
      <c r="A225" s="80"/>
      <c r="C225" s="80"/>
      <c r="D225" s="80"/>
      <c r="E225" s="80"/>
      <c r="F225" s="96"/>
      <c r="G225" s="2082" t="s">
        <v>1068</v>
      </c>
      <c r="H225" s="2083"/>
      <c r="I225" s="2082" t="s">
        <v>1068</v>
      </c>
      <c r="J225" s="2083"/>
      <c r="K225" s="2082" t="s">
        <v>1068</v>
      </c>
      <c r="L225" s="2083"/>
      <c r="M225" s="2082" t="s">
        <v>1068</v>
      </c>
      <c r="N225" s="2083"/>
      <c r="O225" s="496"/>
      <c r="P225" s="80"/>
      <c r="Q225" s="80" t="s">
        <v>1048</v>
      </c>
      <c r="R225" s="80"/>
      <c r="S225" s="80"/>
      <c r="T225" s="80"/>
      <c r="U225" s="80"/>
      <c r="V225" s="80"/>
      <c r="W225" s="80"/>
      <c r="X225" s="80"/>
      <c r="Y225" s="80"/>
      <c r="Z225" s="80"/>
      <c r="AA225" s="80"/>
      <c r="AB225" s="80"/>
      <c r="AC225" s="80"/>
    </row>
    <row r="226" spans="1:29" ht="12" customHeight="1">
      <c r="A226" s="80"/>
      <c r="C226" s="80"/>
      <c r="D226" s="80"/>
      <c r="E226" s="80"/>
      <c r="F226" s="96"/>
      <c r="G226" s="497">
        <v>44742</v>
      </c>
      <c r="H226" s="498">
        <v>44377</v>
      </c>
      <c r="I226" s="497">
        <v>44742</v>
      </c>
      <c r="J226" s="498">
        <v>44377</v>
      </c>
      <c r="K226" s="497">
        <v>44742</v>
      </c>
      <c r="L226" s="499">
        <v>44377</v>
      </c>
      <c r="M226" s="497">
        <v>44742</v>
      </c>
      <c r="N226" s="499">
        <v>44377</v>
      </c>
      <c r="O226" s="110"/>
      <c r="P226" s="80"/>
      <c r="Q226" s="80" t="s">
        <v>1049</v>
      </c>
      <c r="R226" s="80"/>
      <c r="S226" s="80"/>
      <c r="T226" s="80"/>
      <c r="U226" s="80"/>
      <c r="V226" s="80"/>
      <c r="W226" s="80"/>
      <c r="X226" s="80"/>
      <c r="Y226" s="80"/>
      <c r="Z226" s="80"/>
      <c r="AA226" s="80"/>
      <c r="AB226" s="80"/>
      <c r="AC226" s="80"/>
    </row>
    <row r="227" spans="1:29" ht="12" customHeight="1">
      <c r="A227" s="80"/>
      <c r="C227" s="80"/>
      <c r="D227" s="80"/>
      <c r="E227" s="80"/>
      <c r="F227" s="96"/>
      <c r="G227" s="501" t="s">
        <v>142</v>
      </c>
      <c r="H227" s="502" t="s">
        <v>142</v>
      </c>
      <c r="I227" s="501" t="s">
        <v>142</v>
      </c>
      <c r="J227" s="502" t="s">
        <v>142</v>
      </c>
      <c r="K227" s="501" t="s">
        <v>142</v>
      </c>
      <c r="L227" s="503" t="s">
        <v>142</v>
      </c>
      <c r="M227" s="501" t="s">
        <v>142</v>
      </c>
      <c r="N227" s="503" t="s">
        <v>142</v>
      </c>
      <c r="O227" s="110"/>
      <c r="P227" s="80"/>
      <c r="Q227" s="80"/>
      <c r="R227" s="80"/>
      <c r="S227" s="80"/>
      <c r="T227" s="80"/>
      <c r="U227" s="80"/>
      <c r="V227" s="80"/>
      <c r="W227" s="80"/>
      <c r="X227" s="80"/>
      <c r="Y227" s="80"/>
      <c r="Z227" s="80"/>
      <c r="AA227" s="80"/>
      <c r="AB227" s="80"/>
      <c r="AC227" s="80"/>
    </row>
    <row r="228" spans="1:29" ht="12" customHeight="1">
      <c r="A228" s="80"/>
      <c r="B228" s="80" t="s">
        <v>1082</v>
      </c>
      <c r="C228" s="80"/>
      <c r="D228" s="80"/>
      <c r="E228" s="80"/>
      <c r="F228" s="96"/>
      <c r="G228" s="1708">
        <f>H195</f>
        <v>0</v>
      </c>
      <c r="H228" s="1705"/>
      <c r="I228" s="1708">
        <f>J195</f>
        <v>0</v>
      </c>
      <c r="J228" s="1705"/>
      <c r="K228" s="1708">
        <f>L195</f>
        <v>0</v>
      </c>
      <c r="L228" s="1705"/>
      <c r="M228" s="1708">
        <f>N195</f>
        <v>0</v>
      </c>
      <c r="N228" s="1705"/>
      <c r="O228" s="110"/>
      <c r="P228" s="80"/>
      <c r="Q228" s="80"/>
      <c r="R228" s="80"/>
      <c r="S228" s="80"/>
      <c r="T228" s="80"/>
      <c r="U228" s="80"/>
      <c r="V228" s="80"/>
      <c r="W228" s="80"/>
      <c r="X228" s="80"/>
      <c r="Y228" s="80"/>
      <c r="Z228" s="80"/>
      <c r="AA228" s="80"/>
      <c r="AB228" s="80"/>
      <c r="AC228" s="80"/>
    </row>
    <row r="229" spans="1:29" ht="12" customHeight="1">
      <c r="A229" s="80"/>
      <c r="B229" s="80" t="s">
        <v>1051</v>
      </c>
      <c r="C229" s="80"/>
      <c r="D229" s="80"/>
      <c r="E229" s="80"/>
      <c r="F229" s="96"/>
      <c r="G229" s="1708">
        <f t="shared" ref="G229:N229" si="15">G208</f>
        <v>0</v>
      </c>
      <c r="H229" s="1739">
        <f t="shared" si="15"/>
        <v>0</v>
      </c>
      <c r="I229" s="1708">
        <f t="shared" si="15"/>
        <v>0</v>
      </c>
      <c r="J229" s="1739">
        <f t="shared" si="15"/>
        <v>0</v>
      </c>
      <c r="K229" s="1708">
        <f t="shared" si="15"/>
        <v>0</v>
      </c>
      <c r="L229" s="1739">
        <f t="shared" si="15"/>
        <v>0</v>
      </c>
      <c r="M229" s="1708">
        <f t="shared" si="15"/>
        <v>0</v>
      </c>
      <c r="N229" s="1739">
        <f t="shared" si="15"/>
        <v>0</v>
      </c>
      <c r="O229" s="558"/>
      <c r="P229" s="80"/>
      <c r="Q229" s="80"/>
      <c r="R229" s="80"/>
      <c r="S229" s="80"/>
      <c r="T229" s="80"/>
      <c r="U229" s="80"/>
      <c r="V229" s="80"/>
      <c r="W229" s="80"/>
      <c r="X229" s="80"/>
      <c r="Y229" s="80"/>
      <c r="Z229" s="80"/>
      <c r="AA229" s="80"/>
      <c r="AB229" s="80"/>
      <c r="AC229" s="80"/>
    </row>
    <row r="230" spans="1:29" ht="12" customHeight="1">
      <c r="A230" s="80"/>
      <c r="B230" s="80" t="s">
        <v>1052</v>
      </c>
      <c r="C230" s="80"/>
      <c r="D230" s="80"/>
      <c r="E230" s="80"/>
      <c r="F230" s="96"/>
      <c r="G230" s="1704"/>
      <c r="H230" s="1705"/>
      <c r="I230" s="1704"/>
      <c r="J230" s="1705"/>
      <c r="K230" s="1704"/>
      <c r="L230" s="1705"/>
      <c r="M230" s="1704"/>
      <c r="N230" s="1705"/>
      <c r="O230" s="110"/>
      <c r="P230" s="80"/>
      <c r="Q230" s="80"/>
      <c r="R230" s="80"/>
      <c r="S230" s="80"/>
      <c r="T230" s="80"/>
      <c r="U230" s="80"/>
      <c r="V230" s="80"/>
      <c r="W230" s="80"/>
      <c r="X230" s="80"/>
      <c r="Y230" s="80"/>
      <c r="Z230" s="80"/>
      <c r="AA230" s="80"/>
      <c r="AB230" s="80"/>
      <c r="AC230" s="80"/>
    </row>
    <row r="231" spans="1:29" ht="12" customHeight="1">
      <c r="A231" s="80"/>
      <c r="B231" s="80" t="s">
        <v>1053</v>
      </c>
      <c r="C231" s="80"/>
      <c r="D231" s="80"/>
      <c r="E231" s="80"/>
      <c r="F231" s="96"/>
      <c r="G231" s="1704"/>
      <c r="H231" s="1705"/>
      <c r="I231" s="1704"/>
      <c r="J231" s="1705"/>
      <c r="K231" s="1704"/>
      <c r="L231" s="1705"/>
      <c r="M231" s="1704"/>
      <c r="N231" s="1705"/>
      <c r="O231" s="110"/>
      <c r="P231" s="80"/>
      <c r="Q231" s="80"/>
      <c r="R231" s="80"/>
      <c r="S231" s="80"/>
      <c r="T231" s="80"/>
      <c r="U231" s="80"/>
      <c r="V231" s="80"/>
      <c r="W231" s="80"/>
      <c r="X231" s="80"/>
      <c r="Y231" s="80"/>
      <c r="Z231" s="80"/>
      <c r="AA231" s="80"/>
      <c r="AB231" s="80"/>
      <c r="AC231" s="80"/>
    </row>
    <row r="232" spans="1:29" ht="12" customHeight="1">
      <c r="A232" s="80"/>
      <c r="B232" s="1117" t="s">
        <v>1054</v>
      </c>
      <c r="C232" s="1117"/>
      <c r="D232" s="80"/>
      <c r="E232" s="80"/>
      <c r="F232" s="96"/>
      <c r="G232" s="1704"/>
      <c r="H232" s="1705"/>
      <c r="I232" s="1704"/>
      <c r="J232" s="1705"/>
      <c r="K232" s="1704"/>
      <c r="L232" s="1705"/>
      <c r="M232" s="1704"/>
      <c r="N232" s="1705"/>
      <c r="O232" s="110"/>
      <c r="P232" s="80"/>
      <c r="Q232" s="80"/>
      <c r="R232" s="80"/>
      <c r="S232" s="80"/>
      <c r="T232" s="80"/>
      <c r="U232" s="80"/>
      <c r="V232" s="80"/>
      <c r="W232" s="80"/>
      <c r="X232" s="80"/>
      <c r="Y232" s="80"/>
      <c r="Z232" s="80"/>
      <c r="AA232" s="80"/>
      <c r="AB232" s="80"/>
      <c r="AC232" s="80"/>
    </row>
    <row r="233" spans="1:29" ht="12" customHeight="1">
      <c r="A233" s="80"/>
      <c r="B233" s="1117" t="s">
        <v>1054</v>
      </c>
      <c r="C233" s="1117"/>
      <c r="D233" s="80"/>
      <c r="E233" s="80"/>
      <c r="F233" s="96"/>
      <c r="G233" s="1704"/>
      <c r="H233" s="1705"/>
      <c r="I233" s="1704"/>
      <c r="J233" s="1705"/>
      <c r="K233" s="1704"/>
      <c r="L233" s="1705"/>
      <c r="M233" s="1704"/>
      <c r="N233" s="1705"/>
      <c r="O233" s="110"/>
      <c r="P233" s="80"/>
      <c r="Q233" s="80"/>
      <c r="R233" s="80"/>
      <c r="S233" s="80"/>
      <c r="T233" s="80"/>
      <c r="U233" s="80"/>
      <c r="V233" s="80"/>
      <c r="W233" s="80"/>
      <c r="X233" s="80"/>
      <c r="Y233" s="80"/>
      <c r="Z233" s="80"/>
      <c r="AA233" s="80"/>
      <c r="AB233" s="80"/>
      <c r="AC233" s="80"/>
    </row>
    <row r="234" spans="1:29" ht="12" customHeight="1">
      <c r="A234" s="80"/>
      <c r="B234" s="1117" t="s">
        <v>1054</v>
      </c>
      <c r="C234" s="1117"/>
      <c r="D234" s="80"/>
      <c r="E234" s="80"/>
      <c r="F234" s="96"/>
      <c r="G234" s="1704"/>
      <c r="H234" s="1705"/>
      <c r="I234" s="1704"/>
      <c r="J234" s="1705"/>
      <c r="K234" s="1704"/>
      <c r="L234" s="1705"/>
      <c r="M234" s="1704"/>
      <c r="N234" s="1705"/>
      <c r="O234" s="110"/>
      <c r="P234" s="80"/>
      <c r="Q234" s="80"/>
      <c r="R234" s="80"/>
      <c r="S234" s="80"/>
      <c r="T234" s="80"/>
      <c r="U234" s="80"/>
      <c r="V234" s="80"/>
      <c r="W234" s="80"/>
      <c r="X234" s="80"/>
      <c r="Y234" s="80"/>
      <c r="Z234" s="80"/>
      <c r="AA234" s="80"/>
      <c r="AB234" s="80"/>
      <c r="AC234" s="80"/>
    </row>
    <row r="235" spans="1:29" ht="12" customHeight="1">
      <c r="A235" s="80"/>
      <c r="B235" s="80" t="s">
        <v>1083</v>
      </c>
      <c r="C235" s="80"/>
      <c r="D235" s="80"/>
      <c r="E235" s="80"/>
      <c r="F235" s="96"/>
      <c r="G235" s="1714">
        <f t="shared" ref="G235:N235" si="16">SUM(G228:G234)</f>
        <v>0</v>
      </c>
      <c r="H235" s="1715">
        <f t="shared" si="16"/>
        <v>0</v>
      </c>
      <c r="I235" s="1714">
        <f t="shared" si="16"/>
        <v>0</v>
      </c>
      <c r="J235" s="1715">
        <f t="shared" si="16"/>
        <v>0</v>
      </c>
      <c r="K235" s="1714">
        <f t="shared" si="16"/>
        <v>0</v>
      </c>
      <c r="L235" s="1715">
        <f t="shared" si="16"/>
        <v>0</v>
      </c>
      <c r="M235" s="1714">
        <f t="shared" si="16"/>
        <v>0</v>
      </c>
      <c r="N235" s="1715">
        <f t="shared" si="16"/>
        <v>0</v>
      </c>
      <c r="O235" s="442"/>
      <c r="P235" s="80"/>
      <c r="Q235" s="80"/>
      <c r="R235" s="80"/>
      <c r="S235" s="80"/>
      <c r="T235" s="80"/>
      <c r="U235" s="80"/>
      <c r="V235" s="80"/>
      <c r="W235" s="80"/>
      <c r="X235" s="80"/>
      <c r="Y235" s="80"/>
      <c r="Z235" s="80"/>
      <c r="AA235" s="80"/>
      <c r="AB235" s="80"/>
      <c r="AC235" s="80"/>
    </row>
    <row r="236" spans="1:29" ht="12" customHeight="1">
      <c r="A236" s="80"/>
      <c r="B236" s="15"/>
      <c r="C236" s="80"/>
      <c r="D236" s="80"/>
      <c r="E236" s="80"/>
      <c r="F236" s="96"/>
      <c r="G236" s="1708"/>
      <c r="H236" s="1709"/>
      <c r="I236" s="1708"/>
      <c r="J236" s="1709"/>
      <c r="K236" s="1708"/>
      <c r="L236" s="1709"/>
      <c r="M236" s="1708"/>
      <c r="N236" s="1709"/>
      <c r="O236" s="110"/>
      <c r="P236" s="80"/>
      <c r="Q236" s="80"/>
      <c r="R236" s="80"/>
      <c r="S236" s="80"/>
      <c r="T236" s="80"/>
      <c r="U236" s="80"/>
      <c r="V236" s="80"/>
      <c r="W236" s="80"/>
      <c r="X236" s="80"/>
      <c r="Y236" s="80"/>
      <c r="Z236" s="80"/>
      <c r="AA236" s="80"/>
      <c r="AB236" s="80"/>
      <c r="AC236" s="80"/>
    </row>
    <row r="237" spans="1:29" ht="12" customHeight="1">
      <c r="A237" s="80"/>
      <c r="B237" s="80"/>
      <c r="C237" s="80"/>
      <c r="D237" s="80"/>
      <c r="E237" s="80"/>
      <c r="F237" s="96"/>
      <c r="G237" s="1708"/>
      <c r="H237" s="1709"/>
      <c r="I237" s="1708"/>
      <c r="J237" s="1709"/>
      <c r="K237" s="1708"/>
      <c r="L237" s="1709"/>
      <c r="M237" s="1708"/>
      <c r="N237" s="1709"/>
      <c r="O237" s="110"/>
      <c r="P237" s="80"/>
      <c r="Q237" s="80"/>
      <c r="R237" s="80"/>
      <c r="S237" s="80"/>
      <c r="T237" s="80"/>
      <c r="U237" s="80"/>
      <c r="V237" s="80"/>
      <c r="W237" s="80"/>
      <c r="X237" s="80"/>
      <c r="Y237" s="80"/>
      <c r="Z237" s="80"/>
      <c r="AA237" s="80"/>
      <c r="AB237" s="80"/>
      <c r="AC237" s="80"/>
    </row>
    <row r="238" spans="1:29" ht="12" customHeight="1">
      <c r="A238" s="80"/>
      <c r="B238" s="80" t="s">
        <v>1084</v>
      </c>
      <c r="C238" s="80"/>
      <c r="D238" s="80"/>
      <c r="E238" s="80"/>
      <c r="F238" s="96"/>
      <c r="G238" s="1704"/>
      <c r="H238" s="1705"/>
      <c r="I238" s="1704"/>
      <c r="J238" s="1705"/>
      <c r="K238" s="1704"/>
      <c r="L238" s="1705"/>
      <c r="M238" s="1704"/>
      <c r="N238" s="1705"/>
      <c r="O238" s="110"/>
      <c r="P238" s="80"/>
      <c r="Q238" s="80"/>
      <c r="R238" s="80"/>
      <c r="S238" s="80"/>
      <c r="T238" s="80"/>
      <c r="U238" s="80"/>
      <c r="V238" s="80"/>
      <c r="W238" s="80"/>
      <c r="X238" s="80"/>
      <c r="Y238" s="80"/>
      <c r="Z238" s="80"/>
      <c r="AA238" s="80"/>
      <c r="AB238" s="80"/>
      <c r="AC238" s="80"/>
    </row>
    <row r="239" spans="1:29" ht="12" customHeight="1">
      <c r="A239" s="80"/>
      <c r="B239" s="80" t="s">
        <v>1057</v>
      </c>
      <c r="C239" s="80"/>
      <c r="D239" s="80"/>
      <c r="E239" s="80"/>
      <c r="F239" s="96"/>
      <c r="G239" s="1704"/>
      <c r="H239" s="1705"/>
      <c r="I239" s="1704"/>
      <c r="J239" s="1705"/>
      <c r="K239" s="1704"/>
      <c r="L239" s="1705"/>
      <c r="M239" s="1704"/>
      <c r="N239" s="1705"/>
      <c r="O239" s="110"/>
      <c r="P239" s="80"/>
      <c r="Q239" s="80"/>
      <c r="R239" s="80"/>
      <c r="S239" s="80"/>
      <c r="T239" s="80"/>
      <c r="U239" s="80"/>
      <c r="V239" s="80"/>
      <c r="W239" s="80"/>
      <c r="X239" s="80"/>
      <c r="Y239" s="80"/>
      <c r="Z239" s="80"/>
      <c r="AA239" s="80"/>
      <c r="AB239" s="80"/>
      <c r="AC239" s="80"/>
    </row>
    <row r="240" spans="1:29" ht="12" customHeight="1">
      <c r="A240" s="80"/>
      <c r="B240" s="80" t="s">
        <v>1058</v>
      </c>
      <c r="C240" s="80"/>
      <c r="D240" s="80"/>
      <c r="E240" s="80"/>
      <c r="F240" s="96"/>
      <c r="G240" s="1704"/>
      <c r="H240" s="1705"/>
      <c r="I240" s="1704"/>
      <c r="J240" s="1705"/>
      <c r="K240" s="1704"/>
      <c r="L240" s="1705"/>
      <c r="M240" s="1704"/>
      <c r="N240" s="1705"/>
      <c r="O240" s="110"/>
      <c r="P240" s="80"/>
      <c r="Q240" s="80"/>
      <c r="R240" s="80"/>
      <c r="S240" s="80"/>
      <c r="T240" s="80"/>
      <c r="U240" s="80"/>
      <c r="V240" s="80"/>
      <c r="W240" s="80"/>
      <c r="X240" s="80"/>
      <c r="Y240" s="80"/>
      <c r="Z240" s="80"/>
      <c r="AA240" s="80"/>
      <c r="AB240" s="80"/>
      <c r="AC240" s="80"/>
    </row>
    <row r="241" spans="1:29" ht="12" customHeight="1">
      <c r="A241" s="80"/>
      <c r="B241" s="80" t="s">
        <v>478</v>
      </c>
      <c r="C241" s="80"/>
      <c r="D241" s="80"/>
      <c r="E241" s="80"/>
      <c r="F241" s="96"/>
      <c r="G241" s="1704"/>
      <c r="H241" s="1705"/>
      <c r="I241" s="1704"/>
      <c r="J241" s="1705"/>
      <c r="K241" s="1704"/>
      <c r="L241" s="1705"/>
      <c r="M241" s="1740"/>
      <c r="N241" s="1741"/>
      <c r="O241" s="500"/>
      <c r="P241" s="226"/>
      <c r="Q241" s="80"/>
      <c r="R241" s="80"/>
      <c r="S241" s="80"/>
      <c r="T241" s="80"/>
      <c r="U241" s="80"/>
      <c r="V241" s="80"/>
      <c r="W241" s="80"/>
      <c r="X241" s="80"/>
      <c r="Y241" s="80"/>
      <c r="Z241" s="80"/>
      <c r="AA241" s="80"/>
      <c r="AB241" s="80"/>
      <c r="AC241" s="80"/>
    </row>
    <row r="242" spans="1:29" ht="12" customHeight="1">
      <c r="A242" s="80"/>
      <c r="B242" s="1117" t="s">
        <v>1054</v>
      </c>
      <c r="C242" s="1117"/>
      <c r="D242" s="80"/>
      <c r="E242" s="80"/>
      <c r="F242" s="96"/>
      <c r="G242" s="1704"/>
      <c r="H242" s="1705"/>
      <c r="I242" s="1704"/>
      <c r="J242" s="1705"/>
      <c r="K242" s="1704"/>
      <c r="L242" s="1705"/>
      <c r="M242" s="1740"/>
      <c r="N242" s="1741"/>
      <c r="O242" s="253"/>
      <c r="P242" s="165"/>
      <c r="Q242" s="80"/>
      <c r="R242" s="80"/>
      <c r="S242" s="80"/>
      <c r="T242" s="80"/>
      <c r="U242" s="80"/>
      <c r="V242" s="80"/>
      <c r="W242" s="80"/>
      <c r="X242" s="80"/>
      <c r="Y242" s="80"/>
      <c r="Z242" s="80"/>
      <c r="AA242" s="80"/>
      <c r="AB242" s="80"/>
      <c r="AC242" s="80"/>
    </row>
    <row r="243" spans="1:29" ht="12" customHeight="1">
      <c r="A243" s="80"/>
      <c r="B243" s="1117" t="s">
        <v>1054</v>
      </c>
      <c r="C243" s="1117"/>
      <c r="D243" s="80"/>
      <c r="E243" s="80"/>
      <c r="F243" s="96"/>
      <c r="G243" s="1704"/>
      <c r="H243" s="1705"/>
      <c r="I243" s="1704"/>
      <c r="J243" s="1705"/>
      <c r="K243" s="1704"/>
      <c r="L243" s="1705"/>
      <c r="M243" s="1740"/>
      <c r="N243" s="1741"/>
      <c r="O243" s="253"/>
      <c r="P243" s="165"/>
      <c r="Q243" s="80"/>
      <c r="R243" s="80"/>
      <c r="S243" s="80"/>
      <c r="T243" s="80"/>
      <c r="U243" s="80"/>
      <c r="V243" s="80"/>
      <c r="W243" s="80"/>
      <c r="X243" s="80"/>
      <c r="Y243" s="80"/>
      <c r="Z243" s="80"/>
      <c r="AA243" s="80"/>
      <c r="AB243" s="80"/>
      <c r="AC243" s="80"/>
    </row>
    <row r="244" spans="1:29" ht="12" customHeight="1">
      <c r="A244" s="80"/>
      <c r="B244" s="1117" t="s">
        <v>1054</v>
      </c>
      <c r="C244" s="1117"/>
      <c r="D244" s="80"/>
      <c r="E244" s="80"/>
      <c r="F244" s="96"/>
      <c r="G244" s="1704"/>
      <c r="H244" s="1705"/>
      <c r="I244" s="1704"/>
      <c r="J244" s="1705"/>
      <c r="K244" s="1704"/>
      <c r="L244" s="1705"/>
      <c r="M244" s="1740"/>
      <c r="N244" s="1741"/>
      <c r="O244" s="253"/>
      <c r="P244" s="165"/>
      <c r="Q244" s="80"/>
      <c r="R244" s="80"/>
      <c r="S244" s="80"/>
      <c r="T244" s="80"/>
      <c r="U244" s="80"/>
      <c r="V244" s="80"/>
      <c r="W244" s="80"/>
      <c r="X244" s="80"/>
      <c r="Y244" s="80"/>
      <c r="Z244" s="80"/>
      <c r="AA244" s="80"/>
      <c r="AB244" s="80"/>
      <c r="AC244" s="80"/>
    </row>
    <row r="245" spans="1:29" ht="12" customHeight="1">
      <c r="A245" s="80"/>
      <c r="B245" s="15" t="s">
        <v>1085</v>
      </c>
      <c r="C245" s="80"/>
      <c r="D245" s="80"/>
      <c r="E245" s="80"/>
      <c r="F245" s="96"/>
      <c r="G245" s="1706">
        <f t="shared" ref="G245:N245" si="17">SUM(G238:G244)</f>
        <v>0</v>
      </c>
      <c r="H245" s="1707">
        <f t="shared" si="17"/>
        <v>0</v>
      </c>
      <c r="I245" s="1706">
        <f t="shared" si="17"/>
        <v>0</v>
      </c>
      <c r="J245" s="1707">
        <f t="shared" si="17"/>
        <v>0</v>
      </c>
      <c r="K245" s="1706">
        <f t="shared" si="17"/>
        <v>0</v>
      </c>
      <c r="L245" s="1707">
        <f t="shared" si="17"/>
        <v>0</v>
      </c>
      <c r="M245" s="1706">
        <f t="shared" si="17"/>
        <v>0</v>
      </c>
      <c r="N245" s="1707">
        <f t="shared" si="17"/>
        <v>0</v>
      </c>
      <c r="O245" s="559"/>
      <c r="P245" s="165"/>
      <c r="Q245" s="80"/>
      <c r="R245" s="80"/>
      <c r="S245" s="80"/>
      <c r="T245" s="80"/>
      <c r="U245" s="80"/>
      <c r="V245" s="80"/>
      <c r="W245" s="80"/>
      <c r="X245" s="80"/>
      <c r="Y245" s="80"/>
      <c r="Z245" s="80"/>
      <c r="AA245" s="80"/>
      <c r="AB245" s="80"/>
      <c r="AC245" s="80"/>
    </row>
    <row r="246" spans="1:29" ht="12" customHeight="1">
      <c r="A246" s="80"/>
      <c r="B246" s="80"/>
      <c r="C246" s="80"/>
      <c r="D246" s="80"/>
      <c r="E246" s="80"/>
      <c r="F246" s="96"/>
      <c r="G246" s="1742"/>
      <c r="H246" s="1743"/>
      <c r="I246" s="1742"/>
      <c r="J246" s="1743"/>
      <c r="K246" s="1742"/>
      <c r="L246" s="1743"/>
      <c r="M246" s="1744"/>
      <c r="N246" s="1745"/>
      <c r="O246" s="560"/>
      <c r="P246" s="165"/>
      <c r="Q246" s="80"/>
      <c r="R246" s="80"/>
      <c r="S246" s="80"/>
      <c r="T246" s="80"/>
      <c r="U246" s="80"/>
      <c r="V246" s="80"/>
      <c r="W246" s="80"/>
      <c r="X246" s="80"/>
      <c r="Y246" s="80"/>
      <c r="Z246" s="80"/>
      <c r="AA246" s="80"/>
      <c r="AB246" s="80"/>
      <c r="AC246" s="80"/>
    </row>
    <row r="247" spans="1:29" ht="12" customHeight="1">
      <c r="A247" s="80"/>
      <c r="B247" s="80"/>
      <c r="C247" s="80"/>
      <c r="D247" s="80"/>
      <c r="E247" s="80"/>
      <c r="F247" s="80"/>
      <c r="G247" s="109"/>
      <c r="H247" s="80"/>
      <c r="I247" s="80"/>
      <c r="J247" s="80"/>
      <c r="K247" s="80"/>
      <c r="L247" s="80"/>
      <c r="M247" s="80"/>
      <c r="N247" s="80"/>
      <c r="O247" s="109"/>
      <c r="P247" s="80"/>
      <c r="Q247" s="80"/>
      <c r="R247" s="80"/>
      <c r="S247" s="80"/>
      <c r="T247" s="80"/>
      <c r="U247" s="80"/>
      <c r="V247" s="80"/>
      <c r="W247" s="80"/>
      <c r="X247" s="80"/>
      <c r="Y247" s="80"/>
      <c r="Z247" s="80"/>
      <c r="AA247" s="80"/>
      <c r="AB247" s="80"/>
      <c r="AC247" s="80"/>
    </row>
    <row r="248" spans="1:29" ht="12" customHeight="1">
      <c r="A248" s="243"/>
      <c r="B248" s="542" t="s">
        <v>1086</v>
      </c>
      <c r="C248" s="235"/>
      <c r="D248" s="235"/>
      <c r="E248" s="235"/>
      <c r="F248" s="543"/>
      <c r="G248" s="561"/>
      <c r="H248" s="543"/>
      <c r="I248" s="543"/>
      <c r="J248" s="543"/>
      <c r="K248" s="543"/>
      <c r="L248" s="543"/>
      <c r="M248" s="543"/>
      <c r="N248" s="544"/>
      <c r="O248" s="562" t="s">
        <v>1087</v>
      </c>
      <c r="P248" s="1"/>
      <c r="Q248" s="243"/>
      <c r="R248" s="243"/>
      <c r="S248" s="243"/>
      <c r="T248" s="243"/>
      <c r="U248" s="243"/>
      <c r="V248" s="243"/>
      <c r="W248" s="243"/>
      <c r="X248" s="243"/>
      <c r="Y248" s="243"/>
      <c r="Z248" s="243"/>
      <c r="AA248" s="243"/>
      <c r="AB248" s="243"/>
      <c r="AC248" s="243"/>
    </row>
    <row r="249" spans="1:29" ht="12" customHeight="1">
      <c r="A249" s="243"/>
      <c r="B249" s="1192"/>
      <c r="C249" s="1115"/>
      <c r="D249" s="1115"/>
      <c r="E249" s="1115"/>
      <c r="F249" s="1157"/>
      <c r="G249" s="1157"/>
      <c r="H249" s="1157"/>
      <c r="I249" s="1157"/>
      <c r="J249" s="1157"/>
      <c r="K249" s="1157"/>
      <c r="L249" s="1157"/>
      <c r="M249" s="1157"/>
      <c r="N249" s="1193"/>
      <c r="O249" s="541"/>
      <c r="P249" s="1"/>
      <c r="Q249" s="243"/>
      <c r="R249" s="243"/>
      <c r="S249" s="243"/>
      <c r="T249" s="243"/>
      <c r="U249" s="243"/>
      <c r="V249" s="243"/>
      <c r="W249" s="243"/>
      <c r="X249" s="243"/>
      <c r="Y249" s="243"/>
      <c r="Z249" s="243"/>
      <c r="AA249" s="243"/>
      <c r="AB249" s="243"/>
      <c r="AC249" s="243"/>
    </row>
    <row r="250" spans="1:29" ht="12" customHeight="1">
      <c r="A250" s="243"/>
      <c r="B250" s="1192"/>
      <c r="C250" s="1115"/>
      <c r="D250" s="1115"/>
      <c r="E250" s="1115"/>
      <c r="F250" s="1157"/>
      <c r="G250" s="1157"/>
      <c r="H250" s="1157"/>
      <c r="I250" s="1157"/>
      <c r="J250" s="1157"/>
      <c r="K250" s="1157"/>
      <c r="L250" s="1157"/>
      <c r="M250" s="1157"/>
      <c r="N250" s="1193"/>
      <c r="O250" s="541"/>
      <c r="P250" s="1"/>
      <c r="Q250" s="243"/>
      <c r="R250" s="243"/>
      <c r="S250" s="243"/>
      <c r="T250" s="243"/>
      <c r="U250" s="243"/>
      <c r="V250" s="243"/>
      <c r="W250" s="243"/>
      <c r="X250" s="243"/>
      <c r="Y250" s="243"/>
      <c r="Z250" s="243"/>
      <c r="AA250" s="243"/>
      <c r="AB250" s="243"/>
      <c r="AC250" s="243"/>
    </row>
    <row r="251" spans="1:29" ht="12" customHeight="1">
      <c r="A251" s="243"/>
      <c r="B251" s="1192"/>
      <c r="C251" s="1115"/>
      <c r="D251" s="1115"/>
      <c r="E251" s="1115"/>
      <c r="F251" s="1157"/>
      <c r="G251" s="1157"/>
      <c r="H251" s="1157"/>
      <c r="I251" s="1157"/>
      <c r="J251" s="1157"/>
      <c r="K251" s="1157"/>
      <c r="L251" s="1157"/>
      <c r="M251" s="1157"/>
      <c r="N251" s="1193"/>
      <c r="O251" s="541"/>
      <c r="P251" s="1"/>
      <c r="Q251" s="243"/>
      <c r="R251" s="243"/>
      <c r="S251" s="243"/>
      <c r="T251" s="243"/>
      <c r="U251" s="243"/>
      <c r="V251" s="243"/>
      <c r="W251" s="243"/>
      <c r="X251" s="243"/>
      <c r="Y251" s="243"/>
      <c r="Z251" s="243"/>
      <c r="AA251" s="243"/>
      <c r="AB251" s="243"/>
      <c r="AC251" s="243"/>
    </row>
    <row r="252" spans="1:29" ht="12" customHeight="1">
      <c r="A252" s="243"/>
      <c r="B252" s="1192"/>
      <c r="C252" s="1115"/>
      <c r="D252" s="1115"/>
      <c r="E252" s="1115"/>
      <c r="F252" s="1157"/>
      <c r="G252" s="1157"/>
      <c r="H252" s="1157"/>
      <c r="I252" s="1157"/>
      <c r="J252" s="1157"/>
      <c r="K252" s="1157"/>
      <c r="L252" s="1157"/>
      <c r="M252" s="1157"/>
      <c r="N252" s="1193"/>
      <c r="O252" s="541"/>
      <c r="P252" s="1"/>
      <c r="Q252" s="243"/>
      <c r="R252" s="243"/>
      <c r="S252" s="243"/>
      <c r="T252" s="243"/>
      <c r="U252" s="243"/>
      <c r="V252" s="243"/>
      <c r="W252" s="243"/>
      <c r="X252" s="243"/>
      <c r="Y252" s="243"/>
      <c r="Z252" s="243"/>
      <c r="AA252" s="243"/>
      <c r="AB252" s="243"/>
      <c r="AC252" s="243"/>
    </row>
    <row r="253" spans="1:29" ht="12" customHeight="1">
      <c r="A253" s="243"/>
      <c r="B253" s="1192"/>
      <c r="C253" s="1115"/>
      <c r="D253" s="1115"/>
      <c r="E253" s="1115"/>
      <c r="F253" s="1157"/>
      <c r="G253" s="1157"/>
      <c r="H253" s="1157"/>
      <c r="I253" s="1157"/>
      <c r="J253" s="1157"/>
      <c r="K253" s="1157"/>
      <c r="L253" s="1157"/>
      <c r="M253" s="1157"/>
      <c r="N253" s="1193"/>
      <c r="O253" s="541"/>
      <c r="P253" s="1"/>
      <c r="Q253" s="243"/>
      <c r="R253" s="243"/>
      <c r="S253" s="243"/>
      <c r="T253" s="243"/>
      <c r="U253" s="243"/>
      <c r="V253" s="243"/>
      <c r="W253" s="243"/>
      <c r="X253" s="243"/>
      <c r="Y253" s="243"/>
      <c r="Z253" s="243"/>
      <c r="AA253" s="243"/>
      <c r="AB253" s="243"/>
      <c r="AC253" s="243"/>
    </row>
    <row r="254" spans="1:29" ht="12" customHeight="1">
      <c r="A254" s="243"/>
      <c r="B254" s="1192"/>
      <c r="C254" s="1115"/>
      <c r="D254" s="1115"/>
      <c r="E254" s="1115"/>
      <c r="F254" s="1157"/>
      <c r="G254" s="1157"/>
      <c r="H254" s="1157"/>
      <c r="I254" s="1157"/>
      <c r="J254" s="1157"/>
      <c r="K254" s="1157"/>
      <c r="L254" s="1157"/>
      <c r="M254" s="1157"/>
      <c r="N254" s="1193"/>
      <c r="O254" s="541"/>
      <c r="P254" s="1"/>
      <c r="Q254" s="243"/>
      <c r="R254" s="243"/>
      <c r="S254" s="243"/>
      <c r="T254" s="243"/>
      <c r="U254" s="243"/>
      <c r="V254" s="243"/>
      <c r="W254" s="243"/>
      <c r="X254" s="243"/>
      <c r="Y254" s="243"/>
      <c r="Z254" s="243"/>
      <c r="AA254" s="243"/>
      <c r="AB254" s="243"/>
      <c r="AC254" s="243"/>
    </row>
    <row r="255" spans="1:29" ht="12" customHeight="1">
      <c r="A255" s="243"/>
      <c r="B255" s="1192"/>
      <c r="C255" s="1115"/>
      <c r="D255" s="1115"/>
      <c r="E255" s="1115"/>
      <c r="F255" s="1157"/>
      <c r="G255" s="1157"/>
      <c r="H255" s="1157"/>
      <c r="I255" s="1157"/>
      <c r="J255" s="1157"/>
      <c r="K255" s="1157"/>
      <c r="L255" s="1157"/>
      <c r="M255" s="1157"/>
      <c r="N255" s="1193"/>
      <c r="O255" s="541"/>
      <c r="P255" s="1"/>
      <c r="Q255" s="243"/>
      <c r="R255" s="243"/>
      <c r="S255" s="243"/>
      <c r="T255" s="243"/>
      <c r="U255" s="243"/>
      <c r="V255" s="243"/>
      <c r="W255" s="243"/>
      <c r="X255" s="243"/>
      <c r="Y255" s="243"/>
      <c r="Z255" s="243"/>
      <c r="AA255" s="243"/>
      <c r="AB255" s="243"/>
      <c r="AC255" s="243"/>
    </row>
    <row r="256" spans="1:29" ht="12" customHeight="1">
      <c r="A256" s="243"/>
      <c r="B256" s="1194"/>
      <c r="C256" s="1132"/>
      <c r="D256" s="1132"/>
      <c r="E256" s="1132"/>
      <c r="F256" s="1191"/>
      <c r="G256" s="1191"/>
      <c r="H256" s="1191"/>
      <c r="I256" s="1191"/>
      <c r="J256" s="1191"/>
      <c r="K256" s="1191"/>
      <c r="L256" s="1191"/>
      <c r="M256" s="1191"/>
      <c r="N256" s="1195"/>
      <c r="O256" s="541"/>
      <c r="P256" s="1"/>
      <c r="Q256" s="243"/>
      <c r="R256" s="243"/>
      <c r="S256" s="243"/>
      <c r="T256" s="243"/>
      <c r="U256" s="243"/>
      <c r="V256" s="243"/>
      <c r="W256" s="243"/>
      <c r="X256" s="243"/>
      <c r="Y256" s="243"/>
      <c r="Z256" s="243"/>
      <c r="AA256" s="243"/>
      <c r="AB256" s="243"/>
      <c r="AC256" s="243"/>
    </row>
    <row r="257" spans="1:29" ht="12" customHeight="1">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row>
    <row r="258" spans="1:29" ht="12" customHeight="1">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row>
    <row r="259" spans="1:29" ht="12" customHeight="1">
      <c r="A259" s="8" t="s">
        <v>62</v>
      </c>
      <c r="B259" s="9" t="s">
        <v>63</v>
      </c>
      <c r="C259" s="90"/>
      <c r="D259" s="9"/>
      <c r="E259" s="9"/>
      <c r="F259" s="80"/>
      <c r="G259" s="80"/>
      <c r="H259" s="80"/>
      <c r="I259" s="80"/>
      <c r="J259" s="80"/>
      <c r="K259" s="80"/>
      <c r="L259" s="80"/>
      <c r="M259" s="80"/>
      <c r="N259" s="80"/>
      <c r="O259" s="80"/>
      <c r="P259" s="80"/>
      <c r="Q259" s="80"/>
      <c r="R259" s="80"/>
      <c r="S259" s="80"/>
      <c r="T259" s="80"/>
      <c r="U259" s="80"/>
      <c r="V259" s="563"/>
      <c r="W259" s="80"/>
      <c r="X259" s="80"/>
      <c r="Y259" s="80"/>
      <c r="Z259" s="80"/>
      <c r="AA259" s="80"/>
      <c r="AB259" s="80"/>
      <c r="AC259" s="80"/>
    </row>
    <row r="260" spans="1:29">
      <c r="A260" s="15"/>
      <c r="B260" s="80"/>
      <c r="C260" s="90"/>
      <c r="D260" s="90"/>
      <c r="E260" s="84"/>
      <c r="F260" s="94"/>
      <c r="G260" s="1964">
        <v>44742</v>
      </c>
      <c r="H260" s="1965"/>
      <c r="I260" s="1965"/>
      <c r="J260" s="1952"/>
      <c r="K260" s="1964">
        <v>44377</v>
      </c>
      <c r="L260" s="1965"/>
      <c r="M260" s="1965"/>
      <c r="N260" s="1952"/>
      <c r="O260" s="116"/>
      <c r="P260" s="80"/>
      <c r="Q260" s="80"/>
      <c r="R260" s="80"/>
      <c r="S260" s="80"/>
      <c r="T260" s="447"/>
      <c r="U260" s="447"/>
      <c r="V260" s="563"/>
      <c r="W260" s="80"/>
      <c r="X260" s="80"/>
      <c r="Y260" s="80"/>
      <c r="Z260" s="80"/>
      <c r="AA260" s="80"/>
      <c r="AB260" s="80"/>
      <c r="AC260" s="80"/>
    </row>
    <row r="261" spans="1:29" ht="36">
      <c r="A261" s="15"/>
      <c r="B261" s="80"/>
      <c r="C261" s="90"/>
      <c r="D261" s="90"/>
      <c r="E261" s="84"/>
      <c r="F261" s="94"/>
      <c r="G261" s="92" t="s">
        <v>138</v>
      </c>
      <c r="H261" s="92" t="s">
        <v>597</v>
      </c>
      <c r="I261" s="92" t="s">
        <v>844</v>
      </c>
      <c r="J261" s="346" t="s">
        <v>816</v>
      </c>
      <c r="K261" s="92" t="s">
        <v>972</v>
      </c>
      <c r="L261" s="92" t="s">
        <v>597</v>
      </c>
      <c r="M261" s="92" t="s">
        <v>844</v>
      </c>
      <c r="N261" s="346" t="s">
        <v>816</v>
      </c>
      <c r="O261" s="116"/>
      <c r="P261" s="80"/>
      <c r="Q261" s="80"/>
      <c r="R261" s="80"/>
      <c r="S261" s="80"/>
      <c r="T261" s="447"/>
      <c r="U261" s="447"/>
      <c r="V261" s="563"/>
      <c r="W261" s="80"/>
      <c r="X261" s="80"/>
      <c r="Y261" s="80"/>
      <c r="Z261" s="80"/>
      <c r="AA261" s="80"/>
      <c r="AB261" s="80"/>
      <c r="AC261" s="80"/>
    </row>
    <row r="262" spans="1:29" ht="12" customHeight="1">
      <c r="A262" s="15"/>
      <c r="B262" s="80"/>
      <c r="C262" s="90"/>
      <c r="D262" s="90"/>
      <c r="E262" s="84"/>
      <c r="F262" s="94"/>
      <c r="G262" s="94" t="s">
        <v>142</v>
      </c>
      <c r="H262" s="94" t="s">
        <v>142</v>
      </c>
      <c r="I262" s="94" t="s">
        <v>142</v>
      </c>
      <c r="J262" s="94" t="s">
        <v>142</v>
      </c>
      <c r="K262" s="94" t="s">
        <v>142</v>
      </c>
      <c r="L262" s="94" t="s">
        <v>142</v>
      </c>
      <c r="M262" s="94" t="s">
        <v>142</v>
      </c>
      <c r="N262" s="94" t="s">
        <v>142</v>
      </c>
      <c r="O262" s="116"/>
      <c r="P262" s="80"/>
      <c r="Q262" s="80"/>
      <c r="R262" s="80"/>
      <c r="S262" s="80"/>
      <c r="T262" s="447"/>
      <c r="U262" s="447"/>
      <c r="V262" s="563"/>
      <c r="W262" s="80"/>
      <c r="X262" s="80"/>
      <c r="Y262" s="80"/>
      <c r="Z262" s="80"/>
      <c r="AA262" s="80"/>
      <c r="AB262" s="80"/>
      <c r="AC262" s="80"/>
    </row>
    <row r="263" spans="1:29" ht="12" customHeight="1">
      <c r="A263" s="15"/>
      <c r="B263" s="80" t="s">
        <v>470</v>
      </c>
      <c r="C263" s="90"/>
      <c r="D263" s="90"/>
      <c r="E263" s="84"/>
      <c r="F263" s="94"/>
      <c r="G263" s="1519">
        <f>'1a.Detailed SOFP '!G646</f>
        <v>0</v>
      </c>
      <c r="H263" s="1594">
        <f>'1a.Detailed SOFP '!H646</f>
        <v>0</v>
      </c>
      <c r="I263" s="1627">
        <f>'1a.Detailed SOFP '!I646</f>
        <v>0</v>
      </c>
      <c r="J263" s="1594">
        <f>'1a.Detailed SOFP '!J646</f>
        <v>0</v>
      </c>
      <c r="K263" s="1594">
        <f>'1a.Detailed SOFP '!K646</f>
        <v>0</v>
      </c>
      <c r="L263" s="1594">
        <f>'1a.Detailed SOFP '!L646</f>
        <v>0</v>
      </c>
      <c r="M263" s="1627">
        <f>'1a.Detailed SOFP '!M646</f>
        <v>0</v>
      </c>
      <c r="N263" s="1594">
        <f>'1a.Detailed SOFP '!N646</f>
        <v>0</v>
      </c>
      <c r="O263" s="116"/>
      <c r="P263" s="80"/>
      <c r="Q263" s="80"/>
      <c r="R263" s="80"/>
      <c r="S263" s="80"/>
      <c r="T263" s="447"/>
      <c r="U263" s="447"/>
      <c r="V263" s="563"/>
      <c r="W263" s="80"/>
      <c r="X263" s="80"/>
      <c r="Y263" s="80"/>
      <c r="Z263" s="80"/>
      <c r="AA263" s="80"/>
      <c r="AB263" s="80"/>
      <c r="AC263" s="80"/>
    </row>
    <row r="264" spans="1:29" ht="12" customHeight="1">
      <c r="A264" s="15"/>
      <c r="B264" s="80" t="s">
        <v>1088</v>
      </c>
      <c r="C264" s="90"/>
      <c r="D264" s="90"/>
      <c r="E264" s="84"/>
      <c r="F264" s="94"/>
      <c r="G264" s="1519">
        <f>'1a.Detailed SOFP '!G647</f>
        <v>0</v>
      </c>
      <c r="H264" s="1594">
        <f>'1a.Detailed SOFP '!H647</f>
        <v>0</v>
      </c>
      <c r="I264" s="1594">
        <f>'1a.Detailed SOFP '!I647</f>
        <v>0</v>
      </c>
      <c r="J264" s="1594">
        <f>'1a.Detailed SOFP '!J647</f>
        <v>0</v>
      </c>
      <c r="K264" s="1594">
        <f>'1a.Detailed SOFP '!K647</f>
        <v>0</v>
      </c>
      <c r="L264" s="1594">
        <f>'1a.Detailed SOFP '!L647</f>
        <v>0</v>
      </c>
      <c r="M264" s="1594">
        <f>'1a.Detailed SOFP '!M647</f>
        <v>0</v>
      </c>
      <c r="N264" s="1594">
        <f>'1a.Detailed SOFP '!N647</f>
        <v>0</v>
      </c>
      <c r="O264" s="116"/>
      <c r="P264" s="80"/>
      <c r="Q264" s="80"/>
      <c r="R264" s="80"/>
      <c r="S264" s="80"/>
      <c r="T264" s="447"/>
      <c r="U264" s="447"/>
      <c r="V264" s="563"/>
      <c r="W264" s="80"/>
      <c r="X264" s="80"/>
      <c r="Y264" s="80"/>
      <c r="Z264" s="80"/>
      <c r="AA264" s="80"/>
      <c r="AB264" s="80"/>
      <c r="AC264" s="80"/>
    </row>
    <row r="265" spans="1:29" ht="12" customHeight="1">
      <c r="A265" s="15"/>
      <c r="B265" s="80"/>
      <c r="C265" s="90"/>
      <c r="D265" s="90"/>
      <c r="E265" s="84"/>
      <c r="F265" s="94"/>
      <c r="G265" s="1746">
        <f t="shared" ref="G265:N265" si="18">SUM(G263:G264)</f>
        <v>0</v>
      </c>
      <c r="H265" s="1746">
        <f t="shared" si="18"/>
        <v>0</v>
      </c>
      <c r="I265" s="1746">
        <f t="shared" si="18"/>
        <v>0</v>
      </c>
      <c r="J265" s="1746">
        <f t="shared" si="18"/>
        <v>0</v>
      </c>
      <c r="K265" s="1746">
        <f t="shared" si="18"/>
        <v>0</v>
      </c>
      <c r="L265" s="1746">
        <f t="shared" si="18"/>
        <v>0</v>
      </c>
      <c r="M265" s="1746">
        <f t="shared" si="18"/>
        <v>0</v>
      </c>
      <c r="N265" s="1746">
        <f t="shared" si="18"/>
        <v>0</v>
      </c>
      <c r="O265" s="116"/>
      <c r="P265" s="80"/>
      <c r="Q265" s="80"/>
      <c r="R265" s="80"/>
      <c r="S265" s="80"/>
      <c r="T265" s="447"/>
      <c r="U265" s="447"/>
      <c r="V265" s="563"/>
      <c r="W265" s="80"/>
      <c r="X265" s="80"/>
      <c r="Y265" s="80"/>
      <c r="Z265" s="80"/>
      <c r="AA265" s="80"/>
      <c r="AB265" s="80"/>
      <c r="AC265" s="80"/>
    </row>
    <row r="266" spans="1:29" ht="12" customHeight="1">
      <c r="A266" s="15"/>
      <c r="B266" s="136"/>
      <c r="C266" s="90"/>
      <c r="D266" s="90"/>
      <c r="E266" s="84"/>
      <c r="F266" s="94"/>
      <c r="G266" s="1594"/>
      <c r="H266" s="1594"/>
      <c r="I266" s="1594"/>
      <c r="J266" s="1594"/>
      <c r="K266" s="1594"/>
      <c r="L266" s="1594"/>
      <c r="M266" s="1594"/>
      <c r="N266" s="1594"/>
      <c r="O266" s="116"/>
      <c r="P266" s="80"/>
      <c r="Q266" s="80"/>
      <c r="R266" s="80"/>
      <c r="S266" s="80"/>
      <c r="T266" s="447"/>
      <c r="U266" s="447"/>
      <c r="V266" s="563"/>
      <c r="W266" s="80"/>
      <c r="X266" s="80"/>
      <c r="Y266" s="80"/>
      <c r="Z266" s="80"/>
      <c r="AA266" s="80"/>
      <c r="AB266" s="80"/>
      <c r="AC266" s="80"/>
    </row>
    <row r="267" spans="1:29" ht="12" customHeight="1">
      <c r="A267" s="15"/>
      <c r="B267" s="136" t="s">
        <v>618</v>
      </c>
      <c r="C267" s="90"/>
      <c r="D267" s="90"/>
      <c r="E267" s="84"/>
      <c r="F267" s="94"/>
      <c r="G267" s="1747">
        <f>'1a.Detailed SOFP '!G648-G265</f>
        <v>0</v>
      </c>
      <c r="H267" s="1747">
        <f>'1a.Detailed SOFP '!H648-H265</f>
        <v>0</v>
      </c>
      <c r="I267" s="1747">
        <f>'1a.Detailed SOFP '!I648-I265</f>
        <v>0</v>
      </c>
      <c r="J267" s="1747">
        <f>'1a.Detailed SOFP '!J648-J265</f>
        <v>0</v>
      </c>
      <c r="K267" s="1747">
        <f>'1a.Detailed SOFP '!K648-K265</f>
        <v>0</v>
      </c>
      <c r="L267" s="1747">
        <f>'1a.Detailed SOFP '!L648-L265</f>
        <v>0</v>
      </c>
      <c r="M267" s="1747">
        <f>'1a.Detailed SOFP '!M648-M265</f>
        <v>0</v>
      </c>
      <c r="N267" s="1747">
        <f>'1a.Detailed SOFP '!N648-N265</f>
        <v>0</v>
      </c>
      <c r="O267" s="116"/>
      <c r="P267" s="80"/>
      <c r="Q267" s="80"/>
      <c r="R267" s="80"/>
      <c r="S267" s="80"/>
      <c r="T267" s="447"/>
      <c r="U267" s="447"/>
      <c r="V267" s="563"/>
      <c r="W267" s="80"/>
      <c r="X267" s="80"/>
      <c r="Y267" s="80"/>
      <c r="Z267" s="80"/>
      <c r="AA267" s="80"/>
      <c r="AB267" s="80"/>
      <c r="AC267" s="80"/>
    </row>
    <row r="268" spans="1:29" ht="12" customHeight="1">
      <c r="A268" s="15"/>
      <c r="C268" s="90"/>
      <c r="D268" s="90"/>
      <c r="E268" s="84"/>
      <c r="F268" s="94"/>
      <c r="G268" s="1594"/>
      <c r="H268" s="1594"/>
      <c r="I268" s="1594"/>
      <c r="J268" s="1637"/>
      <c r="K268" s="1637"/>
      <c r="L268" s="1637"/>
      <c r="M268" s="1637"/>
      <c r="N268" s="1690"/>
      <c r="O268" s="109"/>
      <c r="P268" s="80"/>
      <c r="Q268" s="80"/>
      <c r="R268" s="80"/>
      <c r="S268" s="80"/>
      <c r="T268" s="447"/>
      <c r="U268" s="447"/>
      <c r="V268" s="563"/>
      <c r="W268" s="80"/>
      <c r="X268" s="80"/>
      <c r="Y268" s="80"/>
      <c r="Z268" s="80"/>
      <c r="AA268" s="80"/>
      <c r="AB268" s="80"/>
      <c r="AC268" s="80"/>
    </row>
    <row r="269" spans="1:29" ht="12" customHeight="1">
      <c r="A269" s="15"/>
      <c r="B269" s="565" t="s">
        <v>1089</v>
      </c>
      <c r="C269" s="126"/>
      <c r="D269" s="126"/>
      <c r="E269" s="566"/>
      <c r="F269" s="561"/>
      <c r="G269" s="399"/>
      <c r="H269" s="399"/>
      <c r="I269" s="399"/>
      <c r="J269" s="567"/>
      <c r="K269" s="567"/>
      <c r="L269" s="567"/>
      <c r="M269" s="567"/>
      <c r="N269" s="568"/>
      <c r="O269" s="172" t="s">
        <v>1090</v>
      </c>
      <c r="P269" s="111"/>
      <c r="Q269" s="80"/>
      <c r="R269" s="80"/>
      <c r="S269" s="80"/>
      <c r="T269" s="447"/>
      <c r="U269" s="447"/>
      <c r="V269" s="563"/>
      <c r="W269" s="80"/>
      <c r="X269" s="80"/>
      <c r="Y269" s="80"/>
      <c r="Z269" s="80"/>
      <c r="AA269" s="80"/>
      <c r="AB269" s="80"/>
      <c r="AC269" s="80"/>
    </row>
    <row r="270" spans="1:29" ht="12" customHeight="1">
      <c r="A270" s="15"/>
      <c r="B270" s="1137"/>
      <c r="C270" s="1117"/>
      <c r="D270" s="1117"/>
      <c r="E270" s="1117"/>
      <c r="F270" s="1117"/>
      <c r="G270" s="1117"/>
      <c r="H270" s="1117"/>
      <c r="I270" s="1117"/>
      <c r="J270" s="1117"/>
      <c r="K270" s="1117"/>
      <c r="L270" s="1117"/>
      <c r="M270" s="1117"/>
      <c r="N270" s="1104"/>
      <c r="O270" s="442"/>
      <c r="P270" s="80"/>
      <c r="Q270" s="80"/>
      <c r="R270" s="80"/>
      <c r="S270" s="80"/>
      <c r="T270" s="447"/>
      <c r="U270" s="447"/>
      <c r="V270" s="563"/>
      <c r="W270" s="80"/>
      <c r="X270" s="80"/>
      <c r="Y270" s="80"/>
      <c r="Z270" s="80"/>
      <c r="AA270" s="80"/>
      <c r="AB270" s="80"/>
      <c r="AC270" s="80"/>
    </row>
    <row r="271" spans="1:29" ht="12" customHeight="1">
      <c r="A271" s="15"/>
      <c r="B271" s="1137"/>
      <c r="C271" s="1117"/>
      <c r="D271" s="1117"/>
      <c r="E271" s="1117"/>
      <c r="F271" s="1117"/>
      <c r="G271" s="1117"/>
      <c r="H271" s="1117"/>
      <c r="I271" s="1117"/>
      <c r="J271" s="1117"/>
      <c r="K271" s="1117"/>
      <c r="L271" s="1117"/>
      <c r="M271" s="1117"/>
      <c r="N271" s="1104"/>
      <c r="O271" s="110"/>
      <c r="P271" s="80"/>
      <c r="Q271" s="80"/>
      <c r="R271" s="80"/>
      <c r="S271" s="80"/>
      <c r="T271" s="447"/>
      <c r="U271" s="447"/>
      <c r="V271" s="563"/>
      <c r="W271" s="80"/>
      <c r="X271" s="80"/>
      <c r="Y271" s="80"/>
      <c r="Z271" s="80"/>
      <c r="AA271" s="80"/>
      <c r="AB271" s="80"/>
      <c r="AC271" s="80"/>
    </row>
    <row r="272" spans="1:29" ht="12" customHeight="1">
      <c r="A272" s="15"/>
      <c r="B272" s="1137"/>
      <c r="C272" s="1117"/>
      <c r="D272" s="1117"/>
      <c r="E272" s="1117"/>
      <c r="F272" s="1117"/>
      <c r="G272" s="1117"/>
      <c r="H272" s="1117"/>
      <c r="I272" s="1117"/>
      <c r="J272" s="1117"/>
      <c r="K272" s="1117"/>
      <c r="L272" s="1117"/>
      <c r="M272" s="1117"/>
      <c r="N272" s="1104"/>
      <c r="O272" s="110"/>
      <c r="P272" s="80"/>
      <c r="Q272" s="80"/>
      <c r="R272" s="80"/>
      <c r="S272" s="80"/>
      <c r="T272" s="447"/>
      <c r="U272" s="447"/>
      <c r="V272" s="563"/>
      <c r="W272" s="80"/>
      <c r="X272" s="80"/>
      <c r="Y272" s="80"/>
      <c r="Z272" s="80"/>
      <c r="AA272" s="80"/>
      <c r="AB272" s="80"/>
      <c r="AC272" s="80"/>
    </row>
    <row r="273" spans="1:29" ht="12" customHeight="1">
      <c r="A273" s="15"/>
      <c r="B273" s="1196"/>
      <c r="C273" s="1108"/>
      <c r="D273" s="1108"/>
      <c r="E273" s="1197"/>
      <c r="F273" s="1198"/>
      <c r="G273" s="1198"/>
      <c r="H273" s="1198"/>
      <c r="I273" s="1198"/>
      <c r="J273" s="1199"/>
      <c r="K273" s="1199"/>
      <c r="L273" s="1199"/>
      <c r="M273" s="1199"/>
      <c r="N273" s="1200"/>
      <c r="O273" s="509"/>
      <c r="P273" s="80"/>
      <c r="Q273" s="80"/>
      <c r="R273" s="80"/>
      <c r="S273" s="80"/>
      <c r="T273" s="447"/>
      <c r="U273" s="447"/>
      <c r="V273" s="563"/>
      <c r="W273" s="80"/>
      <c r="X273" s="80"/>
      <c r="Y273" s="80"/>
      <c r="Z273" s="80"/>
      <c r="AA273" s="80"/>
      <c r="AB273" s="80"/>
      <c r="AC273" s="80"/>
    </row>
    <row r="274" spans="1:29" ht="12" customHeight="1">
      <c r="A274" s="15"/>
      <c r="B274" s="80"/>
      <c r="C274" s="90"/>
      <c r="D274" s="90"/>
      <c r="E274" s="84"/>
      <c r="F274" s="94"/>
      <c r="G274" s="94"/>
      <c r="H274" s="94"/>
      <c r="I274" s="94"/>
      <c r="J274" s="169"/>
      <c r="K274" s="169"/>
      <c r="L274" s="169"/>
      <c r="M274" s="169"/>
      <c r="N274" s="447"/>
      <c r="O274" s="109"/>
      <c r="P274" s="80"/>
      <c r="Q274" s="80"/>
      <c r="R274" s="80"/>
      <c r="S274" s="80"/>
      <c r="T274" s="447"/>
      <c r="U274" s="447"/>
      <c r="V274" s="563"/>
      <c r="W274" s="80"/>
      <c r="X274" s="80"/>
      <c r="Y274" s="80"/>
      <c r="Z274" s="80"/>
      <c r="AA274" s="80"/>
      <c r="AB274" s="80"/>
      <c r="AC274" s="80"/>
    </row>
    <row r="275" spans="1:29" ht="12" customHeight="1">
      <c r="A275" s="15"/>
      <c r="B275" s="565" t="s">
        <v>1091</v>
      </c>
      <c r="C275" s="126"/>
      <c r="D275" s="126"/>
      <c r="E275" s="566"/>
      <c r="F275" s="569"/>
      <c r="G275" s="399"/>
      <c r="H275" s="399"/>
      <c r="I275" s="399"/>
      <c r="J275" s="561"/>
      <c r="K275" s="567"/>
      <c r="L275" s="567"/>
      <c r="M275" s="567"/>
      <c r="N275" s="568"/>
      <c r="O275" s="172" t="s">
        <v>1090</v>
      </c>
      <c r="P275" s="111"/>
      <c r="Q275" s="80"/>
      <c r="R275" s="80"/>
      <c r="S275" s="80"/>
      <c r="T275" s="447"/>
      <c r="U275" s="447"/>
      <c r="V275" s="563"/>
      <c r="W275" s="80"/>
      <c r="X275" s="80"/>
      <c r="Y275" s="80"/>
      <c r="Z275" s="80"/>
      <c r="AA275" s="80"/>
      <c r="AB275" s="80"/>
      <c r="AC275" s="80"/>
    </row>
    <row r="276" spans="1:29" ht="12" customHeight="1">
      <c r="A276" s="15"/>
      <c r="B276" s="1137"/>
      <c r="C276" s="1117"/>
      <c r="D276" s="1117"/>
      <c r="E276" s="1117"/>
      <c r="F276" s="1117"/>
      <c r="G276" s="1117"/>
      <c r="H276" s="1117"/>
      <c r="I276" s="1117"/>
      <c r="J276" s="1117"/>
      <c r="K276" s="1117"/>
      <c r="L276" s="1117"/>
      <c r="M276" s="1117"/>
      <c r="N276" s="1104"/>
      <c r="O276" s="442"/>
      <c r="P276" s="80"/>
      <c r="Q276" s="80"/>
      <c r="R276" s="80"/>
      <c r="S276" s="80"/>
      <c r="T276" s="447"/>
      <c r="U276" s="447"/>
      <c r="V276" s="563"/>
      <c r="W276" s="80"/>
      <c r="X276" s="80"/>
      <c r="Y276" s="80"/>
      <c r="Z276" s="80"/>
      <c r="AA276" s="80"/>
      <c r="AB276" s="80"/>
      <c r="AC276" s="80"/>
    </row>
    <row r="277" spans="1:29" ht="12" customHeight="1">
      <c r="A277" s="15"/>
      <c r="B277" s="1137"/>
      <c r="C277" s="1117"/>
      <c r="D277" s="1117"/>
      <c r="E277" s="1117"/>
      <c r="F277" s="1117"/>
      <c r="G277" s="1117"/>
      <c r="H277" s="1117"/>
      <c r="I277" s="1117"/>
      <c r="J277" s="1117"/>
      <c r="K277" s="1117"/>
      <c r="L277" s="1117"/>
      <c r="M277" s="1117"/>
      <c r="N277" s="1104"/>
      <c r="O277" s="110"/>
      <c r="P277" s="80"/>
      <c r="Q277" s="80"/>
      <c r="R277" s="80"/>
      <c r="S277" s="80"/>
      <c r="T277" s="447"/>
      <c r="U277" s="447"/>
      <c r="V277" s="563"/>
      <c r="W277" s="80"/>
      <c r="X277" s="80"/>
      <c r="Y277" s="80"/>
      <c r="Z277" s="80"/>
      <c r="AA277" s="80"/>
      <c r="AB277" s="80"/>
      <c r="AC277" s="80"/>
    </row>
    <row r="278" spans="1:29" ht="12" customHeight="1">
      <c r="A278" s="15"/>
      <c r="B278" s="1137"/>
      <c r="C278" s="1117"/>
      <c r="D278" s="1117"/>
      <c r="E278" s="1117"/>
      <c r="F278" s="1117"/>
      <c r="G278" s="1117"/>
      <c r="H278" s="1117"/>
      <c r="I278" s="1117"/>
      <c r="J278" s="1117"/>
      <c r="K278" s="1117"/>
      <c r="L278" s="1117"/>
      <c r="M278" s="1117"/>
      <c r="N278" s="1104"/>
      <c r="O278" s="110"/>
      <c r="P278" s="80"/>
      <c r="Q278" s="80"/>
      <c r="R278" s="80"/>
      <c r="S278" s="80"/>
      <c r="T278" s="447"/>
      <c r="U278" s="447"/>
      <c r="V278" s="563"/>
      <c r="W278" s="80"/>
      <c r="X278" s="80"/>
      <c r="Y278" s="80"/>
      <c r="Z278" s="80"/>
      <c r="AA278" s="80"/>
      <c r="AB278" s="80"/>
      <c r="AC278" s="80"/>
    </row>
    <row r="279" spans="1:29" ht="12" customHeight="1">
      <c r="A279" s="15"/>
      <c r="B279" s="1196"/>
      <c r="C279" s="1108"/>
      <c r="D279" s="1108"/>
      <c r="E279" s="1197"/>
      <c r="F279" s="1198"/>
      <c r="G279" s="1198"/>
      <c r="H279" s="1198"/>
      <c r="I279" s="1198"/>
      <c r="J279" s="1199"/>
      <c r="K279" s="1199"/>
      <c r="L279" s="1199"/>
      <c r="M279" s="1199"/>
      <c r="N279" s="1200"/>
      <c r="O279" s="509"/>
      <c r="P279" s="80"/>
      <c r="Q279" s="80"/>
      <c r="R279" s="80"/>
      <c r="S279" s="80"/>
      <c r="T279" s="447"/>
      <c r="U279" s="447"/>
      <c r="V279" s="563"/>
      <c r="W279" s="80"/>
      <c r="X279" s="80"/>
      <c r="Y279" s="80"/>
      <c r="Z279" s="80"/>
      <c r="AA279" s="80"/>
      <c r="AB279" s="80"/>
      <c r="AC279" s="80"/>
    </row>
    <row r="280" spans="1:29" ht="12" customHeight="1">
      <c r="A280" s="15"/>
      <c r="B280" s="80"/>
      <c r="C280" s="90"/>
      <c r="D280" s="90"/>
      <c r="E280" s="84"/>
      <c r="F280" s="94"/>
      <c r="G280" s="94"/>
      <c r="H280" s="94"/>
      <c r="I280" s="94"/>
      <c r="J280" s="169"/>
      <c r="K280" s="169"/>
      <c r="L280" s="169"/>
      <c r="M280" s="169"/>
      <c r="N280" s="447"/>
      <c r="O280" s="80"/>
      <c r="P280" s="80"/>
      <c r="Q280" s="80"/>
      <c r="R280" s="80"/>
      <c r="S280" s="80"/>
      <c r="T280" s="447"/>
      <c r="U280" s="447"/>
      <c r="V280" s="563"/>
      <c r="W280" s="80"/>
      <c r="X280" s="80"/>
      <c r="Y280" s="80"/>
      <c r="Z280" s="80"/>
      <c r="AA280" s="80"/>
      <c r="AB280" s="80"/>
      <c r="AC280" s="80"/>
    </row>
    <row r="281" spans="1:29" ht="24">
      <c r="A281" s="15"/>
      <c r="B281" s="570" t="s">
        <v>1092</v>
      </c>
      <c r="C281" s="1976" t="s">
        <v>1093</v>
      </c>
      <c r="D281" s="1978"/>
      <c r="E281" s="2074" t="s">
        <v>1094</v>
      </c>
      <c r="F281" s="2075"/>
      <c r="G281" s="2075"/>
      <c r="H281" s="2075"/>
      <c r="I281" s="2076" t="s">
        <v>1095</v>
      </c>
      <c r="J281" s="2051"/>
      <c r="K281" s="2081" t="s">
        <v>1096</v>
      </c>
      <c r="L281" s="2075"/>
      <c r="M281" s="2075"/>
      <c r="N281" s="2051"/>
      <c r="O281" s="116"/>
      <c r="P281" s="109"/>
      <c r="Q281" s="80"/>
      <c r="R281" s="80"/>
      <c r="S281" s="80"/>
      <c r="T281" s="447"/>
      <c r="U281" s="447"/>
      <c r="V281" s="563"/>
      <c r="W281" s="80"/>
      <c r="X281" s="80"/>
      <c r="Y281" s="80"/>
      <c r="Z281" s="80"/>
      <c r="AA281" s="80"/>
      <c r="AB281" s="80"/>
      <c r="AC281" s="80"/>
    </row>
    <row r="282" spans="1:29" ht="12" customHeight="1">
      <c r="A282" s="15"/>
      <c r="B282" s="571"/>
      <c r="C282" s="572"/>
      <c r="D282" s="573"/>
      <c r="E282" s="2077"/>
      <c r="F282" s="1981"/>
      <c r="G282" s="2078"/>
      <c r="H282" s="574"/>
      <c r="I282" s="2079"/>
      <c r="J282" s="2053"/>
      <c r="K282" s="575"/>
      <c r="L282" s="575"/>
      <c r="M282" s="575"/>
      <c r="N282" s="576"/>
      <c r="O282" s="2072" t="s">
        <v>1097</v>
      </c>
      <c r="P282" s="1941"/>
      <c r="Q282" s="111"/>
      <c r="R282" s="80"/>
      <c r="S282" s="80"/>
      <c r="T282" s="447"/>
      <c r="U282" s="447"/>
      <c r="V282" s="563"/>
      <c r="W282" s="80"/>
      <c r="X282" s="80"/>
      <c r="Y282" s="80"/>
      <c r="Z282" s="80"/>
      <c r="AA282" s="80"/>
      <c r="AB282" s="80"/>
      <c r="AC282" s="80"/>
    </row>
    <row r="283" spans="1:29" ht="12" customHeight="1">
      <c r="A283" s="15"/>
      <c r="B283" s="1201"/>
      <c r="C283" s="1202"/>
      <c r="D283" s="1203"/>
      <c r="E283" s="1204"/>
      <c r="F283" s="1204"/>
      <c r="G283" s="1205"/>
      <c r="H283" s="1205"/>
      <c r="I283" s="1206"/>
      <c r="J283" s="1207"/>
      <c r="K283" s="1208"/>
      <c r="L283" s="1208"/>
      <c r="M283" s="1208"/>
      <c r="N283" s="1209"/>
      <c r="O283" s="442"/>
      <c r="P283" s="122"/>
      <c r="Q283" s="80"/>
      <c r="R283" s="80"/>
      <c r="S283" s="80"/>
      <c r="T283" s="447"/>
      <c r="U283" s="447"/>
      <c r="V283" s="563"/>
      <c r="W283" s="80"/>
      <c r="X283" s="80"/>
      <c r="Y283" s="80"/>
      <c r="Z283" s="80"/>
      <c r="AA283" s="80"/>
      <c r="AB283" s="80"/>
      <c r="AC283" s="80"/>
    </row>
    <row r="284" spans="1:29" ht="12" customHeight="1">
      <c r="A284" s="15"/>
      <c r="B284" s="1210"/>
      <c r="C284" s="1158"/>
      <c r="D284" s="1211"/>
      <c r="E284" s="1212"/>
      <c r="F284" s="1213"/>
      <c r="G284" s="1143"/>
      <c r="H284" s="1143"/>
      <c r="I284" s="1214"/>
      <c r="J284" s="1215"/>
      <c r="K284" s="1176"/>
      <c r="L284" s="1176"/>
      <c r="M284" s="1176"/>
      <c r="N284" s="1216"/>
      <c r="O284" s="110"/>
      <c r="P284" s="80"/>
      <c r="Q284" s="80"/>
      <c r="R284" s="80"/>
      <c r="S284" s="80"/>
      <c r="T284" s="447"/>
      <c r="U284" s="447"/>
      <c r="V284" s="563"/>
      <c r="W284" s="80"/>
      <c r="X284" s="80"/>
      <c r="Y284" s="80"/>
      <c r="Z284" s="80"/>
      <c r="AA284" s="80"/>
      <c r="AB284" s="80"/>
      <c r="AC284" s="80"/>
    </row>
    <row r="285" spans="1:29" ht="12" customHeight="1">
      <c r="A285" s="15"/>
      <c r="B285" s="1210"/>
      <c r="C285" s="1158"/>
      <c r="D285" s="1211"/>
      <c r="E285" s="1212"/>
      <c r="F285" s="1213"/>
      <c r="G285" s="1143"/>
      <c r="H285" s="1143"/>
      <c r="I285" s="1214"/>
      <c r="J285" s="1215"/>
      <c r="K285" s="1217"/>
      <c r="L285" s="1176"/>
      <c r="M285" s="1176"/>
      <c r="N285" s="1216"/>
      <c r="O285" s="110"/>
      <c r="P285" s="80"/>
      <c r="Q285" s="80"/>
      <c r="R285" s="80"/>
      <c r="S285" s="80"/>
      <c r="T285" s="447"/>
      <c r="U285" s="447"/>
      <c r="V285" s="563"/>
      <c r="W285" s="80"/>
      <c r="X285" s="80"/>
      <c r="Y285" s="80"/>
      <c r="Z285" s="80"/>
      <c r="AA285" s="80"/>
      <c r="AB285" s="80"/>
      <c r="AC285" s="80"/>
    </row>
    <row r="286" spans="1:29" ht="12" customHeight="1">
      <c r="A286" s="15"/>
      <c r="B286" s="1210"/>
      <c r="C286" s="1158"/>
      <c r="D286" s="1211"/>
      <c r="E286" s="1212"/>
      <c r="F286" s="1213"/>
      <c r="G286" s="1143"/>
      <c r="H286" s="1143"/>
      <c r="I286" s="1214"/>
      <c r="J286" s="1215"/>
      <c r="K286" s="1176"/>
      <c r="L286" s="1176"/>
      <c r="M286" s="1176"/>
      <c r="N286" s="1216"/>
      <c r="O286" s="110"/>
      <c r="P286" s="80"/>
      <c r="Q286" s="80"/>
      <c r="R286" s="80"/>
      <c r="S286" s="80"/>
      <c r="T286" s="447"/>
      <c r="U286" s="447"/>
      <c r="V286" s="563"/>
      <c r="W286" s="80"/>
      <c r="X286" s="80"/>
      <c r="Y286" s="80"/>
      <c r="Z286" s="80"/>
      <c r="AA286" s="80"/>
      <c r="AB286" s="80"/>
      <c r="AC286" s="80"/>
    </row>
    <row r="287" spans="1:29" ht="12" customHeight="1">
      <c r="A287" s="15"/>
      <c r="B287" s="1210"/>
      <c r="C287" s="1158"/>
      <c r="D287" s="1211"/>
      <c r="E287" s="1212"/>
      <c r="F287" s="1213"/>
      <c r="G287" s="1143"/>
      <c r="H287" s="1143"/>
      <c r="I287" s="1214"/>
      <c r="J287" s="1215"/>
      <c r="K287" s="1176"/>
      <c r="L287" s="1176"/>
      <c r="M287" s="1176"/>
      <c r="N287" s="1216"/>
      <c r="O287" s="110"/>
      <c r="P287" s="80"/>
      <c r="Q287" s="80"/>
      <c r="R287" s="80"/>
      <c r="S287" s="80"/>
      <c r="T287" s="447"/>
      <c r="U287" s="447"/>
      <c r="V287" s="563"/>
      <c r="W287" s="80"/>
      <c r="X287" s="80"/>
      <c r="Y287" s="80"/>
      <c r="Z287" s="80"/>
      <c r="AA287" s="80"/>
      <c r="AB287" s="80"/>
      <c r="AC287" s="80"/>
    </row>
    <row r="288" spans="1:29" ht="12" customHeight="1">
      <c r="A288" s="15"/>
      <c r="B288" s="1210"/>
      <c r="C288" s="1158"/>
      <c r="D288" s="1211"/>
      <c r="E288" s="1212"/>
      <c r="F288" s="1213"/>
      <c r="G288" s="1143"/>
      <c r="H288" s="1143"/>
      <c r="I288" s="1214"/>
      <c r="J288" s="1215"/>
      <c r="K288" s="1176"/>
      <c r="L288" s="1176"/>
      <c r="M288" s="1176"/>
      <c r="N288" s="1216"/>
      <c r="O288" s="110"/>
      <c r="P288" s="80"/>
      <c r="Q288" s="80"/>
      <c r="R288" s="80"/>
      <c r="S288" s="80"/>
      <c r="T288" s="447"/>
      <c r="U288" s="447"/>
      <c r="V288" s="563"/>
      <c r="W288" s="80"/>
      <c r="X288" s="80"/>
      <c r="Y288" s="80"/>
      <c r="Z288" s="80"/>
      <c r="AA288" s="80"/>
      <c r="AB288" s="80"/>
      <c r="AC288" s="80"/>
    </row>
    <row r="289" spans="1:29" ht="12" customHeight="1">
      <c r="A289" s="15"/>
      <c r="B289" s="1218"/>
      <c r="C289" s="1219"/>
      <c r="D289" s="1220"/>
      <c r="E289" s="1221"/>
      <c r="F289" s="1222"/>
      <c r="G289" s="1223"/>
      <c r="H289" s="1223"/>
      <c r="I289" s="1224"/>
      <c r="J289" s="1225"/>
      <c r="K289" s="1180"/>
      <c r="L289" s="1180"/>
      <c r="M289" s="1180"/>
      <c r="N289" s="1200"/>
      <c r="O289" s="509"/>
      <c r="P289" s="80"/>
      <c r="Q289" s="80"/>
      <c r="R289" s="80"/>
      <c r="S289" s="80"/>
      <c r="T289" s="447"/>
      <c r="U289" s="447"/>
      <c r="V289" s="563"/>
      <c r="W289" s="80"/>
      <c r="X289" s="80"/>
      <c r="Y289" s="80"/>
      <c r="Z289" s="80"/>
      <c r="AA289" s="80"/>
      <c r="AB289" s="80"/>
      <c r="AC289" s="80"/>
    </row>
    <row r="290" spans="1:29" ht="12" customHeight="1">
      <c r="A290" s="15"/>
      <c r="B290" s="549"/>
      <c r="C290" s="90"/>
      <c r="D290" s="90"/>
      <c r="E290" s="577"/>
      <c r="F290" s="578"/>
      <c r="G290" s="94"/>
      <c r="H290" s="94"/>
      <c r="I290" s="94"/>
      <c r="J290" s="578"/>
      <c r="K290" s="169"/>
      <c r="L290" s="169"/>
      <c r="M290" s="169"/>
      <c r="N290" s="447"/>
      <c r="O290" s="80"/>
      <c r="P290" s="80"/>
      <c r="Q290" s="80"/>
      <c r="R290" s="80"/>
      <c r="S290" s="80"/>
      <c r="T290" s="447"/>
      <c r="U290" s="447"/>
      <c r="V290" s="563"/>
      <c r="W290" s="80"/>
      <c r="X290" s="80"/>
      <c r="Y290" s="80"/>
      <c r="Z290" s="80"/>
      <c r="AA290" s="80"/>
      <c r="AB290" s="80"/>
      <c r="AC290" s="80"/>
    </row>
    <row r="291" spans="1:29" ht="12" customHeight="1">
      <c r="A291" s="15"/>
      <c r="B291" s="579" t="s">
        <v>1098</v>
      </c>
      <c r="C291" s="90"/>
      <c r="D291" s="90"/>
      <c r="E291" s="9"/>
      <c r="F291" s="80"/>
      <c r="G291" s="80"/>
      <c r="H291" s="15"/>
      <c r="I291" s="15"/>
      <c r="J291" s="15"/>
      <c r="K291" s="103"/>
      <c r="L291" s="103"/>
      <c r="M291" s="103"/>
      <c r="N291" s="580"/>
      <c r="O291" s="442"/>
      <c r="P291" s="430"/>
      <c r="R291" s="80"/>
      <c r="S291" s="80"/>
      <c r="T291" s="447"/>
      <c r="U291" s="447"/>
      <c r="V291" s="90"/>
      <c r="W291" s="80"/>
      <c r="X291" s="80"/>
      <c r="Y291" s="80"/>
      <c r="Z291" s="80"/>
      <c r="AA291" s="80"/>
      <c r="AB291" s="80"/>
      <c r="AC291" s="80"/>
    </row>
    <row r="292" spans="1:29" ht="12" customHeight="1">
      <c r="A292" s="15"/>
      <c r="B292" s="9"/>
      <c r="C292" s="407"/>
      <c r="D292" s="407"/>
      <c r="E292" s="407"/>
      <c r="F292" s="407"/>
      <c r="G292" s="165"/>
      <c r="H292" s="165"/>
      <c r="I292" s="165"/>
      <c r="J292" s="165"/>
      <c r="K292" s="165"/>
      <c r="L292" s="165"/>
      <c r="M292" s="165"/>
      <c r="N292" s="580"/>
      <c r="O292" s="442"/>
      <c r="P292" s="430"/>
      <c r="Q292" s="80"/>
      <c r="R292" s="80"/>
      <c r="S292" s="80"/>
      <c r="T292" s="447"/>
      <c r="U292" s="447"/>
      <c r="V292" s="563"/>
      <c r="W292" s="80"/>
      <c r="X292" s="80"/>
      <c r="Y292" s="80"/>
      <c r="Z292" s="80"/>
      <c r="AA292" s="80"/>
      <c r="AB292" s="80"/>
      <c r="AC292" s="80"/>
    </row>
    <row r="293" spans="1:29" ht="12" customHeight="1">
      <c r="A293" s="15"/>
      <c r="B293" s="9"/>
      <c r="C293" s="1991" t="s">
        <v>964</v>
      </c>
      <c r="D293" s="1949"/>
      <c r="E293" s="1949"/>
      <c r="F293" s="1950"/>
      <c r="G293" s="1992" t="s">
        <v>965</v>
      </c>
      <c r="H293" s="1949"/>
      <c r="I293" s="1949"/>
      <c r="J293" s="1950"/>
      <c r="K293" s="1992" t="s">
        <v>966</v>
      </c>
      <c r="L293" s="1949"/>
      <c r="M293" s="1950"/>
      <c r="N293" s="580"/>
      <c r="O293" s="442"/>
      <c r="P293" s="430"/>
      <c r="Q293" s="80"/>
      <c r="R293" s="80"/>
      <c r="S293" s="80"/>
      <c r="T293" s="447"/>
      <c r="U293" s="447"/>
      <c r="V293" s="563"/>
      <c r="W293" s="80"/>
      <c r="X293" s="80"/>
      <c r="Y293" s="80"/>
      <c r="Z293" s="80"/>
      <c r="AA293" s="80"/>
      <c r="AB293" s="80"/>
      <c r="AC293" s="80"/>
    </row>
    <row r="294" spans="1:29" ht="12" customHeight="1">
      <c r="A294" s="15"/>
      <c r="B294" s="141"/>
      <c r="C294" s="581"/>
      <c r="D294" s="581"/>
      <c r="E294" s="581"/>
      <c r="F294" s="581"/>
      <c r="G294" s="109"/>
      <c r="H294" s="109"/>
      <c r="I294" s="109"/>
      <c r="J294" s="109"/>
      <c r="K294" s="582"/>
      <c r="L294" s="582"/>
      <c r="M294" s="582"/>
      <c r="N294" s="580"/>
      <c r="O294" s="442"/>
      <c r="P294" s="430"/>
      <c r="Q294" s="80"/>
      <c r="R294" s="80"/>
      <c r="S294" s="80"/>
      <c r="T294" s="447"/>
      <c r="U294" s="447"/>
      <c r="V294" s="563"/>
      <c r="W294" s="80"/>
      <c r="X294" s="80"/>
      <c r="Y294" s="80"/>
      <c r="Z294" s="80"/>
      <c r="AA294" s="80"/>
      <c r="AB294" s="80"/>
      <c r="AC294" s="80"/>
    </row>
    <row r="295" spans="1:29" ht="52.5" customHeight="1">
      <c r="A295" s="390"/>
      <c r="B295" s="1226" t="s">
        <v>967</v>
      </c>
      <c r="C295" s="2069"/>
      <c r="D295" s="2065"/>
      <c r="E295" s="2065"/>
      <c r="F295" s="2070"/>
      <c r="G295" s="2071" t="s">
        <v>968</v>
      </c>
      <c r="H295" s="2065"/>
      <c r="I295" s="2065"/>
      <c r="J295" s="2070"/>
      <c r="K295" s="2071" t="s">
        <v>969</v>
      </c>
      <c r="L295" s="2065"/>
      <c r="M295" s="2066"/>
      <c r="N295" s="583"/>
      <c r="O295" s="442"/>
      <c r="P295" s="430"/>
      <c r="Q295" s="80"/>
      <c r="R295" s="80"/>
      <c r="S295" s="80"/>
      <c r="T295" s="447"/>
      <c r="U295" s="447"/>
      <c r="V295" s="563"/>
      <c r="W295" s="80"/>
      <c r="X295" s="80"/>
      <c r="Y295" s="80"/>
      <c r="Z295" s="80"/>
      <c r="AA295" s="80"/>
      <c r="AB295" s="80"/>
      <c r="AC295" s="80"/>
    </row>
    <row r="296" spans="1:29" ht="12" customHeight="1">
      <c r="A296" s="390"/>
      <c r="B296" s="1158"/>
      <c r="C296" s="1100"/>
      <c r="D296" s="1100"/>
      <c r="E296" s="1117"/>
      <c r="F296" s="1165"/>
      <c r="G296" s="1115"/>
      <c r="H296" s="1115"/>
      <c r="I296" s="1115"/>
      <c r="J296" s="1115"/>
      <c r="K296" s="1984"/>
      <c r="L296" s="1972"/>
      <c r="M296" s="2057"/>
      <c r="N296" s="583"/>
      <c r="O296" s="442"/>
      <c r="P296" s="430"/>
      <c r="Q296" s="80"/>
      <c r="R296" s="80"/>
      <c r="S296" s="80"/>
      <c r="T296" s="447"/>
      <c r="U296" s="447"/>
      <c r="V296" s="563"/>
      <c r="W296" s="80"/>
      <c r="X296" s="80"/>
      <c r="Y296" s="80"/>
      <c r="Z296" s="80"/>
      <c r="AA296" s="80"/>
      <c r="AB296" s="80"/>
      <c r="AC296" s="80"/>
    </row>
    <row r="297" spans="1:29" ht="12" customHeight="1">
      <c r="A297" s="390"/>
      <c r="B297" s="1158"/>
      <c r="C297" s="1100"/>
      <c r="D297" s="1100"/>
      <c r="E297" s="1117"/>
      <c r="F297" s="1165"/>
      <c r="G297" s="1984"/>
      <c r="H297" s="1972"/>
      <c r="I297" s="1972"/>
      <c r="J297" s="1970"/>
      <c r="K297" s="1984"/>
      <c r="L297" s="1972"/>
      <c r="M297" s="2057"/>
      <c r="N297" s="583"/>
      <c r="O297" s="442"/>
      <c r="P297" s="430"/>
      <c r="Q297" s="80"/>
      <c r="R297" s="80"/>
      <c r="S297" s="80"/>
      <c r="T297" s="447"/>
      <c r="U297" s="447"/>
      <c r="V297" s="563"/>
      <c r="W297" s="80"/>
      <c r="X297" s="80"/>
      <c r="Y297" s="80"/>
      <c r="Z297" s="80"/>
      <c r="AA297" s="80"/>
      <c r="AB297" s="80"/>
      <c r="AC297" s="80"/>
    </row>
    <row r="298" spans="1:29" ht="12" customHeight="1">
      <c r="A298" s="390"/>
      <c r="B298" s="1158"/>
      <c r="C298" s="1100"/>
      <c r="D298" s="1100"/>
      <c r="E298" s="1117"/>
      <c r="F298" s="1165"/>
      <c r="G298" s="1169"/>
      <c r="H298" s="1169"/>
      <c r="I298" s="1169"/>
      <c r="J298" s="1117"/>
      <c r="K298" s="1169"/>
      <c r="L298" s="1169"/>
      <c r="M298" s="1227"/>
      <c r="N298" s="583"/>
      <c r="O298" s="442"/>
      <c r="P298" s="430"/>
      <c r="Q298" s="80"/>
      <c r="R298" s="80"/>
      <c r="S298" s="80"/>
      <c r="T298" s="447"/>
      <c r="U298" s="447"/>
      <c r="V298" s="563"/>
      <c r="W298" s="80"/>
      <c r="X298" s="80"/>
      <c r="Y298" s="80"/>
      <c r="Z298" s="80"/>
      <c r="AA298" s="80"/>
      <c r="AB298" s="80"/>
      <c r="AC298" s="80"/>
    </row>
    <row r="299" spans="1:29" ht="12" customHeight="1">
      <c r="A299" s="390"/>
      <c r="B299" s="1228" t="s">
        <v>967</v>
      </c>
      <c r="C299" s="1990"/>
      <c r="D299" s="1972"/>
      <c r="E299" s="1972"/>
      <c r="F299" s="1970"/>
      <c r="G299" s="1984"/>
      <c r="H299" s="1972"/>
      <c r="I299" s="1972"/>
      <c r="J299" s="1970"/>
      <c r="K299" s="1984"/>
      <c r="L299" s="1972"/>
      <c r="M299" s="2057"/>
      <c r="N299" s="583"/>
      <c r="O299" s="442"/>
      <c r="P299" s="430"/>
      <c r="Q299" s="80"/>
      <c r="R299" s="80"/>
      <c r="S299" s="80"/>
      <c r="T299" s="447"/>
      <c r="U299" s="447"/>
      <c r="V299" s="563"/>
      <c r="W299" s="80"/>
      <c r="X299" s="80"/>
      <c r="Y299" s="80"/>
      <c r="Z299" s="80"/>
      <c r="AA299" s="80"/>
      <c r="AB299" s="80"/>
      <c r="AC299" s="80"/>
    </row>
    <row r="300" spans="1:29" ht="12" customHeight="1">
      <c r="A300" s="390"/>
      <c r="B300" s="1158"/>
      <c r="C300" s="1100"/>
      <c r="D300" s="1100"/>
      <c r="E300" s="1117"/>
      <c r="F300" s="1165"/>
      <c r="G300" s="1984"/>
      <c r="H300" s="1972"/>
      <c r="I300" s="1972"/>
      <c r="J300" s="1970"/>
      <c r="K300" s="1984"/>
      <c r="L300" s="1972"/>
      <c r="M300" s="2057"/>
      <c r="N300" s="583"/>
      <c r="O300" s="442"/>
      <c r="P300" s="430"/>
      <c r="Q300" s="80"/>
      <c r="R300" s="80"/>
      <c r="S300" s="80"/>
      <c r="T300" s="447"/>
      <c r="U300" s="447"/>
      <c r="V300" s="563"/>
      <c r="W300" s="80"/>
      <c r="X300" s="80"/>
      <c r="Y300" s="80"/>
      <c r="Z300" s="80"/>
      <c r="AA300" s="80"/>
      <c r="AB300" s="80"/>
      <c r="AC300" s="80"/>
    </row>
    <row r="301" spans="1:29" ht="12" customHeight="1">
      <c r="A301" s="390"/>
      <c r="B301" s="1158"/>
      <c r="C301" s="1100"/>
      <c r="D301" s="1100"/>
      <c r="E301" s="1117"/>
      <c r="F301" s="1165"/>
      <c r="G301" s="1984"/>
      <c r="H301" s="1972"/>
      <c r="I301" s="1972"/>
      <c r="J301" s="1970"/>
      <c r="K301" s="1984"/>
      <c r="L301" s="1972"/>
      <c r="M301" s="2057"/>
      <c r="N301" s="583"/>
      <c r="O301" s="442"/>
      <c r="P301" s="430"/>
      <c r="Q301" s="80"/>
      <c r="R301" s="80"/>
      <c r="S301" s="80"/>
      <c r="T301" s="447"/>
      <c r="U301" s="447"/>
      <c r="V301" s="563"/>
      <c r="W301" s="80"/>
      <c r="X301" s="80"/>
      <c r="Y301" s="80"/>
      <c r="Z301" s="80"/>
      <c r="AA301" s="80"/>
      <c r="AB301" s="80"/>
      <c r="AC301" s="80"/>
    </row>
    <row r="302" spans="1:29" ht="12" customHeight="1">
      <c r="A302" s="390"/>
      <c r="B302" s="1158"/>
      <c r="C302" s="1100"/>
      <c r="D302" s="1100"/>
      <c r="E302" s="1117"/>
      <c r="F302" s="1165"/>
      <c r="G302" s="1169"/>
      <c r="H302" s="1169"/>
      <c r="I302" s="1169"/>
      <c r="J302" s="1117"/>
      <c r="K302" s="1169"/>
      <c r="L302" s="1169"/>
      <c r="M302" s="1227"/>
      <c r="N302" s="583"/>
      <c r="O302" s="442"/>
      <c r="P302" s="430"/>
      <c r="Q302" s="80"/>
      <c r="R302" s="80"/>
      <c r="S302" s="80"/>
      <c r="T302" s="447"/>
      <c r="U302" s="447"/>
      <c r="V302" s="563"/>
      <c r="W302" s="80"/>
      <c r="X302" s="80"/>
      <c r="Y302" s="80"/>
      <c r="Z302" s="80"/>
      <c r="AA302" s="80"/>
      <c r="AB302" s="80"/>
      <c r="AC302" s="80"/>
    </row>
    <row r="303" spans="1:29" ht="12" customHeight="1">
      <c r="A303" s="390"/>
      <c r="B303" s="1228" t="s">
        <v>967</v>
      </c>
      <c r="C303" s="1990"/>
      <c r="D303" s="1972"/>
      <c r="E303" s="1972"/>
      <c r="F303" s="1970"/>
      <c r="G303" s="1984"/>
      <c r="H303" s="1972"/>
      <c r="I303" s="1972"/>
      <c r="J303" s="1970"/>
      <c r="K303" s="1984"/>
      <c r="L303" s="1972"/>
      <c r="M303" s="2057"/>
      <c r="N303" s="583"/>
      <c r="O303" s="442"/>
      <c r="P303" s="430"/>
      <c r="Q303" s="80"/>
      <c r="R303" s="80"/>
      <c r="S303" s="80"/>
      <c r="T303" s="447"/>
      <c r="U303" s="447"/>
      <c r="V303" s="563"/>
      <c r="W303" s="80"/>
      <c r="X303" s="80"/>
      <c r="Y303" s="80"/>
      <c r="Z303" s="80"/>
      <c r="AA303" s="80"/>
      <c r="AB303" s="80"/>
      <c r="AC303" s="80"/>
    </row>
    <row r="304" spans="1:29" ht="12" customHeight="1">
      <c r="A304" s="390"/>
      <c r="B304" s="1229"/>
      <c r="C304" s="1230"/>
      <c r="D304" s="1230"/>
      <c r="E304" s="1108"/>
      <c r="F304" s="1108"/>
      <c r="G304" s="2058"/>
      <c r="H304" s="2059"/>
      <c r="I304" s="2059"/>
      <c r="J304" s="2060"/>
      <c r="K304" s="2058"/>
      <c r="L304" s="2059"/>
      <c r="M304" s="2061"/>
      <c r="N304" s="583"/>
      <c r="O304" s="442"/>
      <c r="P304" s="430"/>
      <c r="Q304" s="80"/>
      <c r="R304" s="80"/>
      <c r="S304" s="80"/>
      <c r="T304" s="447"/>
      <c r="U304" s="447"/>
      <c r="V304" s="563"/>
      <c r="W304" s="80"/>
      <c r="X304" s="80"/>
      <c r="Y304" s="80"/>
      <c r="Z304" s="80"/>
      <c r="AA304" s="80"/>
      <c r="AB304" s="80"/>
      <c r="AC304" s="80"/>
    </row>
    <row r="305" spans="1:29" ht="12" customHeight="1">
      <c r="A305" s="15"/>
      <c r="B305" s="584"/>
      <c r="C305" s="142"/>
      <c r="D305" s="142"/>
      <c r="E305" s="577"/>
      <c r="F305" s="578"/>
      <c r="G305" s="94"/>
      <c r="H305" s="94"/>
      <c r="I305" s="94"/>
      <c r="J305" s="578"/>
      <c r="K305" s="585"/>
      <c r="L305" s="169"/>
      <c r="M305" s="169"/>
      <c r="N305" s="580"/>
      <c r="O305" s="586"/>
      <c r="P305" s="80"/>
      <c r="Q305" s="80"/>
      <c r="R305" s="80"/>
      <c r="S305" s="80"/>
      <c r="T305" s="447"/>
      <c r="U305" s="447"/>
      <c r="V305" s="563"/>
      <c r="W305" s="80"/>
      <c r="X305" s="80"/>
      <c r="Y305" s="80"/>
      <c r="Z305" s="80"/>
      <c r="AA305" s="80"/>
      <c r="AB305" s="80"/>
      <c r="AC305" s="80"/>
    </row>
    <row r="306" spans="1:29" ht="12" customHeight="1">
      <c r="A306" s="15"/>
      <c r="B306" s="587" t="s">
        <v>1099</v>
      </c>
      <c r="C306" s="126"/>
      <c r="D306" s="126"/>
      <c r="E306" s="566"/>
      <c r="F306" s="569"/>
      <c r="G306" s="399"/>
      <c r="H306" s="399"/>
      <c r="I306" s="399"/>
      <c r="J306" s="569"/>
      <c r="K306" s="561"/>
      <c r="L306" s="567"/>
      <c r="M306" s="567"/>
      <c r="N306" s="568"/>
      <c r="O306" s="335" t="s">
        <v>1100</v>
      </c>
      <c r="P306" s="111"/>
      <c r="Q306" s="80"/>
      <c r="R306" s="80"/>
      <c r="S306" s="80"/>
      <c r="T306" s="447"/>
      <c r="U306" s="447"/>
      <c r="V306" s="563"/>
      <c r="W306" s="80"/>
      <c r="X306" s="80"/>
      <c r="Y306" s="80"/>
      <c r="Z306" s="80"/>
      <c r="AA306" s="80"/>
      <c r="AB306" s="80"/>
      <c r="AC306" s="80"/>
    </row>
    <row r="307" spans="1:29" ht="12" customHeight="1">
      <c r="A307" s="15"/>
      <c r="B307" s="1137"/>
      <c r="C307" s="1117"/>
      <c r="D307" s="1117"/>
      <c r="E307" s="1117"/>
      <c r="F307" s="1117"/>
      <c r="G307" s="1117"/>
      <c r="H307" s="1117"/>
      <c r="I307" s="1117"/>
      <c r="J307" s="1117"/>
      <c r="K307" s="1117"/>
      <c r="L307" s="1117"/>
      <c r="M307" s="1117"/>
      <c r="N307" s="1104"/>
      <c r="O307" s="588"/>
      <c r="P307" s="80"/>
      <c r="Q307" s="80"/>
      <c r="R307" s="80"/>
      <c r="S307" s="80"/>
      <c r="T307" s="447"/>
      <c r="U307" s="447"/>
      <c r="V307" s="563"/>
      <c r="W307" s="80"/>
      <c r="X307" s="80"/>
      <c r="Y307" s="80"/>
      <c r="Z307" s="80"/>
      <c r="AA307" s="80"/>
      <c r="AB307" s="80"/>
      <c r="AC307" s="80"/>
    </row>
    <row r="308" spans="1:29" ht="12" customHeight="1">
      <c r="A308" s="15"/>
      <c r="B308" s="1137"/>
      <c r="C308" s="1117"/>
      <c r="D308" s="1117"/>
      <c r="E308" s="1117"/>
      <c r="F308" s="1117"/>
      <c r="G308" s="1117"/>
      <c r="H308" s="1117"/>
      <c r="I308" s="1117"/>
      <c r="J308" s="1117"/>
      <c r="K308" s="1117"/>
      <c r="L308" s="1117"/>
      <c r="M308" s="1117"/>
      <c r="N308" s="1104"/>
      <c r="O308" s="545"/>
      <c r="P308" s="80"/>
      <c r="Q308" s="80"/>
      <c r="R308" s="80"/>
      <c r="S308" s="80"/>
      <c r="T308" s="447"/>
      <c r="U308" s="447"/>
      <c r="V308" s="563"/>
      <c r="W308" s="80"/>
      <c r="X308" s="80"/>
      <c r="Y308" s="80"/>
      <c r="Z308" s="80"/>
      <c r="AA308" s="80"/>
      <c r="AB308" s="80"/>
      <c r="AC308" s="80"/>
    </row>
    <row r="309" spans="1:29" ht="12" customHeight="1">
      <c r="A309" s="15"/>
      <c r="B309" s="1137"/>
      <c r="C309" s="1117"/>
      <c r="D309" s="1117"/>
      <c r="E309" s="1117"/>
      <c r="F309" s="1117"/>
      <c r="G309" s="1117"/>
      <c r="H309" s="1117"/>
      <c r="I309" s="1117"/>
      <c r="J309" s="1117"/>
      <c r="K309" s="1117"/>
      <c r="L309" s="1117"/>
      <c r="M309" s="1117"/>
      <c r="N309" s="1104"/>
      <c r="O309" s="545"/>
      <c r="P309" s="80"/>
      <c r="Q309" s="80"/>
      <c r="R309" s="80"/>
      <c r="S309" s="80"/>
      <c r="T309" s="447"/>
      <c r="U309" s="447"/>
      <c r="V309" s="563"/>
      <c r="W309" s="80"/>
      <c r="X309" s="80"/>
      <c r="Y309" s="80"/>
      <c r="Z309" s="80"/>
      <c r="AA309" s="80"/>
      <c r="AB309" s="80"/>
      <c r="AC309" s="80"/>
    </row>
    <row r="310" spans="1:29" ht="12" customHeight="1">
      <c r="A310" s="15"/>
      <c r="B310" s="1196"/>
      <c r="C310" s="1108"/>
      <c r="D310" s="1108"/>
      <c r="E310" s="1197"/>
      <c r="F310" s="1198"/>
      <c r="G310" s="1198"/>
      <c r="H310" s="1198"/>
      <c r="I310" s="1198"/>
      <c r="J310" s="1199"/>
      <c r="K310" s="1199"/>
      <c r="L310" s="1199"/>
      <c r="M310" s="1199"/>
      <c r="N310" s="1200"/>
      <c r="O310" s="553"/>
      <c r="P310" s="80"/>
      <c r="Q310" s="80"/>
      <c r="R310" s="80"/>
      <c r="S310" s="80"/>
      <c r="T310" s="447"/>
      <c r="U310" s="447"/>
      <c r="V310" s="563"/>
      <c r="W310" s="80"/>
      <c r="X310" s="80"/>
      <c r="Y310" s="80"/>
      <c r="Z310" s="80"/>
      <c r="AA310" s="80"/>
      <c r="AB310" s="80"/>
      <c r="AC310" s="80"/>
    </row>
    <row r="311" spans="1:29" ht="12" customHeight="1">
      <c r="A311" s="15"/>
      <c r="B311" s="80"/>
      <c r="C311" s="90"/>
      <c r="D311" s="90"/>
      <c r="E311" s="84"/>
      <c r="F311" s="94"/>
      <c r="G311" s="94"/>
      <c r="H311" s="94"/>
      <c r="I311" s="94"/>
      <c r="J311" s="169"/>
      <c r="K311" s="169"/>
      <c r="L311" s="169"/>
      <c r="M311" s="169"/>
      <c r="N311" s="447"/>
      <c r="O311" s="85"/>
      <c r="P311" s="80"/>
      <c r="Q311" s="80"/>
      <c r="R311" s="80"/>
      <c r="S311" s="80"/>
      <c r="T311" s="447"/>
      <c r="U311" s="447"/>
      <c r="V311" s="563"/>
      <c r="W311" s="80"/>
      <c r="X311" s="80"/>
      <c r="Y311" s="80"/>
      <c r="Z311" s="80"/>
      <c r="AA311" s="80"/>
      <c r="AB311" s="80"/>
      <c r="AC311" s="80"/>
    </row>
    <row r="312" spans="1:29" ht="12" customHeight="1">
      <c r="A312" s="15"/>
      <c r="B312" s="549"/>
      <c r="C312" s="90"/>
      <c r="D312" s="90"/>
      <c r="E312" s="84"/>
      <c r="F312" s="94"/>
      <c r="G312" s="94"/>
      <c r="H312" s="94"/>
      <c r="I312" s="94"/>
      <c r="J312" s="169"/>
      <c r="K312" s="169"/>
      <c r="L312" s="169"/>
      <c r="M312" s="169"/>
      <c r="N312" s="447"/>
      <c r="O312" s="105"/>
      <c r="P312" s="80"/>
      <c r="Q312" s="80"/>
      <c r="R312" s="80"/>
      <c r="S312" s="80"/>
      <c r="T312" s="447"/>
      <c r="U312" s="447"/>
      <c r="V312" s="563"/>
      <c r="W312" s="80"/>
      <c r="X312" s="80"/>
      <c r="Y312" s="80"/>
      <c r="Z312" s="80"/>
      <c r="AA312" s="80"/>
      <c r="AB312" s="80"/>
      <c r="AC312" s="80"/>
    </row>
    <row r="313" spans="1:29" ht="12" customHeight="1">
      <c r="A313" s="15"/>
      <c r="B313" s="565" t="s">
        <v>1101</v>
      </c>
      <c r="C313" s="126"/>
      <c r="D313" s="126"/>
      <c r="E313" s="566"/>
      <c r="F313" s="569"/>
      <c r="G313" s="399"/>
      <c r="H313" s="399"/>
      <c r="I313" s="399"/>
      <c r="J313" s="569"/>
      <c r="K313" s="561"/>
      <c r="L313" s="567"/>
      <c r="M313" s="567"/>
      <c r="N313" s="568"/>
      <c r="O313" s="335" t="s">
        <v>1102</v>
      </c>
      <c r="P313" s="111"/>
      <c r="Q313" s="80"/>
      <c r="R313" s="80"/>
      <c r="S313" s="80"/>
      <c r="T313" s="447"/>
      <c r="U313" s="447"/>
      <c r="V313" s="563"/>
      <c r="W313" s="80"/>
      <c r="X313" s="80"/>
      <c r="Y313" s="80"/>
      <c r="Z313" s="80"/>
      <c r="AA313" s="80"/>
      <c r="AB313" s="80"/>
      <c r="AC313" s="80"/>
    </row>
    <row r="314" spans="1:29" ht="12" customHeight="1">
      <c r="A314" s="15"/>
      <c r="B314" s="1137"/>
      <c r="C314" s="1117"/>
      <c r="D314" s="1117"/>
      <c r="E314" s="1117"/>
      <c r="F314" s="1117"/>
      <c r="G314" s="1117"/>
      <c r="H314" s="1117"/>
      <c r="I314" s="1117"/>
      <c r="J314" s="1117"/>
      <c r="K314" s="1117"/>
      <c r="L314" s="1117"/>
      <c r="M314" s="1117"/>
      <c r="N314" s="1104"/>
      <c r="O314" s="442"/>
      <c r="P314" s="80"/>
      <c r="Q314" s="80"/>
      <c r="R314" s="80"/>
      <c r="S314" s="80"/>
      <c r="T314" s="447"/>
      <c r="U314" s="447"/>
      <c r="V314" s="563"/>
      <c r="W314" s="80"/>
      <c r="X314" s="80"/>
      <c r="Y314" s="80"/>
      <c r="Z314" s="80"/>
      <c r="AA314" s="80"/>
      <c r="AB314" s="80"/>
      <c r="AC314" s="80"/>
    </row>
    <row r="315" spans="1:29" ht="12" customHeight="1">
      <c r="A315" s="15"/>
      <c r="B315" s="1137"/>
      <c r="C315" s="1117"/>
      <c r="D315" s="1117"/>
      <c r="E315" s="1117"/>
      <c r="F315" s="1117"/>
      <c r="G315" s="1117"/>
      <c r="H315" s="1117"/>
      <c r="I315" s="1117"/>
      <c r="J315" s="1117"/>
      <c r="K315" s="1117"/>
      <c r="L315" s="1117"/>
      <c r="M315" s="1117"/>
      <c r="N315" s="1104"/>
      <c r="O315" s="110"/>
      <c r="P315" s="80"/>
      <c r="Q315" s="80"/>
      <c r="R315" s="80"/>
      <c r="S315" s="80"/>
      <c r="T315" s="447"/>
      <c r="U315" s="447"/>
      <c r="V315" s="563"/>
      <c r="W315" s="80"/>
      <c r="X315" s="80"/>
      <c r="Y315" s="80"/>
      <c r="Z315" s="80"/>
      <c r="AA315" s="80"/>
      <c r="AB315" s="80"/>
      <c r="AC315" s="80"/>
    </row>
    <row r="316" spans="1:29" ht="12" customHeight="1">
      <c r="A316" s="15"/>
      <c r="B316" s="1137"/>
      <c r="C316" s="1117"/>
      <c r="D316" s="1117"/>
      <c r="E316" s="1117"/>
      <c r="F316" s="1117"/>
      <c r="G316" s="1117"/>
      <c r="H316" s="1117"/>
      <c r="I316" s="1117"/>
      <c r="J316" s="1117"/>
      <c r="K316" s="1117"/>
      <c r="L316" s="1117"/>
      <c r="M316" s="1117"/>
      <c r="N316" s="1104"/>
      <c r="O316" s="110"/>
      <c r="P316" s="80"/>
      <c r="Q316" s="80"/>
      <c r="R316" s="80"/>
      <c r="S316" s="80"/>
      <c r="T316" s="447"/>
      <c r="U316" s="447"/>
      <c r="V316" s="563"/>
      <c r="W316" s="80"/>
      <c r="X316" s="80"/>
      <c r="Y316" s="80"/>
      <c r="Z316" s="80"/>
      <c r="AA316" s="80"/>
      <c r="AB316" s="80"/>
      <c r="AC316" s="80"/>
    </row>
    <row r="317" spans="1:29" ht="12" customHeight="1">
      <c r="A317" s="15"/>
      <c r="B317" s="1196"/>
      <c r="C317" s="1108"/>
      <c r="D317" s="1108"/>
      <c r="E317" s="1197"/>
      <c r="F317" s="1198"/>
      <c r="G317" s="1198"/>
      <c r="H317" s="1198"/>
      <c r="I317" s="1198"/>
      <c r="J317" s="1199"/>
      <c r="K317" s="1199"/>
      <c r="L317" s="1199"/>
      <c r="M317" s="1199"/>
      <c r="N317" s="1200"/>
      <c r="O317" s="509"/>
      <c r="P317" s="80"/>
      <c r="Q317" s="80"/>
      <c r="R317" s="80"/>
      <c r="S317" s="80"/>
      <c r="T317" s="447"/>
      <c r="U317" s="447"/>
      <c r="V317" s="563"/>
      <c r="W317" s="80"/>
      <c r="X317" s="80"/>
      <c r="Y317" s="80"/>
      <c r="Z317" s="80"/>
      <c r="AA317" s="80"/>
      <c r="AB317" s="80"/>
      <c r="AC317" s="80"/>
    </row>
    <row r="318" spans="1:29" ht="12" customHeight="1">
      <c r="A318" s="15"/>
      <c r="B318" s="80"/>
      <c r="C318" s="90"/>
      <c r="D318" s="90"/>
      <c r="E318" s="84"/>
      <c r="F318" s="94"/>
      <c r="G318" s="94"/>
      <c r="H318" s="94"/>
      <c r="I318" s="94"/>
      <c r="J318" s="169"/>
      <c r="K318" s="169"/>
      <c r="L318" s="169"/>
      <c r="M318" s="169"/>
      <c r="N318" s="447"/>
      <c r="O318" s="80"/>
      <c r="P318" s="80"/>
      <c r="Q318" s="80"/>
      <c r="R318" s="80"/>
      <c r="S318" s="80"/>
      <c r="T318" s="447"/>
      <c r="U318" s="447"/>
      <c r="V318" s="563"/>
      <c r="W318" s="80"/>
      <c r="X318" s="80"/>
      <c r="Y318" s="80"/>
      <c r="Z318" s="80"/>
      <c r="AA318" s="80"/>
      <c r="AB318" s="80"/>
      <c r="AC318" s="80"/>
    </row>
    <row r="319" spans="1:29" ht="12" customHeight="1">
      <c r="A319" s="15"/>
      <c r="B319" s="80"/>
      <c r="C319" s="90"/>
      <c r="D319" s="90"/>
      <c r="E319" s="84"/>
      <c r="F319" s="94"/>
      <c r="G319" s="94"/>
      <c r="H319" s="94"/>
      <c r="I319" s="94"/>
      <c r="J319" s="169"/>
      <c r="K319" s="169"/>
      <c r="L319" s="169"/>
      <c r="M319" s="169"/>
      <c r="N319" s="447"/>
      <c r="O319" s="80"/>
      <c r="P319" s="80"/>
      <c r="Q319" s="80"/>
      <c r="R319" s="80"/>
      <c r="S319" s="80"/>
      <c r="T319" s="447"/>
      <c r="U319" s="447"/>
      <c r="V319" s="563"/>
      <c r="W319" s="80"/>
      <c r="X319" s="80"/>
      <c r="Y319" s="80"/>
      <c r="Z319" s="80"/>
      <c r="AA319" s="80"/>
      <c r="AB319" s="80"/>
      <c r="AC319" s="80"/>
    </row>
    <row r="320" spans="1:29" ht="12" customHeight="1">
      <c r="A320" s="15"/>
      <c r="B320" s="81" t="s">
        <v>1103</v>
      </c>
      <c r="C320" s="90"/>
      <c r="D320" s="90"/>
      <c r="E320" s="84"/>
      <c r="F320" s="94"/>
      <c r="G320" s="94"/>
      <c r="H320" s="94"/>
      <c r="I320" s="94"/>
      <c r="J320" s="169"/>
      <c r="K320" s="169"/>
      <c r="L320" s="169"/>
      <c r="M320" s="169"/>
      <c r="N320" s="447"/>
      <c r="O320" s="356" t="s">
        <v>1104</v>
      </c>
      <c r="P320" s="80"/>
      <c r="Q320" s="80"/>
      <c r="R320" s="80"/>
      <c r="S320" s="80"/>
      <c r="T320" s="447"/>
      <c r="U320" s="447"/>
      <c r="V320" s="563"/>
      <c r="W320" s="80"/>
      <c r="X320" s="80"/>
      <c r="Y320" s="80"/>
      <c r="Z320" s="80"/>
      <c r="AA320" s="80"/>
      <c r="AB320" s="80"/>
      <c r="AC320" s="80"/>
    </row>
    <row r="321" spans="1:29" ht="36">
      <c r="A321" s="15"/>
      <c r="B321" s="10"/>
      <c r="C321" s="90"/>
      <c r="D321" s="90"/>
      <c r="E321" s="84"/>
      <c r="F321" s="94"/>
      <c r="G321" s="94"/>
      <c r="H321" s="94"/>
      <c r="I321" s="94"/>
      <c r="J321" s="589" t="s">
        <v>138</v>
      </c>
      <c r="K321" s="589" t="s">
        <v>597</v>
      </c>
      <c r="L321" s="589" t="s">
        <v>844</v>
      </c>
      <c r="M321" s="590" t="s">
        <v>816</v>
      </c>
      <c r="N321" s="447"/>
      <c r="O321" s="80"/>
      <c r="P321" s="80"/>
      <c r="Q321" s="80"/>
      <c r="R321" s="80"/>
      <c r="S321" s="80"/>
      <c r="T321" s="447"/>
      <c r="U321" s="447"/>
      <c r="V321" s="563"/>
      <c r="W321" s="80"/>
      <c r="X321" s="80"/>
      <c r="Y321" s="80"/>
      <c r="Z321" s="80"/>
      <c r="AA321" s="80"/>
      <c r="AB321" s="80"/>
      <c r="AC321" s="80"/>
    </row>
    <row r="322" spans="1:29" ht="12" customHeight="1">
      <c r="A322" s="15"/>
      <c r="B322" s="10"/>
      <c r="C322" s="90"/>
      <c r="D322" s="90"/>
      <c r="E322" s="84"/>
      <c r="F322" s="94"/>
      <c r="G322" s="94"/>
      <c r="H322" s="94"/>
      <c r="I322" s="94"/>
      <c r="J322" s="94" t="s">
        <v>142</v>
      </c>
      <c r="K322" s="94" t="s">
        <v>142</v>
      </c>
      <c r="L322" s="94" t="s">
        <v>142</v>
      </c>
      <c r="M322" s="94" t="s">
        <v>142</v>
      </c>
      <c r="N322" s="447"/>
      <c r="O322" s="80"/>
      <c r="P322" s="80"/>
      <c r="Q322" s="80"/>
      <c r="R322" s="80"/>
      <c r="S322" s="80"/>
      <c r="T322" s="447"/>
      <c r="U322" s="447"/>
      <c r="V322" s="563"/>
      <c r="W322" s="80"/>
      <c r="X322" s="80"/>
      <c r="Y322" s="80"/>
      <c r="Z322" s="80"/>
      <c r="AA322" s="80"/>
      <c r="AB322" s="80"/>
      <c r="AC322" s="80"/>
    </row>
    <row r="323" spans="1:29" ht="12" customHeight="1">
      <c r="A323" s="15"/>
      <c r="B323" s="10" t="s">
        <v>1105</v>
      </c>
      <c r="C323" s="90"/>
      <c r="D323" s="90"/>
      <c r="E323" s="84"/>
      <c r="F323" s="94"/>
      <c r="G323" s="94"/>
      <c r="H323" s="94"/>
      <c r="I323" s="94"/>
      <c r="J323" s="1672"/>
      <c r="K323" s="1680"/>
      <c r="L323" s="1890">
        <f>SUM(J323:K323)</f>
        <v>0</v>
      </c>
      <c r="M323" s="1672"/>
      <c r="N323" s="447"/>
      <c r="O323" s="80"/>
      <c r="P323" s="80"/>
      <c r="Q323" s="80"/>
      <c r="R323" s="80"/>
      <c r="S323" s="80"/>
      <c r="T323" s="447"/>
      <c r="U323" s="447"/>
      <c r="V323" s="563"/>
      <c r="W323" s="80"/>
      <c r="X323" s="80"/>
      <c r="Y323" s="80"/>
      <c r="Z323" s="80"/>
      <c r="AA323" s="80"/>
      <c r="AB323" s="80"/>
      <c r="AC323" s="80"/>
    </row>
    <row r="324" spans="1:29" ht="12" customHeight="1">
      <c r="A324" s="15"/>
      <c r="B324" s="140" t="s">
        <v>1106</v>
      </c>
      <c r="C324" s="90"/>
      <c r="D324" s="90"/>
      <c r="E324" s="84"/>
      <c r="F324" s="94"/>
      <c r="G324" s="94"/>
      <c r="H324" s="94"/>
      <c r="I324" s="94"/>
      <c r="J324" s="1672"/>
      <c r="K324" s="1680"/>
      <c r="L324" s="1890">
        <f t="shared" ref="L324:L331" si="19">SUM(J324:K324)</f>
        <v>0</v>
      </c>
      <c r="M324" s="1672"/>
      <c r="N324" s="447"/>
      <c r="O324" s="80"/>
      <c r="P324" s="80"/>
      <c r="Q324" s="80"/>
      <c r="R324" s="80"/>
      <c r="S324" s="80"/>
      <c r="T324" s="447"/>
      <c r="U324" s="447"/>
      <c r="V324" s="563"/>
      <c r="W324" s="80"/>
      <c r="X324" s="80"/>
      <c r="Y324" s="80"/>
      <c r="Z324" s="80"/>
      <c r="AA324" s="80"/>
      <c r="AB324" s="80"/>
      <c r="AC324" s="80"/>
    </row>
    <row r="325" spans="1:29" ht="12" customHeight="1">
      <c r="A325" s="15"/>
      <c r="B325" s="140" t="s">
        <v>1107</v>
      </c>
      <c r="C325" s="90"/>
      <c r="D325" s="90"/>
      <c r="E325" s="84"/>
      <c r="F325" s="94"/>
      <c r="G325" s="94"/>
      <c r="H325" s="94"/>
      <c r="I325" s="94"/>
      <c r="J325" s="1672"/>
      <c r="K325" s="1672"/>
      <c r="L325" s="1890">
        <f t="shared" si="19"/>
        <v>0</v>
      </c>
      <c r="M325" s="1672"/>
      <c r="N325" s="447"/>
      <c r="O325" s="80"/>
      <c r="P325" s="80"/>
      <c r="Q325" s="80"/>
      <c r="R325" s="80"/>
      <c r="S325" s="80"/>
      <c r="T325" s="447"/>
      <c r="U325" s="447"/>
      <c r="V325" s="563"/>
      <c r="W325" s="80"/>
      <c r="X325" s="80"/>
      <c r="Y325" s="80"/>
      <c r="Z325" s="80"/>
      <c r="AA325" s="80"/>
      <c r="AB325" s="80"/>
      <c r="AC325" s="80"/>
    </row>
    <row r="326" spans="1:29" ht="12" customHeight="1">
      <c r="A326" s="15"/>
      <c r="B326" s="140" t="s">
        <v>1108</v>
      </c>
      <c r="C326" s="90"/>
      <c r="D326" s="90"/>
      <c r="E326" s="84"/>
      <c r="F326" s="94"/>
      <c r="G326" s="94"/>
      <c r="H326" s="94"/>
      <c r="I326" s="94"/>
      <c r="J326" s="1672"/>
      <c r="K326" s="1672"/>
      <c r="L326" s="1890">
        <f t="shared" si="19"/>
        <v>0</v>
      </c>
      <c r="M326" s="1672"/>
      <c r="N326" s="447"/>
      <c r="O326" s="80"/>
      <c r="P326" s="80"/>
      <c r="Q326" s="80"/>
      <c r="R326" s="80"/>
      <c r="S326" s="80"/>
      <c r="T326" s="447"/>
      <c r="U326" s="447"/>
      <c r="V326" s="563"/>
      <c r="W326" s="80"/>
      <c r="X326" s="80"/>
      <c r="Y326" s="80"/>
      <c r="Z326" s="80"/>
      <c r="AA326" s="80"/>
      <c r="AB326" s="80"/>
      <c r="AC326" s="80"/>
    </row>
    <row r="327" spans="1:29" ht="12" customHeight="1">
      <c r="A327" s="15"/>
      <c r="B327" s="140" t="s">
        <v>1109</v>
      </c>
      <c r="C327" s="90"/>
      <c r="D327" s="90"/>
      <c r="E327" s="84"/>
      <c r="F327" s="94"/>
      <c r="G327" s="94"/>
      <c r="H327" s="94"/>
      <c r="I327" s="94"/>
      <c r="J327" s="1672"/>
      <c r="K327" s="1672"/>
      <c r="L327" s="1890">
        <f t="shared" si="19"/>
        <v>0</v>
      </c>
      <c r="M327" s="1672"/>
      <c r="N327" s="447"/>
      <c r="O327" s="80"/>
      <c r="P327" s="80"/>
      <c r="Q327" s="80"/>
      <c r="R327" s="80"/>
      <c r="S327" s="80"/>
      <c r="T327" s="447"/>
      <c r="U327" s="447"/>
      <c r="V327" s="563"/>
      <c r="W327" s="80"/>
      <c r="X327" s="80"/>
      <c r="Y327" s="80"/>
      <c r="Z327" s="80"/>
      <c r="AA327" s="80"/>
      <c r="AB327" s="80"/>
      <c r="AC327" s="80"/>
    </row>
    <row r="328" spans="1:29" ht="12" customHeight="1">
      <c r="A328" s="15"/>
      <c r="B328" s="140" t="s">
        <v>1110</v>
      </c>
      <c r="C328" s="90"/>
      <c r="D328" s="90"/>
      <c r="E328" s="84"/>
      <c r="F328" s="94"/>
      <c r="G328" s="94"/>
      <c r="H328" s="94"/>
      <c r="I328" s="94"/>
      <c r="J328" s="1672"/>
      <c r="K328" s="1672"/>
      <c r="L328" s="1890">
        <f t="shared" si="19"/>
        <v>0</v>
      </c>
      <c r="M328" s="1672"/>
      <c r="N328" s="447"/>
      <c r="O328" s="80"/>
      <c r="P328" s="80"/>
      <c r="Q328" s="80"/>
      <c r="R328" s="80"/>
      <c r="S328" s="80"/>
      <c r="T328" s="447"/>
      <c r="U328" s="447"/>
      <c r="V328" s="563"/>
      <c r="W328" s="80"/>
      <c r="X328" s="80"/>
      <c r="Y328" s="80"/>
      <c r="Z328" s="80"/>
      <c r="AA328" s="80"/>
      <c r="AB328" s="80"/>
      <c r="AC328" s="80"/>
    </row>
    <row r="329" spans="1:29" ht="12" customHeight="1">
      <c r="A329" s="15"/>
      <c r="B329" s="140" t="s">
        <v>1111</v>
      </c>
      <c r="C329" s="90"/>
      <c r="D329" s="90"/>
      <c r="E329" s="84"/>
      <c r="F329" s="94"/>
      <c r="G329" s="94"/>
      <c r="H329" s="94"/>
      <c r="I329" s="94"/>
      <c r="J329" s="1672"/>
      <c r="K329" s="1672"/>
      <c r="L329" s="1890">
        <f t="shared" si="19"/>
        <v>0</v>
      </c>
      <c r="M329" s="1672"/>
      <c r="N329" s="447"/>
      <c r="O329" s="80"/>
      <c r="P329" s="80"/>
      <c r="Q329" s="80"/>
      <c r="R329" s="80"/>
      <c r="S329" s="80"/>
      <c r="T329" s="447"/>
      <c r="U329" s="447"/>
      <c r="V329" s="563"/>
      <c r="W329" s="80"/>
      <c r="X329" s="80"/>
      <c r="Y329" s="80"/>
      <c r="Z329" s="80"/>
      <c r="AA329" s="80"/>
      <c r="AB329" s="80"/>
      <c r="AC329" s="80"/>
    </row>
    <row r="330" spans="1:29" ht="12" customHeight="1">
      <c r="A330" s="15"/>
      <c r="B330" s="140" t="s">
        <v>1112</v>
      </c>
      <c r="C330" s="90"/>
      <c r="D330" s="90"/>
      <c r="E330" s="84"/>
      <c r="F330" s="94"/>
      <c r="G330" s="94"/>
      <c r="H330" s="94"/>
      <c r="I330" s="94"/>
      <c r="J330" s="1672"/>
      <c r="K330" s="1672"/>
      <c r="L330" s="1890">
        <f t="shared" si="19"/>
        <v>0</v>
      </c>
      <c r="M330" s="1672"/>
      <c r="N330" s="447"/>
      <c r="O330" s="80"/>
      <c r="P330" s="80"/>
      <c r="Q330" s="80"/>
      <c r="R330" s="80"/>
      <c r="S330" s="80"/>
      <c r="T330" s="447"/>
      <c r="U330" s="447"/>
      <c r="V330" s="563"/>
      <c r="W330" s="80"/>
      <c r="X330" s="80"/>
      <c r="Y330" s="80"/>
      <c r="Z330" s="80"/>
      <c r="AA330" s="80"/>
      <c r="AB330" s="80"/>
      <c r="AC330" s="80"/>
    </row>
    <row r="331" spans="1:29" ht="12" customHeight="1">
      <c r="A331" s="15"/>
      <c r="B331" s="1100" t="s">
        <v>1113</v>
      </c>
      <c r="C331" s="1100"/>
      <c r="D331" s="1100"/>
      <c r="E331" s="84"/>
      <c r="F331" s="94"/>
      <c r="G331" s="94"/>
      <c r="H331" s="94"/>
      <c r="I331" s="94"/>
      <c r="J331" s="1612"/>
      <c r="K331" s="1612"/>
      <c r="L331" s="1890">
        <f t="shared" si="19"/>
        <v>0</v>
      </c>
      <c r="M331" s="1612"/>
      <c r="N331" s="447"/>
      <c r="O331" s="80"/>
      <c r="P331" s="80"/>
      <c r="Q331" s="80"/>
      <c r="R331" s="80"/>
      <c r="S331" s="80"/>
      <c r="T331" s="447"/>
      <c r="U331" s="447"/>
      <c r="V331" s="563"/>
      <c r="W331" s="80"/>
      <c r="X331" s="80"/>
      <c r="Y331" s="80"/>
      <c r="Z331" s="80"/>
      <c r="AA331" s="80"/>
      <c r="AB331" s="80"/>
      <c r="AC331" s="80"/>
    </row>
    <row r="332" spans="1:29" ht="12" customHeight="1">
      <c r="A332" s="15"/>
      <c r="B332" s="10" t="s">
        <v>1114</v>
      </c>
      <c r="C332" s="90"/>
      <c r="D332" s="90"/>
      <c r="E332" s="84"/>
      <c r="F332" s="94"/>
      <c r="G332" s="94"/>
      <c r="H332" s="94"/>
      <c r="I332" s="94"/>
      <c r="J332" s="1748">
        <f t="shared" ref="J332:M332" si="20">SUM(J323:J331)</f>
        <v>0</v>
      </c>
      <c r="K332" s="1748">
        <f t="shared" si="20"/>
        <v>0</v>
      </c>
      <c r="L332" s="1748">
        <f t="shared" si="20"/>
        <v>0</v>
      </c>
      <c r="M332" s="1748">
        <f t="shared" si="20"/>
        <v>0</v>
      </c>
      <c r="N332" s="447"/>
      <c r="O332" s="80"/>
      <c r="P332" s="80"/>
      <c r="Q332" s="80"/>
      <c r="R332" s="80"/>
      <c r="S332" s="80"/>
      <c r="T332" s="447"/>
      <c r="U332" s="447"/>
      <c r="V332" s="563"/>
      <c r="W332" s="80"/>
      <c r="X332" s="80"/>
      <c r="Y332" s="80"/>
      <c r="Z332" s="80"/>
      <c r="AA332" s="80"/>
      <c r="AB332" s="80"/>
      <c r="AC332" s="80"/>
    </row>
    <row r="333" spans="1:29" ht="12" customHeight="1">
      <c r="A333" s="15"/>
      <c r="B333" s="140"/>
      <c r="C333" s="90"/>
      <c r="D333" s="90"/>
      <c r="E333" s="84"/>
      <c r="F333" s="94"/>
      <c r="G333" s="94"/>
      <c r="H333" s="94"/>
      <c r="I333" s="94"/>
      <c r="J333" s="1629"/>
      <c r="K333" s="1629"/>
      <c r="L333" s="1629"/>
      <c r="M333" s="1629"/>
      <c r="N333" s="447"/>
      <c r="O333" s="80"/>
      <c r="P333" s="80"/>
      <c r="Q333" s="80"/>
      <c r="R333" s="80"/>
      <c r="S333" s="80"/>
      <c r="T333" s="447"/>
      <c r="U333" s="447"/>
      <c r="V333" s="563"/>
      <c r="W333" s="80"/>
      <c r="X333" s="80"/>
      <c r="Y333" s="80"/>
      <c r="Z333" s="80"/>
      <c r="AA333" s="80"/>
      <c r="AB333" s="80"/>
      <c r="AC333" s="80"/>
    </row>
    <row r="334" spans="1:29" ht="12" customHeight="1">
      <c r="A334" s="15"/>
      <c r="B334" s="10" t="s">
        <v>1115</v>
      </c>
      <c r="C334" s="90"/>
      <c r="D334" s="90"/>
      <c r="E334" s="84"/>
      <c r="F334" s="94"/>
      <c r="G334" s="94"/>
      <c r="H334" s="94"/>
      <c r="I334" s="94"/>
      <c r="J334" s="1629">
        <f t="shared" ref="J334:M334" si="21">J332</f>
        <v>0</v>
      </c>
      <c r="K334" s="1629">
        <f t="shared" si="21"/>
        <v>0</v>
      </c>
      <c r="L334" s="1629">
        <f>L332</f>
        <v>0</v>
      </c>
      <c r="M334" s="1629">
        <f t="shared" si="21"/>
        <v>0</v>
      </c>
      <c r="N334" s="447"/>
      <c r="O334" s="80"/>
      <c r="P334" s="80"/>
      <c r="Q334" s="80"/>
      <c r="R334" s="80"/>
      <c r="S334" s="80"/>
      <c r="T334" s="447"/>
      <c r="U334" s="447"/>
      <c r="V334" s="563"/>
      <c r="W334" s="80"/>
      <c r="X334" s="80"/>
      <c r="Y334" s="80"/>
      <c r="Z334" s="80"/>
      <c r="AA334" s="80"/>
      <c r="AB334" s="80"/>
      <c r="AC334" s="80"/>
    </row>
    <row r="335" spans="1:29" ht="12" customHeight="1">
      <c r="A335" s="15"/>
      <c r="B335" s="140" t="s">
        <v>1106</v>
      </c>
      <c r="C335" s="90"/>
      <c r="D335" s="90"/>
      <c r="E335" s="84"/>
      <c r="F335" s="94"/>
      <c r="G335" s="94"/>
      <c r="H335" s="94"/>
      <c r="I335" s="94"/>
      <c r="J335" s="1672"/>
      <c r="K335" s="1672"/>
      <c r="L335" s="1891">
        <f>SUM(J335:K335)</f>
        <v>0</v>
      </c>
      <c r="M335" s="1672"/>
      <c r="N335" s="447"/>
      <c r="O335" s="80"/>
      <c r="P335" s="80"/>
      <c r="Q335" s="80"/>
      <c r="R335" s="80"/>
      <c r="S335" s="80"/>
      <c r="T335" s="447"/>
      <c r="U335" s="447"/>
      <c r="V335" s="563"/>
      <c r="W335" s="80"/>
      <c r="X335" s="80"/>
      <c r="Y335" s="80"/>
      <c r="Z335" s="80"/>
      <c r="AA335" s="80"/>
      <c r="AB335" s="80"/>
      <c r="AC335" s="80"/>
    </row>
    <row r="336" spans="1:29" ht="12" customHeight="1">
      <c r="A336" s="15"/>
      <c r="B336" s="140" t="s">
        <v>1107</v>
      </c>
      <c r="C336" s="90"/>
      <c r="D336" s="90"/>
      <c r="E336" s="84"/>
      <c r="F336" s="94"/>
      <c r="G336" s="94"/>
      <c r="H336" s="94"/>
      <c r="I336" s="94"/>
      <c r="J336" s="1672"/>
      <c r="K336" s="1672"/>
      <c r="L336" s="1891">
        <f t="shared" ref="L336:L342" si="22">SUM(J336:K336)</f>
        <v>0</v>
      </c>
      <c r="M336" s="1672"/>
      <c r="N336" s="447"/>
      <c r="O336" s="80"/>
      <c r="P336" s="80"/>
      <c r="Q336" s="80"/>
      <c r="R336" s="80"/>
      <c r="S336" s="80"/>
      <c r="T336" s="447"/>
      <c r="U336" s="447"/>
      <c r="V336" s="563"/>
      <c r="W336" s="80"/>
      <c r="X336" s="80"/>
      <c r="Y336" s="80"/>
      <c r="Z336" s="80"/>
      <c r="AA336" s="80"/>
      <c r="AB336" s="80"/>
      <c r="AC336" s="80"/>
    </row>
    <row r="337" spans="1:29" ht="12" customHeight="1">
      <c r="A337" s="15"/>
      <c r="B337" s="140" t="s">
        <v>1108</v>
      </c>
      <c r="C337" s="90"/>
      <c r="D337" s="90"/>
      <c r="E337" s="84"/>
      <c r="F337" s="94"/>
      <c r="G337" s="94"/>
      <c r="H337" s="94"/>
      <c r="I337" s="94"/>
      <c r="J337" s="1672"/>
      <c r="K337" s="1672"/>
      <c r="L337" s="1891">
        <f t="shared" si="22"/>
        <v>0</v>
      </c>
      <c r="M337" s="1672"/>
      <c r="N337" s="447"/>
      <c r="O337" s="80"/>
      <c r="P337" s="80"/>
      <c r="Q337" s="80"/>
      <c r="R337" s="80"/>
      <c r="S337" s="80"/>
      <c r="T337" s="447"/>
      <c r="U337" s="447"/>
      <c r="V337" s="563"/>
      <c r="W337" s="80"/>
      <c r="X337" s="80"/>
      <c r="Y337" s="80"/>
      <c r="Z337" s="80"/>
      <c r="AA337" s="80"/>
      <c r="AB337" s="80"/>
      <c r="AC337" s="80"/>
    </row>
    <row r="338" spans="1:29" ht="12" customHeight="1">
      <c r="A338" s="15"/>
      <c r="B338" s="140" t="s">
        <v>1109</v>
      </c>
      <c r="C338" s="90"/>
      <c r="D338" s="90"/>
      <c r="E338" s="84"/>
      <c r="F338" s="94"/>
      <c r="G338" s="94"/>
      <c r="H338" s="94"/>
      <c r="I338" s="94"/>
      <c r="J338" s="1672"/>
      <c r="K338" s="1672"/>
      <c r="L338" s="1891">
        <f t="shared" si="22"/>
        <v>0</v>
      </c>
      <c r="M338" s="1672"/>
      <c r="N338" s="447"/>
      <c r="O338" s="80"/>
      <c r="P338" s="80"/>
      <c r="Q338" s="80"/>
      <c r="R338" s="80"/>
      <c r="S338" s="80"/>
      <c r="T338" s="447"/>
      <c r="U338" s="447"/>
      <c r="V338" s="563"/>
      <c r="W338" s="80"/>
      <c r="X338" s="80"/>
      <c r="Y338" s="80"/>
      <c r="Z338" s="80"/>
      <c r="AA338" s="80"/>
      <c r="AB338" s="80"/>
      <c r="AC338" s="80"/>
    </row>
    <row r="339" spans="1:29" ht="12" customHeight="1">
      <c r="A339" s="15"/>
      <c r="B339" s="140" t="s">
        <v>1110</v>
      </c>
      <c r="C339" s="90"/>
      <c r="D339" s="90"/>
      <c r="E339" s="84"/>
      <c r="F339" s="94"/>
      <c r="G339" s="94"/>
      <c r="H339" s="94"/>
      <c r="I339" s="94"/>
      <c r="J339" s="1672"/>
      <c r="K339" s="1672"/>
      <c r="L339" s="1891">
        <f t="shared" si="22"/>
        <v>0</v>
      </c>
      <c r="M339" s="1672"/>
      <c r="N339" s="447"/>
      <c r="O339" s="80"/>
      <c r="P339" s="80"/>
      <c r="Q339" s="80"/>
      <c r="R339" s="80"/>
      <c r="S339" s="80"/>
      <c r="T339" s="447"/>
      <c r="U339" s="447"/>
      <c r="V339" s="563"/>
      <c r="W339" s="80"/>
      <c r="X339" s="80"/>
      <c r="Y339" s="80"/>
      <c r="Z339" s="80"/>
      <c r="AA339" s="80"/>
      <c r="AB339" s="80"/>
      <c r="AC339" s="80"/>
    </row>
    <row r="340" spans="1:29" ht="12" customHeight="1">
      <c r="A340" s="15"/>
      <c r="B340" s="140" t="s">
        <v>1111</v>
      </c>
      <c r="C340" s="90"/>
      <c r="D340" s="90"/>
      <c r="E340" s="84"/>
      <c r="F340" s="94"/>
      <c r="G340" s="94"/>
      <c r="H340" s="94"/>
      <c r="I340" s="94"/>
      <c r="J340" s="1672"/>
      <c r="K340" s="1672"/>
      <c r="L340" s="1891">
        <f t="shared" si="22"/>
        <v>0</v>
      </c>
      <c r="M340" s="1672"/>
      <c r="N340" s="447"/>
      <c r="O340" s="80"/>
      <c r="P340" s="80"/>
      <c r="Q340" s="80"/>
      <c r="R340" s="80"/>
      <c r="S340" s="80"/>
      <c r="T340" s="447"/>
      <c r="U340" s="447"/>
      <c r="V340" s="563"/>
      <c r="W340" s="80"/>
      <c r="X340" s="80"/>
      <c r="Y340" s="80"/>
      <c r="Z340" s="80"/>
      <c r="AA340" s="80"/>
      <c r="AB340" s="80"/>
      <c r="AC340" s="80"/>
    </row>
    <row r="341" spans="1:29" ht="12" customHeight="1">
      <c r="A341" s="15"/>
      <c r="B341" s="140" t="s">
        <v>1112</v>
      </c>
      <c r="C341" s="90"/>
      <c r="D341" s="90"/>
      <c r="E341" s="84"/>
      <c r="F341" s="94"/>
      <c r="G341" s="94"/>
      <c r="H341" s="94"/>
      <c r="I341" s="94"/>
      <c r="J341" s="1672"/>
      <c r="K341" s="1672"/>
      <c r="L341" s="1891">
        <f t="shared" si="22"/>
        <v>0</v>
      </c>
      <c r="M341" s="1672"/>
      <c r="N341" s="447"/>
      <c r="O341" s="80"/>
      <c r="P341" s="80"/>
      <c r="Q341" s="80"/>
      <c r="R341" s="80"/>
      <c r="S341" s="80"/>
      <c r="T341" s="447"/>
      <c r="U341" s="447"/>
      <c r="V341" s="563"/>
      <c r="W341" s="80"/>
      <c r="X341" s="80"/>
      <c r="Y341" s="80"/>
      <c r="Z341" s="80"/>
      <c r="AA341" s="80"/>
      <c r="AB341" s="80"/>
      <c r="AC341" s="80"/>
    </row>
    <row r="342" spans="1:29" ht="12" customHeight="1">
      <c r="A342" s="15"/>
      <c r="B342" s="1100" t="s">
        <v>1113</v>
      </c>
      <c r="C342" s="1100"/>
      <c r="D342" s="1100"/>
      <c r="E342" s="84"/>
      <c r="F342" s="94"/>
      <c r="G342" s="94"/>
      <c r="H342" s="94"/>
      <c r="I342" s="94"/>
      <c r="J342" s="1672"/>
      <c r="K342" s="1672"/>
      <c r="L342" s="1891">
        <f t="shared" si="22"/>
        <v>0</v>
      </c>
      <c r="M342" s="1672"/>
      <c r="N342" s="447"/>
      <c r="O342" s="80"/>
      <c r="P342" s="80"/>
      <c r="Q342" s="80"/>
      <c r="R342" s="80"/>
      <c r="S342" s="80"/>
      <c r="T342" s="447"/>
      <c r="U342" s="447"/>
      <c r="V342" s="563"/>
      <c r="W342" s="80"/>
      <c r="X342" s="80"/>
      <c r="Y342" s="80"/>
      <c r="Z342" s="80"/>
      <c r="AA342" s="80"/>
      <c r="AB342" s="80"/>
      <c r="AC342" s="80"/>
    </row>
    <row r="343" spans="1:29" ht="12" customHeight="1">
      <c r="A343" s="15"/>
      <c r="B343" s="9" t="s">
        <v>1116</v>
      </c>
      <c r="C343" s="90"/>
      <c r="D343" s="90"/>
      <c r="E343" s="80"/>
      <c r="F343" s="94"/>
      <c r="G343" s="94"/>
      <c r="H343" s="94"/>
      <c r="I343" s="94"/>
      <c r="J343" s="1748">
        <f t="shared" ref="J343:M343" si="23">SUM(J332:J342)</f>
        <v>0</v>
      </c>
      <c r="K343" s="1748">
        <f t="shared" si="23"/>
        <v>0</v>
      </c>
      <c r="L343" s="1748">
        <f t="shared" si="23"/>
        <v>0</v>
      </c>
      <c r="M343" s="1748">
        <f t="shared" si="23"/>
        <v>0</v>
      </c>
      <c r="N343" s="447"/>
      <c r="O343" s="80"/>
      <c r="P343" s="80"/>
      <c r="Q343" s="80"/>
      <c r="R343" s="80"/>
      <c r="S343" s="80"/>
      <c r="T343" s="447"/>
      <c r="U343" s="447"/>
      <c r="V343" s="90"/>
      <c r="W343" s="80"/>
      <c r="X343" s="80"/>
      <c r="Y343" s="80"/>
      <c r="Z343" s="80"/>
      <c r="AA343" s="80"/>
      <c r="AB343" s="80"/>
      <c r="AC343" s="80"/>
    </row>
    <row r="344" spans="1:29" ht="12" customHeight="1">
      <c r="A344" s="15"/>
      <c r="B344" s="9"/>
      <c r="C344" s="90"/>
      <c r="D344" s="90"/>
      <c r="E344" s="80"/>
      <c r="F344" s="80"/>
      <c r="G344" s="80"/>
      <c r="H344" s="80"/>
      <c r="I344" s="144"/>
      <c r="J344" s="1629"/>
      <c r="K344" s="1629"/>
      <c r="L344" s="1629"/>
      <c r="M344" s="1629"/>
      <c r="N344" s="447"/>
      <c r="O344" s="80"/>
      <c r="P344" s="80"/>
      <c r="Q344" s="80"/>
      <c r="R344" s="80"/>
      <c r="S344" s="80"/>
      <c r="T344" s="447"/>
      <c r="U344" s="447"/>
      <c r="V344" s="90"/>
      <c r="W344" s="80"/>
      <c r="X344" s="80"/>
      <c r="Y344" s="80"/>
      <c r="Z344" s="80"/>
      <c r="AA344" s="80"/>
      <c r="AB344" s="80"/>
      <c r="AC344" s="80"/>
    </row>
    <row r="345" spans="1:29" ht="12" customHeight="1">
      <c r="A345" s="15"/>
      <c r="B345" s="255" t="s">
        <v>618</v>
      </c>
      <c r="C345" s="138"/>
      <c r="D345" s="138"/>
      <c r="E345" s="136"/>
      <c r="F345" s="136"/>
      <c r="G345" s="136"/>
      <c r="H345" s="136"/>
      <c r="I345" s="328"/>
      <c r="J345" s="1749">
        <f>'1a.Detailed SOFP '!K648-J332</f>
        <v>0</v>
      </c>
      <c r="K345" s="1749">
        <f>'1a.Detailed SOFP '!L648-K332</f>
        <v>0</v>
      </c>
      <c r="L345" s="1749">
        <f>'1a.Detailed SOFP '!M648-L332</f>
        <v>0</v>
      </c>
      <c r="M345" s="1749">
        <f>'1a.Detailed SOFP '!N648-M332</f>
        <v>0</v>
      </c>
      <c r="N345" s="447"/>
      <c r="O345" s="80"/>
      <c r="P345" s="80"/>
      <c r="Q345" s="80"/>
      <c r="R345" s="80"/>
      <c r="S345" s="80"/>
      <c r="T345" s="447"/>
      <c r="U345" s="447"/>
      <c r="V345" s="90"/>
      <c r="W345" s="80"/>
      <c r="X345" s="80"/>
      <c r="Y345" s="80"/>
      <c r="Z345" s="80"/>
      <c r="AA345" s="80"/>
      <c r="AB345" s="80"/>
      <c r="AC345" s="80"/>
    </row>
    <row r="346" spans="1:29" ht="12" customHeight="1">
      <c r="A346" s="15"/>
      <c r="B346" s="255" t="s">
        <v>618</v>
      </c>
      <c r="C346" s="138"/>
      <c r="D346" s="138"/>
      <c r="E346" s="136"/>
      <c r="F346" s="136"/>
      <c r="G346" s="136"/>
      <c r="H346" s="136"/>
      <c r="I346" s="328"/>
      <c r="J346" s="1749">
        <f>'1a.Detailed SOFP '!G648-J343</f>
        <v>0</v>
      </c>
      <c r="K346" s="1749">
        <f>'1a.Detailed SOFP '!H648-K343</f>
        <v>0</v>
      </c>
      <c r="L346" s="1749">
        <f>'1a.Detailed SOFP '!I648-L343</f>
        <v>0</v>
      </c>
      <c r="M346" s="1749">
        <f>'1a.Detailed SOFP '!J648-M343</f>
        <v>0</v>
      </c>
      <c r="N346" s="447"/>
      <c r="O346" s="80"/>
      <c r="P346" s="80"/>
      <c r="Q346" s="80"/>
      <c r="R346" s="80"/>
      <c r="S346" s="80"/>
      <c r="T346" s="447"/>
      <c r="U346" s="447"/>
      <c r="V346" s="90"/>
      <c r="W346" s="80"/>
      <c r="X346" s="80"/>
      <c r="Y346" s="80"/>
      <c r="Z346" s="80"/>
      <c r="AA346" s="80"/>
      <c r="AB346" s="80"/>
      <c r="AC346" s="80"/>
    </row>
    <row r="347" spans="1:29" ht="12" customHeight="1">
      <c r="A347" s="15"/>
      <c r="B347" s="9"/>
      <c r="C347" s="90"/>
      <c r="D347" s="90"/>
      <c r="E347" s="80"/>
      <c r="F347" s="80"/>
      <c r="G347" s="80"/>
      <c r="H347" s="80"/>
      <c r="I347" s="144"/>
      <c r="J347" s="144"/>
      <c r="K347" s="144"/>
      <c r="L347" s="144"/>
      <c r="M347" s="144"/>
      <c r="N347" s="447"/>
      <c r="O347" s="80"/>
      <c r="P347" s="80"/>
      <c r="Q347" s="80"/>
      <c r="R347" s="80"/>
      <c r="S347" s="80"/>
      <c r="T347" s="447"/>
      <c r="U347" s="447"/>
      <c r="V347" s="90"/>
      <c r="W347" s="80"/>
      <c r="X347" s="80"/>
      <c r="Y347" s="80"/>
      <c r="Z347" s="80"/>
      <c r="AA347" s="80"/>
      <c r="AB347" s="80"/>
      <c r="AC347" s="80"/>
    </row>
    <row r="348" spans="1:29" ht="12" customHeight="1">
      <c r="A348" s="15"/>
      <c r="B348" s="152"/>
      <c r="C348" s="90"/>
      <c r="D348" s="90"/>
      <c r="E348" s="80"/>
      <c r="F348" s="80"/>
      <c r="G348" s="80"/>
      <c r="H348" s="80"/>
      <c r="I348" s="144"/>
      <c r="J348" s="144"/>
      <c r="K348" s="144"/>
      <c r="L348" s="591" t="s">
        <v>1117</v>
      </c>
      <c r="M348" s="591" t="s">
        <v>1117</v>
      </c>
      <c r="N348" s="447"/>
      <c r="O348" s="80"/>
      <c r="P348" s="80"/>
      <c r="Q348" s="80"/>
      <c r="R348" s="80"/>
      <c r="S348" s="80"/>
      <c r="T348" s="447"/>
      <c r="U348" s="447"/>
      <c r="V348" s="90"/>
      <c r="W348" s="80"/>
      <c r="X348" s="80"/>
      <c r="Y348" s="80"/>
      <c r="Z348" s="80"/>
      <c r="AA348" s="80"/>
      <c r="AB348" s="80"/>
      <c r="AC348" s="80"/>
    </row>
    <row r="349" spans="1:29" ht="12" customHeight="1">
      <c r="A349" s="15"/>
      <c r="B349" s="140"/>
      <c r="C349" s="90"/>
      <c r="D349" s="90"/>
      <c r="E349" s="80"/>
      <c r="F349" s="177"/>
      <c r="G349" s="80"/>
      <c r="H349" s="80"/>
      <c r="I349" s="144"/>
      <c r="J349" s="144"/>
      <c r="K349" s="144"/>
      <c r="L349" s="592">
        <v>44742</v>
      </c>
      <c r="M349" s="592">
        <v>44377</v>
      </c>
      <c r="N349" s="447"/>
      <c r="O349" s="80"/>
      <c r="P349" s="80"/>
      <c r="Q349" s="80"/>
      <c r="R349" s="80"/>
      <c r="S349" s="80"/>
      <c r="T349" s="447"/>
      <c r="U349" s="447"/>
      <c r="V349" s="90"/>
      <c r="W349" s="80"/>
      <c r="X349" s="80"/>
      <c r="Y349" s="80"/>
      <c r="Z349" s="80"/>
      <c r="AA349" s="80"/>
      <c r="AB349" s="80"/>
      <c r="AC349" s="80"/>
    </row>
    <row r="350" spans="1:29" ht="12" customHeight="1">
      <c r="A350" s="15"/>
      <c r="B350" s="140"/>
      <c r="C350" s="90"/>
      <c r="D350" s="90"/>
      <c r="E350" s="80"/>
      <c r="F350" s="177"/>
      <c r="G350" s="80"/>
      <c r="H350" s="80"/>
      <c r="I350" s="144"/>
      <c r="J350" s="144"/>
      <c r="K350" s="144"/>
      <c r="L350" s="94" t="s">
        <v>142</v>
      </c>
      <c r="M350" s="94" t="s">
        <v>142</v>
      </c>
      <c r="N350" s="447"/>
      <c r="O350" s="80"/>
      <c r="P350" s="80"/>
      <c r="Q350" s="80"/>
      <c r="R350" s="80"/>
      <c r="S350" s="80"/>
      <c r="T350" s="447"/>
      <c r="U350" s="447"/>
      <c r="V350" s="90"/>
      <c r="W350" s="80"/>
      <c r="X350" s="80"/>
      <c r="Y350" s="80"/>
      <c r="Z350" s="80"/>
      <c r="AA350" s="80"/>
      <c r="AB350" s="80"/>
      <c r="AC350" s="80"/>
    </row>
    <row r="351" spans="1:29" ht="12" customHeight="1">
      <c r="A351" s="15"/>
      <c r="B351" s="140" t="s">
        <v>1118</v>
      </c>
      <c r="C351" s="90"/>
      <c r="D351" s="90"/>
      <c r="E351" s="80"/>
      <c r="G351" s="80"/>
      <c r="H351" s="80"/>
      <c r="I351" s="144"/>
      <c r="J351" s="144"/>
      <c r="K351" s="144"/>
      <c r="L351" s="1750"/>
      <c r="M351" s="1750"/>
      <c r="N351" s="447"/>
      <c r="O351" s="177" t="s">
        <v>1119</v>
      </c>
      <c r="P351" s="80"/>
      <c r="Q351" s="80"/>
      <c r="R351" s="80"/>
      <c r="S351" s="80"/>
      <c r="T351" s="447"/>
      <c r="U351" s="447"/>
      <c r="V351" s="90"/>
      <c r="W351" s="80"/>
      <c r="X351" s="80"/>
      <c r="Y351" s="80"/>
      <c r="Z351" s="80"/>
      <c r="AA351" s="80"/>
      <c r="AB351" s="80"/>
      <c r="AC351" s="80"/>
    </row>
    <row r="352" spans="1:29" ht="12" customHeight="1">
      <c r="A352" s="15"/>
      <c r="B352" s="140"/>
      <c r="C352" s="90"/>
      <c r="D352" s="90"/>
      <c r="E352" s="80"/>
      <c r="F352" s="177"/>
      <c r="G352" s="80"/>
      <c r="H352" s="80"/>
      <c r="I352" s="144"/>
      <c r="J352" s="144"/>
      <c r="K352" s="144"/>
      <c r="L352" s="1518"/>
      <c r="M352" s="1518"/>
      <c r="N352" s="447"/>
      <c r="O352" s="80"/>
      <c r="P352" s="80"/>
      <c r="Q352" s="80"/>
      <c r="R352" s="80"/>
      <c r="S352" s="80"/>
      <c r="T352" s="447"/>
      <c r="U352" s="447"/>
      <c r="V352" s="90"/>
      <c r="W352" s="80"/>
      <c r="X352" s="80"/>
      <c r="Y352" s="80"/>
      <c r="Z352" s="80"/>
      <c r="AA352" s="80"/>
      <c r="AB352" s="80"/>
      <c r="AC352" s="80"/>
    </row>
    <row r="353" spans="1:29" ht="12" customHeight="1">
      <c r="A353" s="15"/>
      <c r="B353" s="140" t="s">
        <v>1120</v>
      </c>
      <c r="C353" s="90"/>
      <c r="D353" s="90"/>
      <c r="E353" s="80"/>
      <c r="G353" s="80"/>
      <c r="H353" s="80"/>
      <c r="I353" s="144"/>
      <c r="J353" s="144"/>
      <c r="K353" s="144"/>
      <c r="L353" s="1750"/>
      <c r="M353" s="1750"/>
      <c r="N353" s="447"/>
      <c r="O353" s="177" t="s">
        <v>1119</v>
      </c>
      <c r="P353" s="80"/>
      <c r="Q353" s="80"/>
      <c r="R353" s="80"/>
      <c r="S353" s="80"/>
      <c r="T353" s="447"/>
      <c r="U353" s="447"/>
      <c r="V353" s="90"/>
      <c r="W353" s="80"/>
      <c r="X353" s="80"/>
      <c r="Y353" s="80"/>
      <c r="Z353" s="80"/>
      <c r="AA353" s="80"/>
      <c r="AB353" s="80"/>
      <c r="AC353" s="80"/>
    </row>
    <row r="354" spans="1:29" ht="12" customHeight="1">
      <c r="A354" s="15"/>
      <c r="B354" s="152"/>
      <c r="C354" s="90"/>
      <c r="D354" s="90"/>
      <c r="E354" s="80"/>
      <c r="F354" s="80"/>
      <c r="G354" s="80"/>
      <c r="H354" s="80"/>
      <c r="I354" s="144"/>
      <c r="J354" s="144"/>
      <c r="K354" s="144"/>
      <c r="L354" s="1629"/>
      <c r="M354" s="1629"/>
      <c r="N354" s="447"/>
      <c r="O354" s="80"/>
      <c r="P354" s="80"/>
      <c r="Q354" s="80"/>
      <c r="R354" s="80"/>
      <c r="S354" s="80"/>
      <c r="T354" s="447"/>
      <c r="U354" s="447"/>
      <c r="V354" s="90"/>
      <c r="W354" s="80"/>
      <c r="X354" s="80"/>
      <c r="Y354" s="80"/>
      <c r="Z354" s="80"/>
      <c r="AA354" s="80"/>
      <c r="AB354" s="80"/>
      <c r="AC354" s="80"/>
    </row>
    <row r="355" spans="1:29" ht="12" customHeight="1">
      <c r="A355" s="15"/>
      <c r="B355" s="140" t="s">
        <v>1121</v>
      </c>
      <c r="C355" s="90"/>
      <c r="D355" s="90"/>
      <c r="E355" s="80"/>
      <c r="F355" s="80"/>
      <c r="H355" s="80"/>
      <c r="I355" s="144"/>
      <c r="J355" s="144"/>
      <c r="K355" s="144"/>
      <c r="L355" s="1750"/>
      <c r="M355" s="1750"/>
      <c r="N355" s="447"/>
      <c r="O355" s="177" t="s">
        <v>1119</v>
      </c>
      <c r="P355" s="80"/>
      <c r="Q355" s="80"/>
      <c r="R355" s="80"/>
      <c r="S355" s="80"/>
      <c r="T355" s="447"/>
      <c r="U355" s="447"/>
      <c r="V355" s="90"/>
      <c r="W355" s="80"/>
      <c r="X355" s="80"/>
      <c r="Y355" s="80"/>
      <c r="Z355" s="80"/>
      <c r="AA355" s="80"/>
      <c r="AB355" s="80"/>
      <c r="AC355" s="80"/>
    </row>
    <row r="356" spans="1:29" ht="12" customHeight="1">
      <c r="A356" s="15"/>
      <c r="B356" s="152"/>
      <c r="C356" s="90"/>
      <c r="D356" s="90"/>
      <c r="E356" s="80"/>
      <c r="F356" s="80"/>
      <c r="G356" s="80"/>
      <c r="H356" s="80"/>
      <c r="I356" s="144"/>
      <c r="J356" s="144"/>
      <c r="K356" s="144"/>
      <c r="L356" s="144"/>
      <c r="M356" s="144"/>
      <c r="N356" s="447"/>
      <c r="O356" s="80"/>
      <c r="P356" s="80"/>
      <c r="Q356" s="80"/>
      <c r="R356" s="80"/>
      <c r="S356" s="80"/>
      <c r="T356" s="447"/>
      <c r="U356" s="447"/>
      <c r="V356" s="90"/>
      <c r="W356" s="80"/>
      <c r="X356" s="80"/>
      <c r="Y356" s="80"/>
      <c r="Z356" s="80"/>
      <c r="AA356" s="80"/>
      <c r="AB356" s="80"/>
      <c r="AC356" s="80"/>
    </row>
    <row r="357" spans="1:29" ht="12" customHeight="1">
      <c r="A357" s="15"/>
      <c r="B357" s="152"/>
      <c r="C357" s="90"/>
      <c r="D357" s="90"/>
      <c r="E357" s="80"/>
      <c r="F357" s="80"/>
      <c r="G357" s="80"/>
      <c r="H357" s="80"/>
      <c r="I357" s="144"/>
      <c r="J357" s="144"/>
      <c r="K357" s="144"/>
      <c r="L357" s="144"/>
      <c r="M357" s="144"/>
      <c r="N357" s="447"/>
      <c r="O357" s="80"/>
      <c r="P357" s="80"/>
      <c r="Q357" s="80"/>
      <c r="R357" s="80"/>
      <c r="S357" s="80"/>
      <c r="T357" s="447"/>
      <c r="U357" s="447"/>
      <c r="V357" s="90"/>
      <c r="W357" s="80"/>
      <c r="X357" s="80"/>
      <c r="Y357" s="80"/>
      <c r="Z357" s="80"/>
      <c r="AA357" s="80"/>
      <c r="AB357" s="80"/>
      <c r="AC357" s="80"/>
    </row>
    <row r="358" spans="1:29" ht="12" customHeight="1">
      <c r="A358" s="80"/>
      <c r="B358" s="490"/>
      <c r="C358" s="426"/>
      <c r="D358" s="90"/>
      <c r="E358" s="426"/>
      <c r="F358" s="90"/>
      <c r="G358" s="407"/>
      <c r="H358" s="407"/>
      <c r="I358" s="447"/>
      <c r="J358" s="167"/>
      <c r="K358" s="167"/>
      <c r="L358" s="167"/>
      <c r="M358" s="167"/>
      <c r="N358" s="167"/>
      <c r="O358" s="593"/>
      <c r="P358" s="167"/>
      <c r="Q358" s="80"/>
      <c r="R358" s="80"/>
      <c r="S358" s="80"/>
      <c r="T358" s="80"/>
      <c r="U358" s="80"/>
      <c r="V358" s="80"/>
      <c r="W358" s="80"/>
      <c r="X358" s="80"/>
      <c r="Y358" s="80"/>
      <c r="Z358" s="80"/>
      <c r="AA358" s="80"/>
      <c r="AB358" s="80"/>
      <c r="AC358" s="80"/>
    </row>
    <row r="359" spans="1:29" ht="12" customHeight="1">
      <c r="A359" s="80"/>
      <c r="B359" s="454" t="s">
        <v>613</v>
      </c>
      <c r="C359" s="594"/>
      <c r="D359" s="126"/>
      <c r="E359" s="594"/>
      <c r="F359" s="126"/>
      <c r="G359" s="455"/>
      <c r="H359" s="455"/>
      <c r="I359" s="456"/>
      <c r="J359" s="543"/>
      <c r="K359" s="543"/>
      <c r="L359" s="543"/>
      <c r="M359" s="543"/>
      <c r="N359" s="595"/>
      <c r="O359" s="593"/>
      <c r="P359" s="167"/>
      <c r="Q359" s="80"/>
      <c r="R359" s="80"/>
      <c r="S359" s="80"/>
      <c r="T359" s="80"/>
      <c r="U359" s="80"/>
      <c r="V359" s="80"/>
      <c r="W359" s="80"/>
      <c r="X359" s="80"/>
      <c r="Y359" s="80"/>
      <c r="Z359" s="80"/>
      <c r="AA359" s="80"/>
      <c r="AB359" s="80"/>
      <c r="AC359" s="80"/>
    </row>
    <row r="360" spans="1:29" ht="12" customHeight="1">
      <c r="A360" s="80"/>
      <c r="B360" s="1175"/>
      <c r="C360" s="1232"/>
      <c r="D360" s="1100"/>
      <c r="E360" s="1232"/>
      <c r="F360" s="1100"/>
      <c r="G360" s="1176"/>
      <c r="H360" s="1176"/>
      <c r="I360" s="1177"/>
      <c r="J360" s="1157"/>
      <c r="K360" s="1157"/>
      <c r="L360" s="1157"/>
      <c r="M360" s="1157"/>
      <c r="N360" s="1233"/>
      <c r="O360" s="593"/>
      <c r="P360" s="167"/>
      <c r="Q360" s="80"/>
      <c r="R360" s="80"/>
      <c r="S360" s="80"/>
      <c r="T360" s="80"/>
      <c r="U360" s="80"/>
      <c r="V360" s="80"/>
      <c r="W360" s="80"/>
      <c r="X360" s="80"/>
      <c r="Y360" s="80"/>
      <c r="Z360" s="80"/>
      <c r="AA360" s="80"/>
      <c r="AB360" s="80"/>
      <c r="AC360" s="80"/>
    </row>
    <row r="361" spans="1:29" ht="12" customHeight="1">
      <c r="A361" s="80"/>
      <c r="B361" s="1175"/>
      <c r="C361" s="1232"/>
      <c r="D361" s="1100"/>
      <c r="E361" s="1232"/>
      <c r="F361" s="1100"/>
      <c r="G361" s="1176"/>
      <c r="H361" s="1176"/>
      <c r="I361" s="1177"/>
      <c r="J361" s="1157"/>
      <c r="K361" s="1157"/>
      <c r="L361" s="1157"/>
      <c r="M361" s="1157"/>
      <c r="N361" s="1233"/>
      <c r="O361" s="593"/>
      <c r="P361" s="167"/>
      <c r="Q361" s="80"/>
      <c r="R361" s="80"/>
      <c r="S361" s="80"/>
      <c r="T361" s="80"/>
      <c r="U361" s="80"/>
      <c r="V361" s="80"/>
      <c r="W361" s="80"/>
      <c r="X361" s="80"/>
      <c r="Y361" s="80"/>
      <c r="Z361" s="80"/>
      <c r="AA361" s="80"/>
      <c r="AB361" s="80"/>
      <c r="AC361" s="80"/>
    </row>
    <row r="362" spans="1:29" ht="12" customHeight="1">
      <c r="A362" s="80"/>
      <c r="B362" s="1175"/>
      <c r="C362" s="1232"/>
      <c r="D362" s="1100"/>
      <c r="E362" s="1232"/>
      <c r="F362" s="1100"/>
      <c r="G362" s="1176"/>
      <c r="H362" s="1176"/>
      <c r="I362" s="1177"/>
      <c r="J362" s="1157"/>
      <c r="K362" s="1157"/>
      <c r="L362" s="1157"/>
      <c r="M362" s="1157"/>
      <c r="N362" s="1233"/>
      <c r="O362" s="593"/>
      <c r="P362" s="167"/>
      <c r="Q362" s="80"/>
      <c r="R362" s="80"/>
      <c r="S362" s="80"/>
      <c r="T362" s="80"/>
      <c r="U362" s="80"/>
      <c r="V362" s="80"/>
      <c r="W362" s="80"/>
      <c r="X362" s="80"/>
      <c r="Y362" s="80"/>
      <c r="Z362" s="80"/>
      <c r="AA362" s="80"/>
      <c r="AB362" s="80"/>
      <c r="AC362" s="80"/>
    </row>
    <row r="363" spans="1:29" ht="12" customHeight="1">
      <c r="A363" s="80"/>
      <c r="B363" s="1175"/>
      <c r="C363" s="1232"/>
      <c r="D363" s="1100"/>
      <c r="E363" s="1232"/>
      <c r="F363" s="1100"/>
      <c r="G363" s="1176"/>
      <c r="H363" s="1176"/>
      <c r="I363" s="1177"/>
      <c r="J363" s="1157"/>
      <c r="K363" s="1157"/>
      <c r="L363" s="1157"/>
      <c r="M363" s="1157"/>
      <c r="N363" s="1233"/>
      <c r="O363" s="593"/>
      <c r="P363" s="167"/>
      <c r="Q363" s="80"/>
      <c r="R363" s="80"/>
      <c r="S363" s="80"/>
      <c r="T363" s="80"/>
      <c r="U363" s="80"/>
      <c r="V363" s="80"/>
      <c r="W363" s="80"/>
      <c r="X363" s="80"/>
      <c r="Y363" s="80"/>
      <c r="Z363" s="80"/>
      <c r="AA363" s="80"/>
      <c r="AB363" s="80"/>
      <c r="AC363" s="80"/>
    </row>
    <row r="364" spans="1:29" ht="12" customHeight="1">
      <c r="A364" s="80"/>
      <c r="B364" s="1175"/>
      <c r="C364" s="1232"/>
      <c r="D364" s="1100"/>
      <c r="E364" s="1232"/>
      <c r="F364" s="1100"/>
      <c r="G364" s="1176"/>
      <c r="H364" s="1176"/>
      <c r="I364" s="1177"/>
      <c r="J364" s="1157"/>
      <c r="K364" s="1157"/>
      <c r="L364" s="1157"/>
      <c r="M364" s="1157"/>
      <c r="N364" s="1233"/>
      <c r="O364" s="593"/>
      <c r="P364" s="167"/>
      <c r="Q364" s="80"/>
      <c r="R364" s="80"/>
      <c r="S364" s="80"/>
      <c r="T364" s="80"/>
      <c r="U364" s="80"/>
      <c r="V364" s="80"/>
      <c r="W364" s="80"/>
      <c r="X364" s="80"/>
      <c r="Y364" s="80"/>
      <c r="Z364" s="80"/>
      <c r="AA364" s="80"/>
      <c r="AB364" s="80"/>
      <c r="AC364" s="80"/>
    </row>
    <row r="365" spans="1:29" ht="12" customHeight="1">
      <c r="A365" s="80"/>
      <c r="B365" s="1234"/>
      <c r="C365" s="1232"/>
      <c r="D365" s="1100"/>
      <c r="E365" s="1232"/>
      <c r="F365" s="1100"/>
      <c r="G365" s="1176"/>
      <c r="H365" s="1176"/>
      <c r="I365" s="1177"/>
      <c r="J365" s="1157"/>
      <c r="K365" s="1157"/>
      <c r="L365" s="1157"/>
      <c r="M365" s="1157"/>
      <c r="N365" s="1233"/>
      <c r="O365" s="593"/>
      <c r="P365" s="167"/>
      <c r="Q365" s="80"/>
      <c r="R365" s="80"/>
      <c r="S365" s="80"/>
      <c r="T365" s="80"/>
      <c r="U365" s="80"/>
      <c r="V365" s="80"/>
      <c r="W365" s="80"/>
      <c r="X365" s="80"/>
      <c r="Y365" s="80"/>
      <c r="Z365" s="80"/>
      <c r="AA365" s="80"/>
      <c r="AB365" s="80"/>
      <c r="AC365" s="80"/>
    </row>
    <row r="366" spans="1:29" ht="12" customHeight="1">
      <c r="A366" s="80"/>
      <c r="B366" s="1234"/>
      <c r="C366" s="1232"/>
      <c r="D366" s="1100"/>
      <c r="E366" s="1232"/>
      <c r="F366" s="1100"/>
      <c r="G366" s="1176"/>
      <c r="H366" s="1176"/>
      <c r="I366" s="1177"/>
      <c r="J366" s="1157"/>
      <c r="K366" s="1157"/>
      <c r="L366" s="1157"/>
      <c r="M366" s="1157"/>
      <c r="N366" s="1233"/>
      <c r="O366" s="593"/>
      <c r="P366" s="167"/>
      <c r="Q366" s="80"/>
      <c r="R366" s="80"/>
      <c r="S366" s="80"/>
      <c r="T366" s="80"/>
      <c r="U366" s="80"/>
      <c r="V366" s="80"/>
      <c r="W366" s="80"/>
      <c r="X366" s="80"/>
      <c r="Y366" s="80"/>
      <c r="Z366" s="80"/>
      <c r="AA366" s="80"/>
      <c r="AB366" s="80"/>
      <c r="AC366" s="80"/>
    </row>
    <row r="367" spans="1:29" ht="12" customHeight="1">
      <c r="A367" s="80"/>
      <c r="B367" s="1235"/>
      <c r="C367" s="1236"/>
      <c r="D367" s="1108"/>
      <c r="E367" s="1236"/>
      <c r="F367" s="1108"/>
      <c r="G367" s="1180"/>
      <c r="H367" s="1180"/>
      <c r="I367" s="1181"/>
      <c r="J367" s="1191"/>
      <c r="K367" s="1191"/>
      <c r="L367" s="1191"/>
      <c r="M367" s="1191"/>
      <c r="N367" s="1237"/>
      <c r="O367" s="593"/>
      <c r="P367" s="167"/>
      <c r="Q367" s="80"/>
      <c r="R367" s="80"/>
      <c r="S367" s="80"/>
      <c r="T367" s="80"/>
      <c r="U367" s="80"/>
      <c r="V367" s="80"/>
      <c r="W367" s="80"/>
      <c r="X367" s="80"/>
      <c r="Y367" s="80"/>
      <c r="Z367" s="80"/>
      <c r="AA367" s="80"/>
      <c r="AB367" s="80"/>
      <c r="AC367" s="80"/>
    </row>
    <row r="368" spans="1:29" ht="12" customHeight="1">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row>
    <row r="369" spans="1:29" ht="12" customHeight="1">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row>
    <row r="370" spans="1:29" ht="12" customHeight="1">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row>
    <row r="371" spans="1:29" ht="12" customHeight="1">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row>
    <row r="372" spans="1:29" ht="12" customHeight="1">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row>
    <row r="373" spans="1:29" ht="12" customHeight="1">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row>
    <row r="374" spans="1:29" ht="12" customHeight="1">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row>
    <row r="375" spans="1:29" ht="12" customHeight="1">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row>
    <row r="376" spans="1:29" ht="12" customHeight="1">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row>
    <row r="377" spans="1:29" ht="12" customHeight="1">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row>
    <row r="378" spans="1:29" ht="12" customHeight="1">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row>
    <row r="379" spans="1:29" ht="12" customHeight="1">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row>
    <row r="380" spans="1:29" ht="12" customHeight="1">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row>
    <row r="381" spans="1:29" ht="12" customHeight="1">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row>
    <row r="382" spans="1:29" ht="12" customHeight="1">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row>
    <row r="383" spans="1:29" ht="12" customHeight="1">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row>
    <row r="384" spans="1:29" ht="12" customHeight="1">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row>
    <row r="385" spans="1:29" ht="12" customHeight="1">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row>
    <row r="386" spans="1:29" ht="12" customHeight="1">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row>
    <row r="387" spans="1:29" ht="12" customHeight="1">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row>
    <row r="388" spans="1:29" ht="12" customHeight="1">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row>
    <row r="389" spans="1:29" ht="12" customHeight="1">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row>
    <row r="390" spans="1:29" ht="12" customHeight="1">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row>
    <row r="391" spans="1:29" ht="12" customHeight="1">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row>
    <row r="392" spans="1:29" ht="12" customHeight="1">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row>
    <row r="393" spans="1:29" ht="12" customHeight="1">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row>
    <row r="394" spans="1:29" ht="12" customHeight="1">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row>
    <row r="395" spans="1:29" ht="12" customHeight="1">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row>
    <row r="396" spans="1:29" ht="12" customHeight="1">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row>
    <row r="397" spans="1:29" ht="12" customHeight="1">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row>
    <row r="398" spans="1:29" ht="12" customHeight="1">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row>
    <row r="399" spans="1:29" ht="12" customHeight="1">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row>
    <row r="400" spans="1:29" ht="12" customHeight="1">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row>
    <row r="401" spans="1:29" ht="12" customHeight="1">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row>
    <row r="402" spans="1:29" ht="12" customHeight="1">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row>
    <row r="403" spans="1:29" ht="12" customHeight="1">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row>
    <row r="404" spans="1:29" ht="12" customHeight="1">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row>
    <row r="405" spans="1:29" ht="12" customHeight="1">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row>
    <row r="406" spans="1:29" ht="12" customHeight="1">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row>
    <row r="407" spans="1:29" ht="12" customHeight="1">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row>
    <row r="408" spans="1:29" ht="12" customHeight="1">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row>
    <row r="409" spans="1:29" ht="12" customHeight="1">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row>
    <row r="410" spans="1:29" ht="12" customHeight="1">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row>
    <row r="411" spans="1:29" ht="12" customHeight="1">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row>
    <row r="412" spans="1:29" ht="12" customHeight="1">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row>
    <row r="413" spans="1:29" ht="12" customHeight="1">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row>
    <row r="414" spans="1:29" ht="12" customHeight="1">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row>
    <row r="415" spans="1:29" ht="12" customHeight="1">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row>
    <row r="416" spans="1:29" ht="12" customHeight="1">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row>
    <row r="417" spans="1:29" ht="12" customHeight="1">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row>
    <row r="418" spans="1:29" ht="12" customHeight="1">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row>
    <row r="419" spans="1:29" ht="12" customHeight="1">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row>
    <row r="420" spans="1:29" ht="12" customHeight="1">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row>
    <row r="421" spans="1:29" ht="12" customHeight="1">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row>
    <row r="422" spans="1:29" ht="12" customHeight="1">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row>
    <row r="423" spans="1:29" ht="12" customHeight="1">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row>
    <row r="424" spans="1:29" ht="12" customHeight="1">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row>
    <row r="425" spans="1:29" ht="12" customHeight="1">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row>
    <row r="426" spans="1:29" ht="12" customHeight="1">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row>
    <row r="427" spans="1:29" ht="12" customHeight="1">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row>
    <row r="428" spans="1:29" ht="12" customHeight="1">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row>
    <row r="429" spans="1:29" ht="12" customHeight="1">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row>
    <row r="430" spans="1:29" ht="12" customHeight="1">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row>
    <row r="431" spans="1:29" ht="12" customHeight="1">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row>
    <row r="432" spans="1:29" ht="12" customHeight="1">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row>
    <row r="433" spans="1:29" ht="12" customHeight="1">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row>
    <row r="434" spans="1:29" ht="12" customHeight="1">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row>
    <row r="435" spans="1:29" ht="12" customHeight="1">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row>
    <row r="436" spans="1:29" ht="12" customHeight="1">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row>
    <row r="437" spans="1:29" ht="12" customHeight="1">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row>
    <row r="438" spans="1:29" ht="12" customHeight="1">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row>
    <row r="439" spans="1:29" ht="12" customHeight="1">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row>
    <row r="440" spans="1:29" ht="12" customHeight="1">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row>
    <row r="441" spans="1:29" ht="12" customHeight="1">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row>
    <row r="442" spans="1:29" ht="12" customHeight="1">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row>
    <row r="443" spans="1:29" ht="12" customHeight="1">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row>
    <row r="444" spans="1:29" ht="12" customHeight="1">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row>
    <row r="445" spans="1:29" ht="12" customHeight="1">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row>
    <row r="446" spans="1:29" ht="12" customHeight="1">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row>
    <row r="447" spans="1:29" ht="12" customHeight="1">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row>
    <row r="448" spans="1:29" ht="12" customHeight="1">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row>
    <row r="449" spans="1:29" ht="12" customHeight="1">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row>
    <row r="450" spans="1:29" ht="12" customHeight="1">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row>
    <row r="451" spans="1:29" ht="12" customHeight="1">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row>
    <row r="452" spans="1:29" ht="12" customHeight="1">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row>
    <row r="453" spans="1:29" ht="12" customHeight="1">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row>
    <row r="454" spans="1:29" ht="12" customHeight="1">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row>
    <row r="455" spans="1:29" ht="12" customHeight="1">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row>
    <row r="456" spans="1:29" ht="12" customHeight="1">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row>
    <row r="457" spans="1:29" ht="12" customHeight="1">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row>
    <row r="458" spans="1:29" ht="12" customHeight="1">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row>
    <row r="459" spans="1:29" ht="12" customHeight="1">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row>
    <row r="460" spans="1:29" ht="12" customHeight="1">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row>
    <row r="461" spans="1:29" ht="12" customHeight="1">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row>
    <row r="462" spans="1:29" ht="12" customHeight="1">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row>
    <row r="463" spans="1:29" ht="12" customHeight="1">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row>
    <row r="464" spans="1:29" ht="12" customHeight="1">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row>
    <row r="465" spans="1:29" ht="12" customHeight="1">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row>
    <row r="466" spans="1:29" ht="12" customHeight="1">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row>
    <row r="467" spans="1:29" ht="12" customHeight="1">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row>
    <row r="468" spans="1:29" ht="12" customHeight="1">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row>
    <row r="469" spans="1:29" ht="12" customHeight="1">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row>
    <row r="470" spans="1:29" ht="12" customHeight="1">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row>
    <row r="471" spans="1:29" ht="12" customHeight="1">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row>
    <row r="472" spans="1:29" ht="12" customHeight="1">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row>
    <row r="473" spans="1:29" ht="12" customHeight="1">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row>
    <row r="474" spans="1:29" ht="12" customHeight="1">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row>
    <row r="475" spans="1:29" ht="12" customHeight="1">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row>
    <row r="476" spans="1:29" ht="12" customHeight="1">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row>
    <row r="477" spans="1:29" ht="12" customHeight="1">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row>
    <row r="478" spans="1:29" ht="12" customHeight="1">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row>
    <row r="479" spans="1:29" ht="12" customHeight="1">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row>
    <row r="480" spans="1:29" ht="12" customHeight="1">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row>
    <row r="481" spans="1:29" ht="12" customHeight="1">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row>
    <row r="482" spans="1:29" ht="12" customHeight="1">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row>
    <row r="483" spans="1:29" ht="12" customHeight="1">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row>
    <row r="484" spans="1:29" ht="12" customHeight="1">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row>
    <row r="485" spans="1:29" ht="12" customHeight="1">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row>
    <row r="486" spans="1:29" ht="12" customHeight="1">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row>
    <row r="487" spans="1:29" ht="12" customHeight="1">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row>
    <row r="488" spans="1:29" ht="12" customHeight="1">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row>
    <row r="489" spans="1:29" ht="12" customHeight="1">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row>
    <row r="490" spans="1:29" ht="12" customHeight="1">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row>
    <row r="491" spans="1:29" ht="12" customHeight="1">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row>
    <row r="492" spans="1:29" ht="12" customHeight="1">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row>
    <row r="493" spans="1:29" ht="12" customHeight="1">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row>
    <row r="494" spans="1:29" ht="12" customHeight="1">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row>
    <row r="495" spans="1:29" ht="12" customHeight="1">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row>
    <row r="496" spans="1:29" ht="12" customHeight="1">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row>
    <row r="497" spans="1:29" ht="12" customHeight="1">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row>
    <row r="498" spans="1:29" ht="12" customHeight="1">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row>
    <row r="499" spans="1:29" ht="12" customHeight="1">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row>
    <row r="500" spans="1:29" ht="12" customHeight="1">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row>
    <row r="501" spans="1:29" ht="12" customHeight="1">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row>
    <row r="502" spans="1:29" ht="12" customHeight="1">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row>
    <row r="503" spans="1:29" ht="12" customHeight="1">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row>
    <row r="504" spans="1:29" ht="12" customHeight="1">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row>
    <row r="505" spans="1:29" ht="12" customHeight="1">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row>
    <row r="506" spans="1:29" ht="12" customHeight="1">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row>
    <row r="507" spans="1:29" ht="12" customHeight="1">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row>
    <row r="508" spans="1:29" ht="12" customHeight="1">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row>
    <row r="509" spans="1:29" ht="12" customHeight="1">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row>
    <row r="510" spans="1:29" ht="12" customHeight="1">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row>
    <row r="511" spans="1:29" ht="12" customHeight="1">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row>
    <row r="512" spans="1:29" ht="12" customHeight="1">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row>
    <row r="513" spans="1:29" ht="12" customHeight="1">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row>
    <row r="514" spans="1:29" ht="12" customHeight="1">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row>
    <row r="515" spans="1:29" ht="12" customHeight="1">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row>
    <row r="516" spans="1:29" ht="12" customHeight="1">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row>
    <row r="517" spans="1:29" ht="12" customHeight="1">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row>
    <row r="518" spans="1:29" ht="12" customHeight="1">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row>
    <row r="519" spans="1:29" ht="12" customHeight="1">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row>
    <row r="520" spans="1:29" ht="12" customHeight="1">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row>
    <row r="521" spans="1:29" ht="12" customHeight="1">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row>
    <row r="522" spans="1:29" ht="12" customHeight="1">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row>
    <row r="523" spans="1:29" ht="12" customHeight="1">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row>
    <row r="524" spans="1:29" ht="12" customHeight="1">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row>
    <row r="525" spans="1:29" ht="12" customHeight="1">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row>
    <row r="526" spans="1:29" ht="12" customHeight="1">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row>
    <row r="527" spans="1:29" ht="12" customHeight="1">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row>
    <row r="528" spans="1:29" ht="12" customHeight="1">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row>
    <row r="529" spans="1:29" ht="12" customHeight="1">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row>
    <row r="530" spans="1:29" ht="12" customHeight="1">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row>
    <row r="531" spans="1:29" ht="12" customHeight="1">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row>
    <row r="532" spans="1:29" ht="12" customHeight="1">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row>
    <row r="533" spans="1:29" ht="12" customHeight="1">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row>
    <row r="534" spans="1:29" ht="12" customHeight="1">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row>
    <row r="535" spans="1:29" ht="12" customHeight="1">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row>
    <row r="536" spans="1:29" ht="12" customHeight="1">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row>
    <row r="537" spans="1:29" ht="12" customHeight="1">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row>
    <row r="538" spans="1:29" ht="12" customHeight="1">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row>
    <row r="539" spans="1:29" ht="12" customHeight="1">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row>
    <row r="540" spans="1:29" ht="12" customHeight="1">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row>
    <row r="541" spans="1:29" ht="12" customHeight="1">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row>
    <row r="542" spans="1:29" ht="12" customHeight="1">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row>
    <row r="543" spans="1:29" ht="12" customHeight="1">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row>
    <row r="544" spans="1:29" ht="12" customHeight="1">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row>
    <row r="545" spans="1:29" ht="12" customHeight="1">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row>
    <row r="546" spans="1:29" ht="12" customHeight="1">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row>
    <row r="547" spans="1:29" ht="12" customHeight="1">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row>
    <row r="548" spans="1:29" ht="12" customHeight="1">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row>
    <row r="549" spans="1:29" ht="12" customHeight="1">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row>
    <row r="550" spans="1:29" ht="12" customHeight="1">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row>
    <row r="551" spans="1:29" ht="12" customHeight="1">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row>
    <row r="552" spans="1:29" ht="12" customHeight="1">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row>
    <row r="553" spans="1:29" ht="12" customHeight="1">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row>
    <row r="554" spans="1:29" ht="12" customHeight="1">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row>
    <row r="555" spans="1:29" ht="12" customHeight="1">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row>
    <row r="556" spans="1:29" ht="12" customHeight="1">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row>
    <row r="557" spans="1:29" ht="12" customHeight="1">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row>
    <row r="558" spans="1:29" ht="12" customHeight="1">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row>
    <row r="559" spans="1:29" ht="12" customHeight="1">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row>
    <row r="560" spans="1:29" ht="12" customHeight="1">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row>
    <row r="561" spans="1:29" ht="12" customHeight="1">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row>
    <row r="562" spans="1:29" ht="12" customHeight="1">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row>
    <row r="563" spans="1:29" ht="12" customHeight="1">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row>
    <row r="564" spans="1:29" ht="12" customHeight="1">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row>
    <row r="565" spans="1:29" ht="12" customHeight="1">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row>
    <row r="566" spans="1:29" ht="12" customHeight="1">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row>
    <row r="567" spans="1:29" ht="12" customHeight="1">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row>
    <row r="568" spans="1:29" ht="12" customHeight="1">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row>
    <row r="569" spans="1:29" ht="12" customHeight="1">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row>
    <row r="570" spans="1:29" ht="12" customHeight="1">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row>
    <row r="571" spans="1:29" ht="12" customHeight="1">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row>
    <row r="572" spans="1:29" ht="12" customHeight="1">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row>
    <row r="573" spans="1:29" ht="12" customHeight="1">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row>
    <row r="574" spans="1:29" ht="12" customHeight="1">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row>
    <row r="575" spans="1:29" ht="12" customHeight="1">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row>
    <row r="576" spans="1:29" ht="12" customHeight="1">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row>
    <row r="577" spans="1:29" ht="12" customHeight="1">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row>
    <row r="578" spans="1:29" ht="12" customHeight="1">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row>
    <row r="579" spans="1:29" ht="12" customHeight="1">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row>
    <row r="580" spans="1:29" ht="12" customHeight="1">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row>
    <row r="581" spans="1:29" ht="12" customHeight="1">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row>
    <row r="582" spans="1:29" ht="12" customHeight="1">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row>
    <row r="583" spans="1:29" ht="12" customHeight="1">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row>
    <row r="584" spans="1:29" ht="12" customHeight="1">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row>
    <row r="585" spans="1:29" ht="12" customHeight="1">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row>
    <row r="586" spans="1:29" ht="12" customHeight="1">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row>
    <row r="587" spans="1:29" ht="12" customHeight="1">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row>
    <row r="588" spans="1:29" ht="12" customHeight="1">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row>
    <row r="589" spans="1:29" ht="12" customHeight="1">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row>
    <row r="590" spans="1:29" ht="12" customHeight="1">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row>
    <row r="591" spans="1:29" ht="12" customHeight="1">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row>
    <row r="592" spans="1:29" ht="12" customHeight="1">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row>
    <row r="593" spans="1:29" ht="12" customHeight="1">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row>
    <row r="594" spans="1:29" ht="12" customHeight="1">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row>
    <row r="595" spans="1:29" ht="12" customHeight="1">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row>
    <row r="596" spans="1:29" ht="12" customHeight="1">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row>
    <row r="597" spans="1:29" ht="12" customHeight="1">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row>
    <row r="598" spans="1:29" ht="12" customHeight="1">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row>
    <row r="599" spans="1:29" ht="12" customHeight="1">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row>
    <row r="600" spans="1:29" ht="12" customHeight="1">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row>
    <row r="601" spans="1:29" ht="12" customHeight="1">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row>
    <row r="602" spans="1:29" ht="12" customHeight="1">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row>
    <row r="603" spans="1:29" ht="12" customHeight="1">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row>
    <row r="604" spans="1:29" ht="12" customHeight="1">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row>
    <row r="605" spans="1:29" ht="12" customHeight="1">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row>
    <row r="606" spans="1:29" ht="12" customHeight="1">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row>
    <row r="607" spans="1:29" ht="12" customHeight="1">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row>
    <row r="608" spans="1:29" ht="12" customHeight="1">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row>
    <row r="609" spans="1:29" ht="12" customHeight="1">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row>
    <row r="610" spans="1:29" ht="12" customHeight="1">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row>
    <row r="611" spans="1:29" ht="12" customHeight="1">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row>
    <row r="612" spans="1:29" ht="12" customHeight="1">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row>
    <row r="613" spans="1:29" ht="12" customHeight="1">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row>
    <row r="614" spans="1:29" ht="12" customHeight="1">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row>
    <row r="615" spans="1:29" ht="12" customHeight="1">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row>
    <row r="616" spans="1:29" ht="12" customHeight="1">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row>
    <row r="617" spans="1:29" ht="12" customHeight="1">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row>
    <row r="618" spans="1:29" ht="12" customHeight="1">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row>
    <row r="619" spans="1:29" ht="12" customHeight="1">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row>
    <row r="620" spans="1:29" ht="12" customHeight="1">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row>
    <row r="621" spans="1:29" ht="12" customHeight="1">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row>
    <row r="622" spans="1:29" ht="12" customHeight="1">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row>
    <row r="623" spans="1:29" ht="12" customHeight="1">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row>
    <row r="624" spans="1:29" ht="12" customHeight="1">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row>
    <row r="625" spans="1:29" ht="12" customHeight="1">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row>
    <row r="626" spans="1:29" ht="12" customHeight="1">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row>
    <row r="627" spans="1:29" ht="12" customHeight="1">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row>
    <row r="628" spans="1:29" ht="12" customHeight="1">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row>
    <row r="629" spans="1:29" ht="12" customHeight="1">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row>
    <row r="630" spans="1:29" ht="12" customHeight="1">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row>
    <row r="631" spans="1:29" ht="12" customHeight="1">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row>
    <row r="632" spans="1:29" ht="12" customHeight="1">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row>
    <row r="633" spans="1:29" ht="12" customHeight="1">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row>
    <row r="634" spans="1:29" ht="12" customHeight="1">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row>
    <row r="635" spans="1:29" ht="12" customHeight="1">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row>
    <row r="636" spans="1:29" ht="12" customHeight="1">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row>
    <row r="637" spans="1:29" ht="12" customHeight="1">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row>
    <row r="638" spans="1:29" ht="12" customHeight="1">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row>
    <row r="639" spans="1:29" ht="12" customHeight="1">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row>
    <row r="640" spans="1:29" ht="12" customHeight="1">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row>
    <row r="641" spans="1:29" ht="12" customHeight="1">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row>
    <row r="642" spans="1:29" ht="12" customHeight="1">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row>
    <row r="643" spans="1:29" ht="12" customHeight="1">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row>
    <row r="644" spans="1:29" ht="12" customHeight="1">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row>
    <row r="645" spans="1:29" ht="12" customHeight="1">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row>
    <row r="646" spans="1:29" ht="12" customHeigh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row>
    <row r="647" spans="1:29" ht="12" customHeight="1">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row>
    <row r="648" spans="1:29" ht="12" customHeight="1">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row>
    <row r="649" spans="1:29" ht="12" customHeight="1">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row>
    <row r="650" spans="1:29" ht="12" customHeight="1">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row>
    <row r="651" spans="1:29" ht="12" customHeight="1">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row>
    <row r="652" spans="1:29" ht="12" customHeight="1">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row>
    <row r="653" spans="1:29" ht="12" customHeight="1">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row>
    <row r="654" spans="1:29" ht="12" customHeight="1">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row>
    <row r="655" spans="1:29" ht="12" customHeight="1">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row>
    <row r="656" spans="1:29" ht="12" customHeigh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row>
    <row r="657" spans="1:29" ht="12" customHeight="1">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row>
    <row r="658" spans="1:29" ht="12" customHeight="1">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row>
    <row r="659" spans="1:29" ht="12" customHeight="1">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row>
    <row r="660" spans="1:29" ht="12" customHeight="1">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row>
    <row r="661" spans="1:29" ht="12" customHeight="1">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row>
    <row r="662" spans="1:29" ht="12" customHeight="1">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row>
    <row r="663" spans="1:29" ht="12" customHeight="1">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row>
    <row r="664" spans="1:29" ht="12" customHeight="1">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row>
    <row r="665" spans="1:29" ht="12" customHeight="1">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row>
    <row r="666" spans="1:29" ht="12" customHeight="1">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row>
    <row r="667" spans="1:29" ht="12" customHeight="1">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row>
    <row r="668" spans="1:29" ht="12" customHeight="1">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row>
    <row r="669" spans="1:29" ht="12" customHeight="1">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row>
    <row r="670" spans="1:29" ht="12" customHeight="1">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row>
    <row r="671" spans="1:29" ht="12" customHeight="1">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row>
    <row r="672" spans="1:29" ht="12" customHeight="1">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row>
    <row r="673" spans="1:29" ht="12" customHeight="1">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row>
    <row r="674" spans="1:29" ht="12" customHeight="1">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row>
    <row r="675" spans="1:29" ht="12" customHeight="1">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row>
    <row r="676" spans="1:29" ht="12" customHeight="1">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row>
    <row r="677" spans="1:29" ht="12" customHeight="1">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row>
    <row r="678" spans="1:29" ht="12" customHeight="1">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row>
    <row r="679" spans="1:29" ht="12" customHeight="1">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row>
    <row r="680" spans="1:29" ht="12" customHeight="1">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row>
    <row r="681" spans="1:29" ht="12" customHeight="1">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row>
    <row r="682" spans="1:29" ht="12" customHeight="1">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row>
    <row r="683" spans="1:29" ht="12" customHeight="1">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row>
    <row r="684" spans="1:29" ht="12" customHeight="1">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row>
    <row r="685" spans="1:29" ht="12" customHeight="1">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row>
    <row r="686" spans="1:29" ht="12" customHeight="1">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row>
    <row r="687" spans="1:29" ht="12" customHeight="1">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row>
    <row r="688" spans="1:29" ht="12" customHeight="1">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row>
    <row r="689" spans="1:29" ht="12" customHeight="1">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row>
    <row r="690" spans="1:29" ht="12" customHeight="1">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row>
    <row r="691" spans="1:29" ht="12" customHeight="1">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row>
    <row r="692" spans="1:29" ht="12" customHeight="1">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row>
    <row r="693" spans="1:29" ht="12" customHeight="1">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row>
    <row r="694" spans="1:29" ht="12" customHeight="1">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row>
    <row r="695" spans="1:29" ht="12" customHeight="1">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row>
    <row r="696" spans="1:29" ht="12" customHeight="1">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row>
    <row r="697" spans="1:29" ht="12" customHeight="1">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row>
    <row r="698" spans="1:29" ht="12" customHeight="1">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row>
    <row r="699" spans="1:29" ht="12" customHeight="1">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row>
    <row r="700" spans="1:29" ht="12" customHeight="1">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row>
    <row r="701" spans="1:29" ht="12" customHeight="1">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row>
    <row r="702" spans="1:29" ht="12" customHeight="1">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row>
    <row r="703" spans="1:29" ht="12" customHeight="1">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row>
    <row r="704" spans="1:29" ht="12" customHeight="1">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row>
    <row r="705" spans="1:29" ht="12" customHeight="1">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row>
    <row r="706" spans="1:29" ht="12" customHeight="1">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row>
    <row r="707" spans="1:29" ht="12" customHeight="1">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row>
    <row r="708" spans="1:29" ht="12" customHeight="1">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row>
    <row r="709" spans="1:29" ht="12" customHeight="1">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row>
    <row r="710" spans="1:29" ht="12" customHeight="1">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row>
    <row r="711" spans="1:29" ht="12" customHeight="1">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row>
    <row r="712" spans="1:29" ht="12" customHeight="1">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row>
    <row r="713" spans="1:29" ht="12" customHeight="1">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row>
    <row r="714" spans="1:29" ht="12" customHeight="1">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row>
    <row r="715" spans="1:29" ht="12" customHeight="1">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row>
    <row r="716" spans="1:29" ht="12" customHeight="1">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row>
    <row r="717" spans="1:29" ht="12" customHeight="1">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row>
    <row r="718" spans="1:29" ht="12" customHeight="1">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row>
    <row r="719" spans="1:29" ht="12" customHeight="1">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row>
    <row r="720" spans="1:29" ht="12" customHeight="1">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row>
    <row r="721" spans="1:29" ht="12" customHeight="1">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row>
    <row r="722" spans="1:29" ht="12" customHeight="1">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row>
    <row r="723" spans="1:29" ht="12" customHeight="1">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row>
    <row r="724" spans="1:29" ht="12" customHeight="1">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row>
    <row r="725" spans="1:29" ht="12" customHeight="1">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row>
    <row r="726" spans="1:29" ht="12" customHeight="1">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row>
    <row r="727" spans="1:29" ht="12" customHeight="1">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row>
    <row r="728" spans="1:29" ht="12" customHeight="1">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row>
    <row r="729" spans="1:29" ht="12" customHeight="1">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row>
    <row r="730" spans="1:29" ht="12" customHeight="1">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row>
    <row r="731" spans="1:29" ht="12" customHeight="1">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row>
    <row r="732" spans="1:29" ht="12" customHeight="1">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row>
    <row r="733" spans="1:29" ht="12" customHeight="1">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row>
    <row r="734" spans="1:29" ht="12" customHeight="1">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row>
    <row r="735" spans="1:29" ht="12" customHeight="1">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row>
    <row r="736" spans="1:29" ht="12" customHeight="1">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row>
    <row r="737" spans="1:29" ht="12" customHeight="1">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row>
    <row r="738" spans="1:29" ht="12" customHeight="1">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row>
    <row r="739" spans="1:29" ht="12" customHeight="1">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row>
    <row r="740" spans="1:29" ht="12" customHeight="1">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row>
    <row r="741" spans="1:29" ht="12" customHeight="1">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row>
    <row r="742" spans="1:29" ht="12" customHeight="1">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row>
    <row r="743" spans="1:29" ht="12" customHeight="1">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row>
    <row r="744" spans="1:29" ht="12" customHeight="1">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row>
    <row r="745" spans="1:29" ht="12" customHeight="1">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row>
    <row r="746" spans="1:29" ht="12" customHeight="1">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row>
    <row r="747" spans="1:29" ht="12" customHeight="1">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row>
    <row r="748" spans="1:29" ht="12" customHeight="1">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row>
    <row r="749" spans="1:29" ht="12" customHeight="1">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row>
    <row r="750" spans="1:29" ht="12" customHeight="1">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row>
    <row r="751" spans="1:29" ht="12" customHeight="1">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row>
    <row r="752" spans="1:29" ht="12" customHeight="1">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row>
    <row r="753" spans="1:29" ht="12" customHeight="1">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row>
    <row r="754" spans="1:29" ht="12" customHeight="1">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row>
    <row r="755" spans="1:29" ht="12" customHeight="1">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row>
    <row r="756" spans="1:29" ht="12" customHeight="1">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row>
    <row r="757" spans="1:29" ht="12" customHeight="1">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row>
    <row r="758" spans="1:29" ht="12" customHeight="1">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row>
    <row r="759" spans="1:29" ht="12" customHeight="1">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row>
    <row r="760" spans="1:29" ht="12" customHeight="1">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row>
    <row r="761" spans="1:29" ht="12" customHeight="1">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row>
    <row r="762" spans="1:29" ht="12" customHeight="1">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row>
    <row r="763" spans="1:29" ht="12" customHeight="1">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row>
    <row r="764" spans="1:29" ht="12" customHeight="1">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row>
    <row r="765" spans="1:29" ht="12" customHeight="1">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row>
    <row r="766" spans="1:29" ht="12" customHeight="1">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row>
    <row r="767" spans="1:29" ht="12" customHeight="1">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row>
    <row r="768" spans="1:29" ht="12" customHeight="1">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row>
    <row r="769" spans="1:29" ht="12" customHeight="1">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row>
    <row r="770" spans="1:29" ht="12" customHeight="1">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row>
    <row r="771" spans="1:29" ht="12" customHeight="1">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row>
    <row r="772" spans="1:29" ht="12" customHeight="1">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row>
    <row r="773" spans="1:29" ht="12" customHeight="1">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row>
    <row r="774" spans="1:29" ht="12" customHeight="1">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row>
    <row r="775" spans="1:29" ht="12" customHeight="1">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row>
    <row r="776" spans="1:29" ht="12" customHeight="1">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row>
    <row r="777" spans="1:29" ht="12" customHeight="1">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row>
    <row r="778" spans="1:29" ht="12" customHeight="1">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row>
    <row r="779" spans="1:29" ht="12" customHeight="1">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row>
    <row r="780" spans="1:29" ht="12" customHeight="1">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row>
    <row r="781" spans="1:29" ht="12" customHeight="1">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row>
    <row r="782" spans="1:29" ht="12" customHeight="1">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row>
    <row r="783" spans="1:29" ht="12" customHeight="1">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row>
    <row r="784" spans="1:29" ht="12" customHeight="1">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row>
    <row r="785" spans="1:29" ht="12" customHeight="1">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row>
    <row r="786" spans="1:29" ht="12" customHeight="1">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row>
    <row r="787" spans="1:29" ht="12" customHeight="1">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row>
    <row r="788" spans="1:29" ht="12" customHeight="1">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row>
    <row r="789" spans="1:29" ht="12" customHeight="1">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row>
    <row r="790" spans="1:29" ht="12" customHeight="1">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row>
    <row r="791" spans="1:29" ht="12" customHeight="1">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row>
    <row r="792" spans="1:29" ht="12" customHeight="1">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row>
    <row r="793" spans="1:29" ht="12" customHeight="1">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row>
    <row r="794" spans="1:29" ht="12" customHeight="1">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row>
    <row r="795" spans="1:29" ht="12" customHeight="1">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row>
    <row r="796" spans="1:29" ht="12" customHeight="1">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row>
    <row r="797" spans="1:29" ht="12" customHeight="1">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row>
    <row r="798" spans="1:29" ht="12" customHeight="1">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row>
    <row r="799" spans="1:29" ht="12" customHeight="1">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row>
    <row r="800" spans="1:29" ht="12" customHeight="1">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row>
    <row r="801" spans="1:29" ht="12" customHeight="1">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row>
    <row r="802" spans="1:29" ht="12" customHeight="1">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row>
    <row r="803" spans="1:29" ht="12" customHeight="1">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row>
    <row r="804" spans="1:29" ht="12" customHeight="1">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row>
    <row r="805" spans="1:29" ht="12" customHeight="1">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row>
    <row r="806" spans="1:29" ht="12" customHeight="1">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row>
    <row r="807" spans="1:29" ht="12" customHeight="1">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row>
    <row r="808" spans="1:29" ht="12" customHeight="1">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row>
    <row r="809" spans="1:29" ht="12" customHeight="1">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row>
    <row r="810" spans="1:29" ht="12" customHeight="1">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row>
    <row r="811" spans="1:29" ht="12" customHeight="1">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row>
    <row r="812" spans="1:29" ht="12" customHeight="1">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row>
    <row r="813" spans="1:29" ht="12" customHeight="1">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row>
    <row r="814" spans="1:29" ht="12" customHeight="1">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row>
    <row r="815" spans="1:29" ht="12" customHeight="1">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row>
    <row r="816" spans="1:29" ht="12" customHeight="1">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row>
    <row r="817" spans="1:29" ht="12" customHeight="1">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row>
    <row r="818" spans="1:29" ht="12" customHeight="1">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row>
    <row r="819" spans="1:29" ht="12" customHeight="1">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row>
    <row r="820" spans="1:29" ht="12" customHeight="1">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row>
    <row r="821" spans="1:29" ht="12" customHeight="1">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row>
    <row r="822" spans="1:29" ht="12" customHeight="1">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row>
    <row r="823" spans="1:29" ht="12" customHeight="1">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row>
    <row r="824" spans="1:29" ht="12" customHeight="1">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row>
    <row r="825" spans="1:29" ht="12" customHeight="1">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row>
    <row r="826" spans="1:29" ht="12" customHeight="1">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row>
    <row r="827" spans="1:29" ht="12" customHeight="1">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row>
    <row r="828" spans="1:29" ht="12" customHeight="1">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row>
    <row r="829" spans="1:29" ht="12" customHeight="1">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row>
    <row r="830" spans="1:29" ht="12" customHeight="1">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row>
    <row r="831" spans="1:29" ht="12" customHeight="1">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row>
    <row r="832" spans="1:29" ht="12" customHeight="1">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row>
    <row r="833" spans="1:29" ht="12" customHeight="1">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row>
    <row r="834" spans="1:29" ht="12" customHeight="1">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row>
    <row r="835" spans="1:29" ht="12" customHeight="1">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row>
    <row r="836" spans="1:29" ht="12" customHeight="1">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row>
    <row r="837" spans="1:29" ht="12" customHeight="1">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row>
    <row r="838" spans="1:29" ht="12" customHeight="1">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row>
    <row r="839" spans="1:29" ht="12" customHeight="1">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row>
    <row r="840" spans="1:29" ht="12" customHeight="1">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row>
    <row r="841" spans="1:29" ht="12" customHeight="1">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row>
    <row r="842" spans="1:29" ht="12" customHeight="1">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row>
    <row r="843" spans="1:29" ht="12" customHeight="1">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row>
    <row r="844" spans="1:29" ht="12" customHeight="1">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row>
    <row r="845" spans="1:29" ht="12" customHeight="1">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row>
    <row r="846" spans="1:29" ht="12" customHeight="1">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row>
    <row r="847" spans="1:29" ht="12" customHeight="1">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row>
    <row r="848" spans="1:29" ht="12" customHeight="1">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row>
    <row r="849" spans="1:29" ht="12" customHeight="1">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row>
    <row r="850" spans="1:29" ht="12" customHeight="1">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row>
    <row r="851" spans="1:29" ht="12" customHeight="1">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row>
    <row r="852" spans="1:29" ht="12" customHeight="1">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row>
    <row r="853" spans="1:29" ht="12" customHeight="1">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row>
    <row r="854" spans="1:29" ht="12" customHeight="1">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row>
    <row r="855" spans="1:29" ht="12" customHeight="1">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row>
    <row r="856" spans="1:29" ht="12" customHeight="1">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row>
    <row r="857" spans="1:29" ht="12" customHeight="1">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row>
    <row r="858" spans="1:29" ht="12" customHeight="1">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row>
    <row r="859" spans="1:29" ht="12" customHeight="1">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row>
    <row r="860" spans="1:29" ht="12" customHeight="1">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row>
    <row r="861" spans="1:29" ht="12" customHeight="1">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row>
    <row r="862" spans="1:29" ht="12" customHeight="1">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row>
    <row r="863" spans="1:29" ht="12" customHeight="1">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row>
    <row r="864" spans="1:29" ht="12" customHeight="1">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row>
    <row r="865" spans="1:29" ht="12" customHeight="1">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row>
    <row r="866" spans="1:29" ht="12" customHeight="1">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row>
    <row r="867" spans="1:29" ht="12" customHeight="1">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row>
    <row r="868" spans="1:29" ht="12" customHeight="1">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row>
    <row r="869" spans="1:29" ht="12" customHeight="1">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row>
    <row r="870" spans="1:29" ht="12" customHeight="1">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row>
    <row r="871" spans="1:29" ht="12" customHeight="1">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row>
    <row r="872" spans="1:29" ht="12" customHeight="1">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row>
    <row r="873" spans="1:29" ht="12" customHeight="1">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row>
    <row r="874" spans="1:29" ht="12" customHeight="1">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row>
    <row r="875" spans="1:29" ht="12" customHeight="1">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row>
    <row r="876" spans="1:29" ht="12" customHeight="1">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row>
    <row r="877" spans="1:29" ht="12" customHeight="1">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row>
    <row r="878" spans="1:29" ht="12" customHeight="1">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row>
    <row r="879" spans="1:29" ht="12" customHeight="1">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row>
    <row r="880" spans="1:29" ht="12" customHeight="1">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row>
    <row r="881" spans="1:29" ht="12" customHeight="1">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row>
    <row r="882" spans="1:29" ht="12" customHeight="1">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row>
    <row r="883" spans="1:29" ht="12" customHeight="1">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row>
    <row r="884" spans="1:29" ht="12" customHeight="1">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row>
    <row r="885" spans="1:29" ht="12" customHeight="1">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row>
    <row r="886" spans="1:29" ht="12" customHeight="1">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row>
    <row r="887" spans="1:29" ht="12" customHeight="1">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row>
    <row r="888" spans="1:29" ht="12" customHeight="1">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row>
    <row r="889" spans="1:29" ht="12" customHeight="1">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row>
    <row r="890" spans="1:29" ht="12" customHeight="1">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row>
    <row r="891" spans="1:29" ht="12" customHeight="1">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row>
    <row r="892" spans="1:29" ht="12" customHeight="1">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row>
    <row r="893" spans="1:29" ht="12" customHeight="1">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row>
    <row r="894" spans="1:29" ht="12" customHeight="1">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row>
    <row r="895" spans="1:29" ht="12" customHeight="1">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row>
    <row r="896" spans="1:29" ht="12" customHeight="1">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row>
    <row r="897" spans="1:29" ht="12" customHeight="1">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row>
    <row r="898" spans="1:29" ht="12" customHeight="1">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row>
    <row r="899" spans="1:29" ht="12" customHeight="1">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row>
    <row r="900" spans="1:29" ht="12" customHeight="1">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row>
    <row r="901" spans="1:29" ht="12" customHeight="1">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row>
    <row r="902" spans="1:29" ht="12" customHeight="1">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row>
    <row r="903" spans="1:29" ht="12" customHeight="1">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row>
    <row r="904" spans="1:29" ht="12" customHeight="1">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row>
    <row r="905" spans="1:29" ht="12" customHeight="1">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row>
    <row r="906" spans="1:29" ht="12" customHeight="1">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row>
    <row r="907" spans="1:29" ht="12" customHeight="1">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row>
    <row r="908" spans="1:29" ht="12" customHeight="1">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row>
    <row r="909" spans="1:29" ht="12" customHeight="1">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row>
    <row r="910" spans="1:29" ht="12" customHeight="1">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row>
    <row r="911" spans="1:29" ht="12" customHeight="1">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row>
    <row r="912" spans="1:29" ht="12" customHeight="1">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row>
    <row r="913" spans="1:29" ht="12" customHeight="1">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row>
    <row r="914" spans="1:29" ht="12" customHeight="1">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row>
    <row r="915" spans="1:29" ht="12" customHeight="1">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row>
    <row r="916" spans="1:29" ht="12" customHeight="1">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row>
    <row r="917" spans="1:29" ht="12" customHeight="1">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row>
    <row r="918" spans="1:29" ht="12" customHeight="1">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row>
    <row r="919" spans="1:29" ht="12" customHeight="1">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row>
    <row r="920" spans="1:29" ht="12" customHeight="1">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row>
    <row r="921" spans="1:29" ht="12" customHeight="1">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row>
    <row r="922" spans="1:29" ht="12" customHeight="1">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row>
    <row r="923" spans="1:29" ht="12" customHeight="1">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row>
    <row r="924" spans="1:29" ht="12" customHeight="1">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row>
    <row r="925" spans="1:29" ht="12" customHeight="1">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row>
    <row r="926" spans="1:29" ht="12" customHeight="1">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row>
    <row r="927" spans="1:29" ht="12" customHeight="1">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row>
    <row r="928" spans="1:29" ht="12" customHeight="1">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row>
    <row r="929" spans="1:29" ht="12" customHeight="1">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row>
    <row r="930" spans="1:29" ht="12" customHeight="1">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row>
    <row r="931" spans="1:29" ht="12" customHeight="1">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row>
    <row r="932" spans="1:29" ht="12" customHeight="1">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row>
    <row r="933" spans="1:29" ht="12" customHeight="1">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row>
    <row r="934" spans="1:29" ht="12" customHeight="1">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row>
    <row r="935" spans="1:29" ht="12" customHeight="1">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row>
    <row r="936" spans="1:29" ht="12" customHeight="1">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row>
    <row r="937" spans="1:29" ht="12" customHeight="1">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row>
    <row r="938" spans="1:29" ht="12" customHeight="1">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row>
    <row r="939" spans="1:29" ht="12" customHeight="1">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row>
    <row r="940" spans="1:29" ht="12" customHeight="1">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row>
    <row r="941" spans="1:29" ht="12" customHeight="1">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row>
    <row r="942" spans="1:29" ht="12" customHeight="1">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row>
    <row r="943" spans="1:29" ht="12" customHeight="1">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row>
    <row r="944" spans="1:29" ht="12" customHeight="1">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row>
    <row r="945" spans="1:29" ht="12" customHeight="1">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row>
    <row r="946" spans="1:29" ht="12" customHeight="1">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row>
    <row r="947" spans="1:29" ht="12" customHeight="1">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row>
    <row r="948" spans="1:29" ht="12" customHeight="1">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row>
    <row r="949" spans="1:29" ht="12" customHeight="1">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row>
    <row r="950" spans="1:29" ht="12" customHeight="1">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row>
    <row r="951" spans="1:29" ht="12" customHeight="1">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row>
    <row r="952" spans="1:29" ht="12" customHeight="1">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row>
    <row r="953" spans="1:29" ht="12" customHeight="1">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row>
    <row r="954" spans="1:29" ht="12" customHeight="1">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row>
    <row r="955" spans="1:29" ht="12" customHeight="1">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row>
    <row r="956" spans="1:29" ht="12" customHeight="1">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row>
    <row r="957" spans="1:29" ht="12" customHeight="1">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row>
    <row r="958" spans="1:29" ht="12" customHeight="1">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row>
    <row r="959" spans="1:29" ht="12" customHeight="1">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row>
    <row r="960" spans="1:29" ht="12" customHeight="1">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row>
    <row r="961" spans="1:29" ht="12" customHeight="1">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row>
    <row r="962" spans="1:29" ht="12" customHeight="1">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row>
    <row r="963" spans="1:29" ht="12" customHeight="1">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row>
    <row r="964" spans="1:29" ht="12" customHeight="1">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row>
    <row r="965" spans="1:29" ht="12" customHeight="1">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row>
    <row r="966" spans="1:29" ht="12" customHeight="1">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row>
    <row r="967" spans="1:29" ht="12" customHeight="1">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row>
    <row r="968" spans="1:29" ht="12" customHeight="1">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row>
    <row r="969" spans="1:29" ht="12" customHeight="1">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row>
    <row r="970" spans="1:29" ht="12" customHeight="1">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row>
    <row r="971" spans="1:29" ht="12" customHeight="1">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row>
    <row r="972" spans="1:29" ht="12" customHeight="1">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row>
    <row r="973" spans="1:29" ht="12" customHeight="1">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row>
    <row r="974" spans="1:29" ht="12" customHeight="1">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row>
    <row r="975" spans="1:29" ht="12" customHeight="1">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row>
    <row r="976" spans="1:29" ht="12" customHeight="1">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row>
    <row r="977" spans="1:29" ht="12" customHeight="1">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row>
    <row r="978" spans="1:29" ht="12" customHeight="1">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row>
    <row r="979" spans="1:29" ht="12" customHeight="1">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row>
    <row r="980" spans="1:29" ht="12" customHeight="1">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row>
    <row r="981" spans="1:29" ht="12" customHeight="1">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row>
    <row r="982" spans="1:29" ht="12" customHeight="1">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row>
    <row r="983" spans="1:29" ht="12" customHeight="1">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row>
    <row r="984" spans="1:29" ht="12" customHeight="1">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row>
    <row r="985" spans="1:29" ht="12" customHeight="1">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row>
    <row r="986" spans="1:29" ht="12" customHeight="1">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row>
    <row r="987" spans="1:29" ht="12" customHeight="1">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row>
    <row r="988" spans="1:29" ht="12" customHeight="1">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row>
    <row r="989" spans="1:29" ht="12" customHeight="1">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row>
    <row r="990" spans="1:29" ht="12" customHeight="1">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row>
    <row r="991" spans="1:29" ht="12" customHeight="1">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row>
    <row r="992" spans="1:29" ht="12" customHeight="1">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row>
    <row r="993" spans="1:29" ht="12" customHeight="1">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row>
    <row r="994" spans="1:29" ht="12" customHeight="1">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row>
    <row r="995" spans="1:29" ht="12" customHeight="1">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row>
    <row r="996" spans="1:29" ht="12" customHeight="1">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row>
    <row r="997" spans="1:29" ht="12" customHeight="1">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row>
    <row r="998" spans="1:29" ht="12" customHeight="1">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row>
    <row r="999" spans="1:29" ht="12" customHeight="1">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row>
    <row r="1000" spans="1:29" ht="12" customHeight="1">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row>
    <row r="1001" spans="1:29" ht="12" customHeight="1">
      <c r="A1001" s="80"/>
      <c r="B1001" s="80"/>
      <c r="C1001" s="80"/>
      <c r="D1001" s="80"/>
      <c r="E1001" s="80"/>
      <c r="F1001" s="80"/>
      <c r="G1001" s="80"/>
      <c r="H1001" s="80"/>
      <c r="I1001" s="80"/>
      <c r="J1001" s="80"/>
      <c r="K1001" s="80"/>
      <c r="L1001" s="80"/>
      <c r="M1001" s="80"/>
      <c r="N1001" s="80"/>
      <c r="O1001" s="80"/>
      <c r="P1001" s="80"/>
      <c r="Q1001" s="80"/>
      <c r="R1001" s="80"/>
      <c r="S1001" s="80"/>
      <c r="T1001" s="80"/>
      <c r="U1001" s="80"/>
      <c r="V1001" s="80"/>
      <c r="W1001" s="80"/>
      <c r="X1001" s="80"/>
      <c r="Y1001" s="80"/>
      <c r="Z1001" s="80"/>
      <c r="AA1001" s="80"/>
      <c r="AB1001" s="80"/>
      <c r="AC1001" s="80"/>
    </row>
    <row r="1002" spans="1:29" ht="12" customHeight="1">
      <c r="A1002" s="80"/>
      <c r="B1002" s="80"/>
      <c r="C1002" s="80"/>
      <c r="D1002" s="80"/>
      <c r="E1002" s="80"/>
      <c r="F1002" s="80"/>
      <c r="G1002" s="80"/>
      <c r="H1002" s="80"/>
      <c r="I1002" s="80"/>
      <c r="J1002" s="80"/>
      <c r="K1002" s="80"/>
      <c r="L1002" s="80"/>
      <c r="M1002" s="80"/>
      <c r="N1002" s="80"/>
      <c r="O1002" s="80"/>
      <c r="P1002" s="80"/>
      <c r="Q1002" s="80"/>
      <c r="R1002" s="80"/>
      <c r="S1002" s="80"/>
      <c r="T1002" s="80"/>
      <c r="U1002" s="80"/>
      <c r="V1002" s="80"/>
      <c r="W1002" s="80"/>
      <c r="X1002" s="80"/>
      <c r="Y1002" s="80"/>
      <c r="Z1002" s="80"/>
      <c r="AA1002" s="80"/>
      <c r="AB1002" s="80"/>
      <c r="AC1002" s="80"/>
    </row>
    <row r="1003" spans="1:29" ht="12" customHeight="1">
      <c r="A1003" s="80"/>
      <c r="B1003" s="80"/>
      <c r="C1003" s="80"/>
      <c r="D1003" s="80"/>
      <c r="E1003" s="80"/>
      <c r="F1003" s="80"/>
      <c r="G1003" s="80"/>
      <c r="H1003" s="80"/>
      <c r="I1003" s="80"/>
      <c r="J1003" s="80"/>
      <c r="K1003" s="80"/>
      <c r="L1003" s="80"/>
      <c r="M1003" s="80"/>
      <c r="N1003" s="80"/>
      <c r="O1003" s="80"/>
      <c r="P1003" s="80"/>
      <c r="Q1003" s="80"/>
      <c r="R1003" s="80"/>
      <c r="S1003" s="80"/>
      <c r="T1003" s="80"/>
      <c r="U1003" s="80"/>
      <c r="V1003" s="80"/>
      <c r="W1003" s="80"/>
      <c r="X1003" s="80"/>
      <c r="Y1003" s="80"/>
      <c r="Z1003" s="80"/>
      <c r="AA1003" s="80"/>
      <c r="AB1003" s="80"/>
      <c r="AC1003" s="80"/>
    </row>
    <row r="1004" spans="1:29" ht="12" customHeight="1">
      <c r="A1004" s="80"/>
      <c r="B1004" s="80"/>
      <c r="C1004" s="80"/>
      <c r="D1004" s="80"/>
      <c r="E1004" s="80"/>
      <c r="F1004" s="80"/>
      <c r="G1004" s="80"/>
      <c r="H1004" s="80"/>
      <c r="I1004" s="80"/>
      <c r="J1004" s="80"/>
      <c r="K1004" s="80"/>
      <c r="L1004" s="80"/>
      <c r="M1004" s="80"/>
      <c r="N1004" s="80"/>
      <c r="O1004" s="80"/>
      <c r="P1004" s="80"/>
      <c r="Q1004" s="80"/>
      <c r="R1004" s="80"/>
      <c r="S1004" s="80"/>
      <c r="T1004" s="80"/>
      <c r="U1004" s="80"/>
      <c r="V1004" s="80"/>
      <c r="W1004" s="80"/>
      <c r="X1004" s="80"/>
      <c r="Y1004" s="80"/>
      <c r="Z1004" s="80"/>
      <c r="AA1004" s="80"/>
      <c r="AB1004" s="80"/>
      <c r="AC1004" s="80"/>
    </row>
    <row r="1005" spans="1:29" ht="12" customHeight="1">
      <c r="A1005" s="80"/>
      <c r="B1005" s="80"/>
      <c r="C1005" s="80"/>
      <c r="D1005" s="80"/>
      <c r="E1005" s="80"/>
      <c r="F1005" s="80"/>
      <c r="G1005" s="80"/>
      <c r="H1005" s="80"/>
      <c r="I1005" s="80"/>
      <c r="J1005" s="80"/>
      <c r="K1005" s="80"/>
      <c r="L1005" s="80"/>
      <c r="M1005" s="80"/>
      <c r="N1005" s="80"/>
      <c r="O1005" s="80"/>
      <c r="P1005" s="80"/>
      <c r="Q1005" s="80"/>
      <c r="R1005" s="80"/>
      <c r="S1005" s="80"/>
      <c r="T1005" s="80"/>
      <c r="U1005" s="80"/>
      <c r="V1005" s="80"/>
      <c r="W1005" s="80"/>
      <c r="X1005" s="80"/>
      <c r="Y1005" s="80"/>
      <c r="Z1005" s="80"/>
      <c r="AA1005" s="80"/>
      <c r="AB1005" s="80"/>
      <c r="AC1005" s="80"/>
    </row>
    <row r="1006" spans="1:29" ht="12" customHeight="1">
      <c r="A1006" s="80"/>
      <c r="B1006" s="80"/>
      <c r="C1006" s="80"/>
      <c r="D1006" s="80"/>
      <c r="E1006" s="80"/>
      <c r="F1006" s="80"/>
      <c r="G1006" s="80"/>
      <c r="H1006" s="80"/>
      <c r="I1006" s="80"/>
      <c r="J1006" s="80"/>
      <c r="K1006" s="80"/>
      <c r="L1006" s="80"/>
      <c r="M1006" s="80"/>
      <c r="N1006" s="80"/>
      <c r="O1006" s="80"/>
      <c r="P1006" s="80"/>
      <c r="Q1006" s="80"/>
      <c r="R1006" s="80"/>
      <c r="S1006" s="80"/>
      <c r="T1006" s="80"/>
      <c r="U1006" s="80"/>
      <c r="V1006" s="80"/>
      <c r="W1006" s="80"/>
      <c r="X1006" s="80"/>
      <c r="Y1006" s="80"/>
      <c r="Z1006" s="80"/>
      <c r="AA1006" s="80"/>
      <c r="AB1006" s="80"/>
      <c r="AC1006" s="80"/>
    </row>
    <row r="1007" spans="1:29" ht="12" customHeight="1">
      <c r="A1007" s="80"/>
      <c r="B1007" s="80"/>
      <c r="C1007" s="80"/>
      <c r="D1007" s="80"/>
      <c r="E1007" s="80"/>
      <c r="F1007" s="80"/>
      <c r="G1007" s="80"/>
      <c r="H1007" s="80"/>
      <c r="I1007" s="80"/>
      <c r="J1007" s="80"/>
      <c r="K1007" s="80"/>
      <c r="L1007" s="80"/>
      <c r="M1007" s="80"/>
      <c r="N1007" s="80"/>
      <c r="O1007" s="80"/>
      <c r="P1007" s="80"/>
      <c r="Q1007" s="80"/>
      <c r="R1007" s="80"/>
      <c r="S1007" s="80"/>
      <c r="T1007" s="80"/>
      <c r="U1007" s="80"/>
      <c r="V1007" s="80"/>
      <c r="W1007" s="80"/>
      <c r="X1007" s="80"/>
      <c r="Y1007" s="80"/>
      <c r="Z1007" s="80"/>
      <c r="AA1007" s="80"/>
      <c r="AB1007" s="80"/>
      <c r="AC1007" s="80"/>
    </row>
    <row r="1008" spans="1:29" ht="12" customHeight="1">
      <c r="A1008" s="80"/>
      <c r="B1008" s="80"/>
      <c r="C1008" s="80"/>
      <c r="D1008" s="80"/>
      <c r="E1008" s="80"/>
      <c r="F1008" s="80"/>
      <c r="G1008" s="80"/>
      <c r="H1008" s="80"/>
      <c r="I1008" s="80"/>
      <c r="J1008" s="80"/>
      <c r="K1008" s="80"/>
      <c r="L1008" s="80"/>
      <c r="M1008" s="80"/>
      <c r="N1008" s="80"/>
      <c r="O1008" s="80"/>
      <c r="P1008" s="80"/>
      <c r="Q1008" s="80"/>
      <c r="R1008" s="80"/>
      <c r="S1008" s="80"/>
      <c r="T1008" s="80"/>
      <c r="U1008" s="80"/>
      <c r="V1008" s="80"/>
      <c r="W1008" s="80"/>
      <c r="X1008" s="80"/>
      <c r="Y1008" s="80"/>
      <c r="Z1008" s="80"/>
      <c r="AA1008" s="80"/>
      <c r="AB1008" s="80"/>
      <c r="AC1008" s="80"/>
    </row>
    <row r="1009" spans="1:29" ht="12" customHeight="1">
      <c r="A1009" s="80"/>
      <c r="B1009" s="80"/>
      <c r="C1009" s="80"/>
      <c r="D1009" s="80"/>
      <c r="E1009" s="80"/>
      <c r="F1009" s="80"/>
      <c r="G1009" s="80"/>
      <c r="H1009" s="80"/>
      <c r="I1009" s="80"/>
      <c r="J1009" s="80"/>
      <c r="K1009" s="80"/>
      <c r="L1009" s="80"/>
      <c r="M1009" s="80"/>
      <c r="N1009" s="80"/>
      <c r="O1009" s="80"/>
      <c r="P1009" s="80"/>
      <c r="Q1009" s="80"/>
      <c r="R1009" s="80"/>
      <c r="S1009" s="80"/>
      <c r="T1009" s="80"/>
      <c r="U1009" s="80"/>
      <c r="V1009" s="80"/>
      <c r="W1009" s="80"/>
      <c r="X1009" s="80"/>
      <c r="Y1009" s="80"/>
      <c r="Z1009" s="80"/>
      <c r="AA1009" s="80"/>
      <c r="AB1009" s="80"/>
      <c r="AC1009" s="80"/>
    </row>
    <row r="1010" spans="1:29" ht="12" customHeight="1">
      <c r="A1010" s="80"/>
      <c r="B1010" s="80"/>
      <c r="C1010" s="80"/>
      <c r="D1010" s="80"/>
      <c r="E1010" s="80"/>
      <c r="F1010" s="80"/>
      <c r="G1010" s="80"/>
      <c r="H1010" s="80"/>
      <c r="I1010" s="80"/>
      <c r="J1010" s="80"/>
      <c r="K1010" s="80"/>
      <c r="L1010" s="80"/>
      <c r="M1010" s="80"/>
      <c r="N1010" s="80"/>
      <c r="O1010" s="80"/>
      <c r="P1010" s="80"/>
      <c r="Q1010" s="80"/>
      <c r="R1010" s="80"/>
      <c r="S1010" s="80"/>
      <c r="T1010" s="80"/>
      <c r="U1010" s="80"/>
      <c r="V1010" s="80"/>
      <c r="W1010" s="80"/>
      <c r="X1010" s="80"/>
      <c r="Y1010" s="80"/>
      <c r="Z1010" s="80"/>
      <c r="AA1010" s="80"/>
      <c r="AB1010" s="80"/>
      <c r="AC1010" s="80"/>
    </row>
    <row r="1011" spans="1:29" ht="12" customHeight="1">
      <c r="A1011" s="80"/>
      <c r="B1011" s="80"/>
      <c r="C1011" s="80"/>
      <c r="D1011" s="80"/>
      <c r="E1011" s="80"/>
      <c r="F1011" s="80"/>
      <c r="G1011" s="80"/>
      <c r="H1011" s="80"/>
      <c r="I1011" s="80"/>
      <c r="J1011" s="80"/>
      <c r="K1011" s="80"/>
      <c r="L1011" s="80"/>
      <c r="M1011" s="80"/>
      <c r="N1011" s="80"/>
      <c r="O1011" s="80"/>
      <c r="P1011" s="80"/>
      <c r="Q1011" s="80"/>
      <c r="R1011" s="80"/>
      <c r="S1011" s="80"/>
      <c r="T1011" s="80"/>
      <c r="U1011" s="80"/>
      <c r="V1011" s="80"/>
      <c r="W1011" s="80"/>
      <c r="X1011" s="80"/>
      <c r="Y1011" s="80"/>
      <c r="Z1011" s="80"/>
      <c r="AA1011" s="80"/>
      <c r="AB1011" s="80"/>
      <c r="AC1011" s="80"/>
    </row>
    <row r="1012" spans="1:29" ht="12" customHeight="1">
      <c r="A1012" s="80"/>
      <c r="B1012" s="80"/>
      <c r="C1012" s="80"/>
      <c r="D1012" s="80"/>
      <c r="E1012" s="80"/>
      <c r="F1012" s="80"/>
      <c r="G1012" s="80"/>
      <c r="H1012" s="80"/>
      <c r="I1012" s="80"/>
      <c r="J1012" s="80"/>
      <c r="K1012" s="80"/>
      <c r="L1012" s="80"/>
      <c r="M1012" s="80"/>
      <c r="N1012" s="80"/>
      <c r="O1012" s="80"/>
      <c r="P1012" s="80"/>
      <c r="Q1012" s="80"/>
      <c r="R1012" s="80"/>
      <c r="S1012" s="80"/>
      <c r="T1012" s="80"/>
      <c r="U1012" s="80"/>
      <c r="V1012" s="80"/>
      <c r="W1012" s="80"/>
      <c r="X1012" s="80"/>
      <c r="Y1012" s="80"/>
      <c r="Z1012" s="80"/>
      <c r="AA1012" s="80"/>
      <c r="AB1012" s="80"/>
      <c r="AC1012" s="80"/>
    </row>
    <row r="1013" spans="1:29" ht="12" customHeight="1">
      <c r="A1013" s="80"/>
      <c r="B1013" s="80"/>
      <c r="C1013" s="80"/>
      <c r="D1013" s="80"/>
      <c r="E1013" s="80"/>
      <c r="F1013" s="80"/>
      <c r="G1013" s="80"/>
      <c r="H1013" s="80"/>
      <c r="I1013" s="80"/>
      <c r="J1013" s="80"/>
      <c r="K1013" s="80"/>
      <c r="L1013" s="80"/>
      <c r="M1013" s="80"/>
      <c r="N1013" s="80"/>
      <c r="O1013" s="80"/>
      <c r="P1013" s="80"/>
      <c r="Q1013" s="80"/>
      <c r="R1013" s="80"/>
      <c r="S1013" s="80"/>
      <c r="T1013" s="80"/>
      <c r="U1013" s="80"/>
      <c r="V1013" s="80"/>
      <c r="W1013" s="80"/>
      <c r="X1013" s="80"/>
      <c r="Y1013" s="80"/>
      <c r="Z1013" s="80"/>
      <c r="AA1013" s="80"/>
      <c r="AB1013" s="80"/>
      <c r="AC1013" s="80"/>
    </row>
    <row r="1014" spans="1:29" ht="12" customHeight="1">
      <c r="A1014" s="80"/>
      <c r="B1014" s="80"/>
      <c r="C1014" s="80"/>
      <c r="D1014" s="80"/>
      <c r="E1014" s="80"/>
      <c r="F1014" s="80"/>
      <c r="G1014" s="80"/>
      <c r="H1014" s="80"/>
      <c r="I1014" s="80"/>
      <c r="J1014" s="80"/>
      <c r="K1014" s="80"/>
      <c r="L1014" s="80"/>
      <c r="M1014" s="80"/>
      <c r="N1014" s="80"/>
      <c r="O1014" s="80"/>
      <c r="P1014" s="80"/>
      <c r="Q1014" s="80"/>
      <c r="R1014" s="80"/>
      <c r="S1014" s="80"/>
      <c r="T1014" s="80"/>
      <c r="U1014" s="80"/>
      <c r="V1014" s="80"/>
      <c r="W1014" s="80"/>
      <c r="X1014" s="80"/>
      <c r="Y1014" s="80"/>
      <c r="Z1014" s="80"/>
      <c r="AA1014" s="80"/>
      <c r="AB1014" s="80"/>
      <c r="AC1014" s="80"/>
    </row>
    <row r="1015" spans="1:29" ht="12" customHeight="1">
      <c r="A1015" s="80"/>
      <c r="B1015" s="80"/>
      <c r="C1015" s="80"/>
      <c r="D1015" s="80"/>
      <c r="E1015" s="80"/>
      <c r="F1015" s="80"/>
      <c r="G1015" s="80"/>
      <c r="H1015" s="80"/>
      <c r="I1015" s="80"/>
      <c r="J1015" s="80"/>
      <c r="K1015" s="80"/>
      <c r="L1015" s="80"/>
      <c r="M1015" s="80"/>
      <c r="N1015" s="80"/>
      <c r="O1015" s="80"/>
      <c r="P1015" s="80"/>
      <c r="Q1015" s="80"/>
      <c r="R1015" s="80"/>
      <c r="S1015" s="80"/>
      <c r="T1015" s="80"/>
      <c r="U1015" s="80"/>
      <c r="V1015" s="80"/>
      <c r="W1015" s="80"/>
      <c r="X1015" s="80"/>
      <c r="Y1015" s="80"/>
      <c r="Z1015" s="80"/>
      <c r="AA1015" s="80"/>
      <c r="AB1015" s="80"/>
      <c r="AC1015" s="80"/>
    </row>
    <row r="1016" spans="1:29" ht="12" customHeight="1">
      <c r="A1016" s="80"/>
      <c r="B1016" s="80"/>
      <c r="C1016" s="80"/>
      <c r="D1016" s="80"/>
      <c r="E1016" s="80"/>
      <c r="F1016" s="80"/>
      <c r="G1016" s="80"/>
      <c r="H1016" s="80"/>
      <c r="I1016" s="80"/>
      <c r="J1016" s="80"/>
      <c r="K1016" s="80"/>
      <c r="L1016" s="80"/>
      <c r="M1016" s="80"/>
      <c r="N1016" s="80"/>
      <c r="O1016" s="80"/>
      <c r="P1016" s="80"/>
      <c r="Q1016" s="80"/>
      <c r="R1016" s="80"/>
      <c r="S1016" s="80"/>
      <c r="T1016" s="80"/>
      <c r="U1016" s="80"/>
      <c r="V1016" s="80"/>
      <c r="W1016" s="80"/>
      <c r="X1016" s="80"/>
      <c r="Y1016" s="80"/>
      <c r="Z1016" s="80"/>
      <c r="AA1016" s="80"/>
      <c r="AB1016" s="80"/>
      <c r="AC1016" s="80"/>
    </row>
    <row r="1017" spans="1:29" ht="12" customHeight="1">
      <c r="A1017" s="80"/>
      <c r="B1017" s="80"/>
      <c r="C1017" s="80"/>
      <c r="D1017" s="80"/>
      <c r="E1017" s="80"/>
      <c r="F1017" s="80"/>
      <c r="G1017" s="80"/>
      <c r="H1017" s="80"/>
      <c r="I1017" s="80"/>
      <c r="J1017" s="80"/>
      <c r="K1017" s="80"/>
      <c r="L1017" s="80"/>
      <c r="M1017" s="80"/>
      <c r="N1017" s="80"/>
      <c r="O1017" s="80"/>
      <c r="P1017" s="80"/>
      <c r="Q1017" s="80"/>
      <c r="R1017" s="80"/>
      <c r="S1017" s="80"/>
      <c r="T1017" s="80"/>
      <c r="U1017" s="80"/>
      <c r="V1017" s="80"/>
      <c r="W1017" s="80"/>
      <c r="X1017" s="80"/>
      <c r="Y1017" s="80"/>
      <c r="Z1017" s="80"/>
      <c r="AA1017" s="80"/>
      <c r="AB1017" s="80"/>
      <c r="AC1017" s="80"/>
    </row>
    <row r="1018" spans="1:29" ht="12" customHeight="1">
      <c r="A1018" s="80"/>
      <c r="B1018" s="80"/>
      <c r="C1018" s="80"/>
      <c r="D1018" s="80"/>
      <c r="E1018" s="80"/>
      <c r="F1018" s="80"/>
      <c r="G1018" s="80"/>
      <c r="H1018" s="80"/>
      <c r="I1018" s="80"/>
      <c r="J1018" s="80"/>
      <c r="K1018" s="80"/>
      <c r="L1018" s="80"/>
      <c r="M1018" s="80"/>
      <c r="N1018" s="80"/>
      <c r="O1018" s="80"/>
      <c r="P1018" s="80"/>
      <c r="Q1018" s="80"/>
      <c r="R1018" s="80"/>
      <c r="S1018" s="80"/>
      <c r="T1018" s="80"/>
      <c r="U1018" s="80"/>
      <c r="V1018" s="80"/>
      <c r="W1018" s="80"/>
      <c r="X1018" s="80"/>
      <c r="Y1018" s="80"/>
      <c r="Z1018" s="80"/>
      <c r="AA1018" s="80"/>
      <c r="AB1018" s="80"/>
      <c r="AC1018" s="80"/>
    </row>
    <row r="1019" spans="1:29" ht="12" customHeight="1">
      <c r="A1019" s="80"/>
      <c r="B1019" s="80"/>
      <c r="C1019" s="80"/>
      <c r="D1019" s="80"/>
      <c r="E1019" s="80"/>
      <c r="F1019" s="80"/>
      <c r="G1019" s="80"/>
      <c r="H1019" s="80"/>
      <c r="I1019" s="80"/>
      <c r="J1019" s="80"/>
      <c r="K1019" s="80"/>
      <c r="L1019" s="80"/>
      <c r="M1019" s="80"/>
      <c r="N1019" s="80"/>
      <c r="O1019" s="80"/>
      <c r="P1019" s="80"/>
      <c r="Q1019" s="80"/>
      <c r="R1019" s="80"/>
      <c r="S1019" s="80"/>
      <c r="T1019" s="80"/>
      <c r="U1019" s="80"/>
      <c r="V1019" s="80"/>
      <c r="W1019" s="80"/>
      <c r="X1019" s="80"/>
      <c r="Y1019" s="80"/>
      <c r="Z1019" s="80"/>
      <c r="AA1019" s="80"/>
      <c r="AB1019" s="80"/>
      <c r="AC1019" s="80"/>
    </row>
    <row r="1020" spans="1:29" ht="12" customHeight="1">
      <c r="A1020" s="80"/>
      <c r="B1020" s="80"/>
      <c r="C1020" s="80"/>
      <c r="D1020" s="80"/>
      <c r="E1020" s="80"/>
      <c r="F1020" s="80"/>
      <c r="G1020" s="80"/>
      <c r="H1020" s="80"/>
      <c r="I1020" s="80"/>
      <c r="J1020" s="80"/>
      <c r="K1020" s="80"/>
      <c r="L1020" s="80"/>
      <c r="M1020" s="80"/>
      <c r="N1020" s="80"/>
      <c r="O1020" s="80"/>
      <c r="P1020" s="80"/>
      <c r="Q1020" s="80"/>
      <c r="R1020" s="80"/>
      <c r="S1020" s="80"/>
      <c r="T1020" s="80"/>
      <c r="U1020" s="80"/>
      <c r="V1020" s="80"/>
      <c r="W1020" s="80"/>
      <c r="X1020" s="80"/>
      <c r="Y1020" s="80"/>
      <c r="Z1020" s="80"/>
      <c r="AA1020" s="80"/>
      <c r="AB1020" s="80"/>
      <c r="AC1020" s="80"/>
    </row>
    <row r="1021" spans="1:29" ht="12" customHeight="1">
      <c r="A1021" s="80"/>
      <c r="B1021" s="80"/>
      <c r="C1021" s="80"/>
      <c r="D1021" s="80"/>
      <c r="E1021" s="80"/>
      <c r="F1021" s="80"/>
      <c r="G1021" s="80"/>
      <c r="H1021" s="80"/>
      <c r="I1021" s="80"/>
      <c r="J1021" s="80"/>
      <c r="K1021" s="80"/>
      <c r="L1021" s="80"/>
      <c r="M1021" s="80"/>
      <c r="N1021" s="80"/>
      <c r="O1021" s="80"/>
      <c r="P1021" s="80"/>
      <c r="Q1021" s="80"/>
      <c r="R1021" s="80"/>
      <c r="S1021" s="80"/>
      <c r="T1021" s="80"/>
      <c r="U1021" s="80"/>
      <c r="V1021" s="80"/>
      <c r="W1021" s="80"/>
      <c r="X1021" s="80"/>
      <c r="Y1021" s="80"/>
      <c r="Z1021" s="80"/>
      <c r="AA1021" s="80"/>
      <c r="AB1021" s="80"/>
      <c r="AC1021" s="80"/>
    </row>
    <row r="1022" spans="1:29" ht="12" customHeight="1">
      <c r="A1022" s="80"/>
      <c r="B1022" s="80"/>
      <c r="C1022" s="80"/>
      <c r="D1022" s="80"/>
      <c r="E1022" s="80"/>
      <c r="F1022" s="80"/>
      <c r="G1022" s="80"/>
      <c r="H1022" s="80"/>
      <c r="I1022" s="80"/>
      <c r="J1022" s="80"/>
      <c r="K1022" s="80"/>
      <c r="L1022" s="80"/>
      <c r="M1022" s="80"/>
      <c r="N1022" s="80"/>
      <c r="O1022" s="80"/>
      <c r="P1022" s="80"/>
      <c r="Q1022" s="80"/>
      <c r="R1022" s="80"/>
      <c r="S1022" s="80"/>
      <c r="T1022" s="80"/>
      <c r="U1022" s="80"/>
      <c r="V1022" s="80"/>
      <c r="W1022" s="80"/>
      <c r="X1022" s="80"/>
      <c r="Y1022" s="80"/>
      <c r="Z1022" s="80"/>
      <c r="AA1022" s="80"/>
      <c r="AB1022" s="80"/>
      <c r="AC1022" s="80"/>
    </row>
    <row r="1023" spans="1:29" ht="12" customHeight="1">
      <c r="A1023" s="80"/>
      <c r="B1023" s="80"/>
      <c r="C1023" s="80"/>
      <c r="D1023" s="80"/>
      <c r="E1023" s="80"/>
      <c r="F1023" s="80"/>
      <c r="G1023" s="80"/>
      <c r="H1023" s="80"/>
      <c r="I1023" s="80"/>
      <c r="J1023" s="80"/>
      <c r="K1023" s="80"/>
      <c r="L1023" s="80"/>
      <c r="M1023" s="80"/>
      <c r="N1023" s="80"/>
      <c r="O1023" s="80"/>
      <c r="P1023" s="80"/>
      <c r="Q1023" s="80"/>
      <c r="R1023" s="80"/>
      <c r="S1023" s="80"/>
      <c r="T1023" s="80"/>
      <c r="U1023" s="80"/>
      <c r="V1023" s="80"/>
      <c r="W1023" s="80"/>
      <c r="X1023" s="80"/>
      <c r="Y1023" s="80"/>
      <c r="Z1023" s="80"/>
      <c r="AA1023" s="80"/>
      <c r="AB1023" s="80"/>
      <c r="AC1023" s="80"/>
    </row>
    <row r="1024" spans="1:29" ht="12" customHeight="1">
      <c r="A1024" s="80"/>
      <c r="B1024" s="80"/>
      <c r="C1024" s="80"/>
      <c r="D1024" s="80"/>
      <c r="E1024" s="80"/>
      <c r="F1024" s="80"/>
      <c r="G1024" s="80"/>
      <c r="H1024" s="80"/>
      <c r="I1024" s="80"/>
      <c r="J1024" s="80"/>
      <c r="K1024" s="80"/>
      <c r="L1024" s="80"/>
      <c r="M1024" s="80"/>
      <c r="N1024" s="80"/>
      <c r="O1024" s="80"/>
      <c r="P1024" s="80"/>
      <c r="Q1024" s="80"/>
      <c r="R1024" s="80"/>
      <c r="S1024" s="80"/>
      <c r="T1024" s="80"/>
      <c r="U1024" s="80"/>
      <c r="V1024" s="80"/>
      <c r="W1024" s="80"/>
      <c r="X1024" s="80"/>
      <c r="Y1024" s="80"/>
      <c r="Z1024" s="80"/>
      <c r="AA1024" s="80"/>
      <c r="AB1024" s="80"/>
      <c r="AC1024" s="80"/>
    </row>
    <row r="1025" spans="1:29" ht="12" customHeight="1">
      <c r="A1025" s="80"/>
      <c r="B1025" s="80"/>
      <c r="C1025" s="80"/>
      <c r="D1025" s="80"/>
      <c r="E1025" s="80"/>
      <c r="F1025" s="80"/>
      <c r="G1025" s="80"/>
      <c r="H1025" s="80"/>
      <c r="I1025" s="80"/>
      <c r="J1025" s="80"/>
      <c r="K1025" s="80"/>
      <c r="L1025" s="80"/>
      <c r="M1025" s="80"/>
      <c r="N1025" s="80"/>
      <c r="O1025" s="80"/>
      <c r="P1025" s="80"/>
      <c r="Q1025" s="80"/>
      <c r="R1025" s="80"/>
      <c r="S1025" s="80"/>
      <c r="T1025" s="80"/>
      <c r="U1025" s="80"/>
      <c r="V1025" s="80"/>
      <c r="W1025" s="80"/>
      <c r="X1025" s="80"/>
      <c r="Y1025" s="80"/>
      <c r="Z1025" s="80"/>
      <c r="AA1025" s="80"/>
      <c r="AB1025" s="80"/>
      <c r="AC1025" s="80"/>
    </row>
    <row r="1026" spans="1:29" ht="12" customHeight="1">
      <c r="A1026" s="80"/>
      <c r="B1026" s="80"/>
      <c r="C1026" s="80"/>
      <c r="D1026" s="80"/>
      <c r="E1026" s="80"/>
      <c r="F1026" s="80"/>
      <c r="G1026" s="80"/>
      <c r="H1026" s="80"/>
      <c r="I1026" s="80"/>
      <c r="J1026" s="80"/>
      <c r="K1026" s="80"/>
      <c r="L1026" s="80"/>
      <c r="M1026" s="80"/>
      <c r="N1026" s="80"/>
      <c r="O1026" s="80"/>
      <c r="P1026" s="80"/>
      <c r="Q1026" s="80"/>
      <c r="R1026" s="80"/>
      <c r="S1026" s="80"/>
      <c r="T1026" s="80"/>
      <c r="U1026" s="80"/>
      <c r="V1026" s="80"/>
      <c r="W1026" s="80"/>
      <c r="X1026" s="80"/>
      <c r="Y1026" s="80"/>
      <c r="Z1026" s="80"/>
      <c r="AA1026" s="80"/>
      <c r="AB1026" s="80"/>
      <c r="AC1026" s="80"/>
    </row>
    <row r="1027" spans="1:29" ht="12" customHeight="1">
      <c r="A1027" s="80"/>
      <c r="B1027" s="80"/>
      <c r="C1027" s="80"/>
      <c r="D1027" s="80"/>
      <c r="E1027" s="80"/>
      <c r="F1027" s="80"/>
      <c r="G1027" s="80"/>
      <c r="H1027" s="80"/>
      <c r="I1027" s="80"/>
      <c r="J1027" s="80"/>
      <c r="K1027" s="80"/>
      <c r="L1027" s="80"/>
      <c r="M1027" s="80"/>
      <c r="N1027" s="80"/>
      <c r="O1027" s="80"/>
      <c r="P1027" s="80"/>
      <c r="Q1027" s="80"/>
      <c r="R1027" s="80"/>
      <c r="S1027" s="80"/>
      <c r="T1027" s="80"/>
      <c r="U1027" s="80"/>
      <c r="V1027" s="80"/>
      <c r="W1027" s="80"/>
      <c r="X1027" s="80"/>
      <c r="Y1027" s="80"/>
      <c r="Z1027" s="80"/>
      <c r="AA1027" s="80"/>
      <c r="AB1027" s="80"/>
      <c r="AC1027" s="80"/>
    </row>
    <row r="1028" spans="1:29" ht="12" customHeight="1">
      <c r="A1028" s="80"/>
      <c r="B1028" s="80"/>
      <c r="C1028" s="80"/>
      <c r="D1028" s="80"/>
      <c r="E1028" s="80"/>
      <c r="F1028" s="80"/>
      <c r="G1028" s="80"/>
      <c r="H1028" s="80"/>
      <c r="I1028" s="80"/>
      <c r="J1028" s="80"/>
      <c r="K1028" s="80"/>
      <c r="L1028" s="80"/>
      <c r="M1028" s="80"/>
      <c r="N1028" s="80"/>
      <c r="O1028" s="80"/>
      <c r="P1028" s="80"/>
      <c r="Q1028" s="80"/>
      <c r="R1028" s="80"/>
      <c r="S1028" s="80"/>
      <c r="T1028" s="80"/>
      <c r="U1028" s="80"/>
      <c r="V1028" s="80"/>
      <c r="W1028" s="80"/>
      <c r="X1028" s="80"/>
      <c r="Y1028" s="80"/>
      <c r="Z1028" s="80"/>
      <c r="AA1028" s="80"/>
      <c r="AB1028" s="80"/>
      <c r="AC1028" s="80"/>
    </row>
    <row r="1029" spans="1:29" ht="12" customHeight="1">
      <c r="A1029" s="80"/>
      <c r="B1029" s="80"/>
      <c r="C1029" s="80"/>
      <c r="D1029" s="80"/>
      <c r="E1029" s="80"/>
      <c r="F1029" s="80"/>
      <c r="G1029" s="80"/>
      <c r="H1029" s="80"/>
      <c r="I1029" s="80"/>
      <c r="J1029" s="80"/>
      <c r="K1029" s="80"/>
      <c r="L1029" s="80"/>
      <c r="M1029" s="80"/>
      <c r="N1029" s="80"/>
      <c r="O1029" s="80"/>
      <c r="P1029" s="80"/>
      <c r="Q1029" s="80"/>
      <c r="R1029" s="80"/>
      <c r="S1029" s="80"/>
      <c r="T1029" s="80"/>
      <c r="U1029" s="80"/>
      <c r="V1029" s="80"/>
      <c r="W1029" s="80"/>
      <c r="X1029" s="80"/>
      <c r="Y1029" s="80"/>
      <c r="Z1029" s="80"/>
      <c r="AA1029" s="80"/>
      <c r="AB1029" s="80"/>
      <c r="AC1029" s="80"/>
    </row>
    <row r="1030" spans="1:29" ht="12" customHeight="1">
      <c r="A1030" s="80"/>
      <c r="B1030" s="80"/>
      <c r="C1030" s="80"/>
      <c r="D1030" s="80"/>
      <c r="E1030" s="80"/>
      <c r="F1030" s="80"/>
      <c r="G1030" s="80"/>
      <c r="H1030" s="80"/>
      <c r="I1030" s="80"/>
      <c r="J1030" s="80"/>
      <c r="K1030" s="80"/>
      <c r="L1030" s="80"/>
      <c r="M1030" s="80"/>
      <c r="N1030" s="80"/>
      <c r="O1030" s="80"/>
      <c r="P1030" s="80"/>
      <c r="Q1030" s="80"/>
      <c r="R1030" s="80"/>
      <c r="S1030" s="80"/>
      <c r="T1030" s="80"/>
      <c r="U1030" s="80"/>
      <c r="V1030" s="80"/>
      <c r="W1030" s="80"/>
      <c r="X1030" s="80"/>
      <c r="Y1030" s="80"/>
      <c r="Z1030" s="80"/>
      <c r="AA1030" s="80"/>
      <c r="AB1030" s="80"/>
      <c r="AC1030" s="80"/>
    </row>
    <row r="1031" spans="1:29" ht="12" customHeight="1">
      <c r="A1031" s="80"/>
      <c r="B1031" s="80"/>
      <c r="C1031" s="80"/>
      <c r="D1031" s="80"/>
      <c r="E1031" s="80"/>
      <c r="F1031" s="80"/>
      <c r="G1031" s="80"/>
      <c r="H1031" s="80"/>
      <c r="I1031" s="80"/>
      <c r="J1031" s="80"/>
      <c r="K1031" s="80"/>
      <c r="L1031" s="80"/>
      <c r="M1031" s="80"/>
      <c r="N1031" s="80"/>
      <c r="O1031" s="80"/>
      <c r="P1031" s="80"/>
      <c r="Q1031" s="80"/>
      <c r="R1031" s="80"/>
      <c r="S1031" s="80"/>
      <c r="T1031" s="80"/>
      <c r="U1031" s="80"/>
      <c r="V1031" s="80"/>
      <c r="W1031" s="80"/>
      <c r="X1031" s="80"/>
      <c r="Y1031" s="80"/>
      <c r="Z1031" s="80"/>
      <c r="AA1031" s="80"/>
      <c r="AB1031" s="80"/>
      <c r="AC1031" s="80"/>
    </row>
    <row r="1032" spans="1:29" ht="12" customHeight="1">
      <c r="A1032" s="80"/>
      <c r="B1032" s="80"/>
      <c r="C1032" s="80"/>
      <c r="D1032" s="80"/>
      <c r="E1032" s="80"/>
      <c r="F1032" s="80"/>
      <c r="G1032" s="80"/>
      <c r="H1032" s="80"/>
      <c r="I1032" s="80"/>
      <c r="J1032" s="80"/>
      <c r="K1032" s="80"/>
      <c r="L1032" s="80"/>
      <c r="M1032" s="80"/>
      <c r="N1032" s="80"/>
      <c r="O1032" s="80"/>
      <c r="P1032" s="80"/>
      <c r="Q1032" s="80"/>
      <c r="R1032" s="80"/>
      <c r="S1032" s="80"/>
      <c r="T1032" s="80"/>
      <c r="U1032" s="80"/>
      <c r="V1032" s="80"/>
      <c r="W1032" s="80"/>
      <c r="X1032" s="80"/>
      <c r="Y1032" s="80"/>
      <c r="Z1032" s="80"/>
      <c r="AA1032" s="80"/>
      <c r="AB1032" s="80"/>
      <c r="AC1032" s="80"/>
    </row>
    <row r="1033" spans="1:29" ht="12" customHeight="1">
      <c r="A1033" s="80"/>
      <c r="B1033" s="80"/>
      <c r="C1033" s="80"/>
      <c r="D1033" s="80"/>
      <c r="E1033" s="80"/>
      <c r="F1033" s="80"/>
      <c r="G1033" s="80"/>
      <c r="H1033" s="80"/>
      <c r="I1033" s="80"/>
      <c r="J1033" s="80"/>
      <c r="K1033" s="80"/>
      <c r="L1033" s="80"/>
      <c r="M1033" s="80"/>
      <c r="N1033" s="80"/>
      <c r="O1033" s="80"/>
      <c r="P1033" s="80"/>
      <c r="Q1033" s="80"/>
      <c r="R1033" s="80"/>
      <c r="S1033" s="80"/>
      <c r="T1033" s="80"/>
      <c r="U1033" s="80"/>
      <c r="V1033" s="80"/>
      <c r="W1033" s="80"/>
      <c r="X1033" s="80"/>
      <c r="Y1033" s="80"/>
      <c r="Z1033" s="80"/>
      <c r="AA1033" s="80"/>
      <c r="AB1033" s="80"/>
      <c r="AC1033" s="80"/>
    </row>
    <row r="1034" spans="1:29" ht="12" customHeight="1">
      <c r="A1034" s="80"/>
      <c r="B1034" s="80"/>
      <c r="C1034" s="80"/>
      <c r="D1034" s="80"/>
      <c r="E1034" s="80"/>
      <c r="F1034" s="80"/>
      <c r="G1034" s="80"/>
      <c r="H1034" s="80"/>
      <c r="I1034" s="80"/>
      <c r="J1034" s="80"/>
      <c r="K1034" s="80"/>
      <c r="L1034" s="80"/>
      <c r="M1034" s="80"/>
      <c r="N1034" s="80"/>
      <c r="O1034" s="80"/>
      <c r="P1034" s="80"/>
      <c r="Q1034" s="80"/>
      <c r="R1034" s="80"/>
      <c r="S1034" s="80"/>
      <c r="T1034" s="80"/>
      <c r="U1034" s="80"/>
      <c r="V1034" s="80"/>
      <c r="W1034" s="80"/>
      <c r="X1034" s="80"/>
      <c r="Y1034" s="80"/>
      <c r="Z1034" s="80"/>
      <c r="AA1034" s="80"/>
      <c r="AB1034" s="80"/>
      <c r="AC1034" s="80"/>
    </row>
    <row r="1035" spans="1:29" ht="12" customHeight="1">
      <c r="A1035" s="80"/>
      <c r="B1035" s="80"/>
      <c r="C1035" s="80"/>
      <c r="D1035" s="80"/>
      <c r="E1035" s="80"/>
      <c r="F1035" s="80"/>
      <c r="G1035" s="80"/>
      <c r="H1035" s="80"/>
      <c r="I1035" s="80"/>
      <c r="J1035" s="80"/>
      <c r="K1035" s="80"/>
      <c r="L1035" s="80"/>
      <c r="M1035" s="80"/>
      <c r="N1035" s="80"/>
      <c r="O1035" s="80"/>
      <c r="P1035" s="80"/>
      <c r="Q1035" s="80"/>
      <c r="R1035" s="80"/>
      <c r="S1035" s="80"/>
      <c r="T1035" s="80"/>
      <c r="U1035" s="80"/>
      <c r="V1035" s="80"/>
      <c r="W1035" s="80"/>
      <c r="X1035" s="80"/>
      <c r="Y1035" s="80"/>
      <c r="Z1035" s="80"/>
      <c r="AA1035" s="80"/>
      <c r="AB1035" s="80"/>
      <c r="AC1035" s="80"/>
    </row>
    <row r="1036" spans="1:29" ht="12" customHeight="1">
      <c r="A1036" s="80"/>
      <c r="B1036" s="80"/>
      <c r="C1036" s="80"/>
      <c r="D1036" s="80"/>
      <c r="E1036" s="80"/>
      <c r="F1036" s="80"/>
      <c r="G1036" s="80"/>
      <c r="H1036" s="80"/>
      <c r="I1036" s="80"/>
      <c r="J1036" s="80"/>
      <c r="K1036" s="80"/>
      <c r="L1036" s="80"/>
      <c r="M1036" s="80"/>
      <c r="N1036" s="80"/>
      <c r="O1036" s="80"/>
      <c r="P1036" s="80"/>
      <c r="Q1036" s="80"/>
      <c r="R1036" s="80"/>
      <c r="S1036" s="80"/>
      <c r="T1036" s="80"/>
      <c r="U1036" s="80"/>
      <c r="V1036" s="80"/>
      <c r="W1036" s="80"/>
      <c r="X1036" s="80"/>
      <c r="Y1036" s="80"/>
      <c r="Z1036" s="80"/>
      <c r="AA1036" s="80"/>
      <c r="AB1036" s="80"/>
      <c r="AC1036" s="80"/>
    </row>
    <row r="1037" spans="1:29" ht="12" customHeight="1">
      <c r="A1037" s="80"/>
      <c r="B1037" s="80"/>
      <c r="C1037" s="80"/>
      <c r="D1037" s="80"/>
      <c r="E1037" s="80"/>
      <c r="F1037" s="80"/>
      <c r="G1037" s="80"/>
      <c r="H1037" s="80"/>
      <c r="I1037" s="80"/>
      <c r="J1037" s="80"/>
      <c r="K1037" s="80"/>
      <c r="L1037" s="80"/>
      <c r="M1037" s="80"/>
      <c r="N1037" s="80"/>
      <c r="O1037" s="80"/>
      <c r="P1037" s="80"/>
      <c r="Q1037" s="80"/>
      <c r="R1037" s="80"/>
      <c r="S1037" s="80"/>
      <c r="T1037" s="80"/>
      <c r="U1037" s="80"/>
      <c r="V1037" s="80"/>
      <c r="W1037" s="80"/>
      <c r="X1037" s="80"/>
      <c r="Y1037" s="80"/>
      <c r="Z1037" s="80"/>
      <c r="AA1037" s="80"/>
      <c r="AB1037" s="80"/>
      <c r="AC1037" s="80"/>
    </row>
    <row r="1038" spans="1:29" ht="12" customHeight="1">
      <c r="A1038" s="80"/>
      <c r="B1038" s="80"/>
      <c r="C1038" s="80"/>
      <c r="D1038" s="80"/>
      <c r="E1038" s="80"/>
      <c r="F1038" s="80"/>
      <c r="G1038" s="80"/>
      <c r="H1038" s="80"/>
      <c r="I1038" s="80"/>
      <c r="J1038" s="80"/>
      <c r="K1038" s="80"/>
      <c r="L1038" s="80"/>
      <c r="M1038" s="80"/>
      <c r="N1038" s="80"/>
      <c r="O1038" s="80"/>
      <c r="P1038" s="80"/>
      <c r="Q1038" s="80"/>
      <c r="R1038" s="80"/>
      <c r="S1038" s="80"/>
      <c r="T1038" s="80"/>
      <c r="U1038" s="80"/>
      <c r="V1038" s="80"/>
      <c r="W1038" s="80"/>
      <c r="X1038" s="80"/>
      <c r="Y1038" s="80"/>
      <c r="Z1038" s="80"/>
      <c r="AA1038" s="80"/>
      <c r="AB1038" s="80"/>
      <c r="AC1038" s="80"/>
    </row>
    <row r="1039" spans="1:29" ht="12" customHeight="1">
      <c r="A1039" s="80"/>
      <c r="B1039" s="80"/>
      <c r="C1039" s="80"/>
      <c r="D1039" s="80"/>
      <c r="E1039" s="80"/>
      <c r="F1039" s="80"/>
      <c r="G1039" s="80"/>
      <c r="H1039" s="80"/>
      <c r="I1039" s="80"/>
      <c r="J1039" s="80"/>
      <c r="K1039" s="80"/>
      <c r="L1039" s="80"/>
      <c r="M1039" s="80"/>
      <c r="N1039" s="80"/>
      <c r="O1039" s="80"/>
      <c r="P1039" s="80"/>
      <c r="Q1039" s="80"/>
      <c r="R1039" s="80"/>
      <c r="S1039" s="80"/>
      <c r="T1039" s="80"/>
      <c r="U1039" s="80"/>
      <c r="V1039" s="80"/>
      <c r="W1039" s="80"/>
      <c r="X1039" s="80"/>
      <c r="Y1039" s="80"/>
      <c r="Z1039" s="80"/>
      <c r="AA1039" s="80"/>
      <c r="AB1039" s="80"/>
      <c r="AC1039" s="80"/>
    </row>
    <row r="1040" spans="1:29" ht="12" customHeight="1">
      <c r="A1040" s="80"/>
      <c r="B1040" s="80"/>
      <c r="C1040" s="80"/>
      <c r="D1040" s="80"/>
      <c r="E1040" s="80"/>
      <c r="F1040" s="80"/>
      <c r="G1040" s="80"/>
      <c r="H1040" s="80"/>
      <c r="I1040" s="80"/>
      <c r="J1040" s="80"/>
      <c r="K1040" s="80"/>
      <c r="L1040" s="80"/>
      <c r="M1040" s="80"/>
      <c r="N1040" s="80"/>
      <c r="O1040" s="80"/>
      <c r="P1040" s="80"/>
      <c r="Q1040" s="80"/>
      <c r="R1040" s="80"/>
      <c r="S1040" s="80"/>
      <c r="T1040" s="80"/>
      <c r="U1040" s="80"/>
      <c r="V1040" s="80"/>
      <c r="W1040" s="80"/>
      <c r="X1040" s="80"/>
      <c r="Y1040" s="80"/>
      <c r="Z1040" s="80"/>
      <c r="AA1040" s="80"/>
      <c r="AB1040" s="80"/>
      <c r="AC1040" s="80"/>
    </row>
    <row r="1041" spans="1:29" ht="12" customHeight="1">
      <c r="A1041" s="80"/>
      <c r="B1041" s="80"/>
      <c r="C1041" s="80"/>
      <c r="D1041" s="80"/>
      <c r="E1041" s="80"/>
      <c r="F1041" s="80"/>
      <c r="G1041" s="80"/>
      <c r="H1041" s="80"/>
      <c r="I1041" s="80"/>
      <c r="J1041" s="80"/>
      <c r="K1041" s="80"/>
      <c r="L1041" s="80"/>
      <c r="M1041" s="80"/>
      <c r="N1041" s="80"/>
      <c r="O1041" s="80"/>
      <c r="P1041" s="80"/>
      <c r="Q1041" s="80"/>
      <c r="R1041" s="80"/>
      <c r="S1041" s="80"/>
      <c r="T1041" s="80"/>
      <c r="U1041" s="80"/>
      <c r="V1041" s="80"/>
      <c r="W1041" s="80"/>
      <c r="X1041" s="80"/>
      <c r="Y1041" s="80"/>
      <c r="Z1041" s="80"/>
      <c r="AA1041" s="80"/>
      <c r="AB1041" s="80"/>
      <c r="AC1041" s="80"/>
    </row>
    <row r="1042" spans="1:29" ht="12" customHeight="1">
      <c r="A1042" s="80"/>
      <c r="B1042" s="80"/>
      <c r="C1042" s="80"/>
      <c r="D1042" s="80"/>
      <c r="E1042" s="80"/>
      <c r="F1042" s="80"/>
      <c r="G1042" s="80"/>
      <c r="H1042" s="80"/>
      <c r="I1042" s="80"/>
      <c r="J1042" s="80"/>
      <c r="K1042" s="80"/>
      <c r="L1042" s="80"/>
      <c r="M1042" s="80"/>
      <c r="N1042" s="80"/>
      <c r="O1042" s="80"/>
      <c r="P1042" s="80"/>
      <c r="Q1042" s="80"/>
      <c r="R1042" s="80"/>
      <c r="S1042" s="80"/>
      <c r="T1042" s="80"/>
      <c r="U1042" s="80"/>
      <c r="V1042" s="80"/>
      <c r="W1042" s="80"/>
      <c r="X1042" s="80"/>
      <c r="Y1042" s="80"/>
      <c r="Z1042" s="80"/>
      <c r="AA1042" s="80"/>
      <c r="AB1042" s="80"/>
      <c r="AC1042" s="80"/>
    </row>
    <row r="1043" spans="1:29" ht="12" customHeight="1">
      <c r="A1043" s="80"/>
      <c r="B1043" s="80"/>
      <c r="C1043" s="80"/>
      <c r="D1043" s="80"/>
      <c r="E1043" s="80"/>
      <c r="F1043" s="80"/>
      <c r="G1043" s="80"/>
      <c r="H1043" s="80"/>
      <c r="I1043" s="80"/>
      <c r="J1043" s="80"/>
      <c r="K1043" s="80"/>
      <c r="L1043" s="80"/>
      <c r="M1043" s="80"/>
      <c r="N1043" s="80"/>
      <c r="O1043" s="80"/>
      <c r="P1043" s="80"/>
      <c r="Q1043" s="80"/>
      <c r="R1043" s="80"/>
      <c r="S1043" s="80"/>
      <c r="T1043" s="80"/>
      <c r="U1043" s="80"/>
      <c r="V1043" s="80"/>
      <c r="W1043" s="80"/>
      <c r="X1043" s="80"/>
      <c r="Y1043" s="80"/>
      <c r="Z1043" s="80"/>
      <c r="AA1043" s="80"/>
      <c r="AB1043" s="80"/>
      <c r="AC1043" s="80"/>
    </row>
    <row r="1044" spans="1:29" ht="12" customHeight="1">
      <c r="A1044" s="80"/>
      <c r="B1044" s="80"/>
      <c r="C1044" s="80"/>
      <c r="D1044" s="80"/>
      <c r="E1044" s="80"/>
      <c r="F1044" s="80"/>
      <c r="G1044" s="80"/>
      <c r="H1044" s="80"/>
      <c r="I1044" s="80"/>
      <c r="J1044" s="80"/>
      <c r="K1044" s="80"/>
      <c r="L1044" s="80"/>
      <c r="M1044" s="80"/>
      <c r="N1044" s="80"/>
      <c r="O1044" s="80"/>
      <c r="P1044" s="80"/>
      <c r="Q1044" s="80"/>
      <c r="R1044" s="80"/>
      <c r="S1044" s="80"/>
      <c r="T1044" s="80"/>
      <c r="U1044" s="80"/>
      <c r="V1044" s="80"/>
      <c r="W1044" s="80"/>
      <c r="X1044" s="80"/>
      <c r="Y1044" s="80"/>
      <c r="Z1044" s="80"/>
      <c r="AA1044" s="80"/>
      <c r="AB1044" s="80"/>
      <c r="AC1044" s="80"/>
    </row>
    <row r="1045" spans="1:29" ht="12" customHeight="1">
      <c r="A1045" s="80"/>
      <c r="B1045" s="80"/>
      <c r="C1045" s="80"/>
      <c r="D1045" s="80"/>
      <c r="E1045" s="80"/>
      <c r="F1045" s="80"/>
      <c r="G1045" s="80"/>
      <c r="H1045" s="80"/>
      <c r="I1045" s="80"/>
      <c r="J1045" s="80"/>
      <c r="K1045" s="80"/>
      <c r="L1045" s="80"/>
      <c r="M1045" s="80"/>
      <c r="N1045" s="80"/>
      <c r="O1045" s="80"/>
      <c r="P1045" s="80"/>
      <c r="Q1045" s="80"/>
      <c r="R1045" s="80"/>
      <c r="S1045" s="80"/>
      <c r="T1045" s="80"/>
      <c r="U1045" s="80"/>
      <c r="V1045" s="80"/>
      <c r="W1045" s="80"/>
      <c r="X1045" s="80"/>
      <c r="Y1045" s="80"/>
      <c r="Z1045" s="80"/>
      <c r="AA1045" s="80"/>
      <c r="AB1045" s="80"/>
      <c r="AC1045" s="80"/>
    </row>
    <row r="1046" spans="1:29" ht="12" customHeight="1">
      <c r="A1046" s="80"/>
      <c r="B1046" s="80"/>
      <c r="C1046" s="80"/>
      <c r="D1046" s="80"/>
      <c r="E1046" s="80"/>
      <c r="F1046" s="80"/>
      <c r="G1046" s="80"/>
      <c r="H1046" s="80"/>
      <c r="I1046" s="80"/>
      <c r="J1046" s="80"/>
      <c r="K1046" s="80"/>
      <c r="L1046" s="80"/>
      <c r="M1046" s="80"/>
      <c r="N1046" s="80"/>
      <c r="O1046" s="80"/>
      <c r="P1046" s="80"/>
      <c r="Q1046" s="80"/>
      <c r="R1046" s="80"/>
      <c r="S1046" s="80"/>
      <c r="T1046" s="80"/>
      <c r="U1046" s="80"/>
      <c r="V1046" s="80"/>
      <c r="W1046" s="80"/>
      <c r="X1046" s="80"/>
      <c r="Y1046" s="80"/>
      <c r="Z1046" s="80"/>
      <c r="AA1046" s="80"/>
      <c r="AB1046" s="80"/>
      <c r="AC1046" s="80"/>
    </row>
    <row r="1047" spans="1:29" ht="12" customHeight="1">
      <c r="A1047" s="80"/>
      <c r="B1047" s="80"/>
      <c r="C1047" s="80"/>
      <c r="D1047" s="80"/>
      <c r="E1047" s="80"/>
      <c r="F1047" s="80"/>
      <c r="G1047" s="80"/>
      <c r="H1047" s="80"/>
      <c r="I1047" s="80"/>
      <c r="J1047" s="80"/>
      <c r="K1047" s="80"/>
      <c r="L1047" s="80"/>
      <c r="M1047" s="80"/>
      <c r="N1047" s="80"/>
      <c r="O1047" s="80"/>
      <c r="P1047" s="80"/>
      <c r="Q1047" s="80"/>
      <c r="R1047" s="80"/>
      <c r="S1047" s="80"/>
      <c r="T1047" s="80"/>
      <c r="U1047" s="80"/>
      <c r="V1047" s="80"/>
      <c r="W1047" s="80"/>
      <c r="X1047" s="80"/>
      <c r="Y1047" s="80"/>
      <c r="Z1047" s="80"/>
      <c r="AA1047" s="80"/>
      <c r="AB1047" s="80"/>
      <c r="AC1047" s="80"/>
    </row>
    <row r="1048" spans="1:29" ht="12" customHeight="1">
      <c r="A1048" s="80"/>
      <c r="B1048" s="80"/>
      <c r="C1048" s="80"/>
      <c r="D1048" s="80"/>
      <c r="E1048" s="80"/>
      <c r="F1048" s="80"/>
      <c r="G1048" s="80"/>
      <c r="H1048" s="80"/>
      <c r="I1048" s="80"/>
      <c r="J1048" s="80"/>
      <c r="K1048" s="80"/>
      <c r="L1048" s="80"/>
      <c r="M1048" s="80"/>
      <c r="N1048" s="80"/>
      <c r="O1048" s="80"/>
      <c r="P1048" s="80"/>
      <c r="Q1048" s="80"/>
      <c r="R1048" s="80"/>
      <c r="S1048" s="80"/>
      <c r="T1048" s="80"/>
      <c r="U1048" s="80"/>
      <c r="V1048" s="80"/>
      <c r="W1048" s="80"/>
      <c r="X1048" s="80"/>
      <c r="Y1048" s="80"/>
      <c r="Z1048" s="80"/>
      <c r="AA1048" s="80"/>
      <c r="AB1048" s="80"/>
      <c r="AC1048" s="80"/>
    </row>
    <row r="1049" spans="1:29" ht="12" customHeight="1">
      <c r="A1049" s="80"/>
      <c r="B1049" s="80"/>
      <c r="C1049" s="80"/>
      <c r="D1049" s="80"/>
      <c r="E1049" s="80"/>
      <c r="F1049" s="80"/>
      <c r="G1049" s="80"/>
      <c r="H1049" s="80"/>
      <c r="I1049" s="80"/>
      <c r="J1049" s="80"/>
      <c r="K1049" s="80"/>
      <c r="L1049" s="80"/>
      <c r="M1049" s="80"/>
      <c r="N1049" s="80"/>
      <c r="O1049" s="80"/>
      <c r="P1049" s="80"/>
      <c r="Q1049" s="80"/>
      <c r="R1049" s="80"/>
      <c r="S1049" s="80"/>
      <c r="T1049" s="80"/>
      <c r="U1049" s="80"/>
      <c r="V1049" s="80"/>
      <c r="W1049" s="80"/>
      <c r="X1049" s="80"/>
      <c r="Y1049" s="80"/>
      <c r="Z1049" s="80"/>
      <c r="AA1049" s="80"/>
      <c r="AB1049" s="80"/>
      <c r="AC1049" s="80"/>
    </row>
    <row r="1050" spans="1:29" ht="12" customHeight="1">
      <c r="A1050" s="80"/>
      <c r="B1050" s="80"/>
      <c r="C1050" s="80"/>
      <c r="D1050" s="80"/>
      <c r="E1050" s="80"/>
      <c r="F1050" s="80"/>
      <c r="G1050" s="80"/>
      <c r="H1050" s="80"/>
      <c r="I1050" s="80"/>
      <c r="J1050" s="80"/>
      <c r="K1050" s="80"/>
      <c r="L1050" s="80"/>
      <c r="M1050" s="80"/>
      <c r="N1050" s="80"/>
      <c r="O1050" s="80"/>
      <c r="P1050" s="80"/>
      <c r="Q1050" s="80"/>
      <c r="R1050" s="80"/>
      <c r="S1050" s="80"/>
      <c r="T1050" s="80"/>
      <c r="U1050" s="80"/>
      <c r="V1050" s="80"/>
      <c r="W1050" s="80"/>
      <c r="X1050" s="80"/>
      <c r="Y1050" s="80"/>
      <c r="Z1050" s="80"/>
      <c r="AA1050" s="80"/>
      <c r="AB1050" s="80"/>
      <c r="AC1050" s="80"/>
    </row>
    <row r="1051" spans="1:29" ht="12" customHeight="1">
      <c r="A1051" s="80"/>
      <c r="B1051" s="80"/>
      <c r="C1051" s="80"/>
      <c r="D1051" s="80"/>
      <c r="E1051" s="80"/>
      <c r="F1051" s="80"/>
      <c r="G1051" s="80"/>
      <c r="H1051" s="80"/>
      <c r="I1051" s="80"/>
      <c r="J1051" s="80"/>
      <c r="K1051" s="80"/>
      <c r="L1051" s="80"/>
      <c r="M1051" s="80"/>
      <c r="N1051" s="80"/>
      <c r="O1051" s="80"/>
      <c r="P1051" s="80"/>
      <c r="Q1051" s="80"/>
      <c r="R1051" s="80"/>
      <c r="S1051" s="80"/>
      <c r="T1051" s="80"/>
      <c r="U1051" s="80"/>
      <c r="V1051" s="80"/>
      <c r="W1051" s="80"/>
      <c r="X1051" s="80"/>
      <c r="Y1051" s="80"/>
      <c r="Z1051" s="80"/>
      <c r="AA1051" s="80"/>
      <c r="AB1051" s="80"/>
      <c r="AC1051" s="80"/>
    </row>
    <row r="1052" spans="1:29" ht="12" customHeight="1">
      <c r="A1052" s="80"/>
      <c r="B1052" s="80"/>
      <c r="C1052" s="80"/>
      <c r="D1052" s="80"/>
      <c r="E1052" s="80"/>
      <c r="F1052" s="80"/>
      <c r="G1052" s="80"/>
      <c r="H1052" s="80"/>
      <c r="I1052" s="80"/>
      <c r="J1052" s="80"/>
      <c r="K1052" s="80"/>
      <c r="L1052" s="80"/>
      <c r="M1052" s="80"/>
      <c r="N1052" s="80"/>
      <c r="O1052" s="80"/>
      <c r="P1052" s="80"/>
      <c r="Q1052" s="80"/>
      <c r="R1052" s="80"/>
      <c r="S1052" s="80"/>
      <c r="T1052" s="80"/>
      <c r="U1052" s="80"/>
      <c r="V1052" s="80"/>
      <c r="W1052" s="80"/>
      <c r="X1052" s="80"/>
      <c r="Y1052" s="80"/>
      <c r="Z1052" s="80"/>
      <c r="AA1052" s="80"/>
      <c r="AB1052" s="80"/>
      <c r="AC1052" s="80"/>
    </row>
    <row r="1053" spans="1:29" ht="12" customHeight="1">
      <c r="A1053" s="80"/>
      <c r="B1053" s="80"/>
      <c r="C1053" s="80"/>
      <c r="D1053" s="80"/>
      <c r="E1053" s="80"/>
      <c r="F1053" s="80"/>
      <c r="G1053" s="80"/>
      <c r="H1053" s="80"/>
      <c r="I1053" s="80"/>
      <c r="J1053" s="80"/>
      <c r="K1053" s="80"/>
      <c r="L1053" s="80"/>
      <c r="M1053" s="80"/>
      <c r="N1053" s="80"/>
      <c r="O1053" s="80"/>
      <c r="P1053" s="80"/>
      <c r="Q1053" s="80"/>
      <c r="R1053" s="80"/>
      <c r="S1053" s="80"/>
      <c r="T1053" s="80"/>
      <c r="U1053" s="80"/>
      <c r="V1053" s="80"/>
      <c r="W1053" s="80"/>
      <c r="X1053" s="80"/>
      <c r="Y1053" s="80"/>
      <c r="Z1053" s="80"/>
      <c r="AA1053" s="80"/>
      <c r="AB1053" s="80"/>
      <c r="AC1053" s="80"/>
    </row>
    <row r="1054" spans="1:29" ht="12" customHeight="1">
      <c r="A1054" s="80"/>
      <c r="B1054" s="80"/>
      <c r="C1054" s="80"/>
      <c r="D1054" s="80"/>
      <c r="E1054" s="80"/>
      <c r="F1054" s="80"/>
      <c r="G1054" s="80"/>
      <c r="H1054" s="80"/>
      <c r="I1054" s="80"/>
      <c r="J1054" s="80"/>
      <c r="K1054" s="80"/>
      <c r="L1054" s="80"/>
      <c r="M1054" s="80"/>
      <c r="N1054" s="80"/>
      <c r="O1054" s="80"/>
      <c r="P1054" s="80"/>
      <c r="Q1054" s="80"/>
      <c r="R1054" s="80"/>
      <c r="S1054" s="80"/>
      <c r="T1054" s="80"/>
      <c r="U1054" s="80"/>
      <c r="V1054" s="80"/>
      <c r="W1054" s="80"/>
      <c r="X1054" s="80"/>
      <c r="Y1054" s="80"/>
      <c r="Z1054" s="80"/>
      <c r="AA1054" s="80"/>
      <c r="AB1054" s="80"/>
      <c r="AC1054" s="80"/>
    </row>
    <row r="1055" spans="1:29" ht="12" customHeight="1">
      <c r="A1055" s="80"/>
      <c r="B1055" s="80"/>
      <c r="C1055" s="80"/>
      <c r="D1055" s="80"/>
      <c r="E1055" s="80"/>
      <c r="F1055" s="80"/>
      <c r="G1055" s="80"/>
      <c r="H1055" s="80"/>
      <c r="I1055" s="80"/>
      <c r="J1055" s="80"/>
      <c r="K1055" s="80"/>
      <c r="L1055" s="80"/>
      <c r="M1055" s="80"/>
      <c r="N1055" s="80"/>
      <c r="O1055" s="80"/>
      <c r="P1055" s="80"/>
      <c r="Q1055" s="80"/>
      <c r="R1055" s="80"/>
      <c r="S1055" s="80"/>
      <c r="T1055" s="80"/>
      <c r="U1055" s="80"/>
      <c r="V1055" s="80"/>
      <c r="W1055" s="80"/>
      <c r="X1055" s="80"/>
      <c r="Y1055" s="80"/>
      <c r="Z1055" s="80"/>
      <c r="AA1055" s="80"/>
      <c r="AB1055" s="80"/>
      <c r="AC1055" s="80"/>
    </row>
    <row r="1056" spans="1:29" ht="12" customHeight="1">
      <c r="A1056" s="80"/>
      <c r="B1056" s="80"/>
      <c r="C1056" s="80"/>
      <c r="D1056" s="80"/>
      <c r="E1056" s="80"/>
      <c r="F1056" s="80"/>
      <c r="G1056" s="80"/>
      <c r="H1056" s="80"/>
      <c r="I1056" s="80"/>
      <c r="J1056" s="80"/>
      <c r="K1056" s="80"/>
      <c r="L1056" s="80"/>
      <c r="M1056" s="80"/>
      <c r="N1056" s="80"/>
      <c r="O1056" s="80"/>
      <c r="P1056" s="80"/>
      <c r="Q1056" s="80"/>
      <c r="R1056" s="80"/>
      <c r="S1056" s="80"/>
      <c r="T1056" s="80"/>
      <c r="U1056" s="80"/>
      <c r="V1056" s="80"/>
      <c r="W1056" s="80"/>
      <c r="X1056" s="80"/>
      <c r="Y1056" s="80"/>
      <c r="Z1056" s="80"/>
      <c r="AA1056" s="80"/>
      <c r="AB1056" s="80"/>
      <c r="AC1056" s="80"/>
    </row>
    <row r="1057" spans="1:29" ht="12" customHeight="1">
      <c r="A1057" s="80"/>
      <c r="B1057" s="80"/>
      <c r="C1057" s="80"/>
      <c r="D1057" s="80"/>
      <c r="E1057" s="80"/>
      <c r="F1057" s="80"/>
      <c r="G1057" s="80"/>
      <c r="H1057" s="80"/>
      <c r="I1057" s="80"/>
      <c r="J1057" s="80"/>
      <c r="K1057" s="80"/>
      <c r="L1057" s="80"/>
      <c r="M1057" s="80"/>
      <c r="N1057" s="80"/>
      <c r="O1057" s="80"/>
      <c r="P1057" s="80"/>
      <c r="Q1057" s="80"/>
      <c r="R1057" s="80"/>
      <c r="S1057" s="80"/>
      <c r="T1057" s="80"/>
      <c r="U1057" s="80"/>
      <c r="V1057" s="80"/>
      <c r="W1057" s="80"/>
      <c r="X1057" s="80"/>
      <c r="Y1057" s="80"/>
      <c r="Z1057" s="80"/>
      <c r="AA1057" s="80"/>
      <c r="AB1057" s="80"/>
      <c r="AC1057" s="80"/>
    </row>
    <row r="1058" spans="1:29" ht="12" customHeight="1">
      <c r="A1058" s="80"/>
      <c r="B1058" s="80"/>
      <c r="C1058" s="80"/>
      <c r="D1058" s="80"/>
      <c r="E1058" s="80"/>
      <c r="F1058" s="80"/>
      <c r="G1058" s="80"/>
      <c r="H1058" s="80"/>
      <c r="I1058" s="80"/>
      <c r="J1058" s="80"/>
      <c r="K1058" s="80"/>
      <c r="L1058" s="80"/>
      <c r="M1058" s="80"/>
      <c r="N1058" s="80"/>
      <c r="O1058" s="80"/>
      <c r="P1058" s="80"/>
      <c r="Q1058" s="80"/>
      <c r="R1058" s="80"/>
      <c r="S1058" s="80"/>
      <c r="T1058" s="80"/>
      <c r="U1058" s="80"/>
      <c r="V1058" s="80"/>
      <c r="W1058" s="80"/>
      <c r="X1058" s="80"/>
      <c r="Y1058" s="80"/>
      <c r="Z1058" s="80"/>
      <c r="AA1058" s="80"/>
      <c r="AB1058" s="80"/>
      <c r="AC1058" s="80"/>
    </row>
    <row r="1059" spans="1:29" ht="12" customHeight="1">
      <c r="A1059" s="80"/>
      <c r="B1059" s="80"/>
      <c r="C1059" s="80"/>
      <c r="D1059" s="80"/>
      <c r="E1059" s="80"/>
      <c r="F1059" s="80"/>
      <c r="G1059" s="80"/>
      <c r="H1059" s="80"/>
      <c r="I1059" s="80"/>
      <c r="J1059" s="80"/>
      <c r="K1059" s="80"/>
      <c r="L1059" s="80"/>
      <c r="M1059" s="80"/>
      <c r="N1059" s="80"/>
      <c r="O1059" s="80"/>
      <c r="P1059" s="80"/>
      <c r="Q1059" s="80"/>
      <c r="R1059" s="80"/>
      <c r="S1059" s="80"/>
      <c r="T1059" s="80"/>
      <c r="U1059" s="80"/>
      <c r="V1059" s="80"/>
      <c r="W1059" s="80"/>
      <c r="X1059" s="80"/>
      <c r="Y1059" s="80"/>
      <c r="Z1059" s="80"/>
      <c r="AA1059" s="80"/>
      <c r="AB1059" s="80"/>
      <c r="AC1059" s="80"/>
    </row>
    <row r="1060" spans="1:29" ht="12" customHeight="1">
      <c r="A1060" s="80"/>
      <c r="B1060" s="80"/>
      <c r="C1060" s="80"/>
      <c r="D1060" s="80"/>
      <c r="E1060" s="80"/>
      <c r="F1060" s="80"/>
      <c r="G1060" s="80"/>
      <c r="H1060" s="80"/>
      <c r="I1060" s="80"/>
      <c r="J1060" s="80"/>
      <c r="K1060" s="80"/>
      <c r="L1060" s="80"/>
      <c r="M1060" s="80"/>
      <c r="N1060" s="80"/>
      <c r="O1060" s="80"/>
      <c r="P1060" s="80"/>
      <c r="Q1060" s="80"/>
      <c r="R1060" s="80"/>
      <c r="S1060" s="80"/>
      <c r="T1060" s="80"/>
      <c r="U1060" s="80"/>
      <c r="V1060" s="80"/>
      <c r="W1060" s="80"/>
      <c r="X1060" s="80"/>
      <c r="Y1060" s="80"/>
      <c r="Z1060" s="80"/>
      <c r="AA1060" s="80"/>
      <c r="AB1060" s="80"/>
      <c r="AC1060" s="80"/>
    </row>
    <row r="1061" spans="1:29" ht="12" customHeight="1">
      <c r="A1061" s="80"/>
      <c r="B1061" s="80"/>
      <c r="C1061" s="80"/>
      <c r="D1061" s="80"/>
      <c r="E1061" s="80"/>
      <c r="F1061" s="80"/>
      <c r="G1061" s="80"/>
      <c r="H1061" s="80"/>
      <c r="I1061" s="80"/>
      <c r="J1061" s="80"/>
      <c r="K1061" s="80"/>
      <c r="L1061" s="80"/>
      <c r="M1061" s="80"/>
      <c r="N1061" s="80"/>
      <c r="O1061" s="80"/>
      <c r="P1061" s="80"/>
      <c r="Q1061" s="80"/>
      <c r="R1061" s="80"/>
      <c r="S1061" s="80"/>
      <c r="T1061" s="80"/>
      <c r="U1061" s="80"/>
      <c r="V1061" s="80"/>
      <c r="W1061" s="80"/>
      <c r="X1061" s="80"/>
      <c r="Y1061" s="80"/>
      <c r="Z1061" s="80"/>
      <c r="AA1061" s="80"/>
      <c r="AB1061" s="80"/>
      <c r="AC1061" s="80"/>
    </row>
    <row r="1062" spans="1:29" ht="12" customHeight="1">
      <c r="A1062" s="80"/>
      <c r="B1062" s="80"/>
      <c r="C1062" s="80"/>
      <c r="D1062" s="80"/>
      <c r="E1062" s="80"/>
      <c r="F1062" s="80"/>
      <c r="G1062" s="80"/>
      <c r="H1062" s="80"/>
      <c r="I1062" s="80"/>
      <c r="J1062" s="80"/>
      <c r="K1062" s="80"/>
      <c r="L1062" s="80"/>
      <c r="M1062" s="80"/>
      <c r="N1062" s="80"/>
      <c r="O1062" s="80"/>
      <c r="P1062" s="80"/>
      <c r="Q1062" s="80"/>
      <c r="R1062" s="80"/>
      <c r="S1062" s="80"/>
      <c r="T1062" s="80"/>
      <c r="U1062" s="80"/>
      <c r="V1062" s="80"/>
      <c r="W1062" s="80"/>
      <c r="X1062" s="80"/>
      <c r="Y1062" s="80"/>
      <c r="Z1062" s="80"/>
      <c r="AA1062" s="80"/>
      <c r="AB1062" s="80"/>
      <c r="AC1062" s="80"/>
    </row>
    <row r="1063" spans="1:29" ht="12" customHeight="1">
      <c r="A1063" s="80"/>
      <c r="B1063" s="80"/>
      <c r="C1063" s="80"/>
      <c r="D1063" s="80"/>
      <c r="E1063" s="80"/>
      <c r="F1063" s="80"/>
      <c r="G1063" s="80"/>
      <c r="H1063" s="80"/>
      <c r="I1063" s="80"/>
      <c r="J1063" s="80"/>
      <c r="K1063" s="80"/>
      <c r="L1063" s="80"/>
      <c r="M1063" s="80"/>
      <c r="N1063" s="80"/>
      <c r="O1063" s="80"/>
      <c r="P1063" s="80"/>
      <c r="Q1063" s="80"/>
      <c r="R1063" s="80"/>
      <c r="S1063" s="80"/>
      <c r="T1063" s="80"/>
      <c r="U1063" s="80"/>
      <c r="V1063" s="80"/>
      <c r="W1063" s="80"/>
      <c r="X1063" s="80"/>
      <c r="Y1063" s="80"/>
      <c r="Z1063" s="80"/>
      <c r="AA1063" s="80"/>
      <c r="AB1063" s="80"/>
      <c r="AC1063" s="80"/>
    </row>
    <row r="1064" spans="1:29" ht="12" customHeight="1">
      <c r="A1064" s="80"/>
      <c r="B1064" s="80"/>
      <c r="C1064" s="80"/>
      <c r="D1064" s="80"/>
      <c r="E1064" s="80"/>
      <c r="F1064" s="80"/>
      <c r="G1064" s="80"/>
      <c r="H1064" s="80"/>
      <c r="I1064" s="80"/>
      <c r="J1064" s="80"/>
      <c r="K1064" s="80"/>
      <c r="L1064" s="80"/>
      <c r="M1064" s="80"/>
      <c r="N1064" s="80"/>
      <c r="O1064" s="80"/>
      <c r="P1064" s="80"/>
      <c r="Q1064" s="80"/>
      <c r="R1064" s="80"/>
      <c r="S1064" s="80"/>
      <c r="T1064" s="80"/>
      <c r="U1064" s="80"/>
      <c r="V1064" s="80"/>
      <c r="W1064" s="80"/>
      <c r="X1064" s="80"/>
      <c r="Y1064" s="80"/>
      <c r="Z1064" s="80"/>
      <c r="AA1064" s="80"/>
      <c r="AB1064" s="80"/>
      <c r="AC1064" s="80"/>
    </row>
    <row r="1065" spans="1:29" ht="12" customHeight="1">
      <c r="A1065" s="80"/>
      <c r="B1065" s="80"/>
      <c r="C1065" s="80"/>
      <c r="D1065" s="80"/>
      <c r="E1065" s="80"/>
      <c r="F1065" s="80"/>
      <c r="G1065" s="80"/>
      <c r="H1065" s="80"/>
      <c r="I1065" s="80"/>
      <c r="J1065" s="80"/>
      <c r="K1065" s="80"/>
      <c r="L1065" s="80"/>
      <c r="M1065" s="80"/>
      <c r="N1065" s="80"/>
      <c r="O1065" s="80"/>
      <c r="P1065" s="80"/>
      <c r="Q1065" s="80"/>
      <c r="R1065" s="80"/>
      <c r="S1065" s="80"/>
      <c r="T1065" s="80"/>
      <c r="U1065" s="80"/>
      <c r="V1065" s="80"/>
      <c r="W1065" s="80"/>
      <c r="X1065" s="80"/>
      <c r="Y1065" s="80"/>
      <c r="Z1065" s="80"/>
      <c r="AA1065" s="80"/>
      <c r="AB1065" s="80"/>
      <c r="AC1065" s="80"/>
    </row>
    <row r="1066" spans="1:29" ht="12" customHeight="1">
      <c r="A1066" s="80"/>
      <c r="B1066" s="80"/>
      <c r="C1066" s="80"/>
      <c r="D1066" s="80"/>
      <c r="E1066" s="80"/>
      <c r="F1066" s="80"/>
      <c r="G1066" s="80"/>
      <c r="H1066" s="80"/>
      <c r="I1066" s="80"/>
      <c r="J1066" s="80"/>
      <c r="K1066" s="80"/>
      <c r="L1066" s="80"/>
      <c r="M1066" s="80"/>
      <c r="N1066" s="80"/>
      <c r="O1066" s="80"/>
      <c r="P1066" s="80"/>
      <c r="Q1066" s="80"/>
      <c r="R1066" s="80"/>
      <c r="S1066" s="80"/>
      <c r="T1066" s="80"/>
      <c r="U1066" s="80"/>
      <c r="V1066" s="80"/>
      <c r="W1066" s="80"/>
      <c r="X1066" s="80"/>
      <c r="Y1066" s="80"/>
      <c r="Z1066" s="80"/>
      <c r="AA1066" s="80"/>
      <c r="AB1066" s="80"/>
      <c r="AC1066" s="80"/>
    </row>
    <row r="1067" spans="1:29" ht="12" customHeight="1">
      <c r="A1067" s="80"/>
      <c r="B1067" s="80"/>
      <c r="C1067" s="80"/>
      <c r="D1067" s="80"/>
      <c r="E1067" s="80"/>
      <c r="F1067" s="80"/>
      <c r="G1067" s="80"/>
      <c r="H1067" s="80"/>
      <c r="I1067" s="80"/>
      <c r="J1067" s="80"/>
      <c r="K1067" s="80"/>
      <c r="L1067" s="80"/>
      <c r="M1067" s="80"/>
      <c r="N1067" s="80"/>
      <c r="O1067" s="80"/>
      <c r="P1067" s="80"/>
      <c r="Q1067" s="80"/>
      <c r="R1067" s="80"/>
      <c r="S1067" s="80"/>
      <c r="T1067" s="80"/>
      <c r="U1067" s="80"/>
      <c r="V1067" s="80"/>
      <c r="W1067" s="80"/>
      <c r="X1067" s="80"/>
      <c r="Y1067" s="80"/>
      <c r="Z1067" s="80"/>
      <c r="AA1067" s="80"/>
      <c r="AB1067" s="80"/>
      <c r="AC1067" s="80"/>
    </row>
    <row r="1068" spans="1:29" ht="12" customHeight="1">
      <c r="A1068" s="80"/>
      <c r="B1068" s="80"/>
      <c r="C1068" s="80"/>
      <c r="D1068" s="80"/>
      <c r="E1068" s="80"/>
      <c r="F1068" s="80"/>
      <c r="G1068" s="80"/>
      <c r="H1068" s="80"/>
      <c r="I1068" s="80"/>
      <c r="J1068" s="80"/>
      <c r="K1068" s="80"/>
      <c r="L1068" s="80"/>
      <c r="M1068" s="80"/>
      <c r="N1068" s="80"/>
      <c r="O1068" s="80"/>
      <c r="P1068" s="80"/>
      <c r="Q1068" s="80"/>
      <c r="R1068" s="80"/>
      <c r="S1068" s="80"/>
      <c r="T1068" s="80"/>
      <c r="U1068" s="80"/>
      <c r="V1068" s="80"/>
      <c r="W1068" s="80"/>
      <c r="X1068" s="80"/>
      <c r="Y1068" s="80"/>
      <c r="Z1068" s="80"/>
      <c r="AA1068" s="80"/>
      <c r="AB1068" s="80"/>
      <c r="AC1068" s="80"/>
    </row>
    <row r="1069" spans="1:29" ht="12" customHeight="1">
      <c r="A1069" s="80"/>
      <c r="B1069" s="80"/>
      <c r="C1069" s="80"/>
      <c r="D1069" s="80"/>
      <c r="E1069" s="80"/>
      <c r="F1069" s="80"/>
      <c r="G1069" s="80"/>
      <c r="H1069" s="80"/>
      <c r="I1069" s="80"/>
      <c r="J1069" s="80"/>
      <c r="K1069" s="80"/>
      <c r="L1069" s="80"/>
      <c r="M1069" s="80"/>
      <c r="N1069" s="80"/>
      <c r="O1069" s="80"/>
      <c r="P1069" s="80"/>
      <c r="Q1069" s="80"/>
      <c r="R1069" s="80"/>
      <c r="S1069" s="80"/>
      <c r="T1069" s="80"/>
      <c r="U1069" s="80"/>
      <c r="V1069" s="80"/>
      <c r="W1069" s="80"/>
      <c r="X1069" s="80"/>
      <c r="Y1069" s="80"/>
      <c r="Z1069" s="80"/>
      <c r="AA1069" s="80"/>
      <c r="AB1069" s="80"/>
      <c r="AC1069" s="80"/>
    </row>
    <row r="1070" spans="1:29" ht="12" customHeight="1">
      <c r="A1070" s="80"/>
      <c r="B1070" s="80"/>
      <c r="C1070" s="80"/>
      <c r="D1070" s="80"/>
      <c r="E1070" s="80"/>
      <c r="F1070" s="80"/>
      <c r="G1070" s="80"/>
      <c r="H1070" s="80"/>
      <c r="I1070" s="80"/>
      <c r="J1070" s="80"/>
      <c r="K1070" s="80"/>
      <c r="L1070" s="80"/>
      <c r="M1070" s="80"/>
      <c r="N1070" s="80"/>
      <c r="O1070" s="80"/>
      <c r="P1070" s="80"/>
      <c r="Q1070" s="80"/>
      <c r="R1070" s="80"/>
      <c r="S1070" s="80"/>
      <c r="T1070" s="80"/>
      <c r="U1070" s="80"/>
      <c r="V1070" s="80"/>
      <c r="W1070" s="80"/>
      <c r="X1070" s="80"/>
      <c r="Y1070" s="80"/>
      <c r="Z1070" s="80"/>
      <c r="AA1070" s="80"/>
      <c r="AB1070" s="80"/>
      <c r="AC1070" s="80"/>
    </row>
    <row r="1071" spans="1:29" ht="12" customHeight="1">
      <c r="A1071" s="80"/>
      <c r="B1071" s="80"/>
      <c r="C1071" s="80"/>
      <c r="D1071" s="80"/>
      <c r="E1071" s="80"/>
      <c r="F1071" s="80"/>
      <c r="G1071" s="80"/>
      <c r="H1071" s="80"/>
      <c r="I1071" s="80"/>
      <c r="J1071" s="80"/>
      <c r="K1071" s="80"/>
      <c r="L1071" s="80"/>
      <c r="M1071" s="80"/>
      <c r="N1071" s="80"/>
      <c r="O1071" s="80"/>
      <c r="P1071" s="80"/>
      <c r="Q1071" s="80"/>
      <c r="R1071" s="80"/>
      <c r="S1071" s="80"/>
      <c r="T1071" s="80"/>
      <c r="U1071" s="80"/>
      <c r="V1071" s="80"/>
      <c r="W1071" s="80"/>
      <c r="X1071" s="80"/>
      <c r="Y1071" s="80"/>
      <c r="Z1071" s="80"/>
      <c r="AA1071" s="80"/>
      <c r="AB1071" s="80"/>
      <c r="AC1071" s="80"/>
    </row>
    <row r="1072" spans="1:29" ht="12" customHeight="1">
      <c r="A1072" s="80"/>
      <c r="B1072" s="80"/>
      <c r="C1072" s="80"/>
      <c r="D1072" s="80"/>
      <c r="E1072" s="80"/>
      <c r="F1072" s="80"/>
      <c r="G1072" s="80"/>
      <c r="H1072" s="80"/>
      <c r="I1072" s="80"/>
      <c r="J1072" s="80"/>
      <c r="K1072" s="80"/>
      <c r="L1072" s="80"/>
      <c r="M1072" s="80"/>
      <c r="N1072" s="80"/>
      <c r="O1072" s="80"/>
      <c r="P1072" s="80"/>
      <c r="Q1072" s="80"/>
      <c r="R1072" s="80"/>
      <c r="S1072" s="80"/>
      <c r="T1072" s="80"/>
      <c r="U1072" s="80"/>
      <c r="V1072" s="80"/>
      <c r="W1072" s="80"/>
      <c r="X1072" s="80"/>
      <c r="Y1072" s="80"/>
      <c r="Z1072" s="80"/>
      <c r="AA1072" s="80"/>
      <c r="AB1072" s="80"/>
      <c r="AC1072" s="80"/>
    </row>
    <row r="1073" spans="1:29" ht="12" customHeight="1">
      <c r="A1073" s="80"/>
      <c r="B1073" s="80"/>
      <c r="C1073" s="80"/>
      <c r="D1073" s="80"/>
      <c r="E1073" s="80"/>
      <c r="F1073" s="80"/>
      <c r="G1073" s="80"/>
      <c r="H1073" s="80"/>
      <c r="I1073" s="80"/>
      <c r="J1073" s="80"/>
      <c r="K1073" s="80"/>
      <c r="L1073" s="80"/>
      <c r="M1073" s="80"/>
      <c r="N1073" s="80"/>
      <c r="O1073" s="80"/>
      <c r="P1073" s="80"/>
      <c r="Q1073" s="80"/>
      <c r="R1073" s="80"/>
      <c r="S1073" s="80"/>
      <c r="T1073" s="80"/>
      <c r="U1073" s="80"/>
      <c r="V1073" s="80"/>
      <c r="W1073" s="80"/>
      <c r="X1073" s="80"/>
      <c r="Y1073" s="80"/>
      <c r="Z1073" s="80"/>
      <c r="AA1073" s="80"/>
      <c r="AB1073" s="80"/>
      <c r="AC1073" s="80"/>
    </row>
    <row r="1074" spans="1:29" ht="12" customHeight="1">
      <c r="A1074" s="80"/>
      <c r="B1074" s="80"/>
      <c r="C1074" s="80"/>
      <c r="D1074" s="80"/>
      <c r="E1074" s="80"/>
      <c r="F1074" s="80"/>
      <c r="G1074" s="80"/>
      <c r="H1074" s="80"/>
      <c r="I1074" s="80"/>
      <c r="J1074" s="80"/>
      <c r="K1074" s="80"/>
      <c r="L1074" s="80"/>
      <c r="M1074" s="80"/>
      <c r="N1074" s="80"/>
      <c r="O1074" s="80"/>
      <c r="P1074" s="80"/>
      <c r="Q1074" s="80"/>
      <c r="R1074" s="80"/>
      <c r="S1074" s="80"/>
      <c r="T1074" s="80"/>
      <c r="U1074" s="80"/>
      <c r="V1074" s="80"/>
      <c r="W1074" s="80"/>
      <c r="X1074" s="80"/>
      <c r="Y1074" s="80"/>
      <c r="Z1074" s="80"/>
      <c r="AA1074" s="80"/>
      <c r="AB1074" s="80"/>
      <c r="AC1074" s="80"/>
    </row>
    <row r="1075" spans="1:29" ht="12" customHeight="1">
      <c r="A1075" s="80"/>
      <c r="B1075" s="80"/>
      <c r="C1075" s="80"/>
      <c r="D1075" s="80"/>
      <c r="E1075" s="80"/>
      <c r="F1075" s="80"/>
      <c r="G1075" s="80"/>
      <c r="H1075" s="80"/>
      <c r="I1075" s="80"/>
      <c r="J1075" s="80"/>
      <c r="K1075" s="80"/>
      <c r="L1075" s="80"/>
      <c r="M1075" s="80"/>
      <c r="N1075" s="80"/>
      <c r="O1075" s="80"/>
      <c r="P1075" s="80"/>
      <c r="Q1075" s="80"/>
      <c r="R1075" s="80"/>
      <c r="S1075" s="80"/>
      <c r="T1075" s="80"/>
      <c r="U1075" s="80"/>
      <c r="V1075" s="80"/>
      <c r="W1075" s="80"/>
      <c r="X1075" s="80"/>
      <c r="Y1075" s="80"/>
      <c r="Z1075" s="80"/>
      <c r="AA1075" s="80"/>
      <c r="AB1075" s="80"/>
      <c r="AC1075" s="80"/>
    </row>
    <row r="1076" spans="1:29" ht="12" customHeight="1">
      <c r="A1076" s="80"/>
      <c r="B1076" s="80"/>
      <c r="C1076" s="80"/>
      <c r="D1076" s="80"/>
      <c r="E1076" s="80"/>
      <c r="F1076" s="80"/>
      <c r="G1076" s="80"/>
      <c r="H1076" s="80"/>
      <c r="I1076" s="80"/>
      <c r="J1076" s="80"/>
      <c r="K1076" s="80"/>
      <c r="L1076" s="80"/>
      <c r="M1076" s="80"/>
      <c r="N1076" s="80"/>
      <c r="O1076" s="80"/>
      <c r="P1076" s="80"/>
      <c r="Q1076" s="80"/>
      <c r="R1076" s="80"/>
      <c r="S1076" s="80"/>
      <c r="T1076" s="80"/>
      <c r="U1076" s="80"/>
      <c r="V1076" s="80"/>
      <c r="W1076" s="80"/>
      <c r="X1076" s="80"/>
      <c r="Y1076" s="80"/>
      <c r="Z1076" s="80"/>
      <c r="AA1076" s="80"/>
      <c r="AB1076" s="80"/>
      <c r="AC1076" s="80"/>
    </row>
    <row r="1077" spans="1:29" ht="12" customHeight="1">
      <c r="A1077" s="80"/>
      <c r="B1077" s="80"/>
      <c r="C1077" s="80"/>
      <c r="D1077" s="80"/>
      <c r="E1077" s="80"/>
      <c r="F1077" s="80"/>
      <c r="G1077" s="80"/>
      <c r="H1077" s="80"/>
      <c r="I1077" s="80"/>
      <c r="J1077" s="80"/>
      <c r="K1077" s="80"/>
      <c r="L1077" s="80"/>
      <c r="M1077" s="80"/>
      <c r="N1077" s="80"/>
      <c r="O1077" s="80"/>
      <c r="P1077" s="80"/>
      <c r="Q1077" s="80"/>
      <c r="R1077" s="80"/>
      <c r="S1077" s="80"/>
      <c r="T1077" s="80"/>
      <c r="U1077" s="80"/>
      <c r="V1077" s="80"/>
      <c r="W1077" s="80"/>
      <c r="X1077" s="80"/>
      <c r="Y1077" s="80"/>
      <c r="Z1077" s="80"/>
      <c r="AA1077" s="80"/>
      <c r="AB1077" s="80"/>
      <c r="AC1077" s="80"/>
    </row>
    <row r="1078" spans="1:29" ht="12" customHeight="1">
      <c r="A1078" s="80"/>
      <c r="B1078" s="80"/>
      <c r="C1078" s="80"/>
      <c r="D1078" s="80"/>
      <c r="E1078" s="80"/>
      <c r="F1078" s="80"/>
      <c r="G1078" s="80"/>
      <c r="H1078" s="80"/>
      <c r="I1078" s="80"/>
      <c r="J1078" s="80"/>
      <c r="K1078" s="80"/>
      <c r="L1078" s="80"/>
      <c r="M1078" s="80"/>
      <c r="N1078" s="80"/>
      <c r="O1078" s="80"/>
      <c r="P1078" s="80"/>
      <c r="Q1078" s="80"/>
      <c r="R1078" s="80"/>
      <c r="S1078" s="80"/>
      <c r="T1078" s="80"/>
      <c r="U1078" s="80"/>
      <c r="V1078" s="80"/>
      <c r="W1078" s="80"/>
      <c r="X1078" s="80"/>
      <c r="Y1078" s="80"/>
      <c r="Z1078" s="80"/>
      <c r="AA1078" s="80"/>
      <c r="AB1078" s="80"/>
      <c r="AC1078" s="80"/>
    </row>
    <row r="1079" spans="1:29" ht="12" customHeight="1">
      <c r="A1079" s="80"/>
      <c r="B1079" s="80"/>
      <c r="C1079" s="80"/>
      <c r="D1079" s="80"/>
      <c r="E1079" s="80"/>
      <c r="F1079" s="80"/>
      <c r="G1079" s="80"/>
      <c r="H1079" s="80"/>
      <c r="I1079" s="80"/>
      <c r="J1079" s="80"/>
      <c r="K1079" s="80"/>
      <c r="L1079" s="80"/>
      <c r="M1079" s="80"/>
      <c r="N1079" s="80"/>
      <c r="O1079" s="80"/>
      <c r="P1079" s="80"/>
      <c r="Q1079" s="80"/>
      <c r="R1079" s="80"/>
      <c r="S1079" s="80"/>
      <c r="T1079" s="80"/>
      <c r="U1079" s="80"/>
      <c r="V1079" s="80"/>
      <c r="W1079" s="80"/>
      <c r="X1079" s="80"/>
      <c r="Y1079" s="80"/>
      <c r="Z1079" s="80"/>
      <c r="AA1079" s="80"/>
      <c r="AB1079" s="80"/>
      <c r="AC1079" s="80"/>
    </row>
    <row r="1080" spans="1:29" ht="12" customHeight="1">
      <c r="A1080" s="80"/>
      <c r="B1080" s="80"/>
      <c r="C1080" s="80"/>
      <c r="D1080" s="80"/>
      <c r="E1080" s="80"/>
      <c r="F1080" s="80"/>
      <c r="G1080" s="80"/>
      <c r="H1080" s="80"/>
      <c r="I1080" s="80"/>
      <c r="J1080" s="80"/>
      <c r="K1080" s="80"/>
      <c r="L1080" s="80"/>
      <c r="M1080" s="80"/>
      <c r="N1080" s="80"/>
      <c r="O1080" s="80"/>
      <c r="P1080" s="80"/>
      <c r="Q1080" s="80"/>
      <c r="R1080" s="80"/>
      <c r="S1080" s="80"/>
      <c r="T1080" s="80"/>
      <c r="U1080" s="80"/>
      <c r="V1080" s="80"/>
      <c r="W1080" s="80"/>
      <c r="X1080" s="80"/>
      <c r="Y1080" s="80"/>
      <c r="Z1080" s="80"/>
      <c r="AA1080" s="80"/>
      <c r="AB1080" s="80"/>
      <c r="AC1080" s="80"/>
    </row>
    <row r="1081" spans="1:29" ht="12" customHeight="1">
      <c r="A1081" s="80"/>
      <c r="B1081" s="80"/>
      <c r="C1081" s="80"/>
      <c r="D1081" s="80"/>
      <c r="E1081" s="80"/>
      <c r="F1081" s="80"/>
      <c r="G1081" s="80"/>
      <c r="H1081" s="80"/>
      <c r="I1081" s="80"/>
      <c r="J1081" s="80"/>
      <c r="K1081" s="80"/>
      <c r="L1081" s="80"/>
      <c r="M1081" s="80"/>
      <c r="N1081" s="80"/>
      <c r="O1081" s="80"/>
      <c r="P1081" s="80"/>
      <c r="Q1081" s="80"/>
      <c r="R1081" s="80"/>
      <c r="S1081" s="80"/>
      <c r="T1081" s="80"/>
      <c r="U1081" s="80"/>
      <c r="V1081" s="80"/>
      <c r="W1081" s="80"/>
      <c r="X1081" s="80"/>
      <c r="Y1081" s="80"/>
      <c r="Z1081" s="80"/>
      <c r="AA1081" s="80"/>
      <c r="AB1081" s="80"/>
      <c r="AC1081" s="80"/>
    </row>
    <row r="1082" spans="1:29" ht="12" customHeight="1">
      <c r="A1082" s="80"/>
      <c r="B1082" s="80"/>
      <c r="C1082" s="80"/>
      <c r="D1082" s="80"/>
      <c r="E1082" s="80"/>
      <c r="F1082" s="80"/>
      <c r="G1082" s="80"/>
      <c r="H1082" s="80"/>
      <c r="I1082" s="80"/>
      <c r="J1082" s="80"/>
      <c r="K1082" s="80"/>
      <c r="L1082" s="80"/>
      <c r="M1082" s="80"/>
      <c r="N1082" s="80"/>
      <c r="O1082" s="80"/>
      <c r="P1082" s="80"/>
      <c r="Q1082" s="80"/>
      <c r="R1082" s="80"/>
      <c r="S1082" s="80"/>
      <c r="T1082" s="80"/>
      <c r="U1082" s="80"/>
      <c r="V1082" s="80"/>
      <c r="W1082" s="80"/>
      <c r="X1082" s="80"/>
      <c r="Y1082" s="80"/>
      <c r="Z1082" s="80"/>
      <c r="AA1082" s="80"/>
      <c r="AB1082" s="80"/>
      <c r="AC1082" s="80"/>
    </row>
    <row r="1083" spans="1:29" ht="12" customHeight="1">
      <c r="A1083" s="80"/>
      <c r="B1083" s="80"/>
      <c r="C1083" s="80"/>
      <c r="D1083" s="80"/>
      <c r="E1083" s="80"/>
      <c r="F1083" s="80"/>
      <c r="G1083" s="80"/>
      <c r="H1083" s="80"/>
      <c r="I1083" s="80"/>
      <c r="J1083" s="80"/>
      <c r="K1083" s="80"/>
      <c r="L1083" s="80"/>
      <c r="M1083" s="80"/>
      <c r="N1083" s="80"/>
      <c r="O1083" s="80"/>
      <c r="P1083" s="80"/>
      <c r="Q1083" s="80"/>
      <c r="R1083" s="80"/>
      <c r="S1083" s="80"/>
      <c r="T1083" s="80"/>
      <c r="U1083" s="80"/>
      <c r="V1083" s="80"/>
      <c r="W1083" s="80"/>
      <c r="X1083" s="80"/>
      <c r="Y1083" s="80"/>
      <c r="Z1083" s="80"/>
      <c r="AA1083" s="80"/>
      <c r="AB1083" s="80"/>
      <c r="AC1083" s="80"/>
    </row>
    <row r="1084" spans="1:29" ht="12" customHeight="1">
      <c r="A1084" s="80"/>
      <c r="B1084" s="80"/>
      <c r="C1084" s="80"/>
      <c r="D1084" s="80"/>
      <c r="E1084" s="80"/>
      <c r="F1084" s="80"/>
      <c r="G1084" s="80"/>
      <c r="H1084" s="80"/>
      <c r="I1084" s="80"/>
      <c r="J1084" s="80"/>
      <c r="K1084" s="80"/>
      <c r="L1084" s="80"/>
      <c r="M1084" s="80"/>
      <c r="N1084" s="80"/>
      <c r="O1084" s="80"/>
      <c r="P1084" s="80"/>
      <c r="Q1084" s="80"/>
      <c r="R1084" s="80"/>
      <c r="S1084" s="80"/>
      <c r="T1084" s="80"/>
      <c r="U1084" s="80"/>
      <c r="V1084" s="80"/>
      <c r="W1084" s="80"/>
      <c r="X1084" s="80"/>
      <c r="Y1084" s="80"/>
      <c r="Z1084" s="80"/>
      <c r="AA1084" s="80"/>
      <c r="AB1084" s="80"/>
      <c r="AC1084" s="80"/>
    </row>
    <row r="1085" spans="1:29" ht="12" customHeight="1">
      <c r="A1085" s="80"/>
      <c r="B1085" s="80"/>
      <c r="C1085" s="80"/>
      <c r="D1085" s="80"/>
      <c r="E1085" s="80"/>
      <c r="F1085" s="80"/>
      <c r="G1085" s="80"/>
      <c r="H1085" s="80"/>
      <c r="I1085" s="80"/>
      <c r="J1085" s="80"/>
      <c r="K1085" s="80"/>
      <c r="L1085" s="80"/>
      <c r="M1085" s="80"/>
      <c r="N1085" s="80"/>
      <c r="O1085" s="80"/>
      <c r="P1085" s="80"/>
      <c r="Q1085" s="80"/>
      <c r="R1085" s="80"/>
      <c r="S1085" s="80"/>
      <c r="T1085" s="80"/>
      <c r="U1085" s="80"/>
      <c r="V1085" s="80"/>
      <c r="W1085" s="80"/>
      <c r="X1085" s="80"/>
      <c r="Y1085" s="80"/>
      <c r="Z1085" s="80"/>
      <c r="AA1085" s="80"/>
      <c r="AB1085" s="80"/>
      <c r="AC1085" s="80"/>
    </row>
    <row r="1086" spans="1:29" ht="12" customHeight="1">
      <c r="A1086" s="80"/>
      <c r="B1086" s="80"/>
      <c r="C1086" s="80"/>
      <c r="D1086" s="80"/>
      <c r="E1086" s="80"/>
      <c r="F1086" s="80"/>
      <c r="G1086" s="80"/>
      <c r="H1086" s="80"/>
      <c r="I1086" s="80"/>
      <c r="J1086" s="80"/>
      <c r="K1086" s="80"/>
      <c r="L1086" s="80"/>
      <c r="M1086" s="80"/>
      <c r="N1086" s="80"/>
      <c r="O1086" s="80"/>
      <c r="P1086" s="80"/>
      <c r="Q1086" s="80"/>
      <c r="R1086" s="80"/>
      <c r="S1086" s="80"/>
      <c r="T1086" s="80"/>
      <c r="U1086" s="80"/>
      <c r="V1086" s="80"/>
      <c r="W1086" s="80"/>
      <c r="X1086" s="80"/>
      <c r="Y1086" s="80"/>
      <c r="Z1086" s="80"/>
      <c r="AA1086" s="80"/>
      <c r="AB1086" s="80"/>
      <c r="AC1086" s="80"/>
    </row>
    <row r="1087" spans="1:29" ht="12" customHeight="1">
      <c r="A1087" s="80"/>
      <c r="B1087" s="80"/>
      <c r="C1087" s="80"/>
      <c r="D1087" s="80"/>
      <c r="E1087" s="80"/>
      <c r="F1087" s="80"/>
      <c r="G1087" s="80"/>
      <c r="H1087" s="80"/>
      <c r="I1087" s="80"/>
      <c r="J1087" s="80"/>
      <c r="K1087" s="80"/>
      <c r="L1087" s="80"/>
      <c r="M1087" s="80"/>
      <c r="N1087" s="80"/>
      <c r="O1087" s="80"/>
      <c r="P1087" s="80"/>
      <c r="Q1087" s="80"/>
      <c r="R1087" s="80"/>
      <c r="S1087" s="80"/>
      <c r="T1087" s="80"/>
      <c r="U1087" s="80"/>
      <c r="V1087" s="80"/>
      <c r="W1087" s="80"/>
      <c r="X1087" s="80"/>
      <c r="Y1087" s="80"/>
      <c r="Z1087" s="80"/>
      <c r="AA1087" s="80"/>
      <c r="AB1087" s="80"/>
      <c r="AC1087" s="80"/>
    </row>
    <row r="1088" spans="1:29" ht="12" customHeight="1">
      <c r="A1088" s="80"/>
      <c r="B1088" s="80"/>
      <c r="C1088" s="80"/>
      <c r="D1088" s="80"/>
      <c r="E1088" s="80"/>
      <c r="F1088" s="80"/>
      <c r="G1088" s="80"/>
      <c r="H1088" s="80"/>
      <c r="I1088" s="80"/>
      <c r="J1088" s="80"/>
      <c r="K1088" s="80"/>
      <c r="L1088" s="80"/>
      <c r="M1088" s="80"/>
      <c r="N1088" s="80"/>
      <c r="O1088" s="80"/>
      <c r="P1088" s="80"/>
      <c r="Q1088" s="80"/>
      <c r="R1088" s="80"/>
      <c r="S1088" s="80"/>
      <c r="T1088" s="80"/>
      <c r="U1088" s="80"/>
      <c r="V1088" s="80"/>
      <c r="W1088" s="80"/>
      <c r="X1088" s="80"/>
      <c r="Y1088" s="80"/>
      <c r="Z1088" s="80"/>
      <c r="AA1088" s="80"/>
      <c r="AB1088" s="80"/>
      <c r="AC1088" s="80"/>
    </row>
    <row r="1089" spans="1:29" ht="12" customHeight="1">
      <c r="A1089" s="80"/>
      <c r="B1089" s="80"/>
      <c r="C1089" s="80"/>
      <c r="D1089" s="80"/>
      <c r="E1089" s="80"/>
      <c r="F1089" s="80"/>
      <c r="G1089" s="80"/>
      <c r="H1089" s="80"/>
      <c r="I1089" s="80"/>
      <c r="J1089" s="80"/>
      <c r="K1089" s="80"/>
      <c r="L1089" s="80"/>
      <c r="M1089" s="80"/>
      <c r="N1089" s="80"/>
      <c r="O1089" s="80"/>
      <c r="P1089" s="80"/>
      <c r="Q1089" s="80"/>
      <c r="R1089" s="80"/>
      <c r="S1089" s="80"/>
      <c r="T1089" s="80"/>
      <c r="U1089" s="80"/>
      <c r="V1089" s="80"/>
      <c r="W1089" s="80"/>
      <c r="X1089" s="80"/>
      <c r="Y1089" s="80"/>
      <c r="Z1089" s="80"/>
      <c r="AA1089" s="80"/>
      <c r="AB1089" s="80"/>
      <c r="AC1089" s="80"/>
    </row>
    <row r="1090" spans="1:29" ht="12" customHeight="1">
      <c r="A1090" s="80"/>
      <c r="B1090" s="80"/>
      <c r="C1090" s="80"/>
      <c r="D1090" s="80"/>
      <c r="E1090" s="80"/>
      <c r="F1090" s="80"/>
      <c r="G1090" s="80"/>
      <c r="H1090" s="80"/>
      <c r="I1090" s="80"/>
      <c r="J1090" s="80"/>
      <c r="K1090" s="80"/>
      <c r="L1090" s="80"/>
      <c r="M1090" s="80"/>
      <c r="N1090" s="80"/>
      <c r="O1090" s="80"/>
      <c r="P1090" s="80"/>
      <c r="Q1090" s="80"/>
      <c r="R1090" s="80"/>
      <c r="S1090" s="80"/>
      <c r="T1090" s="80"/>
      <c r="U1090" s="80"/>
      <c r="V1090" s="80"/>
      <c r="W1090" s="80"/>
      <c r="X1090" s="80"/>
      <c r="Y1090" s="80"/>
      <c r="Z1090" s="80"/>
      <c r="AA1090" s="80"/>
      <c r="AB1090" s="80"/>
      <c r="AC1090" s="80"/>
    </row>
    <row r="1091" spans="1:29" ht="12" customHeight="1">
      <c r="A1091" s="80"/>
      <c r="B1091" s="80"/>
      <c r="C1091" s="80"/>
      <c r="D1091" s="80"/>
      <c r="E1091" s="80"/>
      <c r="F1091" s="80"/>
      <c r="G1091" s="80"/>
      <c r="H1091" s="80"/>
      <c r="I1091" s="80"/>
      <c r="J1091" s="80"/>
      <c r="K1091" s="80"/>
      <c r="L1091" s="80"/>
      <c r="M1091" s="80"/>
      <c r="N1091" s="80"/>
      <c r="O1091" s="80"/>
      <c r="P1091" s="80"/>
      <c r="Q1091" s="80"/>
      <c r="R1091" s="80"/>
      <c r="S1091" s="80"/>
      <c r="T1091" s="80"/>
      <c r="U1091" s="80"/>
      <c r="V1091" s="80"/>
      <c r="W1091" s="80"/>
      <c r="X1091" s="80"/>
      <c r="Y1091" s="80"/>
      <c r="Z1091" s="80"/>
      <c r="AA1091" s="80"/>
      <c r="AB1091" s="80"/>
      <c r="AC1091" s="80"/>
    </row>
    <row r="1092" spans="1:29" ht="12" customHeight="1">
      <c r="A1092" s="80"/>
      <c r="B1092" s="80"/>
      <c r="C1092" s="80"/>
      <c r="D1092" s="80"/>
      <c r="E1092" s="80"/>
      <c r="F1092" s="80"/>
      <c r="G1092" s="80"/>
      <c r="H1092" s="80"/>
      <c r="I1092" s="80"/>
      <c r="J1092" s="80"/>
      <c r="K1092" s="80"/>
      <c r="L1092" s="80"/>
      <c r="M1092" s="80"/>
      <c r="N1092" s="80"/>
      <c r="O1092" s="80"/>
      <c r="P1092" s="80"/>
      <c r="Q1092" s="80"/>
      <c r="R1092" s="80"/>
      <c r="S1092" s="80"/>
      <c r="T1092" s="80"/>
      <c r="U1092" s="80"/>
      <c r="V1092" s="80"/>
      <c r="W1092" s="80"/>
      <c r="X1092" s="80"/>
      <c r="Y1092" s="80"/>
      <c r="Z1092" s="80"/>
      <c r="AA1092" s="80"/>
      <c r="AB1092" s="80"/>
      <c r="AC1092" s="80"/>
    </row>
    <row r="1093" spans="1:29" ht="12" customHeight="1">
      <c r="A1093" s="80"/>
      <c r="B1093" s="80"/>
      <c r="C1093" s="80"/>
      <c r="D1093" s="80"/>
      <c r="E1093" s="80"/>
      <c r="F1093" s="80"/>
      <c r="G1093" s="80"/>
      <c r="H1093" s="80"/>
      <c r="I1093" s="80"/>
      <c r="J1093" s="80"/>
      <c r="K1093" s="80"/>
      <c r="L1093" s="80"/>
      <c r="M1093" s="80"/>
      <c r="N1093" s="80"/>
      <c r="O1093" s="80"/>
      <c r="P1093" s="80"/>
      <c r="Q1093" s="80"/>
      <c r="R1093" s="80"/>
      <c r="S1093" s="80"/>
      <c r="T1093" s="80"/>
      <c r="U1093" s="80"/>
      <c r="V1093" s="80"/>
      <c r="W1093" s="80"/>
      <c r="X1093" s="80"/>
      <c r="Y1093" s="80"/>
      <c r="Z1093" s="80"/>
      <c r="AA1093" s="80"/>
      <c r="AB1093" s="80"/>
      <c r="AC1093" s="80"/>
    </row>
    <row r="1094" spans="1:29" ht="12" customHeight="1">
      <c r="A1094" s="80"/>
      <c r="B1094" s="80"/>
      <c r="C1094" s="80"/>
      <c r="D1094" s="80"/>
      <c r="E1094" s="80"/>
      <c r="F1094" s="80"/>
      <c r="G1094" s="80"/>
      <c r="H1094" s="80"/>
      <c r="I1094" s="80"/>
      <c r="J1094" s="80"/>
      <c r="K1094" s="80"/>
      <c r="L1094" s="80"/>
      <c r="M1094" s="80"/>
      <c r="N1094" s="80"/>
      <c r="O1094" s="80"/>
      <c r="P1094" s="80"/>
      <c r="Q1094" s="80"/>
      <c r="R1094" s="80"/>
      <c r="S1094" s="80"/>
      <c r="T1094" s="80"/>
      <c r="U1094" s="80"/>
      <c r="V1094" s="80"/>
      <c r="W1094" s="80"/>
      <c r="X1094" s="80"/>
      <c r="Y1094" s="80"/>
      <c r="Z1094" s="80"/>
      <c r="AA1094" s="80"/>
      <c r="AB1094" s="80"/>
      <c r="AC1094" s="80"/>
    </row>
    <row r="1095" spans="1:29" ht="12" customHeight="1">
      <c r="A1095" s="80"/>
      <c r="B1095" s="80"/>
      <c r="C1095" s="80"/>
      <c r="D1095" s="80"/>
      <c r="E1095" s="80"/>
      <c r="F1095" s="80"/>
      <c r="G1095" s="80"/>
      <c r="H1095" s="80"/>
      <c r="I1095" s="80"/>
      <c r="J1095" s="80"/>
      <c r="K1095" s="80"/>
      <c r="L1095" s="80"/>
      <c r="M1095" s="80"/>
      <c r="N1095" s="80"/>
      <c r="O1095" s="80"/>
      <c r="P1095" s="80"/>
      <c r="Q1095" s="80"/>
      <c r="R1095" s="80"/>
      <c r="S1095" s="80"/>
      <c r="T1095" s="80"/>
      <c r="U1095" s="80"/>
      <c r="V1095" s="80"/>
      <c r="W1095" s="80"/>
      <c r="X1095" s="80"/>
      <c r="Y1095" s="80"/>
      <c r="Z1095" s="80"/>
      <c r="AA1095" s="80"/>
      <c r="AB1095" s="80"/>
      <c r="AC1095" s="80"/>
    </row>
    <row r="1096" spans="1:29" ht="12" customHeight="1">
      <c r="A1096" s="80"/>
      <c r="B1096" s="80"/>
      <c r="C1096" s="80"/>
      <c r="D1096" s="80"/>
      <c r="E1096" s="80"/>
      <c r="F1096" s="80"/>
      <c r="G1096" s="80"/>
      <c r="H1096" s="80"/>
      <c r="I1096" s="80"/>
      <c r="J1096" s="80"/>
      <c r="K1096" s="80"/>
      <c r="L1096" s="80"/>
      <c r="M1096" s="80"/>
      <c r="N1096" s="80"/>
      <c r="O1096" s="80"/>
      <c r="P1096" s="80"/>
      <c r="Q1096" s="80"/>
      <c r="R1096" s="80"/>
      <c r="S1096" s="80"/>
      <c r="T1096" s="80"/>
      <c r="U1096" s="80"/>
      <c r="V1096" s="80"/>
      <c r="W1096" s="80"/>
      <c r="X1096" s="80"/>
      <c r="Y1096" s="80"/>
      <c r="Z1096" s="80"/>
      <c r="AA1096" s="80"/>
      <c r="AB1096" s="80"/>
      <c r="AC1096" s="80"/>
    </row>
    <row r="1097" spans="1:29" ht="12" customHeight="1">
      <c r="A1097" s="80"/>
      <c r="B1097" s="80"/>
      <c r="C1097" s="80"/>
      <c r="D1097" s="80"/>
      <c r="E1097" s="80"/>
      <c r="F1097" s="80"/>
      <c r="G1097" s="80"/>
      <c r="H1097" s="80"/>
      <c r="I1097" s="80"/>
      <c r="J1097" s="80"/>
      <c r="K1097" s="80"/>
      <c r="L1097" s="80"/>
      <c r="M1097" s="80"/>
      <c r="N1097" s="80"/>
      <c r="O1097" s="80"/>
      <c r="P1097" s="80"/>
      <c r="Q1097" s="80"/>
      <c r="R1097" s="80"/>
      <c r="S1097" s="80"/>
      <c r="T1097" s="80"/>
      <c r="U1097" s="80"/>
      <c r="V1097" s="80"/>
      <c r="W1097" s="80"/>
      <c r="X1097" s="80"/>
      <c r="Y1097" s="80"/>
      <c r="Z1097" s="80"/>
      <c r="AA1097" s="80"/>
      <c r="AB1097" s="80"/>
      <c r="AC1097" s="80"/>
    </row>
    <row r="1098" spans="1:29" ht="12" customHeight="1">
      <c r="A1098" s="80"/>
      <c r="B1098" s="80"/>
      <c r="C1098" s="80"/>
      <c r="D1098" s="80"/>
      <c r="E1098" s="80"/>
      <c r="F1098" s="80"/>
      <c r="G1098" s="80"/>
      <c r="H1098" s="80"/>
      <c r="I1098" s="80"/>
      <c r="J1098" s="80"/>
      <c r="K1098" s="80"/>
      <c r="L1098" s="80"/>
      <c r="M1098" s="80"/>
      <c r="N1098" s="80"/>
      <c r="O1098" s="80"/>
      <c r="P1098" s="80"/>
      <c r="Q1098" s="80"/>
      <c r="R1098" s="80"/>
      <c r="S1098" s="80"/>
      <c r="T1098" s="80"/>
      <c r="U1098" s="80"/>
      <c r="V1098" s="80"/>
      <c r="W1098" s="80"/>
      <c r="X1098" s="80"/>
      <c r="Y1098" s="80"/>
      <c r="Z1098" s="80"/>
      <c r="AA1098" s="80"/>
      <c r="AB1098" s="80"/>
      <c r="AC1098" s="80"/>
    </row>
    <row r="1099" spans="1:29" ht="12" customHeight="1">
      <c r="A1099" s="80"/>
      <c r="B1099" s="80"/>
      <c r="C1099" s="80"/>
      <c r="D1099" s="80"/>
      <c r="E1099" s="80"/>
      <c r="F1099" s="80"/>
      <c r="G1099" s="80"/>
      <c r="H1099" s="80"/>
      <c r="I1099" s="80"/>
      <c r="J1099" s="80"/>
      <c r="K1099" s="80"/>
      <c r="L1099" s="80"/>
      <c r="M1099" s="80"/>
      <c r="N1099" s="80"/>
      <c r="O1099" s="80"/>
      <c r="P1099" s="80"/>
      <c r="Q1099" s="80"/>
      <c r="R1099" s="80"/>
      <c r="S1099" s="80"/>
      <c r="T1099" s="80"/>
      <c r="U1099" s="80"/>
      <c r="V1099" s="80"/>
      <c r="W1099" s="80"/>
      <c r="X1099" s="80"/>
      <c r="Y1099" s="80"/>
      <c r="Z1099" s="80"/>
      <c r="AA1099" s="80"/>
      <c r="AB1099" s="80"/>
      <c r="AC1099" s="80"/>
    </row>
    <row r="1100" spans="1:29" ht="12" customHeight="1">
      <c r="A1100" s="80"/>
      <c r="B1100" s="80"/>
      <c r="C1100" s="80"/>
      <c r="D1100" s="80"/>
      <c r="E1100" s="80"/>
      <c r="F1100" s="80"/>
      <c r="G1100" s="80"/>
      <c r="H1100" s="80"/>
      <c r="I1100" s="80"/>
      <c r="J1100" s="80"/>
      <c r="K1100" s="80"/>
      <c r="L1100" s="80"/>
      <c r="M1100" s="80"/>
      <c r="N1100" s="80"/>
      <c r="O1100" s="80"/>
      <c r="P1100" s="80"/>
      <c r="Q1100" s="80"/>
      <c r="R1100" s="80"/>
      <c r="S1100" s="80"/>
      <c r="T1100" s="80"/>
      <c r="U1100" s="80"/>
      <c r="V1100" s="80"/>
      <c r="W1100" s="80"/>
      <c r="X1100" s="80"/>
      <c r="Y1100" s="80"/>
      <c r="Z1100" s="80"/>
      <c r="AA1100" s="80"/>
      <c r="AB1100" s="80"/>
      <c r="AC1100" s="80"/>
    </row>
    <row r="1101" spans="1:29" ht="12" customHeight="1">
      <c r="A1101" s="80"/>
      <c r="B1101" s="80"/>
      <c r="C1101" s="80"/>
      <c r="D1101" s="80"/>
      <c r="E1101" s="80"/>
      <c r="F1101" s="80"/>
      <c r="G1101" s="80"/>
      <c r="H1101" s="80"/>
      <c r="I1101" s="80"/>
      <c r="J1101" s="80"/>
      <c r="K1101" s="80"/>
      <c r="L1101" s="80"/>
      <c r="M1101" s="80"/>
      <c r="N1101" s="80"/>
      <c r="O1101" s="80"/>
      <c r="P1101" s="80"/>
      <c r="Q1101" s="80"/>
      <c r="R1101" s="80"/>
      <c r="S1101" s="80"/>
      <c r="T1101" s="80"/>
      <c r="U1101" s="80"/>
      <c r="V1101" s="80"/>
      <c r="W1101" s="80"/>
      <c r="X1101" s="80"/>
      <c r="Y1101" s="80"/>
      <c r="Z1101" s="80"/>
      <c r="AA1101" s="80"/>
      <c r="AB1101" s="80"/>
      <c r="AC1101" s="80"/>
    </row>
    <row r="1102" spans="1:29" ht="12" customHeight="1">
      <c r="A1102" s="80"/>
      <c r="B1102" s="80"/>
      <c r="C1102" s="80"/>
      <c r="D1102" s="80"/>
      <c r="E1102" s="80"/>
      <c r="F1102" s="80"/>
      <c r="G1102" s="80"/>
      <c r="H1102" s="80"/>
      <c r="I1102" s="80"/>
      <c r="J1102" s="80"/>
      <c r="K1102" s="80"/>
      <c r="L1102" s="80"/>
      <c r="M1102" s="80"/>
      <c r="N1102" s="80"/>
      <c r="O1102" s="80"/>
      <c r="P1102" s="80"/>
      <c r="Q1102" s="80"/>
      <c r="R1102" s="80"/>
      <c r="S1102" s="80"/>
      <c r="T1102" s="80"/>
      <c r="U1102" s="80"/>
      <c r="V1102" s="80"/>
      <c r="W1102" s="80"/>
      <c r="X1102" s="80"/>
      <c r="Y1102" s="80"/>
      <c r="Z1102" s="80"/>
      <c r="AA1102" s="80"/>
      <c r="AB1102" s="80"/>
      <c r="AC1102" s="80"/>
    </row>
    <row r="1103" spans="1:29" ht="12" customHeight="1">
      <c r="A1103" s="80"/>
      <c r="B1103" s="80"/>
      <c r="C1103" s="80"/>
      <c r="D1103" s="80"/>
      <c r="E1103" s="80"/>
      <c r="F1103" s="80"/>
      <c r="G1103" s="80"/>
      <c r="H1103" s="80"/>
      <c r="I1103" s="80"/>
      <c r="J1103" s="80"/>
      <c r="K1103" s="80"/>
      <c r="L1103" s="80"/>
      <c r="M1103" s="80"/>
      <c r="N1103" s="80"/>
      <c r="O1103" s="80"/>
      <c r="P1103" s="80"/>
      <c r="Q1103" s="80"/>
      <c r="R1103" s="80"/>
      <c r="S1103" s="80"/>
      <c r="T1103" s="80"/>
      <c r="U1103" s="80"/>
      <c r="V1103" s="80"/>
      <c r="W1103" s="80"/>
      <c r="X1103" s="80"/>
      <c r="Y1103" s="80"/>
      <c r="Z1103" s="80"/>
      <c r="AA1103" s="80"/>
      <c r="AB1103" s="80"/>
      <c r="AC1103" s="80"/>
    </row>
    <row r="1104" spans="1:29" ht="12" customHeight="1">
      <c r="A1104" s="80"/>
      <c r="B1104" s="80"/>
      <c r="C1104" s="80"/>
      <c r="D1104" s="80"/>
      <c r="E1104" s="80"/>
      <c r="F1104" s="80"/>
      <c r="G1104" s="80"/>
      <c r="H1104" s="80"/>
      <c r="I1104" s="80"/>
      <c r="J1104" s="80"/>
      <c r="K1104" s="80"/>
      <c r="L1104" s="80"/>
      <c r="M1104" s="80"/>
      <c r="N1104" s="80"/>
      <c r="O1104" s="80"/>
      <c r="P1104" s="80"/>
      <c r="Q1104" s="80"/>
      <c r="R1104" s="80"/>
      <c r="S1104" s="80"/>
      <c r="T1104" s="80"/>
      <c r="U1104" s="80"/>
      <c r="V1104" s="80"/>
      <c r="W1104" s="80"/>
      <c r="X1104" s="80"/>
      <c r="Y1104" s="80"/>
      <c r="Z1104" s="80"/>
      <c r="AA1104" s="80"/>
      <c r="AB1104" s="80"/>
      <c r="AC1104" s="80"/>
    </row>
    <row r="1105" spans="1:29" ht="12" customHeight="1">
      <c r="A1105" s="80"/>
      <c r="B1105" s="80"/>
      <c r="C1105" s="80"/>
      <c r="D1105" s="80"/>
      <c r="E1105" s="80"/>
      <c r="F1105" s="80"/>
      <c r="G1105" s="80"/>
      <c r="H1105" s="80"/>
      <c r="I1105" s="80"/>
      <c r="J1105" s="80"/>
      <c r="K1105" s="80"/>
      <c r="L1105" s="80"/>
      <c r="M1105" s="80"/>
      <c r="N1105" s="80"/>
      <c r="O1105" s="80"/>
      <c r="P1105" s="80"/>
      <c r="Q1105" s="80"/>
      <c r="R1105" s="80"/>
      <c r="S1105" s="80"/>
      <c r="T1105" s="80"/>
      <c r="U1105" s="80"/>
      <c r="V1105" s="80"/>
      <c r="W1105" s="80"/>
      <c r="X1105" s="80"/>
      <c r="Y1105" s="80"/>
      <c r="Z1105" s="80"/>
      <c r="AA1105" s="80"/>
      <c r="AB1105" s="80"/>
      <c r="AC1105" s="80"/>
    </row>
    <row r="1106" spans="1:29" ht="12" customHeight="1">
      <c r="A1106" s="80"/>
      <c r="B1106" s="80"/>
      <c r="C1106" s="80"/>
      <c r="D1106" s="80"/>
      <c r="E1106" s="80"/>
      <c r="F1106" s="80"/>
      <c r="G1106" s="80"/>
      <c r="H1106" s="80"/>
      <c r="I1106" s="80"/>
      <c r="J1106" s="80"/>
      <c r="K1106" s="80"/>
      <c r="L1106" s="80"/>
      <c r="M1106" s="80"/>
      <c r="N1106" s="80"/>
      <c r="O1106" s="80"/>
      <c r="P1106" s="80"/>
      <c r="Q1106" s="80"/>
      <c r="R1106" s="80"/>
      <c r="S1106" s="80"/>
      <c r="T1106" s="80"/>
      <c r="U1106" s="80"/>
      <c r="V1106" s="80"/>
      <c r="W1106" s="80"/>
      <c r="X1106" s="80"/>
      <c r="Y1106" s="80"/>
      <c r="Z1106" s="80"/>
      <c r="AA1106" s="80"/>
      <c r="AB1106" s="80"/>
      <c r="AC1106" s="80"/>
    </row>
    <row r="1107" spans="1:29" ht="12" customHeight="1">
      <c r="A1107" s="80"/>
      <c r="B1107" s="80"/>
      <c r="C1107" s="80"/>
      <c r="D1107" s="80"/>
      <c r="E1107" s="80"/>
      <c r="F1107" s="80"/>
      <c r="G1107" s="80"/>
      <c r="H1107" s="80"/>
      <c r="I1107" s="80"/>
      <c r="J1107" s="80"/>
      <c r="K1107" s="80"/>
      <c r="L1107" s="80"/>
      <c r="M1107" s="80"/>
      <c r="N1107" s="80"/>
      <c r="O1107" s="80"/>
      <c r="P1107" s="80"/>
      <c r="Q1107" s="80"/>
      <c r="R1107" s="80"/>
      <c r="S1107" s="80"/>
      <c r="T1107" s="80"/>
      <c r="U1107" s="80"/>
      <c r="V1107" s="80"/>
      <c r="W1107" s="80"/>
      <c r="X1107" s="80"/>
      <c r="Y1107" s="80"/>
      <c r="Z1107" s="80"/>
      <c r="AA1107" s="80"/>
      <c r="AB1107" s="80"/>
      <c r="AC1107" s="80"/>
    </row>
    <row r="1108" spans="1:29" ht="12" customHeight="1">
      <c r="A1108" s="80"/>
      <c r="B1108" s="80"/>
      <c r="C1108" s="80"/>
      <c r="D1108" s="80"/>
      <c r="E1108" s="80"/>
      <c r="F1108" s="80"/>
      <c r="G1108" s="80"/>
      <c r="H1108" s="80"/>
      <c r="I1108" s="80"/>
      <c r="J1108" s="80"/>
      <c r="K1108" s="80"/>
      <c r="L1108" s="80"/>
      <c r="M1108" s="80"/>
      <c r="N1108" s="80"/>
      <c r="O1108" s="80"/>
      <c r="P1108" s="80"/>
      <c r="Q1108" s="80"/>
      <c r="R1108" s="80"/>
      <c r="S1108" s="80"/>
      <c r="T1108" s="80"/>
      <c r="U1108" s="80"/>
      <c r="V1108" s="80"/>
      <c r="W1108" s="80"/>
      <c r="X1108" s="80"/>
      <c r="Y1108" s="80"/>
      <c r="Z1108" s="80"/>
      <c r="AA1108" s="80"/>
      <c r="AB1108" s="80"/>
      <c r="AC1108" s="80"/>
    </row>
    <row r="1109" spans="1:29" ht="12" customHeight="1">
      <c r="A1109" s="80"/>
      <c r="B1109" s="80"/>
      <c r="C1109" s="80"/>
      <c r="D1109" s="80"/>
      <c r="E1109" s="80"/>
      <c r="F1109" s="80"/>
      <c r="G1109" s="80"/>
      <c r="H1109" s="80"/>
      <c r="I1109" s="80"/>
      <c r="J1109" s="80"/>
      <c r="K1109" s="80"/>
      <c r="L1109" s="80"/>
      <c r="M1109" s="80"/>
      <c r="N1109" s="80"/>
      <c r="O1109" s="80"/>
      <c r="P1109" s="80"/>
      <c r="Q1109" s="80"/>
      <c r="R1109" s="80"/>
      <c r="S1109" s="80"/>
      <c r="T1109" s="80"/>
      <c r="U1109" s="80"/>
      <c r="V1109" s="80"/>
      <c r="W1109" s="80"/>
      <c r="X1109" s="80"/>
      <c r="Y1109" s="80"/>
      <c r="Z1109" s="80"/>
      <c r="AA1109" s="80"/>
      <c r="AB1109" s="80"/>
      <c r="AC1109" s="80"/>
    </row>
    <row r="1110" spans="1:29" ht="12" customHeight="1">
      <c r="A1110" s="80"/>
      <c r="B1110" s="80"/>
      <c r="C1110" s="80"/>
      <c r="D1110" s="80"/>
      <c r="E1110" s="80"/>
      <c r="F1110" s="80"/>
      <c r="G1110" s="80"/>
      <c r="H1110" s="80"/>
      <c r="I1110" s="80"/>
      <c r="J1110" s="80"/>
      <c r="K1110" s="80"/>
      <c r="L1110" s="80"/>
      <c r="M1110" s="80"/>
      <c r="N1110" s="80"/>
      <c r="O1110" s="80"/>
      <c r="P1110" s="80"/>
      <c r="Q1110" s="80"/>
      <c r="R1110" s="80"/>
      <c r="S1110" s="80"/>
      <c r="T1110" s="80"/>
      <c r="U1110" s="80"/>
      <c r="V1110" s="80"/>
      <c r="W1110" s="80"/>
      <c r="X1110" s="80"/>
      <c r="Y1110" s="80"/>
      <c r="Z1110" s="80"/>
      <c r="AA1110" s="80"/>
      <c r="AB1110" s="80"/>
      <c r="AC1110" s="80"/>
    </row>
    <row r="1111" spans="1:29" ht="12" customHeight="1">
      <c r="A1111" s="80"/>
      <c r="B1111" s="80"/>
      <c r="C1111" s="80"/>
      <c r="D1111" s="80"/>
      <c r="E1111" s="80"/>
      <c r="F1111" s="80"/>
      <c r="G1111" s="80"/>
      <c r="H1111" s="80"/>
      <c r="I1111" s="80"/>
      <c r="J1111" s="80"/>
      <c r="K1111" s="80"/>
      <c r="L1111" s="80"/>
      <c r="M1111" s="80"/>
      <c r="N1111" s="80"/>
      <c r="O1111" s="80"/>
      <c r="P1111" s="80"/>
      <c r="Q1111" s="80"/>
      <c r="R1111" s="80"/>
      <c r="S1111" s="80"/>
      <c r="T1111" s="80"/>
      <c r="U1111" s="80"/>
      <c r="V1111" s="80"/>
      <c r="W1111" s="80"/>
      <c r="X1111" s="80"/>
      <c r="Y1111" s="80"/>
      <c r="Z1111" s="80"/>
      <c r="AA1111" s="80"/>
      <c r="AB1111" s="80"/>
      <c r="AC1111" s="80"/>
    </row>
    <row r="1112" spans="1:29" ht="12" customHeight="1">
      <c r="A1112" s="80"/>
      <c r="B1112" s="80"/>
      <c r="C1112" s="80"/>
      <c r="D1112" s="80"/>
      <c r="E1112" s="80"/>
      <c r="F1112" s="80"/>
      <c r="G1112" s="80"/>
      <c r="H1112" s="80"/>
      <c r="I1112" s="80"/>
      <c r="J1112" s="80"/>
      <c r="K1112" s="80"/>
      <c r="L1112" s="80"/>
      <c r="M1112" s="80"/>
      <c r="N1112" s="80"/>
      <c r="O1112" s="80"/>
      <c r="P1112" s="80"/>
      <c r="Q1112" s="80"/>
      <c r="R1112" s="80"/>
      <c r="S1112" s="80"/>
      <c r="T1112" s="80"/>
      <c r="U1112" s="80"/>
      <c r="V1112" s="80"/>
      <c r="W1112" s="80"/>
      <c r="X1112" s="80"/>
      <c r="Y1112" s="80"/>
      <c r="Z1112" s="80"/>
      <c r="AA1112" s="80"/>
      <c r="AB1112" s="80"/>
      <c r="AC1112" s="80"/>
    </row>
    <row r="1113" spans="1:29" ht="12" customHeight="1">
      <c r="A1113" s="80"/>
      <c r="B1113" s="80"/>
      <c r="C1113" s="80"/>
      <c r="D1113" s="80"/>
      <c r="E1113" s="80"/>
      <c r="F1113" s="80"/>
      <c r="G1113" s="80"/>
      <c r="H1113" s="80"/>
      <c r="I1113" s="80"/>
      <c r="J1113" s="80"/>
      <c r="K1113" s="80"/>
      <c r="L1113" s="80"/>
      <c r="M1113" s="80"/>
      <c r="N1113" s="80"/>
      <c r="O1113" s="80"/>
      <c r="P1113" s="80"/>
      <c r="Q1113" s="80"/>
      <c r="R1113" s="80"/>
      <c r="S1113" s="80"/>
      <c r="T1113" s="80"/>
      <c r="U1113" s="80"/>
      <c r="V1113" s="80"/>
      <c r="W1113" s="80"/>
      <c r="X1113" s="80"/>
      <c r="Y1113" s="80"/>
      <c r="Z1113" s="80"/>
      <c r="AA1113" s="80"/>
      <c r="AB1113" s="80"/>
      <c r="AC1113" s="80"/>
    </row>
    <row r="1114" spans="1:29" ht="12" customHeight="1">
      <c r="A1114" s="80"/>
      <c r="B1114" s="80"/>
      <c r="C1114" s="80"/>
      <c r="D1114" s="80"/>
      <c r="E1114" s="80"/>
      <c r="F1114" s="80"/>
      <c r="G1114" s="80"/>
      <c r="H1114" s="80"/>
      <c r="I1114" s="80"/>
      <c r="J1114" s="80"/>
      <c r="K1114" s="80"/>
      <c r="L1114" s="80"/>
      <c r="M1114" s="80"/>
      <c r="N1114" s="80"/>
      <c r="O1114" s="80"/>
      <c r="P1114" s="80"/>
      <c r="Q1114" s="80"/>
      <c r="R1114" s="80"/>
      <c r="S1114" s="80"/>
      <c r="T1114" s="80"/>
      <c r="U1114" s="80"/>
      <c r="V1114" s="80"/>
      <c r="W1114" s="80"/>
      <c r="X1114" s="80"/>
      <c r="Y1114" s="80"/>
      <c r="Z1114" s="80"/>
      <c r="AA1114" s="80"/>
      <c r="AB1114" s="80"/>
      <c r="AC1114" s="80"/>
    </row>
    <row r="1115" spans="1:29" ht="12" customHeight="1">
      <c r="A1115" s="80"/>
      <c r="B1115" s="80"/>
      <c r="C1115" s="80"/>
      <c r="D1115" s="80"/>
      <c r="E1115" s="80"/>
      <c r="F1115" s="80"/>
      <c r="G1115" s="80"/>
      <c r="H1115" s="80"/>
      <c r="I1115" s="80"/>
      <c r="J1115" s="80"/>
      <c r="K1115" s="80"/>
      <c r="L1115" s="80"/>
      <c r="M1115" s="80"/>
      <c r="N1115" s="80"/>
      <c r="O1115" s="80"/>
      <c r="P1115" s="80"/>
      <c r="Q1115" s="80"/>
      <c r="R1115" s="80"/>
      <c r="S1115" s="80"/>
      <c r="T1115" s="80"/>
      <c r="U1115" s="80"/>
      <c r="V1115" s="80"/>
      <c r="W1115" s="80"/>
      <c r="X1115" s="80"/>
      <c r="Y1115" s="80"/>
      <c r="Z1115" s="80"/>
      <c r="AA1115" s="80"/>
      <c r="AB1115" s="80"/>
      <c r="AC1115" s="80"/>
    </row>
    <row r="1116" spans="1:29" ht="12" customHeight="1">
      <c r="A1116" s="80"/>
      <c r="B1116" s="80"/>
      <c r="C1116" s="80"/>
      <c r="D1116" s="80"/>
      <c r="E1116" s="80"/>
      <c r="F1116" s="80"/>
      <c r="G1116" s="80"/>
      <c r="H1116" s="80"/>
      <c r="I1116" s="80"/>
      <c r="J1116" s="80"/>
      <c r="K1116" s="80"/>
      <c r="L1116" s="80"/>
      <c r="M1116" s="80"/>
      <c r="N1116" s="80"/>
      <c r="O1116" s="80"/>
      <c r="P1116" s="80"/>
      <c r="Q1116" s="80"/>
      <c r="R1116" s="80"/>
      <c r="S1116" s="80"/>
      <c r="T1116" s="80"/>
      <c r="U1116" s="80"/>
      <c r="V1116" s="80"/>
      <c r="W1116" s="80"/>
      <c r="X1116" s="80"/>
      <c r="Y1116" s="80"/>
      <c r="Z1116" s="80"/>
      <c r="AA1116" s="80"/>
      <c r="AB1116" s="80"/>
      <c r="AC1116" s="80"/>
    </row>
    <row r="1117" spans="1:29" ht="12" customHeight="1">
      <c r="A1117" s="80"/>
      <c r="B1117" s="80"/>
      <c r="C1117" s="80"/>
      <c r="D1117" s="80"/>
      <c r="E1117" s="80"/>
      <c r="F1117" s="80"/>
      <c r="G1117" s="80"/>
      <c r="H1117" s="80"/>
      <c r="I1117" s="80"/>
      <c r="J1117" s="80"/>
      <c r="K1117" s="80"/>
      <c r="L1117" s="80"/>
      <c r="M1117" s="80"/>
      <c r="N1117" s="80"/>
      <c r="O1117" s="80"/>
      <c r="P1117" s="80"/>
      <c r="Q1117" s="80"/>
      <c r="R1117" s="80"/>
      <c r="S1117" s="80"/>
      <c r="T1117" s="80"/>
      <c r="U1117" s="80"/>
      <c r="V1117" s="80"/>
      <c r="W1117" s="80"/>
      <c r="X1117" s="80"/>
      <c r="Y1117" s="80"/>
      <c r="Z1117" s="80"/>
      <c r="AA1117" s="80"/>
      <c r="AB1117" s="80"/>
      <c r="AC1117" s="80"/>
    </row>
    <row r="1118" spans="1:29" ht="12" customHeight="1">
      <c r="A1118" s="80"/>
      <c r="B1118" s="80"/>
      <c r="C1118" s="80"/>
      <c r="D1118" s="80"/>
      <c r="E1118" s="80"/>
      <c r="F1118" s="80"/>
      <c r="G1118" s="80"/>
      <c r="H1118" s="80"/>
      <c r="I1118" s="80"/>
      <c r="J1118" s="80"/>
      <c r="K1118" s="80"/>
      <c r="L1118" s="80"/>
      <c r="M1118" s="80"/>
      <c r="N1118" s="80"/>
      <c r="O1118" s="80"/>
      <c r="P1118" s="80"/>
      <c r="Q1118" s="80"/>
      <c r="R1118" s="80"/>
      <c r="S1118" s="80"/>
      <c r="T1118" s="80"/>
      <c r="U1118" s="80"/>
      <c r="V1118" s="80"/>
      <c r="W1118" s="80"/>
      <c r="X1118" s="80"/>
      <c r="Y1118" s="80"/>
      <c r="Z1118" s="80"/>
      <c r="AA1118" s="80"/>
      <c r="AB1118" s="80"/>
      <c r="AC1118" s="80"/>
    </row>
    <row r="1119" spans="1:29" ht="12" customHeight="1">
      <c r="A1119" s="80"/>
      <c r="B1119" s="80"/>
      <c r="C1119" s="80"/>
      <c r="D1119" s="80"/>
      <c r="E1119" s="80"/>
      <c r="F1119" s="80"/>
      <c r="G1119" s="80"/>
      <c r="H1119" s="80"/>
      <c r="I1119" s="80"/>
      <c r="J1119" s="80"/>
      <c r="K1119" s="80"/>
      <c r="L1119" s="80"/>
      <c r="M1119" s="80"/>
      <c r="N1119" s="80"/>
      <c r="O1119" s="80"/>
      <c r="P1119" s="80"/>
      <c r="Q1119" s="80"/>
      <c r="R1119" s="80"/>
      <c r="S1119" s="80"/>
      <c r="T1119" s="80"/>
      <c r="U1119" s="80"/>
      <c r="V1119" s="80"/>
      <c r="W1119" s="80"/>
      <c r="X1119" s="80"/>
      <c r="Y1119" s="80"/>
      <c r="Z1119" s="80"/>
      <c r="AA1119" s="80"/>
      <c r="AB1119" s="80"/>
      <c r="AC1119" s="80"/>
    </row>
    <row r="1120" spans="1:29" ht="12" customHeight="1">
      <c r="A1120" s="80"/>
      <c r="B1120" s="80"/>
      <c r="C1120" s="80"/>
      <c r="D1120" s="80"/>
      <c r="E1120" s="80"/>
      <c r="F1120" s="80"/>
      <c r="G1120" s="80"/>
      <c r="H1120" s="80"/>
      <c r="I1120" s="80"/>
      <c r="J1120" s="80"/>
      <c r="K1120" s="80"/>
      <c r="L1120" s="80"/>
      <c r="M1120" s="80"/>
      <c r="N1120" s="80"/>
      <c r="O1120" s="80"/>
      <c r="P1120" s="80"/>
      <c r="Q1120" s="80"/>
      <c r="R1120" s="80"/>
      <c r="S1120" s="80"/>
      <c r="T1120" s="80"/>
      <c r="U1120" s="80"/>
      <c r="V1120" s="80"/>
      <c r="W1120" s="80"/>
      <c r="X1120" s="80"/>
      <c r="Y1120" s="80"/>
      <c r="Z1120" s="80"/>
      <c r="AA1120" s="80"/>
      <c r="AB1120" s="80"/>
      <c r="AC1120" s="80"/>
    </row>
    <row r="1121" spans="1:29" ht="12" customHeight="1">
      <c r="A1121" s="80"/>
      <c r="B1121" s="80"/>
      <c r="C1121" s="80"/>
      <c r="D1121" s="80"/>
      <c r="E1121" s="80"/>
      <c r="F1121" s="80"/>
      <c r="G1121" s="80"/>
      <c r="H1121" s="80"/>
      <c r="I1121" s="80"/>
      <c r="J1121" s="80"/>
      <c r="K1121" s="80"/>
      <c r="L1121" s="80"/>
      <c r="M1121" s="80"/>
      <c r="N1121" s="80"/>
      <c r="O1121" s="80"/>
      <c r="P1121" s="80"/>
      <c r="Q1121" s="80"/>
      <c r="R1121" s="80"/>
      <c r="S1121" s="80"/>
      <c r="T1121" s="80"/>
      <c r="U1121" s="80"/>
      <c r="V1121" s="80"/>
      <c r="W1121" s="80"/>
      <c r="X1121" s="80"/>
      <c r="Y1121" s="80"/>
      <c r="Z1121" s="80"/>
      <c r="AA1121" s="80"/>
      <c r="AB1121" s="80"/>
      <c r="AC1121" s="80"/>
    </row>
    <row r="1122" spans="1:29" ht="12" customHeight="1">
      <c r="A1122" s="80"/>
      <c r="B1122" s="80"/>
      <c r="C1122" s="80"/>
      <c r="D1122" s="80"/>
      <c r="E1122" s="80"/>
      <c r="F1122" s="80"/>
      <c r="G1122" s="80"/>
      <c r="H1122" s="80"/>
      <c r="I1122" s="80"/>
      <c r="J1122" s="80"/>
      <c r="K1122" s="80"/>
      <c r="L1122" s="80"/>
      <c r="M1122" s="80"/>
      <c r="N1122" s="80"/>
      <c r="O1122" s="80"/>
      <c r="P1122" s="80"/>
      <c r="Q1122" s="80"/>
      <c r="R1122" s="80"/>
      <c r="S1122" s="80"/>
      <c r="T1122" s="80"/>
      <c r="U1122" s="80"/>
      <c r="V1122" s="80"/>
      <c r="W1122" s="80"/>
      <c r="X1122" s="80"/>
      <c r="Y1122" s="80"/>
      <c r="Z1122" s="80"/>
      <c r="AA1122" s="80"/>
      <c r="AB1122" s="80"/>
      <c r="AC1122" s="80"/>
    </row>
    <row r="1123" spans="1:29" ht="12" customHeight="1">
      <c r="A1123" s="80"/>
      <c r="B1123" s="80"/>
      <c r="C1123" s="80"/>
      <c r="D1123" s="80"/>
      <c r="E1123" s="80"/>
      <c r="F1123" s="80"/>
      <c r="G1123" s="80"/>
      <c r="H1123" s="80"/>
      <c r="I1123" s="80"/>
      <c r="J1123" s="80"/>
      <c r="K1123" s="80"/>
      <c r="L1123" s="80"/>
      <c r="M1123" s="80"/>
      <c r="N1123" s="80"/>
      <c r="O1123" s="80"/>
      <c r="P1123" s="80"/>
      <c r="Q1123" s="80"/>
      <c r="R1123" s="80"/>
      <c r="S1123" s="80"/>
      <c r="T1123" s="80"/>
      <c r="U1123" s="80"/>
      <c r="V1123" s="80"/>
      <c r="W1123" s="80"/>
      <c r="X1123" s="80"/>
      <c r="Y1123" s="80"/>
      <c r="Z1123" s="80"/>
      <c r="AA1123" s="80"/>
      <c r="AB1123" s="80"/>
      <c r="AC1123" s="80"/>
    </row>
    <row r="1124" spans="1:29" ht="12" customHeight="1">
      <c r="A1124" s="80"/>
      <c r="B1124" s="80"/>
      <c r="C1124" s="80"/>
      <c r="D1124" s="80"/>
      <c r="E1124" s="80"/>
      <c r="F1124" s="80"/>
      <c r="G1124" s="80"/>
      <c r="H1124" s="80"/>
      <c r="I1124" s="80"/>
      <c r="J1124" s="80"/>
      <c r="K1124" s="80"/>
      <c r="L1124" s="80"/>
      <c r="M1124" s="80"/>
      <c r="N1124" s="80"/>
      <c r="O1124" s="80"/>
      <c r="P1124" s="80"/>
      <c r="Q1124" s="80"/>
      <c r="R1124" s="80"/>
      <c r="S1124" s="80"/>
      <c r="T1124" s="80"/>
      <c r="U1124" s="80"/>
      <c r="V1124" s="80"/>
      <c r="W1124" s="80"/>
      <c r="X1124" s="80"/>
      <c r="Y1124" s="80"/>
      <c r="Z1124" s="80"/>
      <c r="AA1124" s="80"/>
      <c r="AB1124" s="80"/>
      <c r="AC1124" s="80"/>
    </row>
    <row r="1125" spans="1:29" ht="12" customHeight="1">
      <c r="A1125" s="80"/>
      <c r="B1125" s="80"/>
      <c r="C1125" s="80"/>
      <c r="D1125" s="80"/>
      <c r="E1125" s="80"/>
      <c r="F1125" s="80"/>
      <c r="G1125" s="80"/>
      <c r="H1125" s="80"/>
      <c r="I1125" s="80"/>
      <c r="J1125" s="80"/>
      <c r="K1125" s="80"/>
      <c r="L1125" s="80"/>
      <c r="M1125" s="80"/>
      <c r="N1125" s="80"/>
      <c r="O1125" s="80"/>
      <c r="P1125" s="80"/>
      <c r="Q1125" s="80"/>
      <c r="R1125" s="80"/>
      <c r="S1125" s="80"/>
      <c r="T1125" s="80"/>
      <c r="U1125" s="80"/>
      <c r="V1125" s="80"/>
      <c r="W1125" s="80"/>
      <c r="X1125" s="80"/>
      <c r="Y1125" s="80"/>
      <c r="Z1125" s="80"/>
      <c r="AA1125" s="80"/>
      <c r="AB1125" s="80"/>
      <c r="AC1125" s="80"/>
    </row>
    <row r="1126" spans="1:29" ht="12" customHeight="1">
      <c r="A1126" s="80"/>
      <c r="B1126" s="80"/>
      <c r="C1126" s="80"/>
      <c r="D1126" s="80"/>
      <c r="E1126" s="80"/>
      <c r="F1126" s="80"/>
      <c r="G1126" s="80"/>
      <c r="H1126" s="80"/>
      <c r="I1126" s="80"/>
      <c r="J1126" s="80"/>
      <c r="K1126" s="80"/>
      <c r="L1126" s="80"/>
      <c r="M1126" s="80"/>
      <c r="N1126" s="80"/>
      <c r="O1126" s="80"/>
      <c r="P1126" s="80"/>
      <c r="Q1126" s="80"/>
      <c r="R1126" s="80"/>
      <c r="S1126" s="80"/>
      <c r="T1126" s="80"/>
      <c r="U1126" s="80"/>
      <c r="V1126" s="80"/>
      <c r="W1126" s="80"/>
      <c r="X1126" s="80"/>
      <c r="Y1126" s="80"/>
      <c r="Z1126" s="80"/>
      <c r="AA1126" s="80"/>
      <c r="AB1126" s="80"/>
      <c r="AC1126" s="80"/>
    </row>
    <row r="1127" spans="1:29" ht="12" customHeight="1">
      <c r="A1127" s="80"/>
      <c r="B1127" s="80"/>
      <c r="C1127" s="80"/>
      <c r="D1127" s="80"/>
      <c r="E1127" s="80"/>
      <c r="F1127" s="80"/>
      <c r="G1127" s="80"/>
      <c r="H1127" s="80"/>
      <c r="I1127" s="80"/>
      <c r="J1127" s="80"/>
      <c r="K1127" s="80"/>
      <c r="L1127" s="80"/>
      <c r="M1127" s="80"/>
      <c r="N1127" s="80"/>
      <c r="O1127" s="80"/>
      <c r="P1127" s="80"/>
      <c r="Q1127" s="80"/>
      <c r="R1127" s="80"/>
      <c r="S1127" s="80"/>
      <c r="T1127" s="80"/>
      <c r="U1127" s="80"/>
      <c r="V1127" s="80"/>
      <c r="W1127" s="80"/>
      <c r="X1127" s="80"/>
      <c r="Y1127" s="80"/>
      <c r="Z1127" s="80"/>
      <c r="AA1127" s="80"/>
      <c r="AB1127" s="80"/>
      <c r="AC1127" s="80"/>
    </row>
    <row r="1128" spans="1:29" ht="12" customHeight="1">
      <c r="A1128" s="80"/>
      <c r="B1128" s="80"/>
      <c r="C1128" s="80"/>
      <c r="D1128" s="80"/>
      <c r="E1128" s="80"/>
      <c r="F1128" s="80"/>
      <c r="G1128" s="80"/>
      <c r="H1128" s="80"/>
      <c r="I1128" s="80"/>
      <c r="J1128" s="80"/>
      <c r="K1128" s="80"/>
      <c r="L1128" s="80"/>
      <c r="M1128" s="80"/>
      <c r="N1128" s="80"/>
      <c r="O1128" s="80"/>
      <c r="P1128" s="80"/>
      <c r="Q1128" s="80"/>
      <c r="R1128" s="80"/>
      <c r="S1128" s="80"/>
      <c r="T1128" s="80"/>
      <c r="U1128" s="80"/>
      <c r="V1128" s="80"/>
      <c r="W1128" s="80"/>
      <c r="X1128" s="80"/>
      <c r="Y1128" s="80"/>
      <c r="Z1128" s="80"/>
      <c r="AA1128" s="80"/>
      <c r="AB1128" s="80"/>
      <c r="AC1128" s="80"/>
    </row>
    <row r="1129" spans="1:29" ht="12" customHeight="1">
      <c r="A1129" s="80"/>
      <c r="B1129" s="80"/>
      <c r="C1129" s="80"/>
      <c r="D1129" s="80"/>
      <c r="E1129" s="80"/>
      <c r="F1129" s="80"/>
      <c r="G1129" s="80"/>
      <c r="H1129" s="80"/>
      <c r="I1129" s="80"/>
      <c r="J1129" s="80"/>
      <c r="K1129" s="80"/>
      <c r="L1129" s="80"/>
      <c r="M1129" s="80"/>
      <c r="N1129" s="80"/>
      <c r="O1129" s="80"/>
      <c r="P1129" s="80"/>
      <c r="Q1129" s="80"/>
      <c r="R1129" s="80"/>
      <c r="S1129" s="80"/>
      <c r="T1129" s="80"/>
      <c r="U1129" s="80"/>
      <c r="V1129" s="80"/>
      <c r="W1129" s="80"/>
      <c r="X1129" s="80"/>
      <c r="Y1129" s="80"/>
      <c r="Z1129" s="80"/>
      <c r="AA1129" s="80"/>
      <c r="AB1129" s="80"/>
      <c r="AC1129" s="80"/>
    </row>
    <row r="1130" spans="1:29" ht="12" customHeight="1">
      <c r="A1130" s="80"/>
      <c r="B1130" s="80"/>
      <c r="C1130" s="80"/>
      <c r="D1130" s="80"/>
      <c r="E1130" s="80"/>
      <c r="F1130" s="80"/>
      <c r="G1130" s="80"/>
      <c r="H1130" s="80"/>
      <c r="I1130" s="80"/>
      <c r="J1130" s="80"/>
      <c r="K1130" s="80"/>
      <c r="L1130" s="80"/>
      <c r="M1130" s="80"/>
      <c r="N1130" s="80"/>
      <c r="O1130" s="80"/>
      <c r="P1130" s="80"/>
      <c r="Q1130" s="80"/>
      <c r="R1130" s="80"/>
      <c r="S1130" s="80"/>
      <c r="T1130" s="80"/>
      <c r="U1130" s="80"/>
      <c r="V1130" s="80"/>
      <c r="W1130" s="80"/>
      <c r="X1130" s="80"/>
      <c r="Y1130" s="80"/>
      <c r="Z1130" s="80"/>
      <c r="AA1130" s="80"/>
      <c r="AB1130" s="80"/>
      <c r="AC1130" s="80"/>
    </row>
    <row r="1131" spans="1:29" ht="12" customHeight="1">
      <c r="A1131" s="80"/>
      <c r="B1131" s="80"/>
      <c r="C1131" s="80"/>
      <c r="D1131" s="80"/>
      <c r="E1131" s="80"/>
      <c r="F1131" s="80"/>
      <c r="G1131" s="80"/>
      <c r="H1131" s="80"/>
      <c r="I1131" s="80"/>
      <c r="J1131" s="80"/>
      <c r="K1131" s="80"/>
      <c r="L1131" s="80"/>
      <c r="M1131" s="80"/>
      <c r="N1131" s="80"/>
      <c r="O1131" s="80"/>
      <c r="P1131" s="80"/>
      <c r="Q1131" s="80"/>
      <c r="R1131" s="80"/>
      <c r="S1131" s="80"/>
      <c r="T1131" s="80"/>
      <c r="U1131" s="80"/>
      <c r="V1131" s="80"/>
      <c r="W1131" s="80"/>
      <c r="X1131" s="80"/>
      <c r="Y1131" s="80"/>
      <c r="Z1131" s="80"/>
      <c r="AA1131" s="80"/>
      <c r="AB1131" s="80"/>
      <c r="AC1131" s="80"/>
    </row>
    <row r="1132" spans="1:29" ht="12" customHeight="1">
      <c r="A1132" s="80"/>
      <c r="B1132" s="80"/>
      <c r="C1132" s="80"/>
      <c r="D1132" s="80"/>
      <c r="E1132" s="80"/>
      <c r="F1132" s="80"/>
      <c r="G1132" s="80"/>
      <c r="H1132" s="80"/>
      <c r="I1132" s="80"/>
      <c r="J1132" s="80"/>
      <c r="K1132" s="80"/>
      <c r="L1132" s="80"/>
      <c r="M1132" s="80"/>
      <c r="N1132" s="80"/>
      <c r="O1132" s="80"/>
      <c r="P1132" s="80"/>
      <c r="Q1132" s="80"/>
      <c r="R1132" s="80"/>
      <c r="S1132" s="80"/>
      <c r="T1132" s="80"/>
      <c r="U1132" s="80"/>
      <c r="V1132" s="80"/>
      <c r="W1132" s="80"/>
      <c r="X1132" s="80"/>
      <c r="Y1132" s="80"/>
      <c r="Z1132" s="80"/>
      <c r="AA1132" s="80"/>
      <c r="AB1132" s="80"/>
      <c r="AC1132" s="80"/>
    </row>
    <row r="1133" spans="1:29" ht="12" customHeight="1">
      <c r="A1133" s="80"/>
      <c r="B1133" s="80"/>
      <c r="C1133" s="80"/>
      <c r="D1133" s="80"/>
      <c r="E1133" s="80"/>
      <c r="F1133" s="80"/>
      <c r="G1133" s="80"/>
      <c r="H1133" s="80"/>
      <c r="I1133" s="80"/>
      <c r="J1133" s="80"/>
      <c r="K1133" s="80"/>
      <c r="L1133" s="80"/>
      <c r="M1133" s="80"/>
      <c r="N1133" s="80"/>
      <c r="O1133" s="80"/>
      <c r="P1133" s="80"/>
      <c r="Q1133" s="80"/>
      <c r="R1133" s="80"/>
      <c r="S1133" s="80"/>
      <c r="T1133" s="80"/>
      <c r="U1133" s="80"/>
      <c r="V1133" s="80"/>
      <c r="W1133" s="80"/>
      <c r="X1133" s="80"/>
      <c r="Y1133" s="80"/>
      <c r="Z1133" s="80"/>
      <c r="AA1133" s="80"/>
      <c r="AB1133" s="80"/>
      <c r="AC1133" s="80"/>
    </row>
    <row r="1134" spans="1:29" ht="12" customHeight="1">
      <c r="A1134" s="80"/>
      <c r="B1134" s="80"/>
      <c r="C1134" s="80"/>
      <c r="D1134" s="80"/>
      <c r="E1134" s="80"/>
      <c r="F1134" s="80"/>
      <c r="G1134" s="80"/>
      <c r="H1134" s="80"/>
      <c r="I1134" s="80"/>
      <c r="J1134" s="80"/>
      <c r="K1134" s="80"/>
      <c r="L1134" s="80"/>
      <c r="M1134" s="80"/>
      <c r="N1134" s="80"/>
      <c r="O1134" s="80"/>
      <c r="P1134" s="80"/>
      <c r="Q1134" s="80"/>
      <c r="R1134" s="80"/>
      <c r="S1134" s="80"/>
      <c r="T1134" s="80"/>
      <c r="U1134" s="80"/>
      <c r="V1134" s="80"/>
      <c r="W1134" s="80"/>
      <c r="X1134" s="80"/>
      <c r="Y1134" s="80"/>
      <c r="Z1134" s="80"/>
      <c r="AA1134" s="80"/>
      <c r="AB1134" s="80"/>
      <c r="AC1134" s="80"/>
    </row>
    <row r="1135" spans="1:29" ht="12" customHeight="1">
      <c r="A1135" s="80"/>
      <c r="B1135" s="80"/>
      <c r="C1135" s="80"/>
      <c r="D1135" s="80"/>
      <c r="E1135" s="80"/>
      <c r="F1135" s="80"/>
      <c r="G1135" s="80"/>
      <c r="H1135" s="80"/>
      <c r="I1135" s="80"/>
      <c r="J1135" s="80"/>
      <c r="K1135" s="80"/>
      <c r="L1135" s="80"/>
      <c r="M1135" s="80"/>
      <c r="N1135" s="80"/>
      <c r="O1135" s="80"/>
      <c r="P1135" s="80"/>
      <c r="Q1135" s="80"/>
      <c r="R1135" s="80"/>
      <c r="S1135" s="80"/>
      <c r="T1135" s="80"/>
      <c r="U1135" s="80"/>
      <c r="V1135" s="80"/>
      <c r="W1135" s="80"/>
      <c r="X1135" s="80"/>
      <c r="Y1135" s="80"/>
      <c r="Z1135" s="80"/>
      <c r="AA1135" s="80"/>
      <c r="AB1135" s="80"/>
      <c r="AC1135" s="80"/>
    </row>
    <row r="1136" spans="1:29" ht="12" customHeight="1">
      <c r="A1136" s="80"/>
      <c r="B1136" s="80"/>
      <c r="C1136" s="80"/>
      <c r="D1136" s="80"/>
      <c r="E1136" s="80"/>
      <c r="F1136" s="80"/>
      <c r="G1136" s="80"/>
      <c r="H1136" s="80"/>
      <c r="I1136" s="80"/>
      <c r="J1136" s="80"/>
      <c r="K1136" s="80"/>
      <c r="L1136" s="80"/>
      <c r="M1136" s="80"/>
      <c r="N1136" s="80"/>
      <c r="O1136" s="80"/>
      <c r="P1136" s="80"/>
      <c r="Q1136" s="80"/>
      <c r="R1136" s="80"/>
      <c r="S1136" s="80"/>
      <c r="T1136" s="80"/>
      <c r="U1136" s="80"/>
      <c r="V1136" s="80"/>
      <c r="W1136" s="80"/>
      <c r="X1136" s="80"/>
      <c r="Y1136" s="80"/>
      <c r="Z1136" s="80"/>
      <c r="AA1136" s="80"/>
      <c r="AB1136" s="80"/>
      <c r="AC1136" s="80"/>
    </row>
    <row r="1137" spans="1:29" ht="12" customHeight="1">
      <c r="A1137" s="80"/>
      <c r="B1137" s="80"/>
      <c r="C1137" s="80"/>
      <c r="D1137" s="80"/>
      <c r="E1137" s="80"/>
      <c r="F1137" s="80"/>
      <c r="G1137" s="80"/>
      <c r="H1137" s="80"/>
      <c r="I1137" s="80"/>
      <c r="J1137" s="80"/>
      <c r="K1137" s="80"/>
      <c r="L1137" s="80"/>
      <c r="M1137" s="80"/>
      <c r="N1137" s="80"/>
      <c r="O1137" s="80"/>
      <c r="P1137" s="80"/>
      <c r="Q1137" s="80"/>
      <c r="R1137" s="80"/>
      <c r="S1137" s="80"/>
      <c r="T1137" s="80"/>
      <c r="U1137" s="80"/>
      <c r="V1137" s="80"/>
      <c r="W1137" s="80"/>
      <c r="X1137" s="80"/>
      <c r="Y1137" s="80"/>
      <c r="Z1137" s="80"/>
      <c r="AA1137" s="80"/>
      <c r="AB1137" s="80"/>
      <c r="AC1137" s="80"/>
    </row>
    <row r="1138" spans="1:29" ht="12" customHeight="1">
      <c r="A1138" s="80"/>
      <c r="B1138" s="80"/>
      <c r="C1138" s="80"/>
      <c r="D1138" s="80"/>
      <c r="E1138" s="80"/>
      <c r="F1138" s="80"/>
      <c r="G1138" s="80"/>
      <c r="H1138" s="80"/>
      <c r="I1138" s="80"/>
      <c r="J1138" s="80"/>
      <c r="K1138" s="80"/>
      <c r="L1138" s="80"/>
      <c r="M1138" s="80"/>
      <c r="N1138" s="80"/>
      <c r="O1138" s="80"/>
      <c r="P1138" s="80"/>
      <c r="Q1138" s="80"/>
      <c r="R1138" s="80"/>
      <c r="S1138" s="80"/>
      <c r="T1138" s="80"/>
      <c r="U1138" s="80"/>
      <c r="V1138" s="80"/>
      <c r="W1138" s="80"/>
      <c r="X1138" s="80"/>
      <c r="Y1138" s="80"/>
      <c r="Z1138" s="80"/>
      <c r="AA1138" s="80"/>
      <c r="AB1138" s="80"/>
      <c r="AC1138" s="80"/>
    </row>
    <row r="1139" spans="1:29" ht="12" customHeight="1">
      <c r="A1139" s="80"/>
      <c r="B1139" s="80"/>
      <c r="C1139" s="80"/>
      <c r="D1139" s="80"/>
      <c r="E1139" s="80"/>
      <c r="F1139" s="80"/>
      <c r="G1139" s="80"/>
      <c r="H1139" s="80"/>
      <c r="I1139" s="80"/>
      <c r="J1139" s="80"/>
      <c r="K1139" s="80"/>
      <c r="L1139" s="80"/>
      <c r="M1139" s="80"/>
      <c r="N1139" s="80"/>
      <c r="O1139" s="80"/>
      <c r="P1139" s="80"/>
      <c r="Q1139" s="80"/>
      <c r="R1139" s="80"/>
      <c r="S1139" s="80"/>
      <c r="T1139" s="80"/>
      <c r="U1139" s="80"/>
      <c r="V1139" s="80"/>
      <c r="W1139" s="80"/>
      <c r="X1139" s="80"/>
      <c r="Y1139" s="80"/>
      <c r="Z1139" s="80"/>
      <c r="AA1139" s="80"/>
      <c r="AB1139" s="80"/>
      <c r="AC1139" s="80"/>
    </row>
    <row r="1140" spans="1:29" ht="12" customHeight="1">
      <c r="A1140" s="80"/>
      <c r="B1140" s="80"/>
      <c r="C1140" s="80"/>
      <c r="D1140" s="80"/>
      <c r="E1140" s="80"/>
      <c r="F1140" s="80"/>
      <c r="G1140" s="80"/>
      <c r="H1140" s="80"/>
      <c r="I1140" s="80"/>
      <c r="J1140" s="80"/>
      <c r="K1140" s="80"/>
      <c r="L1140" s="80"/>
      <c r="M1140" s="80"/>
      <c r="N1140" s="80"/>
      <c r="O1140" s="80"/>
      <c r="P1140" s="80"/>
      <c r="Q1140" s="80"/>
      <c r="R1140" s="80"/>
      <c r="S1140" s="80"/>
      <c r="T1140" s="80"/>
      <c r="U1140" s="80"/>
      <c r="V1140" s="80"/>
      <c r="W1140" s="80"/>
      <c r="X1140" s="80"/>
      <c r="Y1140" s="80"/>
      <c r="Z1140" s="80"/>
      <c r="AA1140" s="80"/>
      <c r="AB1140" s="80"/>
      <c r="AC1140" s="80"/>
    </row>
    <row r="1141" spans="1:29" ht="12" customHeight="1">
      <c r="A1141" s="80"/>
      <c r="B1141" s="80"/>
      <c r="C1141" s="80"/>
      <c r="D1141" s="80"/>
      <c r="E1141" s="80"/>
      <c r="F1141" s="80"/>
      <c r="G1141" s="80"/>
      <c r="H1141" s="80"/>
      <c r="I1141" s="80"/>
      <c r="J1141" s="80"/>
      <c r="K1141" s="80"/>
      <c r="L1141" s="80"/>
      <c r="M1141" s="80"/>
      <c r="N1141" s="80"/>
      <c r="O1141" s="80"/>
      <c r="P1141" s="80"/>
      <c r="Q1141" s="80"/>
      <c r="R1141" s="80"/>
      <c r="S1141" s="80"/>
      <c r="T1141" s="80"/>
      <c r="U1141" s="80"/>
      <c r="V1141" s="80"/>
      <c r="W1141" s="80"/>
      <c r="X1141" s="80"/>
      <c r="Y1141" s="80"/>
      <c r="Z1141" s="80"/>
      <c r="AA1141" s="80"/>
      <c r="AB1141" s="80"/>
      <c r="AC1141" s="80"/>
    </row>
    <row r="1142" spans="1:29" ht="12" customHeight="1">
      <c r="A1142" s="80"/>
      <c r="B1142" s="80"/>
      <c r="C1142" s="80"/>
      <c r="D1142" s="80"/>
      <c r="E1142" s="80"/>
      <c r="F1142" s="80"/>
      <c r="G1142" s="80"/>
      <c r="H1142" s="80"/>
      <c r="I1142" s="80"/>
      <c r="J1142" s="80"/>
      <c r="K1142" s="80"/>
      <c r="L1142" s="80"/>
      <c r="M1142" s="80"/>
      <c r="N1142" s="80"/>
      <c r="O1142" s="80"/>
      <c r="P1142" s="80"/>
      <c r="Q1142" s="80"/>
      <c r="R1142" s="80"/>
      <c r="S1142" s="80"/>
      <c r="T1142" s="80"/>
      <c r="U1142" s="80"/>
      <c r="V1142" s="80"/>
      <c r="W1142" s="80"/>
      <c r="X1142" s="80"/>
      <c r="Y1142" s="80"/>
      <c r="Z1142" s="80"/>
      <c r="AA1142" s="80"/>
      <c r="AB1142" s="80"/>
      <c r="AC1142" s="80"/>
    </row>
    <row r="1143" spans="1:29" ht="12" customHeight="1">
      <c r="A1143" s="80"/>
      <c r="B1143" s="80"/>
      <c r="C1143" s="80"/>
      <c r="D1143" s="80"/>
      <c r="E1143" s="80"/>
      <c r="F1143" s="80"/>
      <c r="G1143" s="80"/>
      <c r="H1143" s="80"/>
      <c r="I1143" s="80"/>
      <c r="J1143" s="80"/>
      <c r="K1143" s="80"/>
      <c r="L1143" s="80"/>
      <c r="M1143" s="80"/>
      <c r="N1143" s="80"/>
      <c r="O1143" s="80"/>
      <c r="P1143" s="80"/>
      <c r="Q1143" s="80"/>
      <c r="R1143" s="80"/>
      <c r="S1143" s="80"/>
      <c r="T1143" s="80"/>
      <c r="U1143" s="80"/>
      <c r="V1143" s="80"/>
      <c r="W1143" s="80"/>
      <c r="X1143" s="80"/>
      <c r="Y1143" s="80"/>
      <c r="Z1143" s="80"/>
      <c r="AA1143" s="80"/>
      <c r="AB1143" s="80"/>
      <c r="AC1143" s="80"/>
    </row>
    <row r="1144" spans="1:29" ht="12" customHeight="1">
      <c r="A1144" s="80"/>
      <c r="B1144" s="80"/>
      <c r="C1144" s="80"/>
      <c r="D1144" s="80"/>
      <c r="E1144" s="80"/>
      <c r="F1144" s="80"/>
      <c r="G1144" s="80"/>
      <c r="H1144" s="80"/>
      <c r="I1144" s="80"/>
      <c r="J1144" s="80"/>
      <c r="K1144" s="80"/>
      <c r="L1144" s="80"/>
      <c r="M1144" s="80"/>
      <c r="N1144" s="80"/>
      <c r="O1144" s="80"/>
      <c r="P1144" s="80"/>
      <c r="Q1144" s="80"/>
      <c r="R1144" s="80"/>
      <c r="S1144" s="80"/>
      <c r="T1144" s="80"/>
      <c r="U1144" s="80"/>
      <c r="V1144" s="80"/>
      <c r="W1144" s="80"/>
      <c r="X1144" s="80"/>
      <c r="Y1144" s="80"/>
      <c r="Z1144" s="80"/>
      <c r="AA1144" s="80"/>
      <c r="AB1144" s="80"/>
      <c r="AC1144" s="80"/>
    </row>
    <row r="1145" spans="1:29" ht="12" customHeight="1">
      <c r="A1145" s="80"/>
      <c r="B1145" s="80"/>
      <c r="C1145" s="80"/>
      <c r="D1145" s="80"/>
      <c r="E1145" s="80"/>
      <c r="F1145" s="80"/>
      <c r="G1145" s="80"/>
      <c r="H1145" s="80"/>
      <c r="I1145" s="80"/>
      <c r="J1145" s="80"/>
      <c r="K1145" s="80"/>
      <c r="L1145" s="80"/>
      <c r="M1145" s="80"/>
      <c r="N1145" s="80"/>
      <c r="O1145" s="80"/>
      <c r="P1145" s="80"/>
      <c r="Q1145" s="80"/>
      <c r="R1145" s="80"/>
      <c r="S1145" s="80"/>
      <c r="T1145" s="80"/>
      <c r="U1145" s="80"/>
      <c r="V1145" s="80"/>
      <c r="W1145" s="80"/>
      <c r="X1145" s="80"/>
      <c r="Y1145" s="80"/>
      <c r="Z1145" s="80"/>
      <c r="AA1145" s="80"/>
      <c r="AB1145" s="80"/>
      <c r="AC1145" s="80"/>
    </row>
    <row r="1146" spans="1:29" ht="12" customHeight="1">
      <c r="A1146" s="80"/>
      <c r="B1146" s="80"/>
      <c r="C1146" s="80"/>
      <c r="D1146" s="80"/>
      <c r="E1146" s="80"/>
      <c r="F1146" s="80"/>
      <c r="G1146" s="80"/>
      <c r="H1146" s="80"/>
      <c r="I1146" s="80"/>
      <c r="J1146" s="80"/>
      <c r="K1146" s="80"/>
      <c r="L1146" s="80"/>
      <c r="M1146" s="80"/>
      <c r="N1146" s="80"/>
      <c r="O1146" s="80"/>
      <c r="P1146" s="80"/>
      <c r="Q1146" s="80"/>
      <c r="R1146" s="80"/>
      <c r="S1146" s="80"/>
      <c r="T1146" s="80"/>
      <c r="U1146" s="80"/>
      <c r="V1146" s="80"/>
      <c r="W1146" s="80"/>
      <c r="X1146" s="80"/>
      <c r="Y1146" s="80"/>
      <c r="Z1146" s="80"/>
      <c r="AA1146" s="80"/>
      <c r="AB1146" s="80"/>
      <c r="AC1146" s="80"/>
    </row>
    <row r="1147" spans="1:29" ht="12" customHeight="1">
      <c r="A1147" s="80"/>
      <c r="B1147" s="80"/>
      <c r="C1147" s="80"/>
      <c r="D1147" s="80"/>
      <c r="E1147" s="80"/>
      <c r="F1147" s="80"/>
      <c r="G1147" s="80"/>
      <c r="H1147" s="80"/>
      <c r="I1147" s="80"/>
      <c r="J1147" s="80"/>
      <c r="K1147" s="80"/>
      <c r="L1147" s="80"/>
      <c r="M1147" s="80"/>
      <c r="N1147" s="80"/>
      <c r="O1147" s="80"/>
      <c r="P1147" s="80"/>
      <c r="Q1147" s="80"/>
      <c r="R1147" s="80"/>
      <c r="S1147" s="80"/>
      <c r="T1147" s="80"/>
      <c r="U1147" s="80"/>
      <c r="V1147" s="80"/>
      <c r="W1147" s="80"/>
      <c r="X1147" s="80"/>
      <c r="Y1147" s="80"/>
      <c r="Z1147" s="80"/>
      <c r="AA1147" s="80"/>
      <c r="AB1147" s="80"/>
      <c r="AC1147" s="80"/>
    </row>
    <row r="1148" spans="1:29" ht="12" customHeight="1">
      <c r="A1148" s="80"/>
      <c r="B1148" s="80"/>
      <c r="C1148" s="80"/>
      <c r="D1148" s="80"/>
      <c r="E1148" s="80"/>
      <c r="F1148" s="80"/>
      <c r="G1148" s="80"/>
      <c r="H1148" s="80"/>
      <c r="I1148" s="80"/>
      <c r="J1148" s="80"/>
      <c r="K1148" s="80"/>
      <c r="L1148" s="80"/>
      <c r="M1148" s="80"/>
      <c r="N1148" s="80"/>
      <c r="O1148" s="80"/>
      <c r="P1148" s="80"/>
      <c r="Q1148" s="80"/>
      <c r="R1148" s="80"/>
      <c r="S1148" s="80"/>
      <c r="T1148" s="80"/>
      <c r="U1148" s="80"/>
      <c r="V1148" s="80"/>
      <c r="W1148" s="80"/>
      <c r="X1148" s="80"/>
      <c r="Y1148" s="80"/>
      <c r="Z1148" s="80"/>
      <c r="AA1148" s="80"/>
      <c r="AB1148" s="80"/>
      <c r="AC1148" s="80"/>
    </row>
    <row r="1149" spans="1:29" ht="12" customHeight="1">
      <c r="A1149" s="80"/>
      <c r="B1149" s="80"/>
      <c r="C1149" s="80"/>
      <c r="D1149" s="80"/>
      <c r="E1149" s="80"/>
      <c r="F1149" s="80"/>
      <c r="G1149" s="80"/>
      <c r="H1149" s="80"/>
      <c r="I1149" s="80"/>
      <c r="J1149" s="80"/>
      <c r="K1149" s="80"/>
      <c r="L1149" s="80"/>
      <c r="M1149" s="80"/>
      <c r="N1149" s="80"/>
      <c r="O1149" s="80"/>
      <c r="P1149" s="80"/>
      <c r="Q1149" s="80"/>
      <c r="R1149" s="80"/>
      <c r="S1149" s="80"/>
      <c r="T1149" s="80"/>
      <c r="U1149" s="80"/>
      <c r="V1149" s="80"/>
      <c r="W1149" s="80"/>
      <c r="X1149" s="80"/>
      <c r="Y1149" s="80"/>
      <c r="Z1149" s="80"/>
      <c r="AA1149" s="80"/>
      <c r="AB1149" s="80"/>
      <c r="AC1149" s="80"/>
    </row>
    <row r="1150" spans="1:29" ht="12" customHeight="1">
      <c r="A1150" s="80"/>
      <c r="B1150" s="80"/>
      <c r="C1150" s="80"/>
      <c r="D1150" s="80"/>
      <c r="E1150" s="80"/>
      <c r="F1150" s="80"/>
      <c r="G1150" s="80"/>
      <c r="H1150" s="80"/>
      <c r="I1150" s="80"/>
      <c r="J1150" s="80"/>
      <c r="K1150" s="80"/>
      <c r="L1150" s="80"/>
      <c r="M1150" s="80"/>
      <c r="N1150" s="80"/>
      <c r="O1150" s="80"/>
      <c r="P1150" s="80"/>
      <c r="Q1150" s="80"/>
      <c r="R1150" s="80"/>
      <c r="S1150" s="80"/>
      <c r="T1150" s="80"/>
      <c r="U1150" s="80"/>
      <c r="V1150" s="80"/>
      <c r="W1150" s="80"/>
      <c r="X1150" s="80"/>
      <c r="Y1150" s="80"/>
      <c r="Z1150" s="80"/>
      <c r="AA1150" s="80"/>
      <c r="AB1150" s="80"/>
      <c r="AC1150" s="80"/>
    </row>
    <row r="1151" spans="1:29" ht="12" customHeight="1">
      <c r="A1151" s="80"/>
      <c r="B1151" s="80"/>
      <c r="C1151" s="80"/>
      <c r="D1151" s="80"/>
      <c r="E1151" s="80"/>
      <c r="F1151" s="80"/>
      <c r="G1151" s="80"/>
      <c r="H1151" s="80"/>
      <c r="I1151" s="80"/>
      <c r="J1151" s="80"/>
      <c r="K1151" s="80"/>
      <c r="L1151" s="80"/>
      <c r="M1151" s="80"/>
      <c r="N1151" s="80"/>
      <c r="O1151" s="80"/>
      <c r="P1151" s="80"/>
      <c r="Q1151" s="80"/>
      <c r="R1151" s="80"/>
      <c r="S1151" s="80"/>
      <c r="T1151" s="80"/>
      <c r="U1151" s="80"/>
      <c r="V1151" s="80"/>
      <c r="W1151" s="80"/>
      <c r="X1151" s="80"/>
      <c r="Y1151" s="80"/>
      <c r="Z1151" s="80"/>
      <c r="AA1151" s="80"/>
      <c r="AB1151" s="80"/>
      <c r="AC1151" s="80"/>
    </row>
    <row r="1152" spans="1:29" ht="12" customHeight="1">
      <c r="A1152" s="80"/>
      <c r="B1152" s="80"/>
      <c r="C1152" s="80"/>
      <c r="D1152" s="80"/>
      <c r="E1152" s="80"/>
      <c r="F1152" s="80"/>
      <c r="G1152" s="80"/>
      <c r="H1152" s="80"/>
      <c r="I1152" s="80"/>
      <c r="J1152" s="80"/>
      <c r="K1152" s="80"/>
      <c r="L1152" s="80"/>
      <c r="M1152" s="80"/>
      <c r="N1152" s="80"/>
      <c r="O1152" s="80"/>
      <c r="P1152" s="80"/>
      <c r="Q1152" s="80"/>
      <c r="R1152" s="80"/>
      <c r="S1152" s="80"/>
      <c r="T1152" s="80"/>
      <c r="U1152" s="80"/>
      <c r="V1152" s="80"/>
      <c r="W1152" s="80"/>
      <c r="X1152" s="80"/>
      <c r="Y1152" s="80"/>
      <c r="Z1152" s="80"/>
      <c r="AA1152" s="80"/>
      <c r="AB1152" s="80"/>
      <c r="AC1152" s="80"/>
    </row>
    <row r="1153" spans="1:29" ht="12" customHeight="1">
      <c r="A1153" s="80"/>
      <c r="B1153" s="80"/>
      <c r="C1153" s="80"/>
      <c r="D1153" s="80"/>
      <c r="E1153" s="80"/>
      <c r="F1153" s="80"/>
      <c r="G1153" s="80"/>
      <c r="H1153" s="80"/>
      <c r="I1153" s="80"/>
      <c r="J1153" s="80"/>
      <c r="K1153" s="80"/>
      <c r="L1153" s="80"/>
      <c r="M1153" s="80"/>
      <c r="N1153" s="80"/>
      <c r="O1153" s="80"/>
      <c r="P1153" s="80"/>
      <c r="Q1153" s="80"/>
      <c r="R1153" s="80"/>
      <c r="S1153" s="80"/>
      <c r="T1153" s="80"/>
      <c r="U1153" s="80"/>
      <c r="V1153" s="80"/>
      <c r="W1153" s="80"/>
      <c r="X1153" s="80"/>
      <c r="Y1153" s="80"/>
      <c r="Z1153" s="80"/>
      <c r="AA1153" s="80"/>
      <c r="AB1153" s="80"/>
      <c r="AC1153" s="80"/>
    </row>
    <row r="1154" spans="1:29" ht="12" customHeight="1">
      <c r="A1154" s="80"/>
      <c r="B1154" s="80"/>
      <c r="C1154" s="80"/>
      <c r="D1154" s="80"/>
      <c r="E1154" s="80"/>
      <c r="F1154" s="80"/>
      <c r="G1154" s="80"/>
      <c r="H1154" s="80"/>
      <c r="I1154" s="80"/>
      <c r="J1154" s="80"/>
      <c r="K1154" s="80"/>
      <c r="L1154" s="80"/>
      <c r="M1154" s="80"/>
      <c r="N1154" s="80"/>
      <c r="O1154" s="80"/>
      <c r="P1154" s="80"/>
      <c r="Q1154" s="80"/>
      <c r="R1154" s="80"/>
      <c r="S1154" s="80"/>
      <c r="T1154" s="80"/>
      <c r="U1154" s="80"/>
      <c r="V1154" s="80"/>
      <c r="W1154" s="80"/>
      <c r="X1154" s="80"/>
      <c r="Y1154" s="80"/>
      <c r="Z1154" s="80"/>
      <c r="AA1154" s="80"/>
      <c r="AB1154" s="80"/>
      <c r="AC1154" s="80"/>
    </row>
    <row r="1155" spans="1:29" ht="12" customHeight="1">
      <c r="A1155" s="80"/>
      <c r="B1155" s="80"/>
      <c r="C1155" s="80"/>
      <c r="D1155" s="80"/>
      <c r="E1155" s="80"/>
      <c r="F1155" s="80"/>
      <c r="G1155" s="80"/>
      <c r="H1155" s="80"/>
      <c r="I1155" s="80"/>
      <c r="J1155" s="80"/>
      <c r="K1155" s="80"/>
      <c r="L1155" s="80"/>
      <c r="M1155" s="80"/>
      <c r="N1155" s="80"/>
      <c r="O1155" s="80"/>
      <c r="P1155" s="80"/>
      <c r="Q1155" s="80"/>
      <c r="R1155" s="80"/>
      <c r="S1155" s="80"/>
      <c r="T1155" s="80"/>
      <c r="U1155" s="80"/>
      <c r="V1155" s="80"/>
      <c r="W1155" s="80"/>
      <c r="X1155" s="80"/>
      <c r="Y1155" s="80"/>
      <c r="Z1155" s="80"/>
      <c r="AA1155" s="80"/>
      <c r="AB1155" s="80"/>
      <c r="AC1155" s="80"/>
    </row>
    <row r="1156" spans="1:29" ht="12" customHeight="1">
      <c r="A1156" s="80"/>
      <c r="B1156" s="80"/>
      <c r="C1156" s="80"/>
      <c r="D1156" s="80"/>
      <c r="E1156" s="80"/>
      <c r="F1156" s="80"/>
      <c r="G1156" s="80"/>
      <c r="H1156" s="80"/>
      <c r="I1156" s="80"/>
      <c r="J1156" s="80"/>
      <c r="K1156" s="80"/>
      <c r="L1156" s="80"/>
      <c r="M1156" s="80"/>
      <c r="N1156" s="80"/>
      <c r="O1156" s="80"/>
      <c r="P1156" s="80"/>
      <c r="Q1156" s="80"/>
      <c r="R1156" s="80"/>
      <c r="S1156" s="80"/>
      <c r="T1156" s="80"/>
      <c r="U1156" s="80"/>
      <c r="V1156" s="80"/>
      <c r="W1156" s="80"/>
      <c r="X1156" s="80"/>
      <c r="Y1156" s="80"/>
      <c r="Z1156" s="80"/>
      <c r="AA1156" s="80"/>
      <c r="AB1156" s="80"/>
      <c r="AC1156" s="80"/>
    </row>
    <row r="1157" spans="1:29" ht="12" customHeight="1">
      <c r="A1157" s="80"/>
      <c r="B1157" s="80"/>
      <c r="C1157" s="80"/>
      <c r="D1157" s="80"/>
      <c r="E1157" s="80"/>
      <c r="F1157" s="80"/>
      <c r="G1157" s="80"/>
      <c r="H1157" s="80"/>
      <c r="I1157" s="80"/>
      <c r="J1157" s="80"/>
      <c r="K1157" s="80"/>
      <c r="L1157" s="80"/>
      <c r="M1157" s="80"/>
      <c r="N1157" s="80"/>
      <c r="O1157" s="80"/>
      <c r="P1157" s="80"/>
      <c r="Q1157" s="80"/>
      <c r="R1157" s="80"/>
      <c r="S1157" s="80"/>
      <c r="T1157" s="80"/>
      <c r="U1157" s="80"/>
      <c r="V1157" s="80"/>
      <c r="W1157" s="80"/>
      <c r="X1157" s="80"/>
      <c r="Y1157" s="80"/>
      <c r="Z1157" s="80"/>
      <c r="AA1157" s="80"/>
      <c r="AB1157" s="80"/>
      <c r="AC1157" s="80"/>
    </row>
    <row r="1158" spans="1:29" ht="12" customHeight="1">
      <c r="A1158" s="80"/>
      <c r="B1158" s="80"/>
      <c r="C1158" s="80"/>
      <c r="D1158" s="80"/>
      <c r="E1158" s="80"/>
      <c r="F1158" s="80"/>
      <c r="G1158" s="80"/>
      <c r="H1158" s="80"/>
      <c r="I1158" s="80"/>
      <c r="J1158" s="80"/>
      <c r="K1158" s="80"/>
      <c r="L1158" s="80"/>
      <c r="M1158" s="80"/>
      <c r="N1158" s="80"/>
      <c r="O1158" s="80"/>
      <c r="P1158" s="80"/>
      <c r="Q1158" s="80"/>
      <c r="R1158" s="80"/>
      <c r="S1158" s="80"/>
      <c r="T1158" s="80"/>
      <c r="U1158" s="80"/>
      <c r="V1158" s="80"/>
      <c r="W1158" s="80"/>
      <c r="X1158" s="80"/>
      <c r="Y1158" s="80"/>
      <c r="Z1158" s="80"/>
      <c r="AA1158" s="80"/>
      <c r="AB1158" s="80"/>
      <c r="AC1158" s="80"/>
    </row>
    <row r="1159" spans="1:29" ht="12" customHeight="1">
      <c r="A1159" s="80"/>
      <c r="B1159" s="80"/>
      <c r="C1159" s="80"/>
      <c r="D1159" s="80"/>
      <c r="E1159" s="80"/>
      <c r="F1159" s="80"/>
      <c r="G1159" s="80"/>
      <c r="H1159" s="80"/>
      <c r="I1159" s="80"/>
      <c r="J1159" s="80"/>
      <c r="K1159" s="80"/>
      <c r="L1159" s="80"/>
      <c r="M1159" s="80"/>
      <c r="N1159" s="80"/>
      <c r="O1159" s="80"/>
      <c r="P1159" s="80"/>
      <c r="Q1159" s="80"/>
      <c r="R1159" s="80"/>
      <c r="S1159" s="80"/>
      <c r="T1159" s="80"/>
      <c r="U1159" s="80"/>
      <c r="V1159" s="80"/>
      <c r="W1159" s="80"/>
      <c r="X1159" s="80"/>
      <c r="Y1159" s="80"/>
      <c r="Z1159" s="80"/>
      <c r="AA1159" s="80"/>
      <c r="AB1159" s="80"/>
      <c r="AC1159" s="80"/>
    </row>
    <row r="1160" spans="1:29" ht="12" customHeight="1">
      <c r="A1160" s="80"/>
      <c r="B1160" s="80"/>
      <c r="C1160" s="80"/>
      <c r="D1160" s="80"/>
      <c r="E1160" s="80"/>
      <c r="F1160" s="80"/>
      <c r="G1160" s="80"/>
      <c r="H1160" s="80"/>
      <c r="I1160" s="80"/>
      <c r="J1160" s="80"/>
      <c r="K1160" s="80"/>
      <c r="L1160" s="80"/>
      <c r="M1160" s="80"/>
      <c r="N1160" s="80"/>
      <c r="O1160" s="80"/>
      <c r="P1160" s="80"/>
      <c r="Q1160" s="80"/>
      <c r="R1160" s="80"/>
      <c r="S1160" s="80"/>
      <c r="T1160" s="80"/>
      <c r="U1160" s="80"/>
      <c r="V1160" s="80"/>
      <c r="W1160" s="80"/>
      <c r="X1160" s="80"/>
      <c r="Y1160" s="80"/>
      <c r="Z1160" s="80"/>
      <c r="AA1160" s="80"/>
      <c r="AB1160" s="80"/>
      <c r="AC1160" s="80"/>
    </row>
    <row r="1161" spans="1:29" ht="12" customHeight="1">
      <c r="A1161" s="80"/>
      <c r="B1161" s="80"/>
      <c r="C1161" s="80"/>
      <c r="D1161" s="80"/>
      <c r="E1161" s="80"/>
      <c r="F1161" s="80"/>
      <c r="G1161" s="80"/>
      <c r="H1161" s="80"/>
      <c r="I1161" s="80"/>
      <c r="J1161" s="80"/>
      <c r="K1161" s="80"/>
      <c r="L1161" s="80"/>
      <c r="M1161" s="80"/>
      <c r="N1161" s="80"/>
      <c r="O1161" s="80"/>
      <c r="P1161" s="80"/>
      <c r="Q1161" s="80"/>
      <c r="R1161" s="80"/>
      <c r="S1161" s="80"/>
      <c r="T1161" s="80"/>
      <c r="U1161" s="80"/>
      <c r="V1161" s="80"/>
      <c r="W1161" s="80"/>
      <c r="X1161" s="80"/>
      <c r="Y1161" s="80"/>
      <c r="Z1161" s="80"/>
      <c r="AA1161" s="80"/>
      <c r="AB1161" s="80"/>
      <c r="AC1161" s="80"/>
    </row>
    <row r="1162" spans="1:29" ht="12" customHeight="1">
      <c r="A1162" s="80"/>
      <c r="B1162" s="80"/>
      <c r="C1162" s="80"/>
      <c r="D1162" s="80"/>
      <c r="E1162" s="80"/>
      <c r="F1162" s="80"/>
      <c r="G1162" s="80"/>
      <c r="H1162" s="80"/>
      <c r="I1162" s="80"/>
      <c r="J1162" s="80"/>
      <c r="K1162" s="80"/>
      <c r="L1162" s="80"/>
      <c r="M1162" s="80"/>
      <c r="N1162" s="80"/>
      <c r="O1162" s="80"/>
      <c r="P1162" s="80"/>
      <c r="Q1162" s="80"/>
      <c r="R1162" s="80"/>
      <c r="S1162" s="80"/>
      <c r="T1162" s="80"/>
      <c r="U1162" s="80"/>
      <c r="V1162" s="80"/>
      <c r="W1162" s="80"/>
      <c r="X1162" s="80"/>
      <c r="Y1162" s="80"/>
      <c r="Z1162" s="80"/>
      <c r="AA1162" s="80"/>
      <c r="AB1162" s="80"/>
      <c r="AC1162" s="80"/>
    </row>
    <row r="1163" spans="1:29" ht="12" customHeight="1">
      <c r="A1163" s="80"/>
      <c r="B1163" s="80"/>
      <c r="C1163" s="80"/>
      <c r="D1163" s="80"/>
      <c r="E1163" s="80"/>
      <c r="F1163" s="80"/>
      <c r="G1163" s="80"/>
      <c r="H1163" s="80"/>
      <c r="I1163" s="80"/>
      <c r="J1163" s="80"/>
      <c r="K1163" s="80"/>
      <c r="L1163" s="80"/>
      <c r="M1163" s="80"/>
      <c r="N1163" s="80"/>
      <c r="O1163" s="80"/>
      <c r="P1163" s="80"/>
      <c r="Q1163" s="80"/>
      <c r="R1163" s="80"/>
      <c r="S1163" s="80"/>
      <c r="T1163" s="80"/>
      <c r="U1163" s="80"/>
      <c r="V1163" s="80"/>
      <c r="W1163" s="80"/>
      <c r="X1163" s="80"/>
      <c r="Y1163" s="80"/>
      <c r="Z1163" s="80"/>
      <c r="AA1163" s="80"/>
      <c r="AB1163" s="80"/>
      <c r="AC1163" s="80"/>
    </row>
    <row r="1164" spans="1:29" ht="12" customHeight="1">
      <c r="A1164" s="80"/>
      <c r="B1164" s="80"/>
      <c r="C1164" s="80"/>
      <c r="D1164" s="80"/>
      <c r="E1164" s="80"/>
      <c r="F1164" s="80"/>
      <c r="G1164" s="80"/>
      <c r="H1164" s="80"/>
      <c r="I1164" s="80"/>
      <c r="J1164" s="80"/>
      <c r="K1164" s="80"/>
      <c r="L1164" s="80"/>
      <c r="M1164" s="80"/>
      <c r="N1164" s="80"/>
      <c r="O1164" s="80"/>
      <c r="P1164" s="80"/>
      <c r="Q1164" s="80"/>
      <c r="R1164" s="80"/>
      <c r="S1164" s="80"/>
      <c r="T1164" s="80"/>
      <c r="U1164" s="80"/>
      <c r="V1164" s="80"/>
      <c r="W1164" s="80"/>
      <c r="X1164" s="80"/>
      <c r="Y1164" s="80"/>
      <c r="Z1164" s="80"/>
      <c r="AA1164" s="80"/>
      <c r="AB1164" s="80"/>
      <c r="AC1164" s="80"/>
    </row>
    <row r="1165" spans="1:29" ht="12" customHeight="1">
      <c r="A1165" s="80"/>
      <c r="B1165" s="80"/>
      <c r="C1165" s="80"/>
      <c r="D1165" s="80"/>
      <c r="E1165" s="80"/>
      <c r="F1165" s="80"/>
      <c r="G1165" s="80"/>
      <c r="H1165" s="80"/>
      <c r="I1165" s="80"/>
      <c r="J1165" s="80"/>
      <c r="K1165" s="80"/>
      <c r="L1165" s="80"/>
      <c r="M1165" s="80"/>
      <c r="N1165" s="80"/>
      <c r="O1165" s="80"/>
      <c r="P1165" s="80"/>
      <c r="Q1165" s="80"/>
      <c r="R1165" s="80"/>
      <c r="S1165" s="80"/>
      <c r="T1165" s="80"/>
      <c r="U1165" s="80"/>
      <c r="V1165" s="80"/>
      <c r="W1165" s="80"/>
      <c r="X1165" s="80"/>
      <c r="Y1165" s="80"/>
      <c r="Z1165" s="80"/>
      <c r="AA1165" s="80"/>
      <c r="AB1165" s="80"/>
      <c r="AC1165" s="80"/>
    </row>
    <row r="1166" spans="1:29" ht="12" customHeight="1">
      <c r="A1166" s="80"/>
      <c r="B1166" s="80"/>
      <c r="C1166" s="80"/>
      <c r="D1166" s="80"/>
      <c r="E1166" s="80"/>
      <c r="F1166" s="80"/>
      <c r="G1166" s="80"/>
      <c r="H1166" s="80"/>
      <c r="I1166" s="80"/>
      <c r="J1166" s="80"/>
      <c r="K1166" s="80"/>
      <c r="L1166" s="80"/>
      <c r="M1166" s="80"/>
      <c r="N1166" s="80"/>
      <c r="O1166" s="80"/>
      <c r="P1166" s="80"/>
      <c r="Q1166" s="80"/>
      <c r="R1166" s="80"/>
      <c r="S1166" s="80"/>
      <c r="T1166" s="80"/>
      <c r="U1166" s="80"/>
      <c r="V1166" s="80"/>
      <c r="W1166" s="80"/>
      <c r="X1166" s="80"/>
      <c r="Y1166" s="80"/>
      <c r="Z1166" s="80"/>
      <c r="AA1166" s="80"/>
      <c r="AB1166" s="80"/>
      <c r="AC1166" s="80"/>
    </row>
    <row r="1167" spans="1:29" ht="12" customHeight="1">
      <c r="A1167" s="80"/>
      <c r="B1167" s="80"/>
      <c r="C1167" s="80"/>
      <c r="D1167" s="80"/>
      <c r="E1167" s="80"/>
      <c r="F1167" s="80"/>
      <c r="G1167" s="80"/>
      <c r="H1167" s="80"/>
      <c r="I1167" s="80"/>
      <c r="J1167" s="80"/>
      <c r="K1167" s="80"/>
      <c r="L1167" s="80"/>
      <c r="M1167" s="80"/>
      <c r="N1167" s="80"/>
      <c r="O1167" s="80"/>
      <c r="P1167" s="80"/>
      <c r="Q1167" s="80"/>
      <c r="R1167" s="80"/>
      <c r="S1167" s="80"/>
      <c r="T1167" s="80"/>
      <c r="U1167" s="80"/>
      <c r="V1167" s="80"/>
      <c r="W1167" s="80"/>
      <c r="X1167" s="80"/>
      <c r="Y1167" s="80"/>
      <c r="Z1167" s="80"/>
      <c r="AA1167" s="80"/>
      <c r="AB1167" s="80"/>
      <c r="AC1167" s="80"/>
    </row>
    <row r="1168" spans="1:29" ht="12" customHeight="1">
      <c r="A1168" s="80"/>
      <c r="B1168" s="80"/>
      <c r="C1168" s="80"/>
      <c r="D1168" s="80"/>
      <c r="E1168" s="80"/>
      <c r="F1168" s="80"/>
      <c r="G1168" s="80"/>
      <c r="H1168" s="80"/>
      <c r="I1168" s="80"/>
      <c r="J1168" s="80"/>
      <c r="K1168" s="80"/>
      <c r="L1168" s="80"/>
      <c r="M1168" s="80"/>
      <c r="N1168" s="80"/>
      <c r="O1168" s="80"/>
      <c r="P1168" s="80"/>
      <c r="Q1168" s="80"/>
      <c r="R1168" s="80"/>
      <c r="S1168" s="80"/>
      <c r="T1168" s="80"/>
      <c r="U1168" s="80"/>
      <c r="V1168" s="80"/>
      <c r="W1168" s="80"/>
      <c r="X1168" s="80"/>
      <c r="Y1168" s="80"/>
      <c r="Z1168" s="80"/>
      <c r="AA1168" s="80"/>
      <c r="AB1168" s="80"/>
      <c r="AC1168" s="80"/>
    </row>
    <row r="1169" spans="1:29" ht="12" customHeight="1">
      <c r="A1169" s="80"/>
      <c r="B1169" s="80"/>
      <c r="C1169" s="80"/>
      <c r="D1169" s="80"/>
      <c r="E1169" s="80"/>
      <c r="F1169" s="80"/>
      <c r="G1169" s="80"/>
      <c r="H1169" s="80"/>
      <c r="I1169" s="80"/>
      <c r="J1169" s="80"/>
      <c r="K1169" s="80"/>
      <c r="L1169" s="80"/>
      <c r="M1169" s="80"/>
      <c r="N1169" s="80"/>
      <c r="O1169" s="80"/>
      <c r="P1169" s="80"/>
      <c r="Q1169" s="80"/>
      <c r="R1169" s="80"/>
      <c r="S1169" s="80"/>
      <c r="T1169" s="80"/>
      <c r="U1169" s="80"/>
      <c r="V1169" s="80"/>
      <c r="W1169" s="80"/>
      <c r="X1169" s="80"/>
      <c r="Y1169" s="80"/>
      <c r="Z1169" s="80"/>
      <c r="AA1169" s="80"/>
      <c r="AB1169" s="80"/>
      <c r="AC1169" s="80"/>
    </row>
    <row r="1170" spans="1:29" ht="12" customHeight="1">
      <c r="A1170" s="80"/>
      <c r="B1170" s="80"/>
      <c r="C1170" s="80"/>
      <c r="D1170" s="80"/>
      <c r="E1170" s="80"/>
      <c r="F1170" s="80"/>
      <c r="G1170" s="80"/>
      <c r="H1170" s="80"/>
      <c r="I1170" s="80"/>
      <c r="J1170" s="80"/>
      <c r="K1170" s="80"/>
      <c r="L1170" s="80"/>
      <c r="M1170" s="80"/>
      <c r="N1170" s="80"/>
      <c r="O1170" s="80"/>
      <c r="P1170" s="80"/>
      <c r="Q1170" s="80"/>
      <c r="R1170" s="80"/>
      <c r="S1170" s="80"/>
      <c r="T1170" s="80"/>
      <c r="U1170" s="80"/>
      <c r="V1170" s="80"/>
      <c r="W1170" s="80"/>
      <c r="X1170" s="80"/>
      <c r="Y1170" s="80"/>
      <c r="Z1170" s="80"/>
      <c r="AA1170" s="80"/>
      <c r="AB1170" s="80"/>
      <c r="AC1170" s="80"/>
    </row>
    <row r="1171" spans="1:29" ht="12" customHeight="1">
      <c r="A1171" s="80"/>
      <c r="B1171" s="80"/>
      <c r="C1171" s="80"/>
      <c r="D1171" s="80"/>
      <c r="E1171" s="80"/>
      <c r="F1171" s="80"/>
      <c r="G1171" s="80"/>
      <c r="H1171" s="80"/>
      <c r="I1171" s="80"/>
      <c r="J1171" s="80"/>
      <c r="K1171" s="80"/>
      <c r="L1171" s="80"/>
      <c r="M1171" s="80"/>
      <c r="N1171" s="80"/>
      <c r="O1171" s="80"/>
      <c r="P1171" s="80"/>
      <c r="Q1171" s="80"/>
      <c r="R1171" s="80"/>
      <c r="S1171" s="80"/>
      <c r="T1171" s="80"/>
      <c r="U1171" s="80"/>
      <c r="V1171" s="80"/>
      <c r="W1171" s="80"/>
      <c r="X1171" s="80"/>
      <c r="Y1171" s="80"/>
      <c r="Z1171" s="80"/>
      <c r="AA1171" s="80"/>
      <c r="AB1171" s="80"/>
      <c r="AC1171" s="80"/>
    </row>
    <row r="1172" spans="1:29" ht="12" customHeight="1">
      <c r="A1172" s="80"/>
      <c r="B1172" s="80"/>
      <c r="C1172" s="80"/>
      <c r="D1172" s="80"/>
      <c r="E1172" s="80"/>
      <c r="F1172" s="80"/>
      <c r="G1172" s="80"/>
      <c r="H1172" s="80"/>
      <c r="I1172" s="80"/>
      <c r="J1172" s="80"/>
      <c r="K1172" s="80"/>
      <c r="L1172" s="80"/>
      <c r="M1172" s="80"/>
      <c r="N1172" s="80"/>
      <c r="O1172" s="80"/>
      <c r="P1172" s="80"/>
      <c r="Q1172" s="80"/>
      <c r="R1172" s="80"/>
      <c r="S1172" s="80"/>
      <c r="T1172" s="80"/>
      <c r="U1172" s="80"/>
      <c r="V1172" s="80"/>
      <c r="W1172" s="80"/>
      <c r="X1172" s="80"/>
      <c r="Y1172" s="80"/>
      <c r="Z1172" s="80"/>
      <c r="AA1172" s="80"/>
      <c r="AB1172" s="80"/>
      <c r="AC1172" s="80"/>
    </row>
    <row r="1173" spans="1:29" ht="12" customHeight="1">
      <c r="A1173" s="80"/>
      <c r="B1173" s="80"/>
      <c r="C1173" s="80"/>
      <c r="D1173" s="80"/>
      <c r="E1173" s="80"/>
      <c r="F1173" s="80"/>
      <c r="G1173" s="80"/>
      <c r="H1173" s="80"/>
      <c r="I1173" s="80"/>
      <c r="J1173" s="80"/>
      <c r="K1173" s="80"/>
      <c r="L1173" s="80"/>
      <c r="M1173" s="80"/>
      <c r="N1173" s="80"/>
      <c r="O1173" s="80"/>
      <c r="P1173" s="80"/>
      <c r="Q1173" s="80"/>
      <c r="R1173" s="80"/>
      <c r="S1173" s="80"/>
      <c r="T1173" s="80"/>
      <c r="U1173" s="80"/>
      <c r="V1173" s="80"/>
      <c r="W1173" s="80"/>
      <c r="X1173" s="80"/>
      <c r="Y1173" s="80"/>
      <c r="Z1173" s="80"/>
      <c r="AA1173" s="80"/>
      <c r="AB1173" s="80"/>
      <c r="AC1173" s="80"/>
    </row>
    <row r="1174" spans="1:29" ht="12" customHeight="1">
      <c r="A1174" s="80"/>
      <c r="B1174" s="80"/>
      <c r="C1174" s="80"/>
      <c r="D1174" s="80"/>
      <c r="E1174" s="80"/>
      <c r="F1174" s="80"/>
      <c r="G1174" s="80"/>
      <c r="H1174" s="80"/>
      <c r="I1174" s="80"/>
      <c r="J1174" s="80"/>
      <c r="K1174" s="80"/>
      <c r="L1174" s="80"/>
      <c r="M1174" s="80"/>
      <c r="N1174" s="80"/>
      <c r="O1174" s="80"/>
      <c r="P1174" s="80"/>
      <c r="Q1174" s="80"/>
      <c r="R1174" s="80"/>
      <c r="S1174" s="80"/>
      <c r="T1174" s="80"/>
      <c r="U1174" s="80"/>
      <c r="V1174" s="80"/>
      <c r="W1174" s="80"/>
      <c r="X1174" s="80"/>
      <c r="Y1174" s="80"/>
      <c r="Z1174" s="80"/>
      <c r="AA1174" s="80"/>
      <c r="AB1174" s="80"/>
      <c r="AC1174" s="80"/>
    </row>
    <row r="1175" spans="1:29" ht="12" customHeight="1">
      <c r="A1175" s="80"/>
      <c r="B1175" s="80"/>
      <c r="C1175" s="80"/>
      <c r="D1175" s="80"/>
      <c r="E1175" s="80"/>
      <c r="F1175" s="80"/>
      <c r="G1175" s="80"/>
      <c r="H1175" s="80"/>
      <c r="I1175" s="80"/>
      <c r="J1175" s="80"/>
      <c r="K1175" s="80"/>
      <c r="L1175" s="80"/>
      <c r="M1175" s="80"/>
      <c r="N1175" s="80"/>
      <c r="O1175" s="80"/>
      <c r="P1175" s="80"/>
      <c r="Q1175" s="80"/>
      <c r="R1175" s="80"/>
      <c r="S1175" s="80"/>
      <c r="T1175" s="80"/>
      <c r="U1175" s="80"/>
      <c r="V1175" s="80"/>
      <c r="W1175" s="80"/>
      <c r="X1175" s="80"/>
      <c r="Y1175" s="80"/>
      <c r="Z1175" s="80"/>
      <c r="AA1175" s="80"/>
      <c r="AB1175" s="80"/>
      <c r="AC1175" s="80"/>
    </row>
    <row r="1176" spans="1:29" ht="12" customHeight="1">
      <c r="A1176" s="80"/>
      <c r="B1176" s="80"/>
      <c r="C1176" s="80"/>
      <c r="D1176" s="80"/>
      <c r="E1176" s="80"/>
      <c r="F1176" s="80"/>
      <c r="G1176" s="80"/>
      <c r="H1176" s="80"/>
      <c r="I1176" s="80"/>
      <c r="J1176" s="80"/>
      <c r="K1176" s="80"/>
      <c r="L1176" s="80"/>
      <c r="M1176" s="80"/>
      <c r="N1176" s="80"/>
      <c r="O1176" s="80"/>
      <c r="P1176" s="80"/>
      <c r="Q1176" s="80"/>
      <c r="R1176" s="80"/>
      <c r="S1176" s="80"/>
      <c r="T1176" s="80"/>
      <c r="U1176" s="80"/>
      <c r="V1176" s="80"/>
      <c r="W1176" s="80"/>
      <c r="X1176" s="80"/>
      <c r="Y1176" s="80"/>
      <c r="Z1176" s="80"/>
      <c r="AA1176" s="80"/>
      <c r="AB1176" s="80"/>
      <c r="AC1176" s="80"/>
    </row>
    <row r="1177" spans="1:29" ht="12" customHeight="1">
      <c r="A1177" s="80"/>
      <c r="B1177" s="80"/>
      <c r="C1177" s="80"/>
      <c r="D1177" s="80"/>
      <c r="E1177" s="80"/>
      <c r="F1177" s="80"/>
      <c r="G1177" s="80"/>
      <c r="H1177" s="80"/>
      <c r="I1177" s="80"/>
      <c r="J1177" s="80"/>
      <c r="K1177" s="80"/>
      <c r="L1177" s="80"/>
      <c r="M1177" s="80"/>
      <c r="N1177" s="80"/>
      <c r="O1177" s="80"/>
      <c r="P1177" s="80"/>
      <c r="Q1177" s="80"/>
      <c r="R1177" s="80"/>
      <c r="S1177" s="80"/>
      <c r="T1177" s="80"/>
      <c r="U1177" s="80"/>
      <c r="V1177" s="80"/>
      <c r="W1177" s="80"/>
      <c r="X1177" s="80"/>
      <c r="Y1177" s="80"/>
      <c r="Z1177" s="80"/>
      <c r="AA1177" s="80"/>
      <c r="AB1177" s="80"/>
      <c r="AC1177" s="80"/>
    </row>
    <row r="1178" spans="1:29" ht="12" customHeight="1">
      <c r="A1178" s="80"/>
      <c r="B1178" s="80"/>
      <c r="C1178" s="80"/>
      <c r="D1178" s="80"/>
      <c r="E1178" s="80"/>
      <c r="F1178" s="80"/>
      <c r="G1178" s="80"/>
      <c r="H1178" s="80"/>
      <c r="I1178" s="80"/>
      <c r="J1178" s="80"/>
      <c r="K1178" s="80"/>
      <c r="L1178" s="80"/>
      <c r="M1178" s="80"/>
      <c r="N1178" s="80"/>
      <c r="O1178" s="80"/>
      <c r="P1178" s="80"/>
      <c r="Q1178" s="80"/>
      <c r="R1178" s="80"/>
      <c r="S1178" s="80"/>
      <c r="T1178" s="80"/>
      <c r="U1178" s="80"/>
      <c r="V1178" s="80"/>
      <c r="W1178" s="80"/>
      <c r="X1178" s="80"/>
      <c r="Y1178" s="80"/>
      <c r="Z1178" s="80"/>
      <c r="AA1178" s="80"/>
      <c r="AB1178" s="80"/>
      <c r="AC1178" s="80"/>
    </row>
  </sheetData>
  <sheetProtection algorithmName="SHA-512" hashValue="WyQdULYgfW9VN8Kns7BLbnkTX1Jekb4vgt4C3NYpBHnJlCOtCEc769uBfFNJzzOah0LdZaPxMK17ZWWj5sbVjg==" saltValue="AL15vRbQugGHufr+UVUYSg==" spinCount="100000" sheet="1" objects="1" scenarios="1"/>
  <customSheetViews>
    <customSheetView guid="{80DBB23A-788A-4876-A46F-C8CD77F4CEEC}" showGridLines="0">
      <pane ySplit="1" topLeftCell="A203" activePane="bottomLeft" state="frozen"/>
      <selection pane="bottomLeft" activeCell="A255" sqref="A255"/>
      <rowBreaks count="1" manualBreakCount="1">
        <brk id="102" man="1"/>
      </rowBreaks>
      <colBreaks count="1" manualBreakCount="1">
        <brk id="20" man="1"/>
      </colBreaks>
      <pageMargins left="0.7" right="0.7" top="0.75" bottom="0.75" header="0" footer="0"/>
      <pageSetup orientation="portrait"/>
    </customSheetView>
    <customSheetView guid="{E56CFA07-B62D-4672-9EDE-094AE1102D0C}" showGridLines="0">
      <pane ySplit="1" topLeftCell="A2" activePane="bottomLeft" state="frozen"/>
      <selection pane="bottomLeft" activeCell="B3" sqref="B3"/>
      <rowBreaks count="1" manualBreakCount="1">
        <brk id="102" man="1"/>
      </rowBreaks>
      <colBreaks count="1" manualBreakCount="1">
        <brk id="20" man="1"/>
      </colBreaks>
      <pageMargins left="0.7" right="0.7" top="0.75" bottom="0.75" header="0" footer="0"/>
      <pageSetup orientation="portrait"/>
    </customSheetView>
    <customSheetView guid="{FB8FBA87-37E8-4FC2-B783-5AECFD22DC45}" showGridLines="0">
      <pane ySplit="1" topLeftCell="A2" activePane="bottomLeft" state="frozen"/>
      <selection pane="bottomLeft" activeCell="D21" sqref="D21"/>
      <rowBreaks count="1" manualBreakCount="1">
        <brk id="102" man="1"/>
      </rowBreaks>
      <colBreaks count="1" manualBreakCount="1">
        <brk id="20" man="1"/>
      </colBreaks>
      <pageMargins left="0.7" right="0.7" top="0.75" bottom="0.75" header="0" footer="0"/>
      <pageSetup orientation="portrait" r:id="rId1"/>
    </customSheetView>
  </customSheetViews>
  <mergeCells count="109">
    <mergeCell ref="G109:H109"/>
    <mergeCell ref="I109:J109"/>
    <mergeCell ref="K109:L109"/>
    <mergeCell ref="M109:N109"/>
    <mergeCell ref="B160:B161"/>
    <mergeCell ref="C160:D161"/>
    <mergeCell ref="E160:F161"/>
    <mergeCell ref="G160:H160"/>
    <mergeCell ref="L160:M160"/>
    <mergeCell ref="G133:H133"/>
    <mergeCell ref="I133:J133"/>
    <mergeCell ref="K133:L133"/>
    <mergeCell ref="M133:N133"/>
    <mergeCell ref="E162:F162"/>
    <mergeCell ref="G162:H162"/>
    <mergeCell ref="J164:K164"/>
    <mergeCell ref="J165:K165"/>
    <mergeCell ref="J160:K161"/>
    <mergeCell ref="J162:K162"/>
    <mergeCell ref="G260:J260"/>
    <mergeCell ref="K260:N260"/>
    <mergeCell ref="K281:N281"/>
    <mergeCell ref="G188:H188"/>
    <mergeCell ref="I188:J188"/>
    <mergeCell ref="K188:L188"/>
    <mergeCell ref="M188:N188"/>
    <mergeCell ref="G225:H225"/>
    <mergeCell ref="I225:J225"/>
    <mergeCell ref="K225:L225"/>
    <mergeCell ref="M225:N225"/>
    <mergeCell ref="O282:P282"/>
    <mergeCell ref="C163:D163"/>
    <mergeCell ref="E163:F163"/>
    <mergeCell ref="J163:K163"/>
    <mergeCell ref="C164:D164"/>
    <mergeCell ref="E164:F164"/>
    <mergeCell ref="C165:D165"/>
    <mergeCell ref="E165:F165"/>
    <mergeCell ref="B199:E199"/>
    <mergeCell ref="B200:E200"/>
    <mergeCell ref="C281:D281"/>
    <mergeCell ref="E281:H281"/>
    <mergeCell ref="I281:J281"/>
    <mergeCell ref="E282:G282"/>
    <mergeCell ref="I282:J282"/>
    <mergeCell ref="C166:D166"/>
    <mergeCell ref="E166:F166"/>
    <mergeCell ref="J166:K166"/>
    <mergeCell ref="C167:D167"/>
    <mergeCell ref="E167:F167"/>
    <mergeCell ref="C168:D168"/>
    <mergeCell ref="E168:F168"/>
    <mergeCell ref="C293:F293"/>
    <mergeCell ref="G293:J293"/>
    <mergeCell ref="K293:M293"/>
    <mergeCell ref="C295:F295"/>
    <mergeCell ref="G295:J295"/>
    <mergeCell ref="K295:M295"/>
    <mergeCell ref="K296:M296"/>
    <mergeCell ref="G301:J301"/>
    <mergeCell ref="K301:M301"/>
    <mergeCell ref="G297:J297"/>
    <mergeCell ref="K297:M297"/>
    <mergeCell ref="C299:F299"/>
    <mergeCell ref="G299:J299"/>
    <mergeCell ref="K299:M299"/>
    <mergeCell ref="G300:J300"/>
    <mergeCell ref="K300:M300"/>
    <mergeCell ref="C303:F303"/>
    <mergeCell ref="G303:J303"/>
    <mergeCell ref="K303:M303"/>
    <mergeCell ref="G304:J304"/>
    <mergeCell ref="K304:M304"/>
    <mergeCell ref="G7:J7"/>
    <mergeCell ref="K7:N7"/>
    <mergeCell ref="Q7:S7"/>
    <mergeCell ref="F16:H16"/>
    <mergeCell ref="I16:K16"/>
    <mergeCell ref="L16:N16"/>
    <mergeCell ref="E90:F90"/>
    <mergeCell ref="B92:N92"/>
    <mergeCell ref="J89:K89"/>
    <mergeCell ref="J90:K90"/>
    <mergeCell ref="C88:D88"/>
    <mergeCell ref="E88:F88"/>
    <mergeCell ref="J88:K88"/>
    <mergeCell ref="C89:D89"/>
    <mergeCell ref="E89:F89"/>
    <mergeCell ref="C90:D90"/>
    <mergeCell ref="B170:N170"/>
    <mergeCell ref="J167:K167"/>
    <mergeCell ref="J168:K168"/>
    <mergeCell ref="B82:B83"/>
    <mergeCell ref="L82:M82"/>
    <mergeCell ref="C87:D87"/>
    <mergeCell ref="E87:F87"/>
    <mergeCell ref="J87:K87"/>
    <mergeCell ref="G82:H82"/>
    <mergeCell ref="J82:K83"/>
    <mergeCell ref="J84:K84"/>
    <mergeCell ref="J85:K85"/>
    <mergeCell ref="J86:K86"/>
    <mergeCell ref="C82:D83"/>
    <mergeCell ref="E82:F83"/>
    <mergeCell ref="E84:F84"/>
    <mergeCell ref="C85:D85"/>
    <mergeCell ref="E85:F85"/>
    <mergeCell ref="C86:D86"/>
    <mergeCell ref="E86:F86"/>
  </mergeCells>
  <pageMargins left="0.7" right="0.7" top="0.75" bottom="0.75" header="0" footer="0"/>
  <pageSetup orientation="portrait" r:id="rId2"/>
  <rowBreaks count="1" manualBreakCount="1">
    <brk id="106" man="1"/>
  </rowBreaks>
  <colBreaks count="1" manualBreakCount="1">
    <brk id="2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pageSetUpPr fitToPage="1"/>
  </sheetPr>
  <dimension ref="A1:AD1327"/>
  <sheetViews>
    <sheetView showGridLines="0" zoomScale="80" zoomScaleNormal="80" workbookViewId="0">
      <pane ySplit="1" topLeftCell="A2" activePane="bottomLeft" state="frozen"/>
      <selection pane="bottomLeft" activeCell="A9" sqref="A9"/>
    </sheetView>
  </sheetViews>
  <sheetFormatPr defaultColWidth="14.42578125" defaultRowHeight="15" customHeight="1"/>
  <cols>
    <col min="1" max="1" width="4" customWidth="1"/>
    <col min="2" max="2" width="30.42578125" customWidth="1"/>
    <col min="3" max="3" width="1.28515625" customWidth="1"/>
    <col min="4" max="13" width="19.5703125" customWidth="1"/>
    <col min="14" max="14" width="22.42578125" hidden="1" customWidth="1"/>
    <col min="15" max="15" width="19.28515625" hidden="1" customWidth="1"/>
    <col min="16" max="16" width="9.140625" hidden="1" customWidth="1"/>
    <col min="17" max="17" width="12.42578125" hidden="1" customWidth="1"/>
    <col min="18" max="18" width="9.140625" hidden="1" customWidth="1"/>
    <col min="19" max="25" width="9.140625" customWidth="1"/>
    <col min="26" max="29" width="8.7109375" customWidth="1"/>
  </cols>
  <sheetData>
    <row r="1" spans="1:29" ht="15.75" customHeight="1">
      <c r="A1" s="76" t="s">
        <v>591</v>
      </c>
      <c r="B1" s="77"/>
      <c r="C1" s="77"/>
      <c r="D1" s="77"/>
      <c r="E1" s="77"/>
      <c r="F1" s="78"/>
      <c r="G1" s="78"/>
      <c r="H1" s="78"/>
      <c r="I1" s="78"/>
      <c r="J1" s="78"/>
      <c r="K1" s="78"/>
      <c r="L1" s="78"/>
      <c r="M1" s="78"/>
      <c r="N1" s="176" t="s">
        <v>592</v>
      </c>
      <c r="O1" s="596" t="s">
        <v>593</v>
      </c>
      <c r="P1" s="80"/>
      <c r="Q1" s="80"/>
      <c r="R1" s="80"/>
      <c r="S1" s="80"/>
      <c r="T1" s="80"/>
      <c r="U1" s="80"/>
      <c r="V1" s="80"/>
      <c r="W1" s="80"/>
      <c r="X1" s="80"/>
      <c r="Y1" s="80"/>
      <c r="Z1" s="80"/>
      <c r="AA1" s="80"/>
      <c r="AB1" s="80"/>
      <c r="AC1" s="80"/>
    </row>
    <row r="2" spans="1:29" ht="12" customHeight="1">
      <c r="A2" s="15"/>
      <c r="B2" s="15"/>
      <c r="C2" s="15"/>
      <c r="D2" s="15"/>
      <c r="E2" s="80"/>
      <c r="F2" s="96"/>
      <c r="G2" s="96"/>
      <c r="H2" s="96"/>
      <c r="I2" s="96"/>
      <c r="J2" s="96"/>
      <c r="K2" s="96"/>
      <c r="L2" s="96"/>
      <c r="M2" s="80"/>
      <c r="N2" s="177"/>
      <c r="O2" s="80"/>
      <c r="P2" s="80"/>
      <c r="Q2" s="80"/>
      <c r="R2" s="80"/>
      <c r="S2" s="80"/>
      <c r="T2" s="80"/>
      <c r="U2" s="80"/>
      <c r="V2" s="80"/>
      <c r="W2" s="80"/>
      <c r="X2" s="80"/>
      <c r="Y2" s="80"/>
      <c r="Z2" s="80"/>
      <c r="AA2" s="80"/>
      <c r="AB2" s="80"/>
      <c r="AC2" s="80"/>
    </row>
    <row r="3" spans="1:29" s="1402" customFormat="1" ht="15.75" thickBot="1">
      <c r="A3" s="966"/>
      <c r="B3" s="966"/>
      <c r="C3" s="966"/>
      <c r="D3" s="966"/>
      <c r="E3" s="619"/>
      <c r="F3" s="1846"/>
      <c r="G3" s="1846"/>
      <c r="H3" s="1846"/>
      <c r="I3" s="13" t="s">
        <v>228</v>
      </c>
      <c r="J3" s="84"/>
      <c r="K3" s="1846"/>
      <c r="L3" s="1846"/>
      <c r="M3" s="619"/>
      <c r="N3" s="967"/>
      <c r="O3" s="619"/>
      <c r="P3" s="619"/>
      <c r="Q3" s="619"/>
      <c r="R3" s="619"/>
      <c r="S3" s="619"/>
      <c r="T3" s="619"/>
      <c r="U3" s="619"/>
      <c r="V3" s="619"/>
      <c r="W3" s="619"/>
      <c r="X3" s="619"/>
      <c r="Y3" s="619"/>
      <c r="Z3" s="619"/>
      <c r="AA3" s="619"/>
      <c r="AB3" s="619"/>
      <c r="AC3" s="619"/>
    </row>
    <row r="4" spans="1:29" s="1402" customFormat="1" ht="15.75" thickBot="1">
      <c r="A4" s="966"/>
      <c r="B4" s="966"/>
      <c r="C4" s="966"/>
      <c r="D4" s="966"/>
      <c r="E4" s="619"/>
      <c r="F4" s="1846"/>
      <c r="G4" s="1846"/>
      <c r="H4" s="1846"/>
      <c r="I4" s="86" t="s">
        <v>594</v>
      </c>
      <c r="J4" s="1091"/>
      <c r="K4" s="1846"/>
      <c r="L4" s="1846"/>
      <c r="M4" s="619"/>
      <c r="N4" s="967"/>
      <c r="O4" s="619"/>
      <c r="P4" s="619"/>
      <c r="Q4" s="619"/>
      <c r="R4" s="619"/>
      <c r="S4" s="619"/>
      <c r="T4" s="619"/>
      <c r="U4" s="619"/>
      <c r="V4" s="619"/>
      <c r="W4" s="619"/>
      <c r="X4" s="619"/>
      <c r="Y4" s="619"/>
      <c r="Z4" s="619"/>
      <c r="AA4" s="619"/>
      <c r="AB4" s="619"/>
      <c r="AC4" s="619"/>
    </row>
    <row r="5" spans="1:29" s="1402" customFormat="1" ht="12" customHeight="1">
      <c r="A5" s="966"/>
      <c r="B5" s="966"/>
      <c r="C5" s="966"/>
      <c r="D5" s="966"/>
      <c r="E5" s="619"/>
      <c r="F5" s="1846"/>
      <c r="G5" s="1846"/>
      <c r="H5" s="1846"/>
      <c r="I5" s="1846"/>
      <c r="J5" s="1846"/>
      <c r="K5" s="1846"/>
      <c r="L5" s="1846"/>
      <c r="M5" s="619"/>
      <c r="N5" s="967"/>
      <c r="O5" s="619"/>
      <c r="P5" s="619"/>
      <c r="Q5" s="619"/>
      <c r="R5" s="619"/>
      <c r="S5" s="619"/>
      <c r="T5" s="619"/>
      <c r="U5" s="619"/>
      <c r="V5" s="619"/>
      <c r="W5" s="619"/>
      <c r="X5" s="619"/>
      <c r="Y5" s="619"/>
      <c r="Z5" s="619"/>
      <c r="AA5" s="619"/>
      <c r="AB5" s="619"/>
      <c r="AC5" s="619"/>
    </row>
    <row r="6" spans="1:29" s="1402" customFormat="1" ht="12" customHeight="1">
      <c r="A6" s="966"/>
      <c r="B6" s="966"/>
      <c r="C6" s="966"/>
      <c r="D6" s="966"/>
      <c r="E6" s="619"/>
      <c r="F6" s="1846"/>
      <c r="G6" s="1846"/>
      <c r="H6" s="1846"/>
      <c r="I6" s="1846"/>
      <c r="J6" s="1846"/>
      <c r="K6" s="1846"/>
      <c r="L6" s="1846"/>
      <c r="M6" s="619"/>
      <c r="N6" s="967"/>
      <c r="O6" s="619"/>
      <c r="P6" s="619"/>
      <c r="Q6" s="619"/>
      <c r="R6" s="619"/>
      <c r="S6" s="619"/>
      <c r="T6" s="619"/>
      <c r="U6" s="619"/>
      <c r="V6" s="619"/>
      <c r="W6" s="619"/>
      <c r="X6" s="619"/>
      <c r="Y6" s="619"/>
      <c r="Z6" s="619"/>
      <c r="AA6" s="619"/>
      <c r="AB6" s="619"/>
      <c r="AC6" s="619"/>
    </row>
    <row r="7" spans="1:29" ht="12" customHeight="1">
      <c r="A7" s="11" t="s">
        <v>64</v>
      </c>
      <c r="B7" s="9" t="s">
        <v>65</v>
      </c>
      <c r="C7" s="9"/>
      <c r="D7" s="9"/>
      <c r="E7" s="80"/>
      <c r="F7" s="80"/>
      <c r="G7" s="80"/>
      <c r="H7" s="80"/>
      <c r="I7" s="80"/>
      <c r="J7" s="80"/>
      <c r="K7" s="80"/>
      <c r="L7" s="80"/>
      <c r="M7" s="80"/>
      <c r="N7" s="177"/>
      <c r="O7" s="80"/>
      <c r="P7" s="80" t="s">
        <v>1122</v>
      </c>
      <c r="Q7" s="80"/>
      <c r="R7" s="80"/>
      <c r="S7" s="80"/>
      <c r="T7" s="80"/>
      <c r="U7" s="80"/>
      <c r="V7" s="80"/>
      <c r="W7" s="80"/>
      <c r="X7" s="80"/>
      <c r="Y7" s="80"/>
      <c r="Z7" s="80"/>
      <c r="AA7" s="80"/>
      <c r="AB7" s="80"/>
      <c r="AC7" s="80"/>
    </row>
    <row r="8" spans="1:29" ht="36" customHeight="1">
      <c r="A8" s="15"/>
      <c r="B8" s="597"/>
      <c r="C8" s="597"/>
      <c r="D8" s="2104" t="s">
        <v>427</v>
      </c>
      <c r="E8" s="1981"/>
      <c r="F8" s="2078"/>
      <c r="G8" s="2104" t="s">
        <v>451</v>
      </c>
      <c r="H8" s="2078"/>
      <c r="I8" s="598" t="s">
        <v>1123</v>
      </c>
      <c r="J8" s="598" t="s">
        <v>458</v>
      </c>
      <c r="K8" s="598" t="s">
        <v>460</v>
      </c>
      <c r="L8" s="598" t="s">
        <v>1124</v>
      </c>
      <c r="M8" s="599" t="s">
        <v>232</v>
      </c>
      <c r="N8" s="176" t="s">
        <v>1125</v>
      </c>
      <c r="O8" s="109"/>
      <c r="P8" s="80" t="s">
        <v>1126</v>
      </c>
      <c r="Q8" s="80"/>
      <c r="R8" s="80"/>
      <c r="S8" s="80"/>
      <c r="T8" s="80"/>
      <c r="U8" s="80"/>
      <c r="V8" s="80"/>
      <c r="W8" s="80"/>
      <c r="X8" s="80"/>
      <c r="Y8" s="80"/>
      <c r="Z8" s="80"/>
      <c r="AA8" s="80"/>
      <c r="AB8" s="80"/>
      <c r="AC8" s="80"/>
    </row>
    <row r="9" spans="1:29" ht="54.75" customHeight="1">
      <c r="A9" s="15"/>
      <c r="C9" s="597"/>
      <c r="D9" s="600" t="s">
        <v>1127</v>
      </c>
      <c r="E9" s="600" t="s">
        <v>1128</v>
      </c>
      <c r="F9" s="600" t="s">
        <v>441</v>
      </c>
      <c r="G9" s="601" t="s">
        <v>452</v>
      </c>
      <c r="H9" s="601" t="s">
        <v>454</v>
      </c>
      <c r="I9" s="601"/>
      <c r="J9" s="601"/>
      <c r="K9" s="601" t="s">
        <v>1129</v>
      </c>
      <c r="L9" s="601"/>
      <c r="M9" s="601"/>
      <c r="N9" s="602" t="s">
        <v>1130</v>
      </c>
      <c r="O9" s="80"/>
      <c r="P9" s="80"/>
      <c r="Q9" s="80"/>
      <c r="R9" s="80"/>
      <c r="S9" s="80"/>
      <c r="T9" s="80"/>
      <c r="U9" s="80"/>
      <c r="V9" s="80"/>
      <c r="W9" s="80"/>
      <c r="X9" s="80"/>
      <c r="Y9" s="80"/>
      <c r="Z9" s="80"/>
      <c r="AA9" s="80"/>
      <c r="AB9" s="80"/>
      <c r="AC9" s="80"/>
    </row>
    <row r="10" spans="1:29" ht="12" customHeight="1">
      <c r="A10" s="15"/>
      <c r="B10" s="603"/>
      <c r="C10" s="603"/>
      <c r="D10" s="604" t="s">
        <v>142</v>
      </c>
      <c r="E10" s="604" t="s">
        <v>142</v>
      </c>
      <c r="F10" s="604" t="s">
        <v>142</v>
      </c>
      <c r="G10" s="604" t="s">
        <v>142</v>
      </c>
      <c r="H10" s="604" t="s">
        <v>142</v>
      </c>
      <c r="I10" s="604" t="s">
        <v>142</v>
      </c>
      <c r="J10" s="604" t="s">
        <v>142</v>
      </c>
      <c r="K10" s="604" t="s">
        <v>142</v>
      </c>
      <c r="L10" s="604" t="s">
        <v>142</v>
      </c>
      <c r="M10" s="605" t="s">
        <v>142</v>
      </c>
      <c r="N10" s="180"/>
      <c r="O10" s="116"/>
      <c r="P10" s="80"/>
      <c r="Q10" s="80"/>
      <c r="R10" s="80"/>
      <c r="S10" s="80"/>
      <c r="T10" s="80"/>
      <c r="U10" s="80"/>
      <c r="V10" s="80"/>
      <c r="W10" s="80"/>
      <c r="X10" s="80"/>
      <c r="Y10" s="80"/>
      <c r="Z10" s="80"/>
      <c r="AA10" s="80"/>
      <c r="AB10" s="80"/>
      <c r="AC10" s="80"/>
    </row>
    <row r="11" spans="1:29" ht="12" customHeight="1">
      <c r="A11" s="15"/>
      <c r="B11" s="606" t="s">
        <v>1131</v>
      </c>
      <c r="C11" s="606"/>
      <c r="D11" s="606"/>
      <c r="E11" s="607"/>
      <c r="F11" s="607"/>
      <c r="G11" s="607"/>
      <c r="H11" s="607"/>
      <c r="I11" s="607"/>
      <c r="J11" s="607"/>
      <c r="K11" s="607"/>
      <c r="L11" s="607"/>
      <c r="M11" s="182"/>
      <c r="N11" s="177"/>
      <c r="O11" s="80"/>
      <c r="P11" s="80"/>
      <c r="Q11" s="80"/>
      <c r="R11" s="80"/>
      <c r="S11" s="80"/>
      <c r="T11" s="80"/>
      <c r="U11" s="80"/>
      <c r="V11" s="80"/>
      <c r="W11" s="80"/>
      <c r="X11" s="80"/>
      <c r="Y11" s="80"/>
      <c r="Z11" s="80"/>
      <c r="AA11" s="80"/>
      <c r="AB11" s="80"/>
      <c r="AC11" s="80"/>
    </row>
    <row r="12" spans="1:29" s="4" customFormat="1" ht="12" customHeight="1">
      <c r="A12" s="15"/>
      <c r="B12" s="611" t="s">
        <v>1105</v>
      </c>
      <c r="C12" s="611"/>
      <c r="D12" s="1680"/>
      <c r="E12" s="1680"/>
      <c r="F12" s="1680"/>
      <c r="G12" s="1680"/>
      <c r="H12" s="1680"/>
      <c r="I12" s="1680"/>
      <c r="J12" s="1680"/>
      <c r="K12" s="1680"/>
      <c r="L12" s="1680"/>
      <c r="M12" s="1634">
        <f t="shared" ref="M12:M23" si="0">SUM(D12:L12)</f>
        <v>0</v>
      </c>
      <c r="N12" s="248"/>
      <c r="O12" s="15"/>
      <c r="P12" s="15"/>
      <c r="Q12" s="15"/>
      <c r="R12" s="15"/>
      <c r="S12" s="15"/>
      <c r="T12" s="15"/>
      <c r="U12" s="15"/>
      <c r="V12" s="15"/>
      <c r="W12" s="15"/>
      <c r="X12" s="15"/>
      <c r="Y12" s="15"/>
      <c r="Z12" s="15"/>
      <c r="AA12" s="15"/>
      <c r="AB12" s="15"/>
      <c r="AC12" s="15"/>
    </row>
    <row r="13" spans="1:29" ht="12" customHeight="1">
      <c r="A13" s="15"/>
      <c r="B13" s="603" t="s">
        <v>849</v>
      </c>
      <c r="C13" s="603"/>
      <c r="D13" s="1680"/>
      <c r="E13" s="1680"/>
      <c r="F13" s="1680"/>
      <c r="G13" s="1680"/>
      <c r="H13" s="1680"/>
      <c r="I13" s="1680"/>
      <c r="J13" s="1680"/>
      <c r="K13" s="1680"/>
      <c r="L13" s="1680"/>
      <c r="M13" s="1634">
        <f t="shared" si="0"/>
        <v>0</v>
      </c>
      <c r="N13" s="177"/>
      <c r="O13" s="80"/>
      <c r="P13" s="80"/>
      <c r="Q13" s="80"/>
      <c r="R13" s="80"/>
      <c r="S13" s="80"/>
      <c r="T13" s="80"/>
      <c r="U13" s="80"/>
      <c r="V13" s="80"/>
      <c r="W13" s="80"/>
      <c r="X13" s="80"/>
      <c r="Y13" s="80"/>
      <c r="Z13" s="80"/>
      <c r="AA13" s="80"/>
      <c r="AB13" s="80"/>
      <c r="AC13" s="80"/>
    </row>
    <row r="14" spans="1:29" ht="12" customHeight="1">
      <c r="A14" s="15"/>
      <c r="B14" s="603" t="s">
        <v>1132</v>
      </c>
      <c r="C14" s="603"/>
      <c r="D14" s="1680"/>
      <c r="E14" s="1680"/>
      <c r="F14" s="1680"/>
      <c r="G14" s="1680"/>
      <c r="H14" s="1680"/>
      <c r="I14" s="1680"/>
      <c r="J14" s="1680"/>
      <c r="K14" s="1680"/>
      <c r="L14" s="1680"/>
      <c r="M14" s="1634">
        <f t="shared" si="0"/>
        <v>0</v>
      </c>
      <c r="N14" s="177"/>
      <c r="O14" s="80"/>
      <c r="P14" s="80"/>
      <c r="Q14" s="80"/>
      <c r="R14" s="80"/>
      <c r="S14" s="80"/>
      <c r="T14" s="80"/>
      <c r="U14" s="80"/>
      <c r="V14" s="80"/>
      <c r="W14" s="80"/>
      <c r="X14" s="80"/>
      <c r="Y14" s="80"/>
      <c r="Z14" s="80"/>
      <c r="AA14" s="80"/>
      <c r="AB14" s="80"/>
      <c r="AC14" s="80"/>
    </row>
    <row r="15" spans="1:29" ht="12" customHeight="1">
      <c r="A15" s="15"/>
      <c r="B15" s="603" t="s">
        <v>850</v>
      </c>
      <c r="C15" s="603"/>
      <c r="D15" s="1680"/>
      <c r="E15" s="1680"/>
      <c r="F15" s="1680"/>
      <c r="G15" s="1680"/>
      <c r="H15" s="1680"/>
      <c r="I15" s="1680"/>
      <c r="J15" s="1680"/>
      <c r="K15" s="1680"/>
      <c r="L15" s="1680"/>
      <c r="M15" s="1634">
        <f t="shared" si="0"/>
        <v>0</v>
      </c>
      <c r="N15" s="177"/>
      <c r="O15" s="80"/>
      <c r="P15" s="80"/>
      <c r="Q15" s="80"/>
      <c r="R15" s="80"/>
      <c r="S15" s="80"/>
      <c r="T15" s="80"/>
      <c r="U15" s="80"/>
      <c r="V15" s="80"/>
      <c r="W15" s="80"/>
      <c r="X15" s="80"/>
      <c r="Y15" s="80"/>
      <c r="Z15" s="80"/>
      <c r="AA15" s="80"/>
      <c r="AB15" s="80"/>
      <c r="AC15" s="80"/>
    </row>
    <row r="16" spans="1:29" ht="21" customHeight="1">
      <c r="A16" s="15"/>
      <c r="B16" s="607" t="s">
        <v>1134</v>
      </c>
      <c r="C16" s="603"/>
      <c r="D16" s="1680"/>
      <c r="E16" s="1680"/>
      <c r="F16" s="1680"/>
      <c r="G16" s="1680"/>
      <c r="H16" s="1680"/>
      <c r="I16" s="1680"/>
      <c r="J16" s="1680"/>
      <c r="K16" s="1680"/>
      <c r="L16" s="1680"/>
      <c r="M16" s="1634">
        <f t="shared" si="0"/>
        <v>0</v>
      </c>
      <c r="N16" s="177"/>
      <c r="O16" s="80"/>
      <c r="P16" s="80" t="s">
        <v>1135</v>
      </c>
      <c r="Q16" s="80"/>
      <c r="R16" s="80"/>
      <c r="S16" s="80"/>
      <c r="T16" s="80"/>
      <c r="U16" s="80"/>
      <c r="V16" s="80"/>
      <c r="W16" s="80"/>
      <c r="X16" s="80"/>
      <c r="Y16" s="80"/>
      <c r="Z16" s="80"/>
      <c r="AA16" s="80"/>
      <c r="AB16" s="80"/>
      <c r="AC16" s="80"/>
    </row>
    <row r="17" spans="1:29" ht="12" customHeight="1">
      <c r="A17" s="15"/>
      <c r="B17" s="1238" t="s">
        <v>1136</v>
      </c>
      <c r="C17" s="603"/>
      <c r="D17" s="1680"/>
      <c r="E17" s="1680"/>
      <c r="F17" s="1680"/>
      <c r="G17" s="1680"/>
      <c r="H17" s="1680"/>
      <c r="I17" s="1680"/>
      <c r="J17" s="1680"/>
      <c r="K17" s="1680"/>
      <c r="L17" s="1680"/>
      <c r="M17" s="1634">
        <f t="shared" si="0"/>
        <v>0</v>
      </c>
      <c r="N17" s="177"/>
      <c r="O17" s="80"/>
      <c r="P17" s="80"/>
      <c r="Q17" s="80"/>
      <c r="R17" s="80"/>
      <c r="S17" s="80"/>
      <c r="T17" s="80"/>
      <c r="U17" s="80"/>
      <c r="V17" s="80"/>
      <c r="W17" s="80"/>
      <c r="X17" s="80"/>
      <c r="Y17" s="80"/>
      <c r="Z17" s="80"/>
      <c r="AA17" s="80"/>
      <c r="AB17" s="80"/>
      <c r="AC17" s="80"/>
    </row>
    <row r="18" spans="1:29" ht="12" customHeight="1">
      <c r="A18" s="15"/>
      <c r="B18" s="603" t="s">
        <v>1137</v>
      </c>
      <c r="C18" s="603"/>
      <c r="D18" s="1680"/>
      <c r="E18" s="1680"/>
      <c r="F18" s="1680"/>
      <c r="G18" s="1680"/>
      <c r="H18" s="1680"/>
      <c r="I18" s="1680"/>
      <c r="J18" s="1680"/>
      <c r="K18" s="1680"/>
      <c r="L18" s="1680"/>
      <c r="M18" s="1634">
        <f t="shared" si="0"/>
        <v>0</v>
      </c>
      <c r="N18" s="177"/>
      <c r="O18" s="80"/>
      <c r="P18" s="80"/>
      <c r="Q18" s="80"/>
      <c r="R18" s="80"/>
      <c r="S18" s="80"/>
      <c r="T18" s="80"/>
      <c r="U18" s="80"/>
      <c r="V18" s="80"/>
      <c r="W18" s="80"/>
      <c r="X18" s="80"/>
      <c r="Y18" s="80"/>
      <c r="Z18" s="80"/>
      <c r="AA18" s="80"/>
      <c r="AB18" s="80"/>
      <c r="AC18" s="80"/>
    </row>
    <row r="19" spans="1:29" ht="12" customHeight="1">
      <c r="A19" s="15"/>
      <c r="B19" s="603" t="s">
        <v>1138</v>
      </c>
      <c r="C19" s="603"/>
      <c r="D19" s="1680"/>
      <c r="E19" s="1680"/>
      <c r="F19" s="1680"/>
      <c r="G19" s="1680"/>
      <c r="H19" s="1680"/>
      <c r="I19" s="1680"/>
      <c r="J19" s="1680"/>
      <c r="K19" s="1680"/>
      <c r="L19" s="1680"/>
      <c r="M19" s="1634">
        <f t="shared" si="0"/>
        <v>0</v>
      </c>
      <c r="N19" s="177"/>
      <c r="O19" s="80"/>
      <c r="P19" s="80" t="s">
        <v>1139</v>
      </c>
      <c r="Q19" s="80"/>
      <c r="R19" s="80"/>
      <c r="S19" s="80"/>
      <c r="T19" s="80"/>
      <c r="U19" s="80"/>
      <c r="V19" s="80"/>
      <c r="W19" s="80"/>
      <c r="X19" s="80"/>
      <c r="Y19" s="80"/>
      <c r="Z19" s="80"/>
      <c r="AA19" s="80"/>
      <c r="AB19" s="80"/>
      <c r="AC19" s="80"/>
    </row>
    <row r="20" spans="1:29" ht="12" customHeight="1">
      <c r="A20" s="15"/>
      <c r="B20" s="603" t="s">
        <v>1140</v>
      </c>
      <c r="C20" s="603"/>
      <c r="D20" s="1680"/>
      <c r="E20" s="1680"/>
      <c r="F20" s="1680"/>
      <c r="G20" s="1680"/>
      <c r="H20" s="1680"/>
      <c r="I20" s="1680"/>
      <c r="J20" s="1680"/>
      <c r="K20" s="1680"/>
      <c r="L20" s="1680"/>
      <c r="M20" s="1634">
        <f t="shared" si="0"/>
        <v>0</v>
      </c>
      <c r="N20" s="177"/>
      <c r="O20" s="80"/>
      <c r="P20" s="80"/>
      <c r="Q20" s="80"/>
      <c r="R20" s="80"/>
      <c r="S20" s="80"/>
      <c r="T20" s="80"/>
      <c r="U20" s="80"/>
      <c r="V20" s="80"/>
      <c r="W20" s="80"/>
      <c r="X20" s="80"/>
      <c r="Y20" s="80"/>
      <c r="Z20" s="80"/>
      <c r="AA20" s="80"/>
      <c r="AB20" s="80"/>
      <c r="AC20" s="80"/>
    </row>
    <row r="21" spans="1:29" ht="12" customHeight="1">
      <c r="A21" s="15"/>
      <c r="B21" s="603" t="s">
        <v>1141</v>
      </c>
      <c r="C21" s="603"/>
      <c r="D21" s="1680"/>
      <c r="E21" s="1680"/>
      <c r="F21" s="1680"/>
      <c r="G21" s="1680"/>
      <c r="H21" s="1680"/>
      <c r="I21" s="1680"/>
      <c r="J21" s="1680"/>
      <c r="K21" s="1680"/>
      <c r="L21" s="1680"/>
      <c r="M21" s="1634">
        <f t="shared" si="0"/>
        <v>0</v>
      </c>
      <c r="N21" s="177"/>
      <c r="O21" s="80"/>
      <c r="P21" s="80" t="s">
        <v>1142</v>
      </c>
      <c r="Q21" s="80"/>
      <c r="R21" s="80"/>
      <c r="S21" s="80"/>
      <c r="T21" s="80"/>
      <c r="U21" s="80"/>
      <c r="V21" s="80"/>
      <c r="W21" s="80"/>
      <c r="X21" s="80"/>
      <c r="Y21" s="80"/>
      <c r="Z21" s="80"/>
      <c r="AA21" s="80"/>
      <c r="AB21" s="80"/>
      <c r="AC21" s="80"/>
    </row>
    <row r="22" spans="1:29" ht="12" customHeight="1">
      <c r="A22" s="15"/>
      <c r="B22" s="603" t="s">
        <v>608</v>
      </c>
      <c r="C22" s="603"/>
      <c r="D22" s="1680"/>
      <c r="E22" s="1680"/>
      <c r="F22" s="1680"/>
      <c r="G22" s="1680"/>
      <c r="H22" s="1680"/>
      <c r="I22" s="1680"/>
      <c r="J22" s="1680"/>
      <c r="K22" s="1680"/>
      <c r="L22" s="1680"/>
      <c r="M22" s="1634">
        <f t="shared" si="0"/>
        <v>0</v>
      </c>
      <c r="N22" s="177"/>
      <c r="O22" s="80"/>
      <c r="P22" s="80" t="s">
        <v>1143</v>
      </c>
      <c r="Q22" s="80"/>
      <c r="R22" s="80"/>
      <c r="S22" s="80"/>
      <c r="T22" s="80"/>
      <c r="U22" s="80"/>
      <c r="V22" s="80"/>
      <c r="W22" s="80"/>
      <c r="X22" s="80"/>
      <c r="Y22" s="80"/>
      <c r="Z22" s="80"/>
      <c r="AA22" s="80"/>
      <c r="AB22" s="80"/>
      <c r="AC22" s="80"/>
    </row>
    <row r="23" spans="1:29" ht="12" customHeight="1">
      <c r="A23" s="15"/>
      <c r="B23" s="603" t="s">
        <v>1144</v>
      </c>
      <c r="C23" s="603"/>
      <c r="D23" s="1751"/>
      <c r="E23" s="1751"/>
      <c r="F23" s="1751"/>
      <c r="G23" s="1751"/>
      <c r="H23" s="1751"/>
      <c r="I23" s="1751"/>
      <c r="J23" s="1751"/>
      <c r="K23" s="1751"/>
      <c r="L23" s="1751"/>
      <c r="M23" s="1752">
        <f t="shared" si="0"/>
        <v>0</v>
      </c>
      <c r="N23" s="608"/>
      <c r="O23" s="116"/>
      <c r="P23" s="80"/>
      <c r="Q23" s="80"/>
      <c r="R23" s="80"/>
      <c r="S23" s="80"/>
      <c r="T23" s="80"/>
      <c r="U23" s="80"/>
      <c r="V23" s="80"/>
      <c r="W23" s="80"/>
      <c r="X23" s="80"/>
      <c r="Y23" s="80"/>
      <c r="Z23" s="80"/>
      <c r="AA23" s="80"/>
      <c r="AB23" s="80"/>
      <c r="AC23" s="80"/>
    </row>
    <row r="24" spans="1:29" s="4" customFormat="1" ht="24" customHeight="1">
      <c r="A24" s="15"/>
      <c r="B24" s="609" t="s">
        <v>1145</v>
      </c>
      <c r="C24" s="609"/>
      <c r="D24" s="1753">
        <f t="shared" ref="D24:M24" si="1">SUM(D12:D23)</f>
        <v>0</v>
      </c>
      <c r="E24" s="1753">
        <f t="shared" si="1"/>
        <v>0</v>
      </c>
      <c r="F24" s="1753">
        <f t="shared" si="1"/>
        <v>0</v>
      </c>
      <c r="G24" s="1753">
        <f t="shared" si="1"/>
        <v>0</v>
      </c>
      <c r="H24" s="1753">
        <f t="shared" si="1"/>
        <v>0</v>
      </c>
      <c r="I24" s="1753">
        <f t="shared" si="1"/>
        <v>0</v>
      </c>
      <c r="J24" s="1753">
        <f t="shared" si="1"/>
        <v>0</v>
      </c>
      <c r="K24" s="1753">
        <f t="shared" si="1"/>
        <v>0</v>
      </c>
      <c r="L24" s="1753">
        <f t="shared" si="1"/>
        <v>0</v>
      </c>
      <c r="M24" s="1753">
        <f t="shared" si="1"/>
        <v>0</v>
      </c>
      <c r="N24" s="1827" t="s">
        <v>1146</v>
      </c>
      <c r="O24" s="582"/>
      <c r="P24" s="15"/>
      <c r="Q24" s="15"/>
      <c r="R24" s="15"/>
      <c r="S24" s="15"/>
      <c r="T24" s="15"/>
      <c r="U24" s="15"/>
      <c r="V24" s="15"/>
      <c r="W24" s="15"/>
      <c r="X24" s="15"/>
      <c r="Y24" s="15"/>
      <c r="Z24" s="15"/>
      <c r="AA24" s="15"/>
      <c r="AB24" s="15"/>
      <c r="AC24" s="15"/>
    </row>
    <row r="25" spans="1:29">
      <c r="A25" s="15"/>
      <c r="B25" s="610" t="s">
        <v>597</v>
      </c>
      <c r="C25" s="603"/>
      <c r="D25" s="1754"/>
      <c r="E25" s="1754"/>
      <c r="F25" s="1754"/>
      <c r="G25" s="1754"/>
      <c r="H25" s="1754"/>
      <c r="I25" s="1754"/>
      <c r="J25" s="1754"/>
      <c r="K25" s="1754"/>
      <c r="L25" s="1754"/>
      <c r="M25" s="1634">
        <f>SUM(D25:L25)</f>
        <v>0</v>
      </c>
      <c r="N25" s="177"/>
      <c r="O25" s="80"/>
      <c r="P25" s="80"/>
      <c r="Q25" s="80"/>
      <c r="R25" s="80"/>
      <c r="S25" s="80"/>
      <c r="T25" s="80"/>
      <c r="U25" s="80"/>
      <c r="V25" s="80"/>
      <c r="W25" s="80"/>
      <c r="X25" s="80"/>
      <c r="Y25" s="80"/>
      <c r="Z25" s="80"/>
      <c r="AA25" s="80"/>
      <c r="AB25" s="80"/>
      <c r="AC25" s="80"/>
    </row>
    <row r="26" spans="1:29">
      <c r="A26" s="15"/>
      <c r="B26" s="610" t="s">
        <v>140</v>
      </c>
      <c r="C26" s="603"/>
      <c r="D26" s="1755">
        <f t="shared" ref="D26:M26" si="2">SUM(D24:D25)</f>
        <v>0</v>
      </c>
      <c r="E26" s="1755">
        <f t="shared" si="2"/>
        <v>0</v>
      </c>
      <c r="F26" s="1755">
        <f t="shared" si="2"/>
        <v>0</v>
      </c>
      <c r="G26" s="1755">
        <f t="shared" si="2"/>
        <v>0</v>
      </c>
      <c r="H26" s="1755">
        <f t="shared" si="2"/>
        <v>0</v>
      </c>
      <c r="I26" s="1755">
        <f t="shared" si="2"/>
        <v>0</v>
      </c>
      <c r="J26" s="1755">
        <f t="shared" si="2"/>
        <v>0</v>
      </c>
      <c r="K26" s="1755">
        <f t="shared" si="2"/>
        <v>0</v>
      </c>
      <c r="L26" s="1755">
        <f t="shared" si="2"/>
        <v>0</v>
      </c>
      <c r="M26" s="1756">
        <f t="shared" si="2"/>
        <v>0</v>
      </c>
      <c r="N26" s="186"/>
      <c r="O26" s="122"/>
      <c r="P26" s="80"/>
      <c r="Q26" s="80"/>
      <c r="R26" s="80"/>
      <c r="S26" s="80"/>
      <c r="T26" s="80"/>
      <c r="U26" s="80"/>
      <c r="V26" s="80"/>
      <c r="W26" s="80"/>
      <c r="X26" s="80"/>
      <c r="Y26" s="80"/>
      <c r="Z26" s="80"/>
      <c r="AA26" s="80"/>
      <c r="AB26" s="80"/>
      <c r="AC26" s="80"/>
    </row>
    <row r="27" spans="1:29" ht="15.75" customHeight="1">
      <c r="A27" s="15"/>
      <c r="B27" s="610" t="s">
        <v>816</v>
      </c>
      <c r="C27" s="603"/>
      <c r="D27" s="1754"/>
      <c r="E27" s="1754"/>
      <c r="F27" s="1754"/>
      <c r="G27" s="1754"/>
      <c r="H27" s="1754"/>
      <c r="I27" s="1754"/>
      <c r="J27" s="1754"/>
      <c r="K27" s="1754"/>
      <c r="L27" s="1754"/>
      <c r="M27" s="1634">
        <f t="shared" ref="M27:M38" si="3">SUM(D27:L27)</f>
        <v>0</v>
      </c>
      <c r="N27" s="177"/>
      <c r="O27" s="80"/>
      <c r="P27" s="80"/>
      <c r="Q27" s="80"/>
      <c r="R27" s="80"/>
      <c r="S27" s="80"/>
      <c r="T27" s="80"/>
      <c r="U27" s="80"/>
      <c r="V27" s="80"/>
      <c r="W27" s="80"/>
      <c r="X27" s="80"/>
      <c r="Y27" s="80"/>
      <c r="Z27" s="80"/>
      <c r="AA27" s="80"/>
      <c r="AB27" s="80"/>
      <c r="AC27" s="80"/>
    </row>
    <row r="28" spans="1:29" ht="12" customHeight="1">
      <c r="A28" s="15"/>
      <c r="B28" s="603" t="s">
        <v>849</v>
      </c>
      <c r="C28" s="603"/>
      <c r="D28" s="1754"/>
      <c r="E28" s="1754"/>
      <c r="F28" s="1754"/>
      <c r="G28" s="1754"/>
      <c r="H28" s="1754"/>
      <c r="I28" s="1754"/>
      <c r="J28" s="1754"/>
      <c r="K28" s="1754"/>
      <c r="L28" s="1754"/>
      <c r="M28" s="1634">
        <f t="shared" si="3"/>
        <v>0</v>
      </c>
      <c r="N28" s="177"/>
      <c r="O28" s="80"/>
      <c r="P28" s="80"/>
      <c r="Q28" s="80"/>
      <c r="R28" s="80"/>
      <c r="S28" s="80"/>
      <c r="T28" s="80"/>
      <c r="U28" s="80"/>
      <c r="V28" s="80"/>
      <c r="W28" s="80"/>
      <c r="X28" s="80"/>
      <c r="Y28" s="80"/>
      <c r="Z28" s="80"/>
      <c r="AA28" s="80"/>
      <c r="AB28" s="80"/>
      <c r="AC28" s="80"/>
    </row>
    <row r="29" spans="1:29" ht="12" customHeight="1">
      <c r="A29" s="15"/>
      <c r="B29" s="603" t="s">
        <v>1132</v>
      </c>
      <c r="C29" s="603"/>
      <c r="D29" s="1754"/>
      <c r="E29" s="1754"/>
      <c r="F29" s="1754"/>
      <c r="G29" s="1754"/>
      <c r="H29" s="1754"/>
      <c r="I29" s="1754"/>
      <c r="J29" s="1754"/>
      <c r="K29" s="1754"/>
      <c r="L29" s="1754"/>
      <c r="M29" s="1634">
        <f t="shared" si="3"/>
        <v>0</v>
      </c>
      <c r="N29" s="177"/>
      <c r="O29" s="80"/>
      <c r="P29" s="80"/>
      <c r="Q29" s="80"/>
      <c r="R29" s="80"/>
      <c r="S29" s="80"/>
      <c r="T29" s="80"/>
      <c r="U29" s="80"/>
      <c r="V29" s="80"/>
      <c r="W29" s="80"/>
      <c r="X29" s="80"/>
      <c r="Y29" s="80"/>
      <c r="Z29" s="80"/>
      <c r="AA29" s="80"/>
      <c r="AB29" s="80"/>
      <c r="AC29" s="80"/>
    </row>
    <row r="30" spans="1:29" ht="12" customHeight="1">
      <c r="A30" s="15"/>
      <c r="B30" s="603" t="s">
        <v>850</v>
      </c>
      <c r="C30" s="603"/>
      <c r="D30" s="1754"/>
      <c r="E30" s="1754"/>
      <c r="F30" s="1754"/>
      <c r="G30" s="1754"/>
      <c r="H30" s="1754"/>
      <c r="I30" s="1754"/>
      <c r="J30" s="1754"/>
      <c r="K30" s="1754"/>
      <c r="L30" s="1754"/>
      <c r="M30" s="1634">
        <f t="shared" si="3"/>
        <v>0</v>
      </c>
      <c r="N30" s="177"/>
      <c r="O30" s="80"/>
      <c r="P30" s="80"/>
      <c r="Q30" s="80"/>
      <c r="R30" s="80"/>
      <c r="S30" s="80"/>
      <c r="T30" s="80"/>
      <c r="U30" s="80"/>
      <c r="V30" s="80"/>
      <c r="W30" s="80"/>
      <c r="X30" s="80"/>
      <c r="Y30" s="80"/>
      <c r="Z30" s="80"/>
      <c r="AA30" s="80"/>
      <c r="AB30" s="80"/>
      <c r="AC30" s="80"/>
    </row>
    <row r="31" spans="1:29" ht="25.5" customHeight="1">
      <c r="A31" s="15"/>
      <c r="B31" s="607" t="s">
        <v>1134</v>
      </c>
      <c r="C31" s="603"/>
      <c r="D31" s="1754"/>
      <c r="E31" s="1754"/>
      <c r="F31" s="1754"/>
      <c r="G31" s="1754"/>
      <c r="H31" s="1754"/>
      <c r="I31" s="1754"/>
      <c r="J31" s="1754"/>
      <c r="K31" s="1754"/>
      <c r="L31" s="1754"/>
      <c r="M31" s="1634">
        <f t="shared" si="3"/>
        <v>0</v>
      </c>
      <c r="N31" s="177"/>
      <c r="O31" s="80"/>
      <c r="P31" s="80"/>
      <c r="Q31" s="80"/>
      <c r="R31" s="80"/>
      <c r="S31" s="80"/>
      <c r="T31" s="80"/>
      <c r="U31" s="80"/>
      <c r="V31" s="80"/>
      <c r="W31" s="80"/>
      <c r="X31" s="80"/>
      <c r="Y31" s="80"/>
      <c r="Z31" s="80"/>
      <c r="AA31" s="80"/>
      <c r="AB31" s="80"/>
      <c r="AC31" s="80"/>
    </row>
    <row r="32" spans="1:29" ht="12" customHeight="1">
      <c r="A32" s="15"/>
      <c r="B32" s="1238" t="s">
        <v>1136</v>
      </c>
      <c r="C32" s="603"/>
      <c r="D32" s="1754"/>
      <c r="E32" s="1754"/>
      <c r="F32" s="1754"/>
      <c r="G32" s="1754"/>
      <c r="H32" s="1754"/>
      <c r="I32" s="1754"/>
      <c r="J32" s="1754"/>
      <c r="K32" s="1754"/>
      <c r="L32" s="1754"/>
      <c r="M32" s="1634">
        <f t="shared" si="3"/>
        <v>0</v>
      </c>
      <c r="N32" s="177"/>
      <c r="O32" s="80"/>
      <c r="P32" s="80"/>
      <c r="Q32" s="80"/>
      <c r="R32" s="80"/>
      <c r="S32" s="80"/>
      <c r="T32" s="80"/>
      <c r="U32" s="80"/>
      <c r="V32" s="80"/>
      <c r="W32" s="80"/>
      <c r="X32" s="80"/>
      <c r="Y32" s="80"/>
      <c r="Z32" s="80"/>
      <c r="AA32" s="80"/>
      <c r="AB32" s="80"/>
      <c r="AC32" s="80"/>
    </row>
    <row r="33" spans="1:29" ht="12" customHeight="1">
      <c r="A33" s="15"/>
      <c r="B33" s="603" t="s">
        <v>1137</v>
      </c>
      <c r="C33" s="603"/>
      <c r="D33" s="1754"/>
      <c r="E33" s="1754"/>
      <c r="F33" s="1754"/>
      <c r="G33" s="1754"/>
      <c r="H33" s="1754"/>
      <c r="I33" s="1754"/>
      <c r="J33" s="1754"/>
      <c r="K33" s="1754"/>
      <c r="L33" s="1754"/>
      <c r="M33" s="1634">
        <f t="shared" si="3"/>
        <v>0</v>
      </c>
      <c r="N33" s="177"/>
      <c r="O33" s="80"/>
      <c r="P33" s="80"/>
      <c r="Q33" s="80"/>
      <c r="R33" s="80"/>
      <c r="S33" s="80"/>
      <c r="T33" s="80"/>
      <c r="U33" s="80"/>
      <c r="V33" s="80"/>
      <c r="W33" s="80"/>
      <c r="X33" s="80"/>
      <c r="Y33" s="80"/>
      <c r="Z33" s="80"/>
      <c r="AA33" s="80"/>
      <c r="AB33" s="80"/>
      <c r="AC33" s="80"/>
    </row>
    <row r="34" spans="1:29" ht="12" customHeight="1">
      <c r="A34" s="15"/>
      <c r="B34" s="603" t="s">
        <v>1138</v>
      </c>
      <c r="C34" s="603"/>
      <c r="D34" s="1754"/>
      <c r="E34" s="1754"/>
      <c r="F34" s="1754"/>
      <c r="G34" s="1754"/>
      <c r="H34" s="1754"/>
      <c r="I34" s="1754"/>
      <c r="J34" s="1754"/>
      <c r="K34" s="1754"/>
      <c r="L34" s="1754"/>
      <c r="M34" s="1634">
        <f t="shared" si="3"/>
        <v>0</v>
      </c>
      <c r="N34" s="177"/>
      <c r="O34" s="80"/>
      <c r="P34" s="80"/>
      <c r="Q34" s="80"/>
      <c r="R34" s="80"/>
      <c r="S34" s="80"/>
      <c r="T34" s="80"/>
      <c r="U34" s="80"/>
      <c r="V34" s="80"/>
      <c r="W34" s="80"/>
      <c r="X34" s="80"/>
      <c r="Y34" s="80"/>
      <c r="Z34" s="80"/>
      <c r="AA34" s="80"/>
      <c r="AB34" s="80"/>
      <c r="AC34" s="80"/>
    </row>
    <row r="35" spans="1:29" ht="12" customHeight="1">
      <c r="A35" s="15"/>
      <c r="B35" s="603" t="s">
        <v>1140</v>
      </c>
      <c r="C35" s="603"/>
      <c r="D35" s="1754"/>
      <c r="E35" s="1754"/>
      <c r="F35" s="1754"/>
      <c r="G35" s="1754"/>
      <c r="H35" s="1754"/>
      <c r="I35" s="1754"/>
      <c r="J35" s="1754"/>
      <c r="K35" s="1754"/>
      <c r="L35" s="1754"/>
      <c r="M35" s="1634">
        <f t="shared" si="3"/>
        <v>0</v>
      </c>
      <c r="N35" s="177"/>
      <c r="O35" s="80"/>
      <c r="P35" s="80"/>
      <c r="Q35" s="80"/>
      <c r="R35" s="80"/>
      <c r="S35" s="80"/>
      <c r="T35" s="80"/>
      <c r="U35" s="80"/>
      <c r="V35" s="80"/>
      <c r="W35" s="80"/>
      <c r="X35" s="80"/>
      <c r="Y35" s="80"/>
      <c r="Z35" s="80"/>
      <c r="AA35" s="80"/>
      <c r="AB35" s="80"/>
      <c r="AC35" s="80"/>
    </row>
    <row r="36" spans="1:29" ht="12" customHeight="1">
      <c r="A36" s="15"/>
      <c r="B36" s="603" t="s">
        <v>1141</v>
      </c>
      <c r="C36" s="603"/>
      <c r="D36" s="1754"/>
      <c r="E36" s="1754"/>
      <c r="F36" s="1754"/>
      <c r="G36" s="1754"/>
      <c r="H36" s="1754"/>
      <c r="I36" s="1754"/>
      <c r="J36" s="1754"/>
      <c r="K36" s="1754"/>
      <c r="L36" s="1754"/>
      <c r="M36" s="1634">
        <f t="shared" si="3"/>
        <v>0</v>
      </c>
      <c r="N36" s="177"/>
      <c r="O36" s="80"/>
      <c r="P36" s="80"/>
      <c r="Q36" s="80"/>
      <c r="R36" s="80"/>
      <c r="S36" s="80"/>
      <c r="T36" s="80"/>
      <c r="U36" s="80"/>
      <c r="V36" s="80"/>
      <c r="W36" s="80"/>
      <c r="X36" s="80"/>
      <c r="Y36" s="80"/>
      <c r="Z36" s="80"/>
      <c r="AA36" s="80"/>
      <c r="AB36" s="80"/>
      <c r="AC36" s="80"/>
    </row>
    <row r="37" spans="1:29" ht="12" customHeight="1">
      <c r="A37" s="15"/>
      <c r="B37" s="603" t="s">
        <v>608</v>
      </c>
      <c r="C37" s="603"/>
      <c r="D37" s="1754"/>
      <c r="E37" s="1754"/>
      <c r="F37" s="1754"/>
      <c r="G37" s="1754"/>
      <c r="H37" s="1754"/>
      <c r="I37" s="1754"/>
      <c r="J37" s="1754"/>
      <c r="K37" s="1754"/>
      <c r="L37" s="1754"/>
      <c r="M37" s="1634">
        <f t="shared" si="3"/>
        <v>0</v>
      </c>
      <c r="N37" s="177"/>
      <c r="O37" s="80"/>
      <c r="P37" s="80"/>
      <c r="Q37" s="80"/>
      <c r="R37" s="80"/>
      <c r="S37" s="80"/>
      <c r="T37" s="80"/>
      <c r="U37" s="80"/>
      <c r="V37" s="80"/>
      <c r="W37" s="80"/>
      <c r="X37" s="80"/>
      <c r="Y37" s="80"/>
      <c r="Z37" s="80"/>
      <c r="AA37" s="80"/>
      <c r="AB37" s="80"/>
      <c r="AC37" s="80"/>
    </row>
    <row r="38" spans="1:29" ht="12" customHeight="1">
      <c r="A38" s="15"/>
      <c r="B38" s="603" t="s">
        <v>1144</v>
      </c>
      <c r="C38" s="603"/>
      <c r="D38" s="1754"/>
      <c r="E38" s="1754"/>
      <c r="F38" s="1754"/>
      <c r="G38" s="1754"/>
      <c r="H38" s="1754"/>
      <c r="I38" s="1754"/>
      <c r="J38" s="1754"/>
      <c r="K38" s="1754"/>
      <c r="L38" s="1754"/>
      <c r="M38" s="1634">
        <f t="shared" si="3"/>
        <v>0</v>
      </c>
      <c r="N38" s="177"/>
      <c r="O38" s="80"/>
      <c r="P38" s="80"/>
      <c r="Q38" s="80"/>
      <c r="R38" s="84"/>
      <c r="S38" s="84"/>
      <c r="T38" s="84"/>
      <c r="U38" s="84"/>
      <c r="V38" s="84"/>
      <c r="W38" s="84"/>
      <c r="X38" s="84"/>
      <c r="Y38" s="84"/>
      <c r="Z38" s="80"/>
      <c r="AA38" s="80"/>
      <c r="AB38" s="80"/>
      <c r="AC38" s="80"/>
    </row>
    <row r="39" spans="1:29" s="4" customFormat="1" ht="27.75" customHeight="1">
      <c r="A39" s="15"/>
      <c r="B39" s="609" t="s">
        <v>3072</v>
      </c>
      <c r="C39" s="611"/>
      <c r="D39" s="1757">
        <f>SUM(D28:D38)+D24</f>
        <v>0</v>
      </c>
      <c r="E39" s="1757">
        <f t="shared" ref="E39:M39" si="4">SUM(E28:E38)+E24</f>
        <v>0</v>
      </c>
      <c r="F39" s="1757">
        <f t="shared" si="4"/>
        <v>0</v>
      </c>
      <c r="G39" s="1757">
        <f t="shared" si="4"/>
        <v>0</v>
      </c>
      <c r="H39" s="1757">
        <f t="shared" si="4"/>
        <v>0</v>
      </c>
      <c r="I39" s="1757">
        <f t="shared" si="4"/>
        <v>0</v>
      </c>
      <c r="J39" s="1757">
        <f t="shared" si="4"/>
        <v>0</v>
      </c>
      <c r="K39" s="1757">
        <f t="shared" si="4"/>
        <v>0</v>
      </c>
      <c r="L39" s="1757">
        <f t="shared" si="4"/>
        <v>0</v>
      </c>
      <c r="M39" s="1757">
        <f t="shared" si="4"/>
        <v>0</v>
      </c>
      <c r="N39" s="1827" t="s">
        <v>1146</v>
      </c>
      <c r="O39" s="582"/>
      <c r="P39" s="15"/>
      <c r="Q39" s="15"/>
      <c r="R39" s="15"/>
      <c r="S39" s="15"/>
      <c r="T39" s="15"/>
      <c r="U39" s="15"/>
      <c r="V39" s="15"/>
      <c r="W39" s="15"/>
      <c r="X39" s="15"/>
      <c r="Y39" s="15"/>
      <c r="Z39" s="15"/>
      <c r="AA39" s="15"/>
      <c r="AB39" s="15"/>
      <c r="AC39" s="15"/>
    </row>
    <row r="40" spans="1:29">
      <c r="A40" s="15"/>
      <c r="B40" s="610" t="s">
        <v>597</v>
      </c>
      <c r="C40" s="603"/>
      <c r="D40" s="1754"/>
      <c r="E40" s="1754"/>
      <c r="F40" s="1754"/>
      <c r="G40" s="1754"/>
      <c r="H40" s="1754"/>
      <c r="I40" s="1754"/>
      <c r="J40" s="1754"/>
      <c r="K40" s="1754"/>
      <c r="L40" s="1754"/>
      <c r="M40" s="1634">
        <f>SUM(D40:L40)</f>
        <v>0</v>
      </c>
      <c r="N40" s="177"/>
      <c r="O40" s="80"/>
      <c r="P40" s="80"/>
      <c r="Q40" s="80"/>
      <c r="R40" s="80"/>
      <c r="S40" s="80"/>
      <c r="T40" s="80"/>
      <c r="U40" s="80"/>
      <c r="V40" s="80"/>
      <c r="W40" s="80"/>
      <c r="X40" s="80"/>
      <c r="Y40" s="80"/>
      <c r="Z40" s="80"/>
      <c r="AA40" s="80"/>
      <c r="AB40" s="80"/>
      <c r="AC40" s="80"/>
    </row>
    <row r="41" spans="1:29">
      <c r="A41" s="15"/>
      <c r="B41" s="610" t="s">
        <v>140</v>
      </c>
      <c r="C41" s="603"/>
      <c r="D41" s="1755">
        <f t="shared" ref="D41:M41" si="5">SUM(D39:D40)</f>
        <v>0</v>
      </c>
      <c r="E41" s="1755">
        <f t="shared" si="5"/>
        <v>0</v>
      </c>
      <c r="F41" s="1755">
        <f t="shared" si="5"/>
        <v>0</v>
      </c>
      <c r="G41" s="1755">
        <f t="shared" si="5"/>
        <v>0</v>
      </c>
      <c r="H41" s="1755">
        <f t="shared" si="5"/>
        <v>0</v>
      </c>
      <c r="I41" s="1755">
        <f t="shared" si="5"/>
        <v>0</v>
      </c>
      <c r="J41" s="1755">
        <f t="shared" si="5"/>
        <v>0</v>
      </c>
      <c r="K41" s="1755">
        <f t="shared" si="5"/>
        <v>0</v>
      </c>
      <c r="L41" s="1755">
        <f t="shared" si="5"/>
        <v>0</v>
      </c>
      <c r="M41" s="1756">
        <f t="shared" si="5"/>
        <v>0</v>
      </c>
      <c r="N41" s="186"/>
      <c r="O41" s="122"/>
      <c r="P41" s="80"/>
      <c r="Q41" s="80"/>
      <c r="R41" s="80"/>
      <c r="S41" s="80"/>
      <c r="T41" s="80"/>
      <c r="U41" s="80"/>
      <c r="V41" s="80"/>
      <c r="W41" s="80"/>
      <c r="X41" s="80"/>
      <c r="Y41" s="80"/>
      <c r="Z41" s="80"/>
      <c r="AA41" s="80"/>
      <c r="AB41" s="80"/>
      <c r="AC41" s="80"/>
    </row>
    <row r="42" spans="1:29" ht="15.75" customHeight="1">
      <c r="A42" s="15"/>
      <c r="B42" s="610" t="s">
        <v>816</v>
      </c>
      <c r="C42" s="603"/>
      <c r="D42" s="1754"/>
      <c r="E42" s="1754"/>
      <c r="F42" s="1754"/>
      <c r="G42" s="1754"/>
      <c r="H42" s="1754"/>
      <c r="I42" s="1754"/>
      <c r="J42" s="1754"/>
      <c r="K42" s="1754"/>
      <c r="L42" s="1754"/>
      <c r="M42" s="1634">
        <f>SUM(D42:L42)</f>
        <v>0</v>
      </c>
      <c r="N42" s="177"/>
      <c r="O42" s="80"/>
      <c r="P42" s="80"/>
      <c r="Q42" s="80"/>
      <c r="R42" s="80"/>
      <c r="S42" s="80"/>
      <c r="T42" s="80"/>
      <c r="U42" s="80"/>
      <c r="V42" s="80"/>
      <c r="W42" s="80"/>
      <c r="X42" s="80"/>
      <c r="Y42" s="80"/>
      <c r="Z42" s="80"/>
      <c r="AA42" s="80"/>
      <c r="AB42" s="80"/>
      <c r="AC42" s="80"/>
    </row>
    <row r="43" spans="1:29" ht="12" customHeight="1">
      <c r="A43" s="15"/>
      <c r="B43" s="80"/>
      <c r="C43" s="80"/>
      <c r="D43" s="80"/>
      <c r="E43" s="80"/>
      <c r="F43" s="80"/>
      <c r="G43" s="80"/>
      <c r="H43" s="80"/>
      <c r="I43" s="80"/>
      <c r="J43" s="80"/>
      <c r="K43" s="80"/>
      <c r="L43" s="80"/>
      <c r="M43" s="80"/>
      <c r="N43" s="177"/>
      <c r="O43" s="80"/>
      <c r="P43" s="80"/>
      <c r="Q43" s="80"/>
      <c r="R43" s="80"/>
      <c r="S43" s="80"/>
      <c r="T43" s="80"/>
      <c r="U43" s="80"/>
      <c r="V43" s="80"/>
      <c r="W43" s="80"/>
      <c r="X43" s="80"/>
      <c r="Y43" s="80"/>
      <c r="Z43" s="80"/>
      <c r="AA43" s="80"/>
      <c r="AB43" s="80"/>
      <c r="AC43" s="80"/>
    </row>
    <row r="44" spans="1:29" ht="12" customHeight="1">
      <c r="A44" s="15"/>
      <c r="B44" s="80" t="s">
        <v>1147</v>
      </c>
      <c r="C44" s="80"/>
      <c r="D44" s="80"/>
      <c r="E44" s="80"/>
      <c r="F44" s="80"/>
      <c r="G44" s="80"/>
      <c r="H44" s="80"/>
      <c r="I44" s="80"/>
      <c r="J44" s="80"/>
      <c r="K44" s="80"/>
      <c r="L44" s="80"/>
      <c r="M44" s="80"/>
      <c r="N44" s="177"/>
      <c r="O44" s="80"/>
      <c r="P44" s="80"/>
      <c r="Q44" s="80"/>
      <c r="R44" s="80"/>
      <c r="S44" s="80"/>
      <c r="T44" s="80"/>
      <c r="U44" s="80"/>
      <c r="V44" s="80"/>
      <c r="W44" s="80"/>
      <c r="X44" s="80"/>
      <c r="Y44" s="80"/>
      <c r="Z44" s="80"/>
      <c r="AA44" s="80"/>
      <c r="AB44" s="80"/>
      <c r="AC44" s="80"/>
    </row>
    <row r="45" spans="1:29" ht="12" customHeight="1">
      <c r="A45" s="15"/>
      <c r="B45" s="80"/>
      <c r="C45" s="80"/>
      <c r="D45" s="80"/>
      <c r="E45" s="80"/>
      <c r="F45" s="80"/>
      <c r="G45" s="80"/>
      <c r="H45" s="80"/>
      <c r="I45" s="80"/>
      <c r="J45" s="80"/>
      <c r="K45" s="80"/>
      <c r="L45" s="80"/>
      <c r="M45" s="80"/>
      <c r="N45" s="177"/>
      <c r="O45" s="80"/>
      <c r="P45" s="80"/>
      <c r="Q45" s="80"/>
      <c r="R45" s="80"/>
      <c r="S45" s="80"/>
      <c r="T45" s="80"/>
      <c r="U45" s="80"/>
      <c r="V45" s="80"/>
      <c r="W45" s="80"/>
      <c r="X45" s="80"/>
      <c r="Y45" s="80"/>
      <c r="Z45" s="80"/>
      <c r="AA45" s="80"/>
      <c r="AB45" s="80"/>
      <c r="AC45" s="80"/>
    </row>
    <row r="46" spans="1:29" ht="45.75" customHeight="1">
      <c r="A46" s="15"/>
      <c r="B46" s="1984" t="s">
        <v>1148</v>
      </c>
      <c r="C46" s="1972"/>
      <c r="D46" s="1972"/>
      <c r="E46" s="1972"/>
      <c r="F46" s="1972"/>
      <c r="G46" s="1972"/>
      <c r="H46" s="1972"/>
      <c r="I46" s="1972"/>
      <c r="J46" s="1972"/>
      <c r="K46" s="1972"/>
      <c r="L46" s="1972"/>
      <c r="M46" s="1970"/>
      <c r="N46" s="177"/>
      <c r="O46" s="80"/>
      <c r="P46" s="80"/>
      <c r="Q46" s="80"/>
      <c r="R46" s="80"/>
      <c r="S46" s="80"/>
      <c r="T46" s="80"/>
      <c r="U46" s="80"/>
      <c r="V46" s="80"/>
      <c r="W46" s="80"/>
      <c r="X46" s="80"/>
      <c r="Y46" s="80"/>
      <c r="Z46" s="80"/>
      <c r="AA46" s="80"/>
      <c r="AB46" s="80"/>
      <c r="AC46" s="80"/>
    </row>
    <row r="47" spans="1:29" ht="12" customHeight="1">
      <c r="A47" s="15"/>
      <c r="B47" s="80"/>
      <c r="C47" s="80"/>
      <c r="D47" s="80"/>
      <c r="E47" s="80"/>
      <c r="F47" s="80"/>
      <c r="G47" s="80"/>
      <c r="H47" s="80"/>
      <c r="I47" s="80"/>
      <c r="J47" s="80"/>
      <c r="K47" s="80"/>
      <c r="L47" s="80"/>
      <c r="M47" s="80"/>
      <c r="N47" s="177"/>
      <c r="O47" s="80"/>
      <c r="P47" s="80"/>
      <c r="Q47" s="80"/>
      <c r="R47" s="80"/>
      <c r="S47" s="80"/>
      <c r="T47" s="80"/>
      <c r="U47" s="80"/>
      <c r="V47" s="80"/>
      <c r="W47" s="80"/>
      <c r="X47" s="80"/>
      <c r="Y47" s="80"/>
      <c r="Z47" s="80"/>
      <c r="AA47" s="80"/>
      <c r="AB47" s="80"/>
      <c r="AC47" s="80"/>
    </row>
    <row r="48" spans="1:29" ht="12" customHeight="1">
      <c r="A48" s="15"/>
      <c r="B48" s="80"/>
      <c r="C48" s="80"/>
      <c r="D48" s="80"/>
      <c r="E48" s="80"/>
      <c r="F48" s="80"/>
      <c r="G48" s="80"/>
      <c r="H48" s="80"/>
      <c r="I48" s="80"/>
      <c r="J48" s="80"/>
      <c r="K48" s="80"/>
      <c r="L48" s="80"/>
      <c r="M48" s="80"/>
      <c r="N48" s="177"/>
      <c r="O48" s="80"/>
      <c r="P48" s="80"/>
      <c r="Q48" s="80"/>
      <c r="R48" s="80"/>
      <c r="S48" s="80"/>
      <c r="T48" s="80"/>
      <c r="U48" s="80"/>
      <c r="V48" s="80"/>
      <c r="W48" s="80"/>
      <c r="X48" s="80"/>
      <c r="Y48" s="80"/>
      <c r="Z48" s="80"/>
      <c r="AA48" s="80"/>
      <c r="AB48" s="80"/>
      <c r="AC48" s="80"/>
    </row>
    <row r="49" spans="1:29" ht="12" customHeight="1">
      <c r="A49" s="15"/>
      <c r="B49" s="597"/>
      <c r="C49" s="597"/>
      <c r="D49" s="2104" t="s">
        <v>427</v>
      </c>
      <c r="E49" s="1981"/>
      <c r="F49" s="2078"/>
      <c r="G49" s="2104" t="s">
        <v>451</v>
      </c>
      <c r="H49" s="2078"/>
      <c r="I49" s="599" t="s">
        <v>456</v>
      </c>
      <c r="J49" s="598" t="s">
        <v>458</v>
      </c>
      <c r="K49" s="598" t="s">
        <v>1124</v>
      </c>
      <c r="L49" s="598" t="s">
        <v>460</v>
      </c>
      <c r="M49" s="599" t="s">
        <v>232</v>
      </c>
      <c r="N49" s="231"/>
      <c r="O49" s="109"/>
      <c r="P49" s="80" t="s">
        <v>1149</v>
      </c>
      <c r="R49" s="80"/>
      <c r="S49" s="80"/>
      <c r="T49" s="80"/>
      <c r="U49" s="80"/>
      <c r="V49" s="80"/>
      <c r="W49" s="80"/>
      <c r="X49" s="80"/>
      <c r="Y49" s="80"/>
      <c r="Z49" s="80"/>
      <c r="AA49" s="80"/>
      <c r="AB49" s="80"/>
      <c r="AC49" s="80"/>
    </row>
    <row r="50" spans="1:29" ht="24">
      <c r="A50" s="15"/>
      <c r="B50" s="597"/>
      <c r="C50" s="597"/>
      <c r="D50" s="600" t="s">
        <v>1127</v>
      </c>
      <c r="E50" s="600" t="s">
        <v>1128</v>
      </c>
      <c r="F50" s="600" t="s">
        <v>441</v>
      </c>
      <c r="G50" s="601" t="s">
        <v>452</v>
      </c>
      <c r="H50" s="601" t="s">
        <v>454</v>
      </c>
      <c r="I50" s="601"/>
      <c r="J50" s="601"/>
      <c r="K50" s="601"/>
      <c r="L50" s="601" t="s">
        <v>1129</v>
      </c>
      <c r="M50" s="601"/>
      <c r="N50" s="187"/>
      <c r="O50" s="394"/>
      <c r="P50" s="80"/>
      <c r="Q50" s="80"/>
      <c r="R50" s="80"/>
      <c r="S50" s="80"/>
      <c r="T50" s="80"/>
      <c r="U50" s="80"/>
      <c r="V50" s="80"/>
      <c r="W50" s="80"/>
      <c r="X50" s="80"/>
      <c r="Y50" s="80"/>
      <c r="Z50" s="80"/>
      <c r="AA50" s="80"/>
      <c r="AB50" s="80"/>
      <c r="AC50" s="80"/>
    </row>
    <row r="51" spans="1:29" ht="12" customHeight="1">
      <c r="A51" s="80"/>
      <c r="B51" s="603"/>
      <c r="C51" s="603"/>
      <c r="D51" s="604" t="s">
        <v>142</v>
      </c>
      <c r="E51" s="604" t="s">
        <v>142</v>
      </c>
      <c r="F51" s="604" t="s">
        <v>142</v>
      </c>
      <c r="G51" s="604" t="s">
        <v>142</v>
      </c>
      <c r="H51" s="604" t="s">
        <v>142</v>
      </c>
      <c r="I51" s="604" t="s">
        <v>142</v>
      </c>
      <c r="J51" s="604" t="s">
        <v>142</v>
      </c>
      <c r="K51" s="604" t="s">
        <v>142</v>
      </c>
      <c r="L51" s="604" t="s">
        <v>142</v>
      </c>
      <c r="M51" s="605" t="s">
        <v>142</v>
      </c>
      <c r="N51" s="180"/>
      <c r="O51" s="116"/>
      <c r="P51" s="80"/>
      <c r="Q51" s="80"/>
      <c r="R51" s="80"/>
      <c r="S51" s="80"/>
      <c r="T51" s="80"/>
      <c r="U51" s="80"/>
      <c r="V51" s="80"/>
      <c r="W51" s="80"/>
      <c r="X51" s="80"/>
      <c r="Y51" s="80"/>
      <c r="Z51" s="80"/>
      <c r="AA51" s="80"/>
      <c r="AB51" s="80"/>
      <c r="AC51" s="80"/>
    </row>
    <row r="52" spans="1:29">
      <c r="A52" s="15"/>
      <c r="B52" s="611" t="s">
        <v>1150</v>
      </c>
      <c r="C52" s="80"/>
      <c r="D52" s="80"/>
      <c r="E52" s="80"/>
      <c r="F52" s="80"/>
      <c r="G52" s="80"/>
      <c r="H52" s="80"/>
      <c r="I52" s="80"/>
      <c r="J52" s="80"/>
      <c r="K52" s="80"/>
      <c r="L52" s="80"/>
      <c r="M52" s="80"/>
      <c r="N52" s="177"/>
      <c r="O52" s="430"/>
      <c r="P52" s="80"/>
      <c r="Q52" s="80"/>
      <c r="R52" s="80"/>
      <c r="S52" s="80"/>
      <c r="T52" s="80"/>
      <c r="U52" s="80"/>
      <c r="V52" s="80"/>
      <c r="W52" s="80"/>
      <c r="X52" s="80"/>
      <c r="Y52" s="80"/>
      <c r="Z52" s="80"/>
      <c r="AA52" s="80"/>
      <c r="AB52" s="80"/>
      <c r="AC52" s="80"/>
    </row>
    <row r="53" spans="1:29" s="4" customFormat="1">
      <c r="A53" s="15"/>
      <c r="B53" s="611" t="s">
        <v>1105</v>
      </c>
      <c r="C53" s="15"/>
      <c r="D53" s="1680"/>
      <c r="E53" s="1680"/>
      <c r="F53" s="1680"/>
      <c r="G53" s="1680"/>
      <c r="H53" s="1680"/>
      <c r="I53" s="1680"/>
      <c r="J53" s="1680"/>
      <c r="K53" s="1680"/>
      <c r="L53" s="1680"/>
      <c r="M53" s="1634">
        <f t="shared" ref="M53:M61" si="6">SUM(D53:L53)</f>
        <v>0</v>
      </c>
      <c r="N53" s="248"/>
      <c r="O53" s="15"/>
      <c r="P53" s="15"/>
      <c r="Q53" s="15"/>
      <c r="R53" s="15"/>
      <c r="S53" s="15"/>
      <c r="T53" s="15"/>
      <c r="U53" s="15"/>
      <c r="V53" s="15"/>
      <c r="W53" s="15"/>
      <c r="X53" s="15"/>
      <c r="Y53" s="15"/>
      <c r="Z53" s="15"/>
      <c r="AA53" s="15"/>
      <c r="AB53" s="15"/>
      <c r="AC53" s="15"/>
    </row>
    <row r="54" spans="1:29">
      <c r="A54" s="15"/>
      <c r="B54" s="603" t="s">
        <v>1151</v>
      </c>
      <c r="C54" s="80"/>
      <c r="D54" s="1680"/>
      <c r="E54" s="1680"/>
      <c r="F54" s="1680"/>
      <c r="G54" s="1680"/>
      <c r="H54" s="1680"/>
      <c r="I54" s="1680"/>
      <c r="J54" s="1680"/>
      <c r="K54" s="1680"/>
      <c r="L54" s="1680"/>
      <c r="M54" s="1634">
        <f t="shared" si="6"/>
        <v>0</v>
      </c>
      <c r="N54" s="177"/>
      <c r="O54" s="80"/>
      <c r="P54" s="80"/>
      <c r="Q54" s="80"/>
      <c r="R54" s="80"/>
      <c r="S54" s="80"/>
      <c r="T54" s="80"/>
      <c r="U54" s="80"/>
      <c r="V54" s="80"/>
      <c r="W54" s="80"/>
      <c r="X54" s="80"/>
      <c r="Y54" s="80"/>
      <c r="Z54" s="80"/>
      <c r="AA54" s="80"/>
      <c r="AB54" s="80"/>
      <c r="AC54" s="80"/>
    </row>
    <row r="55" spans="1:29">
      <c r="A55" s="15"/>
      <c r="B55" s="603" t="s">
        <v>1152</v>
      </c>
      <c r="C55" s="80"/>
      <c r="D55" s="1680"/>
      <c r="E55" s="1680"/>
      <c r="F55" s="1680"/>
      <c r="G55" s="1680"/>
      <c r="H55" s="1680"/>
      <c r="I55" s="1680"/>
      <c r="J55" s="1680"/>
      <c r="K55" s="1680"/>
      <c r="L55" s="1680"/>
      <c r="M55" s="1634">
        <f t="shared" si="6"/>
        <v>0</v>
      </c>
      <c r="N55" s="177"/>
      <c r="O55" s="80"/>
      <c r="P55" s="80"/>
      <c r="Q55" s="80"/>
      <c r="R55" s="80"/>
      <c r="S55" s="80"/>
      <c r="T55" s="80"/>
      <c r="U55" s="80"/>
      <c r="V55" s="80"/>
      <c r="W55" s="80"/>
      <c r="X55" s="80"/>
      <c r="Y55" s="80"/>
      <c r="Z55" s="80"/>
      <c r="AA55" s="80"/>
      <c r="AB55" s="80"/>
      <c r="AC55" s="80"/>
    </row>
    <row r="56" spans="1:29" s="1402" customFormat="1">
      <c r="A56" s="966"/>
      <c r="B56" s="711" t="s">
        <v>1137</v>
      </c>
      <c r="C56" s="619"/>
      <c r="D56" s="1831"/>
      <c r="E56" s="1831"/>
      <c r="F56" s="1831"/>
      <c r="G56" s="1831"/>
      <c r="H56" s="1831"/>
      <c r="I56" s="1831"/>
      <c r="J56" s="1831"/>
      <c r="K56" s="1831"/>
      <c r="L56" s="1831"/>
      <c r="M56" s="1634">
        <f t="shared" si="6"/>
        <v>0</v>
      </c>
      <c r="N56" s="967"/>
      <c r="O56" s="619"/>
      <c r="P56" s="619"/>
      <c r="Q56" s="619"/>
      <c r="R56" s="619"/>
      <c r="S56" s="619"/>
      <c r="T56" s="619"/>
      <c r="U56" s="619"/>
      <c r="V56" s="619"/>
      <c r="W56" s="619"/>
      <c r="X56" s="619"/>
      <c r="Y56" s="619"/>
      <c r="Z56" s="619"/>
      <c r="AA56" s="619"/>
      <c r="AB56" s="619"/>
      <c r="AC56" s="619"/>
    </row>
    <row r="57" spans="1:29">
      <c r="A57" s="15"/>
      <c r="B57" s="603" t="s">
        <v>1133</v>
      </c>
      <c r="C57" s="80"/>
      <c r="D57" s="1680"/>
      <c r="E57" s="1680"/>
      <c r="F57" s="1680"/>
      <c r="G57" s="1680"/>
      <c r="H57" s="1680"/>
      <c r="I57" s="1680"/>
      <c r="J57" s="1680"/>
      <c r="K57" s="1680"/>
      <c r="L57" s="1680"/>
      <c r="M57" s="1634">
        <f t="shared" si="6"/>
        <v>0</v>
      </c>
      <c r="N57" s="177"/>
      <c r="O57" s="80"/>
      <c r="P57" s="80"/>
      <c r="Q57" s="80"/>
      <c r="R57" s="80"/>
      <c r="S57" s="80"/>
      <c r="T57" s="80"/>
      <c r="U57" s="80"/>
      <c r="V57" s="80"/>
      <c r="W57" s="80"/>
      <c r="X57" s="80"/>
      <c r="Y57" s="80"/>
      <c r="Z57" s="80"/>
      <c r="AA57" s="80"/>
      <c r="AB57" s="80"/>
      <c r="AC57" s="80"/>
    </row>
    <row r="58" spans="1:29">
      <c r="A58" s="15"/>
      <c r="B58" s="603" t="s">
        <v>1153</v>
      </c>
      <c r="C58" s="80"/>
      <c r="D58" s="1680"/>
      <c r="E58" s="1680"/>
      <c r="F58" s="1680"/>
      <c r="G58" s="1680"/>
      <c r="H58" s="1680"/>
      <c r="I58" s="1680"/>
      <c r="J58" s="1680"/>
      <c r="K58" s="1680"/>
      <c r="L58" s="1680"/>
      <c r="M58" s="1634">
        <f t="shared" si="6"/>
        <v>0</v>
      </c>
      <c r="N58" s="177"/>
      <c r="O58" s="80"/>
      <c r="P58" s="80"/>
      <c r="Q58" s="80"/>
      <c r="R58" s="80"/>
      <c r="S58" s="80"/>
      <c r="T58" s="80"/>
      <c r="U58" s="80"/>
      <c r="V58" s="80"/>
      <c r="W58" s="80"/>
      <c r="X58" s="80"/>
      <c r="Y58" s="80"/>
      <c r="Z58" s="80"/>
      <c r="AA58" s="80"/>
      <c r="AB58" s="80"/>
      <c r="AC58" s="80"/>
    </row>
    <row r="59" spans="1:29">
      <c r="A59" s="15"/>
      <c r="B59" s="603" t="s">
        <v>1140</v>
      </c>
      <c r="C59" s="80"/>
      <c r="D59" s="1680"/>
      <c r="E59" s="1680"/>
      <c r="F59" s="1680"/>
      <c r="G59" s="1680"/>
      <c r="H59" s="1680"/>
      <c r="I59" s="1680"/>
      <c r="J59" s="1680"/>
      <c r="K59" s="1680"/>
      <c r="L59" s="1680"/>
      <c r="M59" s="1634">
        <f t="shared" si="6"/>
        <v>0</v>
      </c>
      <c r="N59" s="177"/>
      <c r="O59" s="80"/>
      <c r="P59" s="80"/>
      <c r="Q59" s="80"/>
      <c r="R59" s="80"/>
      <c r="S59" s="80"/>
      <c r="T59" s="80"/>
      <c r="U59" s="80"/>
      <c r="V59" s="80"/>
      <c r="W59" s="80"/>
      <c r="X59" s="80"/>
      <c r="Y59" s="80"/>
      <c r="Z59" s="80"/>
      <c r="AA59" s="80"/>
      <c r="AB59" s="80"/>
      <c r="AC59" s="80"/>
    </row>
    <row r="60" spans="1:29" s="1402" customFormat="1">
      <c r="A60" s="966"/>
      <c r="B60" s="711" t="s">
        <v>608</v>
      </c>
      <c r="C60" s="619"/>
      <c r="D60" s="1831"/>
      <c r="E60" s="1831"/>
      <c r="F60" s="1831"/>
      <c r="G60" s="1831"/>
      <c r="H60" s="1831"/>
      <c r="I60" s="1831"/>
      <c r="J60" s="1831"/>
      <c r="K60" s="1831"/>
      <c r="L60" s="1831"/>
      <c r="M60" s="1634">
        <f t="shared" si="6"/>
        <v>0</v>
      </c>
      <c r="N60" s="967"/>
      <c r="O60" s="619"/>
      <c r="P60" s="619"/>
      <c r="Q60" s="619"/>
      <c r="R60" s="619"/>
      <c r="S60" s="619"/>
      <c r="T60" s="619"/>
      <c r="U60" s="619"/>
      <c r="V60" s="619"/>
      <c r="W60" s="619"/>
      <c r="X60" s="619"/>
      <c r="Y60" s="619"/>
      <c r="Z60" s="619"/>
      <c r="AA60" s="619"/>
      <c r="AB60" s="619"/>
      <c r="AC60" s="619"/>
    </row>
    <row r="61" spans="1:29">
      <c r="A61" s="15"/>
      <c r="B61" s="603" t="s">
        <v>1144</v>
      </c>
      <c r="C61" s="80"/>
      <c r="D61" s="1751"/>
      <c r="E61" s="1751"/>
      <c r="F61" s="1751"/>
      <c r="G61" s="1751"/>
      <c r="H61" s="1751"/>
      <c r="I61" s="1751"/>
      <c r="J61" s="1751"/>
      <c r="K61" s="1751"/>
      <c r="L61" s="1751"/>
      <c r="M61" s="1752">
        <f t="shared" si="6"/>
        <v>0</v>
      </c>
      <c r="N61" s="231"/>
      <c r="O61" s="109"/>
      <c r="P61" s="80"/>
      <c r="Q61" s="80"/>
      <c r="R61" s="80"/>
      <c r="S61" s="80"/>
      <c r="T61" s="80"/>
      <c r="U61" s="80"/>
      <c r="V61" s="80"/>
      <c r="W61" s="80"/>
      <c r="X61" s="80"/>
      <c r="Y61" s="80"/>
      <c r="Z61" s="80"/>
      <c r="AA61" s="80"/>
      <c r="AB61" s="80"/>
      <c r="AC61" s="80"/>
    </row>
    <row r="62" spans="1:29" s="4" customFormat="1">
      <c r="A62" s="15"/>
      <c r="B62" s="609" t="s">
        <v>1154</v>
      </c>
      <c r="C62" s="15"/>
      <c r="D62" s="1634">
        <f t="shared" ref="D62:M62" si="7">SUM(D53:D61)</f>
        <v>0</v>
      </c>
      <c r="E62" s="1634">
        <f t="shared" si="7"/>
        <v>0</v>
      </c>
      <c r="F62" s="1634">
        <f t="shared" si="7"/>
        <v>0</v>
      </c>
      <c r="G62" s="1634">
        <f t="shared" si="7"/>
        <v>0</v>
      </c>
      <c r="H62" s="1634">
        <f t="shared" si="7"/>
        <v>0</v>
      </c>
      <c r="I62" s="1634">
        <f t="shared" si="7"/>
        <v>0</v>
      </c>
      <c r="J62" s="1634">
        <f t="shared" si="7"/>
        <v>0</v>
      </c>
      <c r="K62" s="1634">
        <f t="shared" si="7"/>
        <v>0</v>
      </c>
      <c r="L62" s="1634">
        <f t="shared" si="7"/>
        <v>0</v>
      </c>
      <c r="M62" s="1634">
        <f t="shared" si="7"/>
        <v>0</v>
      </c>
      <c r="N62" s="1824" t="s">
        <v>1146</v>
      </c>
      <c r="O62" s="15"/>
      <c r="P62" s="15"/>
      <c r="Q62" s="15"/>
      <c r="R62" s="15"/>
      <c r="S62" s="15"/>
      <c r="T62" s="15"/>
      <c r="U62" s="15"/>
      <c r="V62" s="15"/>
      <c r="W62" s="15"/>
      <c r="X62" s="15"/>
      <c r="Y62" s="15"/>
      <c r="Z62" s="15"/>
      <c r="AA62" s="15"/>
      <c r="AB62" s="15"/>
      <c r="AC62" s="15"/>
    </row>
    <row r="63" spans="1:29">
      <c r="A63" s="15"/>
      <c r="B63" s="610" t="s">
        <v>597</v>
      </c>
      <c r="C63" s="80"/>
      <c r="D63" s="1751"/>
      <c r="E63" s="1751"/>
      <c r="F63" s="1751"/>
      <c r="G63" s="1751"/>
      <c r="H63" s="1751"/>
      <c r="I63" s="1751"/>
      <c r="J63" s="1751"/>
      <c r="K63" s="1751"/>
      <c r="L63" s="1751"/>
      <c r="M63" s="1752">
        <f>SUM(D63:L63)</f>
        <v>0</v>
      </c>
      <c r="N63" s="231"/>
      <c r="O63" s="109"/>
      <c r="P63" s="80"/>
      <c r="Q63" s="80"/>
      <c r="R63" s="80"/>
      <c r="S63" s="80"/>
      <c r="T63" s="80"/>
      <c r="U63" s="80"/>
      <c r="V63" s="80"/>
      <c r="W63" s="80"/>
      <c r="X63" s="80"/>
      <c r="Y63" s="80"/>
      <c r="Z63" s="80"/>
      <c r="AA63" s="80"/>
      <c r="AB63" s="80"/>
      <c r="AC63" s="80"/>
    </row>
    <row r="64" spans="1:29">
      <c r="A64" s="15"/>
      <c r="B64" s="610" t="s">
        <v>140</v>
      </c>
      <c r="C64" s="80"/>
      <c r="D64" s="1634">
        <f t="shared" ref="D64:M64" si="8">SUM(D62:D63)</f>
        <v>0</v>
      </c>
      <c r="E64" s="1634">
        <f t="shared" si="8"/>
        <v>0</v>
      </c>
      <c r="F64" s="1634">
        <f t="shared" si="8"/>
        <v>0</v>
      </c>
      <c r="G64" s="1634">
        <f t="shared" si="8"/>
        <v>0</v>
      </c>
      <c r="H64" s="1634">
        <f t="shared" si="8"/>
        <v>0</v>
      </c>
      <c r="I64" s="1634">
        <f t="shared" si="8"/>
        <v>0</v>
      </c>
      <c r="J64" s="1634">
        <f t="shared" si="8"/>
        <v>0</v>
      </c>
      <c r="K64" s="1634">
        <f t="shared" si="8"/>
        <v>0</v>
      </c>
      <c r="L64" s="1634">
        <f t="shared" si="8"/>
        <v>0</v>
      </c>
      <c r="M64" s="1634">
        <f t="shared" si="8"/>
        <v>0</v>
      </c>
      <c r="N64" s="177"/>
      <c r="O64" s="80"/>
      <c r="P64" s="80"/>
      <c r="Q64" s="80"/>
      <c r="R64" s="80"/>
      <c r="S64" s="80"/>
      <c r="T64" s="80"/>
      <c r="U64" s="80"/>
      <c r="V64" s="80"/>
      <c r="W64" s="80"/>
      <c r="X64" s="80"/>
      <c r="Y64" s="80"/>
      <c r="Z64" s="80"/>
      <c r="AA64" s="80"/>
      <c r="AB64" s="80"/>
      <c r="AC64" s="80"/>
    </row>
    <row r="65" spans="1:29" ht="16.5" customHeight="1">
      <c r="A65" s="15"/>
      <c r="B65" s="610" t="s">
        <v>816</v>
      </c>
      <c r="C65" s="80"/>
      <c r="D65" s="1680"/>
      <c r="E65" s="1680"/>
      <c r="F65" s="1680"/>
      <c r="G65" s="1680"/>
      <c r="H65" s="1680"/>
      <c r="I65" s="1680"/>
      <c r="J65" s="1680"/>
      <c r="K65" s="1680"/>
      <c r="L65" s="1680"/>
      <c r="M65" s="1634">
        <f t="shared" ref="M65:M73" si="9">SUM(D65:L65)</f>
        <v>0</v>
      </c>
      <c r="N65" s="177"/>
      <c r="O65" s="80"/>
      <c r="P65" s="80"/>
      <c r="Q65" s="80"/>
      <c r="R65" s="80"/>
      <c r="S65" s="80"/>
      <c r="T65" s="80"/>
      <c r="U65" s="80"/>
      <c r="V65" s="80"/>
      <c r="W65" s="80"/>
      <c r="X65" s="80"/>
      <c r="Y65" s="80"/>
      <c r="Z65" s="80"/>
      <c r="AA65" s="80"/>
      <c r="AB65" s="80"/>
      <c r="AC65" s="80"/>
    </row>
    <row r="66" spans="1:29">
      <c r="A66" s="15"/>
      <c r="B66" s="603" t="s">
        <v>1151</v>
      </c>
      <c r="C66" s="80"/>
      <c r="D66" s="1680"/>
      <c r="E66" s="1680"/>
      <c r="F66" s="1680"/>
      <c r="G66" s="1680"/>
      <c r="H66" s="1680"/>
      <c r="I66" s="1680"/>
      <c r="J66" s="1680"/>
      <c r="K66" s="1680"/>
      <c r="L66" s="1680"/>
      <c r="M66" s="1634">
        <f t="shared" si="9"/>
        <v>0</v>
      </c>
      <c r="N66" s="177"/>
      <c r="O66" s="80"/>
      <c r="P66" s="80"/>
      <c r="Q66" s="80"/>
      <c r="R66" s="80"/>
      <c r="S66" s="80"/>
      <c r="T66" s="80"/>
      <c r="U66" s="80"/>
      <c r="V66" s="80"/>
      <c r="W66" s="80"/>
      <c r="X66" s="80"/>
      <c r="Y66" s="80"/>
      <c r="Z66" s="80"/>
      <c r="AA66" s="80"/>
      <c r="AB66" s="80"/>
      <c r="AC66" s="80"/>
    </row>
    <row r="67" spans="1:29">
      <c r="A67" s="15"/>
      <c r="B67" s="603" t="s">
        <v>1152</v>
      </c>
      <c r="C67" s="80"/>
      <c r="D67" s="1680"/>
      <c r="E67" s="1680"/>
      <c r="F67" s="1680"/>
      <c r="G67" s="1680"/>
      <c r="H67" s="1680"/>
      <c r="I67" s="1680"/>
      <c r="J67" s="1680"/>
      <c r="K67" s="1680"/>
      <c r="L67" s="1680"/>
      <c r="M67" s="1634">
        <f t="shared" si="9"/>
        <v>0</v>
      </c>
      <c r="N67" s="177"/>
      <c r="O67" s="80"/>
      <c r="P67" s="80"/>
      <c r="Q67" s="80"/>
      <c r="R67" s="80"/>
      <c r="S67" s="80"/>
      <c r="T67" s="80"/>
      <c r="U67" s="80"/>
      <c r="V67" s="80"/>
      <c r="W67" s="80"/>
      <c r="X67" s="80"/>
      <c r="Y67" s="80"/>
      <c r="Z67" s="80"/>
      <c r="AA67" s="80"/>
      <c r="AB67" s="80"/>
      <c r="AC67" s="80"/>
    </row>
    <row r="68" spans="1:29" s="1402" customFormat="1">
      <c r="A68" s="966"/>
      <c r="B68" s="711" t="s">
        <v>1137</v>
      </c>
      <c r="C68" s="619"/>
      <c r="D68" s="1831"/>
      <c r="E68" s="1831"/>
      <c r="F68" s="1831"/>
      <c r="G68" s="1831"/>
      <c r="H68" s="1831"/>
      <c r="I68" s="1831"/>
      <c r="J68" s="1831"/>
      <c r="K68" s="1831"/>
      <c r="L68" s="1831"/>
      <c r="M68" s="1634">
        <f t="shared" si="9"/>
        <v>0</v>
      </c>
      <c r="N68" s="967"/>
      <c r="O68" s="619"/>
      <c r="P68" s="619"/>
      <c r="Q68" s="619"/>
      <c r="R68" s="619"/>
      <c r="S68" s="619"/>
      <c r="T68" s="619"/>
      <c r="U68" s="619"/>
      <c r="V68" s="619"/>
      <c r="W68" s="619"/>
      <c r="X68" s="619"/>
      <c r="Y68" s="619"/>
      <c r="Z68" s="619"/>
      <c r="AA68" s="619"/>
      <c r="AB68" s="619"/>
      <c r="AC68" s="619"/>
    </row>
    <row r="69" spans="1:29">
      <c r="A69" s="15"/>
      <c r="B69" s="603" t="s">
        <v>1133</v>
      </c>
      <c r="C69" s="80"/>
      <c r="D69" s="1680"/>
      <c r="E69" s="1680"/>
      <c r="F69" s="1680"/>
      <c r="G69" s="1680"/>
      <c r="H69" s="1680"/>
      <c r="I69" s="1680"/>
      <c r="J69" s="1680"/>
      <c r="K69" s="1680"/>
      <c r="L69" s="1680"/>
      <c r="M69" s="1634">
        <f t="shared" si="9"/>
        <v>0</v>
      </c>
      <c r="N69" s="177"/>
      <c r="O69" s="80"/>
      <c r="P69" s="80"/>
      <c r="Q69" s="80"/>
      <c r="R69" s="80"/>
      <c r="S69" s="80"/>
      <c r="T69" s="80"/>
      <c r="U69" s="80"/>
      <c r="V69" s="80"/>
      <c r="W69" s="80"/>
      <c r="X69" s="80"/>
      <c r="Y69" s="80"/>
      <c r="Z69" s="80"/>
      <c r="AA69" s="80"/>
      <c r="AB69" s="80"/>
      <c r="AC69" s="80"/>
    </row>
    <row r="70" spans="1:29">
      <c r="A70" s="15"/>
      <c r="B70" s="603" t="s">
        <v>1153</v>
      </c>
      <c r="C70" s="80"/>
      <c r="D70" s="1680"/>
      <c r="E70" s="1680"/>
      <c r="F70" s="1680"/>
      <c r="G70" s="1680"/>
      <c r="H70" s="1680"/>
      <c r="I70" s="1680"/>
      <c r="J70" s="1680"/>
      <c r="K70" s="1680"/>
      <c r="L70" s="1680"/>
      <c r="M70" s="1634">
        <f t="shared" si="9"/>
        <v>0</v>
      </c>
      <c r="N70" s="177"/>
      <c r="O70" s="80"/>
      <c r="P70" s="80"/>
      <c r="Q70" s="80"/>
      <c r="R70" s="80"/>
      <c r="S70" s="80"/>
      <c r="T70" s="80"/>
      <c r="U70" s="80"/>
      <c r="V70" s="80"/>
      <c r="W70" s="80"/>
      <c r="X70" s="80"/>
      <c r="Y70" s="80"/>
      <c r="Z70" s="80"/>
      <c r="AA70" s="80"/>
      <c r="AB70" s="80"/>
      <c r="AC70" s="80"/>
    </row>
    <row r="71" spans="1:29">
      <c r="A71" s="15"/>
      <c r="B71" s="603" t="s">
        <v>1140</v>
      </c>
      <c r="C71" s="80"/>
      <c r="D71" s="1680"/>
      <c r="E71" s="1680"/>
      <c r="F71" s="1680"/>
      <c r="G71" s="1680"/>
      <c r="H71" s="1680"/>
      <c r="I71" s="1680"/>
      <c r="J71" s="1680"/>
      <c r="K71" s="1680"/>
      <c r="L71" s="1680"/>
      <c r="M71" s="1634">
        <f t="shared" si="9"/>
        <v>0</v>
      </c>
      <c r="N71" s="177"/>
      <c r="O71" s="80"/>
      <c r="P71" s="80"/>
      <c r="Q71" s="80"/>
      <c r="R71" s="80"/>
      <c r="S71" s="80"/>
      <c r="T71" s="80"/>
      <c r="U71" s="80"/>
      <c r="V71" s="80"/>
      <c r="W71" s="80"/>
      <c r="X71" s="80"/>
      <c r="Y71" s="80"/>
      <c r="Z71" s="80"/>
      <c r="AA71" s="80"/>
      <c r="AB71" s="80"/>
      <c r="AC71" s="80"/>
    </row>
    <row r="72" spans="1:29" s="1402" customFormat="1">
      <c r="A72" s="966"/>
      <c r="B72" s="711" t="s">
        <v>608</v>
      </c>
      <c r="C72" s="619"/>
      <c r="D72" s="1831"/>
      <c r="E72" s="1831"/>
      <c r="F72" s="1831"/>
      <c r="G72" s="1831"/>
      <c r="H72" s="1831"/>
      <c r="I72" s="1831"/>
      <c r="J72" s="1831"/>
      <c r="K72" s="1831"/>
      <c r="L72" s="1831"/>
      <c r="M72" s="1634">
        <f t="shared" si="9"/>
        <v>0</v>
      </c>
      <c r="N72" s="967"/>
      <c r="O72" s="619"/>
      <c r="P72" s="619"/>
      <c r="Q72" s="619"/>
      <c r="R72" s="619"/>
      <c r="S72" s="619"/>
      <c r="T72" s="619"/>
      <c r="U72" s="619"/>
      <c r="V72" s="619"/>
      <c r="W72" s="619"/>
      <c r="X72" s="619"/>
      <c r="Y72" s="619"/>
      <c r="Z72" s="619"/>
      <c r="AA72" s="619"/>
      <c r="AB72" s="619"/>
      <c r="AC72" s="619"/>
    </row>
    <row r="73" spans="1:29">
      <c r="A73" s="15"/>
      <c r="B73" s="603" t="s">
        <v>1144</v>
      </c>
      <c r="C73" s="80"/>
      <c r="D73" s="1751"/>
      <c r="E73" s="1751"/>
      <c r="F73" s="1751"/>
      <c r="G73" s="1751"/>
      <c r="H73" s="1751"/>
      <c r="I73" s="1751"/>
      <c r="J73" s="1751"/>
      <c r="K73" s="1751"/>
      <c r="L73" s="1751"/>
      <c r="M73" s="1752">
        <f t="shared" si="9"/>
        <v>0</v>
      </c>
      <c r="N73" s="231"/>
      <c r="O73" s="109"/>
      <c r="P73" s="80"/>
      <c r="R73" s="80"/>
      <c r="S73" s="80"/>
      <c r="T73" s="80"/>
      <c r="U73" s="80"/>
      <c r="V73" s="80"/>
      <c r="W73" s="80"/>
      <c r="X73" s="80"/>
      <c r="Y73" s="80"/>
      <c r="Z73" s="80"/>
      <c r="AA73" s="80"/>
      <c r="AB73" s="80"/>
      <c r="AC73" s="80"/>
    </row>
    <row r="74" spans="1:29" s="4" customFormat="1">
      <c r="A74" s="15"/>
      <c r="B74" s="609" t="s">
        <v>955</v>
      </c>
      <c r="C74" s="15"/>
      <c r="D74" s="1634">
        <f>SUM(D66:D73)+D62</f>
        <v>0</v>
      </c>
      <c r="E74" s="1634">
        <f t="shared" ref="E74:M74" si="10">SUM(E66:E73)+E62</f>
        <v>0</v>
      </c>
      <c r="F74" s="1634">
        <f t="shared" si="10"/>
        <v>0</v>
      </c>
      <c r="G74" s="1634">
        <f t="shared" si="10"/>
        <v>0</v>
      </c>
      <c r="H74" s="1634">
        <f t="shared" si="10"/>
        <v>0</v>
      </c>
      <c r="I74" s="1634">
        <f t="shared" si="10"/>
        <v>0</v>
      </c>
      <c r="J74" s="1634">
        <f t="shared" si="10"/>
        <v>0</v>
      </c>
      <c r="K74" s="1634">
        <f t="shared" si="10"/>
        <v>0</v>
      </c>
      <c r="L74" s="1634">
        <f t="shared" si="10"/>
        <v>0</v>
      </c>
      <c r="M74" s="1634">
        <f t="shared" si="10"/>
        <v>0</v>
      </c>
      <c r="N74" s="1827" t="s">
        <v>1146</v>
      </c>
      <c r="O74" s="582"/>
      <c r="P74" s="15"/>
      <c r="R74" s="15"/>
      <c r="S74" s="15"/>
      <c r="T74" s="15"/>
      <c r="U74" s="15"/>
      <c r="V74" s="15"/>
      <c r="W74" s="15"/>
      <c r="X74" s="15"/>
      <c r="Y74" s="15"/>
      <c r="Z74" s="15"/>
      <c r="AA74" s="15"/>
      <c r="AB74" s="15"/>
      <c r="AC74" s="15"/>
    </row>
    <row r="75" spans="1:29">
      <c r="A75" s="243"/>
      <c r="B75" s="612" t="s">
        <v>597</v>
      </c>
      <c r="C75" s="243"/>
      <c r="D75" s="1725"/>
      <c r="E75" s="1725"/>
      <c r="F75" s="1725"/>
      <c r="G75" s="1725"/>
      <c r="H75" s="1725"/>
      <c r="I75" s="1725"/>
      <c r="J75" s="1725"/>
      <c r="K75" s="1725"/>
      <c r="L75" s="1725"/>
      <c r="M75" s="1758">
        <f>SUM(D75:L75)</f>
        <v>0</v>
      </c>
      <c r="N75" s="613"/>
      <c r="O75" s="614"/>
      <c r="P75" s="243"/>
      <c r="Q75" s="243"/>
      <c r="R75" s="243"/>
      <c r="S75" s="243"/>
      <c r="T75" s="243"/>
      <c r="U75" s="243"/>
      <c r="V75" s="243"/>
      <c r="W75" s="243"/>
      <c r="X75" s="243"/>
      <c r="Y75" s="243"/>
      <c r="Z75" s="243"/>
      <c r="AA75" s="243"/>
      <c r="AB75" s="243"/>
      <c r="AC75" s="243"/>
    </row>
    <row r="76" spans="1:29">
      <c r="A76" s="243"/>
      <c r="B76" s="612" t="s">
        <v>140</v>
      </c>
      <c r="C76" s="243"/>
      <c r="D76" s="1759">
        <f t="shared" ref="D76:M76" si="11">SUM(D74:D75)</f>
        <v>0</v>
      </c>
      <c r="E76" s="1759">
        <f t="shared" si="11"/>
        <v>0</v>
      </c>
      <c r="F76" s="1759">
        <f t="shared" si="11"/>
        <v>0</v>
      </c>
      <c r="G76" s="1759">
        <f t="shared" si="11"/>
        <v>0</v>
      </c>
      <c r="H76" s="1759">
        <f t="shared" si="11"/>
        <v>0</v>
      </c>
      <c r="I76" s="1759">
        <f t="shared" si="11"/>
        <v>0</v>
      </c>
      <c r="J76" s="1759">
        <f t="shared" si="11"/>
        <v>0</v>
      </c>
      <c r="K76" s="1759">
        <f t="shared" si="11"/>
        <v>0</v>
      </c>
      <c r="L76" s="1759">
        <f t="shared" si="11"/>
        <v>0</v>
      </c>
      <c r="M76" s="1759">
        <f t="shared" si="11"/>
        <v>0</v>
      </c>
      <c r="N76" s="197"/>
      <c r="O76" s="243"/>
      <c r="P76" s="243"/>
      <c r="Q76" s="243"/>
      <c r="R76" s="243"/>
      <c r="S76" s="243"/>
      <c r="T76" s="243"/>
      <c r="U76" s="243"/>
      <c r="V76" s="243"/>
      <c r="W76" s="243"/>
      <c r="X76" s="243"/>
      <c r="Y76" s="243"/>
      <c r="Z76" s="243"/>
      <c r="AA76" s="243"/>
      <c r="AB76" s="243"/>
      <c r="AC76" s="243"/>
    </row>
    <row r="77" spans="1:29" ht="17.25" customHeight="1">
      <c r="A77" s="243"/>
      <c r="B77" s="612" t="s">
        <v>816</v>
      </c>
      <c r="C77" s="243"/>
      <c r="D77" s="1577"/>
      <c r="E77" s="1577"/>
      <c r="F77" s="1577"/>
      <c r="G77" s="1577"/>
      <c r="H77" s="1577"/>
      <c r="I77" s="1577"/>
      <c r="J77" s="1577"/>
      <c r="K77" s="1577"/>
      <c r="L77" s="1577"/>
      <c r="M77" s="1759">
        <f>SUM(D77:L77)</f>
        <v>0</v>
      </c>
      <c r="N77" s="197"/>
      <c r="O77" s="243"/>
      <c r="P77" s="243"/>
      <c r="Q77" s="243"/>
      <c r="R77" s="243"/>
      <c r="S77" s="243"/>
      <c r="T77" s="243"/>
      <c r="U77" s="243"/>
      <c r="V77" s="243"/>
      <c r="W77" s="243"/>
      <c r="X77" s="243"/>
      <c r="Y77" s="243"/>
      <c r="Z77" s="243"/>
      <c r="AA77" s="243"/>
      <c r="AB77" s="243"/>
      <c r="AC77" s="243"/>
    </row>
    <row r="78" spans="1:29">
      <c r="A78" s="15"/>
      <c r="B78" s="80"/>
      <c r="C78" s="80"/>
      <c r="D78" s="1634"/>
      <c r="E78" s="1634"/>
      <c r="F78" s="1634"/>
      <c r="G78" s="1634"/>
      <c r="H78" s="1634"/>
      <c r="I78" s="1634"/>
      <c r="J78" s="1634"/>
      <c r="K78" s="1634"/>
      <c r="L78" s="1634"/>
      <c r="M78" s="1638"/>
      <c r="N78" s="177"/>
      <c r="O78" s="80"/>
      <c r="P78" s="80"/>
      <c r="Q78" s="80"/>
      <c r="R78" s="80"/>
      <c r="S78" s="80"/>
      <c r="T78" s="80"/>
      <c r="U78" s="80"/>
      <c r="V78" s="80"/>
      <c r="W78" s="80"/>
      <c r="X78" s="80"/>
      <c r="Y78" s="80"/>
      <c r="Z78" s="80"/>
      <c r="AA78" s="80"/>
      <c r="AB78" s="80"/>
      <c r="AC78" s="80"/>
    </row>
    <row r="79" spans="1:29">
      <c r="A79" s="15"/>
      <c r="B79" s="606" t="s">
        <v>1155</v>
      </c>
      <c r="C79" s="80"/>
      <c r="D79" s="1589"/>
      <c r="E79" s="1589"/>
      <c r="F79" s="1589"/>
      <c r="G79" s="1589"/>
      <c r="H79" s="1589"/>
      <c r="I79" s="1589"/>
      <c r="J79" s="1589"/>
      <c r="K79" s="1589"/>
      <c r="L79" s="1589"/>
      <c r="M79" s="1589"/>
      <c r="N79" s="177"/>
      <c r="O79" s="80"/>
      <c r="P79" s="80"/>
      <c r="Q79" s="80"/>
      <c r="R79" s="80"/>
      <c r="S79" s="80"/>
      <c r="T79" s="80"/>
      <c r="U79" s="80"/>
      <c r="V79" s="80"/>
      <c r="W79" s="80"/>
      <c r="X79" s="80"/>
      <c r="Y79" s="80"/>
      <c r="Z79" s="80"/>
      <c r="AA79" s="80"/>
      <c r="AB79" s="80"/>
      <c r="AC79" s="80"/>
    </row>
    <row r="80" spans="1:29" s="4" customFormat="1">
      <c r="A80" s="15"/>
      <c r="B80" s="611" t="s">
        <v>1154</v>
      </c>
      <c r="C80" s="15"/>
      <c r="D80" s="1761">
        <f t="shared" ref="D80:M80" si="12">D24-D62</f>
        <v>0</v>
      </c>
      <c r="E80" s="1761">
        <f t="shared" si="12"/>
        <v>0</v>
      </c>
      <c r="F80" s="1761">
        <f t="shared" si="12"/>
        <v>0</v>
      </c>
      <c r="G80" s="1761">
        <f t="shared" si="12"/>
        <v>0</v>
      </c>
      <c r="H80" s="1761">
        <f t="shared" si="12"/>
        <v>0</v>
      </c>
      <c r="I80" s="1761">
        <f t="shared" si="12"/>
        <v>0</v>
      </c>
      <c r="J80" s="1761">
        <f t="shared" si="12"/>
        <v>0</v>
      </c>
      <c r="K80" s="1761">
        <f t="shared" si="12"/>
        <v>0</v>
      </c>
      <c r="L80" s="1761">
        <f t="shared" si="12"/>
        <v>0</v>
      </c>
      <c r="M80" s="1761">
        <f t="shared" si="12"/>
        <v>0</v>
      </c>
      <c r="N80" s="1828"/>
      <c r="O80" s="1829"/>
      <c r="P80" s="103"/>
      <c r="Q80" s="15"/>
      <c r="R80" s="15"/>
      <c r="S80" s="15"/>
      <c r="T80" s="15"/>
      <c r="U80" s="15"/>
      <c r="V80" s="15"/>
      <c r="W80" s="15"/>
      <c r="X80" s="15"/>
      <c r="Y80" s="15"/>
      <c r="Z80" s="15"/>
      <c r="AA80" s="15"/>
      <c r="AB80" s="15"/>
      <c r="AC80" s="15"/>
    </row>
    <row r="81" spans="1:30">
      <c r="A81" s="15"/>
      <c r="B81" s="615" t="s">
        <v>140</v>
      </c>
      <c r="C81" s="80"/>
      <c r="D81" s="1760">
        <f t="shared" ref="D81:M81" si="13">D26-D64</f>
        <v>0</v>
      </c>
      <c r="E81" s="1760">
        <f t="shared" si="13"/>
        <v>0</v>
      </c>
      <c r="F81" s="1760">
        <f t="shared" si="13"/>
        <v>0</v>
      </c>
      <c r="G81" s="1760">
        <f t="shared" si="13"/>
        <v>0</v>
      </c>
      <c r="H81" s="1760">
        <f t="shared" si="13"/>
        <v>0</v>
      </c>
      <c r="I81" s="1760">
        <f t="shared" si="13"/>
        <v>0</v>
      </c>
      <c r="J81" s="1760">
        <f t="shared" si="13"/>
        <v>0</v>
      </c>
      <c r="K81" s="1760">
        <f t="shared" si="13"/>
        <v>0</v>
      </c>
      <c r="L81" s="1760">
        <f t="shared" si="13"/>
        <v>0</v>
      </c>
      <c r="M81" s="1761">
        <f t="shared" si="13"/>
        <v>0</v>
      </c>
      <c r="N81" s="231"/>
      <c r="O81" s="109"/>
      <c r="P81" s="80"/>
      <c r="Q81" s="80"/>
      <c r="R81" s="80"/>
      <c r="S81" s="80"/>
      <c r="T81" s="80"/>
      <c r="U81" s="80"/>
      <c r="V81" s="80"/>
      <c r="W81" s="80"/>
      <c r="X81" s="80"/>
      <c r="Y81" s="80"/>
      <c r="Z81" s="80"/>
      <c r="AA81" s="80"/>
      <c r="AB81" s="80"/>
      <c r="AC81" s="80"/>
    </row>
    <row r="82" spans="1:30" s="4" customFormat="1">
      <c r="A82" s="15"/>
      <c r="B82" s="611" t="s">
        <v>955</v>
      </c>
      <c r="C82" s="15"/>
      <c r="D82" s="1761">
        <f t="shared" ref="D82:M82" si="14">D39-D74</f>
        <v>0</v>
      </c>
      <c r="E82" s="1761">
        <f t="shared" si="14"/>
        <v>0</v>
      </c>
      <c r="F82" s="1761">
        <f t="shared" si="14"/>
        <v>0</v>
      </c>
      <c r="G82" s="1761">
        <f t="shared" si="14"/>
        <v>0</v>
      </c>
      <c r="H82" s="1761">
        <f t="shared" si="14"/>
        <v>0</v>
      </c>
      <c r="I82" s="1761">
        <f t="shared" si="14"/>
        <v>0</v>
      </c>
      <c r="J82" s="1761">
        <f t="shared" si="14"/>
        <v>0</v>
      </c>
      <c r="K82" s="1761">
        <f t="shared" si="14"/>
        <v>0</v>
      </c>
      <c r="L82" s="1761">
        <f t="shared" si="14"/>
        <v>0</v>
      </c>
      <c r="M82" s="1761">
        <f t="shared" si="14"/>
        <v>0</v>
      </c>
      <c r="N82" s="408"/>
      <c r="O82" s="582"/>
      <c r="P82" s="15"/>
      <c r="Q82" s="15"/>
      <c r="R82" s="15"/>
      <c r="S82" s="15"/>
      <c r="T82" s="15"/>
      <c r="U82" s="15"/>
      <c r="V82" s="15"/>
      <c r="W82" s="15"/>
      <c r="X82" s="15"/>
      <c r="Y82" s="15"/>
      <c r="Z82" s="15"/>
      <c r="AA82" s="15"/>
      <c r="AB82" s="15"/>
      <c r="AC82" s="15"/>
    </row>
    <row r="83" spans="1:30">
      <c r="A83" s="15"/>
      <c r="B83" s="615" t="s">
        <v>140</v>
      </c>
      <c r="C83" s="80"/>
      <c r="D83" s="1762">
        <f t="shared" ref="D83:M83" si="15">D41-D76</f>
        <v>0</v>
      </c>
      <c r="E83" s="1762">
        <f t="shared" si="15"/>
        <v>0</v>
      </c>
      <c r="F83" s="1762">
        <f t="shared" si="15"/>
        <v>0</v>
      </c>
      <c r="G83" s="1762">
        <f t="shared" si="15"/>
        <v>0</v>
      </c>
      <c r="H83" s="1762">
        <f t="shared" si="15"/>
        <v>0</v>
      </c>
      <c r="I83" s="1762">
        <f t="shared" si="15"/>
        <v>0</v>
      </c>
      <c r="J83" s="1762">
        <f t="shared" si="15"/>
        <v>0</v>
      </c>
      <c r="K83" s="1762">
        <f t="shared" si="15"/>
        <v>0</v>
      </c>
      <c r="L83" s="1762">
        <f t="shared" si="15"/>
        <v>0</v>
      </c>
      <c r="M83" s="1763">
        <f t="shared" si="15"/>
        <v>0</v>
      </c>
      <c r="N83" s="187"/>
      <c r="O83" s="394"/>
      <c r="P83" s="80"/>
      <c r="Q83" s="80"/>
      <c r="R83" s="80"/>
      <c r="S83" s="80"/>
      <c r="T83" s="80"/>
      <c r="U83" s="80"/>
      <c r="V83" s="80"/>
      <c r="W83" s="80"/>
      <c r="X83" s="80"/>
      <c r="Y83" s="80"/>
      <c r="Z83" s="80"/>
      <c r="AA83" s="80"/>
      <c r="AB83" s="80"/>
      <c r="AC83" s="80"/>
    </row>
    <row r="84" spans="1:30" ht="12" customHeight="1">
      <c r="A84" s="15"/>
      <c r="B84" s="80"/>
      <c r="C84" s="80"/>
      <c r="D84" s="1589"/>
      <c r="E84" s="1589"/>
      <c r="F84" s="1589"/>
      <c r="G84" s="1589"/>
      <c r="H84" s="1589"/>
      <c r="I84" s="1589"/>
      <c r="J84" s="1589"/>
      <c r="K84" s="1589"/>
      <c r="L84" s="1589"/>
      <c r="M84" s="1589"/>
      <c r="N84" s="177"/>
      <c r="O84" s="80"/>
      <c r="P84" s="80"/>
      <c r="Q84" s="80"/>
      <c r="R84" s="80"/>
      <c r="S84" s="80"/>
      <c r="T84" s="80"/>
      <c r="U84" s="80"/>
      <c r="V84" s="80"/>
      <c r="W84" s="80"/>
      <c r="X84" s="80"/>
      <c r="Y84" s="80"/>
      <c r="Z84" s="80"/>
      <c r="AA84" s="80"/>
      <c r="AB84" s="80"/>
      <c r="AC84" s="80"/>
    </row>
    <row r="85" spans="1:30">
      <c r="A85" s="15"/>
      <c r="B85" s="80"/>
      <c r="C85" s="80"/>
      <c r="D85" s="1589"/>
      <c r="E85" s="1589"/>
      <c r="F85" s="1589"/>
      <c r="G85" s="1589"/>
      <c r="H85" s="1589"/>
      <c r="I85" s="1589"/>
      <c r="J85" s="1589"/>
      <c r="K85" s="1589"/>
      <c r="L85" s="1589"/>
      <c r="M85" s="1589"/>
      <c r="N85" s="389"/>
      <c r="O85" s="608"/>
      <c r="P85" s="608"/>
      <c r="Q85" s="80"/>
      <c r="R85" s="80"/>
      <c r="S85" s="80"/>
      <c r="T85" s="80"/>
      <c r="U85" s="80"/>
      <c r="V85" s="80"/>
      <c r="W85" s="80"/>
      <c r="X85" s="80"/>
      <c r="Y85" s="80"/>
      <c r="Z85" s="80"/>
      <c r="AA85" s="80"/>
      <c r="AB85" s="80"/>
      <c r="AC85" s="80"/>
      <c r="AD85" s="608"/>
    </row>
    <row r="86" spans="1:30">
      <c r="A86" s="15"/>
      <c r="B86" s="81" t="s">
        <v>1156</v>
      </c>
      <c r="C86" s="80"/>
      <c r="D86" s="1764"/>
      <c r="E86" s="1764"/>
      <c r="F86" s="1764"/>
      <c r="G86" s="1764"/>
      <c r="H86" s="1764"/>
      <c r="I86" s="1764"/>
      <c r="J86" s="1764"/>
      <c r="K86" s="1764"/>
      <c r="L86" s="1764"/>
      <c r="M86" s="1764"/>
      <c r="N86" s="389" t="s">
        <v>921</v>
      </c>
      <c r="O86" s="415"/>
      <c r="P86" s="608"/>
      <c r="Q86" s="80"/>
      <c r="R86" s="80"/>
      <c r="S86" s="80"/>
      <c r="T86" s="80"/>
      <c r="U86" s="80"/>
      <c r="V86" s="80"/>
      <c r="W86" s="80"/>
      <c r="X86" s="80"/>
      <c r="Y86" s="80"/>
      <c r="Z86" s="80"/>
      <c r="AA86" s="80"/>
      <c r="AB86" s="80"/>
      <c r="AC86" s="80"/>
      <c r="AD86" s="608"/>
    </row>
    <row r="87" spans="1:30">
      <c r="A87" s="15"/>
      <c r="B87" s="109"/>
      <c r="C87" s="109"/>
      <c r="D87" s="109"/>
      <c r="E87" s="109"/>
      <c r="F87" s="109"/>
      <c r="G87" s="109"/>
      <c r="H87" s="109"/>
      <c r="I87" s="109"/>
      <c r="J87" s="109"/>
      <c r="K87" s="109"/>
      <c r="L87" s="109"/>
      <c r="M87" s="109"/>
      <c r="N87" s="389"/>
      <c r="O87" s="608"/>
      <c r="P87" s="608"/>
      <c r="Q87" s="80"/>
      <c r="R87" s="80"/>
      <c r="S87" s="80"/>
      <c r="T87" s="80"/>
      <c r="U87" s="80"/>
      <c r="V87" s="80"/>
      <c r="W87" s="80"/>
      <c r="X87" s="80"/>
      <c r="Y87" s="80"/>
      <c r="Z87" s="80"/>
      <c r="AA87" s="80"/>
      <c r="AB87" s="80"/>
      <c r="AC87" s="80"/>
      <c r="AD87" s="608"/>
    </row>
    <row r="88" spans="1:30">
      <c r="A88" s="390"/>
      <c r="B88" s="616" t="s">
        <v>1157</v>
      </c>
      <c r="C88" s="234"/>
      <c r="D88" s="234"/>
      <c r="E88" s="234"/>
      <c r="F88" s="234"/>
      <c r="G88" s="234"/>
      <c r="H88" s="234"/>
      <c r="I88" s="234"/>
      <c r="J88" s="234"/>
      <c r="K88" s="234"/>
      <c r="L88" s="234"/>
      <c r="M88" s="130"/>
      <c r="N88" s="617" t="s">
        <v>1158</v>
      </c>
      <c r="Q88" s="80"/>
      <c r="R88" s="80"/>
      <c r="S88" s="80"/>
      <c r="T88" s="80"/>
      <c r="U88" s="80"/>
      <c r="V88" s="80"/>
      <c r="W88" s="80"/>
      <c r="X88" s="80"/>
      <c r="Y88" s="80"/>
      <c r="Z88" s="80"/>
      <c r="AA88" s="80"/>
      <c r="AB88" s="80"/>
      <c r="AC88" s="80"/>
    </row>
    <row r="89" spans="1:30">
      <c r="A89" s="390"/>
      <c r="B89" s="1137"/>
      <c r="C89" s="1117"/>
      <c r="D89" s="1117"/>
      <c r="E89" s="1117"/>
      <c r="F89" s="1117"/>
      <c r="G89" s="1117"/>
      <c r="H89" s="1117"/>
      <c r="I89" s="1117"/>
      <c r="J89" s="1117"/>
      <c r="K89" s="1117"/>
      <c r="L89" s="1117"/>
      <c r="M89" s="1104"/>
      <c r="N89" s="618"/>
      <c r="O89" s="608"/>
      <c r="P89" s="608"/>
      <c r="Q89" s="80"/>
      <c r="R89" s="80"/>
      <c r="S89" s="80"/>
      <c r="T89" s="80"/>
      <c r="U89" s="80"/>
      <c r="V89" s="80"/>
      <c r="W89" s="80"/>
      <c r="X89" s="80"/>
      <c r="Y89" s="80"/>
      <c r="Z89" s="80"/>
      <c r="AA89" s="80"/>
      <c r="AB89" s="80"/>
      <c r="AC89" s="80"/>
      <c r="AD89" s="608"/>
    </row>
    <row r="90" spans="1:30">
      <c r="A90" s="390"/>
      <c r="B90" s="1196"/>
      <c r="C90" s="1131"/>
      <c r="D90" s="1131"/>
      <c r="E90" s="1131"/>
      <c r="F90" s="1131"/>
      <c r="G90" s="1131"/>
      <c r="H90" s="1131"/>
      <c r="I90" s="1131"/>
      <c r="J90" s="1131"/>
      <c r="K90" s="1131"/>
      <c r="L90" s="1131"/>
      <c r="M90" s="1112"/>
      <c r="N90" s="618"/>
      <c r="O90" s="608"/>
      <c r="P90" s="608"/>
      <c r="Q90" s="80"/>
      <c r="R90" s="80"/>
      <c r="S90" s="80"/>
      <c r="T90" s="80"/>
      <c r="U90" s="80"/>
      <c r="V90" s="80"/>
      <c r="W90" s="80"/>
      <c r="X90" s="80"/>
      <c r="Y90" s="80"/>
      <c r="Z90" s="80"/>
      <c r="AA90" s="80"/>
      <c r="AB90" s="80"/>
      <c r="AC90" s="80"/>
      <c r="AD90" s="608"/>
    </row>
    <row r="91" spans="1:30">
      <c r="A91" s="15"/>
      <c r="B91" s="394"/>
      <c r="C91" s="394"/>
      <c r="D91" s="394"/>
      <c r="E91" s="394"/>
      <c r="F91" s="394"/>
      <c r="G91" s="394"/>
      <c r="H91" s="394"/>
      <c r="I91" s="394"/>
      <c r="J91" s="394"/>
      <c r="K91" s="394"/>
      <c r="L91" s="394"/>
      <c r="M91" s="394"/>
      <c r="N91" s="177"/>
      <c r="O91" s="608"/>
      <c r="P91" s="608"/>
      <c r="Q91" s="80"/>
      <c r="R91" s="80"/>
      <c r="S91" s="80"/>
      <c r="T91" s="80"/>
      <c r="U91" s="80"/>
      <c r="V91" s="80"/>
      <c r="W91" s="80"/>
      <c r="X91" s="80"/>
      <c r="Y91" s="80"/>
      <c r="Z91" s="80"/>
      <c r="AA91" s="80"/>
      <c r="AB91" s="80"/>
      <c r="AC91" s="80"/>
      <c r="AD91" s="608"/>
    </row>
    <row r="92" spans="1:30" ht="15.75" customHeight="1">
      <c r="A92" s="390"/>
      <c r="B92" s="1094" t="s">
        <v>1159</v>
      </c>
      <c r="C92" s="1095"/>
      <c r="D92" s="1095"/>
      <c r="E92" s="1095"/>
      <c r="F92" s="1095"/>
      <c r="G92" s="1095"/>
      <c r="H92" s="1095"/>
      <c r="I92" s="1095"/>
      <c r="J92" s="1095"/>
      <c r="K92" s="1095"/>
      <c r="L92" s="1095"/>
      <c r="M92" s="1096"/>
      <c r="N92" s="617" t="s">
        <v>1125</v>
      </c>
      <c r="Q92" s="80"/>
      <c r="R92" s="80"/>
      <c r="S92" s="80"/>
      <c r="T92" s="80"/>
      <c r="U92" s="80"/>
      <c r="V92" s="80"/>
      <c r="W92" s="80"/>
      <c r="X92" s="80"/>
      <c r="Y92" s="80"/>
      <c r="Z92" s="80"/>
      <c r="AA92" s="80"/>
      <c r="AB92" s="80"/>
      <c r="AC92" s="80"/>
    </row>
    <row r="93" spans="1:30" ht="12" customHeight="1">
      <c r="A93" s="15"/>
      <c r="B93" s="394"/>
      <c r="C93" s="394"/>
      <c r="D93" s="394"/>
      <c r="E93" s="394"/>
      <c r="F93" s="394"/>
      <c r="G93" s="394"/>
      <c r="H93" s="394"/>
      <c r="I93" s="394"/>
      <c r="J93" s="394"/>
      <c r="K93" s="394"/>
      <c r="L93" s="394"/>
      <c r="M93" s="394"/>
      <c r="N93" s="389"/>
      <c r="O93" s="116"/>
      <c r="P93" s="116"/>
      <c r="Q93" s="80"/>
      <c r="R93" s="80"/>
      <c r="S93" s="80"/>
      <c r="T93" s="80"/>
      <c r="U93" s="80"/>
      <c r="V93" s="80"/>
      <c r="W93" s="80"/>
      <c r="X93" s="80"/>
      <c r="Y93" s="80"/>
      <c r="Z93" s="80"/>
      <c r="AA93" s="80"/>
      <c r="AB93" s="80"/>
      <c r="AC93" s="80"/>
      <c r="AD93" s="608"/>
    </row>
    <row r="94" spans="1:30" ht="12" customHeight="1">
      <c r="A94" s="390"/>
      <c r="B94" s="616" t="s">
        <v>1160</v>
      </c>
      <c r="C94" s="234"/>
      <c r="D94" s="234"/>
      <c r="E94" s="234"/>
      <c r="F94" s="234"/>
      <c r="G94" s="234"/>
      <c r="H94" s="234"/>
      <c r="I94" s="234"/>
      <c r="J94" s="234"/>
      <c r="K94" s="234"/>
      <c r="L94" s="234"/>
      <c r="M94" s="130"/>
      <c r="N94" s="617" t="s">
        <v>1161</v>
      </c>
      <c r="O94" s="80"/>
      <c r="P94" s="80"/>
      <c r="Q94" s="80"/>
      <c r="R94" s="80"/>
      <c r="S94" s="80"/>
      <c r="T94" s="80"/>
      <c r="U94" s="80"/>
      <c r="V94" s="80"/>
      <c r="W94" s="80"/>
      <c r="X94" s="80"/>
      <c r="Y94" s="80"/>
      <c r="Z94" s="80"/>
      <c r="AA94" s="80"/>
      <c r="AB94" s="80"/>
      <c r="AC94" s="80"/>
    </row>
    <row r="95" spans="1:30" ht="12" customHeight="1">
      <c r="A95" s="390"/>
      <c r="B95" s="1239"/>
      <c r="C95" s="1240"/>
      <c r="D95" s="1240"/>
      <c r="E95" s="1240"/>
      <c r="F95" s="1240"/>
      <c r="G95" s="1240"/>
      <c r="H95" s="1240"/>
      <c r="I95" s="1240"/>
      <c r="J95" s="1240"/>
      <c r="K95" s="1240"/>
      <c r="L95" s="1240"/>
      <c r="M95" s="1241"/>
      <c r="N95" s="618"/>
      <c r="O95" s="80"/>
      <c r="P95" s="80"/>
      <c r="Q95" s="80"/>
      <c r="R95" s="80"/>
      <c r="S95" s="80"/>
      <c r="T95" s="80"/>
      <c r="U95" s="80"/>
      <c r="V95" s="80"/>
      <c r="W95" s="80"/>
      <c r="X95" s="80"/>
      <c r="Y95" s="80"/>
      <c r="Z95" s="80"/>
      <c r="AA95" s="80"/>
      <c r="AB95" s="80"/>
      <c r="AC95" s="80"/>
    </row>
    <row r="96" spans="1:30" ht="12" customHeight="1">
      <c r="A96" s="123"/>
      <c r="B96" s="1242"/>
      <c r="C96" s="1243"/>
      <c r="D96" s="1243"/>
      <c r="E96" s="1243"/>
      <c r="F96" s="1243"/>
      <c r="G96" s="1243"/>
      <c r="H96" s="1243"/>
      <c r="I96" s="1243"/>
      <c r="J96" s="1243"/>
      <c r="K96" s="1243"/>
      <c r="L96" s="1243"/>
      <c r="M96" s="1244"/>
      <c r="N96" s="618"/>
      <c r="O96" s="80"/>
      <c r="P96" s="80"/>
      <c r="Q96" s="80"/>
      <c r="R96" s="80"/>
      <c r="S96" s="80"/>
      <c r="T96" s="80"/>
      <c r="U96" s="80"/>
      <c r="V96" s="80"/>
      <c r="W96" s="80"/>
      <c r="X96" s="80"/>
      <c r="Y96" s="80"/>
      <c r="Z96" s="80"/>
      <c r="AA96" s="80"/>
      <c r="AB96" s="80"/>
      <c r="AC96" s="80"/>
    </row>
    <row r="97" spans="1:30" ht="12" customHeight="1">
      <c r="A97" s="123"/>
      <c r="B97" s="619"/>
      <c r="C97" s="394"/>
      <c r="D97" s="394"/>
      <c r="E97" s="394"/>
      <c r="F97" s="394"/>
      <c r="G97" s="394"/>
      <c r="H97" s="394"/>
      <c r="I97" s="394"/>
      <c r="J97" s="394"/>
      <c r="K97" s="394"/>
      <c r="L97" s="394"/>
      <c r="M97" s="496"/>
      <c r="N97" s="618"/>
      <c r="O97" s="80"/>
      <c r="P97" s="80"/>
      <c r="Q97" s="80"/>
      <c r="R97" s="80"/>
      <c r="S97" s="80"/>
      <c r="T97" s="80"/>
      <c r="U97" s="80"/>
      <c r="V97" s="80"/>
      <c r="W97" s="80"/>
      <c r="X97" s="80"/>
      <c r="Y97" s="80"/>
      <c r="Z97" s="80"/>
      <c r="AA97" s="80"/>
      <c r="AB97" s="80"/>
      <c r="AC97" s="80"/>
    </row>
    <row r="98" spans="1:30" ht="12" customHeight="1">
      <c r="B98" s="620" t="s">
        <v>1162</v>
      </c>
      <c r="C98" s="234"/>
      <c r="D98" s="234"/>
      <c r="E98" s="234"/>
      <c r="F98" s="234"/>
      <c r="G98" s="234"/>
      <c r="H98" s="234"/>
      <c r="I98" s="234"/>
      <c r="J98" s="234"/>
      <c r="K98" s="234"/>
      <c r="L98" s="234"/>
      <c r="M98" s="130"/>
      <c r="N98" s="617" t="s">
        <v>1163</v>
      </c>
      <c r="O98" s="80"/>
      <c r="P98" s="80"/>
      <c r="Q98" s="80"/>
      <c r="R98" s="80"/>
      <c r="S98" s="80"/>
      <c r="T98" s="80"/>
      <c r="U98" s="80"/>
      <c r="V98" s="80"/>
      <c r="W98" s="80"/>
      <c r="X98" s="80"/>
      <c r="Y98" s="80"/>
      <c r="Z98" s="80"/>
      <c r="AA98" s="80"/>
      <c r="AB98" s="80"/>
      <c r="AC98" s="80"/>
      <c r="AD98" s="608"/>
    </row>
    <row r="99" spans="1:30" ht="12" customHeight="1">
      <c r="A99" s="390"/>
      <c r="B99" s="304" t="s">
        <v>1164</v>
      </c>
      <c r="C99" s="80"/>
      <c r="D99" s="80"/>
      <c r="E99" s="80"/>
      <c r="F99" s="80"/>
      <c r="G99" s="80"/>
      <c r="H99" s="80"/>
      <c r="I99" s="80"/>
      <c r="J99" s="80"/>
      <c r="K99" s="80"/>
      <c r="L99" s="80"/>
      <c r="M99" s="621"/>
      <c r="O99" s="116"/>
      <c r="P99" s="80"/>
      <c r="Q99" s="80"/>
      <c r="R99" s="80"/>
      <c r="S99" s="80"/>
      <c r="T99" s="80"/>
      <c r="U99" s="80"/>
      <c r="V99" s="80"/>
      <c r="W99" s="80"/>
      <c r="X99" s="80"/>
      <c r="Y99" s="80"/>
      <c r="Z99" s="80"/>
      <c r="AA99" s="80"/>
      <c r="AB99" s="80"/>
      <c r="AC99" s="80"/>
    </row>
    <row r="100" spans="1:30" ht="12" customHeight="1">
      <c r="A100" s="622"/>
      <c r="B100" s="623" t="s">
        <v>1165</v>
      </c>
      <c r="C100" s="80"/>
      <c r="D100" s="80"/>
      <c r="E100" s="80"/>
      <c r="F100" s="80"/>
      <c r="G100" s="80"/>
      <c r="H100" s="80"/>
      <c r="I100" s="80"/>
      <c r="J100" s="80"/>
      <c r="K100" s="80"/>
      <c r="L100" s="80"/>
      <c r="M100" s="621"/>
      <c r="N100" s="618"/>
      <c r="O100" s="80"/>
      <c r="P100" s="80"/>
      <c r="Q100" s="80"/>
      <c r="R100" s="80"/>
      <c r="S100" s="80"/>
      <c r="T100" s="80"/>
      <c r="U100" s="80"/>
      <c r="V100" s="80"/>
      <c r="W100" s="80"/>
      <c r="X100" s="80"/>
      <c r="Y100" s="80"/>
      <c r="Z100" s="80"/>
      <c r="AA100" s="80"/>
      <c r="AB100" s="80"/>
      <c r="AC100" s="80"/>
    </row>
    <row r="101" spans="1:30" ht="12" customHeight="1">
      <c r="A101" s="622"/>
      <c r="B101" s="623" t="s">
        <v>1166</v>
      </c>
      <c r="C101" s="80"/>
      <c r="D101" s="80"/>
      <c r="E101" s="80"/>
      <c r="F101" s="80"/>
      <c r="G101" s="80"/>
      <c r="H101" s="80"/>
      <c r="I101" s="80"/>
      <c r="J101" s="80"/>
      <c r="K101" s="80"/>
      <c r="L101" s="80"/>
      <c r="M101" s="621"/>
      <c r="N101" s="618"/>
      <c r="O101" s="80"/>
      <c r="P101" s="80"/>
      <c r="Q101" s="80"/>
      <c r="R101" s="80"/>
      <c r="S101" s="80"/>
      <c r="T101" s="80"/>
      <c r="U101" s="80"/>
      <c r="V101" s="80"/>
      <c r="W101" s="80"/>
      <c r="X101" s="80"/>
      <c r="Y101" s="80"/>
      <c r="Z101" s="80"/>
      <c r="AA101" s="80"/>
      <c r="AB101" s="80"/>
      <c r="AC101" s="80"/>
    </row>
    <row r="102" spans="1:30" ht="12" customHeight="1">
      <c r="A102" s="622"/>
      <c r="B102" s="623" t="s">
        <v>1167</v>
      </c>
      <c r="C102" s="80"/>
      <c r="D102" s="80"/>
      <c r="E102" s="80"/>
      <c r="F102" s="80"/>
      <c r="G102" s="80"/>
      <c r="H102" s="80"/>
      <c r="I102" s="80"/>
      <c r="J102" s="80"/>
      <c r="K102" s="80"/>
      <c r="L102" s="80"/>
      <c r="M102" s="621"/>
      <c r="N102" s="618"/>
      <c r="O102" s="80"/>
      <c r="P102" s="80"/>
      <c r="Q102" s="80"/>
      <c r="R102" s="80"/>
      <c r="S102" s="80"/>
      <c r="T102" s="80"/>
      <c r="U102" s="80"/>
      <c r="V102" s="80"/>
      <c r="W102" s="80"/>
      <c r="X102" s="80"/>
      <c r="Y102" s="80"/>
      <c r="Z102" s="80"/>
      <c r="AA102" s="80"/>
      <c r="AB102" s="80"/>
      <c r="AC102" s="80"/>
    </row>
    <row r="103" spans="1:30" ht="24.75" customHeight="1">
      <c r="A103" s="622"/>
      <c r="B103" s="2103" t="s">
        <v>1168</v>
      </c>
      <c r="C103" s="1949"/>
      <c r="D103" s="1949"/>
      <c r="E103" s="1949"/>
      <c r="F103" s="1949"/>
      <c r="G103" s="1949"/>
      <c r="H103" s="1949"/>
      <c r="I103" s="1949"/>
      <c r="J103" s="1949"/>
      <c r="K103" s="1949"/>
      <c r="L103" s="1949"/>
      <c r="M103" s="1974"/>
      <c r="N103" s="618"/>
      <c r="O103" s="80"/>
      <c r="P103" s="80"/>
      <c r="Q103" s="80"/>
      <c r="R103" s="80"/>
      <c r="S103" s="80"/>
      <c r="T103" s="80"/>
      <c r="U103" s="80"/>
      <c r="V103" s="80"/>
      <c r="W103" s="80"/>
      <c r="X103" s="80"/>
      <c r="Y103" s="80"/>
      <c r="Z103" s="80"/>
      <c r="AA103" s="80"/>
      <c r="AB103" s="80"/>
      <c r="AC103" s="80"/>
    </row>
    <row r="104" spans="1:30" ht="12" customHeight="1">
      <c r="A104" s="622"/>
      <c r="B104" s="623" t="s">
        <v>1169</v>
      </c>
      <c r="C104" s="80"/>
      <c r="D104" s="80"/>
      <c r="E104" s="80"/>
      <c r="F104" s="80"/>
      <c r="G104" s="80"/>
      <c r="H104" s="80"/>
      <c r="I104" s="80"/>
      <c r="J104" s="80"/>
      <c r="K104" s="80"/>
      <c r="L104" s="80"/>
      <c r="M104" s="621"/>
      <c r="N104" s="618"/>
      <c r="O104" s="80"/>
      <c r="P104" s="80"/>
      <c r="Q104" s="80"/>
      <c r="R104" s="80"/>
      <c r="S104" s="80"/>
      <c r="T104" s="80"/>
      <c r="U104" s="80"/>
      <c r="V104" s="80"/>
      <c r="W104" s="80"/>
      <c r="X104" s="80"/>
      <c r="Y104" s="80"/>
      <c r="Z104" s="80"/>
      <c r="AA104" s="80"/>
      <c r="AB104" s="80"/>
      <c r="AC104" s="80"/>
    </row>
    <row r="105" spans="1:30" ht="12" customHeight="1">
      <c r="A105" s="622"/>
      <c r="B105" s="623" t="s">
        <v>1170</v>
      </c>
      <c r="C105" s="80"/>
      <c r="D105" s="80"/>
      <c r="E105" s="80"/>
      <c r="F105" s="80"/>
      <c r="G105" s="80"/>
      <c r="H105" s="80"/>
      <c r="I105" s="80"/>
      <c r="J105" s="80"/>
      <c r="K105" s="80"/>
      <c r="L105" s="80"/>
      <c r="M105" s="621"/>
      <c r="N105" s="618"/>
      <c r="O105" s="80"/>
      <c r="P105" s="80"/>
      <c r="Q105" s="80"/>
      <c r="R105" s="80"/>
      <c r="S105" s="80"/>
      <c r="T105" s="80"/>
      <c r="U105" s="80"/>
      <c r="V105" s="80"/>
      <c r="W105" s="80"/>
      <c r="X105" s="80"/>
      <c r="Y105" s="80"/>
      <c r="Z105" s="80"/>
      <c r="AA105" s="80"/>
      <c r="AB105" s="80"/>
      <c r="AC105" s="80"/>
    </row>
    <row r="106" spans="1:30" ht="12" customHeight="1">
      <c r="A106" s="622"/>
      <c r="B106" s="623" t="s">
        <v>1171</v>
      </c>
      <c r="C106" s="80"/>
      <c r="D106" s="80"/>
      <c r="E106" s="80"/>
      <c r="F106" s="80"/>
      <c r="G106" s="80"/>
      <c r="H106" s="80"/>
      <c r="I106" s="80"/>
      <c r="J106" s="80"/>
      <c r="K106" s="80"/>
      <c r="L106" s="80"/>
      <c r="M106" s="621"/>
      <c r="N106" s="618"/>
      <c r="O106" s="80"/>
      <c r="P106" s="80"/>
      <c r="Q106" s="80"/>
      <c r="R106" s="80"/>
      <c r="S106" s="80"/>
      <c r="T106" s="80"/>
      <c r="U106" s="80"/>
      <c r="V106" s="80"/>
      <c r="W106" s="80"/>
      <c r="X106" s="80"/>
      <c r="Y106" s="80"/>
      <c r="Z106" s="80"/>
      <c r="AA106" s="80"/>
      <c r="AB106" s="80"/>
      <c r="AC106" s="80"/>
    </row>
    <row r="107" spans="1:30" ht="12" customHeight="1">
      <c r="A107" s="110"/>
      <c r="B107" s="1137"/>
      <c r="C107" s="1117"/>
      <c r="D107" s="1117"/>
      <c r="E107" s="1117"/>
      <c r="F107" s="1117"/>
      <c r="G107" s="1117"/>
      <c r="H107" s="1117"/>
      <c r="I107" s="1117"/>
      <c r="J107" s="1117"/>
      <c r="K107" s="1117"/>
      <c r="L107" s="1117"/>
      <c r="M107" s="1104"/>
      <c r="N107" s="618"/>
      <c r="O107" s="80"/>
      <c r="P107" s="80"/>
      <c r="Q107" s="80"/>
      <c r="R107" s="80"/>
      <c r="S107" s="80"/>
      <c r="T107" s="80"/>
      <c r="U107" s="80"/>
      <c r="V107" s="80"/>
      <c r="W107" s="80"/>
      <c r="X107" s="80"/>
      <c r="Y107" s="80"/>
      <c r="Z107" s="80"/>
      <c r="AA107" s="80"/>
      <c r="AB107" s="80"/>
      <c r="AC107" s="80"/>
    </row>
    <row r="108" spans="1:30" ht="12" customHeight="1">
      <c r="A108" s="110"/>
      <c r="B108" s="1137"/>
      <c r="C108" s="1117"/>
      <c r="D108" s="1117"/>
      <c r="E108" s="1117"/>
      <c r="F108" s="1117"/>
      <c r="G108" s="1117"/>
      <c r="H108" s="1117"/>
      <c r="I108" s="1117"/>
      <c r="J108" s="1117"/>
      <c r="K108" s="1117"/>
      <c r="L108" s="1117"/>
      <c r="M108" s="1104"/>
      <c r="N108" s="618"/>
      <c r="O108" s="80"/>
      <c r="P108" s="80"/>
      <c r="Q108" s="80"/>
      <c r="R108" s="80"/>
      <c r="S108" s="80"/>
      <c r="T108" s="80"/>
      <c r="U108" s="80"/>
      <c r="V108" s="80"/>
      <c r="W108" s="80"/>
      <c r="X108" s="80"/>
      <c r="Y108" s="80"/>
      <c r="Z108" s="80"/>
      <c r="AA108" s="80"/>
      <c r="AB108" s="80"/>
      <c r="AC108" s="80"/>
    </row>
    <row r="109" spans="1:30" ht="12" customHeight="1">
      <c r="A109" s="110"/>
      <c r="B109" s="1137"/>
      <c r="C109" s="1117"/>
      <c r="D109" s="1117"/>
      <c r="E109" s="1117"/>
      <c r="F109" s="1117"/>
      <c r="G109" s="1117"/>
      <c r="H109" s="1117"/>
      <c r="I109" s="1117"/>
      <c r="J109" s="1117"/>
      <c r="K109" s="1117"/>
      <c r="L109" s="1117"/>
      <c r="M109" s="1104"/>
      <c r="N109" s="618"/>
      <c r="O109" s="80"/>
      <c r="P109" s="80"/>
      <c r="Q109" s="80"/>
      <c r="R109" s="80"/>
      <c r="S109" s="80"/>
      <c r="T109" s="80"/>
      <c r="U109" s="80"/>
      <c r="V109" s="80"/>
      <c r="W109" s="80"/>
      <c r="X109" s="80"/>
      <c r="Y109" s="80"/>
      <c r="Z109" s="80"/>
      <c r="AA109" s="80"/>
      <c r="AB109" s="80"/>
      <c r="AC109" s="80"/>
    </row>
    <row r="110" spans="1:30" ht="12" customHeight="1">
      <c r="A110" s="110"/>
      <c r="B110" s="1137"/>
      <c r="C110" s="1117"/>
      <c r="D110" s="1117"/>
      <c r="E110" s="1117"/>
      <c r="F110" s="1117"/>
      <c r="G110" s="1117"/>
      <c r="H110" s="1117"/>
      <c r="I110" s="1117"/>
      <c r="J110" s="1117"/>
      <c r="K110" s="1117"/>
      <c r="L110" s="1117"/>
      <c r="M110" s="1104"/>
      <c r="N110" s="618"/>
      <c r="O110" s="80"/>
      <c r="P110" s="80"/>
      <c r="Q110" s="80"/>
      <c r="R110" s="80"/>
      <c r="S110" s="80"/>
      <c r="T110" s="80"/>
      <c r="U110" s="80"/>
      <c r="V110" s="80"/>
      <c r="W110" s="80"/>
      <c r="X110" s="80"/>
      <c r="Y110" s="80"/>
      <c r="Z110" s="80"/>
      <c r="AA110" s="80"/>
      <c r="AB110" s="80"/>
      <c r="AC110" s="80"/>
    </row>
    <row r="111" spans="1:30" ht="12" customHeight="1">
      <c r="A111" s="110"/>
      <c r="B111" s="1137"/>
      <c r="C111" s="1117"/>
      <c r="D111" s="1117"/>
      <c r="E111" s="1117"/>
      <c r="F111" s="1117"/>
      <c r="G111" s="1117"/>
      <c r="H111" s="1117"/>
      <c r="I111" s="1117"/>
      <c r="J111" s="1117"/>
      <c r="K111" s="1117"/>
      <c r="L111" s="1117"/>
      <c r="M111" s="1104"/>
      <c r="N111" s="618"/>
      <c r="O111" s="80"/>
      <c r="P111" s="80"/>
      <c r="Q111" s="80"/>
      <c r="R111" s="80"/>
      <c r="S111" s="80"/>
      <c r="T111" s="80"/>
      <c r="U111" s="80"/>
      <c r="V111" s="80"/>
      <c r="W111" s="80"/>
      <c r="X111" s="80"/>
      <c r="Y111" s="80"/>
      <c r="Z111" s="80"/>
      <c r="AA111" s="80"/>
      <c r="AB111" s="80"/>
      <c r="AC111" s="80"/>
    </row>
    <row r="112" spans="1:30" ht="12" customHeight="1">
      <c r="A112" s="110"/>
      <c r="B112" s="1137"/>
      <c r="C112" s="1117"/>
      <c r="D112" s="1117"/>
      <c r="E112" s="1117"/>
      <c r="F112" s="1117"/>
      <c r="G112" s="1117"/>
      <c r="H112" s="1117"/>
      <c r="I112" s="1117"/>
      <c r="J112" s="1117"/>
      <c r="K112" s="1117"/>
      <c r="L112" s="1117"/>
      <c r="M112" s="1104"/>
      <c r="N112" s="618"/>
      <c r="O112" s="80"/>
      <c r="P112" s="80"/>
      <c r="Q112" s="80"/>
      <c r="R112" s="80"/>
      <c r="S112" s="80"/>
      <c r="T112" s="80"/>
      <c r="U112" s="80"/>
      <c r="V112" s="80"/>
      <c r="W112" s="80"/>
      <c r="X112" s="80"/>
      <c r="Y112" s="80"/>
      <c r="Z112" s="80"/>
      <c r="AA112" s="80"/>
      <c r="AB112" s="80"/>
      <c r="AC112" s="80"/>
    </row>
    <row r="113" spans="1:30" ht="12" customHeight="1">
      <c r="A113" s="110"/>
      <c r="B113" s="1137"/>
      <c r="C113" s="1117"/>
      <c r="D113" s="1117"/>
      <c r="E113" s="1117"/>
      <c r="F113" s="1117"/>
      <c r="G113" s="1117"/>
      <c r="H113" s="1117"/>
      <c r="I113" s="1117"/>
      <c r="J113" s="1117"/>
      <c r="K113" s="1117"/>
      <c r="L113" s="1117"/>
      <c r="M113" s="1104"/>
      <c r="N113" s="618"/>
      <c r="O113" s="80"/>
      <c r="P113" s="80"/>
      <c r="Q113" s="80"/>
      <c r="R113" s="80"/>
      <c r="S113" s="80"/>
      <c r="T113" s="80"/>
      <c r="U113" s="80"/>
      <c r="V113" s="80"/>
      <c r="W113" s="80"/>
      <c r="X113" s="80"/>
      <c r="Y113" s="80"/>
      <c r="Z113" s="80"/>
      <c r="AA113" s="80"/>
      <c r="AB113" s="80"/>
      <c r="AC113" s="80"/>
    </row>
    <row r="114" spans="1:30" ht="12" customHeight="1">
      <c r="A114" s="110"/>
      <c r="B114" s="1137"/>
      <c r="C114" s="1117"/>
      <c r="D114" s="1117"/>
      <c r="E114" s="1117"/>
      <c r="F114" s="1117"/>
      <c r="G114" s="1117"/>
      <c r="H114" s="1117"/>
      <c r="I114" s="1117"/>
      <c r="J114" s="1117"/>
      <c r="K114" s="1117"/>
      <c r="L114" s="1117"/>
      <c r="M114" s="1104"/>
      <c r="N114" s="618"/>
      <c r="O114" s="80"/>
      <c r="P114" s="80"/>
      <c r="Q114" s="80"/>
      <c r="R114" s="80"/>
      <c r="S114" s="80"/>
      <c r="T114" s="80"/>
      <c r="U114" s="80"/>
      <c r="V114" s="80"/>
      <c r="W114" s="80"/>
      <c r="X114" s="80"/>
      <c r="Y114" s="80"/>
      <c r="Z114" s="80"/>
      <c r="AA114" s="80"/>
      <c r="AB114" s="80"/>
      <c r="AC114" s="80"/>
    </row>
    <row r="115" spans="1:30" ht="12" customHeight="1">
      <c r="A115" s="110"/>
      <c r="B115" s="1137"/>
      <c r="C115" s="1117"/>
      <c r="D115" s="1117"/>
      <c r="E115" s="1117"/>
      <c r="F115" s="1117"/>
      <c r="G115" s="1117"/>
      <c r="H115" s="1117"/>
      <c r="I115" s="1117"/>
      <c r="J115" s="1117"/>
      <c r="K115" s="1117"/>
      <c r="L115" s="1117"/>
      <c r="M115" s="1104"/>
      <c r="N115" s="618"/>
      <c r="O115" s="80"/>
      <c r="P115" s="80"/>
      <c r="Q115" s="80"/>
      <c r="R115" s="80"/>
      <c r="S115" s="80"/>
      <c r="T115" s="80"/>
      <c r="U115" s="80"/>
      <c r="V115" s="80"/>
      <c r="W115" s="80"/>
      <c r="X115" s="80"/>
      <c r="Y115" s="80"/>
      <c r="Z115" s="80"/>
      <c r="AA115" s="80"/>
      <c r="AB115" s="80"/>
      <c r="AC115" s="80"/>
    </row>
    <row r="116" spans="1:30" ht="12" customHeight="1">
      <c r="A116" s="110"/>
      <c r="B116" s="1137"/>
      <c r="C116" s="1117"/>
      <c r="D116" s="1117"/>
      <c r="E116" s="1117"/>
      <c r="F116" s="1117"/>
      <c r="G116" s="1117"/>
      <c r="H116" s="1117"/>
      <c r="I116" s="1117"/>
      <c r="J116" s="1117"/>
      <c r="K116" s="1117"/>
      <c r="L116" s="1117"/>
      <c r="M116" s="1104"/>
      <c r="N116" s="618"/>
      <c r="O116" s="80"/>
      <c r="P116" s="80"/>
      <c r="Q116" s="80"/>
      <c r="R116" s="80"/>
      <c r="S116" s="80"/>
      <c r="T116" s="80"/>
      <c r="U116" s="80"/>
      <c r="V116" s="80"/>
      <c r="W116" s="80"/>
      <c r="X116" s="80"/>
      <c r="Y116" s="80"/>
      <c r="Z116" s="80"/>
      <c r="AA116" s="80"/>
      <c r="AB116" s="80"/>
      <c r="AC116" s="80"/>
    </row>
    <row r="117" spans="1:30" ht="12" customHeight="1">
      <c r="A117" s="110"/>
      <c r="B117" s="1137"/>
      <c r="C117" s="1117"/>
      <c r="D117" s="1117"/>
      <c r="E117" s="1117"/>
      <c r="F117" s="1117"/>
      <c r="G117" s="1117"/>
      <c r="H117" s="1117"/>
      <c r="I117" s="1117"/>
      <c r="J117" s="1117"/>
      <c r="K117" s="1117"/>
      <c r="L117" s="1117"/>
      <c r="M117" s="1104"/>
      <c r="N117" s="618"/>
      <c r="O117" s="80"/>
      <c r="P117" s="80"/>
      <c r="Q117" s="80"/>
      <c r="R117" s="80"/>
      <c r="S117" s="80"/>
      <c r="T117" s="80"/>
      <c r="U117" s="80"/>
      <c r="V117" s="80"/>
      <c r="W117" s="80"/>
      <c r="X117" s="80"/>
      <c r="Y117" s="80"/>
      <c r="Z117" s="80"/>
      <c r="AA117" s="80"/>
      <c r="AB117" s="80"/>
      <c r="AC117" s="80"/>
    </row>
    <row r="118" spans="1:30" ht="12" customHeight="1">
      <c r="A118" s="110"/>
      <c r="B118" s="1196"/>
      <c r="C118" s="1131"/>
      <c r="D118" s="1131"/>
      <c r="E118" s="1131"/>
      <c r="F118" s="1131"/>
      <c r="G118" s="1131"/>
      <c r="H118" s="1131"/>
      <c r="I118" s="1131"/>
      <c r="J118" s="1131"/>
      <c r="K118" s="1131"/>
      <c r="L118" s="1131"/>
      <c r="M118" s="1112"/>
      <c r="N118" s="618"/>
      <c r="O118" s="80"/>
      <c r="P118" s="80"/>
      <c r="Q118" s="80"/>
      <c r="R118" s="80"/>
      <c r="S118" s="80"/>
      <c r="T118" s="80"/>
      <c r="U118" s="80"/>
      <c r="V118" s="80"/>
      <c r="W118" s="80"/>
      <c r="X118" s="80"/>
      <c r="Y118" s="80"/>
      <c r="Z118" s="80"/>
      <c r="AA118" s="80"/>
      <c r="AB118" s="80"/>
      <c r="AC118" s="80"/>
    </row>
    <row r="119" spans="1:30" ht="12" customHeight="1">
      <c r="A119" s="80"/>
      <c r="B119" s="394"/>
      <c r="C119" s="394"/>
      <c r="D119" s="394"/>
      <c r="E119" s="394"/>
      <c r="F119" s="394"/>
      <c r="G119" s="394"/>
      <c r="H119" s="394"/>
      <c r="I119" s="394"/>
      <c r="J119" s="394"/>
      <c r="K119" s="394"/>
      <c r="L119" s="394"/>
      <c r="M119" s="394"/>
      <c r="N119" s="177"/>
      <c r="O119" s="80"/>
      <c r="P119" s="80"/>
      <c r="Q119" s="80"/>
      <c r="R119" s="80"/>
      <c r="S119" s="80"/>
      <c r="T119" s="80"/>
      <c r="U119" s="80"/>
      <c r="V119" s="80"/>
      <c r="W119" s="80"/>
      <c r="X119" s="80"/>
      <c r="Y119" s="80"/>
      <c r="Z119" s="80"/>
      <c r="AA119" s="80"/>
      <c r="AB119" s="80"/>
      <c r="AC119" s="80"/>
    </row>
    <row r="120" spans="1:30" ht="12" customHeight="1">
      <c r="B120" s="620" t="s">
        <v>1172</v>
      </c>
      <c r="C120" s="234"/>
      <c r="D120" s="234"/>
      <c r="E120" s="234"/>
      <c r="F120" s="234"/>
      <c r="G120" s="234"/>
      <c r="H120" s="234"/>
      <c r="I120" s="234"/>
      <c r="J120" s="234"/>
      <c r="K120" s="234"/>
      <c r="L120" s="234"/>
      <c r="M120" s="130"/>
      <c r="N120" s="617" t="s">
        <v>1173</v>
      </c>
      <c r="O120" s="80"/>
      <c r="P120" s="80"/>
      <c r="Q120" s="80"/>
      <c r="R120" s="80"/>
      <c r="S120" s="80"/>
      <c r="T120" s="80"/>
      <c r="U120" s="80"/>
      <c r="V120" s="80"/>
      <c r="W120" s="80"/>
      <c r="X120" s="80"/>
      <c r="Y120" s="80"/>
      <c r="Z120" s="80"/>
      <c r="AA120" s="80"/>
      <c r="AB120" s="80"/>
      <c r="AC120" s="80"/>
      <c r="AD120" s="608"/>
    </row>
    <row r="121" spans="1:30" ht="12" customHeight="1">
      <c r="A121" s="110"/>
      <c r="B121" s="304" t="s">
        <v>1174</v>
      </c>
      <c r="C121" s="80"/>
      <c r="D121" s="80"/>
      <c r="E121" s="80"/>
      <c r="F121" s="80"/>
      <c r="G121" s="80"/>
      <c r="H121" s="80"/>
      <c r="I121" s="80"/>
      <c r="J121" s="80"/>
      <c r="K121" s="80"/>
      <c r="L121" s="80"/>
      <c r="M121" s="621"/>
      <c r="O121" s="116"/>
      <c r="P121" s="80"/>
      <c r="Q121" s="80"/>
      <c r="R121" s="80"/>
      <c r="S121" s="80"/>
      <c r="T121" s="80"/>
      <c r="U121" s="80"/>
      <c r="V121" s="80"/>
      <c r="W121" s="80"/>
      <c r="X121" s="80"/>
      <c r="Y121" s="80"/>
      <c r="Z121" s="80"/>
      <c r="AA121" s="80"/>
      <c r="AB121" s="80"/>
      <c r="AC121" s="80"/>
    </row>
    <row r="122" spans="1:30" ht="12" customHeight="1">
      <c r="A122" s="110"/>
      <c r="B122" s="623" t="s">
        <v>1175</v>
      </c>
      <c r="C122" s="80"/>
      <c r="D122" s="80"/>
      <c r="E122" s="80"/>
      <c r="F122" s="80"/>
      <c r="G122" s="80"/>
      <c r="H122" s="80"/>
      <c r="I122" s="80"/>
      <c r="J122" s="80"/>
      <c r="K122" s="80"/>
      <c r="L122" s="80"/>
      <c r="M122" s="621"/>
      <c r="N122" s="618"/>
      <c r="O122" s="80"/>
      <c r="P122" s="80"/>
      <c r="Q122" s="80"/>
      <c r="R122" s="80"/>
      <c r="S122" s="80"/>
      <c r="T122" s="80"/>
      <c r="U122" s="80"/>
      <c r="V122" s="80"/>
      <c r="W122" s="80"/>
      <c r="X122" s="80"/>
      <c r="Y122" s="80"/>
      <c r="Z122" s="80"/>
      <c r="AA122" s="80"/>
      <c r="AB122" s="80"/>
      <c r="AC122" s="80"/>
    </row>
    <row r="123" spans="1:30" ht="24.75" customHeight="1">
      <c r="A123" s="624"/>
      <c r="B123" s="2096" t="s">
        <v>1176</v>
      </c>
      <c r="C123" s="1949"/>
      <c r="D123" s="1949"/>
      <c r="E123" s="1949"/>
      <c r="F123" s="1949"/>
      <c r="G123" s="1949"/>
      <c r="H123" s="1949"/>
      <c r="I123" s="1949"/>
      <c r="J123" s="1949"/>
      <c r="K123" s="1949"/>
      <c r="L123" s="1949"/>
      <c r="M123" s="1974"/>
      <c r="N123" s="618"/>
      <c r="O123" s="80"/>
      <c r="P123" s="80"/>
      <c r="Q123" s="80"/>
      <c r="R123" s="80"/>
      <c r="S123" s="80"/>
      <c r="T123" s="80"/>
      <c r="U123" s="80"/>
      <c r="V123" s="80"/>
      <c r="W123" s="80"/>
      <c r="X123" s="80"/>
      <c r="Y123" s="80"/>
      <c r="Z123" s="80"/>
      <c r="AA123" s="80"/>
      <c r="AB123" s="80"/>
      <c r="AC123" s="80"/>
    </row>
    <row r="124" spans="1:30" ht="12" customHeight="1">
      <c r="A124" s="110"/>
      <c r="B124" s="623" t="s">
        <v>1177</v>
      </c>
      <c r="C124" s="80"/>
      <c r="D124" s="80"/>
      <c r="E124" s="80"/>
      <c r="F124" s="80"/>
      <c r="G124" s="80"/>
      <c r="H124" s="80"/>
      <c r="I124" s="80"/>
      <c r="J124" s="80"/>
      <c r="K124" s="80"/>
      <c r="L124" s="80"/>
      <c r="M124" s="621"/>
      <c r="N124" s="618"/>
      <c r="O124" s="80"/>
      <c r="P124" s="80"/>
      <c r="Q124" s="80"/>
      <c r="R124" s="80"/>
      <c r="S124" s="80"/>
      <c r="T124" s="80"/>
      <c r="U124" s="80"/>
      <c r="V124" s="80"/>
      <c r="W124" s="80"/>
      <c r="X124" s="80"/>
      <c r="Y124" s="80"/>
      <c r="Z124" s="80"/>
      <c r="AA124" s="80"/>
      <c r="AB124" s="80"/>
      <c r="AC124" s="80"/>
    </row>
    <row r="125" spans="1:30" ht="12" customHeight="1">
      <c r="A125" s="110"/>
      <c r="B125" s="623" t="s">
        <v>1178</v>
      </c>
      <c r="C125" s="80"/>
      <c r="D125" s="80"/>
      <c r="E125" s="80"/>
      <c r="F125" s="80"/>
      <c r="G125" s="80"/>
      <c r="H125" s="80"/>
      <c r="I125" s="80"/>
      <c r="J125" s="80"/>
      <c r="K125" s="80"/>
      <c r="L125" s="80"/>
      <c r="M125" s="621"/>
      <c r="N125" s="618"/>
      <c r="O125" s="80"/>
      <c r="P125" s="80"/>
      <c r="Q125" s="80"/>
      <c r="R125" s="80"/>
      <c r="S125" s="80"/>
      <c r="T125" s="80"/>
      <c r="U125" s="80"/>
      <c r="V125" s="80"/>
      <c r="W125" s="80"/>
      <c r="X125" s="80"/>
      <c r="Y125" s="80"/>
      <c r="Z125" s="80"/>
      <c r="AA125" s="80"/>
      <c r="AB125" s="80"/>
      <c r="AC125" s="80"/>
    </row>
    <row r="126" spans="1:30" ht="12" customHeight="1">
      <c r="A126" s="110"/>
      <c r="B126" s="304" t="s">
        <v>1179</v>
      </c>
      <c r="C126" s="80"/>
      <c r="D126" s="80"/>
      <c r="E126" s="80"/>
      <c r="F126" s="80"/>
      <c r="G126" s="80"/>
      <c r="H126" s="80"/>
      <c r="I126" s="80"/>
      <c r="J126" s="80"/>
      <c r="K126" s="80"/>
      <c r="L126" s="80"/>
      <c r="M126" s="621"/>
      <c r="N126" s="618"/>
      <c r="O126" s="80"/>
      <c r="P126" s="80"/>
      <c r="Q126" s="80"/>
      <c r="R126" s="80"/>
      <c r="S126" s="80"/>
      <c r="T126" s="80"/>
      <c r="U126" s="80"/>
      <c r="V126" s="80"/>
      <c r="W126" s="80"/>
      <c r="X126" s="80"/>
      <c r="Y126" s="80"/>
      <c r="Z126" s="80"/>
      <c r="AA126" s="80"/>
      <c r="AB126" s="80"/>
      <c r="AC126" s="80"/>
    </row>
    <row r="127" spans="1:30" ht="12" customHeight="1">
      <c r="A127" s="110"/>
      <c r="B127" s="2096" t="s">
        <v>1180</v>
      </c>
      <c r="C127" s="1949"/>
      <c r="D127" s="1949"/>
      <c r="E127" s="1949"/>
      <c r="F127" s="1949"/>
      <c r="G127" s="1949"/>
      <c r="H127" s="1949"/>
      <c r="I127" s="1949"/>
      <c r="J127" s="1949"/>
      <c r="K127" s="1949"/>
      <c r="L127" s="1949"/>
      <c r="M127" s="1974"/>
      <c r="N127" s="618"/>
      <c r="O127" s="80"/>
      <c r="P127" s="80"/>
      <c r="Q127" s="80"/>
      <c r="R127" s="80"/>
      <c r="S127" s="80"/>
      <c r="T127" s="80"/>
      <c r="U127" s="80"/>
      <c r="V127" s="80"/>
      <c r="W127" s="80"/>
      <c r="X127" s="80"/>
      <c r="Y127" s="80"/>
      <c r="Z127" s="80"/>
      <c r="AA127" s="80"/>
      <c r="AB127" s="80"/>
      <c r="AC127" s="80"/>
    </row>
    <row r="128" spans="1:30" ht="12" customHeight="1">
      <c r="A128" s="110"/>
      <c r="B128" s="623" t="s">
        <v>1181</v>
      </c>
      <c r="C128" s="80"/>
      <c r="D128" s="80"/>
      <c r="E128" s="80"/>
      <c r="F128" s="80"/>
      <c r="G128" s="80"/>
      <c r="H128" s="80"/>
      <c r="I128" s="80"/>
      <c r="J128" s="80"/>
      <c r="K128" s="80"/>
      <c r="L128" s="80"/>
      <c r="M128" s="621"/>
      <c r="N128" s="618"/>
      <c r="O128" s="80"/>
      <c r="P128" s="80"/>
      <c r="Q128" s="80"/>
      <c r="R128" s="80"/>
      <c r="S128" s="80"/>
      <c r="T128" s="80"/>
      <c r="U128" s="80"/>
      <c r="V128" s="80"/>
      <c r="W128" s="80"/>
      <c r="X128" s="80"/>
      <c r="Y128" s="80"/>
      <c r="Z128" s="80"/>
      <c r="AA128" s="80"/>
      <c r="AB128" s="80"/>
      <c r="AC128" s="80"/>
    </row>
    <row r="129" spans="1:29" ht="12" customHeight="1">
      <c r="A129" s="110"/>
      <c r="B129" s="623" t="s">
        <v>1182</v>
      </c>
      <c r="C129" s="80"/>
      <c r="D129" s="80"/>
      <c r="E129" s="80"/>
      <c r="F129" s="80"/>
      <c r="G129" s="80"/>
      <c r="H129" s="80"/>
      <c r="I129" s="80"/>
      <c r="J129" s="80"/>
      <c r="K129" s="80"/>
      <c r="L129" s="80"/>
      <c r="M129" s="621"/>
      <c r="N129" s="618"/>
      <c r="O129" s="80"/>
      <c r="P129" s="80"/>
      <c r="Q129" s="80"/>
      <c r="R129" s="80"/>
      <c r="S129" s="80"/>
      <c r="T129" s="80"/>
      <c r="U129" s="80"/>
      <c r="V129" s="80"/>
      <c r="W129" s="80"/>
      <c r="X129" s="80"/>
      <c r="Y129" s="80"/>
      <c r="Z129" s="80"/>
      <c r="AA129" s="80"/>
      <c r="AB129" s="80"/>
      <c r="AC129" s="80"/>
    </row>
    <row r="130" spans="1:29" ht="12" customHeight="1">
      <c r="A130" s="110"/>
      <c r="B130" s="623" t="s">
        <v>1183</v>
      </c>
      <c r="C130" s="80"/>
      <c r="D130" s="80"/>
      <c r="E130" s="80"/>
      <c r="F130" s="80"/>
      <c r="G130" s="80"/>
      <c r="H130" s="80"/>
      <c r="I130" s="80"/>
      <c r="J130" s="80"/>
      <c r="K130" s="80"/>
      <c r="L130" s="80"/>
      <c r="M130" s="621"/>
      <c r="N130" s="618"/>
      <c r="O130" s="80"/>
      <c r="P130" s="80"/>
      <c r="Q130" s="80"/>
      <c r="R130" s="80"/>
      <c r="S130" s="80"/>
      <c r="T130" s="80"/>
      <c r="U130" s="80"/>
      <c r="V130" s="80"/>
      <c r="W130" s="80"/>
      <c r="X130" s="80"/>
      <c r="Y130" s="80"/>
      <c r="Z130" s="80"/>
      <c r="AA130" s="80"/>
      <c r="AB130" s="80"/>
      <c r="AC130" s="80"/>
    </row>
    <row r="131" spans="1:29" ht="12" customHeight="1">
      <c r="A131" s="110"/>
      <c r="B131" s="623" t="s">
        <v>1184</v>
      </c>
      <c r="C131" s="80"/>
      <c r="D131" s="80"/>
      <c r="E131" s="80"/>
      <c r="F131" s="80"/>
      <c r="G131" s="80"/>
      <c r="H131" s="80"/>
      <c r="I131" s="80"/>
      <c r="J131" s="80"/>
      <c r="K131" s="80"/>
      <c r="L131" s="80"/>
      <c r="M131" s="621"/>
      <c r="N131" s="618"/>
      <c r="O131" s="80"/>
      <c r="P131" s="80"/>
      <c r="Q131" s="80"/>
      <c r="R131" s="80"/>
      <c r="S131" s="80"/>
      <c r="T131" s="80"/>
      <c r="U131" s="80"/>
      <c r="V131" s="80"/>
      <c r="W131" s="80"/>
      <c r="X131" s="80"/>
      <c r="Y131" s="80"/>
      <c r="Z131" s="80"/>
      <c r="AA131" s="80"/>
      <c r="AB131" s="80"/>
      <c r="AC131" s="80"/>
    </row>
    <row r="132" spans="1:29" ht="12" customHeight="1">
      <c r="A132" s="110"/>
      <c r="B132" s="623" t="s">
        <v>1185</v>
      </c>
      <c r="C132" s="80"/>
      <c r="D132" s="80"/>
      <c r="E132" s="80"/>
      <c r="F132" s="80"/>
      <c r="G132" s="80"/>
      <c r="H132" s="80"/>
      <c r="I132" s="80"/>
      <c r="J132" s="80"/>
      <c r="K132" s="80"/>
      <c r="L132" s="80"/>
      <c r="M132" s="621"/>
      <c r="N132" s="618"/>
      <c r="O132" s="80"/>
      <c r="P132" s="80"/>
      <c r="Q132" s="80"/>
      <c r="R132" s="80"/>
      <c r="S132" s="80"/>
      <c r="T132" s="80"/>
      <c r="U132" s="80"/>
      <c r="V132" s="80"/>
      <c r="W132" s="80"/>
      <c r="X132" s="80"/>
      <c r="Y132" s="80"/>
      <c r="Z132" s="80"/>
      <c r="AA132" s="80"/>
      <c r="AB132" s="80"/>
      <c r="AC132" s="80"/>
    </row>
    <row r="133" spans="1:29" ht="14.25" customHeight="1">
      <c r="A133" s="110"/>
      <c r="B133" s="1137"/>
      <c r="C133" s="1117"/>
      <c r="D133" s="1117"/>
      <c r="E133" s="1117"/>
      <c r="F133" s="1117"/>
      <c r="G133" s="1117"/>
      <c r="H133" s="1117"/>
      <c r="I133" s="1117"/>
      <c r="J133" s="1117"/>
      <c r="K133" s="1117"/>
      <c r="L133" s="1117"/>
      <c r="M133" s="1104"/>
      <c r="N133" s="618"/>
      <c r="O133" s="80"/>
      <c r="P133" s="80"/>
      <c r="Q133" s="80"/>
      <c r="R133" s="80"/>
      <c r="S133" s="80"/>
      <c r="T133" s="80"/>
      <c r="U133" s="80"/>
      <c r="V133" s="80"/>
      <c r="W133" s="80"/>
      <c r="X133" s="80"/>
      <c r="Y133" s="80"/>
      <c r="Z133" s="80"/>
      <c r="AA133" s="80"/>
      <c r="AB133" s="80"/>
      <c r="AC133" s="80"/>
    </row>
    <row r="134" spans="1:29" ht="12" customHeight="1">
      <c r="A134" s="110"/>
      <c r="B134" s="1137"/>
      <c r="C134" s="1117"/>
      <c r="D134" s="1117"/>
      <c r="E134" s="1117"/>
      <c r="F134" s="1117"/>
      <c r="G134" s="1117"/>
      <c r="H134" s="1117"/>
      <c r="I134" s="1117"/>
      <c r="J134" s="1117"/>
      <c r="K134" s="1117"/>
      <c r="L134" s="1117"/>
      <c r="M134" s="1104"/>
      <c r="N134" s="618"/>
      <c r="O134" s="80"/>
      <c r="P134" s="80"/>
      <c r="Q134" s="80"/>
      <c r="R134" s="80"/>
      <c r="S134" s="80"/>
      <c r="T134" s="80"/>
      <c r="U134" s="80"/>
      <c r="V134" s="80"/>
      <c r="W134" s="80"/>
      <c r="X134" s="80"/>
      <c r="Y134" s="80"/>
      <c r="Z134" s="80"/>
      <c r="AA134" s="80"/>
      <c r="AB134" s="80"/>
      <c r="AC134" s="80"/>
    </row>
    <row r="135" spans="1:29" ht="12" customHeight="1">
      <c r="A135" s="110"/>
      <c r="B135" s="1137"/>
      <c r="C135" s="1117"/>
      <c r="D135" s="1117"/>
      <c r="E135" s="1117"/>
      <c r="F135" s="1117"/>
      <c r="G135" s="1117"/>
      <c r="H135" s="1117"/>
      <c r="I135" s="1117"/>
      <c r="J135" s="1117"/>
      <c r="K135" s="1117"/>
      <c r="L135" s="1117"/>
      <c r="M135" s="1104"/>
      <c r="N135" s="618"/>
      <c r="O135" s="80"/>
      <c r="P135" s="80"/>
      <c r="Q135" s="80"/>
      <c r="R135" s="80"/>
      <c r="S135" s="80"/>
      <c r="T135" s="80"/>
      <c r="U135" s="80"/>
      <c r="V135" s="80"/>
      <c r="W135" s="80"/>
      <c r="X135" s="80"/>
      <c r="Y135" s="80"/>
      <c r="Z135" s="80"/>
      <c r="AA135" s="80"/>
      <c r="AB135" s="80"/>
      <c r="AC135" s="80"/>
    </row>
    <row r="136" spans="1:29" ht="12" customHeight="1">
      <c r="A136" s="110"/>
      <c r="B136" s="1137"/>
      <c r="C136" s="1117"/>
      <c r="D136" s="1117"/>
      <c r="E136" s="1117"/>
      <c r="F136" s="1117"/>
      <c r="G136" s="1117"/>
      <c r="H136" s="1117"/>
      <c r="I136" s="1117"/>
      <c r="J136" s="1117"/>
      <c r="K136" s="1117"/>
      <c r="L136" s="1117"/>
      <c r="M136" s="1104"/>
      <c r="N136" s="618"/>
      <c r="O136" s="80"/>
      <c r="P136" s="80"/>
      <c r="Q136" s="80"/>
      <c r="R136" s="80"/>
      <c r="S136" s="80"/>
      <c r="T136" s="80"/>
      <c r="U136" s="80"/>
      <c r="V136" s="80"/>
      <c r="W136" s="80"/>
      <c r="X136" s="80"/>
      <c r="Y136" s="80"/>
      <c r="Z136" s="80"/>
      <c r="AA136" s="80"/>
      <c r="AB136" s="80"/>
      <c r="AC136" s="80"/>
    </row>
    <row r="137" spans="1:29" ht="12" customHeight="1">
      <c r="A137" s="110"/>
      <c r="B137" s="1137"/>
      <c r="C137" s="1117"/>
      <c r="D137" s="1117"/>
      <c r="E137" s="1117"/>
      <c r="F137" s="1117"/>
      <c r="G137" s="1117"/>
      <c r="H137" s="1117"/>
      <c r="I137" s="1117"/>
      <c r="J137" s="1117"/>
      <c r="K137" s="1117"/>
      <c r="L137" s="1117"/>
      <c r="M137" s="1104"/>
      <c r="N137" s="618"/>
      <c r="O137" s="80"/>
      <c r="P137" s="80"/>
      <c r="Q137" s="80"/>
      <c r="R137" s="80"/>
      <c r="S137" s="80"/>
      <c r="T137" s="80"/>
      <c r="U137" s="80"/>
      <c r="V137" s="80"/>
      <c r="W137" s="80"/>
      <c r="X137" s="80"/>
      <c r="Y137" s="80"/>
      <c r="Z137" s="80"/>
      <c r="AA137" s="80"/>
      <c r="AB137" s="80"/>
      <c r="AC137" s="80"/>
    </row>
    <row r="138" spans="1:29" ht="12" customHeight="1">
      <c r="A138" s="110"/>
      <c r="B138" s="1137"/>
      <c r="C138" s="1117"/>
      <c r="D138" s="1117"/>
      <c r="E138" s="1117"/>
      <c r="F138" s="1117"/>
      <c r="G138" s="1117"/>
      <c r="H138" s="1117"/>
      <c r="I138" s="1117"/>
      <c r="J138" s="1117"/>
      <c r="K138" s="1117"/>
      <c r="L138" s="1117"/>
      <c r="M138" s="1104"/>
      <c r="N138" s="618"/>
      <c r="O138" s="80"/>
      <c r="P138" s="80"/>
      <c r="Q138" s="80"/>
      <c r="R138" s="80"/>
      <c r="S138" s="80"/>
      <c r="T138" s="80"/>
      <c r="U138" s="80"/>
      <c r="V138" s="80"/>
      <c r="W138" s="80"/>
      <c r="X138" s="80"/>
      <c r="Y138" s="80"/>
      <c r="Z138" s="80"/>
      <c r="AA138" s="80"/>
      <c r="AB138" s="80"/>
      <c r="AC138" s="80"/>
    </row>
    <row r="139" spans="1:29" ht="12" customHeight="1">
      <c r="A139" s="110"/>
      <c r="B139" s="1137"/>
      <c r="C139" s="1117"/>
      <c r="D139" s="1117"/>
      <c r="E139" s="1117"/>
      <c r="F139" s="1117"/>
      <c r="G139" s="1117"/>
      <c r="H139" s="1117"/>
      <c r="I139" s="1117"/>
      <c r="J139" s="1117"/>
      <c r="K139" s="1117"/>
      <c r="L139" s="1117"/>
      <c r="M139" s="1104"/>
      <c r="N139" s="618"/>
      <c r="O139" s="80"/>
      <c r="P139" s="80"/>
      <c r="Q139" s="80"/>
      <c r="R139" s="80"/>
      <c r="S139" s="80"/>
      <c r="T139" s="80"/>
      <c r="U139" s="80"/>
      <c r="V139" s="80"/>
      <c r="W139" s="80"/>
      <c r="X139" s="80"/>
      <c r="Y139" s="80"/>
      <c r="Z139" s="80"/>
      <c r="AA139" s="80"/>
      <c r="AB139" s="80"/>
      <c r="AC139" s="80"/>
    </row>
    <row r="140" spans="1:29" ht="12" customHeight="1">
      <c r="A140" s="110"/>
      <c r="B140" s="1137"/>
      <c r="C140" s="1117"/>
      <c r="D140" s="1117"/>
      <c r="E140" s="1117"/>
      <c r="F140" s="1117"/>
      <c r="G140" s="1117"/>
      <c r="H140" s="1117"/>
      <c r="I140" s="1117"/>
      <c r="J140" s="1117"/>
      <c r="K140" s="1117"/>
      <c r="L140" s="1117"/>
      <c r="M140" s="1104"/>
      <c r="N140" s="618"/>
      <c r="O140" s="80"/>
      <c r="P140" s="80"/>
      <c r="Q140" s="80"/>
      <c r="R140" s="80"/>
      <c r="S140" s="80"/>
      <c r="T140" s="80"/>
      <c r="U140" s="80"/>
      <c r="V140" s="80"/>
      <c r="W140" s="80"/>
      <c r="X140" s="80"/>
      <c r="Y140" s="80"/>
      <c r="Z140" s="80"/>
      <c r="AA140" s="80"/>
      <c r="AB140" s="80"/>
      <c r="AC140" s="80"/>
    </row>
    <row r="141" spans="1:29" ht="12" customHeight="1">
      <c r="A141" s="110"/>
      <c r="B141" s="1137"/>
      <c r="C141" s="1117"/>
      <c r="D141" s="1117"/>
      <c r="E141" s="1117"/>
      <c r="F141" s="1117"/>
      <c r="G141" s="1117"/>
      <c r="H141" s="1117"/>
      <c r="I141" s="1117"/>
      <c r="J141" s="1117"/>
      <c r="K141" s="1117"/>
      <c r="L141" s="1117"/>
      <c r="M141" s="1104"/>
      <c r="N141" s="618"/>
      <c r="O141" s="80"/>
      <c r="P141" s="80"/>
      <c r="Q141" s="80"/>
      <c r="R141" s="80"/>
      <c r="S141" s="80"/>
      <c r="T141" s="80"/>
      <c r="U141" s="80"/>
      <c r="V141" s="80"/>
      <c r="W141" s="80"/>
      <c r="X141" s="80"/>
      <c r="Y141" s="80"/>
      <c r="Z141" s="80"/>
      <c r="AA141" s="80"/>
      <c r="AB141" s="80"/>
      <c r="AC141" s="80"/>
    </row>
    <row r="142" spans="1:29" ht="12" customHeight="1">
      <c r="A142" s="110"/>
      <c r="B142" s="1137"/>
      <c r="C142" s="1117"/>
      <c r="D142" s="1117"/>
      <c r="E142" s="1117"/>
      <c r="F142" s="1117"/>
      <c r="G142" s="1117"/>
      <c r="H142" s="1117"/>
      <c r="I142" s="1117"/>
      <c r="J142" s="1117"/>
      <c r="K142" s="1117"/>
      <c r="L142" s="1117"/>
      <c r="M142" s="1104"/>
      <c r="N142" s="618"/>
      <c r="O142" s="80"/>
      <c r="P142" s="80"/>
      <c r="Q142" s="80"/>
      <c r="R142" s="80"/>
      <c r="S142" s="80"/>
      <c r="T142" s="80"/>
      <c r="U142" s="80"/>
      <c r="V142" s="80"/>
      <c r="W142" s="80"/>
      <c r="X142" s="80"/>
      <c r="Y142" s="80"/>
      <c r="Z142" s="80"/>
      <c r="AA142" s="80"/>
      <c r="AB142" s="80"/>
      <c r="AC142" s="80"/>
    </row>
    <row r="143" spans="1:29" ht="12" customHeight="1">
      <c r="A143" s="110"/>
      <c r="B143" s="1137"/>
      <c r="C143" s="1117"/>
      <c r="D143" s="1117"/>
      <c r="E143" s="1117"/>
      <c r="F143" s="1117"/>
      <c r="G143" s="1117"/>
      <c r="H143" s="1117"/>
      <c r="I143" s="1117"/>
      <c r="J143" s="1117"/>
      <c r="K143" s="1117"/>
      <c r="L143" s="1117"/>
      <c r="M143" s="1104"/>
      <c r="N143" s="618"/>
      <c r="O143" s="80"/>
      <c r="P143" s="80"/>
      <c r="Q143" s="80"/>
      <c r="R143" s="80"/>
      <c r="S143" s="80"/>
      <c r="T143" s="80"/>
      <c r="U143" s="80"/>
      <c r="V143" s="80"/>
      <c r="W143" s="80"/>
      <c r="X143" s="80"/>
      <c r="Y143" s="80"/>
      <c r="Z143" s="80"/>
      <c r="AA143" s="80"/>
      <c r="AB143" s="80"/>
      <c r="AC143" s="80"/>
    </row>
    <row r="144" spans="1:29" ht="12" customHeight="1">
      <c r="A144" s="110"/>
      <c r="B144" s="1137"/>
      <c r="C144" s="1117"/>
      <c r="D144" s="1117"/>
      <c r="E144" s="1117"/>
      <c r="F144" s="1117"/>
      <c r="G144" s="1117"/>
      <c r="H144" s="1117"/>
      <c r="I144" s="1117"/>
      <c r="J144" s="1117"/>
      <c r="K144" s="1117"/>
      <c r="L144" s="1117"/>
      <c r="M144" s="1104"/>
      <c r="N144" s="618"/>
      <c r="O144" s="80"/>
      <c r="P144" s="80"/>
      <c r="Q144" s="80"/>
      <c r="R144" s="80"/>
      <c r="S144" s="80"/>
      <c r="T144" s="80"/>
      <c r="U144" s="80"/>
      <c r="V144" s="80"/>
      <c r="W144" s="80"/>
      <c r="X144" s="80"/>
      <c r="Y144" s="80"/>
      <c r="Z144" s="80"/>
      <c r="AA144" s="80"/>
      <c r="AB144" s="80"/>
      <c r="AC144" s="80"/>
    </row>
    <row r="145" spans="1:30" ht="12" customHeight="1">
      <c r="A145" s="110"/>
      <c r="B145" s="1137"/>
      <c r="C145" s="1117"/>
      <c r="D145" s="1117"/>
      <c r="E145" s="1117"/>
      <c r="F145" s="1117"/>
      <c r="G145" s="1117"/>
      <c r="H145" s="1117"/>
      <c r="I145" s="1117"/>
      <c r="J145" s="1117"/>
      <c r="K145" s="1117"/>
      <c r="L145" s="1117"/>
      <c r="M145" s="1104"/>
      <c r="N145" s="618"/>
      <c r="O145" s="80"/>
      <c r="P145" s="80"/>
      <c r="Q145" s="80"/>
      <c r="R145" s="80"/>
      <c r="S145" s="80"/>
      <c r="T145" s="80"/>
      <c r="U145" s="80"/>
      <c r="V145" s="80"/>
      <c r="W145" s="80"/>
      <c r="X145" s="80"/>
      <c r="Y145" s="80"/>
      <c r="Z145" s="80"/>
      <c r="AA145" s="80"/>
      <c r="AB145" s="80"/>
      <c r="AC145" s="80"/>
    </row>
    <row r="146" spans="1:30" ht="12" customHeight="1">
      <c r="A146" s="110"/>
      <c r="B146" s="1137"/>
      <c r="C146" s="1117"/>
      <c r="D146" s="1117"/>
      <c r="E146" s="1117"/>
      <c r="F146" s="1117"/>
      <c r="G146" s="1117"/>
      <c r="H146" s="1117"/>
      <c r="I146" s="1117"/>
      <c r="J146" s="1117"/>
      <c r="K146" s="1117"/>
      <c r="L146" s="1117"/>
      <c r="M146" s="1104"/>
      <c r="N146" s="618"/>
      <c r="O146" s="80"/>
      <c r="P146" s="80"/>
      <c r="Q146" s="80"/>
      <c r="R146" s="80"/>
      <c r="S146" s="80"/>
      <c r="T146" s="80"/>
      <c r="U146" s="80"/>
      <c r="V146" s="80"/>
      <c r="W146" s="80"/>
      <c r="X146" s="80"/>
      <c r="Y146" s="80"/>
      <c r="Z146" s="80"/>
      <c r="AA146" s="80"/>
      <c r="AB146" s="80"/>
      <c r="AC146" s="80"/>
    </row>
    <row r="147" spans="1:30" ht="12" customHeight="1">
      <c r="A147" s="110"/>
      <c r="B147" s="1137"/>
      <c r="C147" s="1117"/>
      <c r="D147" s="1117"/>
      <c r="E147" s="1117"/>
      <c r="F147" s="1117"/>
      <c r="G147" s="1117"/>
      <c r="H147" s="1117"/>
      <c r="I147" s="1117"/>
      <c r="J147" s="1117"/>
      <c r="K147" s="1117"/>
      <c r="L147" s="1117"/>
      <c r="M147" s="1104"/>
      <c r="N147" s="618"/>
      <c r="O147" s="80"/>
      <c r="P147" s="80"/>
      <c r="Q147" s="80"/>
      <c r="R147" s="80"/>
      <c r="S147" s="80"/>
      <c r="T147" s="80"/>
      <c r="U147" s="80"/>
      <c r="V147" s="80"/>
      <c r="W147" s="80"/>
      <c r="X147" s="80"/>
      <c r="Y147" s="80"/>
      <c r="Z147" s="80"/>
      <c r="AA147" s="80"/>
      <c r="AB147" s="80"/>
      <c r="AC147" s="80"/>
    </row>
    <row r="148" spans="1:30" ht="12" customHeight="1">
      <c r="A148" s="110"/>
      <c r="B148" s="1196"/>
      <c r="C148" s="1131"/>
      <c r="D148" s="1131"/>
      <c r="E148" s="1131"/>
      <c r="F148" s="1131"/>
      <c r="G148" s="1131"/>
      <c r="H148" s="1131"/>
      <c r="I148" s="1131"/>
      <c r="J148" s="1131"/>
      <c r="K148" s="1131"/>
      <c r="L148" s="1131"/>
      <c r="M148" s="1112"/>
      <c r="N148" s="618"/>
      <c r="O148" s="80"/>
      <c r="P148" s="80"/>
      <c r="Q148" s="80"/>
      <c r="R148" s="80"/>
      <c r="S148" s="80"/>
      <c r="T148" s="80"/>
      <c r="U148" s="80"/>
      <c r="V148" s="80"/>
      <c r="W148" s="80"/>
      <c r="X148" s="80"/>
      <c r="Y148" s="80"/>
      <c r="Z148" s="80"/>
      <c r="AA148" s="80"/>
      <c r="AB148" s="80"/>
      <c r="AC148" s="80"/>
    </row>
    <row r="149" spans="1:30" ht="12" customHeight="1">
      <c r="A149" s="80"/>
      <c r="B149" s="122"/>
      <c r="C149" s="122"/>
      <c r="D149" s="122"/>
      <c r="E149" s="122"/>
      <c r="F149" s="122"/>
      <c r="G149" s="122"/>
      <c r="H149" s="122"/>
      <c r="I149" s="122"/>
      <c r="J149" s="122"/>
      <c r="K149" s="122"/>
      <c r="L149" s="122"/>
      <c r="M149" s="122"/>
      <c r="N149" s="177"/>
      <c r="O149" s="80"/>
      <c r="P149" s="80"/>
      <c r="Q149" s="80"/>
      <c r="R149" s="80"/>
      <c r="S149" s="80"/>
      <c r="T149" s="80"/>
      <c r="U149" s="80"/>
      <c r="V149" s="80"/>
      <c r="W149" s="80"/>
      <c r="X149" s="80"/>
      <c r="Y149" s="80"/>
      <c r="Z149" s="80"/>
      <c r="AA149" s="80"/>
      <c r="AB149" s="80"/>
      <c r="AC149" s="80"/>
    </row>
    <row r="150" spans="1:30" ht="12" customHeight="1">
      <c r="A150" s="80"/>
      <c r="B150" s="109"/>
      <c r="C150" s="109"/>
      <c r="D150" s="109"/>
      <c r="E150" s="109"/>
      <c r="F150" s="109"/>
      <c r="G150" s="109"/>
      <c r="H150" s="109"/>
      <c r="I150" s="109"/>
      <c r="J150" s="109"/>
      <c r="K150" s="109"/>
      <c r="L150" s="109"/>
      <c r="M150" s="109"/>
      <c r="N150" s="177"/>
      <c r="O150" s="80"/>
      <c r="P150" s="80"/>
      <c r="Q150" s="80"/>
      <c r="R150" s="80"/>
      <c r="S150" s="80"/>
      <c r="T150" s="80"/>
      <c r="U150" s="80"/>
      <c r="V150" s="80"/>
      <c r="W150" s="80"/>
      <c r="X150" s="80"/>
      <c r="Y150" s="80"/>
      <c r="Z150" s="80"/>
      <c r="AA150" s="80"/>
      <c r="AB150" s="80"/>
      <c r="AC150" s="80"/>
    </row>
    <row r="151" spans="1:30" ht="15" customHeight="1">
      <c r="A151" s="390"/>
      <c r="B151" s="620" t="s">
        <v>1186</v>
      </c>
      <c r="C151" s="234"/>
      <c r="D151" s="234"/>
      <c r="E151" s="234"/>
      <c r="F151" s="234"/>
      <c r="G151" s="234"/>
      <c r="H151" s="234"/>
      <c r="I151" s="234"/>
      <c r="J151" s="234"/>
      <c r="K151" s="234"/>
      <c r="L151" s="234"/>
      <c r="M151" s="130"/>
      <c r="N151" s="618"/>
      <c r="O151" s="80"/>
      <c r="P151" s="80" t="s">
        <v>1187</v>
      </c>
      <c r="Q151" s="80"/>
      <c r="R151" s="80"/>
      <c r="S151" s="80"/>
      <c r="T151" s="80"/>
      <c r="U151" s="80"/>
      <c r="V151" s="80"/>
      <c r="W151" s="80"/>
      <c r="X151" s="80"/>
      <c r="Y151" s="80"/>
      <c r="Z151" s="80"/>
      <c r="AA151" s="80"/>
      <c r="AB151" s="80"/>
      <c r="AC151" s="80"/>
      <c r="AD151" s="608"/>
    </row>
    <row r="152" spans="1:30" ht="12" customHeight="1">
      <c r="A152" s="110"/>
      <c r="B152" s="2020" t="s">
        <v>1188</v>
      </c>
      <c r="C152" s="1949"/>
      <c r="D152" s="1949"/>
      <c r="E152" s="1949"/>
      <c r="F152" s="1949"/>
      <c r="G152" s="1949"/>
      <c r="H152" s="1949"/>
      <c r="I152" s="1949"/>
      <c r="J152" s="1949"/>
      <c r="K152" s="1949"/>
      <c r="L152" s="1949"/>
      <c r="M152" s="1974"/>
      <c r="N152" s="618"/>
      <c r="O152" s="80"/>
      <c r="P152" s="80"/>
      <c r="Q152" s="80" t="s">
        <v>1189</v>
      </c>
      <c r="R152" s="80"/>
      <c r="S152" s="80"/>
      <c r="T152" s="80"/>
      <c r="U152" s="80"/>
      <c r="V152" s="80"/>
      <c r="W152" s="80"/>
      <c r="X152" s="80"/>
      <c r="Y152" s="80"/>
      <c r="Z152" s="80"/>
      <c r="AA152" s="80"/>
      <c r="AB152" s="80"/>
      <c r="AC152" s="80"/>
      <c r="AD152" s="608"/>
    </row>
    <row r="153" spans="1:30" ht="12" customHeight="1">
      <c r="A153" s="110"/>
      <c r="B153" s="2101" t="s">
        <v>1190</v>
      </c>
      <c r="C153" s="1949"/>
      <c r="D153" s="1949"/>
      <c r="E153" s="1949"/>
      <c r="F153" s="1949"/>
      <c r="G153" s="1949"/>
      <c r="H153" s="1949"/>
      <c r="I153" s="1949"/>
      <c r="J153" s="1949"/>
      <c r="K153" s="1949"/>
      <c r="L153" s="1949"/>
      <c r="M153" s="1974"/>
      <c r="N153" s="617" t="s">
        <v>1191</v>
      </c>
      <c r="Q153" s="80" t="s">
        <v>1192</v>
      </c>
      <c r="R153" s="80"/>
      <c r="S153" s="80"/>
      <c r="T153" s="80"/>
      <c r="U153" s="80"/>
      <c r="V153" s="80"/>
      <c r="W153" s="80"/>
      <c r="X153" s="80"/>
      <c r="Y153" s="80"/>
      <c r="Z153" s="80"/>
      <c r="AA153" s="80"/>
      <c r="AB153" s="80"/>
      <c r="AC153" s="80"/>
    </row>
    <row r="154" spans="1:30" ht="12" customHeight="1">
      <c r="A154" s="110"/>
      <c r="B154" s="2101" t="s">
        <v>1193</v>
      </c>
      <c r="C154" s="1949"/>
      <c r="D154" s="1949"/>
      <c r="E154" s="1949"/>
      <c r="F154" s="1949"/>
      <c r="G154" s="1949"/>
      <c r="H154" s="1949"/>
      <c r="I154" s="1949"/>
      <c r="J154" s="1949"/>
      <c r="K154" s="1949"/>
      <c r="L154" s="1949"/>
      <c r="M154" s="1974"/>
      <c r="N154" s="111"/>
      <c r="Q154" s="80" t="s">
        <v>1194</v>
      </c>
      <c r="R154" s="80" t="s">
        <v>1195</v>
      </c>
      <c r="S154" s="80"/>
      <c r="T154" s="80"/>
      <c r="U154" s="80"/>
      <c r="V154" s="80"/>
      <c r="W154" s="80"/>
      <c r="X154" s="80"/>
      <c r="Y154" s="80"/>
      <c r="Z154" s="80"/>
      <c r="AA154" s="80"/>
      <c r="AB154" s="80"/>
      <c r="AC154" s="80"/>
    </row>
    <row r="155" spans="1:30">
      <c r="A155" s="110"/>
      <c r="B155" s="2096" t="s">
        <v>1196</v>
      </c>
      <c r="C155" s="1949"/>
      <c r="D155" s="1949"/>
      <c r="E155" s="1949"/>
      <c r="F155" s="1949"/>
      <c r="G155" s="1949"/>
      <c r="H155" s="1949"/>
      <c r="I155" s="1949"/>
      <c r="J155" s="1949"/>
      <c r="K155" s="1949"/>
      <c r="L155" s="1949"/>
      <c r="M155" s="1974"/>
      <c r="N155" s="617" t="s">
        <v>1197</v>
      </c>
      <c r="Q155" s="80" t="s">
        <v>1198</v>
      </c>
      <c r="R155" s="80"/>
      <c r="S155" s="80"/>
      <c r="T155" s="80"/>
      <c r="U155" s="80"/>
      <c r="V155" s="80"/>
      <c r="W155" s="80"/>
      <c r="X155" s="80"/>
      <c r="Y155" s="80"/>
      <c r="Z155" s="80"/>
      <c r="AA155" s="80"/>
      <c r="AB155" s="80"/>
      <c r="AC155" s="80"/>
    </row>
    <row r="156" spans="1:30">
      <c r="A156" s="110"/>
      <c r="B156" s="2096" t="s">
        <v>1199</v>
      </c>
      <c r="C156" s="1949"/>
      <c r="D156" s="1949"/>
      <c r="E156" s="1949"/>
      <c r="F156" s="1949"/>
      <c r="G156" s="1949"/>
      <c r="H156" s="1949"/>
      <c r="I156" s="1949"/>
      <c r="J156" s="1949"/>
      <c r="K156" s="1949"/>
      <c r="L156" s="1949"/>
      <c r="M156" s="1974"/>
      <c r="N156" s="618"/>
      <c r="O156" s="80"/>
      <c r="P156" s="80"/>
      <c r="Q156" s="80"/>
      <c r="R156" s="80"/>
      <c r="S156" s="80"/>
      <c r="T156" s="80"/>
      <c r="U156" s="80"/>
      <c r="V156" s="80"/>
      <c r="W156" s="80"/>
      <c r="X156" s="80"/>
      <c r="Y156" s="80"/>
      <c r="Z156" s="80"/>
      <c r="AA156" s="80"/>
      <c r="AB156" s="80"/>
      <c r="AC156" s="80"/>
    </row>
    <row r="157" spans="1:30" ht="12" customHeight="1">
      <c r="A157" s="110"/>
      <c r="B157" s="2101" t="s">
        <v>1200</v>
      </c>
      <c r="C157" s="1949"/>
      <c r="D157" s="1949"/>
      <c r="E157" s="1949"/>
      <c r="F157" s="1949"/>
      <c r="G157" s="1949"/>
      <c r="H157" s="1949"/>
      <c r="I157" s="1949"/>
      <c r="J157" s="1949"/>
      <c r="K157" s="1949"/>
      <c r="L157" s="1949"/>
      <c r="M157" s="1974"/>
      <c r="N157" s="618"/>
      <c r="O157" s="80"/>
      <c r="P157" s="80"/>
      <c r="Q157" s="80"/>
      <c r="R157" s="80"/>
      <c r="S157" s="80"/>
      <c r="T157" s="80"/>
      <c r="U157" s="80"/>
      <c r="V157" s="80"/>
      <c r="W157" s="80"/>
      <c r="X157" s="80"/>
      <c r="Y157" s="80"/>
      <c r="Z157" s="80"/>
      <c r="AA157" s="80"/>
      <c r="AB157" s="80"/>
      <c r="AC157" s="80"/>
    </row>
    <row r="158" spans="1:30" ht="12" customHeight="1">
      <c r="A158" s="110"/>
      <c r="B158" s="2101" t="s">
        <v>1201</v>
      </c>
      <c r="C158" s="1949"/>
      <c r="D158" s="1949"/>
      <c r="E158" s="1949"/>
      <c r="F158" s="1949"/>
      <c r="G158" s="1949"/>
      <c r="H158" s="1949"/>
      <c r="I158" s="1949"/>
      <c r="J158" s="1949"/>
      <c r="K158" s="1949"/>
      <c r="L158" s="1949"/>
      <c r="M158" s="1974"/>
      <c r="N158" s="618"/>
      <c r="O158" s="80"/>
      <c r="P158" s="80"/>
      <c r="Q158" s="80"/>
      <c r="R158" s="80"/>
      <c r="S158" s="80"/>
      <c r="T158" s="80"/>
      <c r="U158" s="80"/>
      <c r="V158" s="80"/>
      <c r="W158" s="80"/>
      <c r="X158" s="80"/>
      <c r="Y158" s="80"/>
      <c r="Z158" s="80"/>
      <c r="AA158" s="80"/>
      <c r="AB158" s="80"/>
      <c r="AC158" s="80"/>
    </row>
    <row r="159" spans="1:30" ht="12" customHeight="1">
      <c r="A159" s="110"/>
      <c r="B159" s="1137"/>
      <c r="C159" s="1117"/>
      <c r="D159" s="1117"/>
      <c r="E159" s="1117"/>
      <c r="F159" s="1117"/>
      <c r="G159" s="1117"/>
      <c r="H159" s="1117"/>
      <c r="I159" s="1117"/>
      <c r="J159" s="1117"/>
      <c r="K159" s="1117"/>
      <c r="L159" s="1117"/>
      <c r="M159" s="1104"/>
      <c r="N159" s="618"/>
      <c r="O159" s="80"/>
      <c r="P159" s="80"/>
      <c r="Q159" s="80"/>
      <c r="R159" s="80"/>
      <c r="S159" s="80"/>
      <c r="T159" s="80"/>
      <c r="U159" s="80"/>
      <c r="V159" s="80"/>
      <c r="W159" s="80"/>
      <c r="X159" s="80"/>
      <c r="Y159" s="80"/>
      <c r="Z159" s="80"/>
      <c r="AA159" s="80"/>
      <c r="AB159" s="80"/>
      <c r="AC159" s="80"/>
    </row>
    <row r="160" spans="1:30" ht="12" customHeight="1">
      <c r="A160" s="110"/>
      <c r="B160" s="1137"/>
      <c r="C160" s="1117"/>
      <c r="D160" s="1117"/>
      <c r="E160" s="1117"/>
      <c r="F160" s="1117"/>
      <c r="G160" s="1117"/>
      <c r="H160" s="1117"/>
      <c r="I160" s="1117"/>
      <c r="J160" s="1117"/>
      <c r="K160" s="1117"/>
      <c r="L160" s="1117"/>
      <c r="M160" s="1104"/>
      <c r="N160" s="618"/>
      <c r="O160" s="80"/>
      <c r="P160" s="80"/>
      <c r="Q160" s="80"/>
      <c r="R160" s="80"/>
      <c r="S160" s="80"/>
      <c r="T160" s="80"/>
      <c r="U160" s="80"/>
      <c r="V160" s="80"/>
      <c r="W160" s="80"/>
      <c r="X160" s="80"/>
      <c r="Y160" s="80"/>
      <c r="Z160" s="80"/>
      <c r="AA160" s="80"/>
      <c r="AB160" s="80"/>
      <c r="AC160" s="80"/>
    </row>
    <row r="161" spans="1:29" ht="12" customHeight="1">
      <c r="A161" s="110"/>
      <c r="B161" s="1137"/>
      <c r="C161" s="1117"/>
      <c r="D161" s="1117"/>
      <c r="E161" s="1117"/>
      <c r="F161" s="1117"/>
      <c r="G161" s="1117"/>
      <c r="H161" s="1117"/>
      <c r="I161" s="1117"/>
      <c r="J161" s="1117"/>
      <c r="K161" s="1117"/>
      <c r="L161" s="1117"/>
      <c r="M161" s="1104"/>
      <c r="N161" s="618"/>
      <c r="O161" s="80"/>
      <c r="P161" s="80"/>
      <c r="Q161" s="80"/>
      <c r="R161" s="80"/>
      <c r="S161" s="80"/>
      <c r="T161" s="80"/>
      <c r="U161" s="80"/>
      <c r="V161" s="80"/>
      <c r="W161" s="80"/>
      <c r="X161" s="80"/>
      <c r="Y161" s="80"/>
      <c r="Z161" s="80"/>
      <c r="AA161" s="80"/>
      <c r="AB161" s="80"/>
      <c r="AC161" s="80"/>
    </row>
    <row r="162" spans="1:29" ht="12" customHeight="1">
      <c r="A162" s="110"/>
      <c r="B162" s="1137"/>
      <c r="C162" s="1117"/>
      <c r="D162" s="1117"/>
      <c r="E162" s="1117"/>
      <c r="F162" s="1117"/>
      <c r="G162" s="1117"/>
      <c r="H162" s="1117"/>
      <c r="I162" s="1117"/>
      <c r="J162" s="1117"/>
      <c r="K162" s="1117"/>
      <c r="L162" s="1117"/>
      <c r="M162" s="1104"/>
      <c r="N162" s="618"/>
      <c r="O162" s="80"/>
      <c r="P162" s="80"/>
      <c r="Q162" s="80"/>
      <c r="R162" s="80"/>
      <c r="S162" s="80"/>
      <c r="T162" s="80"/>
      <c r="U162" s="80"/>
      <c r="V162" s="80"/>
      <c r="W162" s="80"/>
      <c r="X162" s="80"/>
      <c r="Y162" s="80"/>
      <c r="Z162" s="80"/>
      <c r="AA162" s="80"/>
      <c r="AB162" s="80"/>
      <c r="AC162" s="80"/>
    </row>
    <row r="163" spans="1:29" ht="12" customHeight="1">
      <c r="A163" s="110"/>
      <c r="B163" s="1137"/>
      <c r="C163" s="1117"/>
      <c r="D163" s="1117"/>
      <c r="E163" s="1117"/>
      <c r="F163" s="1117"/>
      <c r="G163" s="1117"/>
      <c r="H163" s="1117"/>
      <c r="I163" s="1117"/>
      <c r="J163" s="1117"/>
      <c r="K163" s="1117"/>
      <c r="L163" s="1117"/>
      <c r="M163" s="1104"/>
      <c r="N163" s="618"/>
      <c r="O163" s="80"/>
      <c r="P163" s="80"/>
      <c r="Q163" s="80"/>
      <c r="R163" s="80"/>
      <c r="S163" s="80"/>
      <c r="T163" s="80"/>
      <c r="U163" s="80"/>
      <c r="V163" s="80"/>
      <c r="W163" s="80"/>
      <c r="X163" s="80"/>
      <c r="Y163" s="80"/>
      <c r="Z163" s="80"/>
      <c r="AA163" s="80"/>
      <c r="AB163" s="80"/>
      <c r="AC163" s="80"/>
    </row>
    <row r="164" spans="1:29" ht="12" customHeight="1">
      <c r="A164" s="110"/>
      <c r="B164" s="1137"/>
      <c r="C164" s="1117"/>
      <c r="D164" s="1117"/>
      <c r="E164" s="1117"/>
      <c r="F164" s="1117"/>
      <c r="G164" s="1117"/>
      <c r="H164" s="1117"/>
      <c r="I164" s="1117"/>
      <c r="J164" s="1117"/>
      <c r="K164" s="1117"/>
      <c r="L164" s="1117"/>
      <c r="M164" s="1104"/>
      <c r="N164" s="618"/>
      <c r="O164" s="80"/>
      <c r="P164" s="80"/>
      <c r="Q164" s="80"/>
      <c r="R164" s="80"/>
      <c r="S164" s="80"/>
      <c r="T164" s="80"/>
      <c r="U164" s="80"/>
      <c r="V164" s="80"/>
      <c r="W164" s="80"/>
      <c r="X164" s="80"/>
      <c r="Y164" s="80"/>
      <c r="Z164" s="80"/>
      <c r="AA164" s="80"/>
      <c r="AB164" s="80"/>
      <c r="AC164" s="80"/>
    </row>
    <row r="165" spans="1:29" ht="12" customHeight="1">
      <c r="A165" s="110"/>
      <c r="B165" s="1137"/>
      <c r="C165" s="1117"/>
      <c r="D165" s="1117"/>
      <c r="E165" s="1117"/>
      <c r="F165" s="1117"/>
      <c r="G165" s="1117"/>
      <c r="H165" s="1117"/>
      <c r="I165" s="1117"/>
      <c r="J165" s="1117"/>
      <c r="K165" s="1117"/>
      <c r="L165" s="1117"/>
      <c r="M165" s="1104"/>
      <c r="N165" s="618"/>
      <c r="O165" s="80"/>
      <c r="P165" s="80"/>
      <c r="Q165" s="80"/>
      <c r="R165" s="80"/>
      <c r="S165" s="80"/>
      <c r="T165" s="80"/>
      <c r="U165" s="80"/>
      <c r="V165" s="80"/>
      <c r="W165" s="80"/>
      <c r="X165" s="80"/>
      <c r="Y165" s="80"/>
      <c r="Z165" s="80"/>
      <c r="AA165" s="80"/>
      <c r="AB165" s="80"/>
      <c r="AC165" s="80"/>
    </row>
    <row r="166" spans="1:29" ht="12" customHeight="1">
      <c r="A166" s="110"/>
      <c r="B166" s="1196"/>
      <c r="C166" s="1131"/>
      <c r="D166" s="1131"/>
      <c r="E166" s="1131"/>
      <c r="F166" s="1131"/>
      <c r="G166" s="1131"/>
      <c r="H166" s="1131"/>
      <c r="I166" s="1131"/>
      <c r="J166" s="1131"/>
      <c r="K166" s="1131"/>
      <c r="L166" s="1131"/>
      <c r="M166" s="1112"/>
      <c r="N166" s="618"/>
      <c r="O166" s="80"/>
      <c r="P166" s="80"/>
      <c r="Q166" s="80"/>
      <c r="R166" s="80"/>
      <c r="S166" s="80"/>
      <c r="T166" s="80"/>
      <c r="U166" s="80"/>
      <c r="V166" s="80"/>
      <c r="W166" s="80"/>
      <c r="X166" s="80"/>
      <c r="Y166" s="80"/>
      <c r="Z166" s="80"/>
      <c r="AA166" s="80"/>
      <c r="AB166" s="80"/>
      <c r="AC166" s="80"/>
    </row>
    <row r="167" spans="1:29" ht="12" customHeight="1">
      <c r="A167" s="80"/>
      <c r="B167" s="122"/>
      <c r="C167" s="122"/>
      <c r="D167" s="122"/>
      <c r="E167" s="122"/>
      <c r="F167" s="122"/>
      <c r="G167" s="122"/>
      <c r="H167" s="122"/>
      <c r="I167" s="122"/>
      <c r="J167" s="122"/>
      <c r="K167" s="122"/>
      <c r="L167" s="122"/>
      <c r="M167" s="122"/>
      <c r="N167" s="177"/>
      <c r="O167" s="80"/>
      <c r="P167" s="80"/>
      <c r="Q167" s="80"/>
      <c r="R167" s="80"/>
      <c r="S167" s="80"/>
      <c r="T167" s="80"/>
      <c r="U167" s="80"/>
      <c r="V167" s="80"/>
      <c r="W167" s="80"/>
      <c r="X167" s="80"/>
      <c r="Y167" s="80"/>
      <c r="Z167" s="80"/>
      <c r="AA167" s="80"/>
      <c r="AB167" s="80"/>
      <c r="AC167" s="80"/>
    </row>
    <row r="168" spans="1:29" ht="12" customHeight="1">
      <c r="A168" s="80"/>
      <c r="B168" s="109"/>
      <c r="C168" s="109"/>
      <c r="D168" s="109"/>
      <c r="E168" s="109"/>
      <c r="F168" s="109"/>
      <c r="G168" s="109"/>
      <c r="H168" s="109"/>
      <c r="I168" s="109"/>
      <c r="J168" s="109"/>
      <c r="K168" s="109"/>
      <c r="L168" s="109"/>
      <c r="M168" s="109"/>
      <c r="N168" s="177"/>
      <c r="O168" s="80"/>
      <c r="P168" s="80"/>
      <c r="Q168" s="80"/>
      <c r="R168" s="80"/>
      <c r="S168" s="80"/>
      <c r="T168" s="80"/>
      <c r="U168" s="80"/>
      <c r="V168" s="80"/>
      <c r="W168" s="80"/>
      <c r="X168" s="80"/>
      <c r="Y168" s="80"/>
      <c r="Z168" s="80"/>
      <c r="AA168" s="80"/>
      <c r="AB168" s="80"/>
      <c r="AC168" s="80"/>
    </row>
    <row r="169" spans="1:29" ht="12" customHeight="1">
      <c r="A169" s="110"/>
      <c r="B169" s="2102" t="s">
        <v>1202</v>
      </c>
      <c r="C169" s="1977"/>
      <c r="D169" s="1977"/>
      <c r="E169" s="1977"/>
      <c r="F169" s="1977"/>
      <c r="G169" s="1977"/>
      <c r="H169" s="1977"/>
      <c r="I169" s="1977"/>
      <c r="J169" s="1977"/>
      <c r="K169" s="1977"/>
      <c r="L169" s="1977"/>
      <c r="M169" s="1978"/>
      <c r="N169" s="617" t="s">
        <v>1203</v>
      </c>
      <c r="Q169" s="80"/>
      <c r="R169" s="80"/>
      <c r="S169" s="80"/>
      <c r="T169" s="80"/>
      <c r="U169" s="80"/>
      <c r="V169" s="80"/>
      <c r="W169" s="80"/>
      <c r="X169" s="80"/>
      <c r="Y169" s="80"/>
      <c r="Z169" s="80"/>
      <c r="AA169" s="80"/>
      <c r="AB169" s="80"/>
      <c r="AC169" s="80"/>
    </row>
    <row r="170" spans="1:29" ht="12" customHeight="1">
      <c r="A170" s="110"/>
      <c r="B170" s="2101" t="s">
        <v>1204</v>
      </c>
      <c r="C170" s="1949"/>
      <c r="D170" s="1949"/>
      <c r="E170" s="1949"/>
      <c r="F170" s="1949"/>
      <c r="G170" s="1949"/>
      <c r="H170" s="1949"/>
      <c r="I170" s="1949"/>
      <c r="J170" s="1949"/>
      <c r="K170" s="1949"/>
      <c r="L170" s="1949"/>
      <c r="M170" s="1974"/>
      <c r="N170" s="618"/>
      <c r="O170" s="80"/>
      <c r="P170" s="80"/>
      <c r="Q170" s="80"/>
      <c r="R170" s="80"/>
      <c r="S170" s="80"/>
      <c r="T170" s="80"/>
      <c r="U170" s="80"/>
      <c r="V170" s="80"/>
      <c r="W170" s="80"/>
      <c r="X170" s="80"/>
      <c r="Y170" s="80"/>
      <c r="Z170" s="80"/>
      <c r="AA170" s="80"/>
      <c r="AB170" s="80"/>
      <c r="AC170" s="80"/>
    </row>
    <row r="171" spans="1:29" ht="12" customHeight="1">
      <c r="A171" s="110"/>
      <c r="B171" s="2101" t="s">
        <v>1205</v>
      </c>
      <c r="C171" s="1949"/>
      <c r="D171" s="1949"/>
      <c r="E171" s="1949"/>
      <c r="F171" s="1949"/>
      <c r="G171" s="1949"/>
      <c r="H171" s="1949"/>
      <c r="I171" s="1949"/>
      <c r="J171" s="1949"/>
      <c r="K171" s="1949"/>
      <c r="L171" s="1949"/>
      <c r="M171" s="1974"/>
      <c r="N171" s="618"/>
      <c r="O171" s="80"/>
      <c r="P171" s="80"/>
      <c r="Q171" s="80"/>
      <c r="R171" s="80"/>
      <c r="S171" s="80"/>
      <c r="T171" s="80"/>
      <c r="U171" s="80"/>
      <c r="V171" s="80"/>
      <c r="W171" s="80"/>
      <c r="X171" s="80"/>
      <c r="Y171" s="80"/>
      <c r="Z171" s="80"/>
      <c r="AA171" s="80"/>
      <c r="AB171" s="80"/>
      <c r="AC171" s="80"/>
    </row>
    <row r="172" spans="1:29" ht="12" customHeight="1">
      <c r="A172" s="110"/>
      <c r="B172" s="2101" t="s">
        <v>1206</v>
      </c>
      <c r="C172" s="1949"/>
      <c r="D172" s="1949"/>
      <c r="E172" s="1949"/>
      <c r="F172" s="1949"/>
      <c r="G172" s="1949"/>
      <c r="H172" s="1949"/>
      <c r="I172" s="1949"/>
      <c r="J172" s="1949"/>
      <c r="K172" s="1949"/>
      <c r="L172" s="1949"/>
      <c r="M172" s="1974"/>
      <c r="N172" s="618"/>
      <c r="O172" s="80"/>
      <c r="P172" s="80"/>
      <c r="Q172" s="80"/>
      <c r="R172" s="80"/>
      <c r="S172" s="80"/>
      <c r="T172" s="80"/>
      <c r="U172" s="80"/>
      <c r="V172" s="80"/>
      <c r="W172" s="80"/>
      <c r="X172" s="80"/>
      <c r="Y172" s="80"/>
      <c r="Z172" s="80"/>
      <c r="AA172" s="80"/>
      <c r="AB172" s="80"/>
      <c r="AC172" s="80"/>
    </row>
    <row r="173" spans="1:29" ht="12" customHeight="1">
      <c r="A173" s="110"/>
      <c r="B173" s="2096" t="s">
        <v>1207</v>
      </c>
      <c r="C173" s="1949"/>
      <c r="D173" s="1949"/>
      <c r="E173" s="1949"/>
      <c r="F173" s="1949"/>
      <c r="G173" s="1949"/>
      <c r="H173" s="1949"/>
      <c r="I173" s="1949"/>
      <c r="J173" s="1949"/>
      <c r="K173" s="1949"/>
      <c r="L173" s="1949"/>
      <c r="M173" s="1974"/>
      <c r="N173" s="618"/>
      <c r="O173" s="80"/>
      <c r="P173" s="80"/>
      <c r="Q173" s="80"/>
      <c r="R173" s="80"/>
      <c r="S173" s="80"/>
      <c r="T173" s="80"/>
      <c r="U173" s="80"/>
      <c r="V173" s="80"/>
      <c r="W173" s="80"/>
      <c r="X173" s="80"/>
      <c r="Y173" s="80"/>
      <c r="Z173" s="80"/>
      <c r="AA173" s="80"/>
      <c r="AB173" s="80"/>
      <c r="AC173" s="80"/>
    </row>
    <row r="174" spans="1:29">
      <c r="A174" s="110"/>
      <c r="B174" s="2096" t="s">
        <v>1208</v>
      </c>
      <c r="C174" s="1949"/>
      <c r="D174" s="1949"/>
      <c r="E174" s="1949"/>
      <c r="F174" s="1949"/>
      <c r="G174" s="1949"/>
      <c r="H174" s="1949"/>
      <c r="I174" s="1949"/>
      <c r="J174" s="1949"/>
      <c r="K174" s="1949"/>
      <c r="L174" s="1949"/>
      <c r="M174" s="1974"/>
      <c r="N174" s="618"/>
      <c r="O174" s="80"/>
      <c r="P174" s="80"/>
      <c r="Q174" s="80"/>
      <c r="R174" s="80"/>
      <c r="S174" s="80"/>
      <c r="T174" s="80"/>
      <c r="U174" s="80"/>
      <c r="V174" s="80"/>
      <c r="W174" s="80"/>
      <c r="X174" s="80"/>
      <c r="Y174" s="80"/>
      <c r="Z174" s="80"/>
      <c r="AA174" s="80"/>
      <c r="AB174" s="80"/>
      <c r="AC174" s="80"/>
    </row>
    <row r="175" spans="1:29" ht="22.5" customHeight="1">
      <c r="A175" s="110"/>
      <c r="B175" s="2096" t="s">
        <v>1209</v>
      </c>
      <c r="C175" s="1949"/>
      <c r="D175" s="1949"/>
      <c r="E175" s="1949"/>
      <c r="F175" s="1949"/>
      <c r="G175" s="1949"/>
      <c r="H175" s="1949"/>
      <c r="I175" s="1949"/>
      <c r="J175" s="1949"/>
      <c r="K175" s="1949"/>
      <c r="L175" s="1949"/>
      <c r="M175" s="1974"/>
      <c r="N175" s="618"/>
      <c r="O175" s="80"/>
      <c r="P175" s="80"/>
      <c r="Q175" s="80"/>
      <c r="R175" s="80"/>
      <c r="S175" s="80"/>
      <c r="T175" s="80"/>
      <c r="U175" s="80"/>
      <c r="V175" s="80"/>
      <c r="W175" s="80"/>
      <c r="X175" s="80"/>
      <c r="Y175" s="80"/>
      <c r="Z175" s="80"/>
      <c r="AA175" s="80"/>
      <c r="AB175" s="80"/>
      <c r="AC175" s="80"/>
    </row>
    <row r="176" spans="1:29" ht="22.5" customHeight="1">
      <c r="A176" s="110"/>
      <c r="B176" s="1245"/>
      <c r="C176" s="1246"/>
      <c r="D176" s="1246"/>
      <c r="E176" s="1246"/>
      <c r="F176" s="1246"/>
      <c r="G176" s="1246"/>
      <c r="H176" s="1246"/>
      <c r="I176" s="1246"/>
      <c r="J176" s="1246"/>
      <c r="K176" s="1246"/>
      <c r="L176" s="1246"/>
      <c r="M176" s="1247"/>
      <c r="N176" s="618"/>
      <c r="O176" s="80"/>
      <c r="P176" s="80"/>
      <c r="Q176" s="80"/>
      <c r="R176" s="80"/>
      <c r="S176" s="80"/>
      <c r="T176" s="80"/>
      <c r="U176" s="80"/>
      <c r="V176" s="80"/>
      <c r="W176" s="80"/>
      <c r="X176" s="80"/>
      <c r="Y176" s="80"/>
      <c r="Z176" s="80"/>
      <c r="AA176" s="80"/>
      <c r="AB176" s="80"/>
      <c r="AC176" s="80"/>
    </row>
    <row r="177" spans="1:29" ht="22.5" customHeight="1">
      <c r="A177" s="110"/>
      <c r="B177" s="1245"/>
      <c r="C177" s="1246"/>
      <c r="D177" s="1246"/>
      <c r="E177" s="1246"/>
      <c r="F177" s="1246"/>
      <c r="G177" s="1246"/>
      <c r="H177" s="1246"/>
      <c r="I177" s="1246"/>
      <c r="J177" s="1246"/>
      <c r="K177" s="1246"/>
      <c r="L177" s="1246"/>
      <c r="M177" s="1247"/>
      <c r="N177" s="618"/>
      <c r="O177" s="80"/>
      <c r="P177" s="80"/>
      <c r="Q177" s="80"/>
      <c r="R177" s="80"/>
      <c r="S177" s="80"/>
      <c r="T177" s="80"/>
      <c r="U177" s="80"/>
      <c r="V177" s="80"/>
      <c r="W177" s="80"/>
      <c r="X177" s="80"/>
      <c r="Y177" s="80"/>
      <c r="Z177" s="80"/>
      <c r="AA177" s="80"/>
      <c r="AB177" s="80"/>
      <c r="AC177" s="80"/>
    </row>
    <row r="178" spans="1:29" ht="22.5" customHeight="1">
      <c r="A178" s="110"/>
      <c r="B178" s="1245"/>
      <c r="C178" s="1246"/>
      <c r="D178" s="1246"/>
      <c r="E178" s="1246"/>
      <c r="F178" s="1246"/>
      <c r="G178" s="1246"/>
      <c r="H178" s="1246"/>
      <c r="I178" s="1246"/>
      <c r="J178" s="1246"/>
      <c r="K178" s="1246"/>
      <c r="L178" s="1246"/>
      <c r="M178" s="1247"/>
      <c r="N178" s="618"/>
      <c r="O178" s="80"/>
      <c r="P178" s="80"/>
      <c r="Q178" s="80"/>
      <c r="R178" s="80"/>
      <c r="S178" s="80"/>
      <c r="T178" s="80"/>
      <c r="U178" s="80"/>
      <c r="V178" s="80"/>
      <c r="W178" s="80"/>
      <c r="X178" s="80"/>
      <c r="Y178" s="80"/>
      <c r="Z178" s="80"/>
      <c r="AA178" s="80"/>
      <c r="AB178" s="80"/>
      <c r="AC178" s="80"/>
    </row>
    <row r="179" spans="1:29" ht="22.5" customHeight="1">
      <c r="A179" s="110"/>
      <c r="B179" s="1245"/>
      <c r="C179" s="1246"/>
      <c r="D179" s="1246"/>
      <c r="E179" s="1246"/>
      <c r="F179" s="1246"/>
      <c r="G179" s="1246"/>
      <c r="H179" s="1246"/>
      <c r="I179" s="1246"/>
      <c r="J179" s="1246"/>
      <c r="K179" s="1246"/>
      <c r="L179" s="1246"/>
      <c r="M179" s="1247"/>
      <c r="N179" s="618"/>
      <c r="O179" s="80"/>
      <c r="P179" s="80"/>
      <c r="Q179" s="80"/>
      <c r="R179" s="80"/>
      <c r="S179" s="80"/>
      <c r="T179" s="80"/>
      <c r="U179" s="80"/>
      <c r="V179" s="80"/>
      <c r="W179" s="80"/>
      <c r="X179" s="80"/>
      <c r="Y179" s="80"/>
      <c r="Z179" s="80"/>
      <c r="AA179" s="80"/>
      <c r="AB179" s="80"/>
      <c r="AC179" s="80"/>
    </row>
    <row r="180" spans="1:29" ht="22.5" customHeight="1">
      <c r="A180" s="110"/>
      <c r="B180" s="1248"/>
      <c r="C180" s="1249"/>
      <c r="D180" s="1249"/>
      <c r="E180" s="1249"/>
      <c r="F180" s="1249"/>
      <c r="G180" s="1249"/>
      <c r="H180" s="1249"/>
      <c r="I180" s="1249"/>
      <c r="J180" s="1249"/>
      <c r="K180" s="1249"/>
      <c r="L180" s="1249"/>
      <c r="M180" s="1250"/>
      <c r="N180" s="618"/>
      <c r="O180" s="80"/>
      <c r="P180" s="80"/>
      <c r="Q180" s="80"/>
      <c r="R180" s="80"/>
      <c r="S180" s="80"/>
      <c r="T180" s="80"/>
      <c r="U180" s="80"/>
      <c r="V180" s="80"/>
      <c r="W180" s="80"/>
      <c r="X180" s="80"/>
      <c r="Y180" s="80"/>
      <c r="Z180" s="80"/>
      <c r="AA180" s="80"/>
      <c r="AB180" s="80"/>
      <c r="AC180" s="80"/>
    </row>
    <row r="181" spans="1:29" ht="12" customHeight="1">
      <c r="A181" s="80"/>
      <c r="B181" s="394"/>
      <c r="C181" s="394"/>
      <c r="D181" s="394"/>
      <c r="E181" s="394"/>
      <c r="F181" s="394"/>
      <c r="G181" s="394"/>
      <c r="H181" s="394"/>
      <c r="I181" s="394"/>
      <c r="J181" s="394"/>
      <c r="K181" s="394"/>
      <c r="L181" s="394"/>
      <c r="M181" s="394"/>
      <c r="N181" s="177"/>
      <c r="O181" s="80"/>
      <c r="P181" s="80"/>
      <c r="Q181" s="80"/>
      <c r="R181" s="80"/>
      <c r="S181" s="80"/>
      <c r="T181" s="80"/>
      <c r="U181" s="80"/>
      <c r="V181" s="80"/>
      <c r="W181" s="80"/>
      <c r="X181" s="80"/>
      <c r="Y181" s="80"/>
      <c r="Z181" s="80"/>
      <c r="AA181" s="80"/>
      <c r="AB181" s="80"/>
      <c r="AC181" s="80"/>
    </row>
    <row r="182" spans="1:29" ht="24" customHeight="1">
      <c r="A182" s="110"/>
      <c r="B182" s="2100" t="s">
        <v>1210</v>
      </c>
      <c r="C182" s="1977"/>
      <c r="D182" s="1977"/>
      <c r="E182" s="1977"/>
      <c r="F182" s="1977"/>
      <c r="G182" s="1977"/>
      <c r="H182" s="1977"/>
      <c r="I182" s="1977"/>
      <c r="J182" s="1977"/>
      <c r="K182" s="1977"/>
      <c r="L182" s="1977"/>
      <c r="M182" s="1978"/>
      <c r="N182" s="617" t="s">
        <v>1211</v>
      </c>
      <c r="Q182" s="80"/>
      <c r="R182" s="80"/>
      <c r="S182" s="80"/>
      <c r="T182" s="80"/>
      <c r="U182" s="80"/>
      <c r="V182" s="80"/>
      <c r="W182" s="80"/>
      <c r="X182" s="80"/>
      <c r="Y182" s="80"/>
      <c r="Z182" s="80"/>
      <c r="AA182" s="80"/>
      <c r="AB182" s="80"/>
      <c r="AC182" s="80"/>
    </row>
    <row r="183" spans="1:29" ht="12" customHeight="1">
      <c r="A183" s="110"/>
      <c r="B183" s="2101" t="s">
        <v>1212</v>
      </c>
      <c r="C183" s="1949"/>
      <c r="D183" s="1949"/>
      <c r="E183" s="1949"/>
      <c r="F183" s="1949"/>
      <c r="G183" s="1949"/>
      <c r="H183" s="1949"/>
      <c r="I183" s="1949"/>
      <c r="J183" s="1949"/>
      <c r="K183" s="1949"/>
      <c r="L183" s="1949"/>
      <c r="M183" s="1974"/>
      <c r="N183" s="618"/>
      <c r="O183" s="80"/>
      <c r="P183" s="80"/>
      <c r="Q183" s="80"/>
      <c r="R183" s="80"/>
      <c r="S183" s="80"/>
      <c r="T183" s="80"/>
      <c r="U183" s="80"/>
      <c r="V183" s="80"/>
      <c r="W183" s="80"/>
      <c r="X183" s="80"/>
      <c r="Y183" s="80"/>
      <c r="Z183" s="80"/>
      <c r="AA183" s="80"/>
      <c r="AB183" s="80"/>
      <c r="AC183" s="80"/>
    </row>
    <row r="184" spans="1:29" ht="12" customHeight="1">
      <c r="A184" s="110"/>
      <c r="B184" s="2101" t="s">
        <v>1213</v>
      </c>
      <c r="C184" s="1949"/>
      <c r="D184" s="1949"/>
      <c r="E184" s="1949"/>
      <c r="F184" s="1949"/>
      <c r="G184" s="1949"/>
      <c r="H184" s="1949"/>
      <c r="I184" s="1949"/>
      <c r="J184" s="1949"/>
      <c r="K184" s="1949"/>
      <c r="L184" s="1949"/>
      <c r="M184" s="1974"/>
      <c r="N184" s="618"/>
      <c r="O184" s="80"/>
      <c r="P184" s="80"/>
      <c r="Q184" s="80"/>
      <c r="R184" s="80"/>
      <c r="S184" s="80"/>
      <c r="T184" s="80"/>
      <c r="U184" s="80"/>
      <c r="V184" s="80"/>
      <c r="W184" s="80"/>
      <c r="X184" s="80"/>
      <c r="Y184" s="80"/>
      <c r="Z184" s="80"/>
      <c r="AA184" s="80"/>
      <c r="AB184" s="80"/>
      <c r="AC184" s="80"/>
    </row>
    <row r="185" spans="1:29" ht="12" customHeight="1">
      <c r="A185" s="110"/>
      <c r="B185" s="1251"/>
      <c r="C185" s="1252"/>
      <c r="D185" s="1252"/>
      <c r="E185" s="1252"/>
      <c r="F185" s="1252"/>
      <c r="G185" s="1252"/>
      <c r="H185" s="1252"/>
      <c r="I185" s="1252"/>
      <c r="J185" s="1252"/>
      <c r="K185" s="1252"/>
      <c r="L185" s="1252"/>
      <c r="M185" s="1253"/>
      <c r="N185" s="618"/>
      <c r="O185" s="80"/>
      <c r="P185" s="80"/>
      <c r="Q185" s="80"/>
      <c r="R185" s="80"/>
      <c r="S185" s="80"/>
      <c r="T185" s="80"/>
      <c r="U185" s="80"/>
      <c r="V185" s="80"/>
      <c r="W185" s="80"/>
      <c r="X185" s="80"/>
      <c r="Y185" s="80"/>
      <c r="Z185" s="80"/>
      <c r="AA185" s="80"/>
      <c r="AB185" s="80"/>
      <c r="AC185" s="80"/>
    </row>
    <row r="186" spans="1:29" ht="12" customHeight="1">
      <c r="A186" s="110"/>
      <c r="B186" s="1251"/>
      <c r="C186" s="1252"/>
      <c r="D186" s="1252"/>
      <c r="E186" s="1252"/>
      <c r="F186" s="1252"/>
      <c r="G186" s="1252"/>
      <c r="H186" s="1252"/>
      <c r="I186" s="1252"/>
      <c r="J186" s="1252"/>
      <c r="K186" s="1252"/>
      <c r="L186" s="1252"/>
      <c r="M186" s="1253"/>
      <c r="N186" s="618"/>
      <c r="O186" s="80"/>
      <c r="P186" s="80"/>
      <c r="Q186" s="80"/>
      <c r="R186" s="80"/>
      <c r="S186" s="80"/>
      <c r="T186" s="80"/>
      <c r="U186" s="80"/>
      <c r="V186" s="80"/>
      <c r="W186" s="80"/>
      <c r="X186" s="80"/>
      <c r="Y186" s="80"/>
      <c r="Z186" s="80"/>
      <c r="AA186" s="80"/>
      <c r="AB186" s="80"/>
      <c r="AC186" s="80"/>
    </row>
    <row r="187" spans="1:29" ht="12" customHeight="1">
      <c r="A187" s="110"/>
      <c r="B187" s="1251"/>
      <c r="C187" s="1252"/>
      <c r="D187" s="1252"/>
      <c r="E187" s="1252"/>
      <c r="F187" s="1252"/>
      <c r="G187" s="1252"/>
      <c r="H187" s="1252"/>
      <c r="I187" s="1252"/>
      <c r="J187" s="1252"/>
      <c r="K187" s="1252"/>
      <c r="L187" s="1252"/>
      <c r="M187" s="1253"/>
      <c r="N187" s="618"/>
      <c r="O187" s="80"/>
      <c r="P187" s="80"/>
      <c r="Q187" s="80"/>
      <c r="R187" s="80"/>
      <c r="S187" s="80"/>
      <c r="T187" s="80"/>
      <c r="U187" s="80"/>
      <c r="V187" s="80"/>
      <c r="W187" s="80"/>
      <c r="X187" s="80"/>
      <c r="Y187" s="80"/>
      <c r="Z187" s="80"/>
      <c r="AA187" s="80"/>
      <c r="AB187" s="80"/>
      <c r="AC187" s="80"/>
    </row>
    <row r="188" spans="1:29" ht="12" customHeight="1">
      <c r="A188" s="110"/>
      <c r="B188" s="1254"/>
      <c r="C188" s="1255"/>
      <c r="D188" s="1255"/>
      <c r="E188" s="1255"/>
      <c r="F188" s="1255"/>
      <c r="G188" s="1255"/>
      <c r="H188" s="1255"/>
      <c r="I188" s="1255"/>
      <c r="J188" s="1255"/>
      <c r="K188" s="1255"/>
      <c r="L188" s="1255"/>
      <c r="M188" s="1256"/>
      <c r="N188" s="618"/>
      <c r="O188" s="80"/>
      <c r="P188" s="80"/>
      <c r="Q188" s="80"/>
      <c r="R188" s="80"/>
      <c r="S188" s="80"/>
      <c r="T188" s="80"/>
      <c r="U188" s="80"/>
      <c r="V188" s="80"/>
      <c r="W188" s="80"/>
      <c r="X188" s="80"/>
      <c r="Y188" s="80"/>
      <c r="Z188" s="80"/>
      <c r="AA188" s="80"/>
      <c r="AB188" s="80"/>
      <c r="AC188" s="80"/>
    </row>
    <row r="189" spans="1:29" ht="12" customHeight="1">
      <c r="A189" s="80"/>
      <c r="B189" s="394"/>
      <c r="C189" s="394"/>
      <c r="D189" s="394"/>
      <c r="E189" s="394"/>
      <c r="F189" s="394"/>
      <c r="G189" s="394"/>
      <c r="H189" s="394"/>
      <c r="I189" s="394"/>
      <c r="J189" s="394"/>
      <c r="K189" s="394"/>
      <c r="L189" s="394"/>
      <c r="M189" s="394"/>
      <c r="N189" s="177"/>
      <c r="O189" s="80"/>
      <c r="P189" s="80"/>
      <c r="Q189" s="80"/>
      <c r="R189" s="80"/>
      <c r="S189" s="80"/>
      <c r="T189" s="80"/>
      <c r="U189" s="80"/>
      <c r="V189" s="80"/>
      <c r="W189" s="80"/>
      <c r="X189" s="80"/>
      <c r="Y189" s="80"/>
      <c r="Z189" s="80"/>
      <c r="AA189" s="80"/>
      <c r="AB189" s="80"/>
      <c r="AC189" s="80"/>
    </row>
    <row r="190" spans="1:29" ht="12" customHeight="1">
      <c r="B190" s="625" t="s">
        <v>1214</v>
      </c>
      <c r="C190" s="626"/>
      <c r="D190" s="626"/>
      <c r="E190" s="627"/>
      <c r="F190" s="627"/>
      <c r="G190" s="627"/>
      <c r="H190" s="627"/>
      <c r="I190" s="627"/>
      <c r="J190" s="627"/>
      <c r="K190" s="627"/>
      <c r="L190" s="627"/>
      <c r="M190" s="628"/>
      <c r="N190" s="617" t="s">
        <v>1215</v>
      </c>
      <c r="Q190" s="80"/>
      <c r="R190" s="80"/>
      <c r="S190" s="80"/>
      <c r="T190" s="80"/>
      <c r="U190" s="80"/>
      <c r="V190" s="80"/>
      <c r="W190" s="80"/>
      <c r="X190" s="80"/>
      <c r="Y190" s="80"/>
      <c r="Z190" s="80"/>
      <c r="AA190" s="80"/>
      <c r="AB190" s="80"/>
      <c r="AC190" s="80"/>
    </row>
    <row r="191" spans="1:29" ht="12" customHeight="1">
      <c r="A191" s="110"/>
      <c r="B191" s="2096" t="s">
        <v>1216</v>
      </c>
      <c r="C191" s="1949"/>
      <c r="D191" s="1949"/>
      <c r="E191" s="1949"/>
      <c r="F191" s="1949"/>
      <c r="G191" s="1949"/>
      <c r="H191" s="1949"/>
      <c r="I191" s="1949"/>
      <c r="J191" s="1949"/>
      <c r="K191" s="1949"/>
      <c r="L191" s="1949"/>
      <c r="M191" s="1974"/>
      <c r="N191" s="618"/>
      <c r="O191" s="80"/>
      <c r="P191" s="80"/>
      <c r="Q191" s="80"/>
      <c r="R191" s="80"/>
      <c r="S191" s="80"/>
      <c r="T191" s="80"/>
      <c r="U191" s="80"/>
      <c r="V191" s="80"/>
      <c r="W191" s="80"/>
      <c r="X191" s="80"/>
      <c r="Y191" s="80"/>
      <c r="Z191" s="80"/>
      <c r="AA191" s="80"/>
      <c r="AB191" s="80"/>
      <c r="AC191" s="80"/>
    </row>
    <row r="192" spans="1:29" ht="12" customHeight="1">
      <c r="A192" s="110"/>
      <c r="B192" s="2096" t="s">
        <v>1217</v>
      </c>
      <c r="C192" s="1949"/>
      <c r="D192" s="1949"/>
      <c r="E192" s="1949"/>
      <c r="F192" s="1949"/>
      <c r="G192" s="1949"/>
      <c r="H192" s="1949"/>
      <c r="I192" s="1949"/>
      <c r="J192" s="1949"/>
      <c r="K192" s="1949"/>
      <c r="L192" s="1949"/>
      <c r="M192" s="1974"/>
      <c r="N192" s="618"/>
      <c r="O192" s="80"/>
      <c r="P192" s="80"/>
      <c r="Q192" s="80"/>
      <c r="R192" s="80"/>
      <c r="S192" s="80"/>
      <c r="T192" s="80"/>
      <c r="U192" s="80"/>
      <c r="V192" s="80"/>
      <c r="W192" s="80"/>
      <c r="X192" s="80"/>
      <c r="Y192" s="80"/>
      <c r="Z192" s="80"/>
      <c r="AA192" s="80"/>
      <c r="AB192" s="80"/>
      <c r="AC192" s="80"/>
    </row>
    <row r="193" spans="1:29" ht="27" customHeight="1">
      <c r="A193" s="110"/>
      <c r="B193" s="2096" t="s">
        <v>1218</v>
      </c>
      <c r="C193" s="1949"/>
      <c r="D193" s="1949"/>
      <c r="E193" s="1949"/>
      <c r="F193" s="1949"/>
      <c r="G193" s="1949"/>
      <c r="H193" s="1949"/>
      <c r="I193" s="1949"/>
      <c r="J193" s="1949"/>
      <c r="K193" s="1949"/>
      <c r="L193" s="1949"/>
      <c r="M193" s="1974"/>
      <c r="N193" s="618"/>
      <c r="O193" s="80"/>
      <c r="P193" s="80"/>
      <c r="Q193" s="80"/>
      <c r="R193" s="80"/>
      <c r="S193" s="80"/>
      <c r="T193" s="80"/>
      <c r="U193" s="80"/>
      <c r="V193" s="80"/>
      <c r="W193" s="80"/>
      <c r="X193" s="80"/>
      <c r="Y193" s="80"/>
      <c r="Z193" s="80"/>
      <c r="AA193" s="80"/>
      <c r="AB193" s="80"/>
      <c r="AC193" s="80"/>
    </row>
    <row r="194" spans="1:29" ht="15.75" customHeight="1">
      <c r="A194" s="110"/>
      <c r="B194" s="1245"/>
      <c r="C194" s="1246"/>
      <c r="D194" s="1246"/>
      <c r="E194" s="1246"/>
      <c r="F194" s="1246"/>
      <c r="G194" s="1246"/>
      <c r="H194" s="1246"/>
      <c r="I194" s="1246"/>
      <c r="J194" s="1246"/>
      <c r="K194" s="1246"/>
      <c r="L194" s="1246"/>
      <c r="M194" s="1247"/>
      <c r="N194" s="618"/>
      <c r="O194" s="80"/>
      <c r="P194" s="80"/>
      <c r="Q194" s="80"/>
      <c r="R194" s="80"/>
      <c r="S194" s="80"/>
      <c r="T194" s="80"/>
      <c r="U194" s="80"/>
      <c r="V194" s="80"/>
      <c r="W194" s="80"/>
      <c r="X194" s="80"/>
      <c r="Y194" s="80"/>
      <c r="Z194" s="80"/>
      <c r="AA194" s="80"/>
      <c r="AB194" s="80"/>
      <c r="AC194" s="80"/>
    </row>
    <row r="195" spans="1:29" ht="17.25" customHeight="1">
      <c r="A195" s="110"/>
      <c r="B195" s="1245"/>
      <c r="C195" s="1246"/>
      <c r="D195" s="1246"/>
      <c r="E195" s="1246"/>
      <c r="F195" s="1246"/>
      <c r="G195" s="1246"/>
      <c r="H195" s="1246"/>
      <c r="I195" s="1246"/>
      <c r="J195" s="1246"/>
      <c r="K195" s="1246"/>
      <c r="L195" s="1246"/>
      <c r="M195" s="1247"/>
      <c r="N195" s="618"/>
      <c r="O195" s="80"/>
      <c r="P195" s="80"/>
      <c r="Q195" s="80"/>
      <c r="R195" s="80"/>
      <c r="S195" s="80"/>
      <c r="T195" s="80"/>
      <c r="U195" s="80"/>
      <c r="V195" s="80"/>
      <c r="W195" s="80"/>
      <c r="X195" s="80"/>
      <c r="Y195" s="80"/>
      <c r="Z195" s="80"/>
      <c r="AA195" s="80"/>
      <c r="AB195" s="80"/>
      <c r="AC195" s="80"/>
    </row>
    <row r="196" spans="1:29" ht="19.5" customHeight="1">
      <c r="A196" s="110"/>
      <c r="B196" s="1245"/>
      <c r="C196" s="1246"/>
      <c r="D196" s="1246"/>
      <c r="E196" s="1246"/>
      <c r="F196" s="1246"/>
      <c r="G196" s="1246"/>
      <c r="H196" s="1246"/>
      <c r="I196" s="1246"/>
      <c r="J196" s="1246"/>
      <c r="K196" s="1246"/>
      <c r="L196" s="1246"/>
      <c r="M196" s="1247"/>
      <c r="N196" s="618"/>
      <c r="O196" s="80"/>
      <c r="P196" s="80"/>
      <c r="Q196" s="80"/>
      <c r="R196" s="80"/>
      <c r="S196" s="80"/>
      <c r="T196" s="80"/>
      <c r="U196" s="80"/>
      <c r="V196" s="80"/>
      <c r="W196" s="80"/>
      <c r="X196" s="80"/>
      <c r="Y196" s="80"/>
      <c r="Z196" s="80"/>
      <c r="AA196" s="80"/>
      <c r="AB196" s="80"/>
      <c r="AC196" s="80"/>
    </row>
    <row r="197" spans="1:29" ht="18" customHeight="1">
      <c r="A197" s="110"/>
      <c r="B197" s="1248"/>
      <c r="C197" s="1249"/>
      <c r="D197" s="1249"/>
      <c r="E197" s="1249"/>
      <c r="F197" s="1249"/>
      <c r="G197" s="1249"/>
      <c r="H197" s="1249"/>
      <c r="I197" s="1249"/>
      <c r="J197" s="1249"/>
      <c r="K197" s="1249"/>
      <c r="L197" s="1249"/>
      <c r="M197" s="1250"/>
      <c r="N197" s="618"/>
      <c r="O197" s="80"/>
      <c r="P197" s="80"/>
      <c r="Q197" s="80"/>
      <c r="R197" s="80"/>
      <c r="S197" s="80"/>
      <c r="T197" s="80"/>
      <c r="U197" s="80"/>
      <c r="V197" s="80"/>
      <c r="W197" s="80"/>
      <c r="X197" s="80"/>
      <c r="Y197" s="80"/>
      <c r="Z197" s="80"/>
      <c r="AA197" s="80"/>
      <c r="AB197" s="80"/>
      <c r="AC197" s="80"/>
    </row>
    <row r="198" spans="1:29" ht="12" customHeight="1">
      <c r="A198" s="80"/>
      <c r="B198" s="394"/>
      <c r="C198" s="394"/>
      <c r="D198" s="394"/>
      <c r="E198" s="394"/>
      <c r="F198" s="394"/>
      <c r="G198" s="394"/>
      <c r="H198" s="394"/>
      <c r="I198" s="394"/>
      <c r="J198" s="394"/>
      <c r="K198" s="394"/>
      <c r="L198" s="394"/>
      <c r="M198" s="394"/>
      <c r="N198" s="177"/>
      <c r="O198" s="80"/>
      <c r="P198" s="80"/>
      <c r="Q198" s="80"/>
      <c r="R198" s="80"/>
      <c r="S198" s="80"/>
      <c r="T198" s="80"/>
      <c r="U198" s="80"/>
      <c r="V198" s="80"/>
      <c r="W198" s="80"/>
      <c r="X198" s="80"/>
      <c r="Y198" s="80"/>
      <c r="Z198" s="80"/>
      <c r="AA198" s="80"/>
      <c r="AB198" s="80"/>
      <c r="AC198" s="80"/>
    </row>
    <row r="199" spans="1:29" ht="12" customHeight="1">
      <c r="A199" s="110"/>
      <c r="B199" s="2097" t="s">
        <v>1219</v>
      </c>
      <c r="C199" s="1977"/>
      <c r="D199" s="1977"/>
      <c r="E199" s="1977"/>
      <c r="F199" s="1977"/>
      <c r="G199" s="1977"/>
      <c r="H199" s="1977"/>
      <c r="I199" s="1977"/>
      <c r="J199" s="1977"/>
      <c r="K199" s="1977"/>
      <c r="L199" s="1977"/>
      <c r="M199" s="1978"/>
      <c r="N199" s="617" t="s">
        <v>1220</v>
      </c>
      <c r="O199" s="80"/>
      <c r="P199" s="80"/>
      <c r="Q199" s="80"/>
      <c r="R199" s="80"/>
      <c r="S199" s="80"/>
      <c r="T199" s="80"/>
      <c r="U199" s="80"/>
      <c r="V199" s="80"/>
      <c r="W199" s="80"/>
      <c r="X199" s="80"/>
      <c r="Y199" s="80"/>
      <c r="Z199" s="80"/>
      <c r="AA199" s="80"/>
      <c r="AB199" s="80"/>
      <c r="AC199" s="80"/>
    </row>
    <row r="200" spans="1:29" ht="11.25" customHeight="1">
      <c r="A200" s="629"/>
      <c r="B200" s="1257"/>
      <c r="C200" s="1100"/>
      <c r="D200" s="1100"/>
      <c r="E200" s="1100"/>
      <c r="F200" s="1101"/>
      <c r="G200" s="1100"/>
      <c r="H200" s="1100"/>
      <c r="I200" s="1100"/>
      <c r="J200" s="1100"/>
      <c r="K200" s="1258"/>
      <c r="L200" s="1258"/>
      <c r="M200" s="1259"/>
      <c r="N200" s="630"/>
      <c r="O200" s="90"/>
      <c r="P200" s="90"/>
      <c r="Q200" s="90"/>
      <c r="R200" s="90"/>
      <c r="S200" s="90"/>
      <c r="T200" s="90"/>
      <c r="U200" s="90"/>
      <c r="V200" s="90"/>
      <c r="W200" s="90"/>
      <c r="X200" s="90"/>
      <c r="Y200" s="90"/>
      <c r="Z200" s="90"/>
      <c r="AA200" s="90"/>
      <c r="AB200" s="90"/>
      <c r="AC200" s="90"/>
    </row>
    <row r="201" spans="1:29" ht="11.25" customHeight="1">
      <c r="A201" s="629"/>
      <c r="B201" s="1257"/>
      <c r="C201" s="1100"/>
      <c r="D201" s="1100"/>
      <c r="E201" s="1100"/>
      <c r="F201" s="1101"/>
      <c r="G201" s="1100"/>
      <c r="H201" s="1100"/>
      <c r="I201" s="1100"/>
      <c r="J201" s="1100"/>
      <c r="K201" s="1258"/>
      <c r="L201" s="1258"/>
      <c r="M201" s="1259"/>
      <c r="N201" s="630"/>
      <c r="O201" s="90"/>
      <c r="P201" s="90"/>
      <c r="Q201" s="90"/>
      <c r="R201" s="90"/>
      <c r="S201" s="90"/>
      <c r="T201" s="90"/>
      <c r="U201" s="90"/>
      <c r="V201" s="90"/>
      <c r="W201" s="90"/>
      <c r="X201" s="90"/>
      <c r="Y201" s="90"/>
      <c r="Z201" s="90"/>
      <c r="AA201" s="90"/>
      <c r="AB201" s="90"/>
      <c r="AC201" s="90"/>
    </row>
    <row r="202" spans="1:29" ht="11.25" customHeight="1">
      <c r="A202" s="629"/>
      <c r="B202" s="1260"/>
      <c r="C202" s="1108"/>
      <c r="D202" s="1108"/>
      <c r="E202" s="1108"/>
      <c r="F202" s="1109"/>
      <c r="G202" s="1108"/>
      <c r="H202" s="1108"/>
      <c r="I202" s="1108"/>
      <c r="J202" s="1108"/>
      <c r="K202" s="1261"/>
      <c r="L202" s="1261"/>
      <c r="M202" s="1262"/>
      <c r="N202" s="630"/>
      <c r="O202" s="90"/>
      <c r="P202" s="90"/>
      <c r="Q202" s="90"/>
      <c r="R202" s="90"/>
      <c r="S202" s="90"/>
      <c r="T202" s="90"/>
      <c r="U202" s="90"/>
      <c r="V202" s="90"/>
      <c r="W202" s="90"/>
      <c r="X202" s="90"/>
      <c r="Y202" s="90"/>
      <c r="Z202" s="90"/>
      <c r="AA202" s="90"/>
      <c r="AB202" s="90"/>
      <c r="AC202" s="90"/>
    </row>
    <row r="203" spans="1:29" ht="11.25" customHeight="1">
      <c r="A203" s="9"/>
      <c r="B203" s="631"/>
      <c r="C203" s="142"/>
      <c r="D203" s="142"/>
      <c r="E203" s="142"/>
      <c r="F203" s="114"/>
      <c r="G203" s="142"/>
      <c r="H203" s="142"/>
      <c r="I203" s="142"/>
      <c r="J203" s="142"/>
      <c r="K203" s="168"/>
      <c r="L203" s="168"/>
      <c r="M203" s="114"/>
      <c r="N203" s="115"/>
      <c r="O203" s="90"/>
      <c r="P203" s="90"/>
      <c r="Q203" s="90"/>
      <c r="R203" s="90"/>
      <c r="S203" s="90"/>
      <c r="T203" s="90"/>
      <c r="U203" s="90"/>
      <c r="V203" s="90"/>
      <c r="W203" s="90"/>
      <c r="X203" s="90"/>
      <c r="Y203" s="90"/>
      <c r="Z203" s="90"/>
      <c r="AA203" s="90"/>
      <c r="AB203" s="90"/>
      <c r="AC203" s="90"/>
    </row>
    <row r="204" spans="1:29" ht="11.25" customHeight="1">
      <c r="A204" s="18"/>
      <c r="B204" s="241" t="s">
        <v>1221</v>
      </c>
      <c r="C204" s="196"/>
      <c r="D204" s="196"/>
      <c r="E204" s="196"/>
      <c r="F204" s="201"/>
      <c r="G204" s="196"/>
      <c r="H204" s="196"/>
      <c r="I204" s="196"/>
      <c r="J204" s="196"/>
      <c r="K204" s="201"/>
      <c r="L204" s="201"/>
      <c r="M204" s="201"/>
      <c r="N204" s="115"/>
      <c r="O204" s="90"/>
      <c r="P204" s="90"/>
      <c r="Q204" s="90"/>
      <c r="R204" s="90"/>
      <c r="S204" s="90"/>
      <c r="T204" s="90"/>
      <c r="U204" s="90"/>
      <c r="V204" s="90"/>
      <c r="W204" s="90"/>
      <c r="X204" s="90"/>
      <c r="Y204" s="90"/>
      <c r="Z204" s="90"/>
      <c r="AA204" s="90"/>
      <c r="AB204" s="90"/>
      <c r="AC204" s="90"/>
    </row>
    <row r="205" spans="1:29" ht="11.25" customHeight="1">
      <c r="A205" s="18"/>
      <c r="B205" s="632" t="s">
        <v>1222</v>
      </c>
      <c r="C205" s="196"/>
      <c r="D205" s="196"/>
      <c r="E205" s="196"/>
      <c r="F205" s="201"/>
      <c r="G205" s="196"/>
      <c r="H205" s="196"/>
      <c r="I205" s="196"/>
      <c r="J205" s="196"/>
      <c r="K205" s="201"/>
      <c r="L205" s="201"/>
      <c r="M205" s="201"/>
      <c r="N205" s="115"/>
      <c r="O205" s="90"/>
      <c r="P205" s="90"/>
      <c r="Q205" s="90"/>
      <c r="R205" s="90"/>
      <c r="S205" s="90"/>
      <c r="T205" s="90"/>
      <c r="U205" s="90"/>
      <c r="V205" s="90"/>
      <c r="W205" s="90"/>
      <c r="X205" s="90"/>
      <c r="Y205" s="90"/>
      <c r="Z205" s="90"/>
      <c r="AA205" s="90"/>
      <c r="AB205" s="90"/>
      <c r="AC205" s="90"/>
    </row>
    <row r="206" spans="1:29" ht="11.25" customHeight="1">
      <c r="A206" s="18"/>
      <c r="B206" s="633"/>
      <c r="C206" s="196"/>
      <c r="D206" s="189"/>
      <c r="E206" s="189"/>
      <c r="F206" s="634"/>
      <c r="G206" s="635"/>
      <c r="H206" s="635"/>
      <c r="I206" s="635"/>
      <c r="J206" s="635"/>
      <c r="K206" s="201"/>
      <c r="L206" s="201"/>
      <c r="M206" s="201"/>
      <c r="N206" s="115"/>
      <c r="O206" s="90"/>
      <c r="P206" s="90"/>
      <c r="Q206" s="90"/>
      <c r="R206" s="90"/>
      <c r="S206" s="90"/>
      <c r="T206" s="90"/>
      <c r="U206" s="90"/>
      <c r="V206" s="90"/>
      <c r="W206" s="90"/>
      <c r="X206" s="90"/>
      <c r="Y206" s="90"/>
      <c r="Z206" s="90"/>
      <c r="AA206" s="90"/>
      <c r="AB206" s="90"/>
      <c r="AC206" s="90"/>
    </row>
    <row r="207" spans="1:29" ht="11.25" customHeight="1">
      <c r="A207" s="636"/>
      <c r="B207" s="2098" t="s">
        <v>613</v>
      </c>
      <c r="C207" s="1977"/>
      <c r="D207" s="1977"/>
      <c r="E207" s="2099"/>
      <c r="F207" s="637"/>
      <c r="G207" s="638"/>
      <c r="H207" s="638"/>
      <c r="I207" s="638"/>
      <c r="J207" s="638"/>
      <c r="K207" s="639"/>
      <c r="L207" s="639"/>
      <c r="M207" s="640"/>
      <c r="N207" s="641"/>
      <c r="O207" s="642"/>
      <c r="P207" s="90"/>
      <c r="Q207" s="90"/>
      <c r="R207" s="90"/>
      <c r="S207" s="90"/>
      <c r="T207" s="90"/>
      <c r="U207" s="90"/>
      <c r="V207" s="90"/>
      <c r="W207" s="90"/>
      <c r="X207" s="90"/>
      <c r="Y207" s="90"/>
      <c r="Z207" s="90"/>
      <c r="AA207" s="90"/>
      <c r="AB207" s="90"/>
      <c r="AC207" s="90"/>
    </row>
    <row r="208" spans="1:29" ht="11.25" customHeight="1">
      <c r="A208" s="18"/>
      <c r="B208" s="1263"/>
      <c r="C208" s="1118"/>
      <c r="D208" s="1264"/>
      <c r="E208" s="1264"/>
      <c r="F208" s="1265"/>
      <c r="G208" s="1266"/>
      <c r="H208" s="1266"/>
      <c r="I208" s="1266"/>
      <c r="J208" s="1266"/>
      <c r="K208" s="1119"/>
      <c r="L208" s="1119"/>
      <c r="M208" s="1267"/>
      <c r="N208" s="643"/>
      <c r="O208" s="644"/>
      <c r="P208" s="90"/>
      <c r="Q208" s="90"/>
      <c r="R208" s="90"/>
      <c r="S208" s="90"/>
      <c r="T208" s="90"/>
      <c r="U208" s="90"/>
      <c r="V208" s="90"/>
      <c r="W208" s="90"/>
      <c r="X208" s="90"/>
      <c r="Y208" s="90"/>
      <c r="Z208" s="90"/>
      <c r="AA208" s="90"/>
      <c r="AB208" s="90"/>
      <c r="AC208" s="90"/>
    </row>
    <row r="209" spans="1:30" ht="11.25" customHeight="1">
      <c r="A209" s="18"/>
      <c r="B209" s="1263"/>
      <c r="C209" s="1118"/>
      <c r="D209" s="1264"/>
      <c r="E209" s="1264"/>
      <c r="F209" s="1265"/>
      <c r="G209" s="1266"/>
      <c r="H209" s="1266"/>
      <c r="I209" s="1266"/>
      <c r="J209" s="1266"/>
      <c r="K209" s="1119"/>
      <c r="L209" s="1119"/>
      <c r="M209" s="1267"/>
      <c r="N209" s="643"/>
      <c r="O209" s="644"/>
      <c r="P209" s="90"/>
      <c r="Q209" s="90"/>
      <c r="R209" s="90"/>
      <c r="S209" s="90"/>
      <c r="T209" s="90"/>
      <c r="U209" s="90"/>
      <c r="V209" s="90"/>
      <c r="W209" s="90"/>
      <c r="X209" s="90"/>
      <c r="Y209" s="90"/>
      <c r="Z209" s="90"/>
      <c r="AA209" s="90"/>
      <c r="AB209" s="90"/>
      <c r="AC209" s="90"/>
    </row>
    <row r="210" spans="1:30" ht="11.25" customHeight="1">
      <c r="A210" s="18"/>
      <c r="B210" s="1263"/>
      <c r="C210" s="1118"/>
      <c r="D210" s="1264"/>
      <c r="E210" s="1264"/>
      <c r="F210" s="1265"/>
      <c r="G210" s="1266"/>
      <c r="H210" s="1266"/>
      <c r="I210" s="1266"/>
      <c r="J210" s="1266"/>
      <c r="K210" s="1119"/>
      <c r="L210" s="1119"/>
      <c r="M210" s="1267"/>
      <c r="N210" s="643"/>
      <c r="O210" s="644"/>
      <c r="P210" s="90"/>
      <c r="Q210" s="90"/>
      <c r="R210" s="90"/>
      <c r="S210" s="90"/>
      <c r="T210" s="90"/>
      <c r="U210" s="90"/>
      <c r="V210" s="90"/>
      <c r="W210" s="90"/>
      <c r="X210" s="90"/>
      <c r="Y210" s="90"/>
      <c r="Z210" s="90"/>
      <c r="AA210" s="90"/>
      <c r="AB210" s="90"/>
      <c r="AC210" s="90"/>
    </row>
    <row r="211" spans="1:30" ht="11.25" customHeight="1">
      <c r="A211" s="18"/>
      <c r="B211" s="1263"/>
      <c r="C211" s="1118"/>
      <c r="D211" s="1264"/>
      <c r="E211" s="1264"/>
      <c r="F211" s="1265"/>
      <c r="G211" s="1266"/>
      <c r="H211" s="1266"/>
      <c r="I211" s="1266"/>
      <c r="J211" s="1266"/>
      <c r="K211" s="1119"/>
      <c r="L211" s="1119"/>
      <c r="M211" s="1267"/>
      <c r="N211" s="643"/>
      <c r="O211" s="644"/>
      <c r="P211" s="90"/>
      <c r="Q211" s="90"/>
      <c r="R211" s="90"/>
      <c r="S211" s="90"/>
      <c r="T211" s="90"/>
      <c r="U211" s="90"/>
      <c r="V211" s="90"/>
      <c r="W211" s="90"/>
      <c r="X211" s="90"/>
      <c r="Y211" s="90"/>
      <c r="Z211" s="90"/>
      <c r="AA211" s="90"/>
      <c r="AB211" s="90"/>
      <c r="AC211" s="90"/>
    </row>
    <row r="212" spans="1:30" ht="11.25" customHeight="1">
      <c r="A212" s="18"/>
      <c r="B212" s="1263"/>
      <c r="C212" s="1118"/>
      <c r="D212" s="1264"/>
      <c r="E212" s="1264"/>
      <c r="F212" s="1265"/>
      <c r="G212" s="1266"/>
      <c r="H212" s="1266"/>
      <c r="I212" s="1266"/>
      <c r="J212" s="1266"/>
      <c r="K212" s="1119"/>
      <c r="L212" s="1119"/>
      <c r="M212" s="1267"/>
      <c r="N212" s="643"/>
      <c r="O212" s="644"/>
      <c r="P212" s="90"/>
      <c r="Q212" s="90"/>
      <c r="R212" s="90"/>
      <c r="S212" s="90"/>
      <c r="T212" s="90"/>
      <c r="U212" s="90"/>
      <c r="V212" s="90"/>
      <c r="W212" s="90"/>
      <c r="X212" s="90"/>
      <c r="Y212" s="90"/>
      <c r="Z212" s="90"/>
      <c r="AA212" s="90"/>
      <c r="AB212" s="90"/>
      <c r="AC212" s="90"/>
    </row>
    <row r="213" spans="1:30" ht="11.25" customHeight="1">
      <c r="A213" s="18"/>
      <c r="B213" s="1263"/>
      <c r="C213" s="1118"/>
      <c r="D213" s="1264"/>
      <c r="E213" s="1264"/>
      <c r="F213" s="1265"/>
      <c r="G213" s="1266"/>
      <c r="H213" s="1266"/>
      <c r="I213" s="1266"/>
      <c r="J213" s="1266"/>
      <c r="K213" s="1119"/>
      <c r="L213" s="1119"/>
      <c r="M213" s="1267"/>
      <c r="N213" s="643"/>
      <c r="O213" s="644"/>
      <c r="P213" s="90"/>
      <c r="Q213" s="90"/>
      <c r="R213" s="90"/>
      <c r="S213" s="90"/>
      <c r="T213" s="90"/>
      <c r="U213" s="90"/>
      <c r="V213" s="90"/>
      <c r="W213" s="90"/>
      <c r="X213" s="90"/>
      <c r="Y213" s="90"/>
      <c r="Z213" s="90"/>
      <c r="AA213" s="90"/>
      <c r="AB213" s="90"/>
      <c r="AC213" s="90"/>
    </row>
    <row r="214" spans="1:30" ht="11.25" customHeight="1">
      <c r="A214" s="18"/>
      <c r="B214" s="1263"/>
      <c r="C214" s="1118"/>
      <c r="D214" s="1264"/>
      <c r="E214" s="1264"/>
      <c r="F214" s="1265"/>
      <c r="G214" s="1266"/>
      <c r="H214" s="1266"/>
      <c r="I214" s="1266"/>
      <c r="J214" s="1266"/>
      <c r="K214" s="1119"/>
      <c r="L214" s="1119"/>
      <c r="M214" s="1267"/>
      <c r="N214" s="643"/>
      <c r="O214" s="644"/>
      <c r="P214" s="90"/>
      <c r="Q214" s="90"/>
      <c r="R214" s="90"/>
      <c r="S214" s="90"/>
      <c r="T214" s="90"/>
      <c r="U214" s="90"/>
      <c r="V214" s="90"/>
      <c r="W214" s="90"/>
      <c r="X214" s="90"/>
      <c r="Y214" s="90"/>
      <c r="Z214" s="90"/>
      <c r="AA214" s="90"/>
      <c r="AB214" s="90"/>
      <c r="AC214" s="90"/>
    </row>
    <row r="215" spans="1:30" ht="11.25" customHeight="1">
      <c r="A215" s="18"/>
      <c r="B215" s="1268"/>
      <c r="C215" s="1118"/>
      <c r="D215" s="1264"/>
      <c r="E215" s="1264"/>
      <c r="F215" s="1265"/>
      <c r="G215" s="1266"/>
      <c r="H215" s="1266"/>
      <c r="I215" s="1266"/>
      <c r="J215" s="1266"/>
      <c r="K215" s="1119"/>
      <c r="L215" s="1119"/>
      <c r="M215" s="1267"/>
      <c r="N215" s="643"/>
      <c r="O215" s="644"/>
      <c r="P215" s="90"/>
      <c r="Q215" s="90"/>
      <c r="R215" s="90"/>
      <c r="S215" s="90"/>
      <c r="T215" s="90"/>
      <c r="U215" s="90"/>
      <c r="V215" s="90"/>
      <c r="W215" s="90"/>
      <c r="X215" s="90"/>
      <c r="Y215" s="90"/>
      <c r="Z215" s="90"/>
      <c r="AA215" s="90"/>
      <c r="AB215" s="90"/>
      <c r="AC215" s="90"/>
    </row>
    <row r="216" spans="1:30" ht="11.25" customHeight="1">
      <c r="A216" s="18"/>
      <c r="B216" s="1268"/>
      <c r="C216" s="1118"/>
      <c r="D216" s="1264"/>
      <c r="E216" s="1264"/>
      <c r="F216" s="1265"/>
      <c r="G216" s="1266"/>
      <c r="H216" s="1266"/>
      <c r="I216" s="1266"/>
      <c r="J216" s="1266"/>
      <c r="K216" s="1119"/>
      <c r="L216" s="1119"/>
      <c r="M216" s="1267"/>
      <c r="N216" s="643"/>
      <c r="O216" s="644"/>
      <c r="P216" s="90"/>
      <c r="Q216" s="90"/>
      <c r="R216" s="90"/>
      <c r="S216" s="90"/>
      <c r="T216" s="90"/>
      <c r="U216" s="90"/>
      <c r="V216" s="90"/>
      <c r="W216" s="90"/>
      <c r="X216" s="90"/>
      <c r="Y216" s="90"/>
      <c r="Z216" s="90"/>
      <c r="AA216" s="90"/>
      <c r="AB216" s="90"/>
      <c r="AC216" s="90"/>
    </row>
    <row r="217" spans="1:30" ht="11.25" customHeight="1">
      <c r="A217" s="18"/>
      <c r="B217" s="1269"/>
      <c r="C217" s="1270"/>
      <c r="D217" s="1271"/>
      <c r="E217" s="1271"/>
      <c r="F217" s="1272"/>
      <c r="G217" s="1273"/>
      <c r="H217" s="1273"/>
      <c r="I217" s="1273"/>
      <c r="J217" s="1273"/>
      <c r="K217" s="1274"/>
      <c r="L217" s="1274"/>
      <c r="M217" s="1275"/>
      <c r="N217" s="645"/>
      <c r="O217" s="646"/>
      <c r="P217" s="90"/>
      <c r="Q217" s="90"/>
      <c r="R217" s="90"/>
      <c r="S217" s="90"/>
      <c r="T217" s="90"/>
      <c r="U217" s="90"/>
      <c r="V217" s="90"/>
      <c r="W217" s="90"/>
      <c r="X217" s="90"/>
      <c r="Y217" s="90"/>
      <c r="Z217" s="90"/>
      <c r="AA217" s="90"/>
      <c r="AB217" s="90"/>
      <c r="AC217" s="90"/>
    </row>
    <row r="218" spans="1:30" ht="11.25" customHeight="1">
      <c r="A218" s="18"/>
      <c r="B218" s="196"/>
      <c r="C218" s="196"/>
      <c r="D218" s="196"/>
      <c r="E218" s="196"/>
      <c r="F218" s="201"/>
      <c r="G218" s="196"/>
      <c r="H218" s="196"/>
      <c r="I218" s="196"/>
      <c r="J218" s="196"/>
      <c r="K218" s="201"/>
      <c r="L218" s="201"/>
      <c r="M218" s="201"/>
      <c r="N218" s="115"/>
      <c r="O218" s="90"/>
      <c r="P218" s="90"/>
      <c r="Q218" s="90"/>
      <c r="R218" s="90"/>
      <c r="S218" s="90"/>
      <c r="T218" s="90"/>
      <c r="U218" s="90"/>
      <c r="V218" s="90"/>
      <c r="W218" s="90"/>
      <c r="X218" s="90"/>
      <c r="Y218" s="90"/>
      <c r="Z218" s="90"/>
      <c r="AA218" s="90"/>
      <c r="AB218" s="90"/>
      <c r="AC218" s="90"/>
    </row>
    <row r="219" spans="1:30" ht="11.25" customHeight="1">
      <c r="A219" s="9"/>
      <c r="B219" s="610"/>
      <c r="C219" s="90"/>
      <c r="D219" s="90"/>
      <c r="E219" s="90"/>
      <c r="F219" s="102"/>
      <c r="G219" s="90"/>
      <c r="H219" s="90"/>
      <c r="I219" s="90"/>
      <c r="J219" s="90"/>
      <c r="K219" s="168"/>
      <c r="L219" s="168"/>
      <c r="M219" s="102"/>
      <c r="N219" s="115"/>
      <c r="O219" s="90"/>
      <c r="P219" s="90"/>
      <c r="Q219" s="90"/>
      <c r="R219" s="90"/>
      <c r="S219" s="90"/>
      <c r="T219" s="90"/>
      <c r="U219" s="90"/>
      <c r="V219" s="90"/>
      <c r="W219" s="90"/>
      <c r="X219" s="90"/>
      <c r="Y219" s="90"/>
      <c r="Z219" s="90"/>
      <c r="AA219" s="90"/>
      <c r="AB219" s="90"/>
      <c r="AC219" s="90"/>
    </row>
    <row r="220" spans="1:30" ht="11.25" customHeight="1">
      <c r="A220" s="17" t="s">
        <v>66</v>
      </c>
      <c r="B220" s="18" t="s">
        <v>67</v>
      </c>
      <c r="C220" s="18"/>
      <c r="D220" s="18"/>
      <c r="E220" s="196"/>
      <c r="F220" s="201"/>
      <c r="G220" s="196"/>
      <c r="H220" s="196"/>
      <c r="I220" s="196"/>
      <c r="J220" s="196"/>
      <c r="K220" s="201"/>
      <c r="L220" s="201"/>
      <c r="M220" s="201"/>
      <c r="N220" s="115"/>
      <c r="O220" s="90"/>
      <c r="P220" s="90"/>
      <c r="Q220" s="90"/>
      <c r="R220" s="90"/>
      <c r="S220" s="90"/>
      <c r="T220" s="90"/>
      <c r="U220" s="90"/>
      <c r="V220" s="90"/>
      <c r="W220" s="90"/>
      <c r="X220" s="90"/>
      <c r="Y220" s="90"/>
      <c r="Z220" s="90"/>
      <c r="AA220" s="90"/>
      <c r="AB220" s="90"/>
      <c r="AC220" s="90"/>
    </row>
    <row r="221" spans="1:30" ht="11.25" customHeight="1">
      <c r="A221" s="647"/>
      <c r="B221" s="648" t="s">
        <v>1223</v>
      </c>
      <c r="C221" s="189"/>
      <c r="D221" s="189"/>
      <c r="E221" s="189"/>
      <c r="F221" s="649"/>
      <c r="G221" s="189"/>
      <c r="H221" s="189"/>
      <c r="I221" s="189"/>
      <c r="J221" s="189"/>
      <c r="K221" s="634"/>
      <c r="L221" s="634"/>
      <c r="M221" s="634"/>
      <c r="N221" s="115"/>
      <c r="O221" s="90"/>
      <c r="P221" s="90"/>
      <c r="Q221" s="90"/>
      <c r="R221" s="90"/>
      <c r="S221" s="90"/>
      <c r="T221" s="90"/>
      <c r="U221" s="90"/>
      <c r="V221" s="90"/>
      <c r="W221" s="90"/>
      <c r="X221" s="90"/>
      <c r="Y221" s="90"/>
      <c r="Z221" s="90"/>
      <c r="AA221" s="90"/>
      <c r="AB221" s="90"/>
      <c r="AC221" s="90"/>
    </row>
    <row r="222" spans="1:30">
      <c r="A222" s="87"/>
      <c r="B222" s="648" t="s">
        <v>1224</v>
      </c>
      <c r="C222" s="345"/>
      <c r="D222" s="345"/>
      <c r="E222" s="345"/>
      <c r="F222" s="650"/>
      <c r="G222" s="345"/>
      <c r="H222" s="345"/>
      <c r="I222" s="345"/>
      <c r="J222" s="651"/>
      <c r="K222" s="652"/>
      <c r="L222" s="652"/>
      <c r="M222" s="650"/>
      <c r="N222" s="115"/>
      <c r="O222" s="90"/>
      <c r="P222" s="90"/>
      <c r="Q222" s="90"/>
      <c r="R222" s="90"/>
      <c r="S222" s="90"/>
      <c r="T222" s="90"/>
      <c r="U222" s="90"/>
      <c r="V222" s="90"/>
      <c r="W222" s="90"/>
      <c r="X222" s="90"/>
      <c r="Y222" s="90"/>
      <c r="Z222" s="90"/>
      <c r="AA222" s="90"/>
      <c r="AB222" s="90"/>
      <c r="AC222" s="90"/>
      <c r="AD222" s="608"/>
    </row>
    <row r="223" spans="1:30">
      <c r="A223" s="87"/>
      <c r="C223" s="653"/>
      <c r="D223" s="653"/>
      <c r="E223" s="653"/>
      <c r="F223" s="654"/>
      <c r="G223" s="653"/>
      <c r="H223" s="653"/>
      <c r="I223" s="653"/>
      <c r="J223" s="655"/>
      <c r="K223" s="656"/>
      <c r="L223" s="656"/>
      <c r="M223" s="654"/>
      <c r="N223" s="115"/>
      <c r="O223" s="90"/>
      <c r="P223" s="90"/>
      <c r="Q223" s="90"/>
      <c r="R223" s="90"/>
      <c r="S223" s="90"/>
      <c r="T223" s="90"/>
      <c r="U223" s="90"/>
      <c r="V223" s="90"/>
      <c r="W223" s="90"/>
      <c r="X223" s="90"/>
      <c r="Y223" s="90"/>
      <c r="Z223" s="90"/>
      <c r="AA223" s="90"/>
      <c r="AB223" s="90"/>
      <c r="AC223" s="90"/>
      <c r="AD223" s="608"/>
    </row>
    <row r="224" spans="1:30">
      <c r="A224" s="657"/>
      <c r="B224" s="658" t="s">
        <v>1225</v>
      </c>
      <c r="C224" s="659"/>
      <c r="D224" s="659"/>
      <c r="E224" s="659"/>
      <c r="F224" s="660"/>
      <c r="G224" s="659"/>
      <c r="H224" s="659"/>
      <c r="I224" s="659"/>
      <c r="J224" s="661"/>
      <c r="K224" s="662"/>
      <c r="L224" s="662"/>
      <c r="M224" s="663"/>
      <c r="N224" s="664" t="s">
        <v>1226</v>
      </c>
      <c r="O224" s="665"/>
      <c r="P224" s="90"/>
      <c r="Q224" s="90"/>
      <c r="R224" s="90"/>
      <c r="S224" s="90"/>
      <c r="T224" s="90"/>
      <c r="U224" s="90"/>
      <c r="V224" s="90"/>
      <c r="W224" s="90"/>
      <c r="X224" s="90"/>
      <c r="Y224" s="90"/>
      <c r="Z224" s="90"/>
      <c r="AA224" s="90"/>
      <c r="AB224" s="90"/>
      <c r="AC224" s="90"/>
      <c r="AD224" s="608"/>
    </row>
    <row r="225" spans="1:30" ht="30" customHeight="1">
      <c r="A225" s="657"/>
      <c r="B225" s="1276"/>
      <c r="C225" s="1277"/>
      <c r="D225" s="1277"/>
      <c r="E225" s="1277"/>
      <c r="F225" s="1278"/>
      <c r="G225" s="1277"/>
      <c r="H225" s="1277"/>
      <c r="I225" s="1277"/>
      <c r="J225" s="1279"/>
      <c r="K225" s="1280"/>
      <c r="L225" s="1280"/>
      <c r="M225" s="1281"/>
      <c r="O225" s="665"/>
      <c r="P225" s="90"/>
      <c r="Q225" s="90"/>
      <c r="R225" s="90"/>
      <c r="S225" s="90"/>
      <c r="T225" s="90"/>
      <c r="U225" s="90"/>
      <c r="V225" s="90"/>
      <c r="W225" s="90"/>
      <c r="X225" s="90"/>
      <c r="Y225" s="90"/>
      <c r="Z225" s="90"/>
      <c r="AA225" s="90"/>
      <c r="AB225" s="90"/>
      <c r="AC225" s="90"/>
      <c r="AD225" s="608"/>
    </row>
    <row r="226" spans="1:30" ht="30" customHeight="1">
      <c r="A226" s="657"/>
      <c r="B226" s="1282"/>
      <c r="C226" s="1271"/>
      <c r="D226" s="1271"/>
      <c r="E226" s="1271"/>
      <c r="F226" s="1283"/>
      <c r="G226" s="1271"/>
      <c r="H226" s="1271"/>
      <c r="I226" s="1271"/>
      <c r="J226" s="1284"/>
      <c r="K226" s="1285"/>
      <c r="L226" s="1285"/>
      <c r="M226" s="1286"/>
      <c r="N226" s="630"/>
      <c r="O226" s="665"/>
      <c r="P226" s="90"/>
      <c r="Q226" s="90"/>
      <c r="R226" s="90"/>
      <c r="S226" s="90"/>
      <c r="T226" s="90"/>
      <c r="U226" s="90"/>
      <c r="V226" s="90"/>
      <c r="W226" s="90"/>
      <c r="X226" s="90"/>
      <c r="Y226" s="90"/>
      <c r="Z226" s="90"/>
      <c r="AA226" s="90"/>
      <c r="AB226" s="90"/>
      <c r="AC226" s="90"/>
      <c r="AD226" s="608"/>
    </row>
    <row r="227" spans="1:30" ht="30" customHeight="1">
      <c r="A227" s="87"/>
      <c r="B227" s="138"/>
      <c r="C227" s="345"/>
      <c r="D227" s="345"/>
      <c r="E227" s="345"/>
      <c r="F227" s="650"/>
      <c r="G227" s="345"/>
      <c r="H227" s="345"/>
      <c r="I227" s="345"/>
      <c r="J227" s="651"/>
      <c r="K227" s="652"/>
      <c r="L227" s="652"/>
      <c r="M227" s="650"/>
      <c r="N227" s="115"/>
      <c r="O227" s="90"/>
      <c r="P227" s="90"/>
      <c r="Q227" s="90"/>
      <c r="R227" s="90"/>
      <c r="S227" s="90"/>
      <c r="T227" s="90"/>
      <c r="U227" s="90"/>
      <c r="V227" s="90"/>
      <c r="W227" s="90"/>
      <c r="X227" s="90"/>
      <c r="Y227" s="90"/>
      <c r="Z227" s="90"/>
      <c r="AA227" s="90"/>
      <c r="AB227" s="90"/>
      <c r="AC227" s="90"/>
      <c r="AD227" s="608"/>
    </row>
    <row r="228" spans="1:30" ht="30" customHeight="1">
      <c r="A228" s="647"/>
      <c r="C228" s="189"/>
      <c r="D228" s="189"/>
      <c r="E228" s="189"/>
      <c r="F228" s="649"/>
      <c r="G228" s="189"/>
      <c r="H228" s="189"/>
      <c r="I228" s="189"/>
      <c r="J228" s="651" t="s">
        <v>464</v>
      </c>
      <c r="K228" s="1287" t="s">
        <v>1227</v>
      </c>
      <c r="L228" s="1287" t="s">
        <v>1227</v>
      </c>
      <c r="M228" s="649" t="s">
        <v>232</v>
      </c>
      <c r="N228" s="115"/>
      <c r="O228" s="665"/>
      <c r="P228" s="90"/>
      <c r="Q228" s="90"/>
      <c r="R228" s="90"/>
      <c r="S228" s="90"/>
      <c r="T228" s="90"/>
      <c r="U228" s="90"/>
      <c r="V228" s="90"/>
      <c r="W228" s="90"/>
      <c r="X228" s="90"/>
      <c r="Y228" s="90"/>
      <c r="Z228" s="90"/>
      <c r="AA228" s="90"/>
      <c r="AB228" s="90"/>
      <c r="AC228" s="90"/>
    </row>
    <row r="229" spans="1:30" ht="11.25" customHeight="1">
      <c r="A229" s="647"/>
      <c r="B229" s="189"/>
      <c r="C229" s="189"/>
      <c r="D229" s="189"/>
      <c r="E229" s="189"/>
      <c r="F229" s="649"/>
      <c r="G229" s="189"/>
      <c r="H229" s="189"/>
      <c r="I229" s="189"/>
      <c r="J229" s="649" t="s">
        <v>142</v>
      </c>
      <c r="K229" s="649"/>
      <c r="L229" s="649" t="s">
        <v>142</v>
      </c>
      <c r="M229" s="649" t="s">
        <v>142</v>
      </c>
      <c r="N229" s="115"/>
      <c r="O229" s="90"/>
      <c r="P229" s="90"/>
      <c r="Q229" s="90"/>
      <c r="R229" s="90"/>
      <c r="S229" s="90"/>
      <c r="T229" s="90"/>
      <c r="U229" s="90"/>
      <c r="V229" s="90"/>
      <c r="W229" s="90"/>
      <c r="X229" s="90"/>
      <c r="Y229" s="90"/>
      <c r="Z229" s="90"/>
      <c r="AA229" s="90"/>
      <c r="AB229" s="90"/>
      <c r="AC229" s="90"/>
    </row>
    <row r="230" spans="1:30">
      <c r="A230" s="647"/>
      <c r="B230" s="647" t="s">
        <v>1131</v>
      </c>
      <c r="C230" s="189"/>
      <c r="D230" s="189"/>
      <c r="E230" s="189"/>
      <c r="F230" s="666"/>
      <c r="G230" s="189"/>
      <c r="H230" s="189"/>
      <c r="I230" s="189"/>
      <c r="J230" s="634"/>
      <c r="K230" s="634"/>
      <c r="L230" s="634"/>
      <c r="M230" s="634"/>
      <c r="N230" s="115"/>
      <c r="O230" s="90"/>
      <c r="P230" s="90"/>
      <c r="Q230" s="90"/>
      <c r="R230" s="90"/>
      <c r="S230" s="90"/>
      <c r="T230" s="90"/>
      <c r="U230" s="90"/>
      <c r="V230" s="90"/>
      <c r="W230" s="90"/>
      <c r="X230" s="90"/>
      <c r="Y230" s="90"/>
      <c r="Z230" s="90"/>
      <c r="AA230" s="90"/>
      <c r="AB230" s="90"/>
      <c r="AC230" s="90"/>
    </row>
    <row r="231" spans="1:30" ht="12" customHeight="1">
      <c r="A231" s="647"/>
      <c r="B231" s="189" t="s">
        <v>949</v>
      </c>
      <c r="C231" s="189"/>
      <c r="D231" s="189"/>
      <c r="E231" s="189"/>
      <c r="F231" s="634"/>
      <c r="G231" s="189"/>
      <c r="H231" s="189"/>
      <c r="I231" s="189"/>
      <c r="J231" s="1765"/>
      <c r="K231" s="1765"/>
      <c r="L231" s="1765"/>
      <c r="M231" s="1766">
        <f t="shared" ref="M231:M236" si="16">SUM(J231:L231)</f>
        <v>0</v>
      </c>
      <c r="N231" s="115"/>
      <c r="O231" s="90"/>
      <c r="P231" s="90"/>
      <c r="Q231" s="90"/>
      <c r="R231" s="90"/>
      <c r="S231" s="90"/>
      <c r="T231" s="90"/>
      <c r="U231" s="90"/>
      <c r="V231" s="90"/>
      <c r="W231" s="90"/>
      <c r="X231" s="90"/>
      <c r="Y231" s="90"/>
      <c r="Z231" s="90"/>
      <c r="AA231" s="90"/>
      <c r="AB231" s="90"/>
      <c r="AC231" s="90"/>
    </row>
    <row r="232" spans="1:30" ht="12" customHeight="1">
      <c r="A232" s="647"/>
      <c r="B232" s="189" t="s">
        <v>849</v>
      </c>
      <c r="C232" s="189"/>
      <c r="D232" s="189"/>
      <c r="E232" s="189"/>
      <c r="F232" s="634"/>
      <c r="G232" s="189"/>
      <c r="H232" s="189"/>
      <c r="I232" s="189"/>
      <c r="J232" s="1765"/>
      <c r="K232" s="1765"/>
      <c r="L232" s="1765"/>
      <c r="M232" s="1766">
        <f t="shared" si="16"/>
        <v>0</v>
      </c>
      <c r="N232" s="667" t="s">
        <v>1229</v>
      </c>
      <c r="O232" s="90"/>
      <c r="P232" s="90"/>
      <c r="Q232" s="90"/>
      <c r="R232" s="90"/>
      <c r="S232" s="90"/>
      <c r="T232" s="90"/>
      <c r="U232" s="90"/>
      <c r="V232" s="90"/>
      <c r="W232" s="90"/>
      <c r="X232" s="90"/>
      <c r="Y232" s="90"/>
      <c r="Z232" s="90"/>
      <c r="AA232" s="90"/>
      <c r="AB232" s="90"/>
      <c r="AC232" s="90"/>
    </row>
    <row r="233" spans="1:30" s="1402" customFormat="1" ht="12" customHeight="1">
      <c r="A233" s="1832"/>
      <c r="B233" s="1833" t="s">
        <v>850</v>
      </c>
      <c r="C233" s="1833"/>
      <c r="D233" s="1833"/>
      <c r="E233" s="1833"/>
      <c r="F233" s="1834"/>
      <c r="G233" s="1833"/>
      <c r="H233" s="1833"/>
      <c r="I233" s="1833"/>
      <c r="J233" s="1835"/>
      <c r="K233" s="1835"/>
      <c r="L233" s="1835"/>
      <c r="M233" s="1766">
        <f t="shared" si="16"/>
        <v>0</v>
      </c>
      <c r="N233" s="970"/>
      <c r="O233" s="971"/>
      <c r="P233" s="971"/>
      <c r="Q233" s="971"/>
      <c r="R233" s="971"/>
      <c r="S233" s="971"/>
      <c r="T233" s="971"/>
      <c r="U233" s="971"/>
      <c r="V233" s="971"/>
      <c r="W233" s="971"/>
      <c r="X233" s="971"/>
      <c r="Y233" s="971"/>
      <c r="Z233" s="971"/>
      <c r="AA233" s="971"/>
      <c r="AB233" s="971"/>
      <c r="AC233" s="971"/>
    </row>
    <row r="234" spans="1:30" s="1402" customFormat="1" ht="12" customHeight="1">
      <c r="A234" s="1832"/>
      <c r="B234" s="422" t="s">
        <v>1230</v>
      </c>
      <c r="C234" s="1833"/>
      <c r="D234" s="1833"/>
      <c r="E234" s="1833"/>
      <c r="F234" s="1834"/>
      <c r="G234" s="1833"/>
      <c r="H234" s="1833"/>
      <c r="I234" s="1833"/>
      <c r="J234" s="1835"/>
      <c r="K234" s="1835"/>
      <c r="L234" s="1835"/>
      <c r="M234" s="1766">
        <f t="shared" si="16"/>
        <v>0</v>
      </c>
      <c r="N234" s="970"/>
      <c r="O234" s="971"/>
      <c r="P234" s="971"/>
      <c r="Q234" s="971"/>
      <c r="R234" s="971"/>
      <c r="S234" s="971"/>
      <c r="T234" s="971"/>
      <c r="U234" s="971"/>
      <c r="V234" s="971"/>
      <c r="W234" s="971"/>
      <c r="X234" s="971"/>
      <c r="Y234" s="971"/>
      <c r="Z234" s="971"/>
      <c r="AA234" s="971"/>
      <c r="AB234" s="971"/>
      <c r="AC234" s="971"/>
    </row>
    <row r="235" spans="1:30" s="1402" customFormat="1" ht="12" customHeight="1">
      <c r="A235" s="1832"/>
      <c r="B235" s="711" t="s">
        <v>608</v>
      </c>
      <c r="C235" s="1833"/>
      <c r="D235" s="1833"/>
      <c r="E235" s="1833"/>
      <c r="F235" s="1834"/>
      <c r="G235" s="1833"/>
      <c r="H235" s="1833"/>
      <c r="I235" s="1833"/>
      <c r="J235" s="1835"/>
      <c r="K235" s="1835"/>
      <c r="L235" s="1835"/>
      <c r="M235" s="1766">
        <f t="shared" si="16"/>
        <v>0</v>
      </c>
      <c r="N235" s="970"/>
      <c r="O235" s="971"/>
      <c r="P235" s="971"/>
      <c r="Q235" s="971"/>
      <c r="R235" s="971"/>
      <c r="S235" s="971"/>
      <c r="T235" s="971"/>
      <c r="U235" s="971"/>
      <c r="V235" s="971"/>
      <c r="W235" s="971"/>
      <c r="X235" s="971"/>
      <c r="Y235" s="971"/>
      <c r="Z235" s="971"/>
      <c r="AA235" s="971"/>
      <c r="AB235" s="971"/>
      <c r="AC235" s="971"/>
    </row>
    <row r="236" spans="1:30" s="1402" customFormat="1" ht="11.25" customHeight="1">
      <c r="A236" s="1832"/>
      <c r="B236" s="1830" t="s">
        <v>1375</v>
      </c>
      <c r="C236" s="1833"/>
      <c r="D236" s="1833"/>
      <c r="E236" s="1833"/>
      <c r="F236" s="1834"/>
      <c r="G236" s="1833"/>
      <c r="H236" s="1833"/>
      <c r="I236" s="1833"/>
      <c r="J236" s="1835"/>
      <c r="K236" s="1835"/>
      <c r="L236" s="1835"/>
      <c r="M236" s="1766">
        <f t="shared" si="16"/>
        <v>0</v>
      </c>
      <c r="N236" s="970"/>
      <c r="O236" s="971"/>
      <c r="P236" s="971"/>
      <c r="Q236" s="971"/>
      <c r="R236" s="971"/>
      <c r="S236" s="971"/>
      <c r="T236" s="971"/>
      <c r="U236" s="971"/>
      <c r="V236" s="971"/>
      <c r="W236" s="971"/>
      <c r="X236" s="971"/>
      <c r="Y236" s="971"/>
      <c r="Z236" s="971"/>
      <c r="AA236" s="971"/>
      <c r="AB236" s="971"/>
      <c r="AC236" s="971"/>
    </row>
    <row r="237" spans="1:30" ht="12" customHeight="1">
      <c r="A237" s="647"/>
      <c r="B237" s="668" t="s">
        <v>1154</v>
      </c>
      <c r="C237" s="647"/>
      <c r="D237" s="647"/>
      <c r="E237" s="647"/>
      <c r="F237" s="669"/>
      <c r="G237" s="647"/>
      <c r="H237" s="647"/>
      <c r="I237" s="647"/>
      <c r="J237" s="1767">
        <f>SUM(J231:J236)</f>
        <v>0</v>
      </c>
      <c r="K237" s="1767">
        <f>SUM(K231:K236)</f>
        <v>0</v>
      </c>
      <c r="L237" s="1767">
        <f>SUM(L231:L236)</f>
        <v>0</v>
      </c>
      <c r="M237" s="1767">
        <f>SUM(M231:M236)</f>
        <v>0</v>
      </c>
      <c r="N237" s="670"/>
      <c r="O237" s="142"/>
      <c r="P237" s="90"/>
      <c r="Q237" s="90"/>
      <c r="R237" s="90"/>
      <c r="S237" s="90"/>
      <c r="T237" s="90"/>
      <c r="U237" s="90"/>
      <c r="V237" s="90"/>
      <c r="W237" s="90"/>
      <c r="X237" s="90"/>
      <c r="Y237" s="90"/>
      <c r="Z237" s="90"/>
      <c r="AA237" s="90"/>
      <c r="AB237" s="90"/>
      <c r="AC237" s="90"/>
    </row>
    <row r="238" spans="1:30" ht="12" customHeight="1">
      <c r="A238" s="647"/>
      <c r="B238" s="671" t="s">
        <v>597</v>
      </c>
      <c r="C238" s="189"/>
      <c r="D238" s="189"/>
      <c r="E238" s="189"/>
      <c r="F238" s="634"/>
      <c r="G238" s="189"/>
      <c r="H238" s="189"/>
      <c r="I238" s="189"/>
      <c r="J238" s="1765"/>
      <c r="K238" s="1765"/>
      <c r="L238" s="1765"/>
      <c r="M238" s="1766">
        <f>SUM(J238:L238)</f>
        <v>0</v>
      </c>
      <c r="N238" s="115"/>
      <c r="O238" s="90"/>
      <c r="P238" s="90"/>
      <c r="Q238" s="90"/>
      <c r="R238" s="90"/>
      <c r="S238" s="90"/>
      <c r="T238" s="90"/>
      <c r="U238" s="90"/>
      <c r="V238" s="90"/>
      <c r="W238" s="90"/>
      <c r="X238" s="90"/>
      <c r="Y238" s="90"/>
      <c r="Z238" s="90"/>
      <c r="AA238" s="90"/>
      <c r="AB238" s="90"/>
      <c r="AC238" s="90"/>
    </row>
    <row r="239" spans="1:30" ht="12" customHeight="1">
      <c r="A239" s="647"/>
      <c r="B239" s="671" t="s">
        <v>140</v>
      </c>
      <c r="C239" s="189"/>
      <c r="D239" s="189"/>
      <c r="E239" s="189"/>
      <c r="F239" s="634"/>
      <c r="G239" s="189"/>
      <c r="H239" s="189"/>
      <c r="I239" s="189"/>
      <c r="J239" s="1768">
        <f>SUM(J237:J238)</f>
        <v>0</v>
      </c>
      <c r="K239" s="1768">
        <f t="shared" ref="K239:M239" si="17">SUM(K237:K238)</f>
        <v>0</v>
      </c>
      <c r="L239" s="1768">
        <f t="shared" si="17"/>
        <v>0</v>
      </c>
      <c r="M239" s="1768">
        <f t="shared" si="17"/>
        <v>0</v>
      </c>
      <c r="N239" s="670"/>
      <c r="O239" s="142"/>
      <c r="P239" s="90"/>
      <c r="Q239" s="90"/>
      <c r="R239" s="90"/>
      <c r="S239" s="90"/>
      <c r="T239" s="90"/>
      <c r="U239" s="90"/>
      <c r="V239" s="90"/>
      <c r="W239" s="90"/>
      <c r="X239" s="90"/>
      <c r="Y239" s="90"/>
      <c r="Z239" s="90"/>
      <c r="AA239" s="90"/>
      <c r="AB239" s="90"/>
      <c r="AC239" s="90"/>
    </row>
    <row r="240" spans="1:30" ht="12" customHeight="1">
      <c r="A240" s="9"/>
      <c r="B240" s="610" t="s">
        <v>816</v>
      </c>
      <c r="C240" s="90"/>
      <c r="D240" s="90"/>
      <c r="E240" s="90"/>
      <c r="F240" s="102"/>
      <c r="G240" s="90"/>
      <c r="H240" s="90"/>
      <c r="I240" s="90"/>
      <c r="J240" s="1612"/>
      <c r="K240" s="1612"/>
      <c r="L240" s="1612"/>
      <c r="M240" s="1603">
        <f>SUM(J240:L240)</f>
        <v>0</v>
      </c>
      <c r="N240" s="115"/>
      <c r="O240" s="90"/>
      <c r="P240" s="90"/>
      <c r="Q240" s="90"/>
      <c r="R240" s="90"/>
      <c r="S240" s="90"/>
      <c r="T240" s="90"/>
      <c r="U240" s="90"/>
      <c r="V240" s="90"/>
      <c r="W240" s="90"/>
      <c r="X240" s="90"/>
      <c r="Y240" s="90"/>
      <c r="Z240" s="90"/>
      <c r="AA240" s="90"/>
      <c r="AB240" s="90"/>
      <c r="AC240" s="90"/>
    </row>
    <row r="241" spans="1:29" ht="12" customHeight="1">
      <c r="A241" s="9"/>
      <c r="B241" s="90"/>
      <c r="C241" s="90"/>
      <c r="D241" s="90"/>
      <c r="E241" s="90"/>
      <c r="F241" s="102"/>
      <c r="G241" s="90"/>
      <c r="H241" s="90"/>
      <c r="I241" s="90"/>
      <c r="J241" s="1603"/>
      <c r="K241" s="1603"/>
      <c r="L241" s="1603"/>
      <c r="M241" s="1603"/>
      <c r="N241" s="115"/>
      <c r="O241" s="90"/>
      <c r="P241" s="90"/>
      <c r="Q241" s="90"/>
      <c r="R241" s="90"/>
      <c r="S241" s="90"/>
      <c r="T241" s="90"/>
      <c r="U241" s="90"/>
      <c r="V241" s="90"/>
      <c r="W241" s="90"/>
      <c r="X241" s="90"/>
      <c r="Y241" s="90"/>
      <c r="Z241" s="90"/>
      <c r="AA241" s="90"/>
      <c r="AB241" s="90"/>
      <c r="AC241" s="90"/>
    </row>
    <row r="242" spans="1:29" ht="12" customHeight="1">
      <c r="A242" s="9"/>
      <c r="B242" s="90" t="s">
        <v>849</v>
      </c>
      <c r="C242" s="90"/>
      <c r="D242" s="90"/>
      <c r="E242" s="90"/>
      <c r="F242" s="102"/>
      <c r="G242" s="90"/>
      <c r="H242" s="90"/>
      <c r="I242" s="90"/>
      <c r="J242" s="1612"/>
      <c r="K242" s="1612"/>
      <c r="L242" s="1612"/>
      <c r="M242" s="1603">
        <f t="shared" ref="M242:M246" si="18">SUM(J242:L242)</f>
        <v>0</v>
      </c>
      <c r="N242" s="115"/>
      <c r="O242" s="90"/>
      <c r="P242" s="90"/>
      <c r="Q242" s="90"/>
      <c r="R242" s="90"/>
      <c r="S242" s="90"/>
      <c r="T242" s="90"/>
      <c r="U242" s="90"/>
      <c r="V242" s="90"/>
      <c r="W242" s="90"/>
      <c r="X242" s="90"/>
      <c r="Y242" s="90"/>
      <c r="Z242" s="90"/>
      <c r="AA242" s="90"/>
      <c r="AB242" s="90"/>
      <c r="AC242" s="90"/>
    </row>
    <row r="243" spans="1:29" ht="12" customHeight="1">
      <c r="A243" s="9"/>
      <c r="B243" s="90" t="s">
        <v>850</v>
      </c>
      <c r="C243" s="90"/>
      <c r="D243" s="90"/>
      <c r="E243" s="90"/>
      <c r="F243" s="102"/>
      <c r="G243" s="90"/>
      <c r="H243" s="90"/>
      <c r="I243" s="90"/>
      <c r="J243" s="1612"/>
      <c r="K243" s="1612"/>
      <c r="L243" s="1612"/>
      <c r="M243" s="1603">
        <f t="shared" si="18"/>
        <v>0</v>
      </c>
      <c r="N243" s="115"/>
      <c r="O243" s="90"/>
      <c r="P243" s="90"/>
      <c r="Q243" s="90"/>
      <c r="R243" s="90"/>
      <c r="S243" s="90"/>
      <c r="T243" s="90"/>
      <c r="U243" s="90"/>
      <c r="V243" s="90"/>
      <c r="W243" s="90"/>
      <c r="X243" s="90"/>
      <c r="Y243" s="90"/>
      <c r="Z243" s="90"/>
      <c r="AA243" s="90"/>
      <c r="AB243" s="90"/>
      <c r="AC243" s="90"/>
    </row>
    <row r="244" spans="1:29" ht="12" customHeight="1">
      <c r="A244" s="9"/>
      <c r="B244" s="90" t="s">
        <v>1230</v>
      </c>
      <c r="C244" s="90"/>
      <c r="D244" s="90"/>
      <c r="E244" s="90"/>
      <c r="F244" s="102"/>
      <c r="G244" s="90"/>
      <c r="H244" s="90"/>
      <c r="I244" s="90"/>
      <c r="J244" s="1612"/>
      <c r="K244" s="1612"/>
      <c r="L244" s="1612"/>
      <c r="M244" s="1603">
        <f t="shared" si="18"/>
        <v>0</v>
      </c>
      <c r="N244" s="115"/>
      <c r="O244" s="90"/>
      <c r="P244" s="90"/>
      <c r="Q244" s="90"/>
      <c r="R244" s="90"/>
      <c r="S244" s="90"/>
      <c r="T244" s="90"/>
      <c r="U244" s="90"/>
      <c r="V244" s="90"/>
      <c r="W244" s="90"/>
      <c r="X244" s="90"/>
      <c r="Y244" s="90"/>
      <c r="Z244" s="90"/>
      <c r="AA244" s="90"/>
      <c r="AB244" s="90"/>
      <c r="AC244" s="90"/>
    </row>
    <row r="245" spans="1:29" ht="12" customHeight="1">
      <c r="A245" s="9"/>
      <c r="B245" s="603" t="s">
        <v>608</v>
      </c>
      <c r="C245" s="90"/>
      <c r="D245" s="90"/>
      <c r="E245" s="90"/>
      <c r="F245" s="102"/>
      <c r="G245" s="90"/>
      <c r="H245" s="90"/>
      <c r="I245" s="90"/>
      <c r="J245" s="1612"/>
      <c r="K245" s="1612"/>
      <c r="L245" s="1612"/>
      <c r="M245" s="1603">
        <f t="shared" si="18"/>
        <v>0</v>
      </c>
      <c r="N245" s="115"/>
      <c r="O245" s="90"/>
      <c r="P245" s="90"/>
      <c r="Q245" s="90"/>
      <c r="R245" s="90"/>
      <c r="S245" s="90"/>
      <c r="T245" s="90"/>
      <c r="U245" s="90"/>
      <c r="V245" s="90"/>
      <c r="W245" s="90"/>
      <c r="X245" s="90"/>
      <c r="Y245" s="90"/>
      <c r="Z245" s="90"/>
      <c r="AA245" s="90"/>
      <c r="AB245" s="90"/>
      <c r="AC245" s="90"/>
    </row>
    <row r="246" spans="1:29" s="1402" customFormat="1" ht="12" customHeight="1">
      <c r="A246" s="1836"/>
      <c r="B246" s="1830" t="s">
        <v>1375</v>
      </c>
      <c r="C246" s="971"/>
      <c r="D246" s="971"/>
      <c r="E246" s="971"/>
      <c r="F246" s="1837"/>
      <c r="G246" s="971"/>
      <c r="H246" s="971"/>
      <c r="I246" s="971"/>
      <c r="J246" s="1838"/>
      <c r="K246" s="1838"/>
      <c r="L246" s="1838"/>
      <c r="M246" s="1603">
        <f t="shared" si="18"/>
        <v>0</v>
      </c>
      <c r="N246" s="970"/>
      <c r="O246" s="971"/>
      <c r="P246" s="971"/>
      <c r="Q246" s="971"/>
      <c r="R246" s="971"/>
      <c r="S246" s="971"/>
      <c r="T246" s="971"/>
      <c r="U246" s="971"/>
      <c r="V246" s="971"/>
      <c r="W246" s="971"/>
      <c r="X246" s="971"/>
      <c r="Y246" s="971"/>
      <c r="Z246" s="971"/>
      <c r="AA246" s="971"/>
      <c r="AB246" s="971"/>
      <c r="AC246" s="971"/>
    </row>
    <row r="247" spans="1:29" ht="12" customHeight="1">
      <c r="A247" s="9"/>
      <c r="B247" s="606" t="s">
        <v>955</v>
      </c>
      <c r="C247" s="9"/>
      <c r="D247" s="9"/>
      <c r="E247" s="9"/>
      <c r="F247" s="185"/>
      <c r="G247" s="9"/>
      <c r="H247" s="9"/>
      <c r="I247" s="9"/>
      <c r="J247" s="1769">
        <f>SUM(J242:J246)+J237</f>
        <v>0</v>
      </c>
      <c r="K247" s="1769">
        <f>SUM(K242:K246)+K237</f>
        <v>0</v>
      </c>
      <c r="L247" s="1769">
        <f>SUM(L242:L246)+L237</f>
        <v>0</v>
      </c>
      <c r="M247" s="1769">
        <f>SUM(M242:M246)+M237</f>
        <v>0</v>
      </c>
      <c r="N247" s="670"/>
      <c r="O247" s="142"/>
      <c r="P247" s="90"/>
      <c r="Q247" s="90"/>
      <c r="R247" s="90"/>
      <c r="S247" s="90"/>
      <c r="T247" s="90"/>
      <c r="U247" s="90"/>
      <c r="V247" s="90"/>
      <c r="W247" s="90"/>
      <c r="X247" s="90"/>
      <c r="Y247" s="90"/>
      <c r="Z247" s="90"/>
      <c r="AA247" s="90"/>
      <c r="AB247" s="90"/>
      <c r="AC247" s="90"/>
    </row>
    <row r="248" spans="1:29" ht="12" customHeight="1">
      <c r="A248" s="9"/>
      <c r="B248" s="610" t="s">
        <v>597</v>
      </c>
      <c r="C248" s="90"/>
      <c r="D248" s="90"/>
      <c r="E248" s="90"/>
      <c r="F248" s="102"/>
      <c r="G248" s="90"/>
      <c r="H248" s="90"/>
      <c r="I248" s="90"/>
      <c r="J248" s="1612"/>
      <c r="K248" s="1612"/>
      <c r="L248" s="1612"/>
      <c r="M248" s="1603">
        <f>SUM(J248:L248)</f>
        <v>0</v>
      </c>
      <c r="N248" s="115"/>
      <c r="O248" s="90"/>
      <c r="P248" s="90"/>
      <c r="Q248" s="90"/>
      <c r="R248" s="90"/>
      <c r="S248" s="90"/>
      <c r="T248" s="90"/>
      <c r="U248" s="90"/>
      <c r="V248" s="90"/>
      <c r="W248" s="90"/>
      <c r="X248" s="90"/>
      <c r="Y248" s="90"/>
      <c r="Z248" s="90"/>
      <c r="AA248" s="90"/>
      <c r="AB248" s="90"/>
      <c r="AC248" s="90"/>
    </row>
    <row r="249" spans="1:29" ht="12" customHeight="1">
      <c r="A249" s="9"/>
      <c r="B249" s="610" t="s">
        <v>140</v>
      </c>
      <c r="C249" s="90"/>
      <c r="D249" s="90"/>
      <c r="E249" s="90"/>
      <c r="F249" s="102"/>
      <c r="G249" s="90"/>
      <c r="H249" s="90"/>
      <c r="I249" s="90"/>
      <c r="J249" s="1608">
        <f>SUM(J247:J248)</f>
        <v>0</v>
      </c>
      <c r="K249" s="1608">
        <f t="shared" ref="K249:M249" si="19">SUM(K247:K248)</f>
        <v>0</v>
      </c>
      <c r="L249" s="1608">
        <f t="shared" si="19"/>
        <v>0</v>
      </c>
      <c r="M249" s="1608">
        <f t="shared" si="19"/>
        <v>0</v>
      </c>
      <c r="N249" s="670"/>
      <c r="O249" s="142"/>
      <c r="P249" s="90"/>
      <c r="Q249" s="90"/>
      <c r="R249" s="90"/>
      <c r="S249" s="90"/>
      <c r="T249" s="90"/>
      <c r="U249" s="90"/>
      <c r="V249" s="90"/>
      <c r="W249" s="90"/>
      <c r="X249" s="90"/>
      <c r="Y249" s="90"/>
      <c r="Z249" s="90"/>
      <c r="AA249" s="90"/>
      <c r="AB249" s="90"/>
      <c r="AC249" s="90"/>
    </row>
    <row r="250" spans="1:29" ht="12" customHeight="1">
      <c r="A250" s="9"/>
      <c r="B250" s="610" t="s">
        <v>816</v>
      </c>
      <c r="C250" s="90"/>
      <c r="D250" s="90"/>
      <c r="E250" s="90"/>
      <c r="F250" s="102"/>
      <c r="G250" s="90"/>
      <c r="H250" s="90"/>
      <c r="I250" s="90"/>
      <c r="J250" s="1612"/>
      <c r="K250" s="1612"/>
      <c r="L250" s="1612"/>
      <c r="M250" s="1603">
        <f>SUM(J250:L250)</f>
        <v>0</v>
      </c>
      <c r="N250" s="115"/>
      <c r="O250" s="90"/>
      <c r="P250" s="90"/>
      <c r="Q250" s="90"/>
      <c r="R250" s="90"/>
      <c r="S250" s="90"/>
      <c r="T250" s="90"/>
      <c r="U250" s="90"/>
      <c r="V250" s="90"/>
      <c r="W250" s="90"/>
      <c r="X250" s="90"/>
      <c r="Y250" s="90"/>
      <c r="Z250" s="90"/>
      <c r="AA250" s="90"/>
      <c r="AB250" s="90"/>
      <c r="AC250" s="90"/>
    </row>
    <row r="251" spans="1:29" ht="12" customHeight="1">
      <c r="A251" s="9"/>
      <c r="B251" s="9"/>
      <c r="C251" s="9"/>
      <c r="D251" s="9"/>
      <c r="E251" s="9"/>
      <c r="F251" s="9"/>
      <c r="G251" s="9"/>
      <c r="H251" s="9"/>
      <c r="I251" s="9"/>
      <c r="J251" s="1770"/>
      <c r="K251" s="1770"/>
      <c r="L251" s="1770"/>
      <c r="M251" s="1770"/>
      <c r="N251" s="672"/>
      <c r="O251" s="9"/>
      <c r="P251" s="9"/>
      <c r="Q251" s="9"/>
      <c r="R251" s="9"/>
      <c r="S251" s="9"/>
      <c r="T251" s="9"/>
      <c r="U251" s="9"/>
      <c r="V251" s="9"/>
      <c r="W251" s="9"/>
      <c r="X251" s="9"/>
      <c r="Y251" s="9"/>
      <c r="Z251" s="9"/>
      <c r="AA251" s="9"/>
      <c r="AB251" s="9"/>
      <c r="AC251" s="9"/>
    </row>
    <row r="252" spans="1:29" ht="42" customHeight="1">
      <c r="A252" s="9"/>
      <c r="B252" s="90"/>
      <c r="C252" s="90"/>
      <c r="D252" s="90"/>
      <c r="E252" s="90"/>
      <c r="F252" s="673"/>
      <c r="G252" s="90"/>
      <c r="H252" s="90"/>
      <c r="I252" s="90"/>
      <c r="J252" s="1771" t="s">
        <v>464</v>
      </c>
      <c r="K252" s="1772" t="s">
        <v>1227</v>
      </c>
      <c r="L252" s="1772" t="s">
        <v>1227</v>
      </c>
      <c r="M252" s="1771" t="s">
        <v>232</v>
      </c>
      <c r="N252" s="115"/>
      <c r="O252" s="90"/>
      <c r="P252" s="90"/>
      <c r="Q252" s="90"/>
      <c r="R252" s="90"/>
      <c r="S252" s="90"/>
      <c r="T252" s="90"/>
      <c r="U252" s="90"/>
      <c r="V252" s="90"/>
      <c r="W252" s="90"/>
      <c r="X252" s="90"/>
      <c r="Y252" s="90"/>
      <c r="Z252" s="90"/>
      <c r="AA252" s="90"/>
      <c r="AB252" s="90"/>
      <c r="AC252" s="90"/>
    </row>
    <row r="253" spans="1:29" ht="12" customHeight="1">
      <c r="A253" s="9"/>
      <c r="B253" s="90"/>
      <c r="C253" s="90"/>
      <c r="D253" s="90"/>
      <c r="E253" s="90"/>
      <c r="F253" s="673"/>
      <c r="G253" s="90"/>
      <c r="H253" s="90"/>
      <c r="I253" s="90"/>
      <c r="J253" s="1771" t="s">
        <v>142</v>
      </c>
      <c r="K253" s="1771"/>
      <c r="L253" s="1771" t="s">
        <v>142</v>
      </c>
      <c r="M253" s="1771" t="s">
        <v>142</v>
      </c>
      <c r="N253" s="115"/>
      <c r="O253" s="90"/>
      <c r="P253" s="90"/>
      <c r="Q253" s="90"/>
      <c r="R253" s="90"/>
      <c r="S253" s="90"/>
      <c r="T253" s="90"/>
      <c r="U253" s="90"/>
      <c r="V253" s="90"/>
      <c r="W253" s="90"/>
      <c r="X253" s="90"/>
      <c r="Y253" s="90"/>
      <c r="Z253" s="90"/>
      <c r="AA253" s="90"/>
      <c r="AB253" s="90"/>
      <c r="AC253" s="90"/>
    </row>
    <row r="254" spans="1:29" ht="12" customHeight="1">
      <c r="A254" s="9"/>
      <c r="B254" s="90"/>
      <c r="C254" s="90"/>
      <c r="D254" s="90"/>
      <c r="E254" s="90"/>
      <c r="F254" s="673"/>
      <c r="G254" s="90"/>
      <c r="H254" s="90"/>
      <c r="I254" s="90"/>
      <c r="J254" s="1603"/>
      <c r="K254" s="1603"/>
      <c r="L254" s="1603"/>
      <c r="M254" s="1603"/>
      <c r="N254" s="115"/>
      <c r="O254" s="90"/>
      <c r="P254" s="90"/>
      <c r="Q254" s="90"/>
      <c r="R254" s="90"/>
      <c r="S254" s="90"/>
      <c r="T254" s="90"/>
      <c r="U254" s="90"/>
      <c r="V254" s="90"/>
      <c r="W254" s="90"/>
      <c r="X254" s="90"/>
      <c r="Y254" s="90"/>
      <c r="Z254" s="90"/>
      <c r="AA254" s="90"/>
      <c r="AB254" s="90"/>
      <c r="AC254" s="90"/>
    </row>
    <row r="255" spans="1:29" ht="12" customHeight="1">
      <c r="A255" s="90"/>
      <c r="B255" s="9" t="s">
        <v>1150</v>
      </c>
      <c r="C255" s="90"/>
      <c r="D255" s="90"/>
      <c r="E255" s="90"/>
      <c r="F255" s="673"/>
      <c r="G255" s="90"/>
      <c r="H255" s="90"/>
      <c r="I255" s="90"/>
      <c r="J255" s="1603"/>
      <c r="K255" s="1603"/>
      <c r="L255" s="1603"/>
      <c r="M255" s="1603"/>
      <c r="N255" s="115"/>
      <c r="O255" s="90"/>
      <c r="P255" s="90"/>
      <c r="Q255" s="90"/>
      <c r="R255" s="90"/>
      <c r="S255" s="90"/>
      <c r="T255" s="90"/>
      <c r="U255" s="90"/>
      <c r="V255" s="90"/>
      <c r="W255" s="90"/>
      <c r="X255" s="90"/>
      <c r="Y255" s="90"/>
      <c r="Z255" s="90"/>
      <c r="AA255" s="90"/>
      <c r="AB255" s="90"/>
      <c r="AC255" s="90"/>
    </row>
    <row r="256" spans="1:29" ht="12" customHeight="1">
      <c r="A256" s="9"/>
      <c r="B256" s="90" t="s">
        <v>949</v>
      </c>
      <c r="C256" s="90"/>
      <c r="D256" s="90"/>
      <c r="E256" s="90"/>
      <c r="F256" s="673"/>
      <c r="G256" s="90"/>
      <c r="H256" s="90"/>
      <c r="I256" s="90"/>
      <c r="J256" s="1612"/>
      <c r="K256" s="1612"/>
      <c r="L256" s="1612"/>
      <c r="M256" s="1603">
        <f t="shared" ref="M256:M261" si="20">SUM(J256:L256)</f>
        <v>0</v>
      </c>
      <c r="N256" s="115"/>
      <c r="O256" s="90"/>
      <c r="P256" s="90"/>
      <c r="Q256" s="90"/>
      <c r="R256" s="90"/>
      <c r="S256" s="90"/>
      <c r="T256" s="90"/>
      <c r="U256" s="90"/>
      <c r="V256" s="90"/>
      <c r="W256" s="90"/>
      <c r="X256" s="90"/>
      <c r="Y256" s="90"/>
      <c r="Z256" s="90"/>
      <c r="AA256" s="90"/>
      <c r="AB256" s="90"/>
      <c r="AC256" s="90"/>
    </row>
    <row r="257" spans="1:29" ht="12" customHeight="1">
      <c r="A257" s="9"/>
      <c r="B257" s="90" t="s">
        <v>1151</v>
      </c>
      <c r="C257" s="90"/>
      <c r="D257" s="90"/>
      <c r="E257" s="90"/>
      <c r="F257" s="102"/>
      <c r="G257" s="90"/>
      <c r="H257" s="90"/>
      <c r="I257" s="90"/>
      <c r="J257" s="1612"/>
      <c r="K257" s="1612"/>
      <c r="L257" s="1612"/>
      <c r="M257" s="1603">
        <f t="shared" si="20"/>
        <v>0</v>
      </c>
      <c r="N257" s="667" t="s">
        <v>1232</v>
      </c>
      <c r="O257" s="90"/>
      <c r="P257" s="90"/>
      <c r="Q257" s="90"/>
      <c r="R257" s="90"/>
      <c r="S257" s="90"/>
      <c r="T257" s="90"/>
      <c r="U257" s="90"/>
      <c r="V257" s="90"/>
      <c r="W257" s="90"/>
      <c r="X257" s="90"/>
      <c r="Y257" s="90"/>
      <c r="Z257" s="90"/>
      <c r="AA257" s="90"/>
      <c r="AB257" s="90"/>
      <c r="AC257" s="90"/>
    </row>
    <row r="258" spans="1:29" s="1402" customFormat="1" ht="12" customHeight="1">
      <c r="A258" s="1836"/>
      <c r="B258" s="971" t="s">
        <v>850</v>
      </c>
      <c r="C258" s="971"/>
      <c r="D258" s="971"/>
      <c r="E258" s="971"/>
      <c r="F258" s="1837"/>
      <c r="G258" s="971"/>
      <c r="H258" s="971"/>
      <c r="I258" s="971"/>
      <c r="J258" s="1838"/>
      <c r="K258" s="1838"/>
      <c r="L258" s="1838"/>
      <c r="M258" s="1603">
        <f t="shared" si="20"/>
        <v>0</v>
      </c>
      <c r="N258" s="970"/>
      <c r="O258" s="971"/>
      <c r="P258" s="971"/>
      <c r="Q258" s="971"/>
      <c r="R258" s="971"/>
      <c r="S258" s="971"/>
      <c r="T258" s="971"/>
      <c r="U258" s="971"/>
      <c r="V258" s="971"/>
      <c r="W258" s="971"/>
      <c r="X258" s="971"/>
      <c r="Y258" s="971"/>
      <c r="Z258" s="971"/>
      <c r="AA258" s="971"/>
      <c r="AB258" s="971"/>
      <c r="AC258" s="971"/>
    </row>
    <row r="259" spans="1:29" ht="12" customHeight="1">
      <c r="A259" s="9"/>
      <c r="B259" s="90" t="s">
        <v>1230</v>
      </c>
      <c r="C259" s="90"/>
      <c r="D259" s="90"/>
      <c r="E259" s="90"/>
      <c r="F259" s="102"/>
      <c r="G259" s="90"/>
      <c r="H259" s="90"/>
      <c r="I259" s="90"/>
      <c r="J259" s="1612"/>
      <c r="K259" s="1612"/>
      <c r="L259" s="1612"/>
      <c r="M259" s="1603">
        <f t="shared" si="20"/>
        <v>0</v>
      </c>
      <c r="N259" s="115"/>
      <c r="O259" s="90"/>
      <c r="P259" s="90"/>
      <c r="Q259" s="90"/>
      <c r="R259" s="90"/>
      <c r="S259" s="90"/>
      <c r="T259" s="90"/>
      <c r="U259" s="90"/>
      <c r="V259" s="90"/>
      <c r="W259" s="90"/>
      <c r="X259" s="90"/>
      <c r="Y259" s="90"/>
      <c r="Z259" s="90"/>
      <c r="AA259" s="90"/>
      <c r="AB259" s="90"/>
      <c r="AC259" s="90"/>
    </row>
    <row r="260" spans="1:29" ht="12" customHeight="1">
      <c r="A260" s="9"/>
      <c r="B260" s="603" t="s">
        <v>608</v>
      </c>
      <c r="C260" s="90"/>
      <c r="D260" s="90"/>
      <c r="E260" s="90"/>
      <c r="F260" s="102"/>
      <c r="G260" s="90"/>
      <c r="H260" s="90"/>
      <c r="I260" s="90"/>
      <c r="J260" s="1612"/>
      <c r="K260" s="1612"/>
      <c r="L260" s="1612"/>
      <c r="M260" s="1603">
        <f t="shared" si="20"/>
        <v>0</v>
      </c>
      <c r="N260" s="115"/>
      <c r="O260" s="90"/>
      <c r="P260" s="90"/>
      <c r="Q260" s="90"/>
      <c r="R260" s="90"/>
      <c r="S260" s="90"/>
      <c r="T260" s="90"/>
      <c r="U260" s="90"/>
      <c r="V260" s="90"/>
      <c r="W260" s="90"/>
      <c r="X260" s="90"/>
      <c r="Y260" s="90"/>
      <c r="Z260" s="90"/>
      <c r="AA260" s="90"/>
      <c r="AB260" s="90"/>
      <c r="AC260" s="90"/>
    </row>
    <row r="261" spans="1:29" s="1402" customFormat="1" ht="12" customHeight="1">
      <c r="A261" s="1836"/>
      <c r="B261" s="1830" t="s">
        <v>1375</v>
      </c>
      <c r="C261" s="971"/>
      <c r="D261" s="971"/>
      <c r="E261" s="971"/>
      <c r="F261" s="1837"/>
      <c r="G261" s="971"/>
      <c r="H261" s="971"/>
      <c r="I261" s="971"/>
      <c r="J261" s="1838"/>
      <c r="K261" s="1838"/>
      <c r="L261" s="1838"/>
      <c r="M261" s="1603">
        <f t="shared" si="20"/>
        <v>0</v>
      </c>
      <c r="N261" s="970"/>
      <c r="O261" s="971"/>
      <c r="P261" s="971"/>
      <c r="Q261" s="971"/>
      <c r="R261" s="971"/>
      <c r="S261" s="971"/>
      <c r="T261" s="971"/>
      <c r="U261" s="971"/>
      <c r="V261" s="971"/>
      <c r="W261" s="971"/>
      <c r="X261" s="971"/>
      <c r="Y261" s="971"/>
      <c r="Z261" s="971"/>
      <c r="AA261" s="971"/>
      <c r="AB261" s="971"/>
      <c r="AC261" s="971"/>
    </row>
    <row r="262" spans="1:29" ht="12" customHeight="1">
      <c r="A262" s="9"/>
      <c r="B262" s="606" t="s">
        <v>1154</v>
      </c>
      <c r="C262" s="9"/>
      <c r="D262" s="9"/>
      <c r="E262" s="9"/>
      <c r="F262" s="185"/>
      <c r="G262" s="9"/>
      <c r="H262" s="9"/>
      <c r="I262" s="9"/>
      <c r="J262" s="1769">
        <f>SUM(J256:J260)</f>
        <v>0</v>
      </c>
      <c r="K262" s="1769">
        <f>SUM(K256:K260)</f>
        <v>0</v>
      </c>
      <c r="L262" s="1769">
        <f>SUM(L256:L260)</f>
        <v>0</v>
      </c>
      <c r="M262" s="1769">
        <f>SUM(M256:M260)</f>
        <v>0</v>
      </c>
      <c r="N262" s="674"/>
      <c r="O262" s="675"/>
      <c r="P262" s="9"/>
      <c r="Q262" s="9"/>
      <c r="R262" s="9"/>
      <c r="S262" s="9"/>
      <c r="T262" s="9"/>
      <c r="U262" s="9"/>
      <c r="V262" s="9"/>
      <c r="W262" s="9"/>
      <c r="X262" s="9"/>
      <c r="Y262" s="9"/>
      <c r="Z262" s="9"/>
      <c r="AA262" s="9"/>
      <c r="AB262" s="9"/>
      <c r="AC262" s="9"/>
    </row>
    <row r="263" spans="1:29" ht="12" customHeight="1">
      <c r="A263" s="9"/>
      <c r="B263" s="610" t="s">
        <v>597</v>
      </c>
      <c r="C263" s="90"/>
      <c r="D263" s="90"/>
      <c r="E263" s="90"/>
      <c r="F263" s="102"/>
      <c r="G263" s="90"/>
      <c r="H263" s="90"/>
      <c r="I263" s="90"/>
      <c r="J263" s="1612"/>
      <c r="K263" s="1612"/>
      <c r="L263" s="1612"/>
      <c r="M263" s="1603">
        <f>SUM(J263:L263)</f>
        <v>0</v>
      </c>
      <c r="N263" s="115"/>
      <c r="O263" s="90"/>
      <c r="P263" s="90"/>
      <c r="Q263" s="90"/>
      <c r="R263" s="90"/>
      <c r="S263" s="90"/>
      <c r="T263" s="90"/>
      <c r="U263" s="90"/>
      <c r="V263" s="90"/>
      <c r="W263" s="90"/>
      <c r="X263" s="90"/>
      <c r="Y263" s="90"/>
      <c r="Z263" s="90"/>
      <c r="AA263" s="90"/>
      <c r="AB263" s="90"/>
      <c r="AC263" s="90"/>
    </row>
    <row r="264" spans="1:29" ht="12" customHeight="1">
      <c r="A264" s="9"/>
      <c r="B264" s="610" t="s">
        <v>140</v>
      </c>
      <c r="C264" s="90"/>
      <c r="D264" s="90"/>
      <c r="E264" s="90"/>
      <c r="F264" s="102"/>
      <c r="G264" s="90"/>
      <c r="H264" s="90"/>
      <c r="I264" s="90"/>
      <c r="J264" s="1608">
        <f>SUM(J262:J263)</f>
        <v>0</v>
      </c>
      <c r="K264" s="1608">
        <f t="shared" ref="K264:M264" si="21">SUM(K262:K263)</f>
        <v>0</v>
      </c>
      <c r="L264" s="1608">
        <f t="shared" si="21"/>
        <v>0</v>
      </c>
      <c r="M264" s="1608">
        <f t="shared" si="21"/>
        <v>0</v>
      </c>
      <c r="N264" s="670"/>
      <c r="O264" s="142"/>
      <c r="P264" s="90"/>
      <c r="Q264" s="90"/>
      <c r="R264" s="90"/>
      <c r="S264" s="90"/>
      <c r="T264" s="90"/>
      <c r="U264" s="90"/>
      <c r="V264" s="90"/>
      <c r="W264" s="90"/>
      <c r="X264" s="90"/>
      <c r="Y264" s="90"/>
      <c r="Z264" s="90"/>
      <c r="AA264" s="90"/>
      <c r="AB264" s="90"/>
      <c r="AC264" s="90"/>
    </row>
    <row r="265" spans="1:29" ht="11.25" customHeight="1">
      <c r="A265" s="9"/>
      <c r="B265" s="610" t="s">
        <v>816</v>
      </c>
      <c r="C265" s="90"/>
      <c r="D265" s="90"/>
      <c r="E265" s="90"/>
      <c r="F265" s="102"/>
      <c r="G265" s="90"/>
      <c r="H265" s="90"/>
      <c r="I265" s="90"/>
      <c r="J265" s="1612"/>
      <c r="K265" s="1612"/>
      <c r="L265" s="1612"/>
      <c r="M265" s="1603">
        <f>SUM(J265:L265)</f>
        <v>0</v>
      </c>
      <c r="N265" s="115"/>
      <c r="O265" s="90"/>
      <c r="P265" s="90"/>
      <c r="Q265" s="90"/>
      <c r="R265" s="90"/>
      <c r="S265" s="90"/>
      <c r="T265" s="90"/>
      <c r="U265" s="90"/>
      <c r="V265" s="90"/>
      <c r="W265" s="90"/>
      <c r="X265" s="90"/>
      <c r="Y265" s="90"/>
      <c r="Z265" s="90"/>
      <c r="AA265" s="90"/>
      <c r="AB265" s="90"/>
      <c r="AC265" s="90"/>
    </row>
    <row r="266" spans="1:29" ht="12" customHeight="1">
      <c r="A266" s="9"/>
      <c r="B266" s="90"/>
      <c r="C266" s="90"/>
      <c r="D266" s="90"/>
      <c r="E266" s="90"/>
      <c r="F266" s="102"/>
      <c r="G266" s="90"/>
      <c r="H266" s="90"/>
      <c r="I266" s="90"/>
      <c r="J266" s="1603"/>
      <c r="K266" s="1603"/>
      <c r="L266" s="1603"/>
      <c r="M266" s="1603"/>
      <c r="N266" s="115"/>
      <c r="O266" s="90"/>
      <c r="P266" s="90"/>
      <c r="Q266" s="90"/>
      <c r="R266" s="90"/>
      <c r="S266" s="90"/>
      <c r="T266" s="90"/>
      <c r="U266" s="90"/>
      <c r="V266" s="90"/>
      <c r="W266" s="90"/>
      <c r="X266" s="90"/>
      <c r="Y266" s="90"/>
      <c r="Z266" s="90"/>
      <c r="AA266" s="90"/>
      <c r="AB266" s="90"/>
      <c r="AC266" s="90"/>
    </row>
    <row r="267" spans="1:29" ht="12" customHeight="1">
      <c r="A267" s="9"/>
      <c r="B267" s="90" t="s">
        <v>1151</v>
      </c>
      <c r="C267" s="90"/>
      <c r="D267" s="90"/>
      <c r="E267" s="90"/>
      <c r="F267" s="102"/>
      <c r="G267" s="90"/>
      <c r="H267" s="90"/>
      <c r="I267" s="90"/>
      <c r="J267" s="1612"/>
      <c r="K267" s="1612"/>
      <c r="L267" s="1612"/>
      <c r="M267" s="1603">
        <f t="shared" ref="M267:M271" si="22">SUM(J267:L267)</f>
        <v>0</v>
      </c>
      <c r="N267" s="115"/>
      <c r="O267" s="90"/>
      <c r="P267" s="90"/>
      <c r="Q267" s="90"/>
      <c r="R267" s="90"/>
      <c r="S267" s="90"/>
      <c r="T267" s="90"/>
      <c r="U267" s="90"/>
      <c r="V267" s="90"/>
      <c r="W267" s="90"/>
      <c r="X267" s="90"/>
      <c r="Y267" s="90"/>
      <c r="Z267" s="90"/>
      <c r="AA267" s="90"/>
      <c r="AB267" s="90"/>
      <c r="AC267" s="90"/>
    </row>
    <row r="268" spans="1:29" ht="12" customHeight="1">
      <c r="A268" s="9"/>
      <c r="B268" s="90" t="s">
        <v>850</v>
      </c>
      <c r="C268" s="90"/>
      <c r="D268" s="90"/>
      <c r="E268" s="90"/>
      <c r="F268" s="102"/>
      <c r="G268" s="90"/>
      <c r="H268" s="90"/>
      <c r="I268" s="90"/>
      <c r="J268" s="1612"/>
      <c r="K268" s="1612"/>
      <c r="L268" s="1612"/>
      <c r="M268" s="1603">
        <f t="shared" si="22"/>
        <v>0</v>
      </c>
      <c r="N268" s="115"/>
      <c r="O268" s="90"/>
      <c r="P268" s="90"/>
      <c r="Q268" s="90"/>
      <c r="R268" s="90"/>
      <c r="S268" s="90"/>
      <c r="T268" s="90"/>
      <c r="U268" s="90"/>
      <c r="V268" s="90"/>
      <c r="W268" s="90"/>
      <c r="X268" s="90"/>
      <c r="Y268" s="90"/>
      <c r="Z268" s="90"/>
      <c r="AA268" s="90"/>
      <c r="AB268" s="90"/>
      <c r="AC268" s="90"/>
    </row>
    <row r="269" spans="1:29" ht="12" customHeight="1">
      <c r="A269" s="9"/>
      <c r="B269" s="90" t="s">
        <v>1230</v>
      </c>
      <c r="C269" s="90"/>
      <c r="D269" s="90"/>
      <c r="E269" s="90"/>
      <c r="F269" s="102"/>
      <c r="G269" s="90"/>
      <c r="H269" s="90"/>
      <c r="I269" s="90"/>
      <c r="J269" s="1612"/>
      <c r="K269" s="1612"/>
      <c r="L269" s="1612"/>
      <c r="M269" s="1603">
        <f t="shared" si="22"/>
        <v>0</v>
      </c>
      <c r="N269" s="115"/>
      <c r="O269" s="90"/>
      <c r="P269" s="90"/>
      <c r="Q269" s="90"/>
      <c r="R269" s="90"/>
      <c r="S269" s="90"/>
      <c r="T269" s="90"/>
      <c r="U269" s="90"/>
      <c r="V269" s="90"/>
      <c r="W269" s="90"/>
      <c r="X269" s="90"/>
      <c r="Y269" s="90"/>
      <c r="Z269" s="90"/>
      <c r="AA269" s="90"/>
      <c r="AB269" s="90"/>
      <c r="AC269" s="90"/>
    </row>
    <row r="270" spans="1:29" ht="12" customHeight="1">
      <c r="A270" s="9"/>
      <c r="B270" s="603" t="s">
        <v>608</v>
      </c>
      <c r="C270" s="90"/>
      <c r="D270" s="90"/>
      <c r="E270" s="90"/>
      <c r="F270" s="102"/>
      <c r="G270" s="90"/>
      <c r="H270" s="90"/>
      <c r="I270" s="90"/>
      <c r="J270" s="1612"/>
      <c r="K270" s="1612"/>
      <c r="L270" s="1612"/>
      <c r="M270" s="1603">
        <f t="shared" si="22"/>
        <v>0</v>
      </c>
      <c r="N270" s="115"/>
      <c r="O270" s="90"/>
      <c r="P270" s="90"/>
      <c r="Q270" s="90"/>
      <c r="R270" s="90"/>
      <c r="S270" s="90"/>
      <c r="T270" s="90"/>
      <c r="U270" s="90"/>
      <c r="V270" s="90"/>
      <c r="W270" s="90"/>
      <c r="X270" s="90"/>
      <c r="Y270" s="90"/>
      <c r="Z270" s="90"/>
      <c r="AA270" s="90"/>
      <c r="AB270" s="90"/>
      <c r="AC270" s="90"/>
    </row>
    <row r="271" spans="1:29" s="1402" customFormat="1" ht="12" customHeight="1">
      <c r="A271" s="1836"/>
      <c r="B271" s="1830" t="s">
        <v>1375</v>
      </c>
      <c r="C271" s="971"/>
      <c r="D271" s="971"/>
      <c r="E271" s="971"/>
      <c r="F271" s="1837"/>
      <c r="G271" s="971"/>
      <c r="H271" s="971"/>
      <c r="I271" s="971"/>
      <c r="J271" s="1838"/>
      <c r="K271" s="1838"/>
      <c r="L271" s="1838"/>
      <c r="M271" s="1603">
        <f t="shared" si="22"/>
        <v>0</v>
      </c>
      <c r="N271" s="970"/>
      <c r="O271" s="971"/>
      <c r="P271" s="971"/>
      <c r="Q271" s="971"/>
      <c r="R271" s="971"/>
      <c r="S271" s="971"/>
      <c r="T271" s="971"/>
      <c r="U271" s="971"/>
      <c r="V271" s="971"/>
      <c r="W271" s="971"/>
      <c r="X271" s="971"/>
      <c r="Y271" s="971"/>
      <c r="Z271" s="971"/>
      <c r="AA271" s="971"/>
      <c r="AB271" s="971"/>
      <c r="AC271" s="971"/>
    </row>
    <row r="272" spans="1:29" ht="12" customHeight="1">
      <c r="A272" s="9"/>
      <c r="B272" s="606" t="s">
        <v>955</v>
      </c>
      <c r="C272" s="9"/>
      <c r="D272" s="9"/>
      <c r="E272" s="9"/>
      <c r="F272" s="185"/>
      <c r="G272" s="9"/>
      <c r="H272" s="9"/>
      <c r="I272" s="9"/>
      <c r="J272" s="1769">
        <f>SUM(J267:J271)+J262</f>
        <v>0</v>
      </c>
      <c r="K272" s="1769">
        <f>SUM(K267:K271)+K262</f>
        <v>0</v>
      </c>
      <c r="L272" s="1769">
        <f>SUM(L267:L271)+L262</f>
        <v>0</v>
      </c>
      <c r="M272" s="1769">
        <f>SUM(M267:M271)+M262</f>
        <v>0</v>
      </c>
      <c r="N272" s="674"/>
      <c r="O272" s="675"/>
      <c r="P272" s="9"/>
      <c r="Q272" s="9"/>
      <c r="R272" s="9"/>
      <c r="S272" s="9"/>
      <c r="T272" s="9"/>
      <c r="U272" s="9"/>
      <c r="V272" s="9"/>
      <c r="W272" s="9"/>
      <c r="X272" s="9"/>
      <c r="Y272" s="9"/>
      <c r="Z272" s="9"/>
      <c r="AA272" s="9"/>
      <c r="AB272" s="9"/>
      <c r="AC272" s="9"/>
    </row>
    <row r="273" spans="1:29" ht="12" customHeight="1">
      <c r="A273" s="9"/>
      <c r="B273" s="610" t="s">
        <v>597</v>
      </c>
      <c r="C273" s="90"/>
      <c r="D273" s="90"/>
      <c r="E273" s="90"/>
      <c r="F273" s="102"/>
      <c r="G273" s="90"/>
      <c r="H273" s="90"/>
      <c r="I273" s="90"/>
      <c r="J273" s="1612"/>
      <c r="K273" s="1612"/>
      <c r="L273" s="1612"/>
      <c r="M273" s="1603">
        <f>SUM(J273:L273)</f>
        <v>0</v>
      </c>
      <c r="N273" s="115"/>
      <c r="O273" s="90"/>
      <c r="P273" s="90"/>
      <c r="Q273" s="90"/>
      <c r="R273" s="90"/>
      <c r="S273" s="90"/>
      <c r="T273" s="90"/>
      <c r="U273" s="90"/>
      <c r="V273" s="90"/>
      <c r="W273" s="90"/>
      <c r="X273" s="90"/>
      <c r="Y273" s="90"/>
      <c r="Z273" s="90"/>
      <c r="AA273" s="90"/>
      <c r="AB273" s="90"/>
      <c r="AC273" s="90"/>
    </row>
    <row r="274" spans="1:29" ht="12" customHeight="1">
      <c r="A274" s="9"/>
      <c r="B274" s="610" t="s">
        <v>140</v>
      </c>
      <c r="C274" s="90"/>
      <c r="D274" s="90"/>
      <c r="E274" s="90"/>
      <c r="F274" s="102"/>
      <c r="G274" s="90"/>
      <c r="H274" s="90"/>
      <c r="I274" s="90"/>
      <c r="J274" s="1608">
        <f>SUM(J272:J273)</f>
        <v>0</v>
      </c>
      <c r="K274" s="1608">
        <f t="shared" ref="K274:M274" si="23">SUM(K272:K273)</f>
        <v>0</v>
      </c>
      <c r="L274" s="1608">
        <f t="shared" si="23"/>
        <v>0</v>
      </c>
      <c r="M274" s="1608">
        <f t="shared" si="23"/>
        <v>0</v>
      </c>
      <c r="N274" s="670"/>
      <c r="O274" s="142"/>
      <c r="P274" s="90"/>
      <c r="Q274" s="90"/>
      <c r="R274" s="90"/>
      <c r="S274" s="90"/>
      <c r="T274" s="90"/>
      <c r="U274" s="90"/>
      <c r="V274" s="90"/>
      <c r="W274" s="90"/>
      <c r="X274" s="90"/>
      <c r="Y274" s="90"/>
      <c r="Z274" s="90"/>
      <c r="AA274" s="90"/>
      <c r="AB274" s="90"/>
      <c r="AC274" s="90"/>
    </row>
    <row r="275" spans="1:29" ht="11.25" customHeight="1">
      <c r="A275" s="9"/>
      <c r="B275" s="610" t="s">
        <v>816</v>
      </c>
      <c r="C275" s="90"/>
      <c r="D275" s="90"/>
      <c r="E275" s="90"/>
      <c r="F275" s="102"/>
      <c r="G275" s="90"/>
      <c r="H275" s="90"/>
      <c r="I275" s="90"/>
      <c r="J275" s="1612"/>
      <c r="K275" s="1612"/>
      <c r="L275" s="1612"/>
      <c r="M275" s="1603">
        <f>SUM(J275:L275)</f>
        <v>0</v>
      </c>
      <c r="N275" s="115"/>
      <c r="O275" s="90"/>
      <c r="P275" s="90"/>
      <c r="Q275" s="90"/>
      <c r="R275" s="90"/>
      <c r="S275" s="90"/>
      <c r="T275" s="90"/>
      <c r="U275" s="90"/>
      <c r="V275" s="90"/>
      <c r="W275" s="90"/>
      <c r="X275" s="90"/>
      <c r="Y275" s="90"/>
      <c r="Z275" s="90"/>
      <c r="AA275" s="90"/>
      <c r="AB275" s="90"/>
      <c r="AC275" s="90"/>
    </row>
    <row r="276" spans="1:29" ht="12" customHeight="1">
      <c r="A276" s="9"/>
      <c r="B276" s="90"/>
      <c r="C276" s="90"/>
      <c r="D276" s="90"/>
      <c r="E276" s="90"/>
      <c r="F276" s="673"/>
      <c r="G276" s="90"/>
      <c r="H276" s="90"/>
      <c r="I276" s="90"/>
      <c r="J276" s="1603"/>
      <c r="K276" s="1603"/>
      <c r="L276" s="1603"/>
      <c r="M276" s="1603"/>
      <c r="N276" s="115"/>
      <c r="O276" s="90"/>
      <c r="P276" s="90"/>
      <c r="Q276" s="90"/>
      <c r="R276" s="90"/>
      <c r="S276" s="90"/>
      <c r="T276" s="90"/>
      <c r="U276" s="90"/>
      <c r="V276" s="90"/>
      <c r="W276" s="90"/>
      <c r="X276" s="90"/>
      <c r="Y276" s="90"/>
      <c r="Z276" s="90"/>
      <c r="AA276" s="90"/>
      <c r="AB276" s="90"/>
      <c r="AC276" s="90"/>
    </row>
    <row r="277" spans="1:29" ht="12" customHeight="1">
      <c r="A277" s="9"/>
      <c r="B277" s="606" t="s">
        <v>1155</v>
      </c>
      <c r="C277" s="90"/>
      <c r="D277" s="90"/>
      <c r="E277" s="90"/>
      <c r="F277" s="673"/>
      <c r="G277" s="90"/>
      <c r="H277" s="90"/>
      <c r="I277" s="90"/>
      <c r="J277" s="1603"/>
      <c r="K277" s="1603"/>
      <c r="L277" s="1603"/>
      <c r="M277" s="1603"/>
      <c r="N277" s="115"/>
      <c r="O277" s="90"/>
      <c r="P277" s="90"/>
      <c r="Q277" s="90"/>
      <c r="R277" s="90"/>
      <c r="S277" s="90"/>
      <c r="T277" s="90"/>
      <c r="U277" s="90"/>
      <c r="V277" s="90"/>
      <c r="W277" s="90"/>
      <c r="X277" s="90"/>
      <c r="Y277" s="90"/>
      <c r="Z277" s="90"/>
      <c r="AA277" s="90"/>
      <c r="AB277" s="90"/>
      <c r="AC277" s="90"/>
    </row>
    <row r="278" spans="1:29" ht="12" customHeight="1">
      <c r="A278" s="9"/>
      <c r="B278" s="9" t="s">
        <v>1154</v>
      </c>
      <c r="C278" s="90"/>
      <c r="D278" s="90"/>
      <c r="E278" s="90"/>
      <c r="F278" s="673"/>
      <c r="G278" s="90"/>
      <c r="H278" s="90"/>
      <c r="I278" s="90"/>
      <c r="J278" s="1773">
        <f>J237-J262</f>
        <v>0</v>
      </c>
      <c r="K278" s="1773">
        <f>K237-K262</f>
        <v>0</v>
      </c>
      <c r="L278" s="1773">
        <f>L237-L262</f>
        <v>0</v>
      </c>
      <c r="M278" s="1773">
        <f>M237-M262</f>
        <v>0</v>
      </c>
      <c r="N278" s="667" t="s">
        <v>1233</v>
      </c>
      <c r="O278" s="141"/>
      <c r="P278" s="90"/>
      <c r="Q278" s="90"/>
      <c r="R278" s="90"/>
      <c r="S278" s="90"/>
      <c r="T278" s="90"/>
      <c r="U278" s="90"/>
      <c r="V278" s="90"/>
      <c r="W278" s="90"/>
      <c r="X278" s="90"/>
      <c r="Y278" s="90"/>
      <c r="Z278" s="90"/>
      <c r="AA278" s="90"/>
      <c r="AB278" s="90"/>
      <c r="AC278" s="90"/>
    </row>
    <row r="279" spans="1:29" ht="12" customHeight="1">
      <c r="A279" s="9"/>
      <c r="B279" s="610" t="s">
        <v>140</v>
      </c>
      <c r="C279" s="90"/>
      <c r="D279" s="90"/>
      <c r="E279" s="90"/>
      <c r="F279" s="673"/>
      <c r="G279" s="90"/>
      <c r="H279" s="90"/>
      <c r="I279" s="90"/>
      <c r="J279" s="1773">
        <f>J239-J264</f>
        <v>0</v>
      </c>
      <c r="K279" s="1773">
        <f>K239-K264</f>
        <v>0</v>
      </c>
      <c r="L279" s="1773">
        <f>L239-L264</f>
        <v>0</v>
      </c>
      <c r="M279" s="1773">
        <f>M239-M264</f>
        <v>0</v>
      </c>
      <c r="N279" s="676"/>
      <c r="O279" s="141"/>
      <c r="P279" s="90"/>
      <c r="Q279" s="90"/>
      <c r="R279" s="90"/>
      <c r="S279" s="90"/>
      <c r="T279" s="90"/>
      <c r="U279" s="90"/>
      <c r="V279" s="90"/>
      <c r="W279" s="90"/>
      <c r="X279" s="90"/>
      <c r="Y279" s="90"/>
      <c r="Z279" s="90"/>
      <c r="AA279" s="90"/>
      <c r="AB279" s="90"/>
      <c r="AC279" s="90"/>
    </row>
    <row r="280" spans="1:29" ht="12" customHeight="1">
      <c r="A280" s="9"/>
      <c r="B280" s="9" t="s">
        <v>1234</v>
      </c>
      <c r="C280" s="90"/>
      <c r="D280" s="90"/>
      <c r="E280" s="90"/>
      <c r="F280" s="673"/>
      <c r="G280" s="90"/>
      <c r="H280" s="90"/>
      <c r="I280" s="90"/>
      <c r="J280" s="1773">
        <f>J247-J272</f>
        <v>0</v>
      </c>
      <c r="K280" s="1773">
        <f>K247-K272</f>
        <v>0</v>
      </c>
      <c r="L280" s="1773">
        <f>L247-L272</f>
        <v>0</v>
      </c>
      <c r="M280" s="1773">
        <f>M247-M272</f>
        <v>0</v>
      </c>
      <c r="N280" s="676"/>
      <c r="O280" s="141"/>
      <c r="P280" s="90"/>
      <c r="Q280" s="90"/>
      <c r="R280" s="90"/>
      <c r="S280" s="90"/>
      <c r="T280" s="90"/>
      <c r="U280" s="90"/>
      <c r="V280" s="90"/>
      <c r="W280" s="90"/>
      <c r="X280" s="90"/>
      <c r="Y280" s="90"/>
      <c r="Z280" s="90"/>
      <c r="AA280" s="90"/>
      <c r="AB280" s="90"/>
      <c r="AC280" s="90"/>
    </row>
    <row r="281" spans="1:29" ht="12" customHeight="1">
      <c r="A281" s="9"/>
      <c r="B281" s="610" t="s">
        <v>140</v>
      </c>
      <c r="C281" s="90"/>
      <c r="D281" s="90"/>
      <c r="E281" s="90"/>
      <c r="F281" s="673"/>
      <c r="G281" s="90"/>
      <c r="H281" s="90"/>
      <c r="I281" s="102"/>
      <c r="J281" s="1773">
        <f>J249-J274</f>
        <v>0</v>
      </c>
      <c r="K281" s="1773">
        <f>K249-K274</f>
        <v>0</v>
      </c>
      <c r="L281" s="1773">
        <f>L249-L274</f>
        <v>0</v>
      </c>
      <c r="M281" s="1773">
        <f>M249-M274</f>
        <v>0</v>
      </c>
      <c r="N281" s="676"/>
      <c r="O281" s="141"/>
      <c r="P281" s="90"/>
      <c r="Q281" s="90"/>
      <c r="R281" s="90"/>
      <c r="S281" s="90"/>
      <c r="T281" s="90"/>
      <c r="U281" s="90"/>
      <c r="V281" s="90"/>
      <c r="W281" s="90"/>
      <c r="X281" s="90"/>
      <c r="Y281" s="90"/>
      <c r="Z281" s="90"/>
      <c r="AA281" s="90"/>
      <c r="AB281" s="90"/>
      <c r="AC281" s="90"/>
    </row>
    <row r="282" spans="1:29" ht="12" customHeight="1">
      <c r="A282" s="9"/>
      <c r="B282" s="9"/>
      <c r="C282" s="90"/>
      <c r="D282" s="90"/>
      <c r="E282" s="90"/>
      <c r="F282" s="673"/>
      <c r="G282" s="90"/>
      <c r="H282" s="90"/>
      <c r="I282" s="102"/>
      <c r="J282" s="1603"/>
      <c r="K282" s="1603"/>
      <c r="L282" s="1603"/>
      <c r="M282" s="1603"/>
      <c r="N282" s="115"/>
      <c r="O282" s="90"/>
      <c r="P282" s="90"/>
      <c r="Q282" s="90"/>
      <c r="R282" s="90"/>
      <c r="S282" s="90"/>
      <c r="T282" s="90"/>
      <c r="U282" s="90"/>
      <c r="V282" s="90"/>
      <c r="W282" s="90"/>
      <c r="X282" s="90"/>
      <c r="Y282" s="90"/>
      <c r="Z282" s="90"/>
      <c r="AA282" s="90"/>
      <c r="AB282" s="90"/>
      <c r="AC282" s="90"/>
    </row>
    <row r="283" spans="1:29" ht="12" customHeight="1">
      <c r="A283" s="9"/>
      <c r="B283" s="138" t="s">
        <v>3073</v>
      </c>
      <c r="C283" s="140"/>
      <c r="D283" s="140"/>
      <c r="E283" s="140"/>
      <c r="F283" s="677"/>
      <c r="G283" s="140"/>
      <c r="H283" s="90"/>
      <c r="I283" s="102"/>
      <c r="J283" s="1603"/>
      <c r="K283" s="1603"/>
      <c r="L283" s="1603"/>
      <c r="M283" s="1603">
        <f>'1a.Detailed SOFP '!K634+'1a.Detailed SOFP '!K640-'Balance Sheet  Notes 16-18'!M278</f>
        <v>0</v>
      </c>
      <c r="N283" s="115"/>
      <c r="O283" s="90"/>
      <c r="P283" s="90"/>
      <c r="Q283" s="90"/>
      <c r="R283" s="90"/>
      <c r="S283" s="90"/>
      <c r="T283" s="90"/>
      <c r="U283" s="90"/>
      <c r="V283" s="90"/>
      <c r="W283" s="90"/>
      <c r="X283" s="90"/>
      <c r="Y283" s="90"/>
      <c r="Z283" s="90"/>
      <c r="AA283" s="90"/>
      <c r="AB283" s="90"/>
      <c r="AC283" s="90"/>
    </row>
    <row r="284" spans="1:29" ht="12" customHeight="1">
      <c r="A284" s="9"/>
      <c r="B284" s="138" t="s">
        <v>3075</v>
      </c>
      <c r="C284" s="140"/>
      <c r="D284" s="140"/>
      <c r="E284" s="140"/>
      <c r="F284" s="677"/>
      <c r="G284" s="140"/>
      <c r="H284" s="90"/>
      <c r="I284" s="102"/>
      <c r="J284" s="1603"/>
      <c r="K284" s="1603"/>
      <c r="L284" s="1603"/>
      <c r="M284" s="1603">
        <f>'1a.Detailed SOFP '!M634+'1a.Detailed SOFP '!M640-'Balance Sheet  Notes 16-18'!M279</f>
        <v>0</v>
      </c>
      <c r="N284" s="115"/>
      <c r="O284" s="90"/>
      <c r="P284" s="90"/>
      <c r="Q284" s="90"/>
      <c r="R284" s="90"/>
      <c r="S284" s="90"/>
      <c r="T284" s="90"/>
      <c r="U284" s="90"/>
      <c r="V284" s="90"/>
      <c r="W284" s="90"/>
      <c r="X284" s="90"/>
      <c r="Y284" s="90"/>
      <c r="Z284" s="90"/>
      <c r="AA284" s="90"/>
      <c r="AB284" s="90"/>
      <c r="AC284" s="90"/>
    </row>
    <row r="285" spans="1:29" ht="12" customHeight="1">
      <c r="A285" s="9"/>
      <c r="B285" s="138" t="s">
        <v>3074</v>
      </c>
      <c r="C285" s="140"/>
      <c r="D285" s="140"/>
      <c r="E285" s="140"/>
      <c r="F285" s="677"/>
      <c r="G285" s="140"/>
      <c r="H285" s="90"/>
      <c r="I285" s="102"/>
      <c r="J285" s="1603"/>
      <c r="K285" s="1603"/>
      <c r="L285" s="1603"/>
      <c r="M285" s="1603">
        <f>'1a.Detailed SOFP '!G634+'1a.Detailed SOFP '!G640-'Balance Sheet  Notes 16-18'!M280</f>
        <v>0</v>
      </c>
      <c r="N285" s="115"/>
      <c r="O285" s="90"/>
      <c r="P285" s="90"/>
      <c r="Q285" s="90"/>
      <c r="R285" s="90"/>
      <c r="S285" s="90"/>
      <c r="T285" s="90"/>
      <c r="U285" s="90"/>
      <c r="V285" s="90"/>
      <c r="W285" s="90"/>
      <c r="X285" s="90"/>
      <c r="Y285" s="90"/>
      <c r="Z285" s="90"/>
      <c r="AA285" s="90"/>
      <c r="AB285" s="90"/>
      <c r="AC285" s="90"/>
    </row>
    <row r="286" spans="1:29" ht="12" customHeight="1">
      <c r="A286" s="9"/>
      <c r="B286" s="138" t="s">
        <v>3076</v>
      </c>
      <c r="C286" s="140"/>
      <c r="D286" s="140"/>
      <c r="E286" s="140"/>
      <c r="F286" s="677"/>
      <c r="G286" s="140"/>
      <c r="H286" s="90"/>
      <c r="I286" s="102"/>
      <c r="J286" s="1603"/>
      <c r="K286" s="1603"/>
      <c r="L286" s="1603"/>
      <c r="M286" s="1603">
        <f>'1a.Detailed SOFP '!I634+'1a.Detailed SOFP '!I640-'Balance Sheet  Notes 16-18'!M281</f>
        <v>0</v>
      </c>
      <c r="N286" s="115"/>
      <c r="O286" s="90"/>
      <c r="P286" s="90"/>
      <c r="Q286" s="90"/>
      <c r="R286" s="90"/>
      <c r="S286" s="90"/>
      <c r="T286" s="90"/>
      <c r="U286" s="90"/>
      <c r="V286" s="90"/>
      <c r="W286" s="90"/>
      <c r="X286" s="90"/>
      <c r="Y286" s="90"/>
      <c r="Z286" s="90"/>
      <c r="AA286" s="90"/>
      <c r="AB286" s="90"/>
      <c r="AC286" s="90"/>
    </row>
    <row r="287" spans="1:29" ht="12" customHeight="1">
      <c r="A287" s="9"/>
      <c r="B287" s="10"/>
      <c r="C287" s="140"/>
      <c r="D287" s="140"/>
      <c r="E287" s="140"/>
      <c r="F287" s="677"/>
      <c r="G287" s="140"/>
      <c r="H287" s="90"/>
      <c r="I287" s="102"/>
      <c r="J287" s="102"/>
      <c r="K287" s="102"/>
      <c r="L287" s="102"/>
      <c r="M287" s="102"/>
      <c r="N287" s="115"/>
      <c r="O287" s="90"/>
      <c r="P287" s="90"/>
      <c r="Q287" s="90"/>
      <c r="R287" s="90"/>
      <c r="S287" s="90"/>
      <c r="T287" s="90"/>
      <c r="U287" s="90"/>
      <c r="V287" s="90"/>
      <c r="W287" s="90"/>
      <c r="X287" s="90"/>
      <c r="Y287" s="90"/>
      <c r="Z287" s="90"/>
      <c r="AA287" s="90"/>
      <c r="AB287" s="90"/>
      <c r="AC287" s="90"/>
    </row>
    <row r="288" spans="1:29" ht="12" customHeight="1">
      <c r="A288" s="9"/>
      <c r="B288" s="9"/>
      <c r="C288" s="90"/>
      <c r="D288" s="90"/>
      <c r="E288" s="90"/>
      <c r="F288" s="673"/>
      <c r="G288" s="90"/>
      <c r="H288" s="90"/>
      <c r="I288" s="102"/>
      <c r="J288" s="102"/>
      <c r="K288" s="102"/>
      <c r="L288" s="102"/>
      <c r="M288" s="102"/>
      <c r="N288" s="115"/>
      <c r="O288" s="90"/>
      <c r="P288" s="90"/>
      <c r="Q288" s="90"/>
      <c r="R288" s="90"/>
      <c r="S288" s="90"/>
      <c r="T288" s="90"/>
      <c r="U288" s="90"/>
      <c r="V288" s="90"/>
      <c r="W288" s="90"/>
      <c r="X288" s="90"/>
      <c r="Y288" s="90"/>
      <c r="Z288" s="90"/>
      <c r="AA288" s="90"/>
      <c r="AB288" s="90"/>
      <c r="AC288" s="90"/>
    </row>
    <row r="289" spans="1:29" ht="12" customHeight="1">
      <c r="A289" s="8" t="s">
        <v>692</v>
      </c>
      <c r="B289" s="9" t="s">
        <v>1235</v>
      </c>
      <c r="C289" s="90"/>
      <c r="D289" s="90"/>
      <c r="E289" s="90"/>
      <c r="F289" s="673"/>
      <c r="G289" s="90"/>
      <c r="H289" s="90"/>
      <c r="I289" s="90"/>
      <c r="J289" s="90"/>
      <c r="K289" s="90"/>
      <c r="L289" s="90"/>
      <c r="M289" s="90"/>
      <c r="N289" s="115"/>
      <c r="O289" s="90"/>
      <c r="P289" s="90"/>
      <c r="Q289" s="90"/>
      <c r="R289" s="90"/>
      <c r="S289" s="90"/>
      <c r="T289" s="90"/>
      <c r="U289" s="90"/>
      <c r="V289" s="90"/>
      <c r="W289" s="90"/>
      <c r="X289" s="90"/>
      <c r="Y289" s="90"/>
      <c r="Z289" s="90"/>
      <c r="AA289" s="90"/>
      <c r="AB289" s="90"/>
      <c r="AC289" s="90"/>
    </row>
    <row r="290" spans="1:29" ht="12" customHeight="1">
      <c r="A290" s="9"/>
      <c r="B290" s="90" t="s">
        <v>1236</v>
      </c>
      <c r="C290" s="90"/>
      <c r="D290" s="90"/>
      <c r="E290" s="90"/>
      <c r="F290" s="673"/>
      <c r="G290" s="90"/>
      <c r="H290" s="90"/>
      <c r="I290" s="90"/>
      <c r="J290" s="90"/>
      <c r="K290" s="90"/>
      <c r="L290" s="447"/>
      <c r="M290" s="447"/>
      <c r="N290" s="115"/>
      <c r="O290" s="90"/>
      <c r="P290" s="90"/>
      <c r="Q290" s="90"/>
      <c r="R290" s="90"/>
      <c r="S290" s="90"/>
      <c r="T290" s="90"/>
      <c r="U290" s="90"/>
      <c r="V290" s="90"/>
      <c r="W290" s="90"/>
      <c r="X290" s="90"/>
      <c r="Y290" s="90"/>
      <c r="Z290" s="90"/>
      <c r="AA290" s="90"/>
      <c r="AB290" s="90"/>
      <c r="AC290" s="90"/>
    </row>
    <row r="291" spans="1:29" ht="12" customHeight="1">
      <c r="A291" s="9"/>
      <c r="B291" s="90"/>
      <c r="C291" s="90"/>
      <c r="D291" s="90"/>
      <c r="E291" s="90"/>
      <c r="F291" s="673"/>
      <c r="G291" s="90"/>
      <c r="H291" s="90"/>
      <c r="I291" s="90"/>
      <c r="J291" s="90"/>
      <c r="K291" s="90"/>
      <c r="L291" s="407"/>
      <c r="M291" s="407"/>
      <c r="N291" s="115"/>
      <c r="O291" s="90"/>
      <c r="P291" s="90"/>
      <c r="Q291" s="90"/>
      <c r="R291" s="90"/>
      <c r="S291" s="90"/>
      <c r="T291" s="90"/>
      <c r="U291" s="90"/>
      <c r="V291" s="90"/>
      <c r="W291" s="90"/>
      <c r="X291" s="90"/>
      <c r="Y291" s="90"/>
      <c r="Z291" s="90"/>
      <c r="AA291" s="90"/>
      <c r="AB291" s="90"/>
      <c r="AC291" s="90"/>
    </row>
    <row r="292" spans="1:29" ht="12" customHeight="1">
      <c r="A292" s="9"/>
      <c r="B292" s="90"/>
      <c r="C292" s="90"/>
      <c r="D292" s="90"/>
      <c r="F292" s="1964">
        <v>44742</v>
      </c>
      <c r="G292" s="1965"/>
      <c r="H292" s="1965"/>
      <c r="I292" s="1952"/>
      <c r="J292" s="1964">
        <v>44377</v>
      </c>
      <c r="K292" s="1965"/>
      <c r="L292" s="1965"/>
      <c r="M292" s="1952"/>
      <c r="N292" s="158"/>
      <c r="O292" s="117"/>
      <c r="P292" s="90"/>
      <c r="Q292" s="90"/>
      <c r="R292" s="90"/>
      <c r="S292" s="90"/>
      <c r="T292" s="90"/>
      <c r="U292" s="90"/>
      <c r="V292" s="90"/>
      <c r="W292" s="90"/>
      <c r="X292" s="90"/>
      <c r="Y292" s="90"/>
      <c r="Z292" s="90"/>
      <c r="AA292" s="90"/>
      <c r="AB292" s="90"/>
      <c r="AC292" s="90"/>
    </row>
    <row r="293" spans="1:29" ht="36">
      <c r="A293" s="9"/>
      <c r="B293" s="90"/>
      <c r="C293" s="90"/>
      <c r="D293" s="90"/>
      <c r="F293" s="92" t="s">
        <v>138</v>
      </c>
      <c r="G293" s="92" t="s">
        <v>597</v>
      </c>
      <c r="H293" s="92" t="s">
        <v>140</v>
      </c>
      <c r="I293" s="92" t="s">
        <v>141</v>
      </c>
      <c r="J293" s="92" t="s">
        <v>138</v>
      </c>
      <c r="K293" s="92" t="s">
        <v>597</v>
      </c>
      <c r="L293" s="92" t="s">
        <v>140</v>
      </c>
      <c r="M293" s="92" t="s">
        <v>141</v>
      </c>
      <c r="N293" s="158"/>
      <c r="O293" s="117"/>
      <c r="P293" s="90"/>
      <c r="Q293" s="90"/>
      <c r="R293" s="90"/>
      <c r="S293" s="90"/>
      <c r="T293" s="90"/>
      <c r="U293" s="90"/>
      <c r="V293" s="90"/>
      <c r="W293" s="90"/>
      <c r="X293" s="90"/>
      <c r="Y293" s="90"/>
      <c r="Z293" s="90"/>
      <c r="AA293" s="90"/>
      <c r="AB293" s="90"/>
      <c r="AC293" s="90"/>
    </row>
    <row r="294" spans="1:29" ht="12" customHeight="1">
      <c r="A294" s="9"/>
      <c r="B294" s="90"/>
      <c r="C294" s="90"/>
      <c r="D294" s="90"/>
      <c r="E294" s="251"/>
      <c r="F294" s="251" t="s">
        <v>142</v>
      </c>
      <c r="G294" s="251" t="s">
        <v>142</v>
      </c>
      <c r="H294" s="251" t="s">
        <v>142</v>
      </c>
      <c r="I294" s="251" t="s">
        <v>142</v>
      </c>
      <c r="J294" s="251"/>
      <c r="K294" s="251" t="s">
        <v>142</v>
      </c>
      <c r="L294" s="251" t="s">
        <v>142</v>
      </c>
      <c r="M294" s="251" t="s">
        <v>142</v>
      </c>
      <c r="N294" s="158"/>
      <c r="O294" s="117"/>
      <c r="P294" s="90"/>
      <c r="Q294" s="90"/>
      <c r="R294" s="90"/>
      <c r="S294" s="90"/>
      <c r="T294" s="90"/>
      <c r="U294" s="90"/>
      <c r="V294" s="90"/>
      <c r="W294" s="90"/>
      <c r="X294" s="90"/>
      <c r="Y294" s="90"/>
      <c r="Z294" s="90"/>
      <c r="AA294" s="90"/>
      <c r="AB294" s="90"/>
      <c r="AC294" s="90"/>
    </row>
    <row r="295" spans="1:29" ht="12" customHeight="1">
      <c r="A295" s="9"/>
      <c r="B295" s="90" t="s">
        <v>848</v>
      </c>
      <c r="C295" s="90"/>
      <c r="D295" s="90"/>
      <c r="E295" s="168"/>
      <c r="F295" s="102"/>
      <c r="G295" s="102"/>
      <c r="H295" s="102"/>
      <c r="I295" s="102"/>
      <c r="J295" s="102"/>
      <c r="K295" s="102"/>
      <c r="L295" s="102"/>
      <c r="M295" s="102"/>
      <c r="N295" s="115"/>
      <c r="O295" s="90"/>
      <c r="P295" s="90"/>
      <c r="Q295" s="90"/>
      <c r="R295" s="90"/>
      <c r="S295" s="90"/>
      <c r="T295" s="90"/>
      <c r="U295" s="90"/>
      <c r="V295" s="90"/>
      <c r="W295" s="90"/>
      <c r="X295" s="90"/>
      <c r="Y295" s="90"/>
      <c r="Z295" s="90"/>
      <c r="AA295" s="90"/>
      <c r="AB295" s="90"/>
      <c r="AC295" s="90"/>
    </row>
    <row r="296" spans="1:29" ht="12" customHeight="1">
      <c r="A296" s="9"/>
      <c r="B296" s="90" t="s">
        <v>1237</v>
      </c>
      <c r="C296" s="90"/>
      <c r="D296" s="90"/>
      <c r="E296" s="168"/>
      <c r="F296" s="1612"/>
      <c r="G296" s="1612"/>
      <c r="H296" s="1892">
        <f>SUM(F296:G296)</f>
        <v>0</v>
      </c>
      <c r="I296" s="1612"/>
      <c r="J296" s="1612"/>
      <c r="K296" s="1612"/>
      <c r="L296" s="1892">
        <f>SUM(J296:K296)</f>
        <v>0</v>
      </c>
      <c r="M296" s="1612"/>
      <c r="N296" s="115"/>
      <c r="O296" s="90"/>
      <c r="P296" s="90"/>
      <c r="Q296" s="90"/>
      <c r="R296" s="90"/>
      <c r="S296" s="90"/>
      <c r="T296" s="90"/>
      <c r="U296" s="90"/>
      <c r="V296" s="90"/>
      <c r="W296" s="90"/>
      <c r="X296" s="90"/>
      <c r="Y296" s="90"/>
      <c r="Z296" s="90"/>
      <c r="AA296" s="90"/>
      <c r="AB296" s="90"/>
      <c r="AC296" s="90"/>
    </row>
    <row r="297" spans="1:29" ht="12" customHeight="1">
      <c r="A297" s="9"/>
      <c r="B297" s="90" t="s">
        <v>1238</v>
      </c>
      <c r="C297" s="90"/>
      <c r="D297" s="90"/>
      <c r="E297" s="168"/>
      <c r="F297" s="1612"/>
      <c r="G297" s="1612"/>
      <c r="H297" s="1892">
        <f>SUM(F297:G297)</f>
        <v>0</v>
      </c>
      <c r="I297" s="1612"/>
      <c r="J297" s="1612"/>
      <c r="K297" s="1612"/>
      <c r="L297" s="1892">
        <f>SUM(J297:K297)</f>
        <v>0</v>
      </c>
      <c r="M297" s="1612"/>
      <c r="O297" s="117"/>
      <c r="P297" s="90"/>
      <c r="Q297" s="90"/>
      <c r="R297" s="90"/>
      <c r="S297" s="90"/>
      <c r="T297" s="90"/>
      <c r="U297" s="90"/>
      <c r="V297" s="90"/>
      <c r="W297" s="90"/>
      <c r="X297" s="90"/>
      <c r="Y297" s="90"/>
      <c r="Z297" s="90"/>
      <c r="AA297" s="90"/>
      <c r="AB297" s="90"/>
      <c r="AC297" s="90"/>
    </row>
    <row r="298" spans="1:29" ht="12" customHeight="1">
      <c r="A298" s="9"/>
      <c r="B298" s="9" t="s">
        <v>684</v>
      </c>
      <c r="C298" s="90"/>
      <c r="D298" s="90"/>
      <c r="E298" s="168"/>
      <c r="F298" s="1774">
        <f t="shared" ref="F298:M298" si="24">SUM(F295:F297)</f>
        <v>0</v>
      </c>
      <c r="G298" s="1774">
        <f t="shared" si="24"/>
        <v>0</v>
      </c>
      <c r="H298" s="1774">
        <f t="shared" si="24"/>
        <v>0</v>
      </c>
      <c r="I298" s="1774">
        <f t="shared" si="24"/>
        <v>0</v>
      </c>
      <c r="J298" s="1774">
        <f t="shared" si="24"/>
        <v>0</v>
      </c>
      <c r="K298" s="1774">
        <f t="shared" si="24"/>
        <v>0</v>
      </c>
      <c r="L298" s="1774">
        <f t="shared" si="24"/>
        <v>0</v>
      </c>
      <c r="M298" s="1774">
        <f t="shared" si="24"/>
        <v>0</v>
      </c>
      <c r="N298" s="258"/>
      <c r="O298" s="112"/>
      <c r="P298" s="90"/>
      <c r="Q298" s="90"/>
      <c r="R298" s="90"/>
      <c r="S298" s="90"/>
      <c r="T298" s="90"/>
      <c r="U298" s="90"/>
      <c r="V298" s="90"/>
      <c r="W298" s="90"/>
      <c r="X298" s="90"/>
      <c r="Y298" s="90"/>
      <c r="Z298" s="90"/>
      <c r="AA298" s="90"/>
      <c r="AB298" s="90"/>
      <c r="AC298" s="90"/>
    </row>
    <row r="299" spans="1:29" ht="12" customHeight="1">
      <c r="A299" s="9"/>
      <c r="B299" s="90"/>
      <c r="C299" s="90"/>
      <c r="D299" s="90"/>
      <c r="E299" s="140"/>
      <c r="F299" s="1775"/>
      <c r="G299" s="1603"/>
      <c r="H299" s="1603"/>
      <c r="I299" s="1603"/>
      <c r="J299" s="1603"/>
      <c r="K299" s="1603"/>
      <c r="L299" s="1603"/>
      <c r="M299" s="1603"/>
      <c r="N299" s="115"/>
      <c r="O299" s="90"/>
      <c r="P299" s="90"/>
      <c r="Q299" s="90"/>
      <c r="R299" s="90"/>
      <c r="S299" s="90"/>
      <c r="T299" s="90"/>
      <c r="U299" s="90"/>
      <c r="V299" s="90"/>
      <c r="W299" s="90"/>
      <c r="X299" s="90"/>
      <c r="Y299" s="90"/>
      <c r="Z299" s="90"/>
      <c r="AA299" s="90"/>
      <c r="AB299" s="90"/>
      <c r="AC299" s="90"/>
    </row>
    <row r="300" spans="1:29" ht="12" customHeight="1">
      <c r="A300" s="9"/>
      <c r="B300" s="90" t="s">
        <v>1239</v>
      </c>
      <c r="C300" s="90"/>
      <c r="D300" s="90"/>
      <c r="E300" s="140"/>
      <c r="F300" s="1775"/>
      <c r="G300" s="1603"/>
      <c r="H300" s="1603"/>
      <c r="I300" s="1603"/>
      <c r="J300" s="1603"/>
      <c r="K300" s="1603"/>
      <c r="L300" s="1603"/>
      <c r="M300" s="1603"/>
      <c r="N300" s="115"/>
      <c r="O300" s="90"/>
      <c r="P300" s="90"/>
      <c r="Q300" s="90"/>
      <c r="R300" s="90"/>
      <c r="S300" s="90"/>
      <c r="T300" s="90"/>
      <c r="U300" s="90"/>
      <c r="V300" s="90"/>
      <c r="W300" s="90"/>
      <c r="X300" s="90"/>
      <c r="Y300" s="90"/>
      <c r="Z300" s="90"/>
      <c r="AA300" s="90"/>
      <c r="AB300" s="90"/>
      <c r="AC300" s="90"/>
    </row>
    <row r="301" spans="1:29" ht="12" customHeight="1">
      <c r="A301" s="9"/>
      <c r="B301" s="90" t="s">
        <v>616</v>
      </c>
      <c r="C301" s="90"/>
      <c r="D301" s="90"/>
      <c r="E301" s="168"/>
      <c r="F301" s="1603">
        <f>'1a.Detailed SOFP '!G733</f>
        <v>0</v>
      </c>
      <c r="G301" s="1603">
        <f>'1a.Detailed SOFP '!H733</f>
        <v>0</v>
      </c>
      <c r="H301" s="1603">
        <f>'1a.Detailed SOFP '!I733</f>
        <v>0</v>
      </c>
      <c r="I301" s="1603">
        <f>'1a.Detailed SOFP '!J733</f>
        <v>0</v>
      </c>
      <c r="J301" s="1603">
        <f>'1a.Detailed SOFP '!K733</f>
        <v>0</v>
      </c>
      <c r="K301" s="1603">
        <f>'1a.Detailed SOFP '!L733</f>
        <v>0</v>
      </c>
      <c r="L301" s="1603">
        <f>'1a.Detailed SOFP '!M733</f>
        <v>0</v>
      </c>
      <c r="M301" s="1603">
        <f>'1a.Detailed SOFP '!N733</f>
        <v>0</v>
      </c>
      <c r="N301" s="115"/>
      <c r="O301" s="90"/>
      <c r="P301" s="90"/>
      <c r="Q301" s="90"/>
      <c r="R301" s="90"/>
      <c r="S301" s="90"/>
      <c r="T301" s="90"/>
      <c r="U301" s="90"/>
      <c r="V301" s="90"/>
      <c r="W301" s="90"/>
      <c r="X301" s="90"/>
      <c r="Y301" s="90"/>
      <c r="Z301" s="90"/>
      <c r="AA301" s="90"/>
      <c r="AB301" s="90"/>
      <c r="AC301" s="90"/>
    </row>
    <row r="302" spans="1:29" ht="12" customHeight="1">
      <c r="A302" s="9"/>
      <c r="B302" s="90" t="s">
        <v>1240</v>
      </c>
      <c r="C302" s="90"/>
      <c r="D302" s="90"/>
      <c r="E302" s="168"/>
      <c r="F302" s="1603">
        <f>'1a.Detailed SOFP '!G867</f>
        <v>0</v>
      </c>
      <c r="G302" s="1603">
        <f>'1a.Detailed SOFP '!H867</f>
        <v>0</v>
      </c>
      <c r="H302" s="1603">
        <f>'1a.Detailed SOFP '!I867</f>
        <v>0</v>
      </c>
      <c r="I302" s="1603">
        <f>'1a.Detailed SOFP '!J867</f>
        <v>0</v>
      </c>
      <c r="J302" s="1603">
        <f>'1a.Detailed SOFP '!K867</f>
        <v>0</v>
      </c>
      <c r="K302" s="1603">
        <f>'1a.Detailed SOFP '!L867</f>
        <v>0</v>
      </c>
      <c r="L302" s="1603">
        <f>'1a.Detailed SOFP '!M867</f>
        <v>0</v>
      </c>
      <c r="M302" s="1603">
        <f>'1a.Detailed SOFP '!N867</f>
        <v>0</v>
      </c>
      <c r="N302" s="115"/>
      <c r="O302" s="90"/>
      <c r="P302" s="90"/>
      <c r="Q302" s="90"/>
      <c r="R302" s="90"/>
      <c r="S302" s="90"/>
      <c r="T302" s="90"/>
      <c r="U302" s="90"/>
      <c r="V302" s="90"/>
      <c r="W302" s="90"/>
      <c r="X302" s="90"/>
      <c r="Y302" s="90"/>
      <c r="Z302" s="90"/>
      <c r="AA302" s="90"/>
      <c r="AB302" s="90"/>
      <c r="AC302" s="90"/>
    </row>
    <row r="303" spans="1:29" ht="12" customHeight="1">
      <c r="A303" s="9"/>
      <c r="B303" s="90"/>
      <c r="C303" s="90"/>
      <c r="D303" s="90"/>
      <c r="E303" s="168"/>
      <c r="F303" s="1774">
        <f t="shared" ref="F303:M303" si="25">SUM(F301:F302)</f>
        <v>0</v>
      </c>
      <c r="G303" s="1774">
        <f t="shared" si="25"/>
        <v>0</v>
      </c>
      <c r="H303" s="1774">
        <f t="shared" si="25"/>
        <v>0</v>
      </c>
      <c r="I303" s="1774">
        <f t="shared" si="25"/>
        <v>0</v>
      </c>
      <c r="J303" s="1774">
        <f t="shared" si="25"/>
        <v>0</v>
      </c>
      <c r="K303" s="1774">
        <f t="shared" si="25"/>
        <v>0</v>
      </c>
      <c r="L303" s="1774">
        <f t="shared" si="25"/>
        <v>0</v>
      </c>
      <c r="M303" s="1774">
        <f t="shared" si="25"/>
        <v>0</v>
      </c>
      <c r="N303" s="258"/>
      <c r="O303" s="112"/>
      <c r="P303" s="90"/>
      <c r="Q303" s="90"/>
      <c r="R303" s="90"/>
      <c r="S303" s="90"/>
      <c r="T303" s="90"/>
      <c r="U303" s="90"/>
      <c r="V303" s="90"/>
      <c r="W303" s="90"/>
      <c r="X303" s="90"/>
      <c r="Y303" s="90"/>
      <c r="Z303" s="90"/>
      <c r="AA303" s="90"/>
      <c r="AB303" s="90"/>
      <c r="AC303" s="90"/>
    </row>
    <row r="304" spans="1:29" ht="12" customHeight="1">
      <c r="A304" s="9"/>
      <c r="B304" s="90" t="s">
        <v>1241</v>
      </c>
      <c r="C304" s="90"/>
      <c r="D304" s="90"/>
      <c r="E304" s="140"/>
      <c r="F304" s="1775"/>
      <c r="G304" s="1603"/>
      <c r="H304" s="1603"/>
      <c r="I304" s="1603"/>
      <c r="J304" s="1603"/>
      <c r="K304" s="1603"/>
      <c r="L304" s="1603"/>
      <c r="M304" s="1603"/>
      <c r="N304" s="667" t="s">
        <v>1242</v>
      </c>
      <c r="O304" s="90"/>
      <c r="P304" s="90"/>
      <c r="Q304" s="90"/>
      <c r="R304" s="90"/>
      <c r="S304" s="90"/>
      <c r="T304" s="90"/>
      <c r="U304" s="90"/>
      <c r="V304" s="90"/>
      <c r="W304" s="90"/>
      <c r="X304" s="90"/>
      <c r="Y304" s="90"/>
      <c r="Z304" s="90"/>
      <c r="AA304" s="90"/>
      <c r="AB304" s="90"/>
      <c r="AC304" s="90"/>
    </row>
    <row r="305" spans="1:29" ht="12" customHeight="1">
      <c r="A305" s="9"/>
      <c r="B305" s="90" t="s">
        <v>1243</v>
      </c>
      <c r="C305" s="90"/>
      <c r="D305" s="90"/>
      <c r="E305" s="168"/>
      <c r="F305" s="1612"/>
      <c r="G305" s="1612"/>
      <c r="H305" s="1892">
        <f>SUM(F305:G305)</f>
        <v>0</v>
      </c>
      <c r="I305" s="1612"/>
      <c r="J305" s="1612"/>
      <c r="K305" s="1612"/>
      <c r="L305" s="1892">
        <f>SUM(J305:K305)</f>
        <v>0</v>
      </c>
      <c r="M305" s="1612"/>
      <c r="N305" s="115"/>
      <c r="O305" s="90"/>
      <c r="P305" s="90"/>
      <c r="Q305" s="90"/>
      <c r="R305" s="90"/>
      <c r="S305" s="90"/>
      <c r="T305" s="90"/>
      <c r="U305" s="90"/>
      <c r="V305" s="90"/>
      <c r="W305" s="90"/>
      <c r="X305" s="90"/>
      <c r="Y305" s="90"/>
      <c r="Z305" s="90"/>
      <c r="AA305" s="90"/>
      <c r="AB305" s="90"/>
      <c r="AC305" s="90"/>
    </row>
    <row r="306" spans="1:29" ht="12" customHeight="1">
      <c r="A306" s="9"/>
      <c r="B306" s="90" t="s">
        <v>1244</v>
      </c>
      <c r="C306" s="90"/>
      <c r="D306" s="90"/>
      <c r="E306" s="168"/>
      <c r="F306" s="1612"/>
      <c r="G306" s="1612"/>
      <c r="H306" s="1892">
        <f t="shared" ref="H306:H307" si="26">SUM(F306:G306)</f>
        <v>0</v>
      </c>
      <c r="I306" s="1612"/>
      <c r="J306" s="1612"/>
      <c r="K306" s="1612"/>
      <c r="L306" s="1892">
        <f t="shared" ref="L306:L307" si="27">SUM(J306:K306)</f>
        <v>0</v>
      </c>
      <c r="M306" s="1612"/>
      <c r="N306" s="115"/>
      <c r="O306" s="90"/>
      <c r="P306" s="90"/>
      <c r="Q306" s="90"/>
      <c r="R306" s="90"/>
      <c r="S306" s="90"/>
      <c r="T306" s="90"/>
      <c r="U306" s="90"/>
      <c r="V306" s="90"/>
      <c r="W306" s="90"/>
      <c r="X306" s="90"/>
      <c r="Y306" s="90"/>
      <c r="Z306" s="90"/>
      <c r="AA306" s="90"/>
      <c r="AB306" s="90"/>
      <c r="AC306" s="90"/>
    </row>
    <row r="307" spans="1:29" ht="12" customHeight="1">
      <c r="A307" s="9"/>
      <c r="B307" s="90" t="s">
        <v>1245</v>
      </c>
      <c r="C307" s="90"/>
      <c r="D307" s="90"/>
      <c r="E307" s="168"/>
      <c r="F307" s="1612"/>
      <c r="G307" s="1612"/>
      <c r="H307" s="1892">
        <f t="shared" si="26"/>
        <v>0</v>
      </c>
      <c r="I307" s="1612"/>
      <c r="J307" s="1612"/>
      <c r="K307" s="1612"/>
      <c r="L307" s="1892">
        <f t="shared" si="27"/>
        <v>0</v>
      </c>
      <c r="M307" s="1612"/>
      <c r="N307" s="115"/>
      <c r="O307" s="90"/>
      <c r="P307" s="90"/>
      <c r="Q307" s="90"/>
      <c r="R307" s="90"/>
      <c r="S307" s="90"/>
      <c r="T307" s="90"/>
      <c r="U307" s="90"/>
      <c r="V307" s="90"/>
      <c r="W307" s="90"/>
      <c r="X307" s="90"/>
      <c r="Y307" s="90"/>
      <c r="Z307" s="90"/>
      <c r="AA307" s="90"/>
      <c r="AB307" s="90"/>
      <c r="AC307" s="90"/>
    </row>
    <row r="308" spans="1:29" ht="12" customHeight="1">
      <c r="A308" s="9"/>
      <c r="B308" s="90"/>
      <c r="C308" s="90"/>
      <c r="D308" s="90"/>
      <c r="E308" s="168"/>
      <c r="F308" s="1774">
        <f t="shared" ref="F308:I308" si="28">SUM(F305:F307)</f>
        <v>0</v>
      </c>
      <c r="G308" s="1774">
        <f t="shared" si="28"/>
        <v>0</v>
      </c>
      <c r="H308" s="1774">
        <f t="shared" si="28"/>
        <v>0</v>
      </c>
      <c r="I308" s="1774">
        <f t="shared" si="28"/>
        <v>0</v>
      </c>
      <c r="J308" s="1774"/>
      <c r="K308" s="1774">
        <f t="shared" ref="K308:M308" si="29">SUM(K305:K307)</f>
        <v>0</v>
      </c>
      <c r="L308" s="1774">
        <f t="shared" si="29"/>
        <v>0</v>
      </c>
      <c r="M308" s="1774">
        <f t="shared" si="29"/>
        <v>0</v>
      </c>
      <c r="N308" s="258"/>
      <c r="O308" s="112"/>
      <c r="P308" s="90"/>
      <c r="Q308" s="90"/>
      <c r="R308" s="90"/>
      <c r="S308" s="90"/>
      <c r="T308" s="90"/>
      <c r="U308" s="90"/>
      <c r="V308" s="90"/>
      <c r="W308" s="90"/>
      <c r="X308" s="90"/>
      <c r="Y308" s="90"/>
      <c r="Z308" s="90"/>
      <c r="AA308" s="90"/>
      <c r="AB308" s="90"/>
      <c r="AC308" s="90"/>
    </row>
    <row r="309" spans="1:29" ht="12" customHeight="1">
      <c r="A309" s="9"/>
      <c r="B309" s="90"/>
      <c r="C309" s="90"/>
      <c r="D309" s="90"/>
      <c r="E309" s="90"/>
      <c r="F309" s="1775"/>
      <c r="G309" s="1603"/>
      <c r="H309" s="1603"/>
      <c r="I309" s="1603"/>
      <c r="J309" s="1603"/>
      <c r="K309" s="1603"/>
      <c r="L309" s="1603"/>
      <c r="M309" s="1603"/>
      <c r="N309" s="115"/>
      <c r="O309" s="90"/>
      <c r="P309" s="90"/>
      <c r="Q309" s="90"/>
      <c r="R309" s="90"/>
      <c r="S309" s="90"/>
      <c r="T309" s="90"/>
      <c r="U309" s="90"/>
      <c r="V309" s="90"/>
      <c r="W309" s="90"/>
      <c r="X309" s="90"/>
      <c r="Y309" s="90"/>
      <c r="Z309" s="90"/>
      <c r="AA309" s="90"/>
      <c r="AB309" s="90"/>
      <c r="AC309" s="90"/>
    </row>
    <row r="310" spans="1:29" ht="12" customHeight="1">
      <c r="A310" s="255"/>
      <c r="B310" s="138" t="s">
        <v>618</v>
      </c>
      <c r="C310" s="138"/>
      <c r="D310" s="138"/>
      <c r="E310" s="147"/>
      <c r="F310" s="1625">
        <f>F298-F303</f>
        <v>0</v>
      </c>
      <c r="G310" s="1625">
        <f t="shared" ref="G310:M310" si="30">G298-G303</f>
        <v>0</v>
      </c>
      <c r="H310" s="1625">
        <f t="shared" si="30"/>
        <v>0</v>
      </c>
      <c r="I310" s="1625">
        <f t="shared" si="30"/>
        <v>0</v>
      </c>
      <c r="J310" s="1625">
        <f t="shared" si="30"/>
        <v>0</v>
      </c>
      <c r="K310" s="1625">
        <f t="shared" si="30"/>
        <v>0</v>
      </c>
      <c r="L310" s="1625">
        <f t="shared" si="30"/>
        <v>0</v>
      </c>
      <c r="M310" s="1625">
        <f t="shared" si="30"/>
        <v>0</v>
      </c>
      <c r="N310" s="115"/>
      <c r="O310" s="138"/>
      <c r="P310" s="138"/>
      <c r="Q310" s="138"/>
      <c r="R310" s="138"/>
      <c r="S310" s="138"/>
      <c r="T310" s="138"/>
      <c r="U310" s="138"/>
      <c r="V310" s="138"/>
      <c r="W310" s="138"/>
      <c r="X310" s="138"/>
      <c r="Y310" s="138"/>
      <c r="Z310" s="138"/>
      <c r="AA310" s="138"/>
      <c r="AB310" s="138"/>
      <c r="AC310" s="138"/>
    </row>
    <row r="311" spans="1:29" ht="12" customHeight="1">
      <c r="A311" s="255"/>
      <c r="B311" s="138" t="s">
        <v>618</v>
      </c>
      <c r="C311" s="138"/>
      <c r="D311" s="138"/>
      <c r="E311" s="147"/>
      <c r="F311" s="1625">
        <f>F298-F308</f>
        <v>0</v>
      </c>
      <c r="G311" s="1625">
        <f t="shared" ref="G311:M311" si="31">G298-G308</f>
        <v>0</v>
      </c>
      <c r="H311" s="1625">
        <f t="shared" si="31"/>
        <v>0</v>
      </c>
      <c r="I311" s="1625">
        <f t="shared" si="31"/>
        <v>0</v>
      </c>
      <c r="J311" s="1625">
        <f t="shared" si="31"/>
        <v>0</v>
      </c>
      <c r="K311" s="1625">
        <f t="shared" si="31"/>
        <v>0</v>
      </c>
      <c r="L311" s="1625">
        <f t="shared" si="31"/>
        <v>0</v>
      </c>
      <c r="M311" s="1625">
        <f t="shared" si="31"/>
        <v>0</v>
      </c>
      <c r="N311" s="115"/>
      <c r="O311" s="138"/>
      <c r="P311" s="138"/>
      <c r="Q311" s="138"/>
      <c r="R311" s="138"/>
      <c r="S311" s="138"/>
      <c r="T311" s="138"/>
      <c r="U311" s="138"/>
      <c r="V311" s="138"/>
      <c r="W311" s="138"/>
      <c r="X311" s="138"/>
      <c r="Y311" s="138"/>
      <c r="Z311" s="138"/>
      <c r="AA311" s="138"/>
      <c r="AB311" s="138"/>
      <c r="AC311" s="138"/>
    </row>
    <row r="312" spans="1:29" ht="12" customHeight="1">
      <c r="A312" s="9"/>
      <c r="B312" s="9"/>
      <c r="C312" s="90"/>
      <c r="D312" s="90"/>
      <c r="E312" s="90"/>
      <c r="F312" s="1603"/>
      <c r="G312" s="1603"/>
      <c r="H312" s="1603"/>
      <c r="I312" s="1603"/>
      <c r="J312" s="1603"/>
      <c r="K312" s="1603"/>
      <c r="L312" s="1603"/>
      <c r="M312" s="1603"/>
      <c r="N312" s="115"/>
      <c r="O312" s="90"/>
      <c r="P312" s="90"/>
      <c r="Q312" s="90"/>
      <c r="R312" s="90"/>
      <c r="S312" s="90"/>
      <c r="T312" s="90"/>
      <c r="U312" s="90"/>
      <c r="V312" s="90"/>
      <c r="W312" s="90"/>
      <c r="X312" s="90"/>
      <c r="Y312" s="90"/>
      <c r="Z312" s="90"/>
      <c r="AA312" s="90"/>
      <c r="AB312" s="90"/>
      <c r="AC312" s="90"/>
    </row>
    <row r="313" spans="1:29" ht="12" customHeight="1">
      <c r="A313" s="8" t="s">
        <v>706</v>
      </c>
      <c r="B313" s="9" t="s">
        <v>707</v>
      </c>
      <c r="C313" s="90"/>
      <c r="D313" s="90"/>
      <c r="E313" s="90"/>
      <c r="F313" s="90"/>
      <c r="G313" s="90"/>
      <c r="H313" s="90"/>
      <c r="I313" s="90"/>
      <c r="J313" s="90"/>
      <c r="K313" s="90"/>
      <c r="L313" s="90"/>
      <c r="M313" s="90"/>
      <c r="N313" s="115"/>
      <c r="O313" s="90"/>
      <c r="P313" s="90"/>
      <c r="Q313" s="90"/>
      <c r="R313" s="90"/>
      <c r="S313" s="90"/>
      <c r="T313" s="90"/>
      <c r="U313" s="90"/>
      <c r="V313" s="90"/>
      <c r="W313" s="90"/>
      <c r="X313" s="90"/>
      <c r="Y313" s="90"/>
      <c r="Z313" s="90"/>
      <c r="AA313" s="90"/>
      <c r="AB313" s="90"/>
      <c r="AC313" s="90"/>
    </row>
    <row r="314" spans="1:29" ht="12" customHeight="1">
      <c r="A314" s="9"/>
      <c r="B314" s="90"/>
      <c r="C314" s="90"/>
      <c r="D314" s="90"/>
      <c r="F314" s="1964">
        <v>44742</v>
      </c>
      <c r="G314" s="1965"/>
      <c r="H314" s="1965"/>
      <c r="I314" s="1952"/>
      <c r="J314" s="1964">
        <v>44377</v>
      </c>
      <c r="K314" s="1965"/>
      <c r="L314" s="1965"/>
      <c r="M314" s="1952"/>
      <c r="N314" s="158"/>
      <c r="O314" s="117"/>
      <c r="P314" s="90"/>
      <c r="Q314" s="90"/>
      <c r="R314" s="90"/>
      <c r="S314" s="90"/>
      <c r="T314" s="90"/>
      <c r="U314" s="90"/>
      <c r="V314" s="90"/>
      <c r="W314" s="90"/>
      <c r="X314" s="90"/>
      <c r="Y314" s="90"/>
      <c r="Z314" s="90"/>
      <c r="AA314" s="90"/>
      <c r="AB314" s="90"/>
      <c r="AC314" s="90"/>
    </row>
    <row r="315" spans="1:29" ht="36">
      <c r="A315" s="9"/>
      <c r="B315" s="90"/>
      <c r="C315" s="90"/>
      <c r="D315" s="90"/>
      <c r="F315" s="92" t="s">
        <v>138</v>
      </c>
      <c r="G315" s="92" t="s">
        <v>597</v>
      </c>
      <c r="H315" s="92" t="s">
        <v>140</v>
      </c>
      <c r="I315" s="92" t="s">
        <v>141</v>
      </c>
      <c r="J315" s="92" t="s">
        <v>138</v>
      </c>
      <c r="K315" s="92" t="s">
        <v>597</v>
      </c>
      <c r="L315" s="92" t="s">
        <v>140</v>
      </c>
      <c r="M315" s="92" t="s">
        <v>141</v>
      </c>
      <c r="N315" s="158"/>
      <c r="O315" s="117"/>
      <c r="P315" s="90"/>
      <c r="Q315" s="90"/>
      <c r="R315" s="90"/>
      <c r="S315" s="90"/>
      <c r="T315" s="90"/>
      <c r="U315" s="90"/>
      <c r="V315" s="90"/>
      <c r="W315" s="90"/>
      <c r="X315" s="90"/>
      <c r="Y315" s="90"/>
      <c r="Z315" s="90"/>
      <c r="AA315" s="90"/>
      <c r="AB315" s="90"/>
      <c r="AC315" s="90"/>
    </row>
    <row r="316" spans="1:29" ht="12" customHeight="1">
      <c r="A316" s="9"/>
      <c r="B316" s="90"/>
      <c r="C316" s="90"/>
      <c r="D316" s="90"/>
      <c r="F316" s="251" t="s">
        <v>142</v>
      </c>
      <c r="G316" s="251" t="s">
        <v>142</v>
      </c>
      <c r="H316" s="251" t="s">
        <v>142</v>
      </c>
      <c r="I316" s="251" t="s">
        <v>142</v>
      </c>
      <c r="J316" s="251" t="s">
        <v>142</v>
      </c>
      <c r="K316" s="251" t="s">
        <v>142</v>
      </c>
      <c r="L316" s="251" t="s">
        <v>142</v>
      </c>
      <c r="M316" s="251" t="s">
        <v>142</v>
      </c>
      <c r="N316" s="158"/>
      <c r="O316" s="117"/>
      <c r="P316" s="90"/>
      <c r="Q316" s="90"/>
      <c r="R316" s="90"/>
      <c r="S316" s="90"/>
      <c r="T316" s="90"/>
      <c r="U316" s="90"/>
      <c r="V316" s="90"/>
      <c r="W316" s="90"/>
      <c r="X316" s="90"/>
      <c r="Y316" s="90"/>
      <c r="Z316" s="90"/>
      <c r="AA316" s="90"/>
      <c r="AB316" s="90"/>
      <c r="AC316" s="90"/>
    </row>
    <row r="317" spans="1:29" ht="12" customHeight="1">
      <c r="A317" s="9"/>
      <c r="B317" s="90" t="s">
        <v>1246</v>
      </c>
      <c r="C317" s="90"/>
      <c r="D317" s="90"/>
      <c r="E317" s="251"/>
      <c r="F317" s="1776"/>
      <c r="G317" s="1776"/>
      <c r="H317" s="1893">
        <f>SUM(F317:G317)</f>
        <v>0</v>
      </c>
      <c r="I317" s="1776"/>
      <c r="J317" s="1776"/>
      <c r="K317" s="1776"/>
      <c r="L317" s="1893">
        <f>SUM(J317:K317)</f>
        <v>0</v>
      </c>
      <c r="M317" s="1776"/>
      <c r="N317" s="667" t="s">
        <v>1232</v>
      </c>
      <c r="O317" s="90"/>
      <c r="P317" s="90"/>
      <c r="Q317" s="90"/>
      <c r="R317" s="90"/>
      <c r="S317" s="90"/>
      <c r="T317" s="90"/>
      <c r="U317" s="90"/>
      <c r="V317" s="90"/>
      <c r="W317" s="90"/>
      <c r="X317" s="90"/>
      <c r="Y317" s="90"/>
      <c r="Z317" s="90"/>
      <c r="AA317" s="90"/>
      <c r="AB317" s="90"/>
      <c r="AC317" s="90"/>
    </row>
    <row r="318" spans="1:29" ht="12" customHeight="1">
      <c r="A318" s="9"/>
      <c r="B318" s="90" t="s">
        <v>1247</v>
      </c>
      <c r="C318" s="90"/>
      <c r="D318" s="90"/>
      <c r="E318" s="168"/>
      <c r="F318" s="1612"/>
      <c r="G318" s="1612"/>
      <c r="H318" s="1893">
        <f t="shared" ref="H318:H324" si="32">SUM(F318:G318)</f>
        <v>0</v>
      </c>
      <c r="I318" s="1612"/>
      <c r="J318" s="1612"/>
      <c r="K318" s="1612"/>
      <c r="L318" s="1893">
        <f t="shared" ref="L318:L324" si="33">SUM(J318:K318)</f>
        <v>0</v>
      </c>
      <c r="M318" s="1612"/>
      <c r="N318" s="667" t="s">
        <v>1248</v>
      </c>
      <c r="O318" s="90"/>
      <c r="P318" s="90"/>
      <c r="Q318" s="90"/>
      <c r="R318" s="90"/>
      <c r="S318" s="90"/>
      <c r="T318" s="90"/>
      <c r="U318" s="90"/>
      <c r="V318" s="90"/>
      <c r="W318" s="90"/>
      <c r="X318" s="90"/>
      <c r="Y318" s="90"/>
      <c r="Z318" s="90"/>
      <c r="AA318" s="90"/>
      <c r="AB318" s="90"/>
      <c r="AC318" s="90"/>
    </row>
    <row r="319" spans="1:29" ht="12" customHeight="1">
      <c r="A319" s="9"/>
      <c r="B319" s="144" t="s">
        <v>1249</v>
      </c>
      <c r="C319" s="90"/>
      <c r="D319" s="90"/>
      <c r="E319" s="168"/>
      <c r="F319" s="1612"/>
      <c r="G319" s="1612"/>
      <c r="H319" s="1893">
        <f t="shared" si="32"/>
        <v>0</v>
      </c>
      <c r="I319" s="1612"/>
      <c r="J319" s="1612"/>
      <c r="K319" s="1612"/>
      <c r="L319" s="1893">
        <f t="shared" si="33"/>
        <v>0</v>
      </c>
      <c r="M319" s="1612"/>
      <c r="N319" s="667" t="s">
        <v>1250</v>
      </c>
      <c r="O319" s="90"/>
      <c r="P319" s="90"/>
      <c r="Q319" s="90"/>
      <c r="R319" s="90"/>
      <c r="S319" s="90"/>
      <c r="T319" s="90"/>
      <c r="U319" s="90"/>
      <c r="V319" s="90"/>
      <c r="W319" s="90"/>
      <c r="X319" s="90"/>
      <c r="Y319" s="90"/>
      <c r="Z319" s="90"/>
      <c r="AA319" s="90"/>
      <c r="AB319" s="90"/>
      <c r="AC319" s="90"/>
    </row>
    <row r="320" spans="1:29" ht="37.5" customHeight="1">
      <c r="A320" s="9"/>
      <c r="B320" s="144" t="s">
        <v>1251</v>
      </c>
      <c r="C320" s="90"/>
      <c r="D320" s="90"/>
      <c r="E320" s="168"/>
      <c r="F320" s="1612"/>
      <c r="G320" s="1612"/>
      <c r="H320" s="1893">
        <f t="shared" si="32"/>
        <v>0</v>
      </c>
      <c r="I320" s="1612"/>
      <c r="J320" s="1612"/>
      <c r="K320" s="1612"/>
      <c r="L320" s="1893">
        <f t="shared" si="33"/>
        <v>0</v>
      </c>
      <c r="M320" s="1612"/>
      <c r="N320" s="115"/>
      <c r="O320" s="90"/>
      <c r="P320" s="90"/>
      <c r="Q320" s="90"/>
      <c r="R320" s="90"/>
      <c r="S320" s="90"/>
      <c r="T320" s="90"/>
      <c r="U320" s="90"/>
      <c r="V320" s="90"/>
      <c r="W320" s="90"/>
      <c r="X320" s="90"/>
      <c r="Y320" s="90"/>
      <c r="Z320" s="90"/>
      <c r="AA320" s="90"/>
      <c r="AB320" s="90"/>
      <c r="AC320" s="90"/>
    </row>
    <row r="321" spans="1:30" ht="35.25" customHeight="1">
      <c r="A321" s="9"/>
      <c r="B321" s="144" t="s">
        <v>1252</v>
      </c>
      <c r="C321" s="90"/>
      <c r="D321" s="90"/>
      <c r="E321" s="168"/>
      <c r="F321" s="1612"/>
      <c r="G321" s="1612"/>
      <c r="H321" s="1893">
        <f t="shared" si="32"/>
        <v>0</v>
      </c>
      <c r="I321" s="1612"/>
      <c r="J321" s="1612"/>
      <c r="K321" s="1612"/>
      <c r="L321" s="1893">
        <f t="shared" si="33"/>
        <v>0</v>
      </c>
      <c r="M321" s="1612"/>
      <c r="N321" s="667" t="s">
        <v>1253</v>
      </c>
      <c r="O321" s="90"/>
      <c r="P321" s="90"/>
      <c r="Q321" s="90"/>
      <c r="R321" s="90"/>
      <c r="S321" s="90"/>
      <c r="T321" s="90"/>
      <c r="U321" s="90"/>
      <c r="V321" s="90"/>
      <c r="W321" s="90"/>
      <c r="X321" s="90"/>
      <c r="Y321" s="90"/>
      <c r="Z321" s="90"/>
      <c r="AA321" s="90"/>
      <c r="AB321" s="90"/>
      <c r="AC321" s="90"/>
    </row>
    <row r="322" spans="1:30" ht="12" customHeight="1">
      <c r="A322" s="9"/>
      <c r="B322" s="422" t="s">
        <v>1254</v>
      </c>
      <c r="C322" s="90"/>
      <c r="D322" s="90"/>
      <c r="E322" s="168"/>
      <c r="F322" s="1612"/>
      <c r="G322" s="1612"/>
      <c r="H322" s="1893">
        <f t="shared" si="32"/>
        <v>0</v>
      </c>
      <c r="I322" s="1612"/>
      <c r="J322" s="1612"/>
      <c r="K322" s="1612"/>
      <c r="L322" s="1893">
        <f t="shared" si="33"/>
        <v>0</v>
      </c>
      <c r="M322" s="1612"/>
      <c r="N322" s="667" t="s">
        <v>1255</v>
      </c>
      <c r="O322" s="665"/>
      <c r="P322" s="90"/>
      <c r="Q322" s="90"/>
      <c r="R322" s="90"/>
      <c r="S322" s="90"/>
      <c r="T322" s="90"/>
      <c r="U322" s="90"/>
      <c r="V322" s="90"/>
      <c r="W322" s="90"/>
      <c r="X322" s="90"/>
      <c r="Y322" s="90"/>
      <c r="Z322" s="90"/>
      <c r="AA322" s="90"/>
      <c r="AB322" s="90"/>
      <c r="AC322" s="90"/>
    </row>
    <row r="323" spans="1:30" ht="12" customHeight="1">
      <c r="A323" s="9"/>
      <c r="B323" s="90" t="s">
        <v>1256</v>
      </c>
      <c r="C323" s="90"/>
      <c r="D323" s="90"/>
      <c r="E323" s="168"/>
      <c r="F323" s="1612"/>
      <c r="G323" s="1612"/>
      <c r="H323" s="1893">
        <f t="shared" si="32"/>
        <v>0</v>
      </c>
      <c r="I323" s="1612"/>
      <c r="J323" s="1612"/>
      <c r="K323" s="1612"/>
      <c r="L323" s="1893">
        <f t="shared" si="33"/>
        <v>0</v>
      </c>
      <c r="M323" s="1612"/>
      <c r="N323" s="115"/>
      <c r="O323" s="90"/>
      <c r="P323" s="90"/>
      <c r="Q323" s="90"/>
      <c r="R323" s="90"/>
      <c r="S323" s="90"/>
      <c r="T323" s="90"/>
      <c r="U323" s="90"/>
      <c r="V323" s="90"/>
      <c r="W323" s="90"/>
      <c r="X323" s="90"/>
      <c r="Y323" s="90"/>
      <c r="Z323" s="90"/>
      <c r="AA323" s="90"/>
      <c r="AB323" s="90"/>
      <c r="AC323" s="90"/>
    </row>
    <row r="324" spans="1:30" ht="29.25" customHeight="1">
      <c r="A324" s="581"/>
      <c r="B324" s="161" t="s">
        <v>1257</v>
      </c>
      <c r="C324" s="141"/>
      <c r="D324" s="141"/>
      <c r="E324" s="168"/>
      <c r="F324" s="1777"/>
      <c r="G324" s="1777"/>
      <c r="H324" s="1893">
        <f t="shared" si="32"/>
        <v>0</v>
      </c>
      <c r="I324" s="1777"/>
      <c r="J324" s="1777"/>
      <c r="K324" s="1777"/>
      <c r="L324" s="1893">
        <f t="shared" si="33"/>
        <v>0</v>
      </c>
      <c r="M324" s="1777"/>
      <c r="N324" s="676"/>
      <c r="O324" s="141"/>
      <c r="P324" s="141"/>
      <c r="Q324" s="141"/>
      <c r="R324" s="141"/>
      <c r="S324" s="141"/>
      <c r="T324" s="141"/>
      <c r="U324" s="141"/>
      <c r="V324" s="141"/>
      <c r="W324" s="141"/>
      <c r="X324" s="141"/>
      <c r="Y324" s="141"/>
      <c r="Z324" s="141"/>
      <c r="AA324" s="141"/>
      <c r="AB324" s="141"/>
      <c r="AC324" s="141"/>
    </row>
    <row r="325" spans="1:30" ht="12" customHeight="1">
      <c r="A325" s="117"/>
      <c r="B325" s="678"/>
      <c r="C325" s="117"/>
      <c r="D325" s="117"/>
      <c r="E325" s="679"/>
      <c r="F325" s="680"/>
      <c r="G325" s="680"/>
      <c r="H325" s="680"/>
      <c r="I325" s="680"/>
      <c r="J325" s="680"/>
      <c r="K325" s="680"/>
      <c r="L325" s="680"/>
      <c r="M325" s="680"/>
      <c r="N325" s="158"/>
      <c r="O325" s="681"/>
      <c r="P325" s="117"/>
      <c r="Q325" s="117"/>
      <c r="R325" s="117"/>
      <c r="S325" s="117"/>
      <c r="T325" s="117"/>
      <c r="U325" s="117"/>
      <c r="V325" s="117"/>
      <c r="W325" s="117"/>
      <c r="X325" s="117"/>
      <c r="Y325" s="117"/>
      <c r="Z325" s="117"/>
      <c r="AA325" s="117"/>
      <c r="AB325" s="117"/>
      <c r="AC325" s="117"/>
    </row>
    <row r="326" spans="1:30" ht="12" customHeight="1">
      <c r="A326" s="142"/>
      <c r="B326" s="682"/>
      <c r="C326" s="142"/>
      <c r="D326" s="142"/>
      <c r="E326" s="142"/>
      <c r="F326" s="142"/>
      <c r="G326" s="142"/>
      <c r="H326" s="142"/>
      <c r="I326" s="142"/>
      <c r="J326" s="142"/>
      <c r="K326" s="683"/>
      <c r="L326" s="142"/>
      <c r="M326" s="683"/>
      <c r="N326" s="670"/>
      <c r="O326" s="142"/>
      <c r="P326" s="142"/>
      <c r="Q326" s="142"/>
      <c r="R326" s="142"/>
      <c r="S326" s="142"/>
      <c r="T326" s="142"/>
      <c r="U326" s="142"/>
      <c r="V326" s="142"/>
      <c r="W326" s="142"/>
      <c r="X326" s="142"/>
      <c r="Y326" s="142"/>
      <c r="Z326" s="142"/>
      <c r="AA326" s="142"/>
      <c r="AB326" s="142"/>
      <c r="AC326" s="142"/>
    </row>
    <row r="327" spans="1:30" ht="12" customHeight="1">
      <c r="A327" s="90"/>
      <c r="B327" s="1149" t="s">
        <v>1258</v>
      </c>
      <c r="C327" s="1100"/>
      <c r="D327" s="1100"/>
      <c r="E327" s="1100"/>
      <c r="F327" s="1100"/>
      <c r="G327" s="1100"/>
      <c r="H327" s="1100"/>
      <c r="I327" s="1100"/>
      <c r="J327" s="1100"/>
      <c r="K327" s="1288"/>
      <c r="L327" s="1100"/>
      <c r="M327" s="1288"/>
      <c r="N327" s="667" t="s">
        <v>1259</v>
      </c>
      <c r="O327" s="90"/>
      <c r="P327" s="90"/>
      <c r="Q327" s="90"/>
      <c r="R327" s="90"/>
      <c r="S327" s="90"/>
      <c r="T327" s="90"/>
      <c r="U327" s="90"/>
      <c r="V327" s="90"/>
      <c r="W327" s="90"/>
      <c r="X327" s="90"/>
      <c r="Y327" s="90"/>
      <c r="Z327" s="90"/>
      <c r="AA327" s="90"/>
      <c r="AB327" s="90"/>
      <c r="AC327" s="90"/>
    </row>
    <row r="328" spans="1:30" ht="12" customHeight="1">
      <c r="A328" s="80"/>
      <c r="B328" s="424"/>
      <c r="C328" s="80"/>
      <c r="D328" s="80"/>
      <c r="E328" s="80"/>
      <c r="F328" s="80"/>
      <c r="G328" s="80"/>
      <c r="H328" s="80"/>
      <c r="I328" s="80"/>
      <c r="J328" s="80"/>
      <c r="K328" s="80"/>
      <c r="L328" s="80"/>
      <c r="M328" s="80"/>
      <c r="N328" s="177"/>
      <c r="O328" s="80"/>
      <c r="P328" s="80"/>
      <c r="Q328" s="80"/>
      <c r="R328" s="80"/>
      <c r="S328" s="80"/>
      <c r="T328" s="80"/>
      <c r="U328" s="80"/>
      <c r="V328" s="80"/>
      <c r="W328" s="80"/>
      <c r="X328" s="80"/>
      <c r="Y328" s="80"/>
      <c r="Z328" s="80"/>
      <c r="AA328" s="80"/>
      <c r="AB328" s="80"/>
      <c r="AC328" s="80"/>
    </row>
    <row r="329" spans="1:30" ht="12.75" customHeight="1">
      <c r="A329" s="684" t="s">
        <v>712</v>
      </c>
      <c r="B329" s="685" t="s">
        <v>1260</v>
      </c>
      <c r="C329" s="119"/>
      <c r="D329" s="142"/>
      <c r="E329" s="114"/>
      <c r="F329" s="142"/>
      <c r="G329" s="440"/>
      <c r="H329" s="440"/>
      <c r="I329" s="441"/>
      <c r="J329" s="441"/>
      <c r="K329" s="119"/>
      <c r="L329" s="119"/>
      <c r="M329" s="442"/>
      <c r="N329" s="285"/>
      <c r="O329" s="686"/>
      <c r="P329" s="123"/>
      <c r="Q329" s="123"/>
      <c r="R329" s="123"/>
      <c r="S329" s="123"/>
      <c r="T329" s="123"/>
      <c r="U329" s="123"/>
      <c r="V329" s="123"/>
      <c r="W329" s="123"/>
      <c r="X329" s="123"/>
      <c r="Y329" s="123"/>
      <c r="Z329" s="123"/>
      <c r="AA329" s="123"/>
      <c r="AB329" s="123"/>
      <c r="AC329" s="123"/>
      <c r="AD329" s="608"/>
    </row>
    <row r="330" spans="1:30" ht="12.75" customHeight="1">
      <c r="A330" s="123"/>
      <c r="B330" s="687"/>
      <c r="C330" s="119"/>
      <c r="D330" s="142"/>
      <c r="E330" s="114"/>
      <c r="F330" s="1964">
        <v>44742</v>
      </c>
      <c r="G330" s="1965"/>
      <c r="H330" s="1965"/>
      <c r="I330" s="1952"/>
      <c r="J330" s="1964">
        <v>44377</v>
      </c>
      <c r="K330" s="1965"/>
      <c r="L330" s="1965"/>
      <c r="M330" s="1952"/>
      <c r="N330" s="285"/>
      <c r="O330" s="686"/>
      <c r="P330" s="123"/>
      <c r="Q330" s="123"/>
      <c r="R330" s="123"/>
      <c r="S330" s="123"/>
      <c r="T330" s="123"/>
      <c r="U330" s="123"/>
      <c r="V330" s="123"/>
      <c r="W330" s="123"/>
      <c r="X330" s="123"/>
      <c r="Y330" s="123"/>
      <c r="Z330" s="123"/>
      <c r="AA330" s="123"/>
      <c r="AB330" s="123"/>
      <c r="AC330" s="123"/>
      <c r="AD330" s="608"/>
    </row>
    <row r="331" spans="1:30" ht="36">
      <c r="A331" s="123"/>
      <c r="B331" s="687"/>
      <c r="C331" s="119"/>
      <c r="D331" s="142"/>
      <c r="E331" s="114"/>
      <c r="F331" s="92" t="s">
        <v>138</v>
      </c>
      <c r="G331" s="92" t="s">
        <v>597</v>
      </c>
      <c r="H331" s="92" t="s">
        <v>140</v>
      </c>
      <c r="I331" s="92" t="s">
        <v>141</v>
      </c>
      <c r="J331" s="92" t="s">
        <v>138</v>
      </c>
      <c r="K331" s="92" t="s">
        <v>597</v>
      </c>
      <c r="L331" s="92" t="s">
        <v>140</v>
      </c>
      <c r="M331" s="92" t="s">
        <v>141</v>
      </c>
      <c r="N331" s="285"/>
      <c r="O331" s="686"/>
      <c r="P331" s="123"/>
      <c r="Q331" s="123"/>
      <c r="R331" s="123"/>
      <c r="S331" s="123"/>
      <c r="T331" s="123"/>
      <c r="U331" s="123"/>
      <c r="V331" s="123"/>
      <c r="W331" s="123"/>
      <c r="X331" s="123"/>
      <c r="Y331" s="123"/>
      <c r="Z331" s="123"/>
      <c r="AA331" s="123"/>
      <c r="AB331" s="123"/>
      <c r="AC331" s="123"/>
      <c r="AD331" s="608"/>
    </row>
    <row r="332" spans="1:30" ht="12.75" customHeight="1">
      <c r="A332" s="123"/>
      <c r="B332" s="687"/>
      <c r="C332" s="119"/>
      <c r="D332" s="142"/>
      <c r="E332" s="114"/>
      <c r="F332" s="251" t="s">
        <v>142</v>
      </c>
      <c r="G332" s="251" t="s">
        <v>142</v>
      </c>
      <c r="H332" s="251" t="s">
        <v>142</v>
      </c>
      <c r="I332" s="251" t="s">
        <v>142</v>
      </c>
      <c r="J332" s="251" t="s">
        <v>142</v>
      </c>
      <c r="K332" s="251" t="s">
        <v>142</v>
      </c>
      <c r="L332" s="251" t="s">
        <v>142</v>
      </c>
      <c r="M332" s="251" t="s">
        <v>142</v>
      </c>
      <c r="N332" s="285"/>
      <c r="O332" s="686"/>
      <c r="P332" s="123"/>
      <c r="Q332" s="123"/>
      <c r="R332" s="123"/>
      <c r="S332" s="123"/>
      <c r="T332" s="123"/>
      <c r="U332" s="123"/>
      <c r="V332" s="123"/>
      <c r="W332" s="123"/>
      <c r="X332" s="123"/>
      <c r="Y332" s="123"/>
      <c r="Z332" s="123"/>
      <c r="AA332" s="123"/>
      <c r="AB332" s="123"/>
      <c r="AC332" s="123"/>
      <c r="AD332" s="608"/>
    </row>
    <row r="333" spans="1:30" s="1518" customFormat="1" ht="12.75" customHeight="1">
      <c r="A333" s="1778"/>
      <c r="B333" s="1630" t="s">
        <v>1261</v>
      </c>
      <c r="C333" s="1606"/>
      <c r="D333" s="1602"/>
      <c r="E333" s="1602"/>
      <c r="F333" s="1612"/>
      <c r="G333" s="1612"/>
      <c r="H333" s="1779">
        <f>SUM(F333:G333)</f>
        <v>0</v>
      </c>
      <c r="I333" s="1779"/>
      <c r="J333" s="1612"/>
      <c r="K333" s="1612"/>
      <c r="L333" s="1606">
        <f>SUM(J333:K333)</f>
        <v>0</v>
      </c>
      <c r="M333" s="1607"/>
      <c r="N333" s="1780" t="s">
        <v>1262</v>
      </c>
      <c r="O333" s="1781"/>
      <c r="P333" s="1778"/>
      <c r="Q333" s="1778"/>
      <c r="R333" s="1778"/>
      <c r="S333" s="1778"/>
      <c r="T333" s="1778"/>
      <c r="U333" s="1778"/>
      <c r="V333" s="1778"/>
      <c r="W333" s="1778"/>
      <c r="X333" s="1778"/>
      <c r="Y333" s="1778"/>
      <c r="Z333" s="1778"/>
      <c r="AA333" s="1778"/>
      <c r="AB333" s="1778"/>
      <c r="AC333" s="1778"/>
      <c r="AD333" s="1782"/>
    </row>
    <row r="334" spans="1:30" ht="12.75" customHeight="1">
      <c r="A334" s="123"/>
      <c r="B334" s="688"/>
      <c r="C334" s="452"/>
      <c r="D334" s="112"/>
      <c r="E334" s="113"/>
      <c r="F334" s="112"/>
      <c r="G334" s="689"/>
      <c r="H334" s="689"/>
      <c r="I334" s="690"/>
      <c r="J334" s="690"/>
      <c r="K334" s="452"/>
      <c r="L334" s="452"/>
      <c r="M334" s="496"/>
      <c r="N334" s="285"/>
      <c r="O334" s="686"/>
      <c r="P334" s="123"/>
      <c r="Q334" s="123"/>
      <c r="R334" s="123"/>
      <c r="S334" s="123"/>
      <c r="T334" s="123"/>
      <c r="U334" s="123"/>
      <c r="V334" s="123"/>
      <c r="W334" s="123"/>
      <c r="X334" s="123"/>
      <c r="Y334" s="123"/>
      <c r="Z334" s="123"/>
      <c r="AA334" s="123"/>
      <c r="AB334" s="123"/>
      <c r="AC334" s="123"/>
      <c r="AD334" s="608"/>
    </row>
    <row r="335" spans="1:30" ht="12.75" customHeight="1">
      <c r="A335" s="684" t="s">
        <v>722</v>
      </c>
      <c r="B335" s="691" t="s">
        <v>1263</v>
      </c>
      <c r="C335" s="692"/>
      <c r="D335" s="693"/>
      <c r="E335" s="694"/>
      <c r="F335" s="693"/>
      <c r="G335" s="695"/>
      <c r="H335" s="695"/>
      <c r="I335" s="696"/>
      <c r="J335" s="696"/>
      <c r="K335" s="692"/>
      <c r="L335" s="692"/>
      <c r="M335" s="697"/>
      <c r="N335" s="698" t="s">
        <v>1264</v>
      </c>
      <c r="O335" s="686"/>
      <c r="P335" s="123"/>
      <c r="Q335" s="123"/>
      <c r="R335" s="123"/>
      <c r="S335" s="123"/>
      <c r="T335" s="123"/>
      <c r="U335" s="123"/>
      <c r="V335" s="123"/>
      <c r="W335" s="123"/>
      <c r="X335" s="123"/>
      <c r="Y335" s="123"/>
      <c r="Z335" s="123"/>
      <c r="AA335" s="123"/>
      <c r="AB335" s="123"/>
      <c r="AC335" s="123"/>
      <c r="AD335" s="608"/>
    </row>
    <row r="336" spans="1:30" ht="12.75" customHeight="1">
      <c r="A336" s="123"/>
      <c r="B336" s="1120"/>
      <c r="C336" s="1121"/>
      <c r="D336" s="1122"/>
      <c r="E336" s="1123"/>
      <c r="F336" s="1122"/>
      <c r="G336" s="1124"/>
      <c r="H336" s="1124"/>
      <c r="I336" s="1125"/>
      <c r="J336" s="1125"/>
      <c r="K336" s="1121"/>
      <c r="L336" s="1121"/>
      <c r="M336" s="1126"/>
      <c r="N336" s="285"/>
      <c r="O336" s="686"/>
      <c r="P336" s="123"/>
      <c r="Q336" s="123"/>
      <c r="R336" s="123"/>
      <c r="S336" s="123"/>
      <c r="T336" s="123"/>
      <c r="U336" s="123"/>
      <c r="V336" s="123"/>
      <c r="W336" s="123"/>
      <c r="X336" s="123"/>
      <c r="Y336" s="123"/>
      <c r="Z336" s="123"/>
      <c r="AA336" s="123"/>
      <c r="AB336" s="123"/>
      <c r="AC336" s="123"/>
      <c r="AD336" s="608"/>
    </row>
    <row r="337" spans="1:30" ht="12.75" customHeight="1">
      <c r="A337" s="123"/>
      <c r="B337" s="1289"/>
      <c r="C337" s="1290"/>
      <c r="D337" s="1291"/>
      <c r="E337" s="1292"/>
      <c r="F337" s="1291"/>
      <c r="G337" s="1293"/>
      <c r="H337" s="1293"/>
      <c r="I337" s="1294"/>
      <c r="J337" s="1294"/>
      <c r="K337" s="1290"/>
      <c r="L337" s="1290"/>
      <c r="M337" s="1295"/>
      <c r="N337" s="285"/>
      <c r="O337" s="686"/>
      <c r="P337" s="123"/>
      <c r="Q337" s="123"/>
      <c r="R337" s="123"/>
      <c r="S337" s="123"/>
      <c r="T337" s="123"/>
      <c r="U337" s="123"/>
      <c r="V337" s="123"/>
      <c r="W337" s="123"/>
      <c r="X337" s="123"/>
      <c r="Y337" s="123"/>
      <c r="Z337" s="123"/>
      <c r="AA337" s="123"/>
      <c r="AB337" s="123"/>
      <c r="AC337" s="123"/>
      <c r="AD337" s="608"/>
    </row>
    <row r="338" spans="1:30" ht="12.75" customHeight="1">
      <c r="A338" s="123"/>
      <c r="B338" s="1289"/>
      <c r="C338" s="1290"/>
      <c r="D338" s="1291"/>
      <c r="E338" s="1292"/>
      <c r="F338" s="1291"/>
      <c r="G338" s="1293"/>
      <c r="H338" s="1293"/>
      <c r="I338" s="1294"/>
      <c r="J338" s="1294"/>
      <c r="K338" s="1290"/>
      <c r="L338" s="1290"/>
      <c r="M338" s="1295"/>
      <c r="N338" s="285"/>
      <c r="O338" s="686"/>
      <c r="P338" s="123"/>
      <c r="Q338" s="123"/>
      <c r="R338" s="123"/>
      <c r="S338" s="123"/>
      <c r="T338" s="123"/>
      <c r="U338" s="123"/>
      <c r="V338" s="123"/>
      <c r="W338" s="123"/>
      <c r="X338" s="123"/>
      <c r="Y338" s="123"/>
      <c r="Z338" s="123"/>
      <c r="AA338" s="123"/>
      <c r="AB338" s="123"/>
      <c r="AC338" s="123"/>
      <c r="AD338" s="608"/>
    </row>
    <row r="339" spans="1:30" ht="12.75" customHeight="1">
      <c r="A339" s="123"/>
      <c r="B339" s="1289"/>
      <c r="C339" s="1290"/>
      <c r="D339" s="1291"/>
      <c r="E339" s="1292"/>
      <c r="F339" s="1291"/>
      <c r="G339" s="1293"/>
      <c r="H339" s="1293"/>
      <c r="I339" s="1294"/>
      <c r="J339" s="1294"/>
      <c r="K339" s="1290"/>
      <c r="L339" s="1290"/>
      <c r="M339" s="1295"/>
      <c r="N339" s="285"/>
      <c r="O339" s="686"/>
      <c r="P339" s="123"/>
      <c r="Q339" s="123"/>
      <c r="R339" s="123"/>
      <c r="S339" s="123"/>
      <c r="T339" s="123"/>
      <c r="U339" s="123"/>
      <c r="V339" s="123"/>
      <c r="W339" s="123"/>
      <c r="X339" s="123"/>
      <c r="Y339" s="123"/>
      <c r="Z339" s="123"/>
      <c r="AA339" s="123"/>
      <c r="AB339" s="123"/>
      <c r="AC339" s="123"/>
      <c r="AD339" s="608"/>
    </row>
    <row r="340" spans="1:30" ht="12.75" customHeight="1">
      <c r="A340" s="123"/>
      <c r="B340" s="1289"/>
      <c r="C340" s="1290"/>
      <c r="D340" s="1291"/>
      <c r="E340" s="1292"/>
      <c r="F340" s="1291"/>
      <c r="G340" s="1293"/>
      <c r="H340" s="1293"/>
      <c r="I340" s="1294"/>
      <c r="J340" s="1294"/>
      <c r="K340" s="1290"/>
      <c r="L340" s="1290"/>
      <c r="M340" s="1295"/>
      <c r="N340" s="285"/>
      <c r="O340" s="686"/>
      <c r="P340" s="123"/>
      <c r="Q340" s="123"/>
      <c r="R340" s="123"/>
      <c r="S340" s="123"/>
      <c r="T340" s="123"/>
      <c r="U340" s="123"/>
      <c r="V340" s="123"/>
      <c r="W340" s="123"/>
      <c r="X340" s="123"/>
      <c r="Y340" s="123"/>
      <c r="Z340" s="123"/>
      <c r="AA340" s="123"/>
      <c r="AB340" s="123"/>
      <c r="AC340" s="123"/>
      <c r="AD340" s="608"/>
    </row>
    <row r="341" spans="1:30" ht="12.75" customHeight="1">
      <c r="A341" s="123"/>
      <c r="B341" s="1289"/>
      <c r="C341" s="1290"/>
      <c r="D341" s="1291"/>
      <c r="E341" s="1292"/>
      <c r="F341" s="1291"/>
      <c r="G341" s="1293"/>
      <c r="H341" s="1293"/>
      <c r="I341" s="1294"/>
      <c r="J341" s="1294"/>
      <c r="K341" s="1290"/>
      <c r="L341" s="1290"/>
      <c r="M341" s="1295"/>
      <c r="N341" s="285"/>
      <c r="O341" s="686"/>
      <c r="P341" s="123"/>
      <c r="Q341" s="123"/>
      <c r="R341" s="123"/>
      <c r="S341" s="123"/>
      <c r="T341" s="123"/>
      <c r="U341" s="123"/>
      <c r="V341" s="123"/>
      <c r="W341" s="123"/>
      <c r="X341" s="123"/>
      <c r="Y341" s="123"/>
      <c r="Z341" s="123"/>
      <c r="AA341" s="123"/>
      <c r="AB341" s="123"/>
      <c r="AC341" s="123"/>
      <c r="AD341" s="608"/>
    </row>
    <row r="342" spans="1:30" ht="12.75" customHeight="1">
      <c r="A342" s="123"/>
      <c r="B342" s="1289"/>
      <c r="C342" s="1290"/>
      <c r="D342" s="1291"/>
      <c r="E342" s="1292"/>
      <c r="F342" s="1291"/>
      <c r="G342" s="1293"/>
      <c r="H342" s="1293"/>
      <c r="I342" s="1294"/>
      <c r="J342" s="1294"/>
      <c r="K342" s="1290"/>
      <c r="L342" s="1290"/>
      <c r="M342" s="1295"/>
      <c r="N342" s="285"/>
      <c r="O342" s="686"/>
      <c r="P342" s="123"/>
      <c r="Q342" s="123"/>
      <c r="R342" s="123"/>
      <c r="S342" s="123"/>
      <c r="T342" s="123"/>
      <c r="U342" s="123"/>
      <c r="V342" s="123"/>
      <c r="W342" s="123"/>
      <c r="X342" s="123"/>
      <c r="Y342" s="123"/>
      <c r="Z342" s="123"/>
      <c r="AA342" s="123"/>
      <c r="AB342" s="123"/>
      <c r="AC342" s="123"/>
      <c r="AD342" s="608"/>
    </row>
    <row r="343" spans="1:30" ht="12.75" customHeight="1">
      <c r="A343" s="123"/>
      <c r="B343" s="1289"/>
      <c r="C343" s="1290"/>
      <c r="D343" s="1291"/>
      <c r="E343" s="1292"/>
      <c r="F343" s="1291"/>
      <c r="G343" s="1293"/>
      <c r="H343" s="1293"/>
      <c r="I343" s="1294"/>
      <c r="J343" s="1294"/>
      <c r="K343" s="1290"/>
      <c r="L343" s="1290"/>
      <c r="M343" s="1295"/>
      <c r="N343" s="285"/>
      <c r="O343" s="686"/>
      <c r="P343" s="123"/>
      <c r="Q343" s="123"/>
      <c r="R343" s="123"/>
      <c r="S343" s="123"/>
      <c r="T343" s="123"/>
      <c r="U343" s="123"/>
      <c r="V343" s="123"/>
      <c r="W343" s="123"/>
      <c r="X343" s="123"/>
      <c r="Y343" s="123"/>
      <c r="Z343" s="123"/>
      <c r="AA343" s="123"/>
      <c r="AB343" s="123"/>
      <c r="AC343" s="123"/>
      <c r="AD343" s="608"/>
    </row>
    <row r="344" spans="1:30" ht="12.75" customHeight="1">
      <c r="A344" s="123"/>
      <c r="B344" s="1289"/>
      <c r="C344" s="1290"/>
      <c r="D344" s="1291"/>
      <c r="E344" s="1292"/>
      <c r="F344" s="1291"/>
      <c r="G344" s="1293"/>
      <c r="H344" s="1293"/>
      <c r="I344" s="1294"/>
      <c r="J344" s="1294"/>
      <c r="K344" s="1290"/>
      <c r="L344" s="1290"/>
      <c r="M344" s="1295"/>
      <c r="N344" s="285"/>
      <c r="O344" s="686"/>
      <c r="P344" s="123"/>
      <c r="Q344" s="123"/>
      <c r="R344" s="123"/>
      <c r="S344" s="123"/>
      <c r="T344" s="123"/>
      <c r="U344" s="123"/>
      <c r="V344" s="123"/>
      <c r="W344" s="123"/>
      <c r="X344" s="123"/>
      <c r="Y344" s="123"/>
      <c r="Z344" s="123"/>
      <c r="AA344" s="123"/>
      <c r="AB344" s="123"/>
      <c r="AC344" s="123"/>
      <c r="AD344" s="608"/>
    </row>
    <row r="345" spans="1:30" ht="12.75" customHeight="1">
      <c r="A345" s="123"/>
      <c r="B345" s="1296"/>
      <c r="C345" s="1297"/>
      <c r="D345" s="1298"/>
      <c r="E345" s="1299"/>
      <c r="F345" s="1298"/>
      <c r="G345" s="1300"/>
      <c r="H345" s="1300"/>
      <c r="I345" s="1301"/>
      <c r="J345" s="1301"/>
      <c r="K345" s="1297"/>
      <c r="L345" s="1297"/>
      <c r="M345" s="1244"/>
      <c r="N345" s="285"/>
      <c r="O345" s="686"/>
      <c r="P345" s="123"/>
      <c r="Q345" s="123"/>
      <c r="R345" s="123"/>
      <c r="S345" s="123"/>
      <c r="T345" s="123"/>
      <c r="U345" s="123"/>
      <c r="V345" s="123"/>
      <c r="W345" s="123"/>
      <c r="X345" s="123"/>
      <c r="Y345" s="123"/>
      <c r="Z345" s="123"/>
      <c r="AA345" s="123"/>
      <c r="AB345" s="123"/>
      <c r="AC345" s="123"/>
      <c r="AD345" s="608"/>
    </row>
    <row r="346" spans="1:30" ht="12.75" customHeight="1">
      <c r="A346" s="123"/>
      <c r="B346" s="688"/>
      <c r="C346" s="452"/>
      <c r="D346" s="112"/>
      <c r="E346" s="113"/>
      <c r="F346" s="112"/>
      <c r="G346" s="689"/>
      <c r="H346" s="689"/>
      <c r="I346" s="690"/>
      <c r="J346" s="690"/>
      <c r="K346" s="452"/>
      <c r="L346" s="452"/>
      <c r="M346" s="496"/>
      <c r="N346" s="285"/>
      <c r="O346" s="123"/>
      <c r="P346" s="123"/>
      <c r="Q346" s="123"/>
      <c r="R346" s="123"/>
      <c r="S346" s="123"/>
      <c r="T346" s="123"/>
      <c r="U346" s="123"/>
      <c r="V346" s="123"/>
      <c r="W346" s="123"/>
      <c r="X346" s="123"/>
      <c r="Y346" s="123"/>
      <c r="Z346" s="123"/>
      <c r="AA346" s="123"/>
      <c r="AB346" s="123"/>
      <c r="AC346" s="123"/>
      <c r="AD346" s="608"/>
    </row>
    <row r="347" spans="1:30" ht="12.75" customHeight="1">
      <c r="A347" s="684" t="s">
        <v>735</v>
      </c>
      <c r="B347" s="691" t="s">
        <v>1265</v>
      </c>
      <c r="C347" s="692"/>
      <c r="D347" s="693"/>
      <c r="E347" s="694"/>
      <c r="F347" s="693"/>
      <c r="G347" s="695"/>
      <c r="H347" s="695"/>
      <c r="I347" s="696"/>
      <c r="J347" s="696"/>
      <c r="K347" s="692"/>
      <c r="L347" s="692"/>
      <c r="M347" s="697"/>
      <c r="N347" s="698" t="s">
        <v>1266</v>
      </c>
      <c r="O347" s="686"/>
      <c r="P347" s="123"/>
      <c r="Q347" s="123"/>
      <c r="R347" s="123"/>
      <c r="S347" s="123"/>
      <c r="T347" s="123"/>
      <c r="U347" s="123"/>
      <c r="V347" s="123"/>
      <c r="W347" s="123"/>
      <c r="X347" s="123"/>
      <c r="Y347" s="123"/>
      <c r="Z347" s="123"/>
      <c r="AA347" s="123"/>
      <c r="AB347" s="123"/>
      <c r="AC347" s="123"/>
      <c r="AD347" s="608"/>
    </row>
    <row r="348" spans="1:30" ht="12.75" customHeight="1">
      <c r="A348" s="123"/>
      <c r="B348" s="1120"/>
      <c r="C348" s="1121"/>
      <c r="D348" s="1122"/>
      <c r="E348" s="1123"/>
      <c r="F348" s="1122"/>
      <c r="G348" s="1124"/>
      <c r="H348" s="1124"/>
      <c r="I348" s="1125"/>
      <c r="J348" s="1125"/>
      <c r="K348" s="1121"/>
      <c r="L348" s="1121"/>
      <c r="M348" s="1126"/>
      <c r="N348" s="285"/>
      <c r="O348" s="686"/>
      <c r="P348" s="123"/>
      <c r="Q348" s="123"/>
      <c r="R348" s="123"/>
      <c r="S348" s="123"/>
      <c r="T348" s="123"/>
      <c r="U348" s="123"/>
      <c r="V348" s="123"/>
      <c r="W348" s="123"/>
      <c r="X348" s="123"/>
      <c r="Y348" s="123"/>
      <c r="Z348" s="123"/>
      <c r="AA348" s="123"/>
      <c r="AB348" s="123"/>
      <c r="AC348" s="123"/>
      <c r="AD348" s="608"/>
    </row>
    <row r="349" spans="1:30" ht="12.75" customHeight="1">
      <c r="A349" s="123"/>
      <c r="B349" s="1289"/>
      <c r="C349" s="1290"/>
      <c r="D349" s="1291"/>
      <c r="E349" s="1292"/>
      <c r="F349" s="1291"/>
      <c r="G349" s="1293"/>
      <c r="H349" s="1293"/>
      <c r="I349" s="1294"/>
      <c r="J349" s="1294"/>
      <c r="K349" s="1290"/>
      <c r="L349" s="1290"/>
      <c r="M349" s="1295"/>
      <c r="N349" s="285"/>
      <c r="O349" s="686"/>
      <c r="P349" s="123"/>
      <c r="Q349" s="123"/>
      <c r="R349" s="123"/>
      <c r="S349" s="123"/>
      <c r="T349" s="123"/>
      <c r="U349" s="123"/>
      <c r="V349" s="123"/>
      <c r="W349" s="123"/>
      <c r="X349" s="123"/>
      <c r="Y349" s="123"/>
      <c r="Z349" s="123"/>
      <c r="AA349" s="123"/>
      <c r="AB349" s="123"/>
      <c r="AC349" s="123"/>
      <c r="AD349" s="608"/>
    </row>
    <row r="350" spans="1:30" ht="12.75" customHeight="1">
      <c r="A350" s="123"/>
      <c r="B350" s="1289"/>
      <c r="C350" s="1290"/>
      <c r="D350" s="1291"/>
      <c r="E350" s="1292"/>
      <c r="F350" s="1291"/>
      <c r="G350" s="1293"/>
      <c r="H350" s="1293"/>
      <c r="I350" s="1294"/>
      <c r="J350" s="1294"/>
      <c r="K350" s="1290"/>
      <c r="L350" s="1290"/>
      <c r="M350" s="1295"/>
      <c r="N350" s="285"/>
      <c r="O350" s="686"/>
      <c r="P350" s="123"/>
      <c r="Q350" s="123"/>
      <c r="R350" s="123"/>
      <c r="S350" s="123"/>
      <c r="T350" s="123"/>
      <c r="U350" s="123"/>
      <c r="V350" s="123"/>
      <c r="W350" s="123"/>
      <c r="X350" s="123"/>
      <c r="Y350" s="123"/>
      <c r="Z350" s="123"/>
      <c r="AA350" s="123"/>
      <c r="AB350" s="123"/>
      <c r="AC350" s="123"/>
      <c r="AD350" s="608"/>
    </row>
    <row r="351" spans="1:30" ht="12.75" customHeight="1">
      <c r="A351" s="123"/>
      <c r="B351" s="1289"/>
      <c r="C351" s="1290"/>
      <c r="D351" s="1291"/>
      <c r="E351" s="1292"/>
      <c r="F351" s="1291"/>
      <c r="G351" s="1293"/>
      <c r="H351" s="1293"/>
      <c r="I351" s="1294"/>
      <c r="J351" s="1294"/>
      <c r="K351" s="1290"/>
      <c r="L351" s="1290"/>
      <c r="M351" s="1295"/>
      <c r="N351" s="285"/>
      <c r="O351" s="686"/>
      <c r="P351" s="123"/>
      <c r="Q351" s="123"/>
      <c r="R351" s="123"/>
      <c r="S351" s="123"/>
      <c r="T351" s="123"/>
      <c r="U351" s="123"/>
      <c r="V351" s="123"/>
      <c r="W351" s="123"/>
      <c r="X351" s="123"/>
      <c r="Y351" s="123"/>
      <c r="Z351" s="123"/>
      <c r="AA351" s="123"/>
      <c r="AB351" s="123"/>
      <c r="AC351" s="123"/>
      <c r="AD351" s="608"/>
    </row>
    <row r="352" spans="1:30" ht="12.75" customHeight="1">
      <c r="A352" s="123"/>
      <c r="B352" s="1289"/>
      <c r="C352" s="1290"/>
      <c r="D352" s="1291"/>
      <c r="E352" s="1292"/>
      <c r="F352" s="1291"/>
      <c r="G352" s="1293"/>
      <c r="H352" s="1293"/>
      <c r="I352" s="1294"/>
      <c r="J352" s="1294"/>
      <c r="K352" s="1290"/>
      <c r="L352" s="1290"/>
      <c r="M352" s="1295"/>
      <c r="N352" s="285"/>
      <c r="O352" s="686"/>
      <c r="P352" s="123"/>
      <c r="Q352" s="123"/>
      <c r="R352" s="123"/>
      <c r="S352" s="123"/>
      <c r="T352" s="123"/>
      <c r="U352" s="123"/>
      <c r="V352" s="123"/>
      <c r="W352" s="123"/>
      <c r="X352" s="123"/>
      <c r="Y352" s="123"/>
      <c r="Z352" s="123"/>
      <c r="AA352" s="123"/>
      <c r="AB352" s="123"/>
      <c r="AC352" s="123"/>
      <c r="AD352" s="608"/>
    </row>
    <row r="353" spans="1:30" ht="12.75" customHeight="1">
      <c r="A353" s="123"/>
      <c r="B353" s="1289"/>
      <c r="C353" s="1290"/>
      <c r="D353" s="1291"/>
      <c r="E353" s="1292"/>
      <c r="F353" s="1291"/>
      <c r="G353" s="1293"/>
      <c r="H353" s="1293"/>
      <c r="I353" s="1294"/>
      <c r="J353" s="1294"/>
      <c r="K353" s="1290"/>
      <c r="L353" s="1290"/>
      <c r="M353" s="1295"/>
      <c r="N353" s="285"/>
      <c r="O353" s="686"/>
      <c r="P353" s="123"/>
      <c r="Q353" s="123"/>
      <c r="R353" s="123"/>
      <c r="S353" s="123"/>
      <c r="T353" s="123"/>
      <c r="U353" s="123"/>
      <c r="V353" s="123"/>
      <c r="W353" s="123"/>
      <c r="X353" s="123"/>
      <c r="Y353" s="123"/>
      <c r="Z353" s="123"/>
      <c r="AA353" s="123"/>
      <c r="AB353" s="123"/>
      <c r="AC353" s="123"/>
      <c r="AD353" s="608"/>
    </row>
    <row r="354" spans="1:30" ht="12.75" customHeight="1">
      <c r="A354" s="123"/>
      <c r="B354" s="1289"/>
      <c r="C354" s="1290"/>
      <c r="D354" s="1291"/>
      <c r="E354" s="1292"/>
      <c r="F354" s="1291"/>
      <c r="G354" s="1293"/>
      <c r="H354" s="1293"/>
      <c r="I354" s="1294"/>
      <c r="J354" s="1294"/>
      <c r="K354" s="1290"/>
      <c r="L354" s="1290"/>
      <c r="M354" s="1295"/>
      <c r="N354" s="285"/>
      <c r="O354" s="686"/>
      <c r="P354" s="123"/>
      <c r="Q354" s="123"/>
      <c r="R354" s="123"/>
      <c r="S354" s="123"/>
      <c r="T354" s="123"/>
      <c r="U354" s="123"/>
      <c r="V354" s="123"/>
      <c r="W354" s="123"/>
      <c r="X354" s="123"/>
      <c r="Y354" s="123"/>
      <c r="Z354" s="123"/>
      <c r="AA354" s="123"/>
      <c r="AB354" s="123"/>
      <c r="AC354" s="123"/>
      <c r="AD354" s="608"/>
    </row>
    <row r="355" spans="1:30" ht="12.75" customHeight="1">
      <c r="A355" s="123"/>
      <c r="B355" s="1289"/>
      <c r="C355" s="1290"/>
      <c r="D355" s="1291"/>
      <c r="E355" s="1292"/>
      <c r="F355" s="1291"/>
      <c r="G355" s="1293"/>
      <c r="H355" s="1293"/>
      <c r="I355" s="1294"/>
      <c r="J355" s="1294"/>
      <c r="K355" s="1290"/>
      <c r="L355" s="1290"/>
      <c r="M355" s="1295"/>
      <c r="N355" s="285"/>
      <c r="O355" s="686"/>
      <c r="P355" s="123"/>
      <c r="Q355" s="123"/>
      <c r="R355" s="123"/>
      <c r="S355" s="123"/>
      <c r="T355" s="123"/>
      <c r="U355" s="123"/>
      <c r="V355" s="123"/>
      <c r="W355" s="123"/>
      <c r="X355" s="123"/>
      <c r="Y355" s="123"/>
      <c r="Z355" s="123"/>
      <c r="AA355" s="123"/>
      <c r="AB355" s="123"/>
      <c r="AC355" s="123"/>
      <c r="AD355" s="608"/>
    </row>
    <row r="356" spans="1:30" ht="12.75" customHeight="1">
      <c r="A356" s="123"/>
      <c r="B356" s="1289"/>
      <c r="C356" s="1290"/>
      <c r="D356" s="1291"/>
      <c r="E356" s="1292"/>
      <c r="F356" s="1291"/>
      <c r="G356" s="1293"/>
      <c r="H356" s="1293"/>
      <c r="I356" s="1294"/>
      <c r="J356" s="1294"/>
      <c r="K356" s="1290"/>
      <c r="L356" s="1290"/>
      <c r="M356" s="1295"/>
      <c r="N356" s="285"/>
      <c r="O356" s="686"/>
      <c r="P356" s="123"/>
      <c r="Q356" s="123"/>
      <c r="R356" s="123"/>
      <c r="S356" s="123"/>
      <c r="T356" s="123"/>
      <c r="U356" s="123"/>
      <c r="V356" s="123"/>
      <c r="W356" s="123"/>
      <c r="X356" s="123"/>
      <c r="Y356" s="123"/>
      <c r="Z356" s="123"/>
      <c r="AA356" s="123"/>
      <c r="AB356" s="123"/>
      <c r="AC356" s="123"/>
      <c r="AD356" s="608"/>
    </row>
    <row r="357" spans="1:30" ht="12.75" customHeight="1">
      <c r="A357" s="123"/>
      <c r="B357" s="1296"/>
      <c r="C357" s="1297"/>
      <c r="D357" s="1298"/>
      <c r="E357" s="1299"/>
      <c r="F357" s="1298"/>
      <c r="G357" s="1300"/>
      <c r="H357" s="1300"/>
      <c r="I357" s="1301"/>
      <c r="J357" s="1301"/>
      <c r="K357" s="1297"/>
      <c r="L357" s="1297"/>
      <c r="M357" s="1244"/>
      <c r="N357" s="285"/>
      <c r="O357" s="686"/>
      <c r="P357" s="123"/>
      <c r="Q357" s="123"/>
      <c r="R357" s="123"/>
      <c r="S357" s="123"/>
      <c r="T357" s="123"/>
      <c r="U357" s="123"/>
      <c r="V357" s="123"/>
      <c r="W357" s="123"/>
      <c r="X357" s="123"/>
      <c r="Y357" s="123"/>
      <c r="Z357" s="123"/>
      <c r="AA357" s="123"/>
      <c r="AB357" s="123"/>
      <c r="AC357" s="123"/>
      <c r="AD357" s="608"/>
    </row>
    <row r="358" spans="1:30" ht="12.75" customHeight="1">
      <c r="A358" s="123"/>
      <c r="B358" s="688"/>
      <c r="C358" s="452"/>
      <c r="D358" s="112"/>
      <c r="E358" s="113"/>
      <c r="F358" s="112"/>
      <c r="G358" s="689"/>
      <c r="H358" s="689"/>
      <c r="I358" s="690"/>
      <c r="J358" s="690"/>
      <c r="K358" s="452"/>
      <c r="L358" s="452"/>
      <c r="M358" s="496"/>
      <c r="N358" s="285"/>
      <c r="O358" s="123"/>
      <c r="P358" s="123"/>
      <c r="Q358" s="123"/>
      <c r="R358" s="123"/>
      <c r="S358" s="123"/>
      <c r="T358" s="123"/>
      <c r="U358" s="123"/>
      <c r="V358" s="123"/>
      <c r="W358" s="123"/>
      <c r="X358" s="123"/>
      <c r="Y358" s="123"/>
      <c r="Z358" s="123"/>
      <c r="AA358" s="123"/>
      <c r="AB358" s="123"/>
      <c r="AC358" s="123"/>
      <c r="AD358" s="608"/>
    </row>
    <row r="359" spans="1:30" s="906" customFormat="1" ht="66.75" customHeight="1">
      <c r="A359" s="684" t="s">
        <v>743</v>
      </c>
      <c r="B359" s="2093" t="s">
        <v>1267</v>
      </c>
      <c r="C359" s="2094"/>
      <c r="D359" s="2094"/>
      <c r="E359" s="2094"/>
      <c r="F359" s="2094"/>
      <c r="G359" s="2094"/>
      <c r="H359" s="2094"/>
      <c r="I359" s="2094"/>
      <c r="J359" s="2094"/>
      <c r="K359" s="2094"/>
      <c r="L359" s="2094"/>
      <c r="M359" s="2095"/>
      <c r="N359" s="698" t="s">
        <v>1268</v>
      </c>
      <c r="O359" s="686"/>
      <c r="P359" s="123"/>
      <c r="Q359" s="123"/>
      <c r="R359" s="123"/>
      <c r="S359" s="123"/>
      <c r="T359" s="123"/>
      <c r="U359" s="123"/>
      <c r="V359" s="123"/>
      <c r="W359" s="123"/>
      <c r="X359" s="123"/>
      <c r="Y359" s="123"/>
      <c r="Z359" s="123"/>
      <c r="AA359" s="123"/>
      <c r="AB359" s="123"/>
      <c r="AC359" s="123"/>
      <c r="AD359" s="608"/>
    </row>
    <row r="360" spans="1:30" ht="12.75" customHeight="1">
      <c r="A360" s="123"/>
      <c r="B360" s="1120"/>
      <c r="C360" s="1121"/>
      <c r="D360" s="1122"/>
      <c r="E360" s="1123"/>
      <c r="F360" s="1122"/>
      <c r="G360" s="1124"/>
      <c r="H360" s="1124"/>
      <c r="I360" s="1125"/>
      <c r="J360" s="1125"/>
      <c r="K360" s="1121"/>
      <c r="L360" s="1121"/>
      <c r="M360" s="1126"/>
      <c r="N360" s="285"/>
      <c r="O360" s="686"/>
      <c r="P360" s="123"/>
      <c r="Q360" s="123"/>
      <c r="R360" s="123"/>
      <c r="S360" s="123"/>
      <c r="T360" s="123"/>
      <c r="U360" s="123"/>
      <c r="V360" s="123"/>
      <c r="W360" s="123"/>
      <c r="X360" s="123"/>
      <c r="Y360" s="123"/>
      <c r="Z360" s="123"/>
      <c r="AA360" s="123"/>
      <c r="AB360" s="123"/>
      <c r="AC360" s="123"/>
      <c r="AD360" s="608"/>
    </row>
    <row r="361" spans="1:30" ht="12.75" customHeight="1">
      <c r="A361" s="123"/>
      <c r="B361" s="1289"/>
      <c r="C361" s="1290"/>
      <c r="D361" s="1291"/>
      <c r="E361" s="1292"/>
      <c r="F361" s="1291"/>
      <c r="G361" s="1293"/>
      <c r="H361" s="1293"/>
      <c r="I361" s="1294"/>
      <c r="J361" s="1294"/>
      <c r="K361" s="1290"/>
      <c r="L361" s="1290"/>
      <c r="M361" s="1295"/>
      <c r="N361" s="285"/>
      <c r="O361" s="686"/>
      <c r="P361" s="123"/>
      <c r="Q361" s="123"/>
      <c r="R361" s="123"/>
      <c r="S361" s="123"/>
      <c r="T361" s="123"/>
      <c r="U361" s="123"/>
      <c r="V361" s="123"/>
      <c r="W361" s="123"/>
      <c r="X361" s="123"/>
      <c r="Y361" s="123"/>
      <c r="Z361" s="123"/>
      <c r="AA361" s="123"/>
      <c r="AB361" s="123"/>
      <c r="AC361" s="123"/>
      <c r="AD361" s="608"/>
    </row>
    <row r="362" spans="1:30" ht="12.75" customHeight="1">
      <c r="A362" s="123"/>
      <c r="B362" s="1289"/>
      <c r="C362" s="1290"/>
      <c r="D362" s="1291"/>
      <c r="E362" s="1292"/>
      <c r="F362" s="1291"/>
      <c r="G362" s="1293"/>
      <c r="H362" s="1293"/>
      <c r="I362" s="1294"/>
      <c r="J362" s="1294"/>
      <c r="K362" s="1290"/>
      <c r="L362" s="1290"/>
      <c r="M362" s="1295"/>
      <c r="N362" s="285"/>
      <c r="O362" s="686"/>
      <c r="P362" s="123"/>
      <c r="Q362" s="123"/>
      <c r="R362" s="123"/>
      <c r="S362" s="123"/>
      <c r="T362" s="123"/>
      <c r="U362" s="123"/>
      <c r="V362" s="123"/>
      <c r="W362" s="123"/>
      <c r="X362" s="123"/>
      <c r="Y362" s="123"/>
      <c r="Z362" s="123"/>
      <c r="AA362" s="123"/>
      <c r="AB362" s="123"/>
      <c r="AC362" s="123"/>
      <c r="AD362" s="608"/>
    </row>
    <row r="363" spans="1:30" ht="12.75" customHeight="1">
      <c r="A363" s="123"/>
      <c r="B363" s="1289"/>
      <c r="C363" s="1290"/>
      <c r="D363" s="1291"/>
      <c r="E363" s="1292"/>
      <c r="F363" s="1291"/>
      <c r="G363" s="1293"/>
      <c r="H363" s="1293"/>
      <c r="I363" s="1294"/>
      <c r="J363" s="1294"/>
      <c r="K363" s="1290"/>
      <c r="L363" s="1290"/>
      <c r="M363" s="1295"/>
      <c r="N363" s="285"/>
      <c r="O363" s="686"/>
      <c r="P363" s="123"/>
      <c r="Q363" s="123"/>
      <c r="R363" s="123"/>
      <c r="S363" s="123"/>
      <c r="T363" s="123"/>
      <c r="U363" s="123"/>
      <c r="V363" s="123"/>
      <c r="W363" s="123"/>
      <c r="X363" s="123"/>
      <c r="Y363" s="123"/>
      <c r="Z363" s="123"/>
      <c r="AA363" s="123"/>
      <c r="AB363" s="123"/>
      <c r="AC363" s="123"/>
      <c r="AD363" s="608"/>
    </row>
    <row r="364" spans="1:30" ht="12.75" customHeight="1">
      <c r="A364" s="123"/>
      <c r="B364" s="1289"/>
      <c r="C364" s="1290"/>
      <c r="D364" s="1291"/>
      <c r="E364" s="1292"/>
      <c r="F364" s="1291"/>
      <c r="G364" s="1293"/>
      <c r="H364" s="1293"/>
      <c r="I364" s="1294"/>
      <c r="J364" s="1294"/>
      <c r="K364" s="1290"/>
      <c r="L364" s="1290"/>
      <c r="M364" s="1295"/>
      <c r="N364" s="285"/>
      <c r="O364" s="686"/>
      <c r="P364" s="123"/>
      <c r="Q364" s="123"/>
      <c r="R364" s="123"/>
      <c r="S364" s="123"/>
      <c r="T364" s="123"/>
      <c r="U364" s="123"/>
      <c r="V364" s="123"/>
      <c r="W364" s="123"/>
      <c r="X364" s="123"/>
      <c r="Y364" s="123"/>
      <c r="Z364" s="123"/>
      <c r="AA364" s="123"/>
      <c r="AB364" s="123"/>
      <c r="AC364" s="123"/>
      <c r="AD364" s="608"/>
    </row>
    <row r="365" spans="1:30" ht="12.75" customHeight="1">
      <c r="A365" s="123"/>
      <c r="B365" s="1289"/>
      <c r="C365" s="1290"/>
      <c r="D365" s="1291"/>
      <c r="E365" s="1292"/>
      <c r="F365" s="1291"/>
      <c r="G365" s="1293"/>
      <c r="H365" s="1293"/>
      <c r="I365" s="1294"/>
      <c r="J365" s="1294"/>
      <c r="K365" s="1290"/>
      <c r="L365" s="1290"/>
      <c r="M365" s="1295"/>
      <c r="N365" s="285"/>
      <c r="O365" s="686"/>
      <c r="P365" s="123"/>
      <c r="Q365" s="123"/>
      <c r="R365" s="123"/>
      <c r="S365" s="123"/>
      <c r="T365" s="123"/>
      <c r="U365" s="123"/>
      <c r="V365" s="123"/>
      <c r="W365" s="123"/>
      <c r="X365" s="123"/>
      <c r="Y365" s="123"/>
      <c r="Z365" s="123"/>
      <c r="AA365" s="123"/>
      <c r="AB365" s="123"/>
      <c r="AC365" s="123"/>
      <c r="AD365" s="608"/>
    </row>
    <row r="366" spans="1:30" ht="12.75" customHeight="1">
      <c r="A366" s="123"/>
      <c r="B366" s="1289"/>
      <c r="C366" s="1290"/>
      <c r="D366" s="1291"/>
      <c r="E366" s="1292"/>
      <c r="F366" s="1291"/>
      <c r="G366" s="1293"/>
      <c r="H366" s="1293"/>
      <c r="I366" s="1294"/>
      <c r="J366" s="1294"/>
      <c r="K366" s="1290"/>
      <c r="L366" s="1290"/>
      <c r="M366" s="1295"/>
      <c r="N366" s="285"/>
      <c r="O366" s="686"/>
      <c r="P366" s="123"/>
      <c r="Q366" s="123"/>
      <c r="R366" s="123"/>
      <c r="S366" s="123"/>
      <c r="T366" s="123"/>
      <c r="U366" s="123"/>
      <c r="V366" s="123"/>
      <c r="W366" s="123"/>
      <c r="X366" s="123"/>
      <c r="Y366" s="123"/>
      <c r="Z366" s="123"/>
      <c r="AA366" s="123"/>
      <c r="AB366" s="123"/>
      <c r="AC366" s="123"/>
      <c r="AD366" s="608"/>
    </row>
    <row r="367" spans="1:30" ht="12.75" customHeight="1">
      <c r="A367" s="123"/>
      <c r="B367" s="1289"/>
      <c r="C367" s="1290"/>
      <c r="D367" s="1291"/>
      <c r="E367" s="1292"/>
      <c r="F367" s="1291"/>
      <c r="G367" s="1293"/>
      <c r="H367" s="1293"/>
      <c r="I367" s="1294"/>
      <c r="J367" s="1294"/>
      <c r="K367" s="1290"/>
      <c r="L367" s="1290"/>
      <c r="M367" s="1295"/>
      <c r="N367" s="285"/>
      <c r="O367" s="686"/>
      <c r="P367" s="123"/>
      <c r="Q367" s="123"/>
      <c r="R367" s="123"/>
      <c r="S367" s="123"/>
      <c r="T367" s="123"/>
      <c r="U367" s="123"/>
      <c r="V367" s="123"/>
      <c r="W367" s="123"/>
      <c r="X367" s="123"/>
      <c r="Y367" s="123"/>
      <c r="Z367" s="123"/>
      <c r="AA367" s="123"/>
      <c r="AB367" s="123"/>
      <c r="AC367" s="123"/>
      <c r="AD367" s="608"/>
    </row>
    <row r="368" spans="1:30" ht="12.75" customHeight="1">
      <c r="A368" s="123"/>
      <c r="B368" s="1289"/>
      <c r="C368" s="1290"/>
      <c r="D368" s="1291"/>
      <c r="E368" s="1292"/>
      <c r="F368" s="1291"/>
      <c r="G368" s="1293"/>
      <c r="H368" s="1293"/>
      <c r="I368" s="1294"/>
      <c r="J368" s="1294"/>
      <c r="K368" s="1290"/>
      <c r="L368" s="1290"/>
      <c r="M368" s="1295"/>
      <c r="N368" s="285"/>
      <c r="O368" s="686"/>
      <c r="P368" s="123"/>
      <c r="Q368" s="123"/>
      <c r="R368" s="123"/>
      <c r="S368" s="123"/>
      <c r="T368" s="123"/>
      <c r="U368" s="123"/>
      <c r="V368" s="123"/>
      <c r="W368" s="123"/>
      <c r="X368" s="123"/>
      <c r="Y368" s="123"/>
      <c r="Z368" s="123"/>
      <c r="AA368" s="123"/>
      <c r="AB368" s="123"/>
      <c r="AC368" s="123"/>
      <c r="AD368" s="608"/>
    </row>
    <row r="369" spans="1:30" ht="12.75" customHeight="1">
      <c r="A369" s="123"/>
      <c r="B369" s="1296"/>
      <c r="C369" s="1297"/>
      <c r="D369" s="1298"/>
      <c r="E369" s="1299"/>
      <c r="F369" s="1298"/>
      <c r="G369" s="1300"/>
      <c r="H369" s="1300"/>
      <c r="I369" s="1301"/>
      <c r="J369" s="1301"/>
      <c r="K369" s="1297"/>
      <c r="L369" s="1297"/>
      <c r="M369" s="1244"/>
      <c r="N369" s="285"/>
      <c r="O369" s="686"/>
      <c r="P369" s="123"/>
      <c r="Q369" s="123"/>
      <c r="R369" s="123"/>
      <c r="S369" s="123"/>
      <c r="T369" s="123"/>
      <c r="U369" s="123"/>
      <c r="V369" s="123"/>
      <c r="W369" s="123"/>
      <c r="X369" s="123"/>
      <c r="Y369" s="123"/>
      <c r="Z369" s="123"/>
      <c r="AA369" s="123"/>
      <c r="AB369" s="123"/>
      <c r="AC369" s="123"/>
      <c r="AD369" s="608"/>
    </row>
    <row r="370" spans="1:30" ht="12.75" customHeight="1">
      <c r="A370" s="123"/>
      <c r="B370" s="688"/>
      <c r="C370" s="452"/>
      <c r="D370" s="112"/>
      <c r="E370" s="113"/>
      <c r="F370" s="112"/>
      <c r="G370" s="689"/>
      <c r="H370" s="689"/>
      <c r="I370" s="690"/>
      <c r="J370" s="690"/>
      <c r="K370" s="452"/>
      <c r="L370" s="452"/>
      <c r="M370" s="496"/>
      <c r="N370" s="285"/>
      <c r="O370" s="686"/>
      <c r="P370" s="123"/>
      <c r="Q370" s="123"/>
      <c r="R370" s="123"/>
      <c r="S370" s="123"/>
      <c r="T370" s="123"/>
      <c r="U370" s="123"/>
      <c r="V370" s="123"/>
      <c r="W370" s="123"/>
      <c r="X370" s="123"/>
      <c r="Y370" s="123"/>
      <c r="Z370" s="123"/>
      <c r="AA370" s="123"/>
      <c r="AB370" s="123"/>
      <c r="AC370" s="123"/>
      <c r="AD370" s="608"/>
    </row>
    <row r="371" spans="1:30" ht="12.75" customHeight="1">
      <c r="A371" s="684" t="s">
        <v>746</v>
      </c>
      <c r="B371" s="691" t="s">
        <v>1269</v>
      </c>
      <c r="C371" s="692"/>
      <c r="D371" s="693"/>
      <c r="E371" s="694"/>
      <c r="F371" s="693"/>
      <c r="G371" s="695"/>
      <c r="H371" s="695"/>
      <c r="I371" s="696"/>
      <c r="J371" s="696"/>
      <c r="K371" s="692"/>
      <c r="L371" s="692"/>
      <c r="M371" s="697"/>
      <c r="N371" s="699" t="s">
        <v>1270</v>
      </c>
      <c r="O371" s="686"/>
      <c r="P371" s="123"/>
      <c r="Q371" s="123"/>
      <c r="R371" s="123"/>
      <c r="S371" s="123"/>
      <c r="T371" s="123"/>
      <c r="U371" s="123"/>
      <c r="V371" s="123"/>
      <c r="W371" s="123"/>
      <c r="X371" s="123"/>
      <c r="Y371" s="123"/>
      <c r="Z371" s="123"/>
      <c r="AA371" s="123"/>
      <c r="AB371" s="123"/>
      <c r="AC371" s="123"/>
      <c r="AD371" s="608"/>
    </row>
    <row r="372" spans="1:30" ht="12.75" customHeight="1">
      <c r="A372" s="123"/>
      <c r="B372" s="1120"/>
      <c r="C372" s="1121"/>
      <c r="D372" s="1122"/>
      <c r="E372" s="1123"/>
      <c r="F372" s="1122"/>
      <c r="G372" s="1124"/>
      <c r="H372" s="1124"/>
      <c r="I372" s="1125"/>
      <c r="J372" s="1125"/>
      <c r="K372" s="1121"/>
      <c r="L372" s="1121"/>
      <c r="M372" s="1126"/>
      <c r="N372" s="285"/>
      <c r="O372" s="686"/>
      <c r="P372" s="123"/>
      <c r="Q372" s="123"/>
      <c r="R372" s="123"/>
      <c r="S372" s="123"/>
      <c r="T372" s="123"/>
      <c r="U372" s="123"/>
      <c r="V372" s="123"/>
      <c r="W372" s="123"/>
      <c r="X372" s="123"/>
      <c r="Y372" s="123"/>
      <c r="Z372" s="123"/>
      <c r="AA372" s="123"/>
      <c r="AB372" s="123"/>
      <c r="AC372" s="123"/>
      <c r="AD372" s="608"/>
    </row>
    <row r="373" spans="1:30" ht="12.75" customHeight="1">
      <c r="A373" s="123"/>
      <c r="B373" s="1289"/>
      <c r="C373" s="1290"/>
      <c r="D373" s="1291"/>
      <c r="E373" s="1292"/>
      <c r="F373" s="1291"/>
      <c r="G373" s="1293"/>
      <c r="H373" s="1293"/>
      <c r="I373" s="1294"/>
      <c r="J373" s="1294"/>
      <c r="K373" s="1290"/>
      <c r="L373" s="1290"/>
      <c r="M373" s="1295"/>
      <c r="N373" s="285"/>
      <c r="O373" s="686"/>
      <c r="P373" s="123"/>
      <c r="Q373" s="123"/>
      <c r="R373" s="123"/>
      <c r="S373" s="123"/>
      <c r="T373" s="123"/>
      <c r="U373" s="123"/>
      <c r="V373" s="123"/>
      <c r="W373" s="123"/>
      <c r="X373" s="123"/>
      <c r="Y373" s="123"/>
      <c r="Z373" s="123"/>
      <c r="AA373" s="123"/>
      <c r="AB373" s="123"/>
      <c r="AC373" s="123"/>
      <c r="AD373" s="608"/>
    </row>
    <row r="374" spans="1:30" ht="12.75" customHeight="1">
      <c r="A374" s="123"/>
      <c r="B374" s="1289"/>
      <c r="C374" s="1290"/>
      <c r="D374" s="1291"/>
      <c r="E374" s="1292"/>
      <c r="F374" s="1291"/>
      <c r="G374" s="1293"/>
      <c r="H374" s="1293"/>
      <c r="I374" s="1294"/>
      <c r="J374" s="1294"/>
      <c r="K374" s="1290"/>
      <c r="L374" s="1290"/>
      <c r="M374" s="1295"/>
      <c r="N374" s="285"/>
      <c r="O374" s="686"/>
      <c r="P374" s="123"/>
      <c r="Q374" s="123"/>
      <c r="R374" s="123"/>
      <c r="S374" s="123"/>
      <c r="T374" s="123"/>
      <c r="U374" s="123"/>
      <c r="V374" s="123"/>
      <c r="W374" s="123"/>
      <c r="X374" s="123"/>
      <c r="Y374" s="123"/>
      <c r="Z374" s="123"/>
      <c r="AA374" s="123"/>
      <c r="AB374" s="123"/>
      <c r="AC374" s="123"/>
      <c r="AD374" s="608"/>
    </row>
    <row r="375" spans="1:30" ht="12.75" customHeight="1">
      <c r="A375" s="123"/>
      <c r="B375" s="1289"/>
      <c r="C375" s="1290"/>
      <c r="D375" s="1291"/>
      <c r="E375" s="1292"/>
      <c r="F375" s="1291"/>
      <c r="G375" s="1293"/>
      <c r="H375" s="1293"/>
      <c r="I375" s="1294"/>
      <c r="J375" s="1294"/>
      <c r="K375" s="1290"/>
      <c r="L375" s="1290"/>
      <c r="M375" s="1295"/>
      <c r="N375" s="285"/>
      <c r="O375" s="686"/>
      <c r="P375" s="123"/>
      <c r="Q375" s="123"/>
      <c r="R375" s="123"/>
      <c r="S375" s="123"/>
      <c r="T375" s="123"/>
      <c r="U375" s="123"/>
      <c r="V375" s="123"/>
      <c r="W375" s="123"/>
      <c r="X375" s="123"/>
      <c r="Y375" s="123"/>
      <c r="Z375" s="123"/>
      <c r="AA375" s="123"/>
      <c r="AB375" s="123"/>
      <c r="AC375" s="123"/>
      <c r="AD375" s="608"/>
    </row>
    <row r="376" spans="1:30" ht="12.75" customHeight="1">
      <c r="A376" s="123"/>
      <c r="B376" s="1296"/>
      <c r="C376" s="1297"/>
      <c r="D376" s="1298"/>
      <c r="E376" s="1299"/>
      <c r="F376" s="1298"/>
      <c r="G376" s="1300"/>
      <c r="H376" s="1300"/>
      <c r="I376" s="1301"/>
      <c r="J376" s="1301"/>
      <c r="K376" s="1297"/>
      <c r="L376" s="1297"/>
      <c r="M376" s="1244"/>
      <c r="N376" s="285"/>
      <c r="O376" s="686"/>
      <c r="P376" s="123"/>
      <c r="Q376" s="123"/>
      <c r="R376" s="123"/>
      <c r="S376" s="123"/>
      <c r="T376" s="123"/>
      <c r="U376" s="123"/>
      <c r="V376" s="123"/>
      <c r="W376" s="123"/>
      <c r="X376" s="123"/>
      <c r="Y376" s="123"/>
      <c r="Z376" s="123"/>
      <c r="AA376" s="123"/>
      <c r="AB376" s="123"/>
      <c r="AC376" s="123"/>
      <c r="AD376" s="608"/>
    </row>
    <row r="377" spans="1:30" ht="12.75" customHeight="1">
      <c r="A377" s="123"/>
      <c r="B377" s="688"/>
      <c r="C377" s="452"/>
      <c r="D377" s="112"/>
      <c r="E377" s="113"/>
      <c r="F377" s="112"/>
      <c r="G377" s="689"/>
      <c r="H377" s="689"/>
      <c r="I377" s="690"/>
      <c r="J377" s="690"/>
      <c r="K377" s="452"/>
      <c r="L377" s="452"/>
      <c r="M377" s="496"/>
      <c r="N377" s="285"/>
      <c r="O377" s="686"/>
      <c r="P377" s="123"/>
      <c r="Q377" s="123"/>
      <c r="R377" s="123"/>
      <c r="S377" s="123"/>
      <c r="T377" s="123"/>
      <c r="U377" s="123"/>
      <c r="V377" s="123"/>
      <c r="W377" s="123"/>
      <c r="X377" s="123"/>
      <c r="Y377" s="123"/>
      <c r="Z377" s="123"/>
      <c r="AA377" s="123"/>
      <c r="AB377" s="123"/>
      <c r="AC377" s="123"/>
      <c r="AD377" s="608"/>
    </row>
    <row r="378" spans="1:30" ht="12.75" customHeight="1">
      <c r="A378" s="684" t="s">
        <v>758</v>
      </c>
      <c r="B378" s="691" t="s">
        <v>1271</v>
      </c>
      <c r="C378" s="692"/>
      <c r="D378" s="693"/>
      <c r="E378" s="694"/>
      <c r="F378" s="693"/>
      <c r="G378" s="695"/>
      <c r="H378" s="695"/>
      <c r="I378" s="696"/>
      <c r="J378" s="696"/>
      <c r="K378" s="692"/>
      <c r="L378" s="692"/>
      <c r="M378" s="697"/>
      <c r="N378" s="699" t="s">
        <v>1272</v>
      </c>
      <c r="O378" s="686"/>
      <c r="P378" s="123"/>
      <c r="Q378" s="123"/>
      <c r="R378" s="123"/>
      <c r="S378" s="123"/>
      <c r="T378" s="123"/>
      <c r="U378" s="123"/>
      <c r="V378" s="123"/>
      <c r="W378" s="123"/>
      <c r="X378" s="123"/>
      <c r="Y378" s="123"/>
      <c r="Z378" s="123"/>
      <c r="AA378" s="123"/>
      <c r="AB378" s="123"/>
      <c r="AC378" s="123"/>
      <c r="AD378" s="608"/>
    </row>
    <row r="379" spans="1:30" ht="12.75" customHeight="1">
      <c r="A379" s="123"/>
      <c r="B379" s="1120"/>
      <c r="C379" s="1121"/>
      <c r="D379" s="1122"/>
      <c r="E379" s="1123"/>
      <c r="F379" s="1122"/>
      <c r="G379" s="1124"/>
      <c r="H379" s="1124"/>
      <c r="I379" s="1125"/>
      <c r="J379" s="1125"/>
      <c r="K379" s="1121"/>
      <c r="L379" s="1121"/>
      <c r="M379" s="1126"/>
      <c r="N379" s="285"/>
      <c r="O379" s="686"/>
      <c r="P379" s="123"/>
      <c r="Q379" s="123"/>
      <c r="R379" s="123"/>
      <c r="S379" s="123"/>
      <c r="T379" s="123"/>
      <c r="U379" s="123"/>
      <c r="V379" s="123"/>
      <c r="W379" s="123"/>
      <c r="X379" s="123"/>
      <c r="Y379" s="123"/>
      <c r="Z379" s="123"/>
      <c r="AA379" s="123"/>
      <c r="AB379" s="123"/>
      <c r="AC379" s="123"/>
      <c r="AD379" s="608"/>
    </row>
    <row r="380" spans="1:30" ht="12.75" customHeight="1">
      <c r="A380" s="123"/>
      <c r="B380" s="1289"/>
      <c r="C380" s="1290"/>
      <c r="D380" s="1291"/>
      <c r="E380" s="1292"/>
      <c r="F380" s="1291"/>
      <c r="G380" s="1293"/>
      <c r="H380" s="1293"/>
      <c r="I380" s="1294"/>
      <c r="J380" s="1294"/>
      <c r="K380" s="1290"/>
      <c r="L380" s="1290"/>
      <c r="M380" s="1295"/>
      <c r="N380" s="285"/>
      <c r="O380" s="686"/>
      <c r="P380" s="123"/>
      <c r="Q380" s="123"/>
      <c r="R380" s="123"/>
      <c r="S380" s="123"/>
      <c r="T380" s="123"/>
      <c r="U380" s="123"/>
      <c r="V380" s="123"/>
      <c r="W380" s="123"/>
      <c r="X380" s="123"/>
      <c r="Y380" s="123"/>
      <c r="Z380" s="123"/>
      <c r="AA380" s="123"/>
      <c r="AB380" s="123"/>
      <c r="AC380" s="123"/>
      <c r="AD380" s="608"/>
    </row>
    <row r="381" spans="1:30" ht="12.75" customHeight="1">
      <c r="A381" s="123"/>
      <c r="B381" s="1289"/>
      <c r="C381" s="1290"/>
      <c r="D381" s="1291"/>
      <c r="E381" s="1292"/>
      <c r="F381" s="1291"/>
      <c r="G381" s="1293"/>
      <c r="H381" s="1293"/>
      <c r="I381" s="1294"/>
      <c r="J381" s="1294"/>
      <c r="K381" s="1290"/>
      <c r="L381" s="1290"/>
      <c r="M381" s="1295"/>
      <c r="N381" s="285"/>
      <c r="O381" s="686"/>
      <c r="P381" s="123"/>
      <c r="Q381" s="123"/>
      <c r="R381" s="123"/>
      <c r="S381" s="123"/>
      <c r="T381" s="123"/>
      <c r="U381" s="123"/>
      <c r="V381" s="123"/>
      <c r="W381" s="123"/>
      <c r="X381" s="123"/>
      <c r="Y381" s="123"/>
      <c r="Z381" s="123"/>
      <c r="AA381" s="123"/>
      <c r="AB381" s="123"/>
      <c r="AC381" s="123"/>
      <c r="AD381" s="608"/>
    </row>
    <row r="382" spans="1:30" ht="12.75" customHeight="1">
      <c r="A382" s="123"/>
      <c r="B382" s="1289"/>
      <c r="C382" s="1290"/>
      <c r="D382" s="1291"/>
      <c r="E382" s="1292"/>
      <c r="F382" s="1291"/>
      <c r="G382" s="1293"/>
      <c r="H382" s="1293"/>
      <c r="I382" s="1294"/>
      <c r="J382" s="1294"/>
      <c r="K382" s="1290"/>
      <c r="L382" s="1290"/>
      <c r="M382" s="1295"/>
      <c r="N382" s="285"/>
      <c r="O382" s="686"/>
      <c r="P382" s="123"/>
      <c r="Q382" s="123"/>
      <c r="R382" s="123"/>
      <c r="S382" s="123"/>
      <c r="T382" s="123"/>
      <c r="U382" s="123"/>
      <c r="V382" s="123"/>
      <c r="W382" s="123"/>
      <c r="X382" s="123"/>
      <c r="Y382" s="123"/>
      <c r="Z382" s="123"/>
      <c r="AA382" s="123"/>
      <c r="AB382" s="123"/>
      <c r="AC382" s="123"/>
      <c r="AD382" s="608"/>
    </row>
    <row r="383" spans="1:30" ht="12.75" customHeight="1">
      <c r="A383" s="123"/>
      <c r="B383" s="1296"/>
      <c r="C383" s="1297"/>
      <c r="D383" s="1298"/>
      <c r="E383" s="1299"/>
      <c r="F383" s="1298"/>
      <c r="G383" s="1300"/>
      <c r="H383" s="1300"/>
      <c r="I383" s="1301"/>
      <c r="J383" s="1301"/>
      <c r="K383" s="1297"/>
      <c r="L383" s="1297"/>
      <c r="M383" s="1244"/>
      <c r="N383" s="285"/>
      <c r="O383" s="686"/>
      <c r="P383" s="123"/>
      <c r="Q383" s="123"/>
      <c r="R383" s="123"/>
      <c r="S383" s="123"/>
      <c r="T383" s="123"/>
      <c r="U383" s="123"/>
      <c r="V383" s="123"/>
      <c r="W383" s="123"/>
      <c r="X383" s="123"/>
      <c r="Y383" s="123"/>
      <c r="Z383" s="123"/>
      <c r="AA383" s="123"/>
      <c r="AB383" s="123"/>
      <c r="AC383" s="123"/>
      <c r="AD383" s="608"/>
    </row>
    <row r="384" spans="1:30" ht="12.75" customHeight="1">
      <c r="A384" s="123"/>
      <c r="B384" s="688"/>
      <c r="C384" s="452"/>
      <c r="D384" s="112"/>
      <c r="E384" s="113"/>
      <c r="F384" s="112"/>
      <c r="G384" s="689"/>
      <c r="H384" s="689"/>
      <c r="I384" s="690"/>
      <c r="J384" s="690"/>
      <c r="K384" s="452"/>
      <c r="L384" s="452"/>
      <c r="M384" s="496"/>
      <c r="N384" s="285"/>
      <c r="O384" s="686"/>
      <c r="P384" s="123"/>
      <c r="Q384" s="123"/>
      <c r="R384" s="123"/>
      <c r="S384" s="123"/>
      <c r="T384" s="123"/>
      <c r="U384" s="123"/>
      <c r="V384" s="123"/>
      <c r="W384" s="123"/>
      <c r="X384" s="123"/>
      <c r="Y384" s="123"/>
      <c r="Z384" s="123"/>
      <c r="AA384" s="123"/>
      <c r="AB384" s="123"/>
      <c r="AC384" s="123"/>
      <c r="AD384" s="608"/>
    </row>
    <row r="385" spans="1:30" ht="12.75" customHeight="1">
      <c r="A385" s="684" t="s">
        <v>758</v>
      </c>
      <c r="B385" s="691" t="s">
        <v>1273</v>
      </c>
      <c r="C385" s="692"/>
      <c r="D385" s="693"/>
      <c r="E385" s="694"/>
      <c r="F385" s="693"/>
      <c r="G385" s="695"/>
      <c r="H385" s="695"/>
      <c r="I385" s="696"/>
      <c r="J385" s="696"/>
      <c r="K385" s="692"/>
      <c r="L385" s="692"/>
      <c r="M385" s="697"/>
      <c r="N385" s="699" t="s">
        <v>1274</v>
      </c>
      <c r="O385" s="686"/>
      <c r="P385" s="123"/>
      <c r="Q385" s="123"/>
      <c r="R385" s="123"/>
      <c r="S385" s="123"/>
      <c r="T385" s="123"/>
      <c r="U385" s="123"/>
      <c r="V385" s="123"/>
      <c r="W385" s="123"/>
      <c r="X385" s="123"/>
      <c r="Y385" s="123"/>
      <c r="Z385" s="123"/>
      <c r="AA385" s="123"/>
      <c r="AB385" s="123"/>
      <c r="AC385" s="123"/>
      <c r="AD385" s="608"/>
    </row>
    <row r="386" spans="1:30" ht="12.75" customHeight="1">
      <c r="A386" s="123"/>
      <c r="B386" s="1120"/>
      <c r="C386" s="1121"/>
      <c r="D386" s="1122"/>
      <c r="E386" s="1123"/>
      <c r="F386" s="1122"/>
      <c r="G386" s="1124"/>
      <c r="H386" s="1124"/>
      <c r="I386" s="1125"/>
      <c r="J386" s="1125"/>
      <c r="K386" s="1121"/>
      <c r="L386" s="1121"/>
      <c r="M386" s="1126"/>
      <c r="N386" s="285"/>
      <c r="O386" s="686"/>
      <c r="P386" s="123"/>
      <c r="Q386" s="123"/>
      <c r="R386" s="123"/>
      <c r="S386" s="123"/>
      <c r="T386" s="123"/>
      <c r="U386" s="123"/>
      <c r="V386" s="123"/>
      <c r="W386" s="123"/>
      <c r="X386" s="123"/>
      <c r="Y386" s="123"/>
      <c r="Z386" s="123"/>
      <c r="AA386" s="123"/>
      <c r="AB386" s="123"/>
      <c r="AC386" s="123"/>
      <c r="AD386" s="608"/>
    </row>
    <row r="387" spans="1:30" ht="12.75" customHeight="1">
      <c r="A387" s="123"/>
      <c r="B387" s="1289"/>
      <c r="C387" s="1290"/>
      <c r="D387" s="1291"/>
      <c r="E387" s="1292"/>
      <c r="F387" s="1291"/>
      <c r="G387" s="1293"/>
      <c r="H387" s="1293"/>
      <c r="I387" s="1294"/>
      <c r="J387" s="1294"/>
      <c r="K387" s="1290"/>
      <c r="L387" s="1290"/>
      <c r="M387" s="1295"/>
      <c r="N387" s="285"/>
      <c r="O387" s="686"/>
      <c r="P387" s="123"/>
      <c r="Q387" s="123"/>
      <c r="R387" s="123"/>
      <c r="S387" s="123"/>
      <c r="T387" s="123"/>
      <c r="U387" s="123"/>
      <c r="V387" s="123"/>
      <c r="W387" s="123"/>
      <c r="X387" s="123"/>
      <c r="Y387" s="123"/>
      <c r="Z387" s="123"/>
      <c r="AA387" s="123"/>
      <c r="AB387" s="123"/>
      <c r="AC387" s="123"/>
      <c r="AD387" s="608"/>
    </row>
    <row r="388" spans="1:30" ht="12.75" customHeight="1">
      <c r="A388" s="123"/>
      <c r="B388" s="1289"/>
      <c r="C388" s="1290"/>
      <c r="D388" s="1291"/>
      <c r="E388" s="1292"/>
      <c r="F388" s="1291"/>
      <c r="G388" s="1293"/>
      <c r="H388" s="1293"/>
      <c r="I388" s="1294"/>
      <c r="J388" s="1294"/>
      <c r="K388" s="1290"/>
      <c r="L388" s="1290"/>
      <c r="M388" s="1295"/>
      <c r="N388" s="285"/>
      <c r="O388" s="686"/>
      <c r="P388" s="123"/>
      <c r="Q388" s="123"/>
      <c r="R388" s="123"/>
      <c r="S388" s="123"/>
      <c r="T388" s="123"/>
      <c r="U388" s="123"/>
      <c r="V388" s="123"/>
      <c r="W388" s="123"/>
      <c r="X388" s="123"/>
      <c r="Y388" s="123"/>
      <c r="Z388" s="123"/>
      <c r="AA388" s="123"/>
      <c r="AB388" s="123"/>
      <c r="AC388" s="123"/>
      <c r="AD388" s="608"/>
    </row>
    <row r="389" spans="1:30" ht="12.75" customHeight="1">
      <c r="A389" s="123"/>
      <c r="B389" s="1289"/>
      <c r="C389" s="1290"/>
      <c r="D389" s="1291"/>
      <c r="E389" s="1292"/>
      <c r="F389" s="1291"/>
      <c r="G389" s="1293"/>
      <c r="H389" s="1293"/>
      <c r="I389" s="1294"/>
      <c r="J389" s="1294"/>
      <c r="K389" s="1290"/>
      <c r="L389" s="1290"/>
      <c r="M389" s="1295"/>
      <c r="N389" s="285"/>
      <c r="O389" s="686"/>
      <c r="P389" s="123"/>
      <c r="Q389" s="123"/>
      <c r="R389" s="123"/>
      <c r="S389" s="123"/>
      <c r="T389" s="123"/>
      <c r="U389" s="123"/>
      <c r="V389" s="123"/>
      <c r="W389" s="123"/>
      <c r="X389" s="123"/>
      <c r="Y389" s="123"/>
      <c r="Z389" s="123"/>
      <c r="AA389" s="123"/>
      <c r="AB389" s="123"/>
      <c r="AC389" s="123"/>
      <c r="AD389" s="608"/>
    </row>
    <row r="390" spans="1:30" ht="12.75" customHeight="1">
      <c r="A390" s="123"/>
      <c r="B390" s="1296"/>
      <c r="C390" s="1297"/>
      <c r="D390" s="1298"/>
      <c r="E390" s="1299"/>
      <c r="F390" s="1298"/>
      <c r="G390" s="1300"/>
      <c r="H390" s="1300"/>
      <c r="I390" s="1301"/>
      <c r="J390" s="1301"/>
      <c r="K390" s="1297"/>
      <c r="L390" s="1297"/>
      <c r="M390" s="1244"/>
      <c r="N390" s="285"/>
      <c r="O390" s="686"/>
      <c r="P390" s="123"/>
      <c r="Q390" s="123"/>
      <c r="R390" s="123"/>
      <c r="S390" s="123"/>
      <c r="T390" s="123"/>
      <c r="U390" s="123"/>
      <c r="V390" s="123"/>
      <c r="W390" s="123"/>
      <c r="X390" s="123"/>
      <c r="Y390" s="123"/>
      <c r="Z390" s="123"/>
      <c r="AA390" s="123"/>
      <c r="AB390" s="123"/>
      <c r="AC390" s="123"/>
      <c r="AD390" s="608"/>
    </row>
    <row r="391" spans="1:30" ht="12.75" customHeight="1">
      <c r="A391" s="123"/>
      <c r="B391" s="687"/>
      <c r="C391" s="119"/>
      <c r="D391" s="142"/>
      <c r="E391" s="114"/>
      <c r="F391" s="142"/>
      <c r="G391" s="440"/>
      <c r="H391" s="440"/>
      <c r="I391" s="441"/>
      <c r="J391" s="441"/>
      <c r="K391" s="119"/>
      <c r="L391" s="119"/>
      <c r="M391" s="442"/>
      <c r="N391" s="285"/>
      <c r="O391" s="123"/>
      <c r="P391" s="123"/>
      <c r="Q391" s="123"/>
      <c r="R391" s="123"/>
      <c r="S391" s="123"/>
      <c r="T391" s="123"/>
      <c r="U391" s="123"/>
      <c r="V391" s="123"/>
      <c r="W391" s="123"/>
      <c r="X391" s="123"/>
      <c r="Y391" s="123"/>
      <c r="Z391" s="123"/>
      <c r="AA391" s="123"/>
      <c r="AB391" s="123"/>
      <c r="AC391" s="123"/>
      <c r="AD391" s="608"/>
    </row>
    <row r="392" spans="1:30" ht="12.75" customHeight="1">
      <c r="A392" s="684"/>
      <c r="B392" s="124" t="s">
        <v>613</v>
      </c>
      <c r="C392" s="125"/>
      <c r="D392" s="126"/>
      <c r="E392" s="127"/>
      <c r="F392" s="126"/>
      <c r="G392" s="128"/>
      <c r="H392" s="128"/>
      <c r="I392" s="129"/>
      <c r="J392" s="129"/>
      <c r="K392" s="125"/>
      <c r="L392" s="125"/>
      <c r="M392" s="130"/>
      <c r="N392" s="285"/>
      <c r="O392" s="13"/>
      <c r="P392" s="13"/>
      <c r="Q392" s="13"/>
      <c r="R392" s="13"/>
      <c r="S392" s="13"/>
      <c r="T392" s="13"/>
      <c r="U392" s="13"/>
      <c r="V392" s="13"/>
      <c r="W392" s="13"/>
      <c r="X392" s="13"/>
      <c r="Y392" s="13"/>
      <c r="Z392" s="13"/>
      <c r="AA392" s="13"/>
      <c r="AB392" s="13"/>
      <c r="AC392" s="13"/>
    </row>
    <row r="393" spans="1:30" ht="12.75" customHeight="1">
      <c r="A393" s="15"/>
      <c r="B393" s="1099"/>
      <c r="C393" s="1093"/>
      <c r="D393" s="1100"/>
      <c r="E393" s="1101"/>
      <c r="F393" s="1100"/>
      <c r="G393" s="1102"/>
      <c r="H393" s="1102"/>
      <c r="I393" s="1103"/>
      <c r="J393" s="1103"/>
      <c r="K393" s="1093"/>
      <c r="L393" s="1093"/>
      <c r="M393" s="1104"/>
      <c r="N393" s="223"/>
      <c r="O393" s="390"/>
      <c r="P393" s="15"/>
      <c r="Q393" s="15"/>
      <c r="R393" s="15"/>
      <c r="S393" s="15"/>
      <c r="T393" s="15"/>
      <c r="U393" s="15"/>
      <c r="V393" s="15"/>
      <c r="W393" s="15"/>
      <c r="X393" s="15"/>
      <c r="Y393" s="15"/>
      <c r="Z393" s="15"/>
      <c r="AA393" s="15"/>
      <c r="AB393" s="15"/>
      <c r="AC393" s="15"/>
    </row>
    <row r="394" spans="1:30" ht="12.75" customHeight="1">
      <c r="A394" s="15"/>
      <c r="B394" s="1099"/>
      <c r="C394" s="1093"/>
      <c r="D394" s="1100"/>
      <c r="E394" s="1101"/>
      <c r="F394" s="1100"/>
      <c r="G394" s="1102"/>
      <c r="H394" s="1102"/>
      <c r="I394" s="1103"/>
      <c r="J394" s="1103"/>
      <c r="K394" s="1093"/>
      <c r="L394" s="1093"/>
      <c r="M394" s="1104"/>
      <c r="N394" s="223"/>
      <c r="O394" s="390"/>
      <c r="P394" s="15"/>
      <c r="Q394" s="15"/>
      <c r="R394" s="15"/>
      <c r="S394" s="15"/>
      <c r="T394" s="15"/>
      <c r="U394" s="15"/>
      <c r="V394" s="15"/>
      <c r="W394" s="15"/>
      <c r="X394" s="15"/>
      <c r="Y394" s="15"/>
      <c r="Z394" s="15"/>
      <c r="AA394" s="15"/>
      <c r="AB394" s="15"/>
      <c r="AC394" s="15"/>
    </row>
    <row r="395" spans="1:30" ht="12.75" customHeight="1">
      <c r="A395" s="15"/>
      <c r="B395" s="1099"/>
      <c r="C395" s="1093"/>
      <c r="D395" s="1100"/>
      <c r="E395" s="1101"/>
      <c r="F395" s="1100"/>
      <c r="G395" s="1102"/>
      <c r="H395" s="1102"/>
      <c r="I395" s="1103"/>
      <c r="J395" s="1103"/>
      <c r="K395" s="1093"/>
      <c r="L395" s="1093"/>
      <c r="M395" s="1104"/>
      <c r="N395" s="223"/>
      <c r="O395" s="390"/>
      <c r="P395" s="15"/>
      <c r="Q395" s="15"/>
      <c r="R395" s="15"/>
      <c r="S395" s="15"/>
      <c r="T395" s="15"/>
      <c r="U395" s="15"/>
      <c r="V395" s="15"/>
      <c r="W395" s="15"/>
      <c r="X395" s="15"/>
      <c r="Y395" s="15"/>
      <c r="Z395" s="15"/>
      <c r="AA395" s="15"/>
      <c r="AB395" s="15"/>
      <c r="AC395" s="15"/>
    </row>
    <row r="396" spans="1:30" ht="12.75" customHeight="1">
      <c r="A396" s="15"/>
      <c r="B396" s="1099"/>
      <c r="C396" s="1093"/>
      <c r="D396" s="1100"/>
      <c r="E396" s="1101"/>
      <c r="F396" s="1100"/>
      <c r="G396" s="1102"/>
      <c r="H396" s="1102"/>
      <c r="I396" s="1103"/>
      <c r="J396" s="1103"/>
      <c r="K396" s="1093"/>
      <c r="L396" s="1093"/>
      <c r="M396" s="1104"/>
      <c r="N396" s="223"/>
      <c r="O396" s="390"/>
      <c r="P396" s="15"/>
      <c r="Q396" s="15"/>
      <c r="R396" s="15"/>
      <c r="S396" s="15"/>
      <c r="T396" s="15"/>
      <c r="U396" s="15"/>
      <c r="V396" s="15"/>
      <c r="W396" s="15"/>
      <c r="X396" s="15"/>
      <c r="Y396" s="15"/>
      <c r="Z396" s="15"/>
      <c r="AA396" s="15"/>
      <c r="AB396" s="15"/>
      <c r="AC396" s="15"/>
    </row>
    <row r="397" spans="1:30" ht="12.75" customHeight="1">
      <c r="A397" s="15"/>
      <c r="B397" s="1099"/>
      <c r="C397" s="1093"/>
      <c r="D397" s="1100"/>
      <c r="E397" s="1101"/>
      <c r="F397" s="1100"/>
      <c r="G397" s="1102"/>
      <c r="H397" s="1102"/>
      <c r="I397" s="1103"/>
      <c r="J397" s="1103"/>
      <c r="K397" s="1093"/>
      <c r="L397" s="1093"/>
      <c r="M397" s="1104"/>
      <c r="N397" s="223"/>
      <c r="O397" s="390"/>
      <c r="P397" s="15"/>
      <c r="Q397" s="15"/>
      <c r="R397" s="15"/>
      <c r="S397" s="15"/>
      <c r="T397" s="15"/>
      <c r="U397" s="15"/>
      <c r="V397" s="15"/>
      <c r="W397" s="15"/>
      <c r="X397" s="15"/>
      <c r="Y397" s="15"/>
      <c r="Z397" s="15"/>
      <c r="AA397" s="15"/>
      <c r="AB397" s="15"/>
      <c r="AC397" s="15"/>
    </row>
    <row r="398" spans="1:30" ht="12.75" customHeight="1">
      <c r="A398" s="15"/>
      <c r="B398" s="1099"/>
      <c r="C398" s="1093"/>
      <c r="D398" s="1100"/>
      <c r="E398" s="1101"/>
      <c r="F398" s="1100"/>
      <c r="G398" s="1102"/>
      <c r="H398" s="1102"/>
      <c r="I398" s="1103"/>
      <c r="J398" s="1103"/>
      <c r="K398" s="1093"/>
      <c r="L398" s="1093"/>
      <c r="M398" s="1104"/>
      <c r="N398" s="223"/>
      <c r="O398" s="390"/>
      <c r="P398" s="15"/>
      <c r="Q398" s="15"/>
      <c r="R398" s="15"/>
      <c r="S398" s="15"/>
      <c r="T398" s="15"/>
      <c r="U398" s="15"/>
      <c r="V398" s="15"/>
      <c r="W398" s="15"/>
      <c r="X398" s="15"/>
      <c r="Y398" s="15"/>
      <c r="Z398" s="15"/>
      <c r="AA398" s="15"/>
      <c r="AB398" s="15"/>
      <c r="AC398" s="15"/>
    </row>
    <row r="399" spans="1:30" ht="12.75" customHeight="1">
      <c r="A399" s="15"/>
      <c r="B399" s="1099"/>
      <c r="C399" s="1093"/>
      <c r="D399" s="1100"/>
      <c r="E399" s="1101"/>
      <c r="F399" s="1100"/>
      <c r="G399" s="1102"/>
      <c r="H399" s="1102"/>
      <c r="I399" s="1103"/>
      <c r="J399" s="1103"/>
      <c r="K399" s="1093"/>
      <c r="L399" s="1093"/>
      <c r="M399" s="1104"/>
      <c r="N399" s="223"/>
      <c r="O399" s="390"/>
      <c r="P399" s="15"/>
      <c r="Q399" s="15"/>
      <c r="R399" s="15"/>
      <c r="S399" s="15"/>
      <c r="T399" s="15"/>
      <c r="U399" s="15"/>
      <c r="V399" s="15"/>
      <c r="W399" s="15"/>
      <c r="X399" s="15"/>
      <c r="Y399" s="15"/>
      <c r="Z399" s="15"/>
      <c r="AA399" s="15"/>
      <c r="AB399" s="15"/>
      <c r="AC399" s="15"/>
    </row>
    <row r="400" spans="1:30" ht="12.75" customHeight="1">
      <c r="A400" s="15"/>
      <c r="B400" s="1105"/>
      <c r="C400" s="1093"/>
      <c r="D400" s="1100"/>
      <c r="E400" s="1101"/>
      <c r="F400" s="1100"/>
      <c r="G400" s="1102"/>
      <c r="H400" s="1102"/>
      <c r="I400" s="1103"/>
      <c r="J400" s="1103"/>
      <c r="K400" s="1093"/>
      <c r="L400" s="1093"/>
      <c r="M400" s="1104"/>
      <c r="N400" s="223"/>
      <c r="O400" s="390"/>
      <c r="P400" s="15"/>
      <c r="Q400" s="15"/>
      <c r="R400" s="15"/>
      <c r="S400" s="15"/>
      <c r="T400" s="15"/>
      <c r="U400" s="15"/>
      <c r="V400" s="15"/>
      <c r="W400" s="15"/>
      <c r="X400" s="15"/>
      <c r="Y400" s="15"/>
      <c r="Z400" s="15"/>
      <c r="AA400" s="15"/>
      <c r="AB400" s="15"/>
      <c r="AC400" s="15"/>
    </row>
    <row r="401" spans="1:29" ht="12.75" customHeight="1">
      <c r="A401" s="15"/>
      <c r="B401" s="1105"/>
      <c r="C401" s="1093"/>
      <c r="D401" s="1100"/>
      <c r="E401" s="1101"/>
      <c r="F401" s="1100"/>
      <c r="G401" s="1102"/>
      <c r="H401" s="1102"/>
      <c r="I401" s="1103"/>
      <c r="J401" s="1103"/>
      <c r="K401" s="1093"/>
      <c r="L401" s="1093"/>
      <c r="M401" s="1104"/>
      <c r="N401" s="223"/>
      <c r="O401" s="390"/>
      <c r="P401" s="15"/>
      <c r="Q401" s="15"/>
      <c r="R401" s="15"/>
      <c r="S401" s="15"/>
      <c r="T401" s="15"/>
      <c r="U401" s="15"/>
      <c r="V401" s="15"/>
      <c r="W401" s="15"/>
      <c r="X401" s="15"/>
      <c r="Y401" s="15"/>
      <c r="Z401" s="15"/>
      <c r="AA401" s="15"/>
      <c r="AB401" s="15"/>
      <c r="AC401" s="15"/>
    </row>
    <row r="402" spans="1:29" ht="12.75" customHeight="1">
      <c r="A402" s="15"/>
      <c r="B402" s="1106"/>
      <c r="C402" s="1107"/>
      <c r="D402" s="1108"/>
      <c r="E402" s="1109"/>
      <c r="F402" s="1108"/>
      <c r="G402" s="1110"/>
      <c r="H402" s="1110"/>
      <c r="I402" s="1111"/>
      <c r="J402" s="1111"/>
      <c r="K402" s="1107"/>
      <c r="L402" s="1107"/>
      <c r="M402" s="1112"/>
      <c r="N402" s="224"/>
      <c r="O402" s="700"/>
      <c r="P402" s="15"/>
      <c r="Q402" s="15"/>
      <c r="R402" s="15"/>
      <c r="S402" s="15"/>
      <c r="T402" s="15"/>
      <c r="U402" s="15"/>
      <c r="V402" s="15"/>
      <c r="W402" s="15"/>
      <c r="X402" s="15"/>
      <c r="Y402" s="15"/>
      <c r="Z402" s="15"/>
      <c r="AA402" s="15"/>
      <c r="AB402" s="15"/>
      <c r="AC402" s="15"/>
    </row>
    <row r="403" spans="1:29" ht="12" customHeight="1">
      <c r="A403" s="80"/>
      <c r="B403" s="424"/>
      <c r="C403" s="80"/>
      <c r="D403" s="80"/>
      <c r="E403" s="80"/>
      <c r="F403" s="80"/>
      <c r="G403" s="80"/>
      <c r="H403" s="80"/>
      <c r="I403" s="80"/>
      <c r="J403" s="80"/>
      <c r="K403" s="80"/>
      <c r="L403" s="80"/>
      <c r="M403" s="80"/>
      <c r="N403" s="177"/>
      <c r="O403" s="80"/>
      <c r="P403" s="80"/>
      <c r="Q403" s="80"/>
      <c r="R403" s="80"/>
      <c r="S403" s="80"/>
      <c r="T403" s="80"/>
      <c r="U403" s="80"/>
      <c r="V403" s="80"/>
      <c r="W403" s="80"/>
      <c r="X403" s="80"/>
      <c r="Y403" s="80"/>
      <c r="Z403" s="80"/>
      <c r="AA403" s="80"/>
      <c r="AB403" s="80"/>
      <c r="AC403" s="80"/>
    </row>
    <row r="404" spans="1:29" ht="12" customHeight="1">
      <c r="A404" s="8" t="s">
        <v>68</v>
      </c>
      <c r="B404" s="9" t="s">
        <v>69</v>
      </c>
      <c r="C404" s="90"/>
      <c r="D404" s="80"/>
      <c r="E404" s="80"/>
      <c r="F404" s="80"/>
      <c r="G404" s="80"/>
      <c r="H404" s="80"/>
      <c r="I404" s="80"/>
      <c r="J404" s="80"/>
      <c r="K404" s="80"/>
      <c r="L404" s="80"/>
      <c r="M404" s="80"/>
      <c r="N404" s="158"/>
      <c r="O404" s="140"/>
      <c r="P404" s="140" t="s">
        <v>1275</v>
      </c>
      <c r="Q404" s="80"/>
      <c r="R404" s="80"/>
      <c r="S404" s="80"/>
      <c r="T404" s="80"/>
      <c r="U404" s="80"/>
      <c r="V404" s="80"/>
      <c r="W404" s="80"/>
      <c r="X404" s="80"/>
      <c r="Y404" s="80"/>
      <c r="Z404" s="80"/>
      <c r="AA404" s="80"/>
      <c r="AB404" s="80"/>
      <c r="AC404" s="80"/>
    </row>
    <row r="405" spans="1:29">
      <c r="A405" s="9"/>
      <c r="B405" s="701"/>
      <c r="C405" s="701"/>
      <c r="D405" s="701"/>
      <c r="E405" s="701"/>
      <c r="F405" s="701"/>
      <c r="G405" s="701"/>
      <c r="H405" s="701"/>
      <c r="I405" s="701"/>
      <c r="J405" s="701"/>
      <c r="K405" s="701"/>
      <c r="L405" s="701"/>
      <c r="M405" s="701"/>
      <c r="N405" s="158"/>
      <c r="O405" s="140"/>
      <c r="P405" s="140"/>
      <c r="Q405" s="80"/>
      <c r="R405" s="80"/>
      <c r="S405" s="80"/>
      <c r="T405" s="80"/>
      <c r="U405" s="80"/>
      <c r="V405" s="80"/>
      <c r="W405" s="80"/>
      <c r="X405" s="80"/>
      <c r="Y405" s="80"/>
      <c r="Z405" s="80"/>
      <c r="AA405" s="80"/>
      <c r="AB405" s="80"/>
      <c r="AC405" s="80"/>
    </row>
    <row r="406" spans="1:29" ht="24" customHeight="1">
      <c r="A406" s="9"/>
      <c r="B406" s="2086" t="s">
        <v>1276</v>
      </c>
      <c r="C406" s="1949"/>
      <c r="D406" s="1949"/>
      <c r="E406" s="1949"/>
      <c r="F406" s="1949"/>
      <c r="G406" s="1949"/>
      <c r="H406" s="1949"/>
      <c r="I406" s="1949"/>
      <c r="J406" s="1949"/>
      <c r="K406" s="1949"/>
      <c r="L406" s="1949"/>
      <c r="M406" s="1950"/>
      <c r="N406" s="158"/>
      <c r="O406" s="140"/>
      <c r="P406" s="140"/>
      <c r="Q406" s="80"/>
      <c r="R406" s="80"/>
      <c r="S406" s="80"/>
      <c r="T406" s="80"/>
      <c r="U406" s="80"/>
      <c r="V406" s="80"/>
      <c r="W406" s="80"/>
      <c r="X406" s="80"/>
      <c r="Y406" s="80"/>
      <c r="Z406" s="80"/>
      <c r="AA406" s="80"/>
      <c r="AB406" s="80"/>
      <c r="AC406" s="80"/>
    </row>
    <row r="407" spans="1:29" ht="12" customHeight="1">
      <c r="A407" s="9"/>
      <c r="B407" s="702"/>
      <c r="C407" s="141"/>
      <c r="D407" s="109"/>
      <c r="E407" s="109"/>
      <c r="F407" s="109"/>
      <c r="G407" s="109"/>
      <c r="H407" s="109"/>
      <c r="I407" s="109"/>
      <c r="J407" s="109"/>
      <c r="K407" s="109"/>
      <c r="L407" s="109"/>
      <c r="M407" s="109"/>
      <c r="N407" s="158"/>
      <c r="O407" s="140"/>
      <c r="P407" s="140"/>
      <c r="Q407" s="80"/>
      <c r="R407" s="80"/>
      <c r="S407" s="80"/>
      <c r="T407" s="80"/>
      <c r="U407" s="80"/>
      <c r="V407" s="80"/>
      <c r="W407" s="80"/>
      <c r="X407" s="80"/>
      <c r="Y407" s="80"/>
      <c r="Z407" s="80"/>
      <c r="AA407" s="80"/>
      <c r="AB407" s="80"/>
      <c r="AC407" s="80"/>
    </row>
    <row r="408" spans="1:29" ht="12" customHeight="1">
      <c r="A408" s="629"/>
      <c r="B408" s="357" t="s">
        <v>1277</v>
      </c>
      <c r="C408" s="126"/>
      <c r="D408" s="234"/>
      <c r="E408" s="234"/>
      <c r="F408" s="234"/>
      <c r="G408" s="234"/>
      <c r="H408" s="234"/>
      <c r="I408" s="234"/>
      <c r="J408" s="234"/>
      <c r="K408" s="234"/>
      <c r="L408" s="456"/>
      <c r="M408" s="568"/>
      <c r="N408" s="699" t="s">
        <v>1278</v>
      </c>
      <c r="O408" s="140"/>
      <c r="P408" s="140"/>
      <c r="Q408" s="80"/>
      <c r="R408" s="80"/>
      <c r="S408" s="80"/>
      <c r="T408" s="80"/>
      <c r="U408" s="80"/>
      <c r="V408" s="80"/>
      <c r="W408" s="80"/>
      <c r="X408" s="80"/>
      <c r="Y408" s="80"/>
      <c r="Z408" s="80"/>
      <c r="AA408" s="80"/>
      <c r="AB408" s="80"/>
      <c r="AC408" s="80"/>
    </row>
    <row r="409" spans="1:29" ht="12" customHeight="1">
      <c r="A409" s="629"/>
      <c r="B409" s="1302"/>
      <c r="C409" s="1100"/>
      <c r="D409" s="1117"/>
      <c r="E409" s="1117"/>
      <c r="F409" s="1117"/>
      <c r="G409" s="1117"/>
      <c r="H409" s="1117"/>
      <c r="I409" s="1117"/>
      <c r="J409" s="1117"/>
      <c r="K409" s="1117"/>
      <c r="L409" s="1177"/>
      <c r="M409" s="1216"/>
      <c r="N409" s="158"/>
      <c r="O409" s="140"/>
      <c r="P409" s="140"/>
      <c r="Q409" s="80"/>
      <c r="R409" s="80"/>
      <c r="S409" s="80"/>
      <c r="T409" s="80"/>
      <c r="U409" s="80"/>
      <c r="V409" s="80"/>
      <c r="W409" s="80"/>
      <c r="X409" s="80"/>
      <c r="Y409" s="80"/>
      <c r="Z409" s="80"/>
      <c r="AA409" s="80"/>
      <c r="AB409" s="80"/>
      <c r="AC409" s="80"/>
    </row>
    <row r="410" spans="1:29" ht="12" customHeight="1">
      <c r="A410" s="629"/>
      <c r="B410" s="1302"/>
      <c r="C410" s="1100"/>
      <c r="D410" s="1117"/>
      <c r="E410" s="1117"/>
      <c r="F410" s="1117"/>
      <c r="G410" s="1117"/>
      <c r="H410" s="1117"/>
      <c r="I410" s="1117"/>
      <c r="J410" s="1117"/>
      <c r="K410" s="1117"/>
      <c r="L410" s="1177"/>
      <c r="M410" s="1216"/>
      <c r="N410" s="158"/>
      <c r="O410" s="140"/>
      <c r="P410" s="140"/>
      <c r="Q410" s="80"/>
      <c r="R410" s="80"/>
      <c r="S410" s="80"/>
      <c r="T410" s="80"/>
      <c r="U410" s="80"/>
      <c r="V410" s="80"/>
      <c r="W410" s="80"/>
      <c r="X410" s="80"/>
      <c r="Y410" s="80"/>
      <c r="Z410" s="80"/>
      <c r="AA410" s="80"/>
      <c r="AB410" s="80"/>
      <c r="AC410" s="80"/>
    </row>
    <row r="411" spans="1:29" ht="12" customHeight="1">
      <c r="A411" s="629"/>
      <c r="B411" s="1303"/>
      <c r="C411" s="1108"/>
      <c r="D411" s="1131"/>
      <c r="E411" s="1131"/>
      <c r="F411" s="1131"/>
      <c r="G411" s="1131"/>
      <c r="H411" s="1131"/>
      <c r="I411" s="1131"/>
      <c r="J411" s="1131"/>
      <c r="K411" s="1131"/>
      <c r="L411" s="1181"/>
      <c r="M411" s="1200"/>
      <c r="N411" s="158"/>
      <c r="O411" s="140"/>
      <c r="P411" s="140"/>
      <c r="Q411" s="80"/>
      <c r="R411" s="80"/>
      <c r="S411" s="80"/>
      <c r="T411" s="80"/>
      <c r="U411" s="80"/>
      <c r="V411" s="80"/>
      <c r="W411" s="80"/>
      <c r="X411" s="80"/>
      <c r="Y411" s="80"/>
      <c r="Z411" s="80"/>
      <c r="AA411" s="80"/>
      <c r="AB411" s="80"/>
      <c r="AC411" s="80"/>
    </row>
    <row r="412" spans="1:29" ht="12" customHeight="1">
      <c r="A412" s="9"/>
      <c r="B412" s="703"/>
      <c r="C412" s="142"/>
      <c r="D412" s="122"/>
      <c r="E412" s="122"/>
      <c r="F412" s="122"/>
      <c r="G412" s="122"/>
      <c r="H412" s="122"/>
      <c r="I412" s="122"/>
      <c r="J412" s="122"/>
      <c r="K412" s="122"/>
      <c r="L412" s="704"/>
      <c r="M412" s="704"/>
      <c r="N412" s="158"/>
      <c r="O412" s="140"/>
      <c r="P412" s="140"/>
      <c r="Q412" s="80"/>
      <c r="R412" s="80"/>
      <c r="S412" s="80"/>
      <c r="T412" s="80"/>
      <c r="U412" s="80"/>
      <c r="V412" s="80"/>
      <c r="W412" s="80"/>
      <c r="X412" s="80"/>
      <c r="Y412" s="80"/>
      <c r="Z412" s="80"/>
      <c r="AA412" s="80"/>
      <c r="AB412" s="80"/>
      <c r="AC412" s="80"/>
    </row>
    <row r="413" spans="1:29" ht="12" customHeight="1">
      <c r="A413" s="9"/>
      <c r="B413" s="339"/>
      <c r="C413" s="90"/>
      <c r="D413" s="80"/>
      <c r="E413" s="80"/>
      <c r="F413" s="80"/>
      <c r="G413" s="80"/>
      <c r="H413" s="80"/>
      <c r="I413" s="80"/>
      <c r="J413" s="80"/>
      <c r="K413" s="80"/>
      <c r="L413" s="447"/>
      <c r="M413" s="447"/>
      <c r="N413" s="158"/>
      <c r="O413" s="140"/>
      <c r="P413" s="140"/>
      <c r="Q413" s="80"/>
      <c r="R413" s="80"/>
      <c r="S413" s="80"/>
      <c r="T413" s="80"/>
      <c r="U413" s="80"/>
      <c r="V413" s="80"/>
      <c r="W413" s="80"/>
      <c r="X413" s="80"/>
      <c r="Y413" s="80"/>
      <c r="Z413" s="80"/>
      <c r="AA413" s="80"/>
      <c r="AB413" s="80"/>
      <c r="AC413" s="80"/>
    </row>
    <row r="414" spans="1:29" ht="12" customHeight="1">
      <c r="A414" s="9"/>
      <c r="B414" s="705" t="s">
        <v>1279</v>
      </c>
      <c r="C414" s="90"/>
      <c r="D414" s="80"/>
      <c r="E414" s="80"/>
      <c r="F414" s="80"/>
      <c r="G414" s="80"/>
      <c r="H414" s="80"/>
      <c r="I414" s="80"/>
      <c r="J414" s="80"/>
      <c r="K414" s="80"/>
      <c r="L414" s="447">
        <v>44742</v>
      </c>
      <c r="M414" s="447">
        <v>44377</v>
      </c>
      <c r="N414" s="158"/>
      <c r="O414" s="140"/>
      <c r="P414" s="140"/>
      <c r="Q414" s="80"/>
      <c r="R414" s="80"/>
      <c r="S414" s="80"/>
      <c r="T414" s="80"/>
      <c r="U414" s="80"/>
      <c r="V414" s="80"/>
      <c r="W414" s="80"/>
      <c r="X414" s="80"/>
      <c r="Y414" s="80"/>
      <c r="Z414" s="80"/>
      <c r="AA414" s="80"/>
      <c r="AB414" s="80"/>
      <c r="AC414" s="80"/>
    </row>
    <row r="415" spans="1:29" ht="12" customHeight="1">
      <c r="A415" s="9"/>
      <c r="B415" s="80"/>
      <c r="C415" s="90"/>
      <c r="D415" s="80"/>
      <c r="E415" s="80"/>
      <c r="F415" s="706"/>
      <c r="G415" s="706"/>
      <c r="H415" s="706"/>
      <c r="I415" s="706"/>
      <c r="J415" s="706"/>
      <c r="K415" s="80"/>
      <c r="L415" s="407" t="s">
        <v>142</v>
      </c>
      <c r="M415" s="407" t="s">
        <v>142</v>
      </c>
      <c r="N415" s="158"/>
      <c r="O415" s="140"/>
      <c r="P415" s="140" t="s">
        <v>1280</v>
      </c>
      <c r="Q415" s="80"/>
      <c r="R415" s="80"/>
      <c r="S415" s="80"/>
      <c r="T415" s="80"/>
      <c r="U415" s="80"/>
      <c r="V415" s="80"/>
      <c r="W415" s="80"/>
      <c r="X415" s="80"/>
      <c r="Y415" s="80"/>
      <c r="Z415" s="80"/>
      <c r="AA415" s="80"/>
      <c r="AB415" s="80"/>
      <c r="AC415" s="80"/>
    </row>
    <row r="416" spans="1:29" ht="12" customHeight="1">
      <c r="A416" s="9"/>
      <c r="B416" s="9" t="s">
        <v>1228</v>
      </c>
      <c r="C416" s="90"/>
      <c r="D416" s="80"/>
      <c r="E416" s="80"/>
      <c r="F416" s="706"/>
      <c r="G416" s="706"/>
      <c r="H416" s="706"/>
      <c r="I416" s="706"/>
      <c r="J416" s="706"/>
      <c r="K416" s="80"/>
      <c r="L416" s="706"/>
      <c r="M416" s="80"/>
      <c r="N416" s="707" t="s">
        <v>1281</v>
      </c>
      <c r="O416" s="140"/>
      <c r="P416" s="140"/>
      <c r="Q416" s="80"/>
      <c r="R416" s="80"/>
      <c r="S416" s="80"/>
      <c r="T416" s="80"/>
      <c r="U416" s="80"/>
      <c r="V416" s="80"/>
      <c r="W416" s="80"/>
      <c r="X416" s="80"/>
      <c r="Y416" s="80"/>
      <c r="Z416" s="80"/>
      <c r="AA416" s="80"/>
      <c r="AB416" s="80"/>
      <c r="AC416" s="80"/>
    </row>
    <row r="417" spans="1:29" ht="12" customHeight="1">
      <c r="A417" s="9"/>
      <c r="B417" s="90" t="s">
        <v>1282</v>
      </c>
      <c r="C417" s="90"/>
      <c r="D417" s="80"/>
      <c r="E417" s="80"/>
      <c r="F417" s="80"/>
      <c r="G417" s="80"/>
      <c r="H417" s="80"/>
      <c r="I417" s="80"/>
      <c r="J417" s="80"/>
      <c r="K417" s="80"/>
      <c r="L417" s="1596"/>
      <c r="M417" s="1596"/>
      <c r="N417" s="158"/>
      <c r="O417" s="140"/>
      <c r="P417" s="140"/>
      <c r="Q417" s="80"/>
      <c r="R417" s="80"/>
      <c r="S417" s="80"/>
      <c r="T417" s="80"/>
      <c r="U417" s="80"/>
      <c r="V417" s="80"/>
      <c r="W417" s="80"/>
      <c r="X417" s="80"/>
      <c r="Y417" s="80"/>
      <c r="Z417" s="80"/>
      <c r="AA417" s="80"/>
      <c r="AB417" s="80"/>
      <c r="AC417" s="80"/>
    </row>
    <row r="418" spans="1:29" ht="12" customHeight="1">
      <c r="A418" s="9"/>
      <c r="B418" s="90" t="s">
        <v>849</v>
      </c>
      <c r="C418" s="90"/>
      <c r="D418" s="80"/>
      <c r="E418" s="80"/>
      <c r="F418" s="80"/>
      <c r="G418" s="80"/>
      <c r="H418" s="80"/>
      <c r="I418" s="80"/>
      <c r="J418" s="80"/>
      <c r="K418" s="80"/>
      <c r="L418" s="1596"/>
      <c r="M418" s="1596"/>
      <c r="N418" s="158"/>
      <c r="O418" s="140"/>
      <c r="P418" s="140" t="s">
        <v>1283</v>
      </c>
      <c r="Q418" s="80"/>
      <c r="R418" s="80"/>
      <c r="S418" s="80"/>
      <c r="T418" s="80"/>
      <c r="U418" s="80"/>
      <c r="V418" s="80"/>
      <c r="W418" s="80"/>
      <c r="X418" s="80"/>
      <c r="Y418" s="80"/>
      <c r="Z418" s="80"/>
      <c r="AA418" s="80"/>
      <c r="AB418" s="80"/>
      <c r="AC418" s="80"/>
    </row>
    <row r="419" spans="1:29" ht="12" customHeight="1">
      <c r="A419" s="9"/>
      <c r="B419" s="90" t="s">
        <v>850</v>
      </c>
      <c r="C419" s="90"/>
      <c r="D419" s="80"/>
      <c r="E419" s="80"/>
      <c r="F419" s="80"/>
      <c r="G419" s="80"/>
      <c r="H419" s="80"/>
      <c r="I419" s="80"/>
      <c r="J419" s="80"/>
      <c r="K419" s="80"/>
      <c r="L419" s="1596"/>
      <c r="M419" s="1596"/>
      <c r="N419" s="158"/>
      <c r="O419" s="140"/>
      <c r="P419" s="140" t="s">
        <v>1284</v>
      </c>
      <c r="Q419" s="80"/>
      <c r="R419" s="80"/>
      <c r="S419" s="80"/>
      <c r="T419" s="80"/>
      <c r="U419" s="80"/>
      <c r="V419" s="80"/>
      <c r="W419" s="80"/>
      <c r="X419" s="80"/>
      <c r="Y419" s="80"/>
      <c r="Z419" s="80"/>
      <c r="AA419" s="80"/>
      <c r="AB419" s="80"/>
      <c r="AC419" s="80"/>
    </row>
    <row r="420" spans="1:29" ht="12" customHeight="1">
      <c r="A420" s="90"/>
      <c r="B420" s="90" t="s">
        <v>1285</v>
      </c>
      <c r="C420" s="90"/>
      <c r="D420" s="80"/>
      <c r="E420" s="80"/>
      <c r="F420" s="80"/>
      <c r="G420" s="80"/>
      <c r="H420" s="80"/>
      <c r="I420" s="80"/>
      <c r="J420" s="80"/>
      <c r="K420" s="80"/>
      <c r="L420" s="1596"/>
      <c r="M420" s="1596"/>
      <c r="N420" s="158"/>
      <c r="O420" s="140"/>
      <c r="P420" s="140"/>
      <c r="Q420" s="80"/>
      <c r="R420" s="80"/>
      <c r="S420" s="80"/>
      <c r="T420" s="80"/>
      <c r="U420" s="80"/>
      <c r="V420" s="80"/>
      <c r="W420" s="80"/>
      <c r="X420" s="80"/>
      <c r="Y420" s="80"/>
      <c r="Z420" s="80"/>
      <c r="AA420" s="80"/>
      <c r="AB420" s="80"/>
      <c r="AC420" s="80"/>
    </row>
    <row r="421" spans="1:29" ht="12" customHeight="1">
      <c r="A421" s="90"/>
      <c r="B421" s="90" t="s">
        <v>1286</v>
      </c>
      <c r="C421" s="90"/>
      <c r="D421" s="80"/>
      <c r="E421" s="80"/>
      <c r="F421" s="80"/>
      <c r="G421" s="80"/>
      <c r="H421" s="80"/>
      <c r="I421" s="80"/>
      <c r="J421" s="80"/>
      <c r="K421" s="80"/>
      <c r="L421" s="1596"/>
      <c r="M421" s="1596"/>
      <c r="N421" s="158"/>
      <c r="O421" s="140"/>
      <c r="P421" s="140" t="s">
        <v>1287</v>
      </c>
      <c r="Q421" s="80"/>
      <c r="R421" s="80"/>
      <c r="S421" s="80"/>
      <c r="T421" s="80"/>
      <c r="U421" s="80"/>
      <c r="V421" s="80"/>
      <c r="W421" s="80"/>
      <c r="X421" s="80"/>
      <c r="Y421" s="80"/>
      <c r="Z421" s="80"/>
      <c r="AA421" s="80"/>
      <c r="AB421" s="80"/>
      <c r="AC421" s="80"/>
    </row>
    <row r="422" spans="1:29" ht="12" customHeight="1">
      <c r="A422" s="90"/>
      <c r="B422" s="90" t="s">
        <v>1288</v>
      </c>
      <c r="C422" s="90"/>
      <c r="D422" s="80"/>
      <c r="E422" s="80"/>
      <c r="F422" s="80"/>
      <c r="G422" s="80"/>
      <c r="H422" s="80"/>
      <c r="I422" s="80"/>
      <c r="J422" s="80"/>
      <c r="K422" s="80"/>
      <c r="L422" s="1596"/>
      <c r="M422" s="1596"/>
      <c r="N422" s="158"/>
      <c r="O422" s="140"/>
      <c r="P422" s="140"/>
      <c r="Q422" s="80"/>
      <c r="R422" s="80"/>
      <c r="S422" s="80"/>
      <c r="T422" s="80"/>
      <c r="U422" s="80"/>
      <c r="V422" s="80"/>
      <c r="W422" s="80"/>
      <c r="X422" s="80"/>
      <c r="Y422" s="80"/>
      <c r="Z422" s="80"/>
      <c r="AA422" s="80"/>
      <c r="AB422" s="80"/>
      <c r="AC422" s="80"/>
    </row>
    <row r="423" spans="1:29" ht="12" customHeight="1">
      <c r="A423" s="90"/>
      <c r="B423" s="90" t="s">
        <v>933</v>
      </c>
      <c r="C423" s="90"/>
      <c r="D423" s="80"/>
      <c r="E423" s="80"/>
      <c r="F423" s="80"/>
      <c r="G423" s="80"/>
      <c r="H423" s="80"/>
      <c r="I423" s="80"/>
      <c r="J423" s="80"/>
      <c r="K423" s="80"/>
      <c r="L423" s="1596"/>
      <c r="M423" s="1596"/>
      <c r="N423" s="158"/>
      <c r="O423" s="140"/>
      <c r="P423" s="140"/>
      <c r="Q423" s="80"/>
      <c r="R423" s="80"/>
      <c r="S423" s="80"/>
      <c r="T423" s="80"/>
      <c r="U423" s="80"/>
      <c r="V423" s="80"/>
      <c r="W423" s="80"/>
      <c r="X423" s="80"/>
      <c r="Y423" s="80"/>
      <c r="Z423" s="80"/>
      <c r="AA423" s="80"/>
      <c r="AB423" s="80"/>
      <c r="AC423" s="80"/>
    </row>
    <row r="424" spans="1:29" ht="12" customHeight="1">
      <c r="A424" s="90"/>
      <c r="B424" s="90" t="s">
        <v>1153</v>
      </c>
      <c r="C424" s="90"/>
      <c r="D424" s="80"/>
      <c r="E424" s="80"/>
      <c r="F424" s="80"/>
      <c r="G424" s="80"/>
      <c r="H424" s="80"/>
      <c r="I424" s="80"/>
      <c r="J424" s="80"/>
      <c r="K424" s="80"/>
      <c r="L424" s="1596"/>
      <c r="M424" s="1596"/>
      <c r="N424" s="158"/>
      <c r="O424" s="140"/>
      <c r="P424" s="140" t="s">
        <v>1289</v>
      </c>
      <c r="Q424" s="80"/>
      <c r="R424" s="80"/>
      <c r="S424" s="80"/>
      <c r="T424" s="80"/>
      <c r="U424" s="80"/>
      <c r="V424" s="80"/>
      <c r="W424" s="80"/>
      <c r="X424" s="80"/>
      <c r="Y424" s="80"/>
      <c r="Z424" s="80"/>
      <c r="AA424" s="80"/>
      <c r="AB424" s="80"/>
      <c r="AC424" s="80"/>
    </row>
    <row r="425" spans="1:29" ht="12" customHeight="1">
      <c r="A425" s="90"/>
      <c r="B425" s="603" t="s">
        <v>608</v>
      </c>
      <c r="C425" s="90"/>
      <c r="D425" s="80"/>
      <c r="E425" s="80"/>
      <c r="F425" s="80"/>
      <c r="G425" s="80"/>
      <c r="H425" s="80"/>
      <c r="I425" s="80"/>
      <c r="J425" s="80"/>
      <c r="K425" s="80"/>
      <c r="L425" s="1596"/>
      <c r="M425" s="1596"/>
      <c r="N425" s="158"/>
      <c r="O425" s="140"/>
      <c r="P425" s="140" t="s">
        <v>1290</v>
      </c>
      <c r="Q425" s="80"/>
      <c r="R425" s="80"/>
      <c r="S425" s="80"/>
      <c r="T425" s="80"/>
      <c r="U425" s="80"/>
      <c r="V425" s="80"/>
      <c r="W425" s="80"/>
      <c r="X425" s="80"/>
      <c r="Y425" s="80"/>
      <c r="Z425" s="80"/>
      <c r="AA425" s="80"/>
      <c r="AB425" s="80"/>
      <c r="AC425" s="80"/>
    </row>
    <row r="426" spans="1:29" ht="12" customHeight="1">
      <c r="A426" s="90"/>
      <c r="B426" s="606" t="s">
        <v>1291</v>
      </c>
      <c r="C426" s="90"/>
      <c r="D426" s="80"/>
      <c r="E426" s="80"/>
      <c r="F426" s="80"/>
      <c r="G426" s="80"/>
      <c r="H426" s="80"/>
      <c r="I426" s="80"/>
      <c r="J426" s="80"/>
      <c r="K426" s="80"/>
      <c r="L426" s="1610">
        <f t="shared" ref="L426:M426" si="34">SUM(L417:L425)</f>
        <v>0</v>
      </c>
      <c r="M426" s="1610">
        <f t="shared" si="34"/>
        <v>0</v>
      </c>
      <c r="N426" s="158"/>
      <c r="O426" s="140"/>
      <c r="P426" s="140"/>
      <c r="Q426" s="80"/>
      <c r="R426" s="80"/>
      <c r="S426" s="80"/>
      <c r="T426" s="80"/>
      <c r="U426" s="80"/>
      <c r="V426" s="80"/>
      <c r="W426" s="80"/>
      <c r="X426" s="80"/>
      <c r="Y426" s="80"/>
      <c r="Z426" s="80"/>
      <c r="AA426" s="80"/>
      <c r="AB426" s="80"/>
      <c r="AC426" s="80"/>
    </row>
    <row r="427" spans="1:29" ht="12" customHeight="1">
      <c r="A427" s="90"/>
      <c r="B427" s="610" t="s">
        <v>597</v>
      </c>
      <c r="C427" s="90"/>
      <c r="D427" s="80"/>
      <c r="E427" s="80"/>
      <c r="F427" s="80"/>
      <c r="G427" s="80"/>
      <c r="H427" s="80"/>
      <c r="I427" s="80"/>
      <c r="J427" s="80"/>
      <c r="K427" s="80"/>
      <c r="L427" s="1617"/>
      <c r="M427" s="1617"/>
      <c r="N427" s="158"/>
      <c r="O427" s="140"/>
      <c r="P427" s="140"/>
      <c r="Q427" s="80"/>
      <c r="R427" s="80"/>
      <c r="S427" s="80"/>
      <c r="T427" s="80"/>
      <c r="U427" s="80"/>
      <c r="V427" s="80"/>
      <c r="W427" s="80"/>
      <c r="X427" s="80"/>
      <c r="Y427" s="80"/>
      <c r="Z427" s="80"/>
      <c r="AA427" s="80"/>
      <c r="AB427" s="80"/>
      <c r="AC427" s="80"/>
    </row>
    <row r="428" spans="1:29" ht="12" customHeight="1">
      <c r="A428" s="90"/>
      <c r="B428" s="610" t="s">
        <v>140</v>
      </c>
      <c r="C428" s="90"/>
      <c r="D428" s="80"/>
      <c r="E428" s="80"/>
      <c r="F428" s="80"/>
      <c r="G428" s="80"/>
      <c r="H428" s="80"/>
      <c r="I428" s="80"/>
      <c r="J428" s="80"/>
      <c r="K428" s="80"/>
      <c r="L428" s="1589">
        <f t="shared" ref="L428:M428" si="35">SUM(L426:L427)</f>
        <v>0</v>
      </c>
      <c r="M428" s="1589">
        <f t="shared" si="35"/>
        <v>0</v>
      </c>
      <c r="N428" s="158"/>
      <c r="O428" s="140"/>
      <c r="P428" s="140"/>
      <c r="Q428" s="80"/>
      <c r="R428" s="80"/>
      <c r="S428" s="80"/>
      <c r="T428" s="80"/>
      <c r="U428" s="80"/>
      <c r="V428" s="80"/>
      <c r="W428" s="80"/>
      <c r="X428" s="80"/>
      <c r="Y428" s="80"/>
      <c r="Z428" s="80"/>
      <c r="AA428" s="80"/>
      <c r="AB428" s="80"/>
      <c r="AC428" s="80"/>
    </row>
    <row r="429" spans="1:29" ht="13.5" customHeight="1">
      <c r="A429" s="90"/>
      <c r="B429" s="610" t="s">
        <v>816</v>
      </c>
      <c r="C429" s="90"/>
      <c r="D429" s="80"/>
      <c r="E429" s="80"/>
      <c r="F429" s="80"/>
      <c r="G429" s="80"/>
      <c r="H429" s="80"/>
      <c r="I429" s="80"/>
      <c r="J429" s="80"/>
      <c r="K429" s="80"/>
      <c r="L429" s="1596"/>
      <c r="M429" s="1596"/>
      <c r="N429" s="158"/>
      <c r="O429" s="140"/>
      <c r="P429" s="140"/>
      <c r="Q429" s="80"/>
      <c r="R429" s="80"/>
      <c r="S429" s="80"/>
      <c r="T429" s="80"/>
      <c r="U429" s="80"/>
      <c r="V429" s="80"/>
      <c r="W429" s="80"/>
      <c r="X429" s="80"/>
      <c r="Y429" s="80"/>
      <c r="Z429" s="80"/>
      <c r="AA429" s="80"/>
      <c r="AB429" s="80"/>
      <c r="AC429" s="80"/>
    </row>
    <row r="430" spans="1:29" ht="12" customHeight="1">
      <c r="A430" s="90"/>
      <c r="B430" s="90"/>
      <c r="C430" s="90"/>
      <c r="D430" s="80"/>
      <c r="E430" s="80"/>
      <c r="F430" s="80"/>
      <c r="G430" s="80"/>
      <c r="H430" s="80"/>
      <c r="I430" s="80"/>
      <c r="J430" s="80"/>
      <c r="K430" s="80"/>
      <c r="L430" s="1589"/>
      <c r="M430" s="1589"/>
      <c r="N430" s="158"/>
      <c r="O430" s="140"/>
      <c r="P430" s="140"/>
      <c r="Q430" s="80"/>
      <c r="R430" s="80"/>
      <c r="S430" s="80"/>
      <c r="T430" s="80"/>
      <c r="U430" s="80"/>
      <c r="V430" s="80"/>
      <c r="W430" s="80"/>
      <c r="X430" s="80"/>
      <c r="Y430" s="80"/>
      <c r="Z430" s="80"/>
      <c r="AA430" s="80"/>
      <c r="AB430" s="80"/>
      <c r="AC430" s="80"/>
    </row>
    <row r="431" spans="1:29" ht="12" customHeight="1">
      <c r="A431" s="90"/>
      <c r="B431" s="9" t="s">
        <v>1231</v>
      </c>
      <c r="C431" s="90"/>
      <c r="D431" s="80"/>
      <c r="E431" s="80"/>
      <c r="F431" s="80"/>
      <c r="G431" s="80"/>
      <c r="H431" s="80"/>
      <c r="I431" s="80"/>
      <c r="J431" s="80"/>
      <c r="K431" s="80"/>
      <c r="L431" s="1589"/>
      <c r="M431" s="1589"/>
      <c r="N431" s="158"/>
      <c r="O431" s="140"/>
      <c r="P431" s="140"/>
      <c r="Q431" s="80"/>
      <c r="R431" s="80"/>
      <c r="S431" s="80"/>
      <c r="T431" s="80"/>
      <c r="U431" s="80"/>
      <c r="V431" s="80"/>
      <c r="W431" s="80"/>
      <c r="X431" s="80"/>
      <c r="Y431" s="80"/>
      <c r="Z431" s="80"/>
      <c r="AA431" s="80"/>
      <c r="AB431" s="80"/>
      <c r="AC431" s="80"/>
    </row>
    <row r="432" spans="1:29" ht="12" customHeight="1">
      <c r="A432" s="90"/>
      <c r="B432" s="90" t="s">
        <v>1282</v>
      </c>
      <c r="C432" s="90"/>
      <c r="D432" s="80"/>
      <c r="E432" s="80"/>
      <c r="F432" s="80"/>
      <c r="G432" s="80"/>
      <c r="H432" s="80"/>
      <c r="I432" s="80"/>
      <c r="J432" s="80"/>
      <c r="K432" s="80"/>
      <c r="L432" s="1596"/>
      <c r="M432" s="1596"/>
      <c r="N432" s="158"/>
      <c r="O432" s="140"/>
      <c r="P432" s="140"/>
      <c r="Q432" s="80"/>
      <c r="R432" s="80"/>
      <c r="S432" s="80"/>
      <c r="T432" s="80"/>
      <c r="U432" s="80"/>
      <c r="V432" s="80"/>
      <c r="W432" s="80"/>
      <c r="X432" s="80"/>
      <c r="Y432" s="80"/>
      <c r="Z432" s="80"/>
      <c r="AA432" s="80"/>
      <c r="AB432" s="80"/>
      <c r="AC432" s="80"/>
    </row>
    <row r="433" spans="1:29" ht="12" customHeight="1">
      <c r="A433" s="90"/>
      <c r="B433" s="90" t="s">
        <v>1151</v>
      </c>
      <c r="C433" s="90"/>
      <c r="D433" s="80"/>
      <c r="E433" s="80"/>
      <c r="F433" s="80"/>
      <c r="G433" s="80"/>
      <c r="H433" s="80"/>
      <c r="I433" s="80"/>
      <c r="J433" s="80"/>
      <c r="K433" s="80"/>
      <c r="L433" s="1596"/>
      <c r="M433" s="1596"/>
      <c r="N433" s="158"/>
      <c r="O433" s="140"/>
      <c r="P433" s="140"/>
      <c r="Q433" s="80"/>
      <c r="R433" s="80"/>
      <c r="S433" s="80"/>
      <c r="T433" s="80"/>
      <c r="U433" s="80"/>
      <c r="V433" s="80"/>
      <c r="W433" s="80"/>
      <c r="X433" s="80"/>
      <c r="Y433" s="80"/>
      <c r="Z433" s="80"/>
      <c r="AA433" s="80"/>
      <c r="AB433" s="80"/>
      <c r="AC433" s="80"/>
    </row>
    <row r="434" spans="1:29" ht="12" customHeight="1">
      <c r="A434" s="90"/>
      <c r="B434" s="90" t="s">
        <v>1152</v>
      </c>
      <c r="C434" s="90"/>
      <c r="D434" s="80"/>
      <c r="E434" s="80"/>
      <c r="F434" s="80"/>
      <c r="G434" s="80"/>
      <c r="H434" s="80"/>
      <c r="I434" s="80"/>
      <c r="J434" s="80"/>
      <c r="K434" s="80"/>
      <c r="L434" s="1596"/>
      <c r="M434" s="1596"/>
      <c r="N434" s="158"/>
      <c r="O434" s="140"/>
      <c r="P434" s="140"/>
      <c r="Q434" s="80"/>
      <c r="R434" s="80"/>
      <c r="S434" s="80"/>
      <c r="T434" s="80"/>
      <c r="U434" s="80"/>
      <c r="V434" s="80"/>
      <c r="W434" s="80"/>
      <c r="X434" s="80"/>
      <c r="Y434" s="80"/>
      <c r="Z434" s="80"/>
      <c r="AA434" s="80"/>
      <c r="AB434" s="80"/>
      <c r="AC434" s="80"/>
    </row>
    <row r="435" spans="1:29" ht="12" customHeight="1">
      <c r="A435" s="90"/>
      <c r="B435" s="90" t="s">
        <v>850</v>
      </c>
      <c r="C435" s="90"/>
      <c r="D435" s="80"/>
      <c r="E435" s="80"/>
      <c r="F435" s="80"/>
      <c r="G435" s="80"/>
      <c r="H435" s="80"/>
      <c r="I435" s="80"/>
      <c r="J435" s="80"/>
      <c r="K435" s="80"/>
      <c r="L435" s="1596"/>
      <c r="M435" s="1596"/>
      <c r="N435" s="158"/>
      <c r="O435" s="140"/>
      <c r="P435" s="140"/>
      <c r="Q435" s="80"/>
      <c r="R435" s="80"/>
      <c r="S435" s="80"/>
      <c r="T435" s="80"/>
      <c r="U435" s="80"/>
      <c r="V435" s="80"/>
      <c r="W435" s="80"/>
      <c r="X435" s="80"/>
      <c r="Y435" s="80"/>
      <c r="Z435" s="80"/>
      <c r="AA435" s="80"/>
      <c r="AB435" s="80"/>
      <c r="AC435" s="80"/>
    </row>
    <row r="436" spans="1:29" ht="12" customHeight="1">
      <c r="A436" s="90"/>
      <c r="B436" s="90" t="s">
        <v>1153</v>
      </c>
      <c r="C436" s="90"/>
      <c r="D436" s="80"/>
      <c r="E436" s="80"/>
      <c r="F436" s="80"/>
      <c r="G436" s="80"/>
      <c r="H436" s="80"/>
      <c r="I436" s="80"/>
      <c r="J436" s="80"/>
      <c r="K436" s="80"/>
      <c r="L436" s="1596"/>
      <c r="M436" s="1596"/>
      <c r="N436" s="158"/>
      <c r="O436" s="140"/>
      <c r="P436" s="140"/>
      <c r="Q436" s="80"/>
      <c r="R436" s="80"/>
      <c r="S436" s="80"/>
      <c r="T436" s="80"/>
      <c r="U436" s="80"/>
      <c r="V436" s="80"/>
      <c r="W436" s="80"/>
      <c r="X436" s="80"/>
      <c r="Y436" s="80"/>
      <c r="Z436" s="80"/>
      <c r="AA436" s="80"/>
      <c r="AB436" s="80"/>
      <c r="AC436" s="80"/>
    </row>
    <row r="437" spans="1:29" ht="12" customHeight="1">
      <c r="A437" s="90"/>
      <c r="B437" s="606" t="s">
        <v>1291</v>
      </c>
      <c r="C437" s="90"/>
      <c r="D437" s="80"/>
      <c r="E437" s="80"/>
      <c r="F437" s="80"/>
      <c r="G437" s="80"/>
      <c r="H437" s="80"/>
      <c r="I437" s="80"/>
      <c r="J437" s="80"/>
      <c r="K437" s="80"/>
      <c r="L437" s="1610">
        <f t="shared" ref="L437:M437" si="36">SUM(L432:L436)</f>
        <v>0</v>
      </c>
      <c r="M437" s="1610">
        <f t="shared" si="36"/>
        <v>0</v>
      </c>
      <c r="N437" s="158"/>
      <c r="O437" s="140"/>
      <c r="P437" s="140"/>
      <c r="Q437" s="80"/>
      <c r="R437" s="80"/>
      <c r="S437" s="80"/>
      <c r="T437" s="80"/>
      <c r="U437" s="80"/>
      <c r="V437" s="80"/>
      <c r="W437" s="80"/>
      <c r="X437" s="80"/>
      <c r="Y437" s="80"/>
      <c r="Z437" s="80"/>
      <c r="AA437" s="80"/>
      <c r="AB437" s="80"/>
      <c r="AC437" s="80"/>
    </row>
    <row r="438" spans="1:29" ht="12" customHeight="1">
      <c r="A438" s="90"/>
      <c r="B438" s="610" t="s">
        <v>597</v>
      </c>
      <c r="C438" s="90"/>
      <c r="D438" s="80"/>
      <c r="E438" s="80"/>
      <c r="F438" s="80"/>
      <c r="G438" s="80"/>
      <c r="H438" s="80"/>
      <c r="I438" s="80"/>
      <c r="J438" s="80"/>
      <c r="K438" s="80"/>
      <c r="L438" s="1617"/>
      <c r="M438" s="1617"/>
      <c r="N438" s="158"/>
      <c r="O438" s="140"/>
      <c r="P438" s="140"/>
      <c r="Q438" s="80"/>
      <c r="R438" s="80"/>
      <c r="S438" s="80"/>
      <c r="T438" s="80"/>
      <c r="U438" s="80"/>
      <c r="V438" s="80"/>
      <c r="W438" s="80"/>
      <c r="X438" s="80"/>
      <c r="Y438" s="80"/>
      <c r="Z438" s="80"/>
      <c r="AA438" s="80"/>
      <c r="AB438" s="80"/>
      <c r="AC438" s="80"/>
    </row>
    <row r="439" spans="1:29" ht="12" customHeight="1">
      <c r="A439" s="90"/>
      <c r="B439" s="610" t="s">
        <v>140</v>
      </c>
      <c r="C439" s="90"/>
      <c r="D439" s="80"/>
      <c r="E439" s="80"/>
      <c r="F439" s="80"/>
      <c r="G439" s="80"/>
      <c r="H439" s="80"/>
      <c r="I439" s="80"/>
      <c r="J439" s="80"/>
      <c r="K439" s="80"/>
      <c r="L439" s="1589">
        <f t="shared" ref="L439:M439" si="37">SUM(L437:L438)</f>
        <v>0</v>
      </c>
      <c r="M439" s="1589">
        <f t="shared" si="37"/>
        <v>0</v>
      </c>
      <c r="N439" s="158"/>
      <c r="O439" s="140"/>
      <c r="P439" s="140"/>
      <c r="Q439" s="80"/>
      <c r="R439" s="80"/>
      <c r="S439" s="80"/>
      <c r="T439" s="80"/>
      <c r="U439" s="80"/>
      <c r="V439" s="80"/>
      <c r="W439" s="80"/>
      <c r="X439" s="80"/>
      <c r="Y439" s="80"/>
      <c r="Z439" s="80"/>
      <c r="AA439" s="80"/>
      <c r="AB439" s="80"/>
      <c r="AC439" s="80"/>
    </row>
    <row r="440" spans="1:29" ht="13.5" customHeight="1">
      <c r="A440" s="90"/>
      <c r="B440" s="610" t="s">
        <v>816</v>
      </c>
      <c r="C440" s="90"/>
      <c r="D440" s="80"/>
      <c r="E440" s="80"/>
      <c r="F440" s="80"/>
      <c r="G440" s="80"/>
      <c r="H440" s="80"/>
      <c r="I440" s="80"/>
      <c r="J440" s="80"/>
      <c r="K440" s="80"/>
      <c r="L440" s="1596"/>
      <c r="M440" s="1596"/>
      <c r="N440" s="158"/>
      <c r="O440" s="140"/>
      <c r="P440" s="140"/>
      <c r="Q440" s="80"/>
      <c r="R440" s="80"/>
      <c r="S440" s="80"/>
      <c r="T440" s="80"/>
      <c r="U440" s="80"/>
      <c r="V440" s="80"/>
      <c r="W440" s="80"/>
      <c r="X440" s="80"/>
      <c r="Y440" s="80"/>
      <c r="Z440" s="80"/>
      <c r="AA440" s="80"/>
      <c r="AB440" s="80"/>
      <c r="AC440" s="80"/>
    </row>
    <row r="441" spans="1:29" ht="12" customHeight="1">
      <c r="A441" s="90"/>
      <c r="B441" s="9"/>
      <c r="C441" s="90"/>
      <c r="D441" s="80"/>
      <c r="E441" s="80"/>
      <c r="F441" s="80"/>
      <c r="G441" s="80"/>
      <c r="H441" s="80"/>
      <c r="I441" s="80"/>
      <c r="J441" s="80"/>
      <c r="K441" s="80"/>
      <c r="L441" s="1589"/>
      <c r="M441" s="1589"/>
      <c r="N441" s="158"/>
      <c r="O441" s="140"/>
      <c r="P441" s="140"/>
      <c r="Q441" s="80"/>
      <c r="R441" s="80"/>
      <c r="S441" s="80"/>
      <c r="T441" s="80"/>
      <c r="U441" s="80"/>
      <c r="V441" s="80"/>
      <c r="W441" s="80"/>
      <c r="X441" s="80"/>
      <c r="Y441" s="80"/>
      <c r="Z441" s="80"/>
      <c r="AA441" s="80"/>
      <c r="AB441" s="80"/>
      <c r="AC441" s="80"/>
    </row>
    <row r="442" spans="1:29" ht="12" customHeight="1">
      <c r="A442" s="90"/>
      <c r="B442" s="9"/>
      <c r="C442" s="90"/>
      <c r="D442" s="80"/>
      <c r="E442" s="80"/>
      <c r="F442" s="80"/>
      <c r="G442" s="80"/>
      <c r="H442" s="80"/>
      <c r="I442" s="80"/>
      <c r="J442" s="80"/>
      <c r="K442" s="80"/>
      <c r="L442" s="1589"/>
      <c r="M442" s="1589"/>
      <c r="N442" s="158"/>
      <c r="O442" s="140"/>
      <c r="P442" s="140"/>
      <c r="Q442" s="80"/>
      <c r="R442" s="80"/>
      <c r="S442" s="80"/>
      <c r="T442" s="80"/>
      <c r="U442" s="80"/>
      <c r="V442" s="80"/>
      <c r="W442" s="80"/>
      <c r="X442" s="80"/>
      <c r="Y442" s="80"/>
      <c r="Z442" s="80"/>
      <c r="AA442" s="80"/>
      <c r="AB442" s="80"/>
      <c r="AC442" s="80"/>
    </row>
    <row r="443" spans="1:29" ht="12" customHeight="1">
      <c r="A443" s="90"/>
      <c r="B443" s="606" t="s">
        <v>1155</v>
      </c>
      <c r="C443" s="90"/>
      <c r="D443" s="80"/>
      <c r="E443" s="80"/>
      <c r="F443" s="80"/>
      <c r="G443" s="80"/>
      <c r="H443" s="80"/>
      <c r="I443" s="80"/>
      <c r="J443" s="80"/>
      <c r="K443" s="80"/>
      <c r="L443" s="1589"/>
      <c r="M443" s="1589"/>
      <c r="N443" s="158"/>
      <c r="O443" s="140"/>
      <c r="P443" s="140"/>
      <c r="Q443" s="80"/>
      <c r="R443" s="80"/>
      <c r="S443" s="80"/>
      <c r="T443" s="80"/>
      <c r="U443" s="80"/>
      <c r="V443" s="80"/>
      <c r="W443" s="80"/>
      <c r="X443" s="80"/>
      <c r="Y443" s="80"/>
      <c r="Z443" s="80"/>
      <c r="AA443" s="80"/>
      <c r="AB443" s="80"/>
      <c r="AC443" s="80"/>
    </row>
    <row r="444" spans="1:29" ht="12" customHeight="1">
      <c r="A444" s="90"/>
      <c r="B444" s="606" t="s">
        <v>1291</v>
      </c>
      <c r="C444" s="90"/>
      <c r="D444" s="80"/>
      <c r="E444" s="80"/>
      <c r="F444" s="80"/>
      <c r="G444" s="80"/>
      <c r="H444" s="80"/>
      <c r="I444" s="80"/>
      <c r="J444" s="80"/>
      <c r="K444" s="80"/>
      <c r="L444" s="1760">
        <f t="shared" ref="L444:M444" si="38">L426-L437</f>
        <v>0</v>
      </c>
      <c r="M444" s="1760">
        <f t="shared" si="38"/>
        <v>0</v>
      </c>
      <c r="N444" s="158"/>
      <c r="O444" s="140"/>
      <c r="P444" s="140"/>
      <c r="Q444" s="80"/>
      <c r="R444" s="80"/>
      <c r="S444" s="80"/>
      <c r="T444" s="80"/>
      <c r="U444" s="80"/>
      <c r="V444" s="80"/>
      <c r="W444" s="80"/>
      <c r="X444" s="80"/>
      <c r="Y444" s="80"/>
      <c r="Z444" s="80"/>
      <c r="AA444" s="80"/>
      <c r="AB444" s="80"/>
      <c r="AC444" s="80"/>
    </row>
    <row r="445" spans="1:29" ht="12" customHeight="1">
      <c r="A445" s="90"/>
      <c r="B445" s="610" t="s">
        <v>140</v>
      </c>
      <c r="C445" s="90"/>
      <c r="D445" s="80"/>
      <c r="E445" s="80"/>
      <c r="F445" s="80"/>
      <c r="G445" s="80"/>
      <c r="H445" s="80"/>
      <c r="I445" s="80"/>
      <c r="J445" s="80"/>
      <c r="K445" s="80"/>
      <c r="L445" s="1760">
        <f t="shared" ref="L445:M445" si="39">L428-L439</f>
        <v>0</v>
      </c>
      <c r="M445" s="1760">
        <f t="shared" si="39"/>
        <v>0</v>
      </c>
      <c r="N445" s="158"/>
      <c r="O445" s="140"/>
      <c r="P445" s="140"/>
      <c r="Q445" s="80"/>
      <c r="R445" s="80"/>
      <c r="S445" s="80"/>
      <c r="T445" s="80"/>
      <c r="U445" s="80"/>
      <c r="V445" s="80"/>
      <c r="W445" s="80"/>
      <c r="X445" s="80"/>
      <c r="Y445" s="80"/>
      <c r="Z445" s="80"/>
      <c r="AA445" s="80"/>
      <c r="AB445" s="80"/>
      <c r="AC445" s="80"/>
    </row>
    <row r="446" spans="1:29" ht="12" customHeight="1">
      <c r="A446" s="90"/>
      <c r="B446" s="9"/>
      <c r="C446" s="90"/>
      <c r="D446" s="80"/>
      <c r="E446" s="80"/>
      <c r="F446" s="80"/>
      <c r="G446" s="80"/>
      <c r="H446" s="80"/>
      <c r="I446" s="80"/>
      <c r="J446" s="80"/>
      <c r="K446" s="80"/>
      <c r="L446" s="80"/>
      <c r="M446" s="80"/>
      <c r="N446" s="158"/>
      <c r="O446" s="140"/>
      <c r="P446" s="140"/>
      <c r="Q446" s="80"/>
      <c r="R446" s="80"/>
      <c r="S446" s="80"/>
      <c r="T446" s="80"/>
      <c r="U446" s="80"/>
      <c r="V446" s="80"/>
      <c r="W446" s="80"/>
      <c r="X446" s="80"/>
      <c r="Y446" s="80"/>
      <c r="Z446" s="80"/>
      <c r="AA446" s="80"/>
      <c r="AB446" s="80"/>
      <c r="AC446" s="80"/>
    </row>
    <row r="447" spans="1:29" ht="12" customHeight="1">
      <c r="A447" s="90"/>
      <c r="B447" s="90" t="s">
        <v>1292</v>
      </c>
      <c r="C447" s="90"/>
      <c r="D447" s="80"/>
      <c r="E447" s="80"/>
      <c r="F447" s="80"/>
      <c r="G447" s="80"/>
      <c r="H447" s="80"/>
      <c r="I447" s="80"/>
      <c r="J447" s="80"/>
      <c r="K447" s="80"/>
      <c r="L447" s="80"/>
      <c r="M447" s="80"/>
      <c r="N447" s="158"/>
      <c r="O447" s="140"/>
      <c r="P447" s="140"/>
      <c r="Q447" s="80"/>
      <c r="R447" s="80"/>
      <c r="S447" s="80"/>
      <c r="T447" s="80"/>
      <c r="U447" s="80"/>
      <c r="V447" s="80"/>
      <c r="W447" s="80"/>
      <c r="X447" s="80"/>
      <c r="Y447" s="80"/>
      <c r="Z447" s="80"/>
      <c r="AA447" s="80"/>
      <c r="AB447" s="80"/>
      <c r="AC447" s="80"/>
    </row>
    <row r="448" spans="1:29" ht="12" customHeight="1">
      <c r="A448" s="90"/>
      <c r="B448" s="90"/>
      <c r="C448" s="90"/>
      <c r="D448" s="80"/>
      <c r="E448" s="80"/>
      <c r="F448" s="80"/>
      <c r="G448" s="80"/>
      <c r="H448" s="80"/>
      <c r="I448" s="80"/>
      <c r="J448" s="80"/>
      <c r="K448" s="80"/>
      <c r="L448" s="80"/>
      <c r="M448" s="80"/>
      <c r="N448" s="158"/>
      <c r="O448" s="140"/>
      <c r="P448" s="140"/>
      <c r="Q448" s="80"/>
      <c r="R448" s="80"/>
      <c r="S448" s="80"/>
      <c r="T448" s="80"/>
      <c r="U448" s="80"/>
      <c r="V448" s="80"/>
      <c r="W448" s="80"/>
      <c r="X448" s="80"/>
      <c r="Y448" s="80"/>
      <c r="Z448" s="80"/>
      <c r="AA448" s="80"/>
      <c r="AB448" s="80"/>
      <c r="AC448" s="80"/>
    </row>
    <row r="449" spans="1:29" ht="12.75" customHeight="1">
      <c r="A449" s="13"/>
      <c r="B449" s="708" t="s">
        <v>1293</v>
      </c>
      <c r="C449" s="125"/>
      <c r="D449" s="126"/>
      <c r="E449" s="127"/>
      <c r="F449" s="126"/>
      <c r="G449" s="128"/>
      <c r="H449" s="128"/>
      <c r="I449" s="129"/>
      <c r="J449" s="129"/>
      <c r="K449" s="125"/>
      <c r="L449" s="125"/>
      <c r="M449" s="130"/>
      <c r="N449" s="698" t="s">
        <v>1294</v>
      </c>
      <c r="O449" s="13"/>
      <c r="P449" s="13"/>
      <c r="Q449" s="13"/>
      <c r="R449" s="13"/>
      <c r="S449" s="13"/>
      <c r="T449" s="13"/>
      <c r="U449" s="13"/>
      <c r="V449" s="13"/>
      <c r="W449" s="13"/>
      <c r="X449" s="13"/>
      <c r="Y449" s="13"/>
      <c r="Z449" s="13"/>
      <c r="AA449" s="13"/>
      <c r="AB449" s="13"/>
      <c r="AC449" s="13"/>
    </row>
    <row r="450" spans="1:29" ht="12.75" customHeight="1">
      <c r="A450" s="15"/>
      <c r="B450" s="1099"/>
      <c r="C450" s="1093"/>
      <c r="D450" s="1100"/>
      <c r="E450" s="1101"/>
      <c r="F450" s="1100"/>
      <c r="G450" s="1102"/>
      <c r="H450" s="1102"/>
      <c r="I450" s="1103"/>
      <c r="J450" s="1103"/>
      <c r="K450" s="1093"/>
      <c r="L450" s="1093"/>
      <c r="M450" s="1104"/>
      <c r="N450" s="223"/>
      <c r="O450" s="390"/>
      <c r="P450" s="15"/>
      <c r="Q450" s="15"/>
      <c r="R450" s="15"/>
      <c r="S450" s="15"/>
      <c r="T450" s="15"/>
      <c r="U450" s="15"/>
      <c r="V450" s="15"/>
      <c r="W450" s="15"/>
      <c r="X450" s="15"/>
      <c r="Y450" s="15"/>
      <c r="Z450" s="15"/>
      <c r="AA450" s="15"/>
      <c r="AB450" s="15"/>
      <c r="AC450" s="15"/>
    </row>
    <row r="451" spans="1:29" ht="12.75" customHeight="1">
      <c r="A451" s="15"/>
      <c r="B451" s="1099"/>
      <c r="C451" s="1093"/>
      <c r="D451" s="1100"/>
      <c r="E451" s="1101"/>
      <c r="F451" s="1100"/>
      <c r="G451" s="1102"/>
      <c r="H451" s="1102"/>
      <c r="I451" s="1103"/>
      <c r="J451" s="1103"/>
      <c r="K451" s="1093"/>
      <c r="L451" s="1093"/>
      <c r="M451" s="1104"/>
      <c r="N451" s="223"/>
      <c r="O451" s="390"/>
      <c r="P451" s="15"/>
      <c r="Q451" s="15"/>
      <c r="R451" s="15"/>
      <c r="S451" s="15"/>
      <c r="T451" s="15"/>
      <c r="U451" s="15"/>
      <c r="V451" s="15"/>
      <c r="W451" s="15"/>
      <c r="X451" s="15"/>
      <c r="Y451" s="15"/>
      <c r="Z451" s="15"/>
      <c r="AA451" s="15"/>
      <c r="AB451" s="15"/>
      <c r="AC451" s="15"/>
    </row>
    <row r="452" spans="1:29" ht="12.75" customHeight="1">
      <c r="A452" s="15"/>
      <c r="B452" s="1099"/>
      <c r="C452" s="1093"/>
      <c r="D452" s="1100"/>
      <c r="E452" s="1101"/>
      <c r="F452" s="1100"/>
      <c r="G452" s="1102"/>
      <c r="H452" s="1102"/>
      <c r="I452" s="1103"/>
      <c r="J452" s="1103"/>
      <c r="K452" s="1093"/>
      <c r="L452" s="1093"/>
      <c r="M452" s="1104"/>
      <c r="N452" s="223"/>
      <c r="O452" s="390"/>
      <c r="P452" s="15"/>
      <c r="Q452" s="15"/>
      <c r="R452" s="15"/>
      <c r="S452" s="15"/>
      <c r="T452" s="15"/>
      <c r="U452" s="15"/>
      <c r="V452" s="15"/>
      <c r="W452" s="15"/>
      <c r="X452" s="15"/>
      <c r="Y452" s="15"/>
      <c r="Z452" s="15"/>
      <c r="AA452" s="15"/>
      <c r="AB452" s="15"/>
      <c r="AC452" s="15"/>
    </row>
    <row r="453" spans="1:29" ht="12.75" customHeight="1">
      <c r="A453" s="15"/>
      <c r="B453" s="1099"/>
      <c r="C453" s="1093"/>
      <c r="D453" s="1100"/>
      <c r="E453" s="1101"/>
      <c r="F453" s="1100"/>
      <c r="G453" s="1102"/>
      <c r="H453" s="1102"/>
      <c r="I453" s="1103"/>
      <c r="J453" s="1103"/>
      <c r="K453" s="1093"/>
      <c r="L453" s="1093"/>
      <c r="M453" s="1104"/>
      <c r="N453" s="223"/>
      <c r="O453" s="390"/>
      <c r="P453" s="15"/>
      <c r="Q453" s="15"/>
      <c r="R453" s="15"/>
      <c r="S453" s="15"/>
      <c r="T453" s="15"/>
      <c r="U453" s="15"/>
      <c r="V453" s="15"/>
      <c r="W453" s="15"/>
      <c r="X453" s="15"/>
      <c r="Y453" s="15"/>
      <c r="Z453" s="15"/>
      <c r="AA453" s="15"/>
      <c r="AB453" s="15"/>
      <c r="AC453" s="15"/>
    </row>
    <row r="454" spans="1:29" ht="12.75" customHeight="1">
      <c r="A454" s="15"/>
      <c r="B454" s="1099"/>
      <c r="C454" s="1093"/>
      <c r="D454" s="1100"/>
      <c r="E454" s="1101"/>
      <c r="F454" s="1100"/>
      <c r="G454" s="1102"/>
      <c r="H454" s="1102"/>
      <c r="I454" s="1103"/>
      <c r="J454" s="1103"/>
      <c r="K454" s="1093"/>
      <c r="L454" s="1093"/>
      <c r="M454" s="1104"/>
      <c r="N454" s="223"/>
      <c r="O454" s="390"/>
      <c r="P454" s="15"/>
      <c r="Q454" s="15"/>
      <c r="R454" s="15"/>
      <c r="S454" s="15"/>
      <c r="T454" s="15"/>
      <c r="U454" s="15"/>
      <c r="V454" s="15"/>
      <c r="W454" s="15"/>
      <c r="X454" s="15"/>
      <c r="Y454" s="15"/>
      <c r="Z454" s="15"/>
      <c r="AA454" s="15"/>
      <c r="AB454" s="15"/>
      <c r="AC454" s="15"/>
    </row>
    <row r="455" spans="1:29" ht="12.75" customHeight="1">
      <c r="A455" s="15"/>
      <c r="B455" s="1099"/>
      <c r="C455" s="1093"/>
      <c r="D455" s="1100"/>
      <c r="E455" s="1101"/>
      <c r="F455" s="1100"/>
      <c r="G455" s="1102"/>
      <c r="H455" s="1102"/>
      <c r="I455" s="1103"/>
      <c r="J455" s="1103"/>
      <c r="K455" s="1093"/>
      <c r="L455" s="1093"/>
      <c r="M455" s="1104"/>
      <c r="N455" s="223"/>
      <c r="O455" s="390"/>
      <c r="P455" s="15"/>
      <c r="Q455" s="15"/>
      <c r="R455" s="15"/>
      <c r="S455" s="15"/>
      <c r="T455" s="15"/>
      <c r="U455" s="15"/>
      <c r="V455" s="15"/>
      <c r="W455" s="15"/>
      <c r="X455" s="15"/>
      <c r="Y455" s="15"/>
      <c r="Z455" s="15"/>
      <c r="AA455" s="15"/>
      <c r="AB455" s="15"/>
      <c r="AC455" s="15"/>
    </row>
    <row r="456" spans="1:29" ht="12.75" customHeight="1">
      <c r="A456" s="15"/>
      <c r="B456" s="1099"/>
      <c r="C456" s="1093"/>
      <c r="D456" s="1100"/>
      <c r="E456" s="1101"/>
      <c r="F456" s="1100"/>
      <c r="G456" s="1102"/>
      <c r="H456" s="1102"/>
      <c r="I456" s="1103"/>
      <c r="J456" s="1103"/>
      <c r="K456" s="1093"/>
      <c r="L456" s="1093"/>
      <c r="M456" s="1104"/>
      <c r="N456" s="223"/>
      <c r="O456" s="390"/>
      <c r="P456" s="15"/>
      <c r="Q456" s="15"/>
      <c r="R456" s="15"/>
      <c r="S456" s="15"/>
      <c r="T456" s="15"/>
      <c r="U456" s="15"/>
      <c r="V456" s="15"/>
      <c r="W456" s="15"/>
      <c r="X456" s="15"/>
      <c r="Y456" s="15"/>
      <c r="Z456" s="15"/>
      <c r="AA456" s="15"/>
      <c r="AB456" s="15"/>
      <c r="AC456" s="15"/>
    </row>
    <row r="457" spans="1:29" ht="12.75" customHeight="1">
      <c r="A457" s="15"/>
      <c r="B457" s="1304"/>
      <c r="C457" s="1107"/>
      <c r="D457" s="1108"/>
      <c r="E457" s="1109"/>
      <c r="F457" s="1108"/>
      <c r="G457" s="1110"/>
      <c r="H457" s="1110"/>
      <c r="I457" s="1111"/>
      <c r="J457" s="1111"/>
      <c r="K457" s="1107"/>
      <c r="L457" s="1107"/>
      <c r="M457" s="1112"/>
      <c r="N457" s="224"/>
      <c r="O457" s="700"/>
      <c r="P457" s="15"/>
      <c r="Q457" s="15"/>
      <c r="R457" s="15"/>
      <c r="S457" s="15"/>
      <c r="T457" s="15"/>
      <c r="U457" s="15"/>
      <c r="V457" s="15"/>
      <c r="W457" s="15"/>
      <c r="X457" s="15"/>
      <c r="Y457" s="15"/>
      <c r="Z457" s="15"/>
      <c r="AA457" s="15"/>
      <c r="AB457" s="15"/>
      <c r="AC457" s="15"/>
    </row>
    <row r="458" spans="1:29" ht="12" customHeight="1">
      <c r="A458" s="90"/>
      <c r="B458" s="90"/>
      <c r="C458" s="90"/>
      <c r="D458" s="80"/>
      <c r="E458" s="80"/>
      <c r="F458" s="80"/>
      <c r="G458" s="80"/>
      <c r="H458" s="80"/>
      <c r="I458" s="80"/>
      <c r="J458" s="80"/>
      <c r="K458" s="80"/>
      <c r="L458" s="80"/>
      <c r="M458" s="80"/>
      <c r="N458" s="158"/>
      <c r="O458" s="140"/>
      <c r="P458" s="140"/>
      <c r="Q458" s="80"/>
      <c r="R458" s="80"/>
      <c r="S458" s="80"/>
      <c r="T458" s="80"/>
      <c r="U458" s="80"/>
      <c r="V458" s="80"/>
      <c r="W458" s="80"/>
      <c r="X458" s="80"/>
      <c r="Y458" s="80"/>
      <c r="Z458" s="80"/>
      <c r="AA458" s="80"/>
      <c r="AB458" s="80"/>
      <c r="AC458" s="80"/>
    </row>
    <row r="459" spans="1:29" ht="12" customHeight="1">
      <c r="A459" s="90"/>
      <c r="B459" s="90"/>
      <c r="C459" s="90"/>
      <c r="D459" s="80"/>
      <c r="E459" s="80"/>
      <c r="F459" s="80"/>
      <c r="G459" s="80"/>
      <c r="H459" s="80"/>
      <c r="I459" s="80"/>
      <c r="J459" s="80"/>
      <c r="K459" s="80"/>
      <c r="L459" s="80"/>
      <c r="M459" s="80"/>
      <c r="N459" s="158"/>
      <c r="O459" s="140"/>
      <c r="P459" s="140"/>
      <c r="Q459" s="80"/>
      <c r="R459" s="80"/>
      <c r="S459" s="80"/>
      <c r="T459" s="80"/>
      <c r="U459" s="80"/>
      <c r="V459" s="80"/>
      <c r="W459" s="80"/>
      <c r="X459" s="80"/>
      <c r="Y459" s="80"/>
      <c r="Z459" s="80"/>
      <c r="AA459" s="80"/>
      <c r="AB459" s="80"/>
      <c r="AC459" s="80"/>
    </row>
    <row r="460" spans="1:29" ht="12" customHeight="1">
      <c r="A460" s="90"/>
      <c r="B460" s="90"/>
      <c r="C460" s="90"/>
      <c r="D460" s="80"/>
      <c r="E460" s="80"/>
      <c r="F460" s="80"/>
      <c r="G460" s="80"/>
      <c r="H460" s="80"/>
      <c r="I460" s="80"/>
      <c r="J460" s="80"/>
      <c r="K460" s="80"/>
      <c r="L460" s="80"/>
      <c r="M460" s="80"/>
      <c r="N460" s="158"/>
      <c r="O460" s="140"/>
      <c r="P460" s="140"/>
      <c r="Q460" s="80"/>
      <c r="R460" s="80"/>
      <c r="S460" s="80"/>
      <c r="T460" s="80"/>
      <c r="U460" s="80"/>
      <c r="V460" s="80"/>
      <c r="W460" s="80"/>
      <c r="X460" s="80"/>
      <c r="Y460" s="80"/>
      <c r="Z460" s="80"/>
      <c r="AA460" s="80"/>
      <c r="AB460" s="80"/>
      <c r="AC460" s="80"/>
    </row>
    <row r="461" spans="1:29" ht="12" customHeight="1">
      <c r="A461" s="90"/>
      <c r="B461" s="90"/>
      <c r="C461" s="90"/>
      <c r="D461" s="80"/>
      <c r="E461" s="80"/>
      <c r="F461" s="80"/>
      <c r="G461" s="80"/>
      <c r="H461" s="80"/>
      <c r="I461" s="80"/>
      <c r="J461" s="80"/>
      <c r="K461" s="80"/>
      <c r="L461" s="80"/>
      <c r="M461" s="80"/>
      <c r="N461" s="158"/>
      <c r="O461" s="140"/>
      <c r="P461" s="140"/>
      <c r="Q461" s="80"/>
      <c r="R461" s="80"/>
      <c r="S461" s="80"/>
      <c r="T461" s="80"/>
      <c r="U461" s="80"/>
      <c r="V461" s="80"/>
      <c r="W461" s="80"/>
      <c r="X461" s="80"/>
      <c r="Y461" s="80"/>
      <c r="Z461" s="80"/>
      <c r="AA461" s="80"/>
      <c r="AB461" s="80"/>
      <c r="AC461" s="80"/>
    </row>
    <row r="462" spans="1:29" ht="12" customHeight="1">
      <c r="A462" s="15"/>
      <c r="B462" s="350" t="s">
        <v>1295</v>
      </c>
      <c r="C462" s="80"/>
      <c r="D462" s="80"/>
      <c r="E462" s="80"/>
      <c r="F462" s="80"/>
      <c r="G462" s="80"/>
      <c r="H462" s="407"/>
      <c r="I462" s="407"/>
      <c r="J462" s="407"/>
      <c r="K462" s="80"/>
      <c r="L462" s="447">
        <v>44742</v>
      </c>
      <c r="M462" s="447">
        <v>44377</v>
      </c>
      <c r="N462" s="177"/>
      <c r="O462" s="80"/>
      <c r="P462" s="80" t="s">
        <v>1296</v>
      </c>
      <c r="Q462" s="80"/>
      <c r="R462" s="80"/>
      <c r="S462" s="80"/>
      <c r="T462" s="80"/>
      <c r="U462" s="80"/>
      <c r="V462" s="80"/>
      <c r="W462" s="80"/>
      <c r="X462" s="80"/>
      <c r="Y462" s="80"/>
      <c r="Z462" s="80"/>
      <c r="AA462" s="80"/>
      <c r="AB462" s="80"/>
      <c r="AC462" s="80"/>
    </row>
    <row r="463" spans="1:29" ht="12" customHeight="1">
      <c r="A463" s="15"/>
      <c r="B463" s="90"/>
      <c r="C463" s="80"/>
      <c r="D463" s="80"/>
      <c r="E463" s="80"/>
      <c r="F463" s="80"/>
      <c r="G463" s="80"/>
      <c r="H463" s="102"/>
      <c r="I463" s="102"/>
      <c r="J463" s="102"/>
      <c r="K463" s="80"/>
      <c r="L463" s="407" t="s">
        <v>142</v>
      </c>
      <c r="M463" s="407" t="s">
        <v>142</v>
      </c>
      <c r="N463" s="177"/>
      <c r="O463" s="80"/>
      <c r="P463" s="80" t="s">
        <v>1297</v>
      </c>
      <c r="Q463" s="80"/>
      <c r="R463" s="80"/>
      <c r="S463" s="80"/>
      <c r="T463" s="80"/>
      <c r="U463" s="80"/>
      <c r="V463" s="80"/>
      <c r="W463" s="80"/>
      <c r="X463" s="80"/>
      <c r="Y463" s="80"/>
      <c r="Z463" s="80"/>
      <c r="AA463" s="80"/>
      <c r="AB463" s="80"/>
      <c r="AC463" s="80"/>
    </row>
    <row r="464" spans="1:29" ht="12" customHeight="1">
      <c r="A464" s="15"/>
      <c r="B464" s="90" t="s">
        <v>1298</v>
      </c>
      <c r="C464" s="80"/>
      <c r="D464" s="80"/>
      <c r="E464" s="80"/>
      <c r="F464" s="80"/>
      <c r="G464" s="80"/>
      <c r="H464" s="102"/>
      <c r="I464" s="102"/>
      <c r="J464" s="102"/>
      <c r="K464" s="80"/>
      <c r="L464" s="1577"/>
      <c r="M464" s="1577"/>
      <c r="N464" s="177"/>
      <c r="O464" s="80"/>
      <c r="P464" s="80"/>
      <c r="Q464" s="80"/>
      <c r="R464" s="80"/>
      <c r="S464" s="80"/>
      <c r="T464" s="80"/>
      <c r="U464" s="80"/>
      <c r="V464" s="80"/>
      <c r="W464" s="80"/>
      <c r="X464" s="80"/>
      <c r="Y464" s="80"/>
      <c r="Z464" s="80"/>
      <c r="AA464" s="80"/>
      <c r="AB464" s="80"/>
      <c r="AC464" s="80"/>
    </row>
    <row r="465" spans="1:29" ht="12" customHeight="1">
      <c r="A465" s="15"/>
      <c r="B465" s="90" t="s">
        <v>1299</v>
      </c>
      <c r="C465" s="80"/>
      <c r="D465" s="80"/>
      <c r="E465" s="80"/>
      <c r="F465" s="80"/>
      <c r="G465" s="80"/>
      <c r="H465" s="102"/>
      <c r="I465" s="102"/>
      <c r="J465" s="102"/>
      <c r="K465" s="80"/>
      <c r="L465" s="1612"/>
      <c r="M465" s="1612"/>
      <c r="N465" s="709"/>
      <c r="O465" s="80"/>
      <c r="P465" s="80" t="s">
        <v>1300</v>
      </c>
      <c r="Q465" s="80"/>
      <c r="R465" s="80"/>
      <c r="S465" s="80"/>
      <c r="T465" s="80"/>
      <c r="U465" s="80"/>
      <c r="V465" s="80"/>
      <c r="W465" s="80"/>
      <c r="X465" s="80"/>
      <c r="Y465" s="80"/>
      <c r="Z465" s="80"/>
      <c r="AA465" s="80"/>
      <c r="AB465" s="80"/>
      <c r="AC465" s="80"/>
    </row>
    <row r="466" spans="1:29" ht="12" customHeight="1">
      <c r="A466" s="15"/>
      <c r="B466" s="90" t="s">
        <v>1301</v>
      </c>
      <c r="C466" s="80"/>
      <c r="D466" s="80"/>
      <c r="E466" s="80"/>
      <c r="F466" s="80"/>
      <c r="G466" s="80"/>
      <c r="H466" s="102"/>
      <c r="I466" s="102"/>
      <c r="J466" s="102"/>
      <c r="K466" s="80"/>
      <c r="L466" s="1612"/>
      <c r="M466" s="1612"/>
      <c r="N466" s="389"/>
      <c r="O466" s="80"/>
      <c r="P466" s="80"/>
      <c r="Q466" s="80"/>
      <c r="R466" s="80"/>
      <c r="S466" s="80"/>
      <c r="T466" s="80"/>
      <c r="U466" s="80"/>
      <c r="V466" s="80"/>
      <c r="W466" s="80"/>
      <c r="X466" s="80"/>
      <c r="Y466" s="80"/>
      <c r="Z466" s="80"/>
      <c r="AA466" s="80"/>
      <c r="AB466" s="80"/>
      <c r="AC466" s="80"/>
    </row>
    <row r="467" spans="1:29" ht="12" customHeight="1">
      <c r="A467" s="15"/>
      <c r="B467" s="710" t="s">
        <v>1302</v>
      </c>
      <c r="C467" s="80"/>
      <c r="D467" s="80"/>
      <c r="E467" s="80"/>
      <c r="F467" s="80"/>
      <c r="G467" s="80"/>
      <c r="H467" s="102"/>
      <c r="I467" s="102"/>
      <c r="J467" s="102"/>
      <c r="K467" s="80"/>
      <c r="L467" s="1612"/>
      <c r="M467" s="1612"/>
      <c r="N467" s="389" t="s">
        <v>1303</v>
      </c>
      <c r="O467" s="80"/>
      <c r="P467" s="80"/>
      <c r="Q467" s="80"/>
      <c r="R467" s="80"/>
      <c r="S467" s="80"/>
      <c r="T467" s="80"/>
      <c r="U467" s="80"/>
      <c r="V467" s="80"/>
      <c r="W467" s="80"/>
      <c r="X467" s="80"/>
      <c r="Y467" s="80"/>
      <c r="Z467" s="80"/>
      <c r="AA467" s="80"/>
      <c r="AB467" s="80"/>
      <c r="AC467" s="80"/>
    </row>
    <row r="468" spans="1:29" ht="12" customHeight="1">
      <c r="A468" s="15"/>
      <c r="B468" s="710" t="s">
        <v>1304</v>
      </c>
      <c r="C468" s="80"/>
      <c r="D468" s="80"/>
      <c r="E468" s="80"/>
      <c r="F468" s="80"/>
      <c r="G468" s="80"/>
      <c r="H468" s="102"/>
      <c r="I468" s="102"/>
      <c r="J468" s="102"/>
      <c r="K468" s="80"/>
      <c r="L468" s="1612"/>
      <c r="M468" s="1612"/>
      <c r="N468" s="389" t="s">
        <v>1303</v>
      </c>
      <c r="O468" s="80"/>
      <c r="P468" s="80"/>
      <c r="Q468" s="80"/>
      <c r="R468" s="80"/>
      <c r="S468" s="80"/>
      <c r="T468" s="80"/>
      <c r="U468" s="80"/>
      <c r="V468" s="80"/>
      <c r="W468" s="80"/>
      <c r="X468" s="80"/>
      <c r="Y468" s="80"/>
      <c r="Z468" s="80"/>
      <c r="AA468" s="80"/>
      <c r="AB468" s="80"/>
      <c r="AC468" s="80"/>
    </row>
    <row r="469" spans="1:29" ht="12" customHeight="1">
      <c r="A469" s="15"/>
      <c r="B469" s="422" t="s">
        <v>1305</v>
      </c>
      <c r="C469" s="80"/>
      <c r="D469" s="80"/>
      <c r="E469" s="80"/>
      <c r="F469" s="80"/>
      <c r="G469" s="80"/>
      <c r="H469" s="102"/>
      <c r="I469" s="102"/>
      <c r="J469" s="102"/>
      <c r="K469" s="80"/>
      <c r="L469" s="1612"/>
      <c r="M469" s="1612"/>
      <c r="N469" s="389" t="s">
        <v>1306</v>
      </c>
      <c r="O469" s="430"/>
      <c r="P469" s="80"/>
      <c r="Q469" s="80"/>
      <c r="R469" s="80"/>
      <c r="S469" s="80"/>
      <c r="T469" s="80"/>
      <c r="U469" s="80"/>
      <c r="V469" s="80"/>
      <c r="W469" s="80"/>
      <c r="X469" s="80"/>
      <c r="Y469" s="80"/>
      <c r="Z469" s="80"/>
      <c r="AA469" s="80"/>
      <c r="AB469" s="80"/>
      <c r="AC469" s="80"/>
    </row>
    <row r="470" spans="1:29" ht="12" customHeight="1">
      <c r="A470" s="15"/>
      <c r="B470" s="422" t="s">
        <v>850</v>
      </c>
      <c r="C470" s="80"/>
      <c r="D470" s="80"/>
      <c r="E470" s="80"/>
      <c r="F470" s="80"/>
      <c r="G470" s="80"/>
      <c r="H470" s="102"/>
      <c r="I470" s="102"/>
      <c r="J470" s="102"/>
      <c r="K470" s="80"/>
      <c r="L470" s="1612"/>
      <c r="M470" s="1612"/>
      <c r="N470" s="389" t="s">
        <v>1307</v>
      </c>
      <c r="O470" s="80"/>
      <c r="P470" s="80" t="s">
        <v>1308</v>
      </c>
      <c r="Q470" s="80"/>
      <c r="R470" s="80"/>
      <c r="S470" s="80"/>
      <c r="T470" s="80"/>
      <c r="U470" s="80"/>
      <c r="V470" s="80"/>
      <c r="W470" s="80"/>
      <c r="X470" s="80"/>
      <c r="Y470" s="80"/>
      <c r="Z470" s="80"/>
      <c r="AA470" s="80"/>
      <c r="AB470" s="80"/>
      <c r="AC470" s="80"/>
    </row>
    <row r="471" spans="1:29" ht="12" customHeight="1">
      <c r="A471" s="15"/>
      <c r="B471" s="711" t="s">
        <v>1309</v>
      </c>
      <c r="C471" s="80"/>
      <c r="D471" s="80"/>
      <c r="E471" s="80"/>
      <c r="F471" s="80"/>
      <c r="G471" s="80"/>
      <c r="H471" s="102"/>
      <c r="I471" s="102"/>
      <c r="J471" s="102"/>
      <c r="K471" s="80"/>
      <c r="L471" s="1612"/>
      <c r="M471" s="1612"/>
      <c r="N471" s="389" t="s">
        <v>1310</v>
      </c>
      <c r="O471" s="430"/>
      <c r="P471" s="80" t="s">
        <v>1311</v>
      </c>
      <c r="Q471" s="80"/>
      <c r="R471" s="80"/>
      <c r="S471" s="80"/>
      <c r="T471" s="80"/>
      <c r="U471" s="80"/>
      <c r="V471" s="80"/>
      <c r="W471" s="80"/>
      <c r="X471" s="80"/>
      <c r="Y471" s="80"/>
      <c r="Z471" s="80"/>
      <c r="AA471" s="80"/>
      <c r="AB471" s="80"/>
      <c r="AC471" s="80"/>
    </row>
    <row r="472" spans="1:29" ht="12" customHeight="1">
      <c r="A472" s="15"/>
      <c r="B472" s="90" t="s">
        <v>1312</v>
      </c>
      <c r="C472" s="80"/>
      <c r="D472" s="80"/>
      <c r="E472" s="80"/>
      <c r="F472" s="80"/>
      <c r="G472" s="80"/>
      <c r="H472" s="102"/>
      <c r="I472" s="102"/>
      <c r="J472" s="102"/>
      <c r="K472" s="80"/>
      <c r="L472" s="1612"/>
      <c r="M472" s="1612"/>
      <c r="N472" s="389" t="s">
        <v>1313</v>
      </c>
      <c r="O472" s="80"/>
      <c r="P472" s="80" t="s">
        <v>1314</v>
      </c>
      <c r="Q472" s="80"/>
      <c r="R472" s="80"/>
      <c r="S472" s="80"/>
      <c r="T472" s="80"/>
      <c r="U472" s="80"/>
      <c r="V472" s="80"/>
      <c r="W472" s="80"/>
      <c r="X472" s="80"/>
      <c r="Y472" s="80"/>
      <c r="Z472" s="80"/>
      <c r="AA472" s="80"/>
      <c r="AB472" s="80"/>
      <c r="AC472" s="80"/>
    </row>
    <row r="473" spans="1:29" ht="12" customHeight="1">
      <c r="A473" s="15"/>
      <c r="B473" s="90" t="s">
        <v>1315</v>
      </c>
      <c r="C473" s="80"/>
      <c r="D473" s="80"/>
      <c r="E473" s="80"/>
      <c r="F473" s="80"/>
      <c r="G473" s="80"/>
      <c r="H473" s="102"/>
      <c r="I473" s="102"/>
      <c r="J473" s="102"/>
      <c r="K473" s="80"/>
      <c r="L473" s="1612"/>
      <c r="M473" s="1612"/>
      <c r="N473" s="389" t="s">
        <v>1316</v>
      </c>
      <c r="O473" s="80"/>
      <c r="P473" s="80" t="s">
        <v>1317</v>
      </c>
      <c r="Q473" s="80"/>
      <c r="R473" s="80"/>
      <c r="S473" s="80"/>
      <c r="T473" s="80"/>
      <c r="U473" s="80"/>
      <c r="V473" s="80"/>
      <c r="W473" s="80"/>
      <c r="X473" s="80"/>
      <c r="Y473" s="80"/>
      <c r="Z473" s="80"/>
      <c r="AA473" s="80"/>
      <c r="AB473" s="80"/>
      <c r="AC473" s="80"/>
    </row>
    <row r="474" spans="1:29" ht="12" customHeight="1">
      <c r="A474" s="15"/>
      <c r="B474" s="1100" t="s">
        <v>1318</v>
      </c>
      <c r="C474" s="1117"/>
      <c r="D474" s="1117"/>
      <c r="E474" s="80"/>
      <c r="F474" s="80"/>
      <c r="G474" s="80"/>
      <c r="H474" s="102"/>
      <c r="I474" s="102"/>
      <c r="J474" s="102"/>
      <c r="K474" s="80"/>
      <c r="L474" s="1612"/>
      <c r="M474" s="1612"/>
      <c r="N474" s="389" t="s">
        <v>1319</v>
      </c>
      <c r="O474" s="80"/>
      <c r="P474" s="80" t="s">
        <v>1320</v>
      </c>
      <c r="Q474" s="80"/>
      <c r="R474" s="80"/>
      <c r="S474" s="80"/>
      <c r="T474" s="80"/>
      <c r="U474" s="80"/>
      <c r="V474" s="80"/>
      <c r="W474" s="80"/>
      <c r="X474" s="80"/>
      <c r="Y474" s="80"/>
      <c r="Z474" s="80"/>
      <c r="AA474" s="80"/>
      <c r="AB474" s="80"/>
      <c r="AC474" s="80"/>
    </row>
    <row r="475" spans="1:29" ht="12" customHeight="1">
      <c r="A475" s="15"/>
      <c r="B475" s="9" t="s">
        <v>852</v>
      </c>
      <c r="C475" s="80"/>
      <c r="D475" s="80"/>
      <c r="E475" s="80"/>
      <c r="F475" s="80"/>
      <c r="G475" s="80"/>
      <c r="H475" s="185"/>
      <c r="I475" s="185"/>
      <c r="J475" s="185"/>
      <c r="K475" s="80"/>
      <c r="L475" s="1783">
        <f t="shared" ref="L475:M475" si="40">SUM(L465:L474)</f>
        <v>0</v>
      </c>
      <c r="M475" s="1783">
        <f t="shared" si="40"/>
        <v>0</v>
      </c>
      <c r="N475" s="80"/>
      <c r="O475" s="394"/>
      <c r="P475" s="80"/>
      <c r="Q475" s="80"/>
      <c r="R475" s="80"/>
      <c r="S475" s="80"/>
      <c r="T475" s="80"/>
      <c r="U475" s="80"/>
      <c r="V475" s="80"/>
      <c r="W475" s="80"/>
      <c r="X475" s="80"/>
      <c r="Y475" s="80"/>
      <c r="Z475" s="80"/>
      <c r="AA475" s="80"/>
      <c r="AB475" s="80"/>
      <c r="AC475" s="80"/>
    </row>
    <row r="476" spans="1:29" ht="12" customHeight="1">
      <c r="A476" s="15"/>
      <c r="B476" s="9"/>
      <c r="C476" s="9"/>
      <c r="D476" s="9"/>
      <c r="E476" s="80"/>
      <c r="F476" s="80"/>
      <c r="G476" s="80"/>
      <c r="H476" s="80"/>
      <c r="I476" s="80"/>
      <c r="J476" s="80"/>
      <c r="K476" s="80"/>
      <c r="L476" s="80"/>
      <c r="M476" s="80"/>
      <c r="N476" s="177"/>
      <c r="O476" s="80"/>
      <c r="P476" s="80"/>
      <c r="Q476" s="80"/>
      <c r="R476" s="80"/>
      <c r="S476" s="80"/>
      <c r="T476" s="80"/>
      <c r="U476" s="80"/>
      <c r="V476" s="80"/>
      <c r="W476" s="80"/>
      <c r="X476" s="80"/>
      <c r="Y476" s="80"/>
      <c r="Z476" s="80"/>
      <c r="AA476" s="80"/>
      <c r="AB476" s="80"/>
      <c r="AC476" s="80"/>
    </row>
    <row r="477" spans="1:29">
      <c r="A477" s="15"/>
      <c r="B477" s="90" t="s">
        <v>1321</v>
      </c>
      <c r="C477" s="144"/>
      <c r="D477" s="144"/>
      <c r="E477" s="144"/>
      <c r="F477" s="144"/>
      <c r="G477" s="144"/>
      <c r="H477" s="144"/>
      <c r="I477" s="144"/>
      <c r="J477" s="144"/>
      <c r="K477" s="144"/>
      <c r="L477" s="144"/>
      <c r="M477" s="144"/>
      <c r="N477" s="177"/>
      <c r="O477" s="80"/>
      <c r="P477" s="80"/>
      <c r="Q477" s="80"/>
      <c r="R477" s="80"/>
      <c r="S477" s="80"/>
      <c r="T477" s="80"/>
      <c r="U477" s="80"/>
      <c r="V477" s="80"/>
      <c r="W477" s="80"/>
      <c r="X477" s="80"/>
      <c r="Y477" s="80"/>
      <c r="Z477" s="80"/>
      <c r="AA477" s="80"/>
      <c r="AB477" s="80"/>
      <c r="AC477" s="80"/>
    </row>
    <row r="478" spans="1:29">
      <c r="A478" s="390"/>
      <c r="B478" s="712"/>
      <c r="C478" s="712"/>
      <c r="D478" s="712"/>
      <c r="E478" s="712"/>
      <c r="F478" s="712"/>
      <c r="G478" s="712"/>
      <c r="H478" s="712"/>
      <c r="I478" s="712"/>
      <c r="J478" s="712"/>
      <c r="K478" s="712"/>
      <c r="L478" s="712"/>
      <c r="M478" s="712"/>
      <c r="N478" s="617"/>
      <c r="O478" s="80"/>
      <c r="P478" s="80"/>
      <c r="Q478" s="80"/>
      <c r="R478" s="80"/>
      <c r="S478" s="80"/>
      <c r="T478" s="80"/>
      <c r="U478" s="80"/>
      <c r="V478" s="80"/>
      <c r="W478" s="80"/>
      <c r="X478" s="80"/>
      <c r="Y478" s="80"/>
      <c r="Z478" s="80"/>
      <c r="AA478" s="80"/>
      <c r="AB478" s="80"/>
      <c r="AC478" s="80"/>
    </row>
    <row r="479" spans="1:29" ht="31.5" customHeight="1">
      <c r="A479" s="390"/>
      <c r="B479" s="2087" t="s">
        <v>1322</v>
      </c>
      <c r="C479" s="1941"/>
      <c r="D479" s="1941"/>
      <c r="E479" s="1941"/>
      <c r="F479" s="1941"/>
      <c r="G479" s="1941"/>
      <c r="H479" s="1941"/>
      <c r="I479" s="1941"/>
      <c r="J479" s="1941"/>
      <c r="K479" s="1941"/>
      <c r="L479" s="1941"/>
      <c r="M479" s="1941"/>
      <c r="N479" s="713" t="s">
        <v>1323</v>
      </c>
      <c r="O479" s="80"/>
      <c r="P479" s="80" t="s">
        <v>1324</v>
      </c>
      <c r="Q479" s="80"/>
      <c r="R479" s="80"/>
      <c r="S479" s="80"/>
      <c r="T479" s="80"/>
      <c r="U479" s="80"/>
      <c r="V479" s="80"/>
      <c r="W479" s="80"/>
      <c r="X479" s="80"/>
      <c r="Y479" s="80"/>
      <c r="Z479" s="80"/>
      <c r="AA479" s="80"/>
      <c r="AB479" s="80"/>
      <c r="AC479" s="80"/>
    </row>
    <row r="480" spans="1:29" ht="12" customHeight="1">
      <c r="A480" s="15"/>
      <c r="B480" s="714" t="s">
        <v>1325</v>
      </c>
      <c r="C480" s="675"/>
      <c r="D480" s="715"/>
      <c r="E480" s="122"/>
      <c r="F480" s="122"/>
      <c r="G480" s="122"/>
      <c r="H480" s="122"/>
      <c r="I480" s="122"/>
      <c r="J480" s="122"/>
      <c r="K480" s="122"/>
      <c r="L480" s="122"/>
      <c r="M480" s="122"/>
      <c r="N480" s="177"/>
      <c r="O480" s="80"/>
      <c r="P480" s="80"/>
      <c r="Q480" s="80"/>
      <c r="R480" s="80"/>
      <c r="S480" s="80"/>
      <c r="T480" s="80"/>
      <c r="U480" s="80"/>
      <c r="V480" s="80"/>
      <c r="W480" s="80"/>
      <c r="X480" s="80"/>
      <c r="Y480" s="80"/>
      <c r="Z480" s="80"/>
      <c r="AA480" s="80"/>
      <c r="AB480" s="80"/>
      <c r="AC480" s="80"/>
    </row>
    <row r="481" spans="1:29" ht="12" customHeight="1">
      <c r="A481" s="15"/>
      <c r="B481" s="151"/>
      <c r="C481" s="9"/>
      <c r="D481" s="151"/>
      <c r="E481" s="80"/>
      <c r="F481" s="80"/>
      <c r="G481" s="80"/>
      <c r="H481" s="80"/>
      <c r="I481" s="80"/>
      <c r="J481" s="80"/>
      <c r="K481" s="80"/>
      <c r="L481" s="80"/>
      <c r="M481" s="80"/>
      <c r="N481" s="177"/>
      <c r="O481" s="80"/>
      <c r="P481" s="80"/>
      <c r="Q481" s="80"/>
      <c r="R481" s="80"/>
      <c r="S481" s="80"/>
      <c r="T481" s="80"/>
      <c r="U481" s="80"/>
      <c r="V481" s="80"/>
      <c r="W481" s="80"/>
      <c r="X481" s="80"/>
      <c r="Y481" s="80"/>
      <c r="Z481" s="80"/>
      <c r="AA481" s="80"/>
      <c r="AB481" s="80"/>
      <c r="AC481" s="80"/>
    </row>
    <row r="482" spans="1:29">
      <c r="A482" s="15"/>
      <c r="B482" s="241" t="s">
        <v>1326</v>
      </c>
      <c r="C482" s="322"/>
      <c r="D482" s="322"/>
      <c r="E482" s="322"/>
      <c r="F482" s="322"/>
      <c r="G482" s="322"/>
      <c r="H482" s="322"/>
      <c r="I482" s="322"/>
      <c r="J482" s="322"/>
      <c r="K482" s="322"/>
      <c r="L482" s="322"/>
      <c r="M482" s="322"/>
      <c r="N482" s="180"/>
      <c r="O482" s="116"/>
      <c r="P482" s="80"/>
      <c r="Q482" s="80"/>
      <c r="R482" s="80"/>
      <c r="S482" s="80"/>
      <c r="T482" s="80"/>
      <c r="U482" s="80"/>
      <c r="V482" s="80"/>
      <c r="W482" s="80"/>
      <c r="X482" s="80"/>
      <c r="Y482" s="80"/>
      <c r="Z482" s="80"/>
      <c r="AA482" s="80"/>
      <c r="AB482" s="80"/>
      <c r="AC482" s="80"/>
    </row>
    <row r="483" spans="1:29" ht="12" customHeight="1">
      <c r="A483" s="15"/>
      <c r="C483" s="90"/>
      <c r="D483" s="90"/>
      <c r="E483" s="90"/>
      <c r="F483" s="673"/>
      <c r="G483" s="80"/>
      <c r="H483" s="80"/>
      <c r="I483" s="80"/>
      <c r="J483" s="80"/>
      <c r="K483" s="80"/>
      <c r="L483" s="80"/>
      <c r="M483" s="80"/>
      <c r="N483" s="177"/>
      <c r="O483" s="80"/>
      <c r="P483" s="80"/>
      <c r="Q483" s="80"/>
      <c r="R483" s="80"/>
      <c r="S483" s="80"/>
      <c r="T483" s="80"/>
      <c r="U483" s="80"/>
      <c r="V483" s="80"/>
      <c r="W483" s="80"/>
      <c r="X483" s="80"/>
      <c r="Y483" s="80"/>
      <c r="Z483" s="80"/>
      <c r="AA483" s="80"/>
      <c r="AB483" s="80"/>
      <c r="AC483" s="80"/>
    </row>
    <row r="484" spans="1:29" ht="24">
      <c r="A484" s="15"/>
      <c r="B484" s="716" t="s">
        <v>1327</v>
      </c>
      <c r="C484" s="717"/>
      <c r="D484" s="718"/>
      <c r="E484" s="718"/>
      <c r="F484" s="719"/>
      <c r="G484" s="719"/>
      <c r="H484" s="720" t="s">
        <v>1328</v>
      </c>
      <c r="I484" s="720" t="s">
        <v>1329</v>
      </c>
      <c r="J484" s="721">
        <v>2022</v>
      </c>
      <c r="K484" s="721">
        <v>2021</v>
      </c>
      <c r="L484" s="2088" t="s">
        <v>1330</v>
      </c>
      <c r="M484" s="2089"/>
      <c r="N484" s="307"/>
      <c r="O484" s="496"/>
      <c r="P484" s="80"/>
      <c r="Q484" s="80"/>
      <c r="R484" s="80"/>
      <c r="S484" s="80"/>
      <c r="T484" s="80"/>
      <c r="U484" s="80"/>
      <c r="V484" s="80"/>
      <c r="W484" s="80"/>
      <c r="X484" s="80"/>
      <c r="Y484" s="80"/>
      <c r="Z484" s="80"/>
      <c r="AA484" s="80"/>
      <c r="AB484" s="80"/>
      <c r="AC484" s="80"/>
    </row>
    <row r="485" spans="1:29" ht="12" customHeight="1">
      <c r="A485" s="15"/>
      <c r="B485" s="1305"/>
      <c r="C485" s="1100"/>
      <c r="D485" s="1117"/>
      <c r="E485" s="1117"/>
      <c r="F485" s="1115"/>
      <c r="G485" s="1115"/>
      <c r="H485" s="1148"/>
      <c r="I485" s="1148"/>
      <c r="J485" s="1117"/>
      <c r="K485" s="1176"/>
      <c r="L485" s="1306">
        <v>2022</v>
      </c>
      <c r="M485" s="1307">
        <v>2021</v>
      </c>
      <c r="N485" s="239"/>
      <c r="O485" s="110"/>
      <c r="P485" s="80"/>
      <c r="Q485" s="80"/>
      <c r="R485" s="80"/>
      <c r="S485" s="80"/>
      <c r="T485" s="80"/>
      <c r="U485" s="80"/>
      <c r="V485" s="80"/>
      <c r="W485" s="80"/>
      <c r="X485" s="80"/>
      <c r="Y485" s="80"/>
      <c r="Z485" s="80"/>
      <c r="AA485" s="80"/>
      <c r="AB485" s="80"/>
      <c r="AC485" s="80"/>
    </row>
    <row r="486" spans="1:29" ht="12" customHeight="1">
      <c r="A486" s="15"/>
      <c r="B486" s="1305"/>
      <c r="C486" s="1100"/>
      <c r="D486" s="1100"/>
      <c r="E486" s="1117"/>
      <c r="F486" s="1115"/>
      <c r="G486" s="1115"/>
      <c r="H486" s="1117"/>
      <c r="I486" s="1117"/>
      <c r="J486" s="1143" t="s">
        <v>142</v>
      </c>
      <c r="K486" s="1143" t="s">
        <v>142</v>
      </c>
      <c r="L486" s="1143" t="s">
        <v>142</v>
      </c>
      <c r="M486" s="1308" t="s">
        <v>142</v>
      </c>
      <c r="N486" s="239"/>
      <c r="O486" s="110"/>
      <c r="P486" s="80"/>
      <c r="Q486" s="80"/>
      <c r="R486" s="80"/>
      <c r="S486" s="80"/>
      <c r="T486" s="80"/>
      <c r="U486" s="80"/>
      <c r="V486" s="80"/>
      <c r="W486" s="80"/>
      <c r="X486" s="80"/>
      <c r="Y486" s="80"/>
      <c r="Z486" s="80"/>
      <c r="AA486" s="80"/>
      <c r="AB486" s="80"/>
      <c r="AC486" s="80"/>
    </row>
    <row r="487" spans="1:29" ht="72">
      <c r="A487" s="15"/>
      <c r="B487" s="1309" t="s">
        <v>1331</v>
      </c>
      <c r="C487" s="1310"/>
      <c r="D487" s="1310"/>
      <c r="E487" s="1311"/>
      <c r="F487" s="1312"/>
      <c r="G487" s="1312"/>
      <c r="H487" s="1146" t="s">
        <v>1332</v>
      </c>
      <c r="I487" s="1146" t="s">
        <v>1333</v>
      </c>
      <c r="J487" s="1784" t="s">
        <v>1334</v>
      </c>
      <c r="K487" s="1784" t="s">
        <v>1334</v>
      </c>
      <c r="L487" s="1146" t="s">
        <v>1335</v>
      </c>
      <c r="M487" s="1313" t="s">
        <v>1335</v>
      </c>
      <c r="N487" s="239"/>
      <c r="O487" s="110"/>
      <c r="P487" s="80"/>
      <c r="Q487" s="80"/>
      <c r="R487" s="80"/>
      <c r="S487" s="80"/>
      <c r="T487" s="80"/>
      <c r="U487" s="80"/>
      <c r="V487" s="80"/>
      <c r="W487" s="80"/>
      <c r="X487" s="80"/>
      <c r="Y487" s="80"/>
      <c r="Z487" s="80"/>
      <c r="AA487" s="80"/>
      <c r="AB487" s="80"/>
      <c r="AC487" s="80"/>
    </row>
    <row r="488" spans="1:29" ht="12" customHeight="1">
      <c r="A488" s="15"/>
      <c r="B488" s="1305"/>
      <c r="C488" s="1100"/>
      <c r="D488" s="1100"/>
      <c r="E488" s="1117"/>
      <c r="F488" s="1115"/>
      <c r="G488" s="1152"/>
      <c r="H488" s="1152"/>
      <c r="I488" s="1150"/>
      <c r="J488" s="1661"/>
      <c r="K488" s="1661"/>
      <c r="L488" s="1152"/>
      <c r="M488" s="1314"/>
      <c r="N488" s="239"/>
      <c r="O488" s="110"/>
      <c r="P488" s="80"/>
      <c r="Q488" s="80"/>
      <c r="R488" s="80"/>
      <c r="S488" s="80"/>
      <c r="T488" s="80"/>
      <c r="U488" s="80"/>
      <c r="V488" s="80"/>
      <c r="W488" s="80"/>
      <c r="X488" s="80"/>
      <c r="Y488" s="80"/>
      <c r="Z488" s="80"/>
      <c r="AA488" s="80"/>
      <c r="AB488" s="80"/>
      <c r="AC488" s="80"/>
    </row>
    <row r="489" spans="1:29" ht="12" customHeight="1">
      <c r="A489" s="15"/>
      <c r="B489" s="1305"/>
      <c r="C489" s="1100"/>
      <c r="D489" s="1100"/>
      <c r="E489" s="1117"/>
      <c r="F489" s="1115"/>
      <c r="G489" s="1152"/>
      <c r="H489" s="1152"/>
      <c r="I489" s="1150"/>
      <c r="J489" s="1661"/>
      <c r="K489" s="1661"/>
      <c r="L489" s="1152"/>
      <c r="M489" s="1314"/>
      <c r="N489" s="239"/>
      <c r="O489" s="110"/>
      <c r="P489" s="80"/>
      <c r="Q489" s="80"/>
      <c r="R489" s="80"/>
      <c r="S489" s="80"/>
      <c r="T489" s="80"/>
      <c r="U489" s="80"/>
      <c r="V489" s="80"/>
      <c r="W489" s="80"/>
      <c r="X489" s="80"/>
      <c r="Y489" s="80"/>
      <c r="Z489" s="80"/>
      <c r="AA489" s="80"/>
      <c r="AB489" s="80"/>
      <c r="AC489" s="80"/>
    </row>
    <row r="490" spans="1:29" ht="12" customHeight="1">
      <c r="A490" s="15"/>
      <c r="B490" s="1305"/>
      <c r="C490" s="1100"/>
      <c r="D490" s="1100"/>
      <c r="E490" s="1117"/>
      <c r="F490" s="1115"/>
      <c r="G490" s="1152"/>
      <c r="H490" s="1152"/>
      <c r="I490" s="1150"/>
      <c r="J490" s="1661"/>
      <c r="K490" s="1661"/>
      <c r="L490" s="1152"/>
      <c r="M490" s="1314"/>
      <c r="N490" s="239"/>
      <c r="O490" s="110"/>
      <c r="P490" s="80"/>
      <c r="Q490" s="80"/>
      <c r="R490" s="80"/>
      <c r="S490" s="80"/>
      <c r="T490" s="80"/>
      <c r="U490" s="80"/>
      <c r="V490" s="80"/>
      <c r="W490" s="80"/>
      <c r="X490" s="80"/>
      <c r="Y490" s="80"/>
      <c r="Z490" s="80"/>
      <c r="AA490" s="80"/>
      <c r="AB490" s="80"/>
      <c r="AC490" s="80"/>
    </row>
    <row r="491" spans="1:29" ht="12" customHeight="1">
      <c r="A491" s="15"/>
      <c r="B491" s="1305"/>
      <c r="C491" s="1100"/>
      <c r="D491" s="1100"/>
      <c r="E491" s="1117"/>
      <c r="F491" s="1115"/>
      <c r="G491" s="1152"/>
      <c r="H491" s="1152"/>
      <c r="I491" s="1150"/>
      <c r="J491" s="1661"/>
      <c r="K491" s="1661"/>
      <c r="L491" s="1152"/>
      <c r="M491" s="1314"/>
      <c r="N491" s="239"/>
      <c r="O491" s="110"/>
      <c r="P491" s="80"/>
      <c r="Q491" s="80"/>
      <c r="R491" s="80"/>
      <c r="S491" s="80"/>
      <c r="T491" s="80"/>
      <c r="U491" s="80"/>
      <c r="V491" s="80"/>
      <c r="W491" s="80"/>
      <c r="X491" s="80"/>
      <c r="Y491" s="80"/>
      <c r="Z491" s="80"/>
      <c r="AA491" s="80"/>
      <c r="AB491" s="80"/>
      <c r="AC491" s="80"/>
    </row>
    <row r="492" spans="1:29" ht="12" customHeight="1">
      <c r="A492" s="15"/>
      <c r="B492" s="1305"/>
      <c r="C492" s="1100"/>
      <c r="D492" s="1100"/>
      <c r="E492" s="1117"/>
      <c r="F492" s="1115"/>
      <c r="G492" s="1152"/>
      <c r="H492" s="1152"/>
      <c r="I492" s="1150"/>
      <c r="J492" s="1661"/>
      <c r="K492" s="1661"/>
      <c r="L492" s="1152"/>
      <c r="M492" s="1314"/>
      <c r="N492" s="239"/>
      <c r="O492" s="110"/>
      <c r="P492" s="80"/>
      <c r="Q492" s="80"/>
      <c r="R492" s="80"/>
      <c r="S492" s="80"/>
      <c r="T492" s="80"/>
      <c r="U492" s="80"/>
      <c r="V492" s="80"/>
      <c r="W492" s="80"/>
      <c r="X492" s="80"/>
      <c r="Y492" s="80"/>
      <c r="Z492" s="80"/>
      <c r="AA492" s="80"/>
      <c r="AB492" s="80"/>
      <c r="AC492" s="80"/>
    </row>
    <row r="493" spans="1:29" ht="12" customHeight="1">
      <c r="A493" s="15"/>
      <c r="B493" s="1305"/>
      <c r="C493" s="1100"/>
      <c r="D493" s="1100"/>
      <c r="E493" s="1117"/>
      <c r="F493" s="1115"/>
      <c r="G493" s="1152"/>
      <c r="H493" s="1152"/>
      <c r="I493" s="1150"/>
      <c r="J493" s="1661"/>
      <c r="K493" s="1661"/>
      <c r="L493" s="1152"/>
      <c r="M493" s="1314"/>
      <c r="N493" s="239"/>
      <c r="O493" s="110"/>
      <c r="P493" s="80"/>
      <c r="Q493" s="80"/>
      <c r="R493" s="80"/>
      <c r="S493" s="80"/>
      <c r="T493" s="80"/>
      <c r="U493" s="80"/>
      <c r="V493" s="80"/>
      <c r="W493" s="80"/>
      <c r="X493" s="80"/>
      <c r="Y493" s="80"/>
      <c r="Z493" s="80"/>
      <c r="AA493" s="80"/>
      <c r="AB493" s="80"/>
      <c r="AC493" s="80"/>
    </row>
    <row r="494" spans="1:29" ht="12" customHeight="1">
      <c r="A494" s="15"/>
      <c r="B494" s="1305"/>
      <c r="C494" s="1100"/>
      <c r="D494" s="1100"/>
      <c r="E494" s="1117"/>
      <c r="F494" s="1115"/>
      <c r="G494" s="1152"/>
      <c r="H494" s="1152"/>
      <c r="I494" s="1150"/>
      <c r="J494" s="1661"/>
      <c r="K494" s="1661"/>
      <c r="L494" s="1152"/>
      <c r="M494" s="1314"/>
      <c r="N494" s="239"/>
      <c r="O494" s="110"/>
      <c r="P494" s="80"/>
      <c r="Q494" s="80"/>
      <c r="R494" s="80"/>
      <c r="S494" s="80"/>
      <c r="T494" s="80"/>
      <c r="U494" s="80"/>
      <c r="V494" s="80"/>
      <c r="W494" s="80"/>
      <c r="X494" s="80"/>
      <c r="Y494" s="80"/>
      <c r="Z494" s="80"/>
      <c r="AA494" s="80"/>
      <c r="AB494" s="80"/>
      <c r="AC494" s="80"/>
    </row>
    <row r="495" spans="1:29" ht="12" customHeight="1">
      <c r="A495" s="15"/>
      <c r="B495" s="1305"/>
      <c r="C495" s="1100"/>
      <c r="D495" s="1100"/>
      <c r="E495" s="1117"/>
      <c r="F495" s="1115"/>
      <c r="G495" s="1152"/>
      <c r="H495" s="1152"/>
      <c r="I495" s="1150"/>
      <c r="J495" s="1661"/>
      <c r="K495" s="1661"/>
      <c r="L495" s="1152"/>
      <c r="M495" s="1314"/>
      <c r="N495" s="239"/>
      <c r="O495" s="110"/>
      <c r="P495" s="80"/>
      <c r="Q495" s="80"/>
      <c r="R495" s="80"/>
      <c r="S495" s="80"/>
      <c r="T495" s="80"/>
      <c r="U495" s="80"/>
      <c r="V495" s="80"/>
      <c r="W495" s="80"/>
      <c r="X495" s="80"/>
      <c r="Y495" s="80"/>
      <c r="Z495" s="80"/>
      <c r="AA495" s="80"/>
      <c r="AB495" s="80"/>
      <c r="AC495" s="80"/>
    </row>
    <row r="496" spans="1:29" ht="12" customHeight="1">
      <c r="A496" s="15"/>
      <c r="B496" s="1305"/>
      <c r="C496" s="1100"/>
      <c r="D496" s="1100"/>
      <c r="E496" s="1117"/>
      <c r="F496" s="1115"/>
      <c r="G496" s="1152"/>
      <c r="H496" s="1152"/>
      <c r="I496" s="1150"/>
      <c r="J496" s="1661"/>
      <c r="K496" s="1661"/>
      <c r="L496" s="1152"/>
      <c r="M496" s="1314"/>
      <c r="N496" s="239"/>
      <c r="O496" s="110"/>
      <c r="P496" s="80"/>
      <c r="Q496" s="80"/>
      <c r="R496" s="80"/>
      <c r="S496" s="80"/>
      <c r="T496" s="80"/>
      <c r="U496" s="80"/>
      <c r="V496" s="80"/>
      <c r="W496" s="80"/>
      <c r="X496" s="80"/>
      <c r="Y496" s="80"/>
      <c r="Z496" s="80"/>
      <c r="AA496" s="80"/>
      <c r="AB496" s="80"/>
      <c r="AC496" s="80"/>
    </row>
    <row r="497" spans="1:29" ht="12" customHeight="1">
      <c r="A497" s="15"/>
      <c r="B497" s="1315"/>
      <c r="C497" s="1316"/>
      <c r="D497" s="1316"/>
      <c r="E497" s="1317"/>
      <c r="F497" s="1318"/>
      <c r="G497" s="1231"/>
      <c r="H497" s="1231"/>
      <c r="I497" s="1319"/>
      <c r="J497" s="1785"/>
      <c r="K497" s="1785"/>
      <c r="L497" s="1231"/>
      <c r="M497" s="1320"/>
      <c r="N497" s="240"/>
      <c r="O497" s="509"/>
      <c r="P497" s="80"/>
      <c r="Q497" s="80"/>
      <c r="R497" s="80"/>
      <c r="S497" s="80"/>
      <c r="T497" s="80"/>
      <c r="U497" s="80"/>
      <c r="V497" s="80"/>
      <c r="W497" s="80"/>
      <c r="X497" s="80"/>
      <c r="Y497" s="80"/>
      <c r="Z497" s="80"/>
      <c r="AA497" s="80"/>
      <c r="AB497" s="80"/>
      <c r="AC497" s="80"/>
    </row>
    <row r="498" spans="1:29" ht="12" customHeight="1">
      <c r="A498" s="15"/>
      <c r="B498" s="722"/>
      <c r="C498" s="723"/>
      <c r="D498" s="722"/>
      <c r="E498" s="394"/>
      <c r="F498" s="394"/>
      <c r="G498" s="394"/>
      <c r="H498" s="394"/>
      <c r="I498" s="394"/>
      <c r="J498" s="394"/>
      <c r="K498" s="394"/>
      <c r="L498" s="394"/>
      <c r="M498" s="394"/>
      <c r="N498" s="177"/>
      <c r="O498" s="80"/>
      <c r="P498" s="80"/>
      <c r="Q498" s="80"/>
      <c r="R498" s="80"/>
      <c r="S498" s="80"/>
      <c r="T498" s="80"/>
      <c r="U498" s="80"/>
      <c r="V498" s="80"/>
      <c r="W498" s="80"/>
      <c r="X498" s="80"/>
      <c r="Y498" s="80"/>
      <c r="Z498" s="80"/>
      <c r="AA498" s="80"/>
      <c r="AB498" s="80"/>
      <c r="AC498" s="80"/>
    </row>
    <row r="499" spans="1:29" ht="41.25" customHeight="1">
      <c r="A499" s="390"/>
      <c r="B499" s="2085" t="s">
        <v>1336</v>
      </c>
      <c r="C499" s="1977"/>
      <c r="D499" s="1977"/>
      <c r="E499" s="1977"/>
      <c r="F499" s="1977"/>
      <c r="G499" s="1977"/>
      <c r="H499" s="1977"/>
      <c r="I499" s="1977"/>
      <c r="J499" s="1977"/>
      <c r="K499" s="1977"/>
      <c r="L499" s="1977"/>
      <c r="M499" s="1978"/>
      <c r="N499" s="713" t="s">
        <v>1337</v>
      </c>
      <c r="O499" s="80"/>
      <c r="P499" s="80"/>
      <c r="Q499" s="80"/>
      <c r="R499" s="80"/>
      <c r="S499" s="80"/>
      <c r="T499" s="80"/>
      <c r="U499" s="80"/>
      <c r="V499" s="80"/>
      <c r="W499" s="80"/>
      <c r="X499" s="80"/>
      <c r="Y499" s="80"/>
      <c r="Z499" s="80"/>
      <c r="AA499" s="80"/>
      <c r="AB499" s="80"/>
      <c r="AC499" s="80"/>
    </row>
    <row r="500" spans="1:29" ht="12" customHeight="1">
      <c r="A500" s="390"/>
      <c r="B500" s="2090" t="s">
        <v>1338</v>
      </c>
      <c r="C500" s="2091"/>
      <c r="D500" s="2091"/>
      <c r="E500" s="2091"/>
      <c r="F500" s="2091"/>
      <c r="G500" s="2091"/>
      <c r="H500" s="2091"/>
      <c r="I500" s="2091"/>
      <c r="J500" s="2091"/>
      <c r="K500" s="2091"/>
      <c r="L500" s="2091"/>
      <c r="M500" s="2092"/>
      <c r="N500" s="618"/>
      <c r="O500" s="80"/>
      <c r="P500" s="80"/>
      <c r="Q500" s="80"/>
      <c r="R500" s="80"/>
      <c r="S500" s="80"/>
      <c r="T500" s="80"/>
      <c r="U500" s="80"/>
      <c r="V500" s="80"/>
      <c r="W500" s="80"/>
      <c r="X500" s="80"/>
      <c r="Y500" s="80"/>
      <c r="Z500" s="80"/>
      <c r="AA500" s="80"/>
      <c r="AB500" s="80"/>
      <c r="AC500" s="80"/>
    </row>
    <row r="501" spans="1:29" ht="12" customHeight="1">
      <c r="A501" s="390"/>
      <c r="B501" s="1321"/>
      <c r="C501" s="1168"/>
      <c r="D501" s="1148"/>
      <c r="E501" s="1117"/>
      <c r="F501" s="1117"/>
      <c r="G501" s="1117"/>
      <c r="H501" s="1117"/>
      <c r="I501" s="1117"/>
      <c r="J501" s="1117"/>
      <c r="K501" s="1117"/>
      <c r="L501" s="1117"/>
      <c r="M501" s="1104"/>
      <c r="N501" s="618"/>
      <c r="O501" s="80"/>
      <c r="P501" s="80"/>
      <c r="Q501" s="80"/>
      <c r="R501" s="80"/>
      <c r="S501" s="80"/>
      <c r="T501" s="80"/>
      <c r="U501" s="80"/>
      <c r="V501" s="80"/>
      <c r="W501" s="80"/>
      <c r="X501" s="80"/>
      <c r="Y501" s="80"/>
      <c r="Z501" s="80"/>
      <c r="AA501" s="80"/>
      <c r="AB501" s="80"/>
      <c r="AC501" s="80"/>
    </row>
    <row r="502" spans="1:29" ht="12" customHeight="1">
      <c r="A502" s="390"/>
      <c r="B502" s="1322"/>
      <c r="C502" s="1230"/>
      <c r="D502" s="1147"/>
      <c r="E502" s="1131"/>
      <c r="F502" s="1131"/>
      <c r="G502" s="1131"/>
      <c r="H502" s="1131"/>
      <c r="I502" s="1131"/>
      <c r="J502" s="1131"/>
      <c r="K502" s="1131"/>
      <c r="L502" s="1131"/>
      <c r="M502" s="1112"/>
      <c r="N502" s="618"/>
      <c r="O502" s="80"/>
      <c r="P502" s="80"/>
      <c r="Q502" s="80"/>
      <c r="R502" s="80"/>
      <c r="S502" s="80"/>
      <c r="T502" s="80"/>
      <c r="U502" s="80"/>
      <c r="V502" s="80"/>
      <c r="W502" s="80"/>
      <c r="X502" s="80"/>
      <c r="Y502" s="80"/>
      <c r="Z502" s="80"/>
      <c r="AA502" s="80"/>
      <c r="AB502" s="80"/>
      <c r="AC502" s="80"/>
    </row>
    <row r="503" spans="1:29" ht="12" customHeight="1">
      <c r="A503" s="15"/>
      <c r="B503" s="724"/>
      <c r="C503" s="723"/>
      <c r="D503" s="722"/>
      <c r="E503" s="394"/>
      <c r="F503" s="394"/>
      <c r="G503" s="394"/>
      <c r="H503" s="394"/>
      <c r="I503" s="394"/>
      <c r="J503" s="394"/>
      <c r="K503" s="394"/>
      <c r="L503" s="394"/>
      <c r="M503" s="394"/>
      <c r="N503" s="177"/>
      <c r="O503" s="80"/>
      <c r="P503" s="80"/>
      <c r="Q503" s="80"/>
      <c r="R503" s="80"/>
      <c r="S503" s="80"/>
      <c r="T503" s="80"/>
      <c r="U503" s="80"/>
      <c r="V503" s="80"/>
      <c r="W503" s="80"/>
      <c r="X503" s="80"/>
      <c r="Y503" s="80"/>
      <c r="Z503" s="80"/>
      <c r="AA503" s="80"/>
      <c r="AB503" s="80"/>
      <c r="AC503" s="80"/>
    </row>
    <row r="504" spans="1:29" ht="12" customHeight="1">
      <c r="A504" s="390"/>
      <c r="B504" s="2085" t="s">
        <v>1339</v>
      </c>
      <c r="C504" s="1977"/>
      <c r="D504" s="1977"/>
      <c r="E504" s="1977"/>
      <c r="F504" s="1977"/>
      <c r="G504" s="1977"/>
      <c r="H504" s="1977"/>
      <c r="I504" s="1977"/>
      <c r="J504" s="1977"/>
      <c r="K504" s="1977"/>
      <c r="L504" s="1977"/>
      <c r="M504" s="1978"/>
      <c r="N504" s="713" t="s">
        <v>1340</v>
      </c>
      <c r="O504" s="80"/>
      <c r="P504" s="80"/>
      <c r="Q504" s="80"/>
      <c r="R504" s="80"/>
      <c r="S504" s="80"/>
      <c r="T504" s="80"/>
      <c r="U504" s="80"/>
      <c r="V504" s="80"/>
      <c r="W504" s="80"/>
      <c r="X504" s="80"/>
      <c r="Y504" s="80"/>
      <c r="Z504" s="80"/>
      <c r="AA504" s="80"/>
      <c r="AB504" s="80"/>
      <c r="AC504" s="80"/>
    </row>
    <row r="505" spans="1:29" ht="12" customHeight="1">
      <c r="A505" s="390"/>
      <c r="B505" s="2084" t="s">
        <v>1341</v>
      </c>
      <c r="C505" s="1972"/>
      <c r="D505" s="1972"/>
      <c r="E505" s="1972"/>
      <c r="F505" s="1972"/>
      <c r="G505" s="1972"/>
      <c r="H505" s="1972"/>
      <c r="I505" s="1972"/>
      <c r="J505" s="1972"/>
      <c r="K505" s="1972"/>
      <c r="L505" s="1972"/>
      <c r="M505" s="2057"/>
      <c r="N505" s="618"/>
      <c r="O505" s="80"/>
      <c r="P505" s="80"/>
      <c r="Q505" s="80"/>
      <c r="R505" s="80"/>
      <c r="S505" s="80"/>
      <c r="T505" s="80"/>
      <c r="U505" s="80"/>
      <c r="V505" s="80"/>
      <c r="W505" s="80"/>
      <c r="X505" s="80"/>
      <c r="Y505" s="80"/>
      <c r="Z505" s="80"/>
      <c r="AA505" s="80"/>
      <c r="AB505" s="80"/>
      <c r="AC505" s="80"/>
    </row>
    <row r="506" spans="1:29" ht="12" customHeight="1">
      <c r="A506" s="390"/>
      <c r="B506" s="1323"/>
      <c r="C506" s="1324"/>
      <c r="D506" s="1325"/>
      <c r="E506" s="1326"/>
      <c r="F506" s="1326"/>
      <c r="G506" s="1326"/>
      <c r="H506" s="1326"/>
      <c r="I506" s="1326"/>
      <c r="J506" s="1326"/>
      <c r="K506" s="1326"/>
      <c r="L506" s="1326"/>
      <c r="M506" s="1295"/>
      <c r="N506" s="618"/>
      <c r="O506" s="80"/>
      <c r="P506" s="80"/>
      <c r="Q506" s="80"/>
      <c r="R506" s="80"/>
      <c r="S506" s="80"/>
      <c r="T506" s="80"/>
      <c r="U506" s="80"/>
      <c r="V506" s="80"/>
      <c r="W506" s="80"/>
      <c r="X506" s="80"/>
      <c r="Y506" s="80"/>
      <c r="Z506" s="80"/>
      <c r="AA506" s="80"/>
      <c r="AB506" s="80"/>
      <c r="AC506" s="80"/>
    </row>
    <row r="507" spans="1:29" ht="12" customHeight="1">
      <c r="A507" s="390"/>
      <c r="B507" s="1327"/>
      <c r="C507" s="1328"/>
      <c r="D507" s="1329"/>
      <c r="E507" s="1243"/>
      <c r="F507" s="1243"/>
      <c r="G507" s="1243"/>
      <c r="H507" s="1243"/>
      <c r="I507" s="1243"/>
      <c r="J507" s="1243"/>
      <c r="K507" s="1243"/>
      <c r="L507" s="1243"/>
      <c r="M507" s="1244"/>
      <c r="N507" s="618"/>
      <c r="O507" s="80"/>
      <c r="P507" s="80"/>
      <c r="Q507" s="80"/>
      <c r="R507" s="80"/>
      <c r="S507" s="80"/>
      <c r="T507" s="80"/>
      <c r="U507" s="80"/>
      <c r="V507" s="80"/>
      <c r="W507" s="80"/>
      <c r="X507" s="80"/>
      <c r="Y507" s="80"/>
      <c r="Z507" s="80"/>
      <c r="AA507" s="80"/>
      <c r="AB507" s="80"/>
      <c r="AC507" s="80"/>
    </row>
    <row r="508" spans="1:29" ht="12" customHeight="1">
      <c r="A508" s="15"/>
      <c r="B508" s="725"/>
      <c r="C508" s="675"/>
      <c r="D508" s="715"/>
      <c r="E508" s="122"/>
      <c r="F508" s="122"/>
      <c r="G508" s="122"/>
      <c r="H508" s="122"/>
      <c r="I508" s="122"/>
      <c r="J508" s="122"/>
      <c r="K508" s="122"/>
      <c r="L508" s="122"/>
      <c r="M508" s="122"/>
      <c r="N508" s="177"/>
      <c r="O508" s="80"/>
      <c r="P508" s="80"/>
      <c r="Q508" s="80"/>
      <c r="R508" s="80"/>
      <c r="S508" s="80"/>
      <c r="T508" s="80"/>
      <c r="U508" s="80"/>
      <c r="V508" s="80"/>
      <c r="W508" s="80"/>
      <c r="X508" s="80"/>
      <c r="Y508" s="80"/>
      <c r="Z508" s="80"/>
      <c r="AA508" s="80"/>
      <c r="AB508" s="80"/>
      <c r="AC508" s="80"/>
    </row>
    <row r="509" spans="1:29" ht="12" customHeight="1">
      <c r="A509" s="390"/>
      <c r="B509" s="2085" t="s">
        <v>1342</v>
      </c>
      <c r="C509" s="1977"/>
      <c r="D509" s="1977"/>
      <c r="E509" s="1977"/>
      <c r="F509" s="1977"/>
      <c r="G509" s="1977"/>
      <c r="H509" s="1977"/>
      <c r="I509" s="1977"/>
      <c r="J509" s="1977"/>
      <c r="K509" s="1977"/>
      <c r="L509" s="1977"/>
      <c r="M509" s="1978"/>
      <c r="N509" s="713" t="s">
        <v>1343</v>
      </c>
      <c r="O509" s="80"/>
      <c r="P509" s="80"/>
      <c r="Q509" s="80"/>
      <c r="R509" s="80"/>
      <c r="S509" s="80"/>
      <c r="T509" s="80"/>
      <c r="U509" s="80"/>
      <c r="V509" s="80"/>
      <c r="W509" s="80"/>
      <c r="X509" s="80"/>
      <c r="Y509" s="80"/>
      <c r="Z509" s="80"/>
      <c r="AA509" s="80"/>
      <c r="AB509" s="80"/>
      <c r="AC509" s="80"/>
    </row>
    <row r="510" spans="1:29" ht="12" customHeight="1">
      <c r="A510" s="390"/>
      <c r="B510" s="1330" t="s">
        <v>1344</v>
      </c>
      <c r="C510" s="1324"/>
      <c r="D510" s="1325"/>
      <c r="E510" s="1326"/>
      <c r="F510" s="1326"/>
      <c r="G510" s="1326"/>
      <c r="H510" s="1326"/>
      <c r="I510" s="1326"/>
      <c r="J510" s="1326"/>
      <c r="K510" s="1326"/>
      <c r="L510" s="1326"/>
      <c r="M510" s="1295"/>
      <c r="N510" s="618"/>
      <c r="O510" s="80"/>
      <c r="P510" s="80"/>
      <c r="Q510" s="80"/>
      <c r="R510" s="80"/>
      <c r="S510" s="80"/>
      <c r="T510" s="80"/>
      <c r="U510" s="80"/>
      <c r="V510" s="80"/>
      <c r="W510" s="80"/>
      <c r="X510" s="80"/>
      <c r="Y510" s="80"/>
      <c r="Z510" s="80"/>
      <c r="AA510" s="80"/>
      <c r="AB510" s="80"/>
      <c r="AC510" s="80"/>
    </row>
    <row r="511" spans="1:29" ht="12" customHeight="1">
      <c r="A511" s="390"/>
      <c r="B511" s="1330"/>
      <c r="C511" s="1324"/>
      <c r="D511" s="1325"/>
      <c r="E511" s="1326"/>
      <c r="F511" s="1326"/>
      <c r="G511" s="1326"/>
      <c r="H511" s="1326"/>
      <c r="I511" s="1326"/>
      <c r="J511" s="1326"/>
      <c r="K511" s="1326"/>
      <c r="L511" s="1326"/>
      <c r="M511" s="1295"/>
      <c r="N511" s="618"/>
      <c r="O511" s="80"/>
      <c r="P511" s="80"/>
      <c r="Q511" s="80"/>
      <c r="R511" s="80"/>
      <c r="S511" s="80"/>
      <c r="T511" s="80"/>
      <c r="U511" s="80"/>
      <c r="V511" s="80"/>
      <c r="W511" s="80"/>
      <c r="X511" s="80"/>
      <c r="Y511" s="80"/>
      <c r="Z511" s="80"/>
      <c r="AA511" s="80"/>
      <c r="AB511" s="80"/>
      <c r="AC511" s="80"/>
    </row>
    <row r="512" spans="1:29" ht="12" customHeight="1">
      <c r="A512" s="390"/>
      <c r="B512" s="1331"/>
      <c r="C512" s="1328"/>
      <c r="D512" s="1329"/>
      <c r="E512" s="1243"/>
      <c r="F512" s="1243"/>
      <c r="G512" s="1243"/>
      <c r="H512" s="1243"/>
      <c r="I512" s="1243"/>
      <c r="J512" s="1243"/>
      <c r="K512" s="1243"/>
      <c r="L512" s="1243"/>
      <c r="M512" s="1244"/>
      <c r="N512" s="618"/>
      <c r="O512" s="80"/>
      <c r="P512" s="80"/>
      <c r="Q512" s="80"/>
      <c r="R512" s="80"/>
      <c r="S512" s="80"/>
      <c r="T512" s="80"/>
      <c r="U512" s="80"/>
      <c r="V512" s="80"/>
      <c r="W512" s="80"/>
      <c r="X512" s="80"/>
      <c r="Y512" s="80"/>
      <c r="Z512" s="80"/>
      <c r="AA512" s="80"/>
      <c r="AB512" s="80"/>
      <c r="AC512" s="80"/>
    </row>
    <row r="513" spans="1:30" ht="12.75" customHeight="1">
      <c r="A513" s="123"/>
      <c r="B513" s="439"/>
      <c r="C513" s="119"/>
      <c r="D513" s="142"/>
      <c r="E513" s="114"/>
      <c r="F513" s="142"/>
      <c r="G513" s="440"/>
      <c r="H513" s="440"/>
      <c r="I513" s="441"/>
      <c r="J513" s="441"/>
      <c r="K513" s="119"/>
      <c r="L513" s="119"/>
      <c r="M513" s="442"/>
      <c r="N513" s="285"/>
      <c r="O513" s="123"/>
      <c r="P513" s="123"/>
      <c r="Q513" s="123"/>
      <c r="R513" s="123"/>
      <c r="S513" s="123"/>
      <c r="T513" s="123"/>
      <c r="U513" s="123"/>
      <c r="V513" s="123"/>
      <c r="W513" s="123"/>
      <c r="X513" s="123"/>
      <c r="Y513" s="123"/>
      <c r="Z513" s="123"/>
      <c r="AA513" s="123"/>
      <c r="AB513" s="123"/>
      <c r="AC513" s="123"/>
      <c r="AD513" s="608"/>
    </row>
    <row r="514" spans="1:30" ht="24.75" customHeight="1">
      <c r="A514" s="15"/>
      <c r="B514" s="726" t="s">
        <v>1345</v>
      </c>
      <c r="C514" s="144"/>
      <c r="D514" s="144"/>
      <c r="E514" s="144"/>
      <c r="F514" s="144"/>
      <c r="G514" s="144"/>
      <c r="H514" s="144"/>
      <c r="I514" s="144"/>
      <c r="J514" s="144"/>
      <c r="K514" s="144"/>
      <c r="L514" s="144"/>
      <c r="M514" s="144"/>
      <c r="N514" s="713" t="s">
        <v>1346</v>
      </c>
      <c r="O514" s="80"/>
      <c r="P514" s="80"/>
      <c r="Q514" s="80"/>
      <c r="R514" s="80"/>
      <c r="S514" s="80"/>
      <c r="T514" s="80"/>
      <c r="U514" s="80"/>
      <c r="V514" s="80"/>
      <c r="W514" s="80"/>
      <c r="X514" s="80"/>
      <c r="Y514" s="80"/>
      <c r="Z514" s="80"/>
      <c r="AA514" s="80"/>
      <c r="AB514" s="80"/>
      <c r="AC514" s="80"/>
      <c r="AD514" s="608"/>
    </row>
    <row r="515" spans="1:30" ht="54.75" customHeight="1">
      <c r="A515" s="15"/>
      <c r="C515" s="144"/>
      <c r="D515" s="144"/>
      <c r="E515" s="144"/>
      <c r="F515" s="92" t="s">
        <v>138</v>
      </c>
      <c r="G515" s="92" t="s">
        <v>597</v>
      </c>
      <c r="H515" s="92" t="s">
        <v>140</v>
      </c>
      <c r="I515" s="92" t="s">
        <v>141</v>
      </c>
      <c r="J515" s="92" t="s">
        <v>138</v>
      </c>
      <c r="K515" s="92" t="s">
        <v>597</v>
      </c>
      <c r="L515" s="92" t="s">
        <v>140</v>
      </c>
      <c r="M515" s="92" t="s">
        <v>141</v>
      </c>
      <c r="N515" s="177"/>
      <c r="O515" s="80"/>
      <c r="P515" s="80"/>
      <c r="Q515" s="80"/>
      <c r="R515" s="80"/>
      <c r="S515" s="80"/>
      <c r="T515" s="80"/>
      <c r="U515" s="80"/>
      <c r="V515" s="80"/>
      <c r="W515" s="80"/>
      <c r="X515" s="80"/>
      <c r="Y515" s="80"/>
      <c r="Z515" s="80"/>
      <c r="AA515" s="80"/>
      <c r="AB515" s="80"/>
      <c r="AC515" s="80"/>
      <c r="AD515" s="608"/>
    </row>
    <row r="516" spans="1:30" ht="24.75" customHeight="1">
      <c r="A516" s="15"/>
      <c r="C516" s="144"/>
      <c r="D516" s="144"/>
      <c r="E516" s="144"/>
      <c r="F516" s="251" t="s">
        <v>142</v>
      </c>
      <c r="G516" s="251" t="s">
        <v>142</v>
      </c>
      <c r="H516" s="251" t="s">
        <v>142</v>
      </c>
      <c r="I516" s="251" t="s">
        <v>142</v>
      </c>
      <c r="J516" s="251" t="s">
        <v>142</v>
      </c>
      <c r="K516" s="251" t="s">
        <v>142</v>
      </c>
      <c r="L516" s="251" t="s">
        <v>142</v>
      </c>
      <c r="M516" s="251" t="s">
        <v>142</v>
      </c>
      <c r="N516" s="177"/>
      <c r="O516" s="80"/>
      <c r="P516" s="80"/>
      <c r="Q516" s="80"/>
      <c r="R516" s="80"/>
      <c r="S516" s="80"/>
      <c r="T516" s="80"/>
      <c r="U516" s="80"/>
      <c r="V516" s="80"/>
      <c r="W516" s="80"/>
      <c r="X516" s="80"/>
      <c r="Y516" s="80"/>
      <c r="Z516" s="80"/>
      <c r="AA516" s="80"/>
      <c r="AB516" s="80"/>
      <c r="AC516" s="80"/>
      <c r="AD516" s="608"/>
    </row>
    <row r="517" spans="1:30" ht="24">
      <c r="A517" s="15"/>
      <c r="B517" s="144" t="s">
        <v>1347</v>
      </c>
      <c r="C517" s="144"/>
      <c r="D517" s="144"/>
      <c r="E517" s="144"/>
      <c r="F517" s="1672"/>
      <c r="G517" s="1786"/>
      <c r="H517" s="1787">
        <f t="shared" ref="H517:H519" si="41">F517+G517</f>
        <v>0</v>
      </c>
      <c r="I517" s="1788"/>
      <c r="J517" s="1672"/>
      <c r="K517" s="1672"/>
      <c r="L517" s="1787">
        <f t="shared" ref="L517:L519" si="42">J517+K517</f>
        <v>0</v>
      </c>
      <c r="M517" s="1672"/>
      <c r="N517" s="713" t="s">
        <v>1348</v>
      </c>
      <c r="O517" s="80"/>
      <c r="P517" s="80"/>
      <c r="Q517" s="80"/>
      <c r="R517" s="80"/>
      <c r="S517" s="80"/>
      <c r="T517" s="80"/>
      <c r="U517" s="80"/>
      <c r="V517" s="80"/>
      <c r="W517" s="80"/>
      <c r="X517" s="80"/>
      <c r="Y517" s="80"/>
      <c r="Z517" s="80"/>
      <c r="AA517" s="80"/>
      <c r="AB517" s="80"/>
      <c r="AC517" s="80"/>
      <c r="AD517" s="608"/>
    </row>
    <row r="518" spans="1:30" ht="60">
      <c r="A518" s="15"/>
      <c r="B518" s="144" t="s">
        <v>1349</v>
      </c>
      <c r="C518" s="144"/>
      <c r="D518" s="144"/>
      <c r="E518" s="144"/>
      <c r="F518" s="1672"/>
      <c r="G518" s="1786"/>
      <c r="H518" s="1787">
        <f t="shared" si="41"/>
        <v>0</v>
      </c>
      <c r="I518" s="1788"/>
      <c r="J518" s="1672"/>
      <c r="K518" s="1672"/>
      <c r="L518" s="1787">
        <f t="shared" si="42"/>
        <v>0</v>
      </c>
      <c r="M518" s="1672"/>
      <c r="N518" s="713" t="s">
        <v>1350</v>
      </c>
      <c r="O518" s="80"/>
      <c r="P518" s="80"/>
      <c r="Q518" s="80"/>
      <c r="R518" s="80"/>
      <c r="S518" s="80"/>
      <c r="T518" s="80"/>
      <c r="U518" s="80"/>
      <c r="V518" s="80"/>
      <c r="W518" s="80"/>
      <c r="X518" s="80"/>
      <c r="Y518" s="80"/>
      <c r="Z518" s="80"/>
      <c r="AA518" s="80"/>
      <c r="AB518" s="80"/>
      <c r="AC518" s="80"/>
      <c r="AD518" s="608"/>
    </row>
    <row r="519" spans="1:30" ht="60">
      <c r="A519" s="15"/>
      <c r="B519" s="144" t="s">
        <v>1351</v>
      </c>
      <c r="C519" s="144"/>
      <c r="D519" s="144"/>
      <c r="E519" s="144"/>
      <c r="F519" s="1672"/>
      <c r="G519" s="1786"/>
      <c r="H519" s="1787">
        <f t="shared" si="41"/>
        <v>0</v>
      </c>
      <c r="I519" s="1788"/>
      <c r="J519" s="1672"/>
      <c r="K519" s="1672"/>
      <c r="L519" s="1787">
        <f t="shared" si="42"/>
        <v>0</v>
      </c>
      <c r="M519" s="1672"/>
      <c r="N519" s="713" t="s">
        <v>1352</v>
      </c>
      <c r="O519" s="80"/>
      <c r="P519" s="80"/>
      <c r="Q519" s="80"/>
      <c r="R519" s="80"/>
      <c r="S519" s="80"/>
      <c r="T519" s="80"/>
      <c r="U519" s="80"/>
      <c r="V519" s="80"/>
      <c r="W519" s="80"/>
      <c r="X519" s="80"/>
      <c r="Y519" s="80"/>
      <c r="Z519" s="80"/>
      <c r="AA519" s="80"/>
      <c r="AB519" s="80"/>
      <c r="AC519" s="80"/>
      <c r="AD519" s="608"/>
    </row>
    <row r="520" spans="1:30" ht="12.75" customHeight="1">
      <c r="A520" s="123"/>
      <c r="B520" s="439"/>
      <c r="C520" s="119"/>
      <c r="D520" s="142"/>
      <c r="E520" s="114"/>
      <c r="F520" s="142"/>
      <c r="G520" s="440"/>
      <c r="H520" s="440"/>
      <c r="I520" s="441"/>
      <c r="J520" s="441"/>
      <c r="K520" s="119"/>
      <c r="L520" s="119"/>
      <c r="M520" s="442"/>
      <c r="N520" s="285"/>
      <c r="O520" s="123"/>
      <c r="P520" s="123"/>
      <c r="Q520" s="123"/>
      <c r="R520" s="123"/>
      <c r="S520" s="123"/>
      <c r="T520" s="123"/>
      <c r="U520" s="123"/>
      <c r="V520" s="123"/>
      <c r="W520" s="123"/>
      <c r="X520" s="123"/>
      <c r="Y520" s="123"/>
      <c r="Z520" s="123"/>
      <c r="AA520" s="123"/>
      <c r="AB520" s="123"/>
      <c r="AC520" s="123"/>
      <c r="AD520" s="608"/>
    </row>
    <row r="521" spans="1:30" ht="12.75" customHeight="1">
      <c r="A521" s="123"/>
      <c r="B521" s="439"/>
      <c r="C521" s="119"/>
      <c r="D521" s="142"/>
      <c r="E521" s="114"/>
      <c r="F521" s="142"/>
      <c r="G521" s="440"/>
      <c r="H521" s="440"/>
      <c r="I521" s="441"/>
      <c r="J521" s="441"/>
      <c r="K521" s="119"/>
      <c r="L521" s="119"/>
      <c r="M521" s="442"/>
      <c r="N521" s="285"/>
      <c r="O521" s="123"/>
      <c r="P521" s="123"/>
      <c r="Q521" s="123"/>
      <c r="R521" s="123"/>
      <c r="S521" s="123"/>
      <c r="T521" s="123"/>
      <c r="U521" s="123"/>
      <c r="V521" s="123"/>
      <c r="W521" s="123"/>
      <c r="X521" s="123"/>
      <c r="Y521" s="123"/>
      <c r="Z521" s="123"/>
      <c r="AA521" s="123"/>
      <c r="AB521" s="123"/>
      <c r="AC521" s="123"/>
      <c r="AD521" s="608"/>
    </row>
    <row r="522" spans="1:30" ht="12.75" customHeight="1">
      <c r="A522" s="123"/>
      <c r="B522" s="439"/>
      <c r="C522" s="119"/>
      <c r="D522" s="142"/>
      <c r="E522" s="114"/>
      <c r="F522" s="142"/>
      <c r="G522" s="440"/>
      <c r="H522" s="440"/>
      <c r="I522" s="441"/>
      <c r="J522" s="441"/>
      <c r="K522" s="119"/>
      <c r="L522" s="119"/>
      <c r="M522" s="442"/>
      <c r="N522" s="285"/>
      <c r="O522" s="123"/>
      <c r="P522" s="123"/>
      <c r="Q522" s="123"/>
      <c r="R522" s="123"/>
      <c r="S522" s="123"/>
      <c r="T522" s="123"/>
      <c r="U522" s="123"/>
      <c r="V522" s="123"/>
      <c r="W522" s="123"/>
      <c r="X522" s="123"/>
      <c r="Y522" s="123"/>
      <c r="Z522" s="123"/>
      <c r="AA522" s="123"/>
      <c r="AB522" s="123"/>
      <c r="AC522" s="123"/>
      <c r="AD522" s="608"/>
    </row>
    <row r="523" spans="1:30" ht="12.75" customHeight="1">
      <c r="A523" s="13"/>
      <c r="B523" s="124" t="s">
        <v>613</v>
      </c>
      <c r="C523" s="125"/>
      <c r="D523" s="126"/>
      <c r="E523" s="127"/>
      <c r="F523" s="126"/>
      <c r="G523" s="128"/>
      <c r="H523" s="128"/>
      <c r="I523" s="129"/>
      <c r="J523" s="129"/>
      <c r="K523" s="125"/>
      <c r="L523" s="125"/>
      <c r="M523" s="130"/>
      <c r="N523" s="285"/>
      <c r="O523" s="13"/>
      <c r="P523" s="13"/>
      <c r="Q523" s="13"/>
      <c r="R523" s="13"/>
      <c r="S523" s="13"/>
      <c r="T523" s="13"/>
      <c r="U523" s="13"/>
      <c r="V523" s="13"/>
      <c r="W523" s="13"/>
      <c r="X523" s="13"/>
      <c r="Y523" s="13"/>
      <c r="Z523" s="13"/>
      <c r="AA523" s="13"/>
      <c r="AB523" s="13"/>
      <c r="AC523" s="13"/>
    </row>
    <row r="524" spans="1:30" ht="12.75" customHeight="1">
      <c r="A524" s="15"/>
      <c r="B524" s="1099"/>
      <c r="C524" s="1093"/>
      <c r="D524" s="1100"/>
      <c r="E524" s="1101"/>
      <c r="F524" s="1100"/>
      <c r="G524" s="1102"/>
      <c r="H524" s="1102"/>
      <c r="I524" s="1103"/>
      <c r="J524" s="1103"/>
      <c r="K524" s="1093"/>
      <c r="L524" s="1093"/>
      <c r="M524" s="1104"/>
      <c r="N524" s="223"/>
      <c r="O524" s="390"/>
      <c r="P524" s="15"/>
      <c r="Q524" s="15"/>
      <c r="R524" s="15"/>
      <c r="S524" s="15"/>
      <c r="T524" s="15"/>
      <c r="U524" s="15"/>
      <c r="V524" s="15"/>
      <c r="W524" s="15"/>
      <c r="X524" s="15"/>
      <c r="Y524" s="15"/>
      <c r="Z524" s="15"/>
      <c r="AA524" s="15"/>
      <c r="AB524" s="15"/>
      <c r="AC524" s="15"/>
    </row>
    <row r="525" spans="1:30" ht="12.75" customHeight="1">
      <c r="A525" s="15"/>
      <c r="B525" s="1099"/>
      <c r="C525" s="1093"/>
      <c r="D525" s="1100"/>
      <c r="E525" s="1101"/>
      <c r="F525" s="1100"/>
      <c r="G525" s="1102"/>
      <c r="H525" s="1102"/>
      <c r="I525" s="1103"/>
      <c r="J525" s="1103"/>
      <c r="K525" s="1093"/>
      <c r="L525" s="1093"/>
      <c r="M525" s="1104"/>
      <c r="N525" s="223"/>
      <c r="O525" s="390"/>
      <c r="P525" s="15"/>
      <c r="Q525" s="15"/>
      <c r="R525" s="15"/>
      <c r="S525" s="15"/>
      <c r="T525" s="15"/>
      <c r="U525" s="15"/>
      <c r="V525" s="15"/>
      <c r="W525" s="15"/>
      <c r="X525" s="15"/>
      <c r="Y525" s="15"/>
      <c r="Z525" s="15"/>
      <c r="AA525" s="15"/>
      <c r="AB525" s="15"/>
      <c r="AC525" s="15"/>
    </row>
    <row r="526" spans="1:30" ht="12.75" customHeight="1">
      <c r="A526" s="15"/>
      <c r="B526" s="1099"/>
      <c r="C526" s="1093"/>
      <c r="D526" s="1100"/>
      <c r="E526" s="1101"/>
      <c r="F526" s="1100"/>
      <c r="G526" s="1102"/>
      <c r="H526" s="1102"/>
      <c r="I526" s="1103"/>
      <c r="J526" s="1103"/>
      <c r="K526" s="1093"/>
      <c r="L526" s="1093"/>
      <c r="M526" s="1104"/>
      <c r="N526" s="223"/>
      <c r="O526" s="390"/>
      <c r="P526" s="15"/>
      <c r="Q526" s="15"/>
      <c r="R526" s="15"/>
      <c r="S526" s="15"/>
      <c r="T526" s="15"/>
      <c r="U526" s="15"/>
      <c r="V526" s="15"/>
      <c r="W526" s="15"/>
      <c r="X526" s="15"/>
      <c r="Y526" s="15"/>
      <c r="Z526" s="15"/>
      <c r="AA526" s="15"/>
      <c r="AB526" s="15"/>
      <c r="AC526" s="15"/>
    </row>
    <row r="527" spans="1:30" ht="12.75" customHeight="1">
      <c r="A527" s="15"/>
      <c r="B527" s="1099"/>
      <c r="C527" s="1093"/>
      <c r="D527" s="1100"/>
      <c r="E527" s="1101"/>
      <c r="F527" s="1100"/>
      <c r="G527" s="1102"/>
      <c r="H527" s="1102"/>
      <c r="I527" s="1103"/>
      <c r="J527" s="1103"/>
      <c r="K527" s="1093"/>
      <c r="L527" s="1093"/>
      <c r="M527" s="1104"/>
      <c r="N527" s="223"/>
      <c r="O527" s="390"/>
      <c r="P527" s="15"/>
      <c r="Q527" s="15"/>
      <c r="R527" s="15"/>
      <c r="S527" s="15"/>
      <c r="T527" s="15"/>
      <c r="U527" s="15"/>
      <c r="V527" s="15"/>
      <c r="W527" s="15"/>
      <c r="X527" s="15"/>
      <c r="Y527" s="15"/>
      <c r="Z527" s="15"/>
      <c r="AA527" s="15"/>
      <c r="AB527" s="15"/>
      <c r="AC527" s="15"/>
    </row>
    <row r="528" spans="1:30" ht="12.75" customHeight="1">
      <c r="A528" s="15"/>
      <c r="B528" s="1099"/>
      <c r="C528" s="1093"/>
      <c r="D528" s="1100"/>
      <c r="E528" s="1101"/>
      <c r="F528" s="1100"/>
      <c r="G528" s="1102"/>
      <c r="H528" s="1102"/>
      <c r="I528" s="1103"/>
      <c r="J528" s="1103"/>
      <c r="K528" s="1093"/>
      <c r="L528" s="1093"/>
      <c r="M528" s="1104"/>
      <c r="N528" s="223"/>
      <c r="O528" s="390"/>
      <c r="P528" s="15"/>
      <c r="Q528" s="15"/>
      <c r="R528" s="15"/>
      <c r="S528" s="15"/>
      <c r="T528" s="15"/>
      <c r="U528" s="15"/>
      <c r="V528" s="15"/>
      <c r="W528" s="15"/>
      <c r="X528" s="15"/>
      <c r="Y528" s="15"/>
      <c r="Z528" s="15"/>
      <c r="AA528" s="15"/>
      <c r="AB528" s="15"/>
      <c r="AC528" s="15"/>
    </row>
    <row r="529" spans="1:29" ht="12.75" customHeight="1">
      <c r="A529" s="15"/>
      <c r="B529" s="1099"/>
      <c r="C529" s="1093"/>
      <c r="D529" s="1100"/>
      <c r="E529" s="1101"/>
      <c r="F529" s="1100"/>
      <c r="G529" s="1102"/>
      <c r="H529" s="1102"/>
      <c r="I529" s="1103"/>
      <c r="J529" s="1103"/>
      <c r="K529" s="1093"/>
      <c r="L529" s="1093"/>
      <c r="M529" s="1104"/>
      <c r="N529" s="223"/>
      <c r="O529" s="390"/>
      <c r="P529" s="15"/>
      <c r="Q529" s="15"/>
      <c r="R529" s="15"/>
      <c r="S529" s="15"/>
      <c r="T529" s="15"/>
      <c r="U529" s="15"/>
      <c r="V529" s="15"/>
      <c r="W529" s="15"/>
      <c r="X529" s="15"/>
      <c r="Y529" s="15"/>
      <c r="Z529" s="15"/>
      <c r="AA529" s="15"/>
      <c r="AB529" s="15"/>
      <c r="AC529" s="15"/>
    </row>
    <row r="530" spans="1:29" ht="12.75" customHeight="1">
      <c r="A530" s="15"/>
      <c r="B530" s="1099"/>
      <c r="C530" s="1093"/>
      <c r="D530" s="1100"/>
      <c r="E530" s="1101"/>
      <c r="F530" s="1100"/>
      <c r="G530" s="1102"/>
      <c r="H530" s="1102"/>
      <c r="I530" s="1103"/>
      <c r="J530" s="1103"/>
      <c r="K530" s="1093"/>
      <c r="L530" s="1093"/>
      <c r="M530" s="1104"/>
      <c r="N530" s="223"/>
      <c r="O530" s="390"/>
      <c r="P530" s="15"/>
      <c r="Q530" s="15"/>
      <c r="R530" s="15"/>
      <c r="S530" s="15"/>
      <c r="T530" s="15"/>
      <c r="U530" s="15"/>
      <c r="V530" s="15"/>
      <c r="W530" s="15"/>
      <c r="X530" s="15"/>
      <c r="Y530" s="15"/>
      <c r="Z530" s="15"/>
      <c r="AA530" s="15"/>
      <c r="AB530" s="15"/>
      <c r="AC530" s="15"/>
    </row>
    <row r="531" spans="1:29" ht="12.75" customHeight="1">
      <c r="A531" s="15"/>
      <c r="B531" s="1105"/>
      <c r="C531" s="1093"/>
      <c r="D531" s="1100"/>
      <c r="E531" s="1101"/>
      <c r="F531" s="1100"/>
      <c r="G531" s="1102"/>
      <c r="H531" s="1102"/>
      <c r="I531" s="1103"/>
      <c r="J531" s="1103"/>
      <c r="K531" s="1093"/>
      <c r="L531" s="1093"/>
      <c r="M531" s="1104"/>
      <c r="N531" s="223"/>
      <c r="O531" s="390"/>
      <c r="P531" s="15"/>
      <c r="Q531" s="15"/>
      <c r="R531" s="15"/>
      <c r="S531" s="15"/>
      <c r="T531" s="15"/>
      <c r="U531" s="15"/>
      <c r="V531" s="15"/>
      <c r="W531" s="15"/>
      <c r="X531" s="15"/>
      <c r="Y531" s="15"/>
      <c r="Z531" s="15"/>
      <c r="AA531" s="15"/>
      <c r="AB531" s="15"/>
      <c r="AC531" s="15"/>
    </row>
    <row r="532" spans="1:29" ht="12.75" customHeight="1">
      <c r="A532" s="15"/>
      <c r="B532" s="1105"/>
      <c r="C532" s="1093"/>
      <c r="D532" s="1100"/>
      <c r="E532" s="1101"/>
      <c r="F532" s="1100"/>
      <c r="G532" s="1102"/>
      <c r="H532" s="1102"/>
      <c r="I532" s="1103"/>
      <c r="J532" s="1103"/>
      <c r="K532" s="1093"/>
      <c r="L532" s="1093"/>
      <c r="M532" s="1104"/>
      <c r="N532" s="223"/>
      <c r="O532" s="390"/>
      <c r="P532" s="15"/>
      <c r="Q532" s="15"/>
      <c r="R532" s="15"/>
      <c r="S532" s="15"/>
      <c r="T532" s="15"/>
      <c r="U532" s="15"/>
      <c r="V532" s="15"/>
      <c r="W532" s="15"/>
      <c r="X532" s="15"/>
      <c r="Y532" s="15"/>
      <c r="Z532" s="15"/>
      <c r="AA532" s="15"/>
      <c r="AB532" s="15"/>
      <c r="AC532" s="15"/>
    </row>
    <row r="533" spans="1:29" ht="12.75" customHeight="1">
      <c r="A533" s="15"/>
      <c r="B533" s="1106"/>
      <c r="C533" s="1107"/>
      <c r="D533" s="1108"/>
      <c r="E533" s="1109"/>
      <c r="F533" s="1108"/>
      <c r="G533" s="1110"/>
      <c r="H533" s="1110"/>
      <c r="I533" s="1111"/>
      <c r="J533" s="1111"/>
      <c r="K533" s="1107"/>
      <c r="L533" s="1107"/>
      <c r="M533" s="1112"/>
      <c r="N533" s="224"/>
      <c r="O533" s="700"/>
      <c r="P533" s="15"/>
      <c r="Q533" s="15"/>
      <c r="R533" s="15"/>
      <c r="S533" s="15"/>
      <c r="T533" s="15"/>
      <c r="U533" s="15"/>
      <c r="V533" s="15"/>
      <c r="W533" s="15"/>
      <c r="X533" s="15"/>
      <c r="Y533" s="15"/>
      <c r="Z533" s="15"/>
      <c r="AA533" s="15"/>
      <c r="AB533" s="15"/>
      <c r="AC533" s="15"/>
    </row>
    <row r="534" spans="1:29">
      <c r="J534" s="1"/>
      <c r="N534" s="727"/>
    </row>
    <row r="535" spans="1:29">
      <c r="J535" s="1"/>
      <c r="N535" s="727"/>
    </row>
    <row r="536" spans="1:29">
      <c r="J536" s="1"/>
      <c r="N536" s="727"/>
    </row>
    <row r="537" spans="1:29">
      <c r="J537" s="1"/>
      <c r="N537" s="727"/>
    </row>
    <row r="538" spans="1:29">
      <c r="J538" s="1"/>
      <c r="N538" s="727"/>
    </row>
    <row r="539" spans="1:29">
      <c r="J539" s="1"/>
      <c r="N539" s="727"/>
    </row>
    <row r="540" spans="1:29">
      <c r="J540" s="1"/>
      <c r="N540" s="727"/>
    </row>
    <row r="541" spans="1:29">
      <c r="J541" s="1"/>
      <c r="N541" s="727"/>
    </row>
    <row r="542" spans="1:29">
      <c r="J542" s="1"/>
      <c r="N542" s="727"/>
    </row>
    <row r="543" spans="1:29">
      <c r="J543" s="1"/>
      <c r="N543" s="727"/>
    </row>
    <row r="544" spans="1:29">
      <c r="J544" s="1"/>
      <c r="N544" s="727"/>
    </row>
    <row r="545" spans="10:14">
      <c r="J545" s="1"/>
      <c r="N545" s="727"/>
    </row>
    <row r="546" spans="10:14">
      <c r="J546" s="1"/>
      <c r="N546" s="727"/>
    </row>
    <row r="547" spans="10:14">
      <c r="J547" s="1"/>
      <c r="N547" s="727"/>
    </row>
    <row r="548" spans="10:14">
      <c r="J548" s="1"/>
      <c r="N548" s="727"/>
    </row>
    <row r="549" spans="10:14">
      <c r="J549" s="1"/>
      <c r="N549" s="727"/>
    </row>
    <row r="550" spans="10:14">
      <c r="J550" s="1"/>
      <c r="N550" s="727"/>
    </row>
    <row r="551" spans="10:14">
      <c r="J551" s="1"/>
      <c r="N551" s="727"/>
    </row>
    <row r="552" spans="10:14">
      <c r="J552" s="1"/>
      <c r="N552" s="727"/>
    </row>
    <row r="553" spans="10:14">
      <c r="J553" s="1"/>
      <c r="N553" s="727"/>
    </row>
    <row r="554" spans="10:14">
      <c r="J554" s="1"/>
      <c r="N554" s="727"/>
    </row>
    <row r="555" spans="10:14">
      <c r="J555" s="1"/>
      <c r="N555" s="727"/>
    </row>
    <row r="556" spans="10:14">
      <c r="J556" s="1"/>
      <c r="N556" s="727"/>
    </row>
    <row r="557" spans="10:14">
      <c r="J557" s="1"/>
      <c r="N557" s="727"/>
    </row>
    <row r="558" spans="10:14">
      <c r="J558" s="1"/>
      <c r="N558" s="727"/>
    </row>
    <row r="559" spans="10:14">
      <c r="J559" s="1"/>
      <c r="N559" s="727"/>
    </row>
    <row r="560" spans="10:14">
      <c r="J560" s="1"/>
      <c r="N560" s="727"/>
    </row>
    <row r="561" spans="10:14">
      <c r="J561" s="1"/>
      <c r="N561" s="727"/>
    </row>
    <row r="562" spans="10:14">
      <c r="J562" s="1"/>
      <c r="N562" s="727"/>
    </row>
    <row r="563" spans="10:14">
      <c r="J563" s="1"/>
      <c r="N563" s="727"/>
    </row>
    <row r="564" spans="10:14">
      <c r="J564" s="1"/>
      <c r="N564" s="727"/>
    </row>
    <row r="565" spans="10:14">
      <c r="J565" s="1"/>
      <c r="N565" s="727"/>
    </row>
    <row r="566" spans="10:14">
      <c r="J566" s="1"/>
      <c r="N566" s="727"/>
    </row>
    <row r="567" spans="10:14">
      <c r="J567" s="1"/>
      <c r="N567" s="727"/>
    </row>
    <row r="568" spans="10:14">
      <c r="J568" s="1"/>
      <c r="N568" s="727"/>
    </row>
    <row r="569" spans="10:14">
      <c r="J569" s="1"/>
      <c r="N569" s="727"/>
    </row>
    <row r="570" spans="10:14">
      <c r="J570" s="1"/>
      <c r="N570" s="727"/>
    </row>
    <row r="571" spans="10:14">
      <c r="J571" s="1"/>
      <c r="N571" s="727"/>
    </row>
    <row r="572" spans="10:14">
      <c r="J572" s="1"/>
      <c r="N572" s="727"/>
    </row>
    <row r="573" spans="10:14">
      <c r="J573" s="1"/>
      <c r="N573" s="727"/>
    </row>
    <row r="574" spans="10:14">
      <c r="J574" s="1"/>
      <c r="N574" s="727"/>
    </row>
    <row r="575" spans="10:14">
      <c r="J575" s="1"/>
      <c r="N575" s="727"/>
    </row>
    <row r="576" spans="10:14">
      <c r="J576" s="1"/>
      <c r="N576" s="727"/>
    </row>
    <row r="577" spans="10:14">
      <c r="J577" s="1"/>
      <c r="N577" s="727"/>
    </row>
    <row r="578" spans="10:14">
      <c r="J578" s="1"/>
      <c r="N578" s="727"/>
    </row>
    <row r="579" spans="10:14">
      <c r="J579" s="1"/>
      <c r="N579" s="727"/>
    </row>
    <row r="580" spans="10:14">
      <c r="J580" s="1"/>
      <c r="N580" s="727"/>
    </row>
    <row r="581" spans="10:14">
      <c r="J581" s="1"/>
      <c r="N581" s="727"/>
    </row>
    <row r="582" spans="10:14">
      <c r="J582" s="1"/>
      <c r="N582" s="727"/>
    </row>
    <row r="583" spans="10:14">
      <c r="J583" s="1"/>
      <c r="N583" s="727"/>
    </row>
    <row r="584" spans="10:14">
      <c r="J584" s="1"/>
      <c r="N584" s="727"/>
    </row>
    <row r="585" spans="10:14">
      <c r="J585" s="1"/>
      <c r="N585" s="727"/>
    </row>
    <row r="586" spans="10:14">
      <c r="J586" s="1"/>
      <c r="N586" s="727"/>
    </row>
    <row r="587" spans="10:14">
      <c r="J587" s="1"/>
      <c r="N587" s="727"/>
    </row>
    <row r="588" spans="10:14">
      <c r="J588" s="1"/>
      <c r="N588" s="727"/>
    </row>
    <row r="589" spans="10:14">
      <c r="J589" s="1"/>
      <c r="N589" s="727"/>
    </row>
    <row r="590" spans="10:14">
      <c r="J590" s="1"/>
      <c r="N590" s="727"/>
    </row>
    <row r="591" spans="10:14">
      <c r="J591" s="1"/>
      <c r="N591" s="727"/>
    </row>
    <row r="592" spans="10:14">
      <c r="J592" s="1"/>
      <c r="N592" s="727"/>
    </row>
    <row r="593" spans="10:14">
      <c r="J593" s="1"/>
      <c r="N593" s="727"/>
    </row>
    <row r="594" spans="10:14">
      <c r="J594" s="1"/>
      <c r="N594" s="727"/>
    </row>
    <row r="595" spans="10:14">
      <c r="J595" s="1"/>
      <c r="N595" s="727"/>
    </row>
    <row r="596" spans="10:14">
      <c r="J596" s="1"/>
      <c r="N596" s="727"/>
    </row>
    <row r="597" spans="10:14">
      <c r="J597" s="1"/>
      <c r="N597" s="727"/>
    </row>
    <row r="598" spans="10:14">
      <c r="J598" s="1"/>
      <c r="N598" s="727"/>
    </row>
    <row r="599" spans="10:14">
      <c r="J599" s="1"/>
      <c r="N599" s="727"/>
    </row>
    <row r="600" spans="10:14">
      <c r="J600" s="1"/>
      <c r="N600" s="727"/>
    </row>
    <row r="601" spans="10:14">
      <c r="J601" s="1"/>
      <c r="N601" s="727"/>
    </row>
    <row r="602" spans="10:14">
      <c r="J602" s="1"/>
      <c r="N602" s="727"/>
    </row>
    <row r="603" spans="10:14">
      <c r="J603" s="1"/>
      <c r="N603" s="727"/>
    </row>
    <row r="604" spans="10:14">
      <c r="J604" s="1"/>
      <c r="N604" s="727"/>
    </row>
    <row r="605" spans="10:14">
      <c r="J605" s="1"/>
      <c r="N605" s="727"/>
    </row>
    <row r="606" spans="10:14">
      <c r="J606" s="1"/>
      <c r="N606" s="727"/>
    </row>
    <row r="607" spans="10:14">
      <c r="J607" s="1"/>
      <c r="N607" s="727"/>
    </row>
    <row r="608" spans="10:14">
      <c r="J608" s="1"/>
      <c r="N608" s="727"/>
    </row>
    <row r="609" spans="10:14">
      <c r="J609" s="1"/>
      <c r="N609" s="727"/>
    </row>
    <row r="610" spans="10:14">
      <c r="J610" s="1"/>
      <c r="N610" s="727"/>
    </row>
    <row r="611" spans="10:14">
      <c r="J611" s="1"/>
      <c r="N611" s="727"/>
    </row>
    <row r="612" spans="10:14">
      <c r="J612" s="1"/>
      <c r="N612" s="727"/>
    </row>
    <row r="613" spans="10:14">
      <c r="J613" s="1"/>
      <c r="N613" s="727"/>
    </row>
    <row r="614" spans="10:14">
      <c r="J614" s="1"/>
      <c r="N614" s="727"/>
    </row>
    <row r="615" spans="10:14">
      <c r="J615" s="1"/>
      <c r="N615" s="727"/>
    </row>
    <row r="616" spans="10:14">
      <c r="J616" s="1"/>
      <c r="N616" s="727"/>
    </row>
    <row r="617" spans="10:14">
      <c r="J617" s="1"/>
      <c r="N617" s="727"/>
    </row>
    <row r="618" spans="10:14">
      <c r="J618" s="1"/>
      <c r="N618" s="727"/>
    </row>
    <row r="619" spans="10:14">
      <c r="J619" s="1"/>
      <c r="N619" s="727"/>
    </row>
    <row r="620" spans="10:14">
      <c r="J620" s="1"/>
      <c r="N620" s="727"/>
    </row>
    <row r="621" spans="10:14">
      <c r="J621" s="1"/>
      <c r="N621" s="727"/>
    </row>
    <row r="622" spans="10:14">
      <c r="J622" s="1"/>
      <c r="N622" s="727"/>
    </row>
    <row r="623" spans="10:14">
      <c r="J623" s="1"/>
      <c r="N623" s="727"/>
    </row>
    <row r="624" spans="10:14">
      <c r="J624" s="1"/>
      <c r="N624" s="727"/>
    </row>
    <row r="625" spans="10:14">
      <c r="J625" s="1"/>
      <c r="N625" s="727"/>
    </row>
    <row r="626" spans="10:14">
      <c r="J626" s="1"/>
      <c r="N626" s="727"/>
    </row>
    <row r="627" spans="10:14">
      <c r="J627" s="1"/>
      <c r="N627" s="727"/>
    </row>
    <row r="628" spans="10:14">
      <c r="J628" s="1"/>
      <c r="N628" s="727"/>
    </row>
    <row r="629" spans="10:14">
      <c r="J629" s="1"/>
      <c r="N629" s="727"/>
    </row>
    <row r="630" spans="10:14">
      <c r="J630" s="1"/>
      <c r="N630" s="727"/>
    </row>
    <row r="631" spans="10:14">
      <c r="J631" s="1"/>
      <c r="N631" s="727"/>
    </row>
    <row r="632" spans="10:14">
      <c r="J632" s="1"/>
      <c r="N632" s="727"/>
    </row>
    <row r="633" spans="10:14">
      <c r="J633" s="1"/>
      <c r="N633" s="727"/>
    </row>
    <row r="634" spans="10:14">
      <c r="J634" s="1"/>
      <c r="N634" s="727"/>
    </row>
    <row r="635" spans="10:14">
      <c r="J635" s="1"/>
      <c r="N635" s="727"/>
    </row>
    <row r="636" spans="10:14">
      <c r="J636" s="1"/>
      <c r="N636" s="727"/>
    </row>
    <row r="637" spans="10:14">
      <c r="J637" s="1"/>
      <c r="N637" s="727"/>
    </row>
    <row r="638" spans="10:14">
      <c r="J638" s="1"/>
      <c r="N638" s="727"/>
    </row>
    <row r="639" spans="10:14">
      <c r="J639" s="1"/>
      <c r="N639" s="727"/>
    </row>
    <row r="640" spans="10:14">
      <c r="J640" s="1"/>
      <c r="N640" s="727"/>
    </row>
    <row r="641" spans="10:14">
      <c r="J641" s="1"/>
      <c r="N641" s="727"/>
    </row>
    <row r="642" spans="10:14">
      <c r="J642" s="1"/>
      <c r="N642" s="727"/>
    </row>
    <row r="643" spans="10:14">
      <c r="J643" s="1"/>
      <c r="N643" s="727"/>
    </row>
    <row r="644" spans="10:14">
      <c r="J644" s="1"/>
      <c r="N644" s="727"/>
    </row>
    <row r="645" spans="10:14">
      <c r="J645" s="1"/>
      <c r="N645" s="727"/>
    </row>
    <row r="646" spans="10:14">
      <c r="J646" s="1"/>
      <c r="N646" s="727"/>
    </row>
    <row r="647" spans="10:14">
      <c r="J647" s="1"/>
      <c r="N647" s="727"/>
    </row>
    <row r="648" spans="10:14">
      <c r="J648" s="1"/>
      <c r="N648" s="727"/>
    </row>
    <row r="649" spans="10:14">
      <c r="J649" s="1"/>
      <c r="N649" s="727"/>
    </row>
    <row r="650" spans="10:14">
      <c r="J650" s="1"/>
      <c r="N650" s="727"/>
    </row>
    <row r="651" spans="10:14">
      <c r="J651" s="1"/>
      <c r="N651" s="727"/>
    </row>
    <row r="652" spans="10:14">
      <c r="J652" s="1"/>
      <c r="N652" s="727"/>
    </row>
    <row r="653" spans="10:14">
      <c r="J653" s="1"/>
      <c r="N653" s="727"/>
    </row>
    <row r="654" spans="10:14">
      <c r="J654" s="1"/>
      <c r="N654" s="727"/>
    </row>
    <row r="655" spans="10:14">
      <c r="J655" s="1"/>
      <c r="N655" s="727"/>
    </row>
    <row r="656" spans="10:14">
      <c r="J656" s="1"/>
      <c r="N656" s="727"/>
    </row>
    <row r="657" spans="10:14">
      <c r="J657" s="1"/>
      <c r="N657" s="727"/>
    </row>
    <row r="658" spans="10:14">
      <c r="J658" s="1"/>
      <c r="N658" s="727"/>
    </row>
    <row r="659" spans="10:14">
      <c r="J659" s="1"/>
      <c r="N659" s="727"/>
    </row>
    <row r="660" spans="10:14">
      <c r="J660" s="1"/>
      <c r="N660" s="727"/>
    </row>
    <row r="661" spans="10:14">
      <c r="J661" s="1"/>
      <c r="N661" s="727"/>
    </row>
    <row r="662" spans="10:14">
      <c r="J662" s="1"/>
      <c r="N662" s="727"/>
    </row>
    <row r="663" spans="10:14">
      <c r="J663" s="1"/>
      <c r="N663" s="727"/>
    </row>
    <row r="664" spans="10:14">
      <c r="J664" s="1"/>
      <c r="N664" s="727"/>
    </row>
    <row r="665" spans="10:14">
      <c r="J665" s="1"/>
      <c r="N665" s="727"/>
    </row>
    <row r="666" spans="10:14">
      <c r="J666" s="1"/>
      <c r="N666" s="727"/>
    </row>
    <row r="667" spans="10:14">
      <c r="J667" s="1"/>
      <c r="N667" s="727"/>
    </row>
    <row r="668" spans="10:14">
      <c r="J668" s="1"/>
      <c r="N668" s="727"/>
    </row>
    <row r="669" spans="10:14">
      <c r="J669" s="1"/>
      <c r="N669" s="727"/>
    </row>
    <row r="670" spans="10:14">
      <c r="J670" s="1"/>
      <c r="N670" s="727"/>
    </row>
    <row r="671" spans="10:14">
      <c r="J671" s="1"/>
      <c r="N671" s="727"/>
    </row>
    <row r="672" spans="10:14">
      <c r="J672" s="1"/>
      <c r="N672" s="727"/>
    </row>
    <row r="673" spans="10:14">
      <c r="J673" s="1"/>
      <c r="N673" s="727"/>
    </row>
    <row r="674" spans="10:14">
      <c r="J674" s="1"/>
      <c r="N674" s="727"/>
    </row>
    <row r="675" spans="10:14">
      <c r="J675" s="1"/>
      <c r="N675" s="727"/>
    </row>
    <row r="676" spans="10:14">
      <c r="J676" s="1"/>
      <c r="N676" s="727"/>
    </row>
    <row r="677" spans="10:14">
      <c r="J677" s="1"/>
      <c r="N677" s="727"/>
    </row>
    <row r="678" spans="10:14">
      <c r="J678" s="1"/>
      <c r="N678" s="727"/>
    </row>
    <row r="679" spans="10:14">
      <c r="J679" s="1"/>
      <c r="N679" s="727"/>
    </row>
    <row r="680" spans="10:14">
      <c r="J680" s="1"/>
      <c r="N680" s="727"/>
    </row>
    <row r="681" spans="10:14">
      <c r="J681" s="1"/>
      <c r="N681" s="727"/>
    </row>
    <row r="682" spans="10:14">
      <c r="J682" s="1"/>
      <c r="N682" s="727"/>
    </row>
    <row r="683" spans="10:14">
      <c r="J683" s="1"/>
      <c r="N683" s="727"/>
    </row>
    <row r="684" spans="10:14">
      <c r="J684" s="1"/>
      <c r="N684" s="727"/>
    </row>
    <row r="685" spans="10:14">
      <c r="J685" s="1"/>
      <c r="N685" s="727"/>
    </row>
    <row r="686" spans="10:14">
      <c r="J686" s="1"/>
      <c r="N686" s="727"/>
    </row>
    <row r="687" spans="10:14">
      <c r="J687" s="1"/>
      <c r="N687" s="727"/>
    </row>
    <row r="688" spans="10:14">
      <c r="J688" s="1"/>
      <c r="N688" s="727"/>
    </row>
    <row r="689" spans="10:14">
      <c r="J689" s="1"/>
      <c r="N689" s="727"/>
    </row>
    <row r="690" spans="10:14">
      <c r="J690" s="1"/>
      <c r="N690" s="727"/>
    </row>
    <row r="691" spans="10:14">
      <c r="J691" s="1"/>
      <c r="N691" s="727"/>
    </row>
    <row r="692" spans="10:14">
      <c r="J692" s="1"/>
      <c r="N692" s="727"/>
    </row>
    <row r="693" spans="10:14">
      <c r="J693" s="1"/>
      <c r="N693" s="727"/>
    </row>
    <row r="694" spans="10:14">
      <c r="J694" s="1"/>
      <c r="N694" s="727"/>
    </row>
    <row r="695" spans="10:14">
      <c r="J695" s="1"/>
      <c r="N695" s="727"/>
    </row>
    <row r="696" spans="10:14">
      <c r="J696" s="1"/>
      <c r="N696" s="727"/>
    </row>
    <row r="697" spans="10:14">
      <c r="J697" s="1"/>
      <c r="N697" s="727"/>
    </row>
    <row r="698" spans="10:14">
      <c r="J698" s="1"/>
      <c r="N698" s="727"/>
    </row>
    <row r="699" spans="10:14">
      <c r="J699" s="1"/>
      <c r="N699" s="727"/>
    </row>
    <row r="700" spans="10:14">
      <c r="J700" s="1"/>
      <c r="N700" s="727"/>
    </row>
    <row r="701" spans="10:14">
      <c r="J701" s="1"/>
      <c r="N701" s="727"/>
    </row>
    <row r="702" spans="10:14">
      <c r="J702" s="1"/>
      <c r="N702" s="727"/>
    </row>
    <row r="703" spans="10:14">
      <c r="J703" s="1"/>
      <c r="N703" s="727"/>
    </row>
    <row r="704" spans="10:14">
      <c r="J704" s="1"/>
      <c r="N704" s="727"/>
    </row>
    <row r="705" spans="10:14">
      <c r="J705" s="1"/>
      <c r="N705" s="727"/>
    </row>
    <row r="706" spans="10:14">
      <c r="J706" s="1"/>
      <c r="N706" s="727"/>
    </row>
    <row r="707" spans="10:14">
      <c r="J707" s="1"/>
      <c r="N707" s="727"/>
    </row>
    <row r="708" spans="10:14">
      <c r="J708" s="1"/>
      <c r="N708" s="727"/>
    </row>
    <row r="709" spans="10:14">
      <c r="J709" s="1"/>
      <c r="N709" s="727"/>
    </row>
    <row r="710" spans="10:14">
      <c r="J710" s="1"/>
      <c r="N710" s="727"/>
    </row>
    <row r="711" spans="10:14">
      <c r="J711" s="1"/>
      <c r="N711" s="727"/>
    </row>
    <row r="712" spans="10:14">
      <c r="J712" s="1"/>
      <c r="N712" s="727"/>
    </row>
    <row r="713" spans="10:14">
      <c r="J713" s="1"/>
      <c r="N713" s="727"/>
    </row>
    <row r="714" spans="10:14">
      <c r="J714" s="1"/>
      <c r="N714" s="727"/>
    </row>
    <row r="715" spans="10:14">
      <c r="J715" s="1"/>
      <c r="N715" s="727"/>
    </row>
    <row r="716" spans="10:14">
      <c r="J716" s="1"/>
      <c r="N716" s="727"/>
    </row>
    <row r="717" spans="10:14">
      <c r="J717" s="1"/>
      <c r="N717" s="727"/>
    </row>
    <row r="718" spans="10:14">
      <c r="J718" s="1"/>
      <c r="N718" s="727"/>
    </row>
    <row r="719" spans="10:14">
      <c r="J719" s="1"/>
      <c r="N719" s="727"/>
    </row>
    <row r="720" spans="10:14">
      <c r="J720" s="1"/>
      <c r="N720" s="727"/>
    </row>
    <row r="721" spans="10:14">
      <c r="J721" s="1"/>
      <c r="N721" s="727"/>
    </row>
    <row r="722" spans="10:14">
      <c r="J722" s="1"/>
      <c r="N722" s="727"/>
    </row>
    <row r="723" spans="10:14">
      <c r="J723" s="1"/>
      <c r="N723" s="727"/>
    </row>
    <row r="724" spans="10:14">
      <c r="J724" s="1"/>
      <c r="N724" s="727"/>
    </row>
    <row r="725" spans="10:14">
      <c r="J725" s="1"/>
      <c r="N725" s="727"/>
    </row>
    <row r="726" spans="10:14">
      <c r="J726" s="1"/>
      <c r="N726" s="727"/>
    </row>
    <row r="727" spans="10:14">
      <c r="J727" s="1"/>
      <c r="N727" s="727"/>
    </row>
    <row r="728" spans="10:14">
      <c r="J728" s="1"/>
      <c r="N728" s="727"/>
    </row>
    <row r="729" spans="10:14">
      <c r="J729" s="1"/>
      <c r="N729" s="727"/>
    </row>
    <row r="730" spans="10:14">
      <c r="J730" s="1"/>
      <c r="N730" s="727"/>
    </row>
    <row r="731" spans="10:14">
      <c r="J731" s="1"/>
      <c r="N731" s="727"/>
    </row>
    <row r="732" spans="10:14">
      <c r="J732" s="1"/>
      <c r="N732" s="727"/>
    </row>
    <row r="733" spans="10:14">
      <c r="J733" s="1"/>
      <c r="N733" s="727"/>
    </row>
    <row r="734" spans="10:14">
      <c r="J734" s="1"/>
      <c r="N734" s="727"/>
    </row>
    <row r="735" spans="10:14">
      <c r="J735" s="1"/>
      <c r="N735" s="727"/>
    </row>
    <row r="736" spans="10:14">
      <c r="J736" s="1"/>
      <c r="N736" s="727"/>
    </row>
    <row r="737" spans="10:14">
      <c r="J737" s="1"/>
      <c r="N737" s="727"/>
    </row>
    <row r="738" spans="10:14">
      <c r="J738" s="1"/>
      <c r="N738" s="727"/>
    </row>
    <row r="739" spans="10:14">
      <c r="J739" s="1"/>
      <c r="N739" s="727"/>
    </row>
    <row r="740" spans="10:14">
      <c r="J740" s="1"/>
      <c r="N740" s="727"/>
    </row>
    <row r="741" spans="10:14">
      <c r="J741" s="1"/>
      <c r="N741" s="727"/>
    </row>
    <row r="742" spans="10:14">
      <c r="J742" s="1"/>
      <c r="N742" s="727"/>
    </row>
    <row r="743" spans="10:14">
      <c r="J743" s="1"/>
      <c r="N743" s="727"/>
    </row>
    <row r="744" spans="10:14">
      <c r="J744" s="1"/>
      <c r="N744" s="727"/>
    </row>
    <row r="745" spans="10:14">
      <c r="J745" s="1"/>
      <c r="N745" s="727"/>
    </row>
    <row r="746" spans="10:14">
      <c r="J746" s="1"/>
      <c r="N746" s="727"/>
    </row>
    <row r="747" spans="10:14">
      <c r="J747" s="1"/>
      <c r="N747" s="727"/>
    </row>
    <row r="748" spans="10:14">
      <c r="J748" s="1"/>
      <c r="N748" s="727"/>
    </row>
    <row r="749" spans="10:14">
      <c r="J749" s="1"/>
      <c r="N749" s="727"/>
    </row>
    <row r="750" spans="10:14">
      <c r="J750" s="1"/>
      <c r="N750" s="727"/>
    </row>
    <row r="751" spans="10:14">
      <c r="J751" s="1"/>
      <c r="N751" s="727"/>
    </row>
    <row r="752" spans="10:14">
      <c r="J752" s="1"/>
      <c r="N752" s="727"/>
    </row>
    <row r="753" spans="10:14">
      <c r="J753" s="1"/>
      <c r="N753" s="727"/>
    </row>
    <row r="754" spans="10:14">
      <c r="J754" s="1"/>
      <c r="N754" s="727"/>
    </row>
    <row r="755" spans="10:14">
      <c r="J755" s="1"/>
      <c r="N755" s="727"/>
    </row>
    <row r="756" spans="10:14">
      <c r="J756" s="1"/>
      <c r="N756" s="727"/>
    </row>
    <row r="757" spans="10:14">
      <c r="J757" s="1"/>
      <c r="N757" s="727"/>
    </row>
    <row r="758" spans="10:14">
      <c r="J758" s="1"/>
      <c r="N758" s="727"/>
    </row>
    <row r="759" spans="10:14">
      <c r="J759" s="1"/>
      <c r="N759" s="727"/>
    </row>
    <row r="760" spans="10:14">
      <c r="J760" s="1"/>
      <c r="N760" s="727"/>
    </row>
    <row r="761" spans="10:14">
      <c r="J761" s="1"/>
      <c r="N761" s="727"/>
    </row>
    <row r="762" spans="10:14">
      <c r="J762" s="1"/>
      <c r="N762" s="727"/>
    </row>
    <row r="763" spans="10:14">
      <c r="J763" s="1"/>
      <c r="N763" s="727"/>
    </row>
    <row r="764" spans="10:14">
      <c r="J764" s="1"/>
      <c r="N764" s="727"/>
    </row>
    <row r="765" spans="10:14">
      <c r="J765" s="1"/>
      <c r="N765" s="727"/>
    </row>
    <row r="766" spans="10:14">
      <c r="J766" s="1"/>
      <c r="N766" s="727"/>
    </row>
    <row r="767" spans="10:14">
      <c r="J767" s="1"/>
      <c r="N767" s="727"/>
    </row>
    <row r="768" spans="10:14">
      <c r="J768" s="1"/>
      <c r="N768" s="727"/>
    </row>
    <row r="769" spans="10:14">
      <c r="J769" s="1"/>
      <c r="N769" s="727"/>
    </row>
    <row r="770" spans="10:14">
      <c r="J770" s="1"/>
      <c r="N770" s="727"/>
    </row>
    <row r="771" spans="10:14">
      <c r="J771" s="1"/>
      <c r="N771" s="727"/>
    </row>
    <row r="772" spans="10:14">
      <c r="J772" s="1"/>
      <c r="N772" s="727"/>
    </row>
    <row r="773" spans="10:14">
      <c r="J773" s="1"/>
      <c r="N773" s="727"/>
    </row>
    <row r="774" spans="10:14">
      <c r="J774" s="1"/>
      <c r="N774" s="727"/>
    </row>
    <row r="775" spans="10:14">
      <c r="J775" s="1"/>
      <c r="N775" s="727"/>
    </row>
    <row r="776" spans="10:14">
      <c r="J776" s="1"/>
      <c r="N776" s="727"/>
    </row>
    <row r="777" spans="10:14">
      <c r="J777" s="1"/>
      <c r="N777" s="727"/>
    </row>
    <row r="778" spans="10:14">
      <c r="J778" s="1"/>
      <c r="N778" s="727"/>
    </row>
    <row r="779" spans="10:14">
      <c r="J779" s="1"/>
      <c r="N779" s="727"/>
    </row>
    <row r="780" spans="10:14">
      <c r="J780" s="1"/>
      <c r="N780" s="727"/>
    </row>
    <row r="781" spans="10:14">
      <c r="J781" s="1"/>
      <c r="N781" s="727"/>
    </row>
    <row r="782" spans="10:14">
      <c r="J782" s="1"/>
      <c r="N782" s="727"/>
    </row>
    <row r="783" spans="10:14">
      <c r="J783" s="1"/>
      <c r="N783" s="727"/>
    </row>
    <row r="784" spans="10:14">
      <c r="J784" s="1"/>
      <c r="N784" s="727"/>
    </row>
    <row r="785" spans="10:14">
      <c r="J785" s="1"/>
      <c r="N785" s="727"/>
    </row>
    <row r="786" spans="10:14">
      <c r="J786" s="1"/>
      <c r="N786" s="727"/>
    </row>
    <row r="787" spans="10:14">
      <c r="J787" s="1"/>
      <c r="N787" s="727"/>
    </row>
    <row r="788" spans="10:14">
      <c r="J788" s="1"/>
      <c r="N788" s="727"/>
    </row>
    <row r="789" spans="10:14">
      <c r="J789" s="1"/>
      <c r="N789" s="727"/>
    </row>
    <row r="790" spans="10:14">
      <c r="J790" s="1"/>
      <c r="N790" s="727"/>
    </row>
    <row r="791" spans="10:14">
      <c r="J791" s="1"/>
      <c r="N791" s="727"/>
    </row>
    <row r="792" spans="10:14">
      <c r="J792" s="1"/>
      <c r="N792" s="727"/>
    </row>
    <row r="793" spans="10:14">
      <c r="J793" s="1"/>
      <c r="N793" s="727"/>
    </row>
    <row r="794" spans="10:14">
      <c r="J794" s="1"/>
      <c r="N794" s="727"/>
    </row>
    <row r="795" spans="10:14">
      <c r="J795" s="1"/>
      <c r="N795" s="727"/>
    </row>
    <row r="796" spans="10:14">
      <c r="J796" s="1"/>
      <c r="N796" s="727"/>
    </row>
    <row r="797" spans="10:14">
      <c r="J797" s="1"/>
      <c r="N797" s="727"/>
    </row>
    <row r="798" spans="10:14">
      <c r="J798" s="1"/>
      <c r="N798" s="727"/>
    </row>
    <row r="799" spans="10:14">
      <c r="J799" s="1"/>
      <c r="N799" s="727"/>
    </row>
    <row r="800" spans="10:14">
      <c r="J800" s="1"/>
      <c r="N800" s="727"/>
    </row>
    <row r="801" spans="10:14">
      <c r="J801" s="1"/>
      <c r="N801" s="727"/>
    </row>
    <row r="802" spans="10:14">
      <c r="J802" s="1"/>
      <c r="N802" s="727"/>
    </row>
    <row r="803" spans="10:14">
      <c r="J803" s="1"/>
      <c r="N803" s="727"/>
    </row>
    <row r="804" spans="10:14">
      <c r="J804" s="1"/>
      <c r="N804" s="727"/>
    </row>
    <row r="805" spans="10:14">
      <c r="J805" s="1"/>
      <c r="N805" s="727"/>
    </row>
    <row r="806" spans="10:14">
      <c r="J806" s="1"/>
      <c r="N806" s="727"/>
    </row>
    <row r="807" spans="10:14">
      <c r="J807" s="1"/>
      <c r="N807" s="727"/>
    </row>
    <row r="808" spans="10:14">
      <c r="J808" s="1"/>
      <c r="N808" s="727"/>
    </row>
    <row r="809" spans="10:14">
      <c r="J809" s="1"/>
      <c r="N809" s="727"/>
    </row>
    <row r="810" spans="10:14">
      <c r="J810" s="1"/>
      <c r="N810" s="727"/>
    </row>
    <row r="811" spans="10:14">
      <c r="J811" s="1"/>
      <c r="N811" s="727"/>
    </row>
    <row r="812" spans="10:14">
      <c r="J812" s="1"/>
      <c r="N812" s="727"/>
    </row>
    <row r="813" spans="10:14">
      <c r="J813" s="1"/>
      <c r="N813" s="727"/>
    </row>
    <row r="814" spans="10:14">
      <c r="J814" s="1"/>
      <c r="N814" s="727"/>
    </row>
    <row r="815" spans="10:14">
      <c r="J815" s="1"/>
      <c r="N815" s="727"/>
    </row>
    <row r="816" spans="10:14">
      <c r="J816" s="1"/>
      <c r="N816" s="727"/>
    </row>
    <row r="817" spans="10:14">
      <c r="J817" s="1"/>
      <c r="N817" s="727"/>
    </row>
    <row r="818" spans="10:14">
      <c r="J818" s="1"/>
      <c r="N818" s="727"/>
    </row>
    <row r="819" spans="10:14">
      <c r="J819" s="1"/>
      <c r="N819" s="727"/>
    </row>
    <row r="820" spans="10:14">
      <c r="J820" s="1"/>
      <c r="N820" s="727"/>
    </row>
    <row r="821" spans="10:14">
      <c r="J821" s="1"/>
      <c r="N821" s="727"/>
    </row>
    <row r="822" spans="10:14">
      <c r="J822" s="1"/>
      <c r="N822" s="727"/>
    </row>
    <row r="823" spans="10:14">
      <c r="J823" s="1"/>
      <c r="N823" s="727"/>
    </row>
    <row r="824" spans="10:14">
      <c r="J824" s="1"/>
      <c r="N824" s="727"/>
    </row>
    <row r="825" spans="10:14">
      <c r="J825" s="1"/>
      <c r="N825" s="727"/>
    </row>
    <row r="826" spans="10:14">
      <c r="J826" s="1"/>
      <c r="N826" s="727"/>
    </row>
    <row r="827" spans="10:14">
      <c r="J827" s="1"/>
      <c r="N827" s="727"/>
    </row>
    <row r="828" spans="10:14">
      <c r="J828" s="1"/>
      <c r="N828" s="727"/>
    </row>
    <row r="829" spans="10:14">
      <c r="J829" s="1"/>
      <c r="N829" s="727"/>
    </row>
    <row r="830" spans="10:14">
      <c r="J830" s="1"/>
      <c r="N830" s="727"/>
    </row>
    <row r="831" spans="10:14">
      <c r="J831" s="1"/>
      <c r="N831" s="727"/>
    </row>
    <row r="832" spans="10:14">
      <c r="J832" s="1"/>
      <c r="N832" s="727"/>
    </row>
    <row r="833" spans="10:14">
      <c r="J833" s="1"/>
      <c r="N833" s="727"/>
    </row>
    <row r="834" spans="10:14">
      <c r="J834" s="1"/>
      <c r="N834" s="727"/>
    </row>
    <row r="835" spans="10:14">
      <c r="J835" s="1"/>
      <c r="N835" s="727"/>
    </row>
    <row r="836" spans="10:14">
      <c r="J836" s="1"/>
      <c r="N836" s="727"/>
    </row>
    <row r="837" spans="10:14">
      <c r="J837" s="1"/>
      <c r="N837" s="727"/>
    </row>
    <row r="838" spans="10:14">
      <c r="J838" s="1"/>
      <c r="N838" s="727"/>
    </row>
    <row r="839" spans="10:14">
      <c r="J839" s="1"/>
      <c r="N839" s="727"/>
    </row>
    <row r="840" spans="10:14">
      <c r="J840" s="1"/>
      <c r="N840" s="727"/>
    </row>
    <row r="841" spans="10:14">
      <c r="J841" s="1"/>
      <c r="N841" s="727"/>
    </row>
    <row r="842" spans="10:14">
      <c r="J842" s="1"/>
      <c r="N842" s="727"/>
    </row>
    <row r="843" spans="10:14">
      <c r="J843" s="1"/>
      <c r="N843" s="727"/>
    </row>
    <row r="844" spans="10:14">
      <c r="J844" s="1"/>
      <c r="N844" s="727"/>
    </row>
    <row r="845" spans="10:14">
      <c r="J845" s="1"/>
      <c r="N845" s="727"/>
    </row>
    <row r="846" spans="10:14">
      <c r="J846" s="1"/>
      <c r="N846" s="727"/>
    </row>
    <row r="847" spans="10:14">
      <c r="J847" s="1"/>
      <c r="N847" s="727"/>
    </row>
    <row r="848" spans="10:14">
      <c r="J848" s="1"/>
      <c r="N848" s="727"/>
    </row>
    <row r="849" spans="10:14">
      <c r="J849" s="1"/>
      <c r="N849" s="727"/>
    </row>
    <row r="850" spans="10:14">
      <c r="J850" s="1"/>
      <c r="N850" s="727"/>
    </row>
    <row r="851" spans="10:14">
      <c r="J851" s="1"/>
      <c r="N851" s="727"/>
    </row>
    <row r="852" spans="10:14">
      <c r="J852" s="1"/>
      <c r="N852" s="727"/>
    </row>
    <row r="853" spans="10:14">
      <c r="J853" s="1"/>
      <c r="N853" s="727"/>
    </row>
    <row r="854" spans="10:14">
      <c r="J854" s="1"/>
      <c r="N854" s="727"/>
    </row>
    <row r="855" spans="10:14">
      <c r="J855" s="1"/>
      <c r="N855" s="727"/>
    </row>
    <row r="856" spans="10:14">
      <c r="J856" s="1"/>
      <c r="N856" s="727"/>
    </row>
    <row r="857" spans="10:14">
      <c r="J857" s="1"/>
      <c r="N857" s="727"/>
    </row>
    <row r="858" spans="10:14">
      <c r="J858" s="1"/>
      <c r="N858" s="727"/>
    </row>
    <row r="859" spans="10:14">
      <c r="J859" s="1"/>
      <c r="N859" s="727"/>
    </row>
    <row r="860" spans="10:14">
      <c r="J860" s="1"/>
      <c r="N860" s="727"/>
    </row>
    <row r="861" spans="10:14">
      <c r="J861" s="1"/>
      <c r="N861" s="727"/>
    </row>
    <row r="862" spans="10:14">
      <c r="J862" s="1"/>
      <c r="N862" s="727"/>
    </row>
    <row r="863" spans="10:14">
      <c r="J863" s="1"/>
      <c r="N863" s="727"/>
    </row>
    <row r="864" spans="10:14">
      <c r="J864" s="1"/>
      <c r="N864" s="727"/>
    </row>
    <row r="865" spans="10:14">
      <c r="J865" s="1"/>
      <c r="N865" s="727"/>
    </row>
    <row r="866" spans="10:14">
      <c r="J866" s="1"/>
      <c r="N866" s="727"/>
    </row>
    <row r="867" spans="10:14">
      <c r="J867" s="1"/>
      <c r="N867" s="727"/>
    </row>
    <row r="868" spans="10:14">
      <c r="J868" s="1"/>
      <c r="N868" s="727"/>
    </row>
    <row r="869" spans="10:14">
      <c r="J869" s="1"/>
      <c r="N869" s="727"/>
    </row>
    <row r="870" spans="10:14">
      <c r="J870" s="1"/>
      <c r="N870" s="727"/>
    </row>
    <row r="871" spans="10:14">
      <c r="J871" s="1"/>
      <c r="N871" s="727"/>
    </row>
    <row r="872" spans="10:14">
      <c r="J872" s="1"/>
      <c r="N872" s="727"/>
    </row>
    <row r="873" spans="10:14">
      <c r="J873" s="1"/>
      <c r="N873" s="727"/>
    </row>
    <row r="874" spans="10:14">
      <c r="J874" s="1"/>
      <c r="N874" s="727"/>
    </row>
    <row r="875" spans="10:14">
      <c r="J875" s="1"/>
      <c r="N875" s="727"/>
    </row>
    <row r="876" spans="10:14">
      <c r="J876" s="1"/>
      <c r="N876" s="727"/>
    </row>
    <row r="877" spans="10:14">
      <c r="J877" s="1"/>
      <c r="N877" s="727"/>
    </row>
    <row r="878" spans="10:14">
      <c r="J878" s="1"/>
      <c r="N878" s="727"/>
    </row>
    <row r="879" spans="10:14">
      <c r="J879" s="1"/>
      <c r="N879" s="727"/>
    </row>
    <row r="880" spans="10:14">
      <c r="J880" s="1"/>
      <c r="N880" s="727"/>
    </row>
    <row r="881" spans="10:14">
      <c r="J881" s="1"/>
      <c r="N881" s="727"/>
    </row>
    <row r="882" spans="10:14">
      <c r="J882" s="1"/>
      <c r="N882" s="727"/>
    </row>
    <row r="883" spans="10:14">
      <c r="J883" s="1"/>
      <c r="N883" s="727"/>
    </row>
    <row r="884" spans="10:14">
      <c r="J884" s="1"/>
      <c r="N884" s="727"/>
    </row>
    <row r="885" spans="10:14">
      <c r="J885" s="1"/>
      <c r="N885" s="727"/>
    </row>
    <row r="886" spans="10:14">
      <c r="J886" s="1"/>
      <c r="N886" s="727"/>
    </row>
    <row r="887" spans="10:14">
      <c r="J887" s="1"/>
      <c r="N887" s="727"/>
    </row>
    <row r="888" spans="10:14">
      <c r="J888" s="1"/>
      <c r="N888" s="727"/>
    </row>
    <row r="889" spans="10:14">
      <c r="J889" s="1"/>
      <c r="N889" s="727"/>
    </row>
    <row r="890" spans="10:14">
      <c r="J890" s="1"/>
      <c r="N890" s="727"/>
    </row>
    <row r="891" spans="10:14">
      <c r="J891" s="1"/>
      <c r="N891" s="727"/>
    </row>
    <row r="892" spans="10:14">
      <c r="J892" s="1"/>
      <c r="N892" s="727"/>
    </row>
    <row r="893" spans="10:14">
      <c r="J893" s="1"/>
      <c r="N893" s="727"/>
    </row>
    <row r="894" spans="10:14">
      <c r="J894" s="1"/>
      <c r="N894" s="727"/>
    </row>
    <row r="895" spans="10:14">
      <c r="J895" s="1"/>
      <c r="N895" s="727"/>
    </row>
    <row r="896" spans="10:14">
      <c r="J896" s="1"/>
      <c r="N896" s="727"/>
    </row>
    <row r="897" spans="10:14">
      <c r="J897" s="1"/>
      <c r="N897" s="727"/>
    </row>
    <row r="898" spans="10:14">
      <c r="J898" s="1"/>
      <c r="N898" s="727"/>
    </row>
    <row r="899" spans="10:14">
      <c r="J899" s="1"/>
      <c r="N899" s="727"/>
    </row>
    <row r="900" spans="10:14">
      <c r="J900" s="1"/>
      <c r="N900" s="727"/>
    </row>
    <row r="901" spans="10:14">
      <c r="J901" s="1"/>
      <c r="N901" s="727"/>
    </row>
    <row r="902" spans="10:14">
      <c r="J902" s="1"/>
      <c r="N902" s="727"/>
    </row>
    <row r="903" spans="10:14">
      <c r="J903" s="1"/>
      <c r="N903" s="727"/>
    </row>
    <row r="904" spans="10:14">
      <c r="J904" s="1"/>
      <c r="N904" s="727"/>
    </row>
    <row r="905" spans="10:14">
      <c r="J905" s="1"/>
      <c r="N905" s="727"/>
    </row>
    <row r="906" spans="10:14">
      <c r="J906" s="1"/>
      <c r="N906" s="727"/>
    </row>
    <row r="907" spans="10:14">
      <c r="J907" s="1"/>
      <c r="N907" s="727"/>
    </row>
    <row r="908" spans="10:14">
      <c r="J908" s="1"/>
      <c r="N908" s="727"/>
    </row>
    <row r="909" spans="10:14">
      <c r="J909" s="1"/>
      <c r="N909" s="727"/>
    </row>
    <row r="910" spans="10:14">
      <c r="J910" s="1"/>
      <c r="N910" s="727"/>
    </row>
    <row r="911" spans="10:14">
      <c r="J911" s="1"/>
      <c r="N911" s="727"/>
    </row>
    <row r="912" spans="10:14">
      <c r="J912" s="1"/>
      <c r="N912" s="727"/>
    </row>
    <row r="913" spans="10:14">
      <c r="J913" s="1"/>
      <c r="N913" s="727"/>
    </row>
    <row r="914" spans="10:14">
      <c r="J914" s="1"/>
      <c r="N914" s="727"/>
    </row>
    <row r="915" spans="10:14">
      <c r="J915" s="1"/>
      <c r="N915" s="727"/>
    </row>
    <row r="916" spans="10:14">
      <c r="J916" s="1"/>
      <c r="N916" s="727"/>
    </row>
    <row r="917" spans="10:14">
      <c r="J917" s="1"/>
      <c r="N917" s="727"/>
    </row>
    <row r="918" spans="10:14">
      <c r="J918" s="1"/>
      <c r="N918" s="727"/>
    </row>
    <row r="919" spans="10:14">
      <c r="J919" s="1"/>
      <c r="N919" s="727"/>
    </row>
    <row r="920" spans="10:14">
      <c r="J920" s="1"/>
      <c r="N920" s="727"/>
    </row>
    <row r="921" spans="10:14">
      <c r="J921" s="1"/>
      <c r="N921" s="727"/>
    </row>
    <row r="922" spans="10:14">
      <c r="J922" s="1"/>
      <c r="N922" s="727"/>
    </row>
    <row r="923" spans="10:14">
      <c r="J923" s="1"/>
      <c r="N923" s="727"/>
    </row>
    <row r="924" spans="10:14">
      <c r="J924" s="1"/>
      <c r="N924" s="727"/>
    </row>
    <row r="925" spans="10:14">
      <c r="J925" s="1"/>
      <c r="N925" s="727"/>
    </row>
    <row r="926" spans="10:14">
      <c r="J926" s="1"/>
      <c r="N926" s="727"/>
    </row>
    <row r="927" spans="10:14">
      <c r="J927" s="1"/>
      <c r="N927" s="727"/>
    </row>
    <row r="928" spans="10:14">
      <c r="J928" s="1"/>
      <c r="N928" s="727"/>
    </row>
    <row r="929" spans="10:14">
      <c r="J929" s="1"/>
      <c r="N929" s="727"/>
    </row>
    <row r="930" spans="10:14">
      <c r="J930" s="1"/>
      <c r="N930" s="727"/>
    </row>
    <row r="931" spans="10:14">
      <c r="J931" s="1"/>
      <c r="N931" s="727"/>
    </row>
    <row r="932" spans="10:14">
      <c r="J932" s="1"/>
      <c r="N932" s="727"/>
    </row>
    <row r="933" spans="10:14">
      <c r="J933" s="1"/>
      <c r="N933" s="727"/>
    </row>
    <row r="934" spans="10:14">
      <c r="J934" s="1"/>
      <c r="N934" s="727"/>
    </row>
    <row r="935" spans="10:14">
      <c r="J935" s="1"/>
      <c r="N935" s="727"/>
    </row>
    <row r="936" spans="10:14">
      <c r="J936" s="1"/>
      <c r="N936" s="727"/>
    </row>
    <row r="937" spans="10:14">
      <c r="J937" s="1"/>
      <c r="N937" s="727"/>
    </row>
    <row r="938" spans="10:14">
      <c r="J938" s="1"/>
      <c r="N938" s="727"/>
    </row>
    <row r="939" spans="10:14">
      <c r="J939" s="1"/>
      <c r="N939" s="727"/>
    </row>
    <row r="940" spans="10:14">
      <c r="J940" s="1"/>
      <c r="N940" s="727"/>
    </row>
    <row r="941" spans="10:14">
      <c r="J941" s="1"/>
      <c r="N941" s="727"/>
    </row>
    <row r="942" spans="10:14">
      <c r="J942" s="1"/>
      <c r="N942" s="727"/>
    </row>
    <row r="943" spans="10:14">
      <c r="J943" s="1"/>
      <c r="N943" s="727"/>
    </row>
    <row r="944" spans="10:14">
      <c r="J944" s="1"/>
      <c r="N944" s="727"/>
    </row>
    <row r="945" spans="10:14">
      <c r="J945" s="1"/>
      <c r="N945" s="727"/>
    </row>
    <row r="946" spans="10:14">
      <c r="J946" s="1"/>
      <c r="N946" s="727"/>
    </row>
    <row r="947" spans="10:14">
      <c r="J947" s="1"/>
      <c r="N947" s="727"/>
    </row>
    <row r="948" spans="10:14">
      <c r="J948" s="1"/>
      <c r="N948" s="727"/>
    </row>
    <row r="949" spans="10:14">
      <c r="J949" s="1"/>
      <c r="N949" s="727"/>
    </row>
    <row r="950" spans="10:14">
      <c r="J950" s="1"/>
      <c r="N950" s="727"/>
    </row>
    <row r="951" spans="10:14">
      <c r="J951" s="1"/>
      <c r="N951" s="727"/>
    </row>
    <row r="952" spans="10:14">
      <c r="J952" s="1"/>
      <c r="N952" s="727"/>
    </row>
    <row r="953" spans="10:14">
      <c r="J953" s="1"/>
      <c r="N953" s="727"/>
    </row>
    <row r="954" spans="10:14">
      <c r="J954" s="1"/>
      <c r="N954" s="727"/>
    </row>
    <row r="955" spans="10:14">
      <c r="J955" s="1"/>
      <c r="N955" s="727"/>
    </row>
    <row r="956" spans="10:14">
      <c r="J956" s="1"/>
      <c r="N956" s="727"/>
    </row>
    <row r="957" spans="10:14">
      <c r="J957" s="1"/>
      <c r="N957" s="727"/>
    </row>
    <row r="958" spans="10:14">
      <c r="J958" s="1"/>
      <c r="N958" s="727"/>
    </row>
    <row r="959" spans="10:14">
      <c r="J959" s="1"/>
      <c r="N959" s="727"/>
    </row>
    <row r="960" spans="10:14">
      <c r="J960" s="1"/>
      <c r="N960" s="727"/>
    </row>
    <row r="961" spans="10:14">
      <c r="J961" s="1"/>
      <c r="N961" s="727"/>
    </row>
    <row r="962" spans="10:14">
      <c r="J962" s="1"/>
      <c r="N962" s="727"/>
    </row>
    <row r="963" spans="10:14">
      <c r="J963" s="1"/>
      <c r="N963" s="727"/>
    </row>
    <row r="964" spans="10:14">
      <c r="J964" s="1"/>
      <c r="N964" s="727"/>
    </row>
    <row r="965" spans="10:14">
      <c r="J965" s="1"/>
      <c r="N965" s="727"/>
    </row>
    <row r="966" spans="10:14">
      <c r="J966" s="1"/>
      <c r="N966" s="727"/>
    </row>
    <row r="967" spans="10:14">
      <c r="J967" s="1"/>
      <c r="N967" s="727"/>
    </row>
    <row r="968" spans="10:14">
      <c r="J968" s="1"/>
      <c r="N968" s="727"/>
    </row>
    <row r="969" spans="10:14">
      <c r="J969" s="1"/>
      <c r="N969" s="727"/>
    </row>
    <row r="970" spans="10:14">
      <c r="J970" s="1"/>
      <c r="N970" s="727"/>
    </row>
    <row r="971" spans="10:14">
      <c r="J971" s="1"/>
      <c r="N971" s="727"/>
    </row>
    <row r="972" spans="10:14">
      <c r="J972" s="1"/>
      <c r="N972" s="727"/>
    </row>
    <row r="973" spans="10:14">
      <c r="J973" s="1"/>
      <c r="N973" s="727"/>
    </row>
    <row r="974" spans="10:14">
      <c r="J974" s="1"/>
      <c r="N974" s="727"/>
    </row>
    <row r="975" spans="10:14">
      <c r="J975" s="1"/>
      <c r="N975" s="727"/>
    </row>
    <row r="976" spans="10:14">
      <c r="J976" s="1"/>
      <c r="N976" s="727"/>
    </row>
    <row r="977" spans="10:14">
      <c r="J977" s="1"/>
      <c r="N977" s="727"/>
    </row>
    <row r="978" spans="10:14">
      <c r="J978" s="1"/>
      <c r="N978" s="727"/>
    </row>
    <row r="979" spans="10:14">
      <c r="J979" s="1"/>
      <c r="N979" s="727"/>
    </row>
    <row r="980" spans="10:14">
      <c r="J980" s="1"/>
      <c r="N980" s="727"/>
    </row>
    <row r="981" spans="10:14">
      <c r="J981" s="1"/>
      <c r="N981" s="727"/>
    </row>
    <row r="982" spans="10:14">
      <c r="J982" s="1"/>
      <c r="N982" s="727"/>
    </row>
    <row r="983" spans="10:14">
      <c r="J983" s="1"/>
      <c r="N983" s="727"/>
    </row>
    <row r="984" spans="10:14">
      <c r="J984" s="1"/>
      <c r="N984" s="727"/>
    </row>
    <row r="985" spans="10:14">
      <c r="J985" s="1"/>
      <c r="N985" s="727"/>
    </row>
    <row r="986" spans="10:14">
      <c r="J986" s="1"/>
      <c r="N986" s="727"/>
    </row>
    <row r="987" spans="10:14">
      <c r="J987" s="1"/>
      <c r="N987" s="727"/>
    </row>
    <row r="988" spans="10:14">
      <c r="J988" s="1"/>
      <c r="N988" s="727"/>
    </row>
    <row r="989" spans="10:14">
      <c r="J989" s="1"/>
      <c r="N989" s="727"/>
    </row>
    <row r="990" spans="10:14">
      <c r="J990" s="1"/>
      <c r="N990" s="727"/>
    </row>
    <row r="991" spans="10:14">
      <c r="J991" s="1"/>
      <c r="N991" s="727"/>
    </row>
    <row r="992" spans="10:14">
      <c r="J992" s="1"/>
      <c r="N992" s="727"/>
    </row>
    <row r="993" spans="10:14">
      <c r="J993" s="1"/>
      <c r="N993" s="727"/>
    </row>
    <row r="994" spans="10:14">
      <c r="J994" s="1"/>
      <c r="N994" s="727"/>
    </row>
    <row r="995" spans="10:14">
      <c r="J995" s="1"/>
      <c r="N995" s="727"/>
    </row>
    <row r="996" spans="10:14">
      <c r="J996" s="1"/>
      <c r="N996" s="727"/>
    </row>
    <row r="997" spans="10:14">
      <c r="J997" s="1"/>
      <c r="N997" s="727"/>
    </row>
    <row r="998" spans="10:14">
      <c r="J998" s="1"/>
      <c r="N998" s="727"/>
    </row>
    <row r="999" spans="10:14">
      <c r="J999" s="1"/>
      <c r="N999" s="727"/>
    </row>
    <row r="1000" spans="10:14">
      <c r="J1000" s="1"/>
      <c r="N1000" s="727"/>
    </row>
    <row r="1001" spans="10:14">
      <c r="J1001" s="1"/>
      <c r="N1001" s="727"/>
    </row>
    <row r="1002" spans="10:14">
      <c r="J1002" s="1"/>
      <c r="N1002" s="727"/>
    </row>
    <row r="1003" spans="10:14">
      <c r="J1003" s="1"/>
      <c r="N1003" s="727"/>
    </row>
    <row r="1004" spans="10:14">
      <c r="J1004" s="1"/>
      <c r="N1004" s="727"/>
    </row>
    <row r="1005" spans="10:14">
      <c r="J1005" s="1"/>
      <c r="N1005" s="727"/>
    </row>
    <row r="1006" spans="10:14">
      <c r="J1006" s="1"/>
      <c r="N1006" s="727"/>
    </row>
    <row r="1007" spans="10:14">
      <c r="J1007" s="1"/>
      <c r="N1007" s="727"/>
    </row>
    <row r="1008" spans="10:14">
      <c r="J1008" s="1"/>
      <c r="N1008" s="727"/>
    </row>
    <row r="1009" spans="10:14">
      <c r="J1009" s="1"/>
      <c r="N1009" s="727"/>
    </row>
    <row r="1010" spans="10:14">
      <c r="J1010" s="1"/>
      <c r="N1010" s="727"/>
    </row>
    <row r="1011" spans="10:14">
      <c r="J1011" s="1"/>
      <c r="N1011" s="727"/>
    </row>
    <row r="1012" spans="10:14">
      <c r="J1012" s="1"/>
      <c r="N1012" s="727"/>
    </row>
    <row r="1013" spans="10:14">
      <c r="J1013" s="1"/>
      <c r="N1013" s="727"/>
    </row>
    <row r="1014" spans="10:14">
      <c r="J1014" s="1"/>
      <c r="N1014" s="727"/>
    </row>
    <row r="1015" spans="10:14">
      <c r="J1015" s="1"/>
      <c r="N1015" s="727"/>
    </row>
    <row r="1016" spans="10:14">
      <c r="J1016" s="1"/>
      <c r="N1016" s="727"/>
    </row>
    <row r="1017" spans="10:14">
      <c r="J1017" s="1"/>
      <c r="N1017" s="727"/>
    </row>
    <row r="1018" spans="10:14">
      <c r="J1018" s="1"/>
      <c r="N1018" s="727"/>
    </row>
    <row r="1019" spans="10:14">
      <c r="J1019" s="1"/>
      <c r="N1019" s="727"/>
    </row>
    <row r="1020" spans="10:14">
      <c r="J1020" s="1"/>
      <c r="N1020" s="727"/>
    </row>
    <row r="1021" spans="10:14">
      <c r="J1021" s="1"/>
      <c r="N1021" s="727"/>
    </row>
    <row r="1022" spans="10:14">
      <c r="J1022" s="1"/>
      <c r="N1022" s="727"/>
    </row>
    <row r="1023" spans="10:14">
      <c r="J1023" s="1"/>
      <c r="N1023" s="727"/>
    </row>
    <row r="1024" spans="10:14">
      <c r="J1024" s="1"/>
      <c r="N1024" s="727"/>
    </row>
    <row r="1025" spans="10:14">
      <c r="J1025" s="1"/>
      <c r="N1025" s="727"/>
    </row>
    <row r="1026" spans="10:14">
      <c r="J1026" s="1"/>
      <c r="N1026" s="727"/>
    </row>
    <row r="1027" spans="10:14">
      <c r="J1027" s="1"/>
      <c r="N1027" s="727"/>
    </row>
    <row r="1028" spans="10:14">
      <c r="J1028" s="1"/>
      <c r="N1028" s="727"/>
    </row>
    <row r="1029" spans="10:14">
      <c r="J1029" s="1"/>
      <c r="N1029" s="727"/>
    </row>
    <row r="1030" spans="10:14">
      <c r="J1030" s="1"/>
      <c r="N1030" s="727"/>
    </row>
    <row r="1031" spans="10:14">
      <c r="J1031" s="1"/>
      <c r="N1031" s="727"/>
    </row>
    <row r="1032" spans="10:14">
      <c r="J1032" s="1"/>
      <c r="N1032" s="727"/>
    </row>
    <row r="1033" spans="10:14">
      <c r="J1033" s="1"/>
      <c r="N1033" s="727"/>
    </row>
    <row r="1034" spans="10:14">
      <c r="J1034" s="1"/>
      <c r="N1034" s="727"/>
    </row>
    <row r="1035" spans="10:14">
      <c r="J1035" s="1"/>
      <c r="N1035" s="727"/>
    </row>
    <row r="1036" spans="10:14">
      <c r="J1036" s="1"/>
      <c r="N1036" s="727"/>
    </row>
    <row r="1037" spans="10:14">
      <c r="J1037" s="1"/>
      <c r="N1037" s="727"/>
    </row>
    <row r="1038" spans="10:14">
      <c r="J1038" s="1"/>
      <c r="N1038" s="727"/>
    </row>
    <row r="1039" spans="10:14">
      <c r="J1039" s="1"/>
      <c r="N1039" s="727"/>
    </row>
    <row r="1040" spans="10:14">
      <c r="J1040" s="1"/>
      <c r="N1040" s="727"/>
    </row>
    <row r="1041" spans="10:14">
      <c r="J1041" s="1"/>
      <c r="N1041" s="727"/>
    </row>
    <row r="1042" spans="10:14">
      <c r="J1042" s="1"/>
      <c r="N1042" s="727"/>
    </row>
    <row r="1043" spans="10:14">
      <c r="J1043" s="1"/>
      <c r="N1043" s="727"/>
    </row>
    <row r="1044" spans="10:14">
      <c r="J1044" s="1"/>
      <c r="N1044" s="727"/>
    </row>
    <row r="1045" spans="10:14">
      <c r="J1045" s="1"/>
      <c r="N1045" s="727"/>
    </row>
    <row r="1046" spans="10:14">
      <c r="J1046" s="1"/>
      <c r="N1046" s="727"/>
    </row>
    <row r="1047" spans="10:14">
      <c r="J1047" s="1"/>
      <c r="N1047" s="727"/>
    </row>
    <row r="1048" spans="10:14">
      <c r="J1048" s="1"/>
      <c r="N1048" s="727"/>
    </row>
    <row r="1049" spans="10:14">
      <c r="J1049" s="1"/>
      <c r="N1049" s="727"/>
    </row>
    <row r="1050" spans="10:14">
      <c r="J1050" s="1"/>
      <c r="N1050" s="727"/>
    </row>
    <row r="1051" spans="10:14">
      <c r="J1051" s="1"/>
      <c r="N1051" s="727"/>
    </row>
    <row r="1052" spans="10:14">
      <c r="J1052" s="1"/>
      <c r="N1052" s="727"/>
    </row>
    <row r="1053" spans="10:14">
      <c r="J1053" s="1"/>
      <c r="N1053" s="727"/>
    </row>
    <row r="1054" spans="10:14">
      <c r="J1054" s="1"/>
      <c r="N1054" s="727"/>
    </row>
    <row r="1055" spans="10:14">
      <c r="J1055" s="1"/>
      <c r="N1055" s="727"/>
    </row>
    <row r="1056" spans="10:14">
      <c r="J1056" s="1"/>
      <c r="N1056" s="727"/>
    </row>
    <row r="1057" spans="10:14">
      <c r="J1057" s="1"/>
      <c r="N1057" s="727"/>
    </row>
    <row r="1058" spans="10:14">
      <c r="J1058" s="1"/>
      <c r="N1058" s="727"/>
    </row>
    <row r="1059" spans="10:14">
      <c r="J1059" s="1"/>
      <c r="N1059" s="727"/>
    </row>
    <row r="1060" spans="10:14">
      <c r="J1060" s="1"/>
      <c r="N1060" s="727"/>
    </row>
    <row r="1061" spans="10:14">
      <c r="J1061" s="1"/>
      <c r="N1061" s="727"/>
    </row>
    <row r="1062" spans="10:14">
      <c r="J1062" s="1"/>
      <c r="N1062" s="727"/>
    </row>
    <row r="1063" spans="10:14">
      <c r="J1063" s="1"/>
      <c r="N1063" s="727"/>
    </row>
    <row r="1064" spans="10:14">
      <c r="J1064" s="1"/>
      <c r="N1064" s="727"/>
    </row>
    <row r="1065" spans="10:14">
      <c r="J1065" s="1"/>
      <c r="N1065" s="727"/>
    </row>
    <row r="1066" spans="10:14">
      <c r="J1066" s="1"/>
      <c r="N1066" s="727"/>
    </row>
    <row r="1067" spans="10:14">
      <c r="J1067" s="1"/>
      <c r="N1067" s="727"/>
    </row>
    <row r="1068" spans="10:14">
      <c r="J1068" s="1"/>
      <c r="N1068" s="727"/>
    </row>
    <row r="1069" spans="10:14">
      <c r="J1069" s="1"/>
      <c r="N1069" s="727"/>
    </row>
    <row r="1070" spans="10:14">
      <c r="J1070" s="1"/>
      <c r="N1070" s="727"/>
    </row>
    <row r="1071" spans="10:14">
      <c r="J1071" s="1"/>
      <c r="N1071" s="727"/>
    </row>
    <row r="1072" spans="10:14">
      <c r="J1072" s="1"/>
      <c r="N1072" s="727"/>
    </row>
    <row r="1073" spans="10:14">
      <c r="J1073" s="1"/>
      <c r="N1073" s="727"/>
    </row>
    <row r="1074" spans="10:14">
      <c r="J1074" s="1"/>
      <c r="N1074" s="727"/>
    </row>
    <row r="1075" spans="10:14">
      <c r="J1075" s="1"/>
      <c r="N1075" s="727"/>
    </row>
    <row r="1076" spans="10:14">
      <c r="J1076" s="1"/>
      <c r="N1076" s="727"/>
    </row>
    <row r="1077" spans="10:14">
      <c r="J1077" s="1"/>
      <c r="N1077" s="727"/>
    </row>
    <row r="1078" spans="10:14">
      <c r="J1078" s="1"/>
      <c r="N1078" s="727"/>
    </row>
    <row r="1079" spans="10:14">
      <c r="J1079" s="1"/>
      <c r="N1079" s="727"/>
    </row>
    <row r="1080" spans="10:14">
      <c r="J1080" s="1"/>
      <c r="N1080" s="727"/>
    </row>
    <row r="1081" spans="10:14">
      <c r="J1081" s="1"/>
      <c r="N1081" s="727"/>
    </row>
    <row r="1082" spans="10:14">
      <c r="J1082" s="1"/>
      <c r="N1082" s="727"/>
    </row>
    <row r="1083" spans="10:14">
      <c r="J1083" s="1"/>
      <c r="N1083" s="727"/>
    </row>
    <row r="1084" spans="10:14">
      <c r="J1084" s="1"/>
      <c r="N1084" s="727"/>
    </row>
    <row r="1085" spans="10:14">
      <c r="J1085" s="1"/>
      <c r="N1085" s="727"/>
    </row>
    <row r="1086" spans="10:14">
      <c r="J1086" s="1"/>
      <c r="N1086" s="727"/>
    </row>
    <row r="1087" spans="10:14">
      <c r="J1087" s="1"/>
      <c r="N1087" s="727"/>
    </row>
    <row r="1088" spans="10:14">
      <c r="J1088" s="1"/>
      <c r="N1088" s="727"/>
    </row>
    <row r="1089" spans="10:14">
      <c r="J1089" s="1"/>
      <c r="N1089" s="727"/>
    </row>
    <row r="1090" spans="10:14">
      <c r="J1090" s="1"/>
      <c r="N1090" s="727"/>
    </row>
    <row r="1091" spans="10:14">
      <c r="J1091" s="1"/>
      <c r="N1091" s="727"/>
    </row>
    <row r="1092" spans="10:14">
      <c r="J1092" s="1"/>
      <c r="N1092" s="727"/>
    </row>
    <row r="1093" spans="10:14">
      <c r="J1093" s="1"/>
      <c r="N1093" s="727"/>
    </row>
    <row r="1094" spans="10:14">
      <c r="J1094" s="1"/>
      <c r="N1094" s="727"/>
    </row>
    <row r="1095" spans="10:14">
      <c r="J1095" s="1"/>
      <c r="N1095" s="727"/>
    </row>
    <row r="1096" spans="10:14">
      <c r="J1096" s="1"/>
      <c r="N1096" s="727"/>
    </row>
    <row r="1097" spans="10:14">
      <c r="J1097" s="1"/>
      <c r="N1097" s="727"/>
    </row>
    <row r="1098" spans="10:14">
      <c r="J1098" s="1"/>
      <c r="N1098" s="727"/>
    </row>
    <row r="1099" spans="10:14">
      <c r="J1099" s="1"/>
      <c r="N1099" s="727"/>
    </row>
    <row r="1100" spans="10:14">
      <c r="J1100" s="1"/>
      <c r="N1100" s="727"/>
    </row>
    <row r="1101" spans="10:14">
      <c r="J1101" s="1"/>
      <c r="N1101" s="727"/>
    </row>
    <row r="1102" spans="10:14">
      <c r="J1102" s="1"/>
      <c r="N1102" s="727"/>
    </row>
    <row r="1103" spans="10:14">
      <c r="J1103" s="1"/>
      <c r="N1103" s="727"/>
    </row>
    <row r="1104" spans="10:14">
      <c r="J1104" s="1"/>
      <c r="N1104" s="727"/>
    </row>
    <row r="1105" spans="10:14">
      <c r="J1105" s="1"/>
      <c r="N1105" s="727"/>
    </row>
    <row r="1106" spans="10:14">
      <c r="J1106" s="1"/>
      <c r="N1106" s="727"/>
    </row>
    <row r="1107" spans="10:14">
      <c r="J1107" s="1"/>
      <c r="N1107" s="727"/>
    </row>
    <row r="1108" spans="10:14">
      <c r="J1108" s="1"/>
      <c r="N1108" s="727"/>
    </row>
    <row r="1109" spans="10:14">
      <c r="J1109" s="1"/>
      <c r="N1109" s="727"/>
    </row>
    <row r="1110" spans="10:14">
      <c r="J1110" s="1"/>
      <c r="N1110" s="727"/>
    </row>
    <row r="1111" spans="10:14">
      <c r="J1111" s="1"/>
      <c r="N1111" s="727"/>
    </row>
    <row r="1112" spans="10:14">
      <c r="J1112" s="1"/>
      <c r="N1112" s="727"/>
    </row>
    <row r="1113" spans="10:14">
      <c r="J1113" s="1"/>
      <c r="N1113" s="727"/>
    </row>
    <row r="1114" spans="10:14">
      <c r="J1114" s="1"/>
      <c r="N1114" s="727"/>
    </row>
    <row r="1115" spans="10:14">
      <c r="J1115" s="1"/>
      <c r="N1115" s="727"/>
    </row>
    <row r="1116" spans="10:14">
      <c r="J1116" s="1"/>
      <c r="N1116" s="727"/>
    </row>
    <row r="1117" spans="10:14">
      <c r="J1117" s="1"/>
      <c r="N1117" s="727"/>
    </row>
    <row r="1118" spans="10:14">
      <c r="J1118" s="1"/>
      <c r="N1118" s="727"/>
    </row>
    <row r="1119" spans="10:14">
      <c r="J1119" s="1"/>
      <c r="N1119" s="727"/>
    </row>
    <row r="1120" spans="10:14">
      <c r="J1120" s="1"/>
      <c r="N1120" s="727"/>
    </row>
    <row r="1121" spans="10:14">
      <c r="J1121" s="1"/>
      <c r="N1121" s="727"/>
    </row>
    <row r="1122" spans="10:14">
      <c r="J1122" s="1"/>
      <c r="N1122" s="727"/>
    </row>
    <row r="1123" spans="10:14">
      <c r="J1123" s="1"/>
      <c r="N1123" s="727"/>
    </row>
    <row r="1124" spans="10:14">
      <c r="J1124" s="1"/>
      <c r="N1124" s="727"/>
    </row>
    <row r="1125" spans="10:14">
      <c r="J1125" s="1"/>
      <c r="N1125" s="727"/>
    </row>
    <row r="1126" spans="10:14">
      <c r="J1126" s="1"/>
      <c r="N1126" s="727"/>
    </row>
    <row r="1127" spans="10:14">
      <c r="J1127" s="1"/>
      <c r="N1127" s="727"/>
    </row>
    <row r="1128" spans="10:14">
      <c r="J1128" s="1"/>
      <c r="N1128" s="727"/>
    </row>
    <row r="1129" spans="10:14">
      <c r="J1129" s="1"/>
      <c r="N1129" s="727"/>
    </row>
    <row r="1130" spans="10:14">
      <c r="J1130" s="1"/>
      <c r="N1130" s="727"/>
    </row>
    <row r="1131" spans="10:14">
      <c r="J1131" s="1"/>
      <c r="N1131" s="727"/>
    </row>
    <row r="1132" spans="10:14">
      <c r="J1132" s="1"/>
      <c r="N1132" s="727"/>
    </row>
    <row r="1133" spans="10:14">
      <c r="J1133" s="1"/>
      <c r="N1133" s="727"/>
    </row>
    <row r="1134" spans="10:14">
      <c r="J1134" s="1"/>
      <c r="N1134" s="727"/>
    </row>
    <row r="1135" spans="10:14">
      <c r="J1135" s="1"/>
      <c r="N1135" s="727"/>
    </row>
    <row r="1136" spans="10:14">
      <c r="J1136" s="1"/>
      <c r="N1136" s="727"/>
    </row>
    <row r="1137" spans="10:14">
      <c r="J1137" s="1"/>
      <c r="N1137" s="727"/>
    </row>
    <row r="1138" spans="10:14">
      <c r="J1138" s="1"/>
      <c r="N1138" s="727"/>
    </row>
    <row r="1139" spans="10:14">
      <c r="J1139" s="1"/>
      <c r="N1139" s="727"/>
    </row>
    <row r="1140" spans="10:14">
      <c r="J1140" s="1"/>
      <c r="N1140" s="727"/>
    </row>
    <row r="1141" spans="10:14">
      <c r="J1141" s="1"/>
      <c r="N1141" s="727"/>
    </row>
    <row r="1142" spans="10:14">
      <c r="J1142" s="1"/>
      <c r="N1142" s="727"/>
    </row>
    <row r="1143" spans="10:14">
      <c r="J1143" s="1"/>
      <c r="N1143" s="727"/>
    </row>
    <row r="1144" spans="10:14">
      <c r="J1144" s="1"/>
      <c r="N1144" s="727"/>
    </row>
    <row r="1145" spans="10:14">
      <c r="J1145" s="1"/>
      <c r="N1145" s="727"/>
    </row>
    <row r="1146" spans="10:14">
      <c r="J1146" s="1"/>
      <c r="N1146" s="727"/>
    </row>
    <row r="1147" spans="10:14">
      <c r="J1147" s="1"/>
      <c r="N1147" s="727"/>
    </row>
    <row r="1148" spans="10:14">
      <c r="J1148" s="1"/>
      <c r="N1148" s="727"/>
    </row>
    <row r="1149" spans="10:14">
      <c r="J1149" s="1"/>
      <c r="N1149" s="727"/>
    </row>
    <row r="1150" spans="10:14">
      <c r="J1150" s="1"/>
      <c r="N1150" s="727"/>
    </row>
    <row r="1151" spans="10:14">
      <c r="J1151" s="1"/>
      <c r="N1151" s="727"/>
    </row>
    <row r="1152" spans="10:14">
      <c r="J1152" s="1"/>
      <c r="N1152" s="727"/>
    </row>
    <row r="1153" spans="10:14">
      <c r="J1153" s="1"/>
      <c r="N1153" s="727"/>
    </row>
    <row r="1154" spans="10:14">
      <c r="J1154" s="1"/>
      <c r="N1154" s="727"/>
    </row>
    <row r="1155" spans="10:14">
      <c r="J1155" s="1"/>
      <c r="N1155" s="727"/>
    </row>
    <row r="1156" spans="10:14">
      <c r="J1156" s="1"/>
      <c r="N1156" s="727"/>
    </row>
    <row r="1157" spans="10:14">
      <c r="J1157" s="1"/>
      <c r="N1157" s="727"/>
    </row>
    <row r="1158" spans="10:14">
      <c r="J1158" s="1"/>
      <c r="N1158" s="727"/>
    </row>
    <row r="1159" spans="10:14">
      <c r="J1159" s="1"/>
      <c r="N1159" s="727"/>
    </row>
    <row r="1160" spans="10:14">
      <c r="J1160" s="1"/>
      <c r="N1160" s="727"/>
    </row>
    <row r="1161" spans="10:14">
      <c r="J1161" s="1"/>
      <c r="N1161" s="727"/>
    </row>
    <row r="1162" spans="10:14">
      <c r="J1162" s="1"/>
      <c r="N1162" s="727"/>
    </row>
    <row r="1163" spans="10:14">
      <c r="J1163" s="1"/>
      <c r="N1163" s="727"/>
    </row>
    <row r="1164" spans="10:14">
      <c r="J1164" s="1"/>
      <c r="N1164" s="727"/>
    </row>
    <row r="1165" spans="10:14">
      <c r="J1165" s="1"/>
      <c r="N1165" s="727"/>
    </row>
    <row r="1166" spans="10:14">
      <c r="J1166" s="1"/>
      <c r="N1166" s="727"/>
    </row>
    <row r="1167" spans="10:14">
      <c r="J1167" s="1"/>
      <c r="N1167" s="727"/>
    </row>
    <row r="1168" spans="10:14">
      <c r="J1168" s="1"/>
      <c r="N1168" s="727"/>
    </row>
    <row r="1169" spans="10:14">
      <c r="J1169" s="1"/>
      <c r="N1169" s="727"/>
    </row>
    <row r="1170" spans="10:14">
      <c r="J1170" s="1"/>
      <c r="N1170" s="727"/>
    </row>
    <row r="1171" spans="10:14">
      <c r="J1171" s="1"/>
      <c r="N1171" s="727"/>
    </row>
    <row r="1172" spans="10:14">
      <c r="J1172" s="1"/>
      <c r="N1172" s="727"/>
    </row>
    <row r="1173" spans="10:14">
      <c r="J1173" s="1"/>
      <c r="N1173" s="727"/>
    </row>
    <row r="1174" spans="10:14">
      <c r="J1174" s="1"/>
      <c r="N1174" s="727"/>
    </row>
    <row r="1175" spans="10:14">
      <c r="J1175" s="1"/>
      <c r="N1175" s="727"/>
    </row>
    <row r="1176" spans="10:14">
      <c r="J1176" s="1"/>
      <c r="N1176" s="727"/>
    </row>
    <row r="1177" spans="10:14">
      <c r="J1177" s="1"/>
      <c r="N1177" s="727"/>
    </row>
    <row r="1178" spans="10:14">
      <c r="J1178" s="1"/>
      <c r="N1178" s="727"/>
    </row>
    <row r="1179" spans="10:14">
      <c r="J1179" s="1"/>
      <c r="N1179" s="727"/>
    </row>
    <row r="1180" spans="10:14">
      <c r="J1180" s="1"/>
      <c r="N1180" s="727"/>
    </row>
    <row r="1181" spans="10:14">
      <c r="J1181" s="1"/>
      <c r="N1181" s="727"/>
    </row>
    <row r="1182" spans="10:14">
      <c r="J1182" s="1"/>
      <c r="N1182" s="727"/>
    </row>
    <row r="1183" spans="10:14">
      <c r="J1183" s="1"/>
      <c r="N1183" s="727"/>
    </row>
    <row r="1184" spans="10:14">
      <c r="J1184" s="1"/>
      <c r="N1184" s="727"/>
    </row>
    <row r="1185" spans="10:14">
      <c r="J1185" s="1"/>
      <c r="N1185" s="727"/>
    </row>
    <row r="1186" spans="10:14">
      <c r="J1186" s="1"/>
      <c r="N1186" s="727"/>
    </row>
    <row r="1187" spans="10:14">
      <c r="J1187" s="1"/>
      <c r="N1187" s="727"/>
    </row>
    <row r="1188" spans="10:14">
      <c r="J1188" s="1"/>
      <c r="N1188" s="727"/>
    </row>
    <row r="1189" spans="10:14">
      <c r="J1189" s="1"/>
      <c r="N1189" s="727"/>
    </row>
    <row r="1190" spans="10:14">
      <c r="J1190" s="1"/>
      <c r="N1190" s="727"/>
    </row>
    <row r="1191" spans="10:14">
      <c r="J1191" s="1"/>
      <c r="N1191" s="727"/>
    </row>
    <row r="1192" spans="10:14">
      <c r="J1192" s="1"/>
      <c r="N1192" s="727"/>
    </row>
    <row r="1193" spans="10:14">
      <c r="J1193" s="1"/>
      <c r="N1193" s="727"/>
    </row>
    <row r="1194" spans="10:14">
      <c r="J1194" s="1"/>
      <c r="N1194" s="727"/>
    </row>
    <row r="1195" spans="10:14">
      <c r="J1195" s="1"/>
      <c r="N1195" s="727"/>
    </row>
    <row r="1196" spans="10:14">
      <c r="J1196" s="1"/>
      <c r="N1196" s="727"/>
    </row>
    <row r="1197" spans="10:14">
      <c r="J1197" s="1"/>
      <c r="N1197" s="727"/>
    </row>
    <row r="1198" spans="10:14">
      <c r="J1198" s="1"/>
      <c r="N1198" s="727"/>
    </row>
    <row r="1199" spans="10:14">
      <c r="J1199" s="1"/>
      <c r="N1199" s="727"/>
    </row>
    <row r="1200" spans="10:14">
      <c r="J1200" s="1"/>
      <c r="N1200" s="727"/>
    </row>
    <row r="1201" spans="10:14">
      <c r="J1201" s="1"/>
      <c r="N1201" s="727"/>
    </row>
    <row r="1202" spans="10:14">
      <c r="J1202" s="1"/>
      <c r="N1202" s="727"/>
    </row>
    <row r="1203" spans="10:14">
      <c r="J1203" s="1"/>
      <c r="N1203" s="727"/>
    </row>
    <row r="1204" spans="10:14">
      <c r="J1204" s="1"/>
      <c r="N1204" s="727"/>
    </row>
    <row r="1205" spans="10:14">
      <c r="J1205" s="1"/>
      <c r="N1205" s="727"/>
    </row>
    <row r="1206" spans="10:14">
      <c r="J1206" s="1"/>
      <c r="N1206" s="727"/>
    </row>
    <row r="1207" spans="10:14">
      <c r="J1207" s="1"/>
      <c r="N1207" s="727"/>
    </row>
    <row r="1208" spans="10:14">
      <c r="J1208" s="1"/>
      <c r="N1208" s="727"/>
    </row>
    <row r="1209" spans="10:14">
      <c r="J1209" s="1"/>
      <c r="N1209" s="727"/>
    </row>
    <row r="1210" spans="10:14">
      <c r="J1210" s="1"/>
      <c r="N1210" s="727"/>
    </row>
    <row r="1211" spans="10:14">
      <c r="J1211" s="1"/>
      <c r="N1211" s="727"/>
    </row>
    <row r="1212" spans="10:14">
      <c r="J1212" s="1"/>
      <c r="N1212" s="727"/>
    </row>
    <row r="1213" spans="10:14">
      <c r="J1213" s="1"/>
      <c r="N1213" s="727"/>
    </row>
    <row r="1214" spans="10:14">
      <c r="J1214" s="1"/>
      <c r="N1214" s="727"/>
    </row>
    <row r="1215" spans="10:14">
      <c r="J1215" s="1"/>
      <c r="N1215" s="727"/>
    </row>
    <row r="1216" spans="10:14">
      <c r="J1216" s="1"/>
      <c r="N1216" s="727"/>
    </row>
    <row r="1217" spans="10:14">
      <c r="J1217" s="1"/>
      <c r="N1217" s="727"/>
    </row>
    <row r="1218" spans="10:14">
      <c r="J1218" s="1"/>
      <c r="N1218" s="727"/>
    </row>
    <row r="1219" spans="10:14">
      <c r="J1219" s="1"/>
      <c r="N1219" s="727"/>
    </row>
    <row r="1220" spans="10:14">
      <c r="J1220" s="1"/>
      <c r="N1220" s="727"/>
    </row>
    <row r="1221" spans="10:14">
      <c r="J1221" s="1"/>
      <c r="N1221" s="727"/>
    </row>
    <row r="1222" spans="10:14">
      <c r="J1222" s="1"/>
      <c r="N1222" s="727"/>
    </row>
    <row r="1223" spans="10:14">
      <c r="J1223" s="1"/>
      <c r="N1223" s="727"/>
    </row>
    <row r="1224" spans="10:14">
      <c r="J1224" s="1"/>
      <c r="N1224" s="727"/>
    </row>
    <row r="1225" spans="10:14">
      <c r="J1225" s="1"/>
      <c r="N1225" s="727"/>
    </row>
    <row r="1226" spans="10:14">
      <c r="J1226" s="1"/>
      <c r="N1226" s="727"/>
    </row>
    <row r="1227" spans="10:14">
      <c r="J1227" s="1"/>
      <c r="N1227" s="727"/>
    </row>
    <row r="1228" spans="10:14">
      <c r="J1228" s="1"/>
      <c r="N1228" s="727"/>
    </row>
    <row r="1229" spans="10:14">
      <c r="J1229" s="1"/>
      <c r="N1229" s="727"/>
    </row>
    <row r="1230" spans="10:14">
      <c r="J1230" s="1"/>
      <c r="N1230" s="727"/>
    </row>
    <row r="1231" spans="10:14">
      <c r="J1231" s="1"/>
      <c r="N1231" s="727"/>
    </row>
    <row r="1232" spans="10:14">
      <c r="J1232" s="1"/>
      <c r="N1232" s="727"/>
    </row>
    <row r="1233" spans="10:14">
      <c r="J1233" s="1"/>
      <c r="N1233" s="727"/>
    </row>
    <row r="1234" spans="10:14">
      <c r="J1234" s="1"/>
      <c r="N1234" s="727"/>
    </row>
    <row r="1235" spans="10:14">
      <c r="J1235" s="1"/>
      <c r="N1235" s="727"/>
    </row>
    <row r="1236" spans="10:14">
      <c r="J1236" s="1"/>
      <c r="N1236" s="727"/>
    </row>
    <row r="1237" spans="10:14">
      <c r="J1237" s="1"/>
      <c r="N1237" s="727"/>
    </row>
    <row r="1238" spans="10:14">
      <c r="J1238" s="1"/>
      <c r="N1238" s="727"/>
    </row>
    <row r="1239" spans="10:14">
      <c r="J1239" s="1"/>
      <c r="N1239" s="727"/>
    </row>
    <row r="1240" spans="10:14">
      <c r="J1240" s="1"/>
      <c r="N1240" s="727"/>
    </row>
    <row r="1241" spans="10:14">
      <c r="J1241" s="1"/>
      <c r="N1241" s="727"/>
    </row>
    <row r="1242" spans="10:14">
      <c r="J1242" s="1"/>
      <c r="N1242" s="727"/>
    </row>
    <row r="1243" spans="10:14">
      <c r="J1243" s="1"/>
      <c r="N1243" s="727"/>
    </row>
    <row r="1244" spans="10:14">
      <c r="J1244" s="1"/>
      <c r="N1244" s="727"/>
    </row>
    <row r="1245" spans="10:14">
      <c r="J1245" s="1"/>
      <c r="N1245" s="727"/>
    </row>
    <row r="1246" spans="10:14">
      <c r="J1246" s="1"/>
      <c r="N1246" s="727"/>
    </row>
    <row r="1247" spans="10:14">
      <c r="J1247" s="1"/>
      <c r="N1247" s="727"/>
    </row>
    <row r="1248" spans="10:14">
      <c r="J1248" s="1"/>
      <c r="N1248" s="727"/>
    </row>
    <row r="1249" spans="10:14">
      <c r="J1249" s="1"/>
      <c r="N1249" s="727"/>
    </row>
    <row r="1250" spans="10:14">
      <c r="J1250" s="1"/>
      <c r="N1250" s="727"/>
    </row>
    <row r="1251" spans="10:14">
      <c r="J1251" s="1"/>
      <c r="N1251" s="727"/>
    </row>
    <row r="1252" spans="10:14">
      <c r="J1252" s="1"/>
      <c r="N1252" s="727"/>
    </row>
    <row r="1253" spans="10:14">
      <c r="J1253" s="1"/>
      <c r="N1253" s="727"/>
    </row>
    <row r="1254" spans="10:14">
      <c r="J1254" s="1"/>
      <c r="N1254" s="727"/>
    </row>
    <row r="1255" spans="10:14">
      <c r="J1255" s="1"/>
      <c r="N1255" s="727"/>
    </row>
    <row r="1256" spans="10:14">
      <c r="J1256" s="1"/>
      <c r="N1256" s="727"/>
    </row>
    <row r="1257" spans="10:14">
      <c r="J1257" s="1"/>
      <c r="N1257" s="727"/>
    </row>
    <row r="1258" spans="10:14">
      <c r="J1258" s="1"/>
      <c r="N1258" s="727"/>
    </row>
    <row r="1259" spans="10:14">
      <c r="J1259" s="1"/>
      <c r="N1259" s="727"/>
    </row>
    <row r="1260" spans="10:14">
      <c r="J1260" s="1"/>
      <c r="N1260" s="727"/>
    </row>
    <row r="1261" spans="10:14">
      <c r="J1261" s="1"/>
      <c r="N1261" s="727"/>
    </row>
    <row r="1262" spans="10:14">
      <c r="J1262" s="1"/>
      <c r="N1262" s="727"/>
    </row>
    <row r="1263" spans="10:14">
      <c r="J1263" s="1"/>
      <c r="N1263" s="727"/>
    </row>
    <row r="1264" spans="10:14">
      <c r="J1264" s="1"/>
      <c r="N1264" s="727"/>
    </row>
    <row r="1265" spans="10:14">
      <c r="J1265" s="1"/>
      <c r="N1265" s="727"/>
    </row>
    <row r="1266" spans="10:14">
      <c r="J1266" s="1"/>
      <c r="N1266" s="727"/>
    </row>
    <row r="1267" spans="10:14">
      <c r="J1267" s="1"/>
      <c r="N1267" s="727"/>
    </row>
    <row r="1268" spans="10:14">
      <c r="J1268" s="1"/>
      <c r="N1268" s="727"/>
    </row>
    <row r="1269" spans="10:14">
      <c r="J1269" s="1"/>
      <c r="N1269" s="727"/>
    </row>
    <row r="1270" spans="10:14">
      <c r="J1270" s="1"/>
      <c r="N1270" s="727"/>
    </row>
    <row r="1271" spans="10:14">
      <c r="J1271" s="1"/>
      <c r="N1271" s="727"/>
    </row>
    <row r="1272" spans="10:14">
      <c r="J1272" s="1"/>
      <c r="N1272" s="727"/>
    </row>
    <row r="1273" spans="10:14">
      <c r="J1273" s="1"/>
      <c r="N1273" s="727"/>
    </row>
    <row r="1274" spans="10:14">
      <c r="J1274" s="1"/>
      <c r="N1274" s="727"/>
    </row>
    <row r="1275" spans="10:14">
      <c r="J1275" s="1"/>
      <c r="N1275" s="727"/>
    </row>
    <row r="1276" spans="10:14">
      <c r="J1276" s="1"/>
      <c r="N1276" s="727"/>
    </row>
    <row r="1277" spans="10:14">
      <c r="J1277" s="1"/>
      <c r="N1277" s="727"/>
    </row>
    <row r="1278" spans="10:14">
      <c r="J1278" s="1"/>
      <c r="N1278" s="727"/>
    </row>
    <row r="1279" spans="10:14">
      <c r="J1279" s="1"/>
      <c r="N1279" s="727"/>
    </row>
    <row r="1280" spans="10:14">
      <c r="J1280" s="1"/>
      <c r="N1280" s="727"/>
    </row>
    <row r="1281" spans="10:14">
      <c r="J1281" s="1"/>
      <c r="N1281" s="727"/>
    </row>
    <row r="1282" spans="10:14">
      <c r="J1282" s="1"/>
      <c r="N1282" s="727"/>
    </row>
    <row r="1283" spans="10:14">
      <c r="J1283" s="1"/>
      <c r="N1283" s="727"/>
    </row>
    <row r="1284" spans="10:14">
      <c r="J1284" s="1"/>
      <c r="N1284" s="727"/>
    </row>
    <row r="1285" spans="10:14">
      <c r="J1285" s="1"/>
      <c r="N1285" s="727"/>
    </row>
    <row r="1286" spans="10:14">
      <c r="J1286" s="1"/>
      <c r="N1286" s="727"/>
    </row>
    <row r="1287" spans="10:14">
      <c r="J1287" s="1"/>
      <c r="N1287" s="727"/>
    </row>
    <row r="1288" spans="10:14">
      <c r="J1288" s="1"/>
      <c r="N1288" s="727"/>
    </row>
    <row r="1289" spans="10:14">
      <c r="J1289" s="1"/>
      <c r="N1289" s="727"/>
    </row>
    <row r="1290" spans="10:14">
      <c r="J1290" s="1"/>
      <c r="N1290" s="727"/>
    </row>
    <row r="1291" spans="10:14">
      <c r="J1291" s="1"/>
      <c r="N1291" s="727"/>
    </row>
    <row r="1292" spans="10:14">
      <c r="J1292" s="1"/>
      <c r="N1292" s="727"/>
    </row>
    <row r="1293" spans="10:14">
      <c r="J1293" s="1"/>
      <c r="N1293" s="727"/>
    </row>
    <row r="1294" spans="10:14">
      <c r="J1294" s="1"/>
      <c r="N1294" s="727"/>
    </row>
    <row r="1295" spans="10:14">
      <c r="J1295" s="1"/>
      <c r="N1295" s="727"/>
    </row>
    <row r="1296" spans="10:14">
      <c r="J1296" s="1"/>
      <c r="N1296" s="727"/>
    </row>
    <row r="1297" spans="10:14">
      <c r="J1297" s="1"/>
      <c r="N1297" s="727"/>
    </row>
    <row r="1298" spans="10:14">
      <c r="J1298" s="1"/>
      <c r="N1298" s="727"/>
    </row>
    <row r="1299" spans="10:14">
      <c r="J1299" s="1"/>
      <c r="N1299" s="727"/>
    </row>
    <row r="1300" spans="10:14">
      <c r="J1300" s="1"/>
      <c r="N1300" s="727"/>
    </row>
    <row r="1301" spans="10:14">
      <c r="J1301" s="1"/>
      <c r="N1301" s="727"/>
    </row>
    <row r="1302" spans="10:14">
      <c r="J1302" s="1"/>
      <c r="N1302" s="727"/>
    </row>
    <row r="1303" spans="10:14">
      <c r="J1303" s="1"/>
      <c r="N1303" s="727"/>
    </row>
    <row r="1304" spans="10:14">
      <c r="J1304" s="1"/>
      <c r="N1304" s="727"/>
    </row>
    <row r="1305" spans="10:14">
      <c r="J1305" s="1"/>
      <c r="N1305" s="727"/>
    </row>
    <row r="1306" spans="10:14">
      <c r="J1306" s="1"/>
      <c r="N1306" s="727"/>
    </row>
    <row r="1307" spans="10:14">
      <c r="J1307" s="1"/>
      <c r="N1307" s="727"/>
    </row>
    <row r="1308" spans="10:14">
      <c r="J1308" s="1"/>
      <c r="N1308" s="727"/>
    </row>
    <row r="1309" spans="10:14">
      <c r="J1309" s="1"/>
      <c r="N1309" s="727"/>
    </row>
    <row r="1310" spans="10:14">
      <c r="J1310" s="1"/>
      <c r="N1310" s="727"/>
    </row>
    <row r="1311" spans="10:14">
      <c r="J1311" s="1"/>
      <c r="N1311" s="727"/>
    </row>
    <row r="1312" spans="10:14">
      <c r="J1312" s="1"/>
      <c r="N1312" s="727"/>
    </row>
    <row r="1313" spans="10:14">
      <c r="J1313" s="1"/>
      <c r="N1313" s="727"/>
    </row>
    <row r="1314" spans="10:14">
      <c r="J1314" s="1"/>
      <c r="N1314" s="727"/>
    </row>
    <row r="1315" spans="10:14">
      <c r="J1315" s="1"/>
      <c r="N1315" s="727"/>
    </row>
    <row r="1316" spans="10:14">
      <c r="J1316" s="1"/>
      <c r="N1316" s="727"/>
    </row>
    <row r="1317" spans="10:14">
      <c r="J1317" s="1"/>
      <c r="N1317" s="727"/>
    </row>
    <row r="1318" spans="10:14">
      <c r="J1318" s="1"/>
      <c r="N1318" s="727"/>
    </row>
    <row r="1319" spans="10:14">
      <c r="J1319" s="1"/>
      <c r="N1319" s="727"/>
    </row>
    <row r="1320" spans="10:14">
      <c r="J1320" s="1"/>
      <c r="N1320" s="727"/>
    </row>
    <row r="1321" spans="10:14">
      <c r="J1321" s="1"/>
      <c r="N1321" s="727"/>
    </row>
    <row r="1322" spans="10:14">
      <c r="J1322" s="1"/>
      <c r="N1322" s="727"/>
    </row>
    <row r="1323" spans="10:14">
      <c r="J1323" s="1"/>
      <c r="N1323" s="727"/>
    </row>
    <row r="1324" spans="10:14">
      <c r="J1324" s="1"/>
      <c r="N1324" s="727"/>
    </row>
    <row r="1325" spans="10:14">
      <c r="J1325" s="1"/>
      <c r="N1325" s="727"/>
    </row>
    <row r="1326" spans="10:14">
      <c r="J1326" s="1"/>
      <c r="N1326" s="727"/>
    </row>
    <row r="1327" spans="10:14">
      <c r="J1327" s="1"/>
      <c r="N1327" s="727"/>
    </row>
  </sheetData>
  <sheetProtection algorithmName="SHA-512" hashValue="6I1y8GKQjfgnEMeNHlmOPg2olA7xMCIPK+T97PIWccyUBM/IBXVbCCcizK9usnor/lUtf0xAVGP1AOvGSLc4Tg==" saltValue="Px/39yDzhSGK1fYoeHYTjg==" spinCount="100000" sheet="1" objects="1" scenarios="1"/>
  <customSheetViews>
    <customSheetView guid="{80DBB23A-788A-4876-A46F-C8CD77F4CEEC}" showGridLines="0" fitToPage="1">
      <pane ySplit="1" topLeftCell="A344" activePane="bottomLeft" state="frozen"/>
      <selection pane="bottomLeft" activeCell="F296" sqref="F296"/>
      <pageMargins left="0.7" right="0.7" top="0.75" bottom="0.75" header="0" footer="0"/>
      <pageSetup fitToHeight="0" orientation="portrait"/>
    </customSheetView>
    <customSheetView guid="{E56CFA07-B62D-4672-9EDE-094AE1102D0C}" showGridLines="0" fitToPage="1">
      <pane ySplit="1" topLeftCell="A2" activePane="bottomLeft" state="frozen"/>
      <selection pane="bottomLeft" activeCell="B3" sqref="B3"/>
      <pageMargins left="0.7" right="0.7" top="0.75" bottom="0.75" header="0" footer="0"/>
      <pageSetup fitToHeight="0" orientation="portrait"/>
    </customSheetView>
    <customSheetView guid="{FB8FBA87-37E8-4FC2-B783-5AECFD22DC45}" showGridLines="0" fitToPage="1">
      <pane ySplit="1" topLeftCell="A2" activePane="bottomLeft" state="frozen"/>
      <selection pane="bottomLeft" activeCell="F296" sqref="F296"/>
      <pageMargins left="0.7" right="0.7" top="0.75" bottom="0.75" header="0" footer="0"/>
      <pageSetup fitToHeight="0" orientation="portrait"/>
    </customSheetView>
  </customSheetViews>
  <mergeCells count="45">
    <mergeCell ref="D8:F8"/>
    <mergeCell ref="G8:H8"/>
    <mergeCell ref="B46:M46"/>
    <mergeCell ref="D49:F49"/>
    <mergeCell ref="G49:H49"/>
    <mergeCell ref="B103:M103"/>
    <mergeCell ref="B123:M123"/>
    <mergeCell ref="B127:M127"/>
    <mergeCell ref="B152:M152"/>
    <mergeCell ref="B153:M153"/>
    <mergeCell ref="B154:M154"/>
    <mergeCell ref="B155:M155"/>
    <mergeCell ref="B156:M156"/>
    <mergeCell ref="B157:M157"/>
    <mergeCell ref="B158:M158"/>
    <mergeCell ref="B169:M169"/>
    <mergeCell ref="B170:M170"/>
    <mergeCell ref="B171:M171"/>
    <mergeCell ref="B172:M172"/>
    <mergeCell ref="B173:M173"/>
    <mergeCell ref="B174:M174"/>
    <mergeCell ref="B175:M175"/>
    <mergeCell ref="B182:M182"/>
    <mergeCell ref="B183:M183"/>
    <mergeCell ref="B184:M184"/>
    <mergeCell ref="B191:M191"/>
    <mergeCell ref="B192:M192"/>
    <mergeCell ref="B193:M193"/>
    <mergeCell ref="B199:M199"/>
    <mergeCell ref="B207:E207"/>
    <mergeCell ref="F292:I292"/>
    <mergeCell ref="J292:M292"/>
    <mergeCell ref="F314:I314"/>
    <mergeCell ref="J314:M314"/>
    <mergeCell ref="F330:I330"/>
    <mergeCell ref="B505:M505"/>
    <mergeCell ref="B509:M509"/>
    <mergeCell ref="J330:M330"/>
    <mergeCell ref="B406:M406"/>
    <mergeCell ref="B479:M479"/>
    <mergeCell ref="L484:M484"/>
    <mergeCell ref="B499:M499"/>
    <mergeCell ref="B500:M500"/>
    <mergeCell ref="B504:M504"/>
    <mergeCell ref="B359:M359"/>
  </mergeCells>
  <hyperlinks>
    <hyperlink ref="B205" r:id="rId1" xr:uid="{00000000-0004-0000-0B00-000000000000}"/>
  </hyperlinks>
  <pageMargins left="0.7" right="0.7" top="0.75" bottom="0.75" header="0" footer="0"/>
  <pageSetup fitToHeight="0"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pageSetUpPr fitToPage="1"/>
  </sheetPr>
  <dimension ref="A1:AA1264"/>
  <sheetViews>
    <sheetView showGridLines="0" workbookViewId="0">
      <pane ySplit="1" topLeftCell="A2" activePane="bottomLeft" state="frozen"/>
      <selection pane="bottomLeft" activeCell="F401" sqref="F401"/>
    </sheetView>
  </sheetViews>
  <sheetFormatPr defaultColWidth="14.42578125" defaultRowHeight="15" customHeight="1"/>
  <cols>
    <col min="1" max="1" width="4" customWidth="1"/>
    <col min="2" max="2" width="32.85546875" customWidth="1"/>
    <col min="3" max="3" width="4" customWidth="1"/>
    <col min="4" max="4" width="3" hidden="1" customWidth="1"/>
    <col min="5" max="12" width="19.5703125" customWidth="1"/>
    <col min="13" max="13" width="31.7109375" hidden="1" customWidth="1"/>
    <col min="14" max="14" width="23.5703125" hidden="1" customWidth="1"/>
    <col min="15" max="15" width="8.7109375" hidden="1" customWidth="1"/>
    <col min="16" max="16" width="8.7109375" customWidth="1"/>
    <col min="17" max="17" width="8.7109375" hidden="1" customWidth="1"/>
    <col min="18" max="27" width="8.7109375" customWidth="1"/>
  </cols>
  <sheetData>
    <row r="1" spans="1:27" ht="15.75" customHeight="1">
      <c r="A1" s="76" t="s">
        <v>591</v>
      </c>
      <c r="B1" s="77"/>
      <c r="C1" s="77"/>
      <c r="D1" s="77"/>
      <c r="E1" s="77"/>
      <c r="F1" s="77"/>
      <c r="G1" s="78"/>
      <c r="H1" s="78"/>
      <c r="I1" s="78"/>
      <c r="J1" s="78"/>
      <c r="K1" s="78"/>
      <c r="L1" s="78"/>
      <c r="M1" s="176" t="s">
        <v>592</v>
      </c>
      <c r="N1" s="596" t="s">
        <v>593</v>
      </c>
      <c r="O1" s="596"/>
      <c r="P1" s="80"/>
      <c r="Q1" s="80"/>
      <c r="R1" s="80"/>
      <c r="S1" s="80"/>
      <c r="T1" s="80"/>
      <c r="U1" s="80"/>
      <c r="V1" s="80"/>
      <c r="W1" s="80"/>
      <c r="X1" s="80"/>
      <c r="Y1" s="80"/>
      <c r="Z1" s="80"/>
      <c r="AA1" s="80"/>
    </row>
    <row r="2" spans="1:27" s="1402" customFormat="1" ht="15.75" customHeight="1">
      <c r="A2" s="1850"/>
      <c r="B2" s="1851"/>
      <c r="C2" s="1851"/>
      <c r="D2" s="1851"/>
      <c r="E2" s="1851"/>
      <c r="F2" s="1851"/>
      <c r="G2" s="619"/>
      <c r="H2" s="619"/>
      <c r="I2" s="619"/>
      <c r="J2" s="619"/>
      <c r="K2" s="619"/>
      <c r="L2" s="619"/>
      <c r="M2" s="1852"/>
      <c r="N2" s="780"/>
      <c r="O2" s="780"/>
      <c r="P2" s="619"/>
      <c r="Q2" s="619"/>
      <c r="R2" s="619"/>
      <c r="S2" s="619"/>
      <c r="T2" s="619"/>
      <c r="U2" s="619"/>
      <c r="V2" s="619"/>
      <c r="W2" s="619"/>
      <c r="X2" s="619"/>
      <c r="Y2" s="619"/>
      <c r="Z2" s="619"/>
      <c r="AA2" s="619"/>
    </row>
    <row r="3" spans="1:27" s="1402" customFormat="1" ht="15.75" customHeight="1" thickBot="1">
      <c r="A3" s="1850"/>
      <c r="B3" s="1851"/>
      <c r="C3" s="1851"/>
      <c r="D3" s="1851"/>
      <c r="E3" s="1851"/>
      <c r="F3" s="1851"/>
      <c r="G3" s="619"/>
      <c r="H3" s="619"/>
      <c r="I3" s="13" t="s">
        <v>228</v>
      </c>
      <c r="J3" s="84"/>
      <c r="K3" s="619"/>
      <c r="L3" s="619"/>
      <c r="M3" s="1852"/>
      <c r="N3" s="780"/>
      <c r="O3" s="780"/>
      <c r="P3" s="619"/>
      <c r="Q3" s="619"/>
      <c r="R3" s="619"/>
      <c r="S3" s="619"/>
      <c r="T3" s="619"/>
      <c r="U3" s="619"/>
      <c r="V3" s="619"/>
      <c r="W3" s="619"/>
      <c r="X3" s="619"/>
      <c r="Y3" s="619"/>
      <c r="Z3" s="619"/>
      <c r="AA3" s="619"/>
    </row>
    <row r="4" spans="1:27" s="1402" customFormat="1" ht="15.75" customHeight="1" thickBot="1">
      <c r="A4" s="1850"/>
      <c r="B4" s="1851"/>
      <c r="C4" s="1851"/>
      <c r="D4" s="1851"/>
      <c r="E4" s="1851"/>
      <c r="F4" s="1851"/>
      <c r="G4" s="619"/>
      <c r="H4" s="619"/>
      <c r="I4" s="86" t="s">
        <v>594</v>
      </c>
      <c r="J4" s="1091"/>
      <c r="K4" s="619"/>
      <c r="L4" s="619"/>
      <c r="M4" s="1852"/>
      <c r="N4" s="780"/>
      <c r="O4" s="780"/>
      <c r="P4" s="619"/>
      <c r="Q4" s="619"/>
      <c r="R4" s="619"/>
      <c r="S4" s="619"/>
      <c r="T4" s="619"/>
      <c r="U4" s="619"/>
      <c r="V4" s="619"/>
      <c r="W4" s="619"/>
      <c r="X4" s="619"/>
      <c r="Y4" s="619"/>
      <c r="Z4" s="619"/>
      <c r="AA4" s="619"/>
    </row>
    <row r="5" spans="1:27" s="1402" customFormat="1" ht="15.75" customHeight="1">
      <c r="A5" s="1850"/>
      <c r="B5" s="1851"/>
      <c r="C5" s="1851"/>
      <c r="D5" s="1851"/>
      <c r="E5" s="1851"/>
      <c r="F5" s="1851"/>
      <c r="G5" s="619"/>
      <c r="H5" s="619"/>
      <c r="I5" s="619"/>
      <c r="J5" s="619"/>
      <c r="K5" s="619"/>
      <c r="L5" s="619"/>
      <c r="M5" s="1852"/>
      <c r="N5" s="780"/>
      <c r="O5" s="780"/>
      <c r="P5" s="619"/>
      <c r="Q5" s="619"/>
      <c r="R5" s="619"/>
      <c r="S5" s="619"/>
      <c r="T5" s="619"/>
      <c r="U5" s="619"/>
      <c r="V5" s="619"/>
      <c r="W5" s="619"/>
      <c r="X5" s="619"/>
      <c r="Y5" s="619"/>
      <c r="Z5" s="619"/>
      <c r="AA5" s="619"/>
    </row>
    <row r="6" spans="1:27" ht="12" customHeight="1" thickBot="1">
      <c r="A6" s="11" t="s">
        <v>70</v>
      </c>
      <c r="B6" s="9" t="s">
        <v>71</v>
      </c>
      <c r="C6" s="80"/>
      <c r="D6" s="80"/>
      <c r="E6" s="80"/>
      <c r="F6" s="80"/>
      <c r="G6" s="80"/>
      <c r="H6" s="80"/>
      <c r="I6" s="80"/>
      <c r="J6" s="80"/>
      <c r="L6" s="80"/>
      <c r="M6" s="177"/>
      <c r="N6" s="80"/>
      <c r="O6" s="80"/>
      <c r="P6" s="80"/>
      <c r="Q6" s="80"/>
      <c r="R6" s="80"/>
      <c r="S6" s="80"/>
      <c r="T6" s="80"/>
      <c r="U6" s="80"/>
      <c r="V6" s="80"/>
      <c r="W6" s="80"/>
      <c r="X6" s="80"/>
      <c r="Y6" s="80"/>
      <c r="Z6" s="80"/>
      <c r="AA6" s="80"/>
    </row>
    <row r="7" spans="1:27" ht="15.75" thickBot="1">
      <c r="A7" s="15"/>
      <c r="B7" s="80"/>
      <c r="C7" s="80"/>
      <c r="D7" s="80"/>
      <c r="E7" s="80"/>
      <c r="F7" s="80"/>
      <c r="G7" s="2113" t="s">
        <v>1353</v>
      </c>
      <c r="H7" s="1946"/>
      <c r="I7" s="1946"/>
      <c r="J7" s="1947"/>
      <c r="K7" s="728" t="s">
        <v>1354</v>
      </c>
      <c r="L7" s="80"/>
      <c r="M7" s="709"/>
      <c r="N7" s="678"/>
      <c r="O7" s="729" t="s">
        <v>1355</v>
      </c>
      <c r="P7" s="80"/>
      <c r="Q7" s="80"/>
      <c r="R7" s="80"/>
      <c r="S7" s="80"/>
      <c r="T7" s="80"/>
      <c r="U7" s="80"/>
      <c r="V7" s="80"/>
      <c r="W7" s="80"/>
      <c r="X7" s="80"/>
      <c r="Y7" s="80"/>
      <c r="Z7" s="80"/>
      <c r="AA7" s="80"/>
    </row>
    <row r="8" spans="1:27" ht="12" customHeight="1">
      <c r="A8" s="606"/>
      <c r="B8" s="15"/>
      <c r="C8" s="80"/>
      <c r="D8" s="80"/>
      <c r="E8" s="80"/>
      <c r="F8" s="80"/>
      <c r="G8" s="2114" t="s">
        <v>474</v>
      </c>
      <c r="H8" s="2114" t="s">
        <v>475</v>
      </c>
      <c r="I8" s="2116" t="s">
        <v>1356</v>
      </c>
      <c r="J8" s="2114" t="s">
        <v>1357</v>
      </c>
      <c r="K8" s="2114" t="s">
        <v>1358</v>
      </c>
      <c r="L8" s="1957" t="s">
        <v>232</v>
      </c>
      <c r="M8" s="177"/>
      <c r="N8" s="80"/>
      <c r="O8" s="80"/>
      <c r="P8" s="80"/>
      <c r="Q8" s="80"/>
      <c r="R8" s="80"/>
      <c r="S8" s="80"/>
      <c r="T8" s="80"/>
      <c r="U8" s="80"/>
      <c r="V8" s="80"/>
      <c r="W8" s="80"/>
      <c r="X8" s="80"/>
      <c r="Y8" s="80"/>
      <c r="Z8" s="80"/>
      <c r="AA8" s="80"/>
    </row>
    <row r="9" spans="1:27" ht="24.75" customHeight="1" thickBot="1">
      <c r="A9" s="15"/>
      <c r="B9" s="80"/>
      <c r="C9" s="80"/>
      <c r="D9" s="80"/>
      <c r="E9" s="80"/>
      <c r="F9" s="80"/>
      <c r="G9" s="2115"/>
      <c r="H9" s="2115"/>
      <c r="I9" s="2117"/>
      <c r="J9" s="2115"/>
      <c r="K9" s="2115"/>
      <c r="L9" s="2118"/>
      <c r="M9" s="709"/>
      <c r="N9" s="116"/>
      <c r="O9" s="80" t="s">
        <v>1359</v>
      </c>
      <c r="P9" s="80"/>
      <c r="Q9" s="80"/>
      <c r="R9" s="80"/>
      <c r="S9" s="80"/>
      <c r="T9" s="80"/>
      <c r="U9" s="80"/>
      <c r="V9" s="80"/>
      <c r="W9" s="80"/>
      <c r="X9" s="80"/>
      <c r="Y9" s="80"/>
      <c r="Z9" s="80"/>
      <c r="AA9" s="80"/>
    </row>
    <row r="10" spans="1:27" ht="12" customHeight="1">
      <c r="A10" s="15"/>
      <c r="B10" s="80"/>
      <c r="C10" s="80"/>
      <c r="D10" s="80"/>
      <c r="E10" s="80"/>
      <c r="F10" s="80"/>
      <c r="G10" s="604" t="s">
        <v>142</v>
      </c>
      <c r="H10" s="604" t="s">
        <v>142</v>
      </c>
      <c r="I10" s="604" t="s">
        <v>142</v>
      </c>
      <c r="J10" s="604" t="s">
        <v>142</v>
      </c>
      <c r="K10" s="604" t="s">
        <v>142</v>
      </c>
      <c r="L10" s="604" t="s">
        <v>142</v>
      </c>
      <c r="M10" s="177"/>
      <c r="N10" s="80"/>
      <c r="O10" s="80"/>
      <c r="P10" s="80"/>
      <c r="Q10" s="80"/>
      <c r="R10" s="80"/>
      <c r="S10" s="80"/>
      <c r="T10" s="80"/>
      <c r="U10" s="80"/>
      <c r="V10" s="80"/>
      <c r="W10" s="80"/>
      <c r="X10" s="80"/>
      <c r="Y10" s="80"/>
      <c r="Z10" s="80"/>
      <c r="AA10" s="80"/>
    </row>
    <row r="11" spans="1:27" ht="12" customHeight="1">
      <c r="A11" s="15"/>
      <c r="B11" s="606" t="s">
        <v>1131</v>
      </c>
      <c r="C11" s="80"/>
      <c r="D11" s="80"/>
      <c r="E11" s="80"/>
      <c r="F11" s="80"/>
      <c r="G11" s="80"/>
      <c r="H11" s="604"/>
      <c r="I11" s="604"/>
      <c r="J11" s="604"/>
      <c r="K11" s="1"/>
      <c r="L11" s="604"/>
      <c r="M11" s="389" t="s">
        <v>1360</v>
      </c>
      <c r="N11" s="116"/>
      <c r="O11" s="80" t="s">
        <v>1361</v>
      </c>
      <c r="P11" s="80"/>
      <c r="Q11" s="80"/>
      <c r="R11" s="80"/>
      <c r="S11" s="80"/>
      <c r="T11" s="80"/>
      <c r="U11" s="80"/>
      <c r="V11" s="80"/>
      <c r="W11" s="80"/>
      <c r="X11" s="80"/>
      <c r="Y11" s="80"/>
      <c r="Z11" s="80"/>
      <c r="AA11" s="80"/>
    </row>
    <row r="12" spans="1:27" s="4" customFormat="1" ht="12" customHeight="1">
      <c r="A12" s="15"/>
      <c r="B12" s="611" t="s">
        <v>1105</v>
      </c>
      <c r="C12" s="15"/>
      <c r="D12" s="15"/>
      <c r="E12" s="15"/>
      <c r="F12" s="15"/>
      <c r="G12" s="1680"/>
      <c r="H12" s="1680"/>
      <c r="I12" s="1680"/>
      <c r="J12" s="1680"/>
      <c r="K12" s="1680"/>
      <c r="L12" s="1634">
        <f>SUM(G12:K12)</f>
        <v>0</v>
      </c>
      <c r="M12" s="248"/>
      <c r="N12" s="15"/>
      <c r="O12" s="15"/>
      <c r="P12" s="15"/>
      <c r="Q12" s="15"/>
      <c r="R12" s="15"/>
      <c r="S12" s="15"/>
      <c r="T12" s="15"/>
      <c r="U12" s="15"/>
      <c r="V12" s="15"/>
      <c r="W12" s="15"/>
      <c r="X12" s="15"/>
      <c r="Y12" s="15"/>
      <c r="Z12" s="15"/>
      <c r="AA12" s="15"/>
    </row>
    <row r="13" spans="1:27" ht="12" customHeight="1">
      <c r="A13" s="80"/>
      <c r="B13" s="80" t="s">
        <v>849</v>
      </c>
      <c r="C13" s="80"/>
      <c r="D13" s="80"/>
      <c r="E13" s="80"/>
      <c r="F13" s="80"/>
      <c r="G13" s="1643"/>
      <c r="H13" s="1643"/>
      <c r="I13" s="1643"/>
      <c r="J13" s="1643"/>
      <c r="K13" s="1643"/>
      <c r="L13" s="1638">
        <f t="shared" ref="L13:L23" si="0">SUM(G13:K13)</f>
        <v>0</v>
      </c>
      <c r="M13" s="389" t="s">
        <v>1362</v>
      </c>
      <c r="N13" s="80"/>
      <c r="O13" s="80"/>
      <c r="P13" s="80"/>
      <c r="Q13" s="80"/>
      <c r="R13" s="80"/>
      <c r="S13" s="80"/>
      <c r="T13" s="80"/>
      <c r="U13" s="80"/>
      <c r="V13" s="80"/>
      <c r="W13" s="80"/>
      <c r="X13" s="80"/>
      <c r="Y13" s="80"/>
      <c r="Z13" s="80"/>
      <c r="AA13" s="80"/>
    </row>
    <row r="14" spans="1:27" ht="12" customHeight="1">
      <c r="A14" s="80"/>
      <c r="B14" s="80" t="s">
        <v>1363</v>
      </c>
      <c r="C14" s="80"/>
      <c r="D14" s="80"/>
      <c r="E14" s="80"/>
      <c r="F14" s="80"/>
      <c r="G14" s="1643"/>
      <c r="H14" s="1643"/>
      <c r="I14" s="1643"/>
      <c r="J14" s="1643"/>
      <c r="K14" s="1643"/>
      <c r="L14" s="1638">
        <f t="shared" si="0"/>
        <v>0</v>
      </c>
      <c r="M14" s="177"/>
      <c r="N14" s="80"/>
      <c r="O14" s="80"/>
      <c r="P14" s="80"/>
      <c r="Q14" s="80"/>
      <c r="R14" s="80"/>
      <c r="S14" s="80"/>
      <c r="T14" s="80"/>
      <c r="U14" s="80"/>
      <c r="V14" s="80"/>
      <c r="W14" s="80"/>
      <c r="X14" s="80"/>
      <c r="Y14" s="80"/>
      <c r="Z14" s="80"/>
      <c r="AA14" s="80"/>
    </row>
    <row r="15" spans="1:27" ht="12" customHeight="1">
      <c r="A15" s="80"/>
      <c r="B15" s="1332" t="s">
        <v>1136</v>
      </c>
      <c r="C15" s="80"/>
      <c r="D15" s="80"/>
      <c r="E15" s="80"/>
      <c r="F15" s="80"/>
      <c r="G15" s="1643"/>
      <c r="H15" s="1643"/>
      <c r="I15" s="1643"/>
      <c r="J15" s="1643"/>
      <c r="K15" s="1643"/>
      <c r="L15" s="1638">
        <f t="shared" si="0"/>
        <v>0</v>
      </c>
      <c r="M15" s="177"/>
      <c r="N15" s="80"/>
      <c r="O15" s="80"/>
      <c r="P15" s="80"/>
      <c r="Q15" s="80"/>
      <c r="R15" s="80"/>
      <c r="S15" s="80"/>
      <c r="T15" s="80"/>
      <c r="U15" s="80"/>
      <c r="V15" s="80"/>
      <c r="W15" s="80"/>
      <c r="X15" s="80"/>
      <c r="Y15" s="80"/>
      <c r="Z15" s="80"/>
      <c r="AA15" s="80"/>
    </row>
    <row r="16" spans="1:27" ht="12" customHeight="1">
      <c r="A16" s="80"/>
      <c r="B16" s="603" t="s">
        <v>850</v>
      </c>
      <c r="C16" s="80"/>
      <c r="D16" s="80"/>
      <c r="E16" s="80"/>
      <c r="F16" s="80"/>
      <c r="G16" s="1643"/>
      <c r="H16" s="1643"/>
      <c r="I16" s="1643"/>
      <c r="J16" s="1643"/>
      <c r="K16" s="1643"/>
      <c r="L16" s="1638">
        <f t="shared" si="0"/>
        <v>0</v>
      </c>
      <c r="M16" s="389" t="s">
        <v>1364</v>
      </c>
      <c r="N16" s="80"/>
      <c r="O16" s="80"/>
      <c r="P16" s="80"/>
      <c r="Q16" s="80"/>
      <c r="R16" s="80"/>
      <c r="S16" s="80"/>
      <c r="T16" s="80"/>
      <c r="U16" s="80"/>
      <c r="V16" s="80"/>
      <c r="W16" s="80"/>
      <c r="X16" s="80"/>
      <c r="Y16" s="80"/>
      <c r="Z16" s="80"/>
      <c r="AA16" s="80"/>
    </row>
    <row r="17" spans="1:27" ht="12" customHeight="1">
      <c r="A17" s="80"/>
      <c r="B17" s="603" t="s">
        <v>1365</v>
      </c>
      <c r="C17" s="80"/>
      <c r="D17" s="80"/>
      <c r="E17" s="80"/>
      <c r="F17" s="80"/>
      <c r="G17" s="1643"/>
      <c r="H17" s="1643"/>
      <c r="I17" s="1643"/>
      <c r="J17" s="1643"/>
      <c r="K17" s="1643"/>
      <c r="L17" s="1638">
        <f t="shared" si="0"/>
        <v>0</v>
      </c>
      <c r="M17" s="177"/>
      <c r="N17" s="80"/>
      <c r="O17" s="80"/>
      <c r="P17" s="80"/>
      <c r="Q17" s="80"/>
      <c r="R17" s="80"/>
      <c r="S17" s="80"/>
      <c r="T17" s="80"/>
      <c r="U17" s="80"/>
      <c r="V17" s="80"/>
      <c r="W17" s="80"/>
      <c r="X17" s="80"/>
      <c r="Y17" s="80"/>
      <c r="Z17" s="80"/>
      <c r="AA17" s="80"/>
    </row>
    <row r="18" spans="1:27" ht="12" customHeight="1">
      <c r="A18" s="80"/>
      <c r="B18" s="81" t="s">
        <v>1366</v>
      </c>
      <c r="C18" s="80"/>
      <c r="D18" s="80"/>
      <c r="E18" s="80"/>
      <c r="F18" s="80"/>
      <c r="G18" s="1643"/>
      <c r="H18" s="1643"/>
      <c r="I18" s="1643"/>
      <c r="J18" s="1643"/>
      <c r="K18" s="1643"/>
      <c r="L18" s="1638">
        <f t="shared" si="0"/>
        <v>0</v>
      </c>
      <c r="M18" s="389" t="s">
        <v>1367</v>
      </c>
      <c r="N18" s="430"/>
      <c r="O18" s="80"/>
      <c r="P18" s="80"/>
      <c r="Q18" s="80"/>
      <c r="R18" s="80"/>
      <c r="S18" s="80"/>
      <c r="T18" s="80"/>
      <c r="U18" s="80"/>
      <c r="V18" s="80"/>
      <c r="W18" s="80"/>
      <c r="X18" s="80"/>
      <c r="Y18" s="80"/>
      <c r="Z18" s="80"/>
      <c r="AA18" s="80"/>
    </row>
    <row r="19" spans="1:27" ht="12" customHeight="1">
      <c r="A19" s="80"/>
      <c r="B19" s="81" t="s">
        <v>1368</v>
      </c>
      <c r="C19" s="80"/>
      <c r="D19" s="80"/>
      <c r="E19" s="80"/>
      <c r="F19" s="80"/>
      <c r="G19" s="1643"/>
      <c r="H19" s="1643"/>
      <c r="I19" s="1643"/>
      <c r="J19" s="1643"/>
      <c r="K19" s="1643"/>
      <c r="L19" s="1638">
        <f t="shared" si="0"/>
        <v>0</v>
      </c>
      <c r="M19" s="389" t="s">
        <v>1369</v>
      </c>
      <c r="N19" s="430"/>
      <c r="O19" s="80"/>
      <c r="P19" s="80"/>
      <c r="Q19" s="80"/>
      <c r="R19" s="80"/>
      <c r="S19" s="80"/>
      <c r="T19" s="80"/>
      <c r="U19" s="80"/>
      <c r="V19" s="80"/>
      <c r="W19" s="80"/>
      <c r="X19" s="80"/>
      <c r="Y19" s="80"/>
      <c r="Z19" s="80"/>
      <c r="AA19" s="80"/>
    </row>
    <row r="20" spans="1:27" ht="49.5" customHeight="1">
      <c r="A20" s="80"/>
      <c r="B20" s="730" t="s">
        <v>1370</v>
      </c>
      <c r="C20" s="80"/>
      <c r="D20" s="80"/>
      <c r="E20" s="80"/>
      <c r="F20" s="80"/>
      <c r="G20" s="1643"/>
      <c r="H20" s="1643"/>
      <c r="I20" s="1643"/>
      <c r="J20" s="1643"/>
      <c r="K20" s="1643"/>
      <c r="L20" s="1638">
        <f t="shared" si="0"/>
        <v>0</v>
      </c>
      <c r="M20" s="177" t="s">
        <v>1371</v>
      </c>
      <c r="N20" s="430"/>
      <c r="O20" s="80"/>
      <c r="P20" s="80"/>
      <c r="Q20" s="80"/>
      <c r="R20" s="80"/>
      <c r="S20" s="80"/>
      <c r="T20" s="80"/>
      <c r="U20" s="80"/>
      <c r="V20" s="80"/>
      <c r="W20" s="80"/>
      <c r="X20" s="80"/>
      <c r="Y20" s="80"/>
      <c r="Z20" s="80"/>
      <c r="AA20" s="80"/>
    </row>
    <row r="21" spans="1:27" ht="12" customHeight="1">
      <c r="A21" s="80"/>
      <c r="B21" s="603" t="s">
        <v>1372</v>
      </c>
      <c r="C21" s="80"/>
      <c r="D21" s="80"/>
      <c r="E21" s="80"/>
      <c r="F21" s="80"/>
      <c r="G21" s="1643"/>
      <c r="H21" s="1643"/>
      <c r="I21" s="1643"/>
      <c r="J21" s="1643"/>
      <c r="K21" s="1643"/>
      <c r="L21" s="1638">
        <f t="shared" si="0"/>
        <v>0</v>
      </c>
      <c r="M21" s="177" t="s">
        <v>1373</v>
      </c>
      <c r="N21" s="80"/>
      <c r="O21" s="80"/>
      <c r="P21" s="80"/>
      <c r="Q21" s="80"/>
      <c r="R21" s="80"/>
      <c r="S21" s="80"/>
      <c r="T21" s="80"/>
      <c r="U21" s="80"/>
      <c r="V21" s="80"/>
      <c r="W21" s="80"/>
      <c r="X21" s="80"/>
      <c r="Y21" s="80"/>
      <c r="Z21" s="80"/>
      <c r="AA21" s="80"/>
    </row>
    <row r="22" spans="1:27" ht="12" customHeight="1">
      <c r="A22" s="80"/>
      <c r="B22" s="603" t="s">
        <v>608</v>
      </c>
      <c r="C22" s="80"/>
      <c r="D22" s="80"/>
      <c r="E22" s="80"/>
      <c r="F22" s="80"/>
      <c r="G22" s="1643"/>
      <c r="H22" s="1643"/>
      <c r="I22" s="1643"/>
      <c r="J22" s="1643"/>
      <c r="K22" s="1643"/>
      <c r="L22" s="1638">
        <f t="shared" si="0"/>
        <v>0</v>
      </c>
      <c r="M22" s="177" t="s">
        <v>1374</v>
      </c>
      <c r="N22" s="80"/>
      <c r="O22" s="80"/>
      <c r="P22" s="80"/>
      <c r="Q22" s="80"/>
      <c r="R22" s="80"/>
      <c r="S22" s="80"/>
      <c r="T22" s="80"/>
      <c r="U22" s="80"/>
      <c r="V22" s="80"/>
      <c r="W22" s="80"/>
      <c r="X22" s="80"/>
      <c r="Y22" s="80"/>
      <c r="Z22" s="80"/>
      <c r="AA22" s="80"/>
    </row>
    <row r="23" spans="1:27" ht="12" customHeight="1">
      <c r="A23" s="15"/>
      <c r="B23" s="603" t="s">
        <v>1375</v>
      </c>
      <c r="C23" s="80"/>
      <c r="D23" s="80"/>
      <c r="E23" s="80"/>
      <c r="F23" s="80"/>
      <c r="G23" s="1643"/>
      <c r="H23" s="1643"/>
      <c r="I23" s="1643"/>
      <c r="J23" s="1643"/>
      <c r="K23" s="1643"/>
      <c r="L23" s="1638">
        <f t="shared" si="0"/>
        <v>0</v>
      </c>
      <c r="M23" s="177" t="s">
        <v>1376</v>
      </c>
      <c r="N23" s="80"/>
      <c r="O23" s="80"/>
      <c r="P23" s="80"/>
      <c r="Q23" s="80"/>
      <c r="R23" s="80"/>
      <c r="S23" s="80"/>
      <c r="T23" s="80"/>
      <c r="U23" s="80"/>
      <c r="V23" s="80"/>
      <c r="W23" s="80"/>
      <c r="X23" s="80"/>
      <c r="Y23" s="80"/>
      <c r="Z23" s="80"/>
      <c r="AA23" s="80"/>
    </row>
    <row r="24" spans="1:27" s="4" customFormat="1" ht="12" customHeight="1">
      <c r="A24" s="15"/>
      <c r="B24" s="611" t="s">
        <v>953</v>
      </c>
      <c r="C24" s="15"/>
      <c r="D24" s="15"/>
      <c r="E24" s="15"/>
      <c r="F24" s="15"/>
      <c r="G24" s="1823">
        <f t="shared" ref="G24:L24" si="1">SUM(G12:G23)</f>
        <v>0</v>
      </c>
      <c r="H24" s="1823">
        <f t="shared" si="1"/>
        <v>0</v>
      </c>
      <c r="I24" s="1823">
        <f t="shared" si="1"/>
        <v>0</v>
      </c>
      <c r="J24" s="1823">
        <f t="shared" si="1"/>
        <v>0</v>
      </c>
      <c r="K24" s="1823">
        <f t="shared" si="1"/>
        <v>0</v>
      </c>
      <c r="L24" s="1823">
        <f t="shared" si="1"/>
        <v>0</v>
      </c>
      <c r="M24" s="1824" t="s">
        <v>1377</v>
      </c>
      <c r="N24" s="15"/>
      <c r="O24" s="15"/>
      <c r="P24" s="15"/>
      <c r="Q24" s="15"/>
      <c r="R24" s="15"/>
      <c r="S24" s="15"/>
      <c r="T24" s="15"/>
      <c r="U24" s="15"/>
      <c r="V24" s="15"/>
      <c r="W24" s="15"/>
      <c r="X24" s="15"/>
      <c r="Y24" s="15"/>
      <c r="Z24" s="15"/>
      <c r="AA24" s="15"/>
    </row>
    <row r="25" spans="1:27" ht="15" customHeight="1">
      <c r="A25" s="80"/>
      <c r="B25" s="333" t="s">
        <v>597</v>
      </c>
      <c r="C25" s="80"/>
      <c r="D25" s="80"/>
      <c r="E25" s="80"/>
      <c r="F25" s="80"/>
      <c r="G25" s="1643"/>
      <c r="H25" s="1643"/>
      <c r="I25" s="1643"/>
      <c r="J25" s="1643"/>
      <c r="K25" s="1643"/>
      <c r="L25" s="1638">
        <f>SUM(G25:K25)</f>
        <v>0</v>
      </c>
      <c r="M25" s="177"/>
      <c r="N25" s="80"/>
      <c r="O25" s="80"/>
      <c r="P25" s="80"/>
      <c r="Q25" s="80"/>
      <c r="R25" s="80"/>
      <c r="S25" s="80"/>
      <c r="T25" s="80"/>
      <c r="U25" s="80"/>
      <c r="V25" s="80"/>
      <c r="W25" s="80"/>
      <c r="X25" s="80"/>
      <c r="Y25" s="80"/>
      <c r="Z25" s="80"/>
      <c r="AA25" s="80"/>
    </row>
    <row r="26" spans="1:27" ht="15" customHeight="1">
      <c r="A26" s="80"/>
      <c r="B26" s="413" t="s">
        <v>140</v>
      </c>
      <c r="C26" s="80"/>
      <c r="D26" s="80"/>
      <c r="E26" s="80"/>
      <c r="F26" s="80"/>
      <c r="G26" s="1640">
        <f t="shared" ref="G26:L26" si="2">SUM(G24:G25)</f>
        <v>0</v>
      </c>
      <c r="H26" s="1640">
        <f t="shared" si="2"/>
        <v>0</v>
      </c>
      <c r="I26" s="1640">
        <f t="shared" si="2"/>
        <v>0</v>
      </c>
      <c r="J26" s="1640">
        <f t="shared" si="2"/>
        <v>0</v>
      </c>
      <c r="K26" s="1640">
        <f t="shared" si="2"/>
        <v>0</v>
      </c>
      <c r="L26" s="1640">
        <f t="shared" si="2"/>
        <v>0</v>
      </c>
      <c r="M26" s="177"/>
      <c r="N26" s="80"/>
      <c r="O26" s="80"/>
      <c r="P26" s="80"/>
      <c r="Q26" s="80" t="s">
        <v>1378</v>
      </c>
      <c r="R26" s="80"/>
      <c r="S26" s="80"/>
      <c r="T26" s="80"/>
      <c r="U26" s="80"/>
      <c r="V26" s="80"/>
      <c r="W26" s="80"/>
      <c r="X26" s="80"/>
      <c r="Y26" s="80"/>
      <c r="Z26" s="80"/>
      <c r="AA26" s="80"/>
    </row>
    <row r="27" spans="1:27" ht="15" customHeight="1">
      <c r="A27" s="80"/>
      <c r="B27" s="334" t="s">
        <v>816</v>
      </c>
      <c r="C27" s="80"/>
      <c r="D27" s="80"/>
      <c r="E27" s="80"/>
      <c r="F27" s="80"/>
      <c r="G27" s="1643"/>
      <c r="H27" s="1643"/>
      <c r="I27" s="1643"/>
      <c r="J27" s="1643"/>
      <c r="K27" s="1643"/>
      <c r="L27" s="1638">
        <f t="shared" ref="L27:L38" si="3">SUM(G27:K27)</f>
        <v>0</v>
      </c>
      <c r="M27" s="177"/>
      <c r="N27" s="80"/>
      <c r="O27" s="80"/>
      <c r="P27" s="80"/>
      <c r="Q27" s="80" t="s">
        <v>1379</v>
      </c>
      <c r="R27" s="80"/>
      <c r="S27" s="80"/>
      <c r="T27" s="80"/>
      <c r="U27" s="80"/>
      <c r="V27" s="80"/>
      <c r="W27" s="80"/>
      <c r="X27" s="80"/>
      <c r="Y27" s="80"/>
      <c r="Z27" s="80"/>
      <c r="AA27" s="80"/>
    </row>
    <row r="28" spans="1:27" ht="12" customHeight="1">
      <c r="A28" s="80"/>
      <c r="B28" s="80" t="s">
        <v>849</v>
      </c>
      <c r="C28" s="80"/>
      <c r="D28" s="80"/>
      <c r="E28" s="80"/>
      <c r="F28" s="80"/>
      <c r="G28" s="1643"/>
      <c r="H28" s="1643"/>
      <c r="I28" s="1643"/>
      <c r="J28" s="1643"/>
      <c r="K28" s="1643"/>
      <c r="L28" s="1638">
        <f t="shared" si="3"/>
        <v>0</v>
      </c>
      <c r="M28" s="389" t="s">
        <v>1362</v>
      </c>
      <c r="N28" s="80"/>
      <c r="O28" s="80"/>
      <c r="P28" s="80"/>
      <c r="Q28" s="80"/>
      <c r="R28" s="80"/>
      <c r="S28" s="80"/>
      <c r="T28" s="80"/>
      <c r="U28" s="80"/>
      <c r="V28" s="80"/>
      <c r="W28" s="80"/>
      <c r="X28" s="80"/>
      <c r="Y28" s="80"/>
      <c r="Z28" s="80"/>
      <c r="AA28" s="80"/>
    </row>
    <row r="29" spans="1:27" ht="12" customHeight="1">
      <c r="A29" s="80"/>
      <c r="B29" s="80" t="s">
        <v>1363</v>
      </c>
      <c r="C29" s="80"/>
      <c r="D29" s="80"/>
      <c r="E29" s="80"/>
      <c r="F29" s="80"/>
      <c r="G29" s="1643"/>
      <c r="H29" s="1643"/>
      <c r="I29" s="1643"/>
      <c r="J29" s="1643"/>
      <c r="K29" s="1643"/>
      <c r="L29" s="1638">
        <f t="shared" si="3"/>
        <v>0</v>
      </c>
      <c r="M29" s="177"/>
      <c r="N29" s="80"/>
      <c r="O29" s="80"/>
      <c r="P29" s="80"/>
      <c r="Q29" s="80"/>
      <c r="R29" s="80"/>
      <c r="S29" s="80"/>
      <c r="T29" s="80"/>
      <c r="U29" s="80"/>
      <c r="V29" s="80"/>
      <c r="W29" s="80"/>
      <c r="X29" s="80"/>
      <c r="Y29" s="80"/>
      <c r="Z29" s="80"/>
      <c r="AA29" s="80"/>
    </row>
    <row r="30" spans="1:27" ht="12" customHeight="1">
      <c r="A30" s="80"/>
      <c r="B30" s="1332" t="s">
        <v>1136</v>
      </c>
      <c r="C30" s="80"/>
      <c r="D30" s="80"/>
      <c r="E30" s="80"/>
      <c r="F30" s="80"/>
      <c r="G30" s="1643"/>
      <c r="H30" s="1643"/>
      <c r="I30" s="1643"/>
      <c r="J30" s="1643"/>
      <c r="K30" s="1643"/>
      <c r="L30" s="1638">
        <f t="shared" si="3"/>
        <v>0</v>
      </c>
      <c r="M30" s="177"/>
      <c r="N30" s="80"/>
      <c r="O30" s="80"/>
      <c r="P30" s="80"/>
      <c r="Q30" s="80"/>
      <c r="R30" s="80"/>
      <c r="S30" s="80"/>
      <c r="T30" s="80"/>
      <c r="U30" s="80"/>
      <c r="V30" s="80"/>
      <c r="W30" s="80"/>
      <c r="X30" s="80"/>
      <c r="Y30" s="80"/>
      <c r="Z30" s="80"/>
      <c r="AA30" s="80"/>
    </row>
    <row r="31" spans="1:27" ht="12" customHeight="1">
      <c r="A31" s="80"/>
      <c r="B31" s="603" t="s">
        <v>850</v>
      </c>
      <c r="C31" s="80"/>
      <c r="D31" s="80"/>
      <c r="E31" s="80"/>
      <c r="F31" s="80"/>
      <c r="G31" s="1643"/>
      <c r="H31" s="1643"/>
      <c r="I31" s="1643"/>
      <c r="J31" s="1643"/>
      <c r="K31" s="1643"/>
      <c r="L31" s="1638">
        <f t="shared" si="3"/>
        <v>0</v>
      </c>
      <c r="M31" s="389" t="s">
        <v>1364</v>
      </c>
      <c r="N31" s="80"/>
      <c r="O31" s="80"/>
      <c r="P31" s="80"/>
      <c r="Q31" s="80"/>
      <c r="R31" s="80"/>
      <c r="S31" s="80"/>
      <c r="T31" s="80"/>
      <c r="U31" s="80"/>
      <c r="V31" s="80"/>
      <c r="W31" s="80"/>
      <c r="X31" s="80"/>
      <c r="Y31" s="80"/>
      <c r="Z31" s="80"/>
      <c r="AA31" s="80"/>
    </row>
    <row r="32" spans="1:27" ht="12" customHeight="1">
      <c r="A32" s="80"/>
      <c r="B32" s="603" t="s">
        <v>1365</v>
      </c>
      <c r="C32" s="80"/>
      <c r="D32" s="80"/>
      <c r="E32" s="80"/>
      <c r="F32" s="80"/>
      <c r="G32" s="1643"/>
      <c r="H32" s="1643"/>
      <c r="I32" s="1643"/>
      <c r="J32" s="1643"/>
      <c r="K32" s="1643"/>
      <c r="L32" s="1638">
        <f t="shared" si="3"/>
        <v>0</v>
      </c>
      <c r="M32" s="177"/>
      <c r="N32" s="80"/>
      <c r="O32" s="80"/>
      <c r="P32" s="80"/>
      <c r="Q32" s="80"/>
      <c r="R32" s="80"/>
      <c r="S32" s="80"/>
      <c r="T32" s="80"/>
      <c r="U32" s="80"/>
      <c r="V32" s="80"/>
      <c r="W32" s="80"/>
      <c r="X32" s="80"/>
      <c r="Y32" s="80"/>
      <c r="Z32" s="80"/>
      <c r="AA32" s="80"/>
    </row>
    <row r="33" spans="1:27" ht="12" customHeight="1">
      <c r="A33" s="80"/>
      <c r="B33" s="81" t="s">
        <v>1366</v>
      </c>
      <c r="C33" s="80"/>
      <c r="D33" s="80"/>
      <c r="E33" s="80"/>
      <c r="F33" s="80"/>
      <c r="G33" s="1643"/>
      <c r="H33" s="1643"/>
      <c r="I33" s="1643"/>
      <c r="J33" s="1643"/>
      <c r="K33" s="1643"/>
      <c r="L33" s="1638">
        <f t="shared" si="3"/>
        <v>0</v>
      </c>
      <c r="M33" s="389" t="s">
        <v>1367</v>
      </c>
      <c r="N33" s="430"/>
      <c r="O33" s="80"/>
      <c r="P33" s="80"/>
      <c r="Q33" s="80"/>
      <c r="R33" s="80"/>
      <c r="S33" s="80"/>
      <c r="T33" s="80"/>
      <c r="U33" s="80"/>
      <c r="V33" s="80"/>
      <c r="W33" s="80"/>
      <c r="X33" s="80"/>
      <c r="Y33" s="80"/>
      <c r="Z33" s="80"/>
      <c r="AA33" s="80"/>
    </row>
    <row r="34" spans="1:27" ht="12" customHeight="1">
      <c r="A34" s="80"/>
      <c r="B34" s="81" t="s">
        <v>1368</v>
      </c>
      <c r="C34" s="80"/>
      <c r="D34" s="80"/>
      <c r="E34" s="80"/>
      <c r="F34" s="80"/>
      <c r="G34" s="1643"/>
      <c r="H34" s="1643"/>
      <c r="I34" s="1643"/>
      <c r="J34" s="1643"/>
      <c r="K34" s="1643"/>
      <c r="L34" s="1638">
        <f t="shared" si="3"/>
        <v>0</v>
      </c>
      <c r="M34" s="389" t="s">
        <v>1369</v>
      </c>
      <c r="N34" s="430"/>
      <c r="O34" s="80"/>
      <c r="P34" s="80"/>
      <c r="Q34" s="80"/>
      <c r="R34" s="80"/>
      <c r="S34" s="80"/>
      <c r="T34" s="80"/>
      <c r="U34" s="80"/>
      <c r="V34" s="80"/>
      <c r="W34" s="80"/>
      <c r="X34" s="80"/>
      <c r="Y34" s="80"/>
      <c r="Z34" s="80"/>
      <c r="AA34" s="80"/>
    </row>
    <row r="35" spans="1:27" ht="49.5" customHeight="1">
      <c r="A35" s="80"/>
      <c r="B35" s="730" t="s">
        <v>1370</v>
      </c>
      <c r="C35" s="80"/>
      <c r="D35" s="80"/>
      <c r="E35" s="80"/>
      <c r="F35" s="80"/>
      <c r="G35" s="1643"/>
      <c r="H35" s="1643"/>
      <c r="I35" s="1643"/>
      <c r="J35" s="1643"/>
      <c r="K35" s="1643"/>
      <c r="L35" s="1638">
        <f t="shared" si="3"/>
        <v>0</v>
      </c>
      <c r="M35" s="177" t="s">
        <v>1371</v>
      </c>
      <c r="N35" s="80"/>
      <c r="O35" s="80"/>
      <c r="P35" s="80"/>
      <c r="Q35" s="80"/>
      <c r="R35" s="80"/>
      <c r="S35" s="80"/>
      <c r="T35" s="80"/>
      <c r="U35" s="80"/>
      <c r="V35" s="80"/>
      <c r="W35" s="80"/>
      <c r="X35" s="80"/>
      <c r="Y35" s="80"/>
      <c r="Z35" s="80"/>
      <c r="AA35" s="80"/>
    </row>
    <row r="36" spans="1:27" ht="12" customHeight="1">
      <c r="A36" s="80"/>
      <c r="B36" s="603" t="s">
        <v>1372</v>
      </c>
      <c r="C36" s="80"/>
      <c r="D36" s="80"/>
      <c r="E36" s="80"/>
      <c r="F36" s="80"/>
      <c r="G36" s="1643"/>
      <c r="H36" s="1643"/>
      <c r="I36" s="1643"/>
      <c r="J36" s="1643"/>
      <c r="K36" s="1643"/>
      <c r="L36" s="1638">
        <f t="shared" si="3"/>
        <v>0</v>
      </c>
      <c r="M36" s="177" t="s">
        <v>1373</v>
      </c>
      <c r="N36" s="80"/>
      <c r="O36" s="80"/>
      <c r="P36" s="80"/>
      <c r="Q36" s="80"/>
      <c r="R36" s="80"/>
      <c r="S36" s="80"/>
      <c r="T36" s="80"/>
      <c r="U36" s="80"/>
      <c r="V36" s="80"/>
      <c r="W36" s="80"/>
      <c r="X36" s="80"/>
      <c r="Y36" s="80"/>
      <c r="Z36" s="80"/>
      <c r="AA36" s="80"/>
    </row>
    <row r="37" spans="1:27" ht="12" customHeight="1">
      <c r="A37" s="80"/>
      <c r="B37" s="603" t="s">
        <v>608</v>
      </c>
      <c r="C37" s="80"/>
      <c r="D37" s="80"/>
      <c r="E37" s="80"/>
      <c r="F37" s="80"/>
      <c r="G37" s="1643"/>
      <c r="H37" s="1643"/>
      <c r="I37" s="1643"/>
      <c r="J37" s="1643"/>
      <c r="K37" s="1643"/>
      <c r="L37" s="1638">
        <f t="shared" si="3"/>
        <v>0</v>
      </c>
      <c r="M37" s="177" t="s">
        <v>1374</v>
      </c>
      <c r="N37" s="80"/>
      <c r="O37" s="80"/>
      <c r="P37" s="80"/>
      <c r="Q37" s="80"/>
      <c r="R37" s="80"/>
      <c r="S37" s="80"/>
      <c r="T37" s="80"/>
      <c r="U37" s="80"/>
      <c r="V37" s="80"/>
      <c r="W37" s="80"/>
      <c r="X37" s="80"/>
      <c r="Y37" s="80"/>
      <c r="Z37" s="80"/>
      <c r="AA37" s="80"/>
    </row>
    <row r="38" spans="1:27" ht="12" customHeight="1">
      <c r="A38" s="15"/>
      <c r="B38" s="603" t="s">
        <v>1375</v>
      </c>
      <c r="C38" s="80"/>
      <c r="D38" s="80"/>
      <c r="E38" s="80"/>
      <c r="F38" s="80"/>
      <c r="G38" s="1643"/>
      <c r="H38" s="1643"/>
      <c r="I38" s="1643"/>
      <c r="J38" s="1643"/>
      <c r="K38" s="1643"/>
      <c r="L38" s="1638">
        <f t="shared" si="3"/>
        <v>0</v>
      </c>
      <c r="M38" s="177" t="s">
        <v>1376</v>
      </c>
      <c r="N38" s="80"/>
      <c r="O38" s="80"/>
      <c r="P38" s="80"/>
      <c r="Q38" s="80"/>
      <c r="R38" s="80"/>
      <c r="S38" s="80"/>
      <c r="T38" s="80"/>
      <c r="U38" s="80"/>
      <c r="V38" s="80"/>
      <c r="W38" s="80"/>
      <c r="X38" s="80"/>
      <c r="Y38" s="80"/>
      <c r="Z38" s="80"/>
      <c r="AA38" s="80"/>
    </row>
    <row r="39" spans="1:27" s="4" customFormat="1" ht="12" customHeight="1">
      <c r="A39" s="15"/>
      <c r="B39" s="611" t="s">
        <v>955</v>
      </c>
      <c r="C39" s="15"/>
      <c r="D39" s="15"/>
      <c r="E39" s="15"/>
      <c r="F39" s="15"/>
      <c r="G39" s="1823">
        <f>SUM(G28:G38)+G24</f>
        <v>0</v>
      </c>
      <c r="H39" s="1823">
        <f t="shared" ref="H39:L39" si="4">SUM(H28:H38)+H24</f>
        <v>0</v>
      </c>
      <c r="I39" s="1823">
        <f t="shared" si="4"/>
        <v>0</v>
      </c>
      <c r="J39" s="1823">
        <f t="shared" si="4"/>
        <v>0</v>
      </c>
      <c r="K39" s="1823">
        <f t="shared" si="4"/>
        <v>0</v>
      </c>
      <c r="L39" s="1823">
        <f t="shared" si="4"/>
        <v>0</v>
      </c>
      <c r="M39" s="1824" t="s">
        <v>1377</v>
      </c>
      <c r="N39" s="15"/>
      <c r="O39" s="15"/>
      <c r="P39" s="15"/>
      <c r="Q39" s="15"/>
      <c r="R39" s="15"/>
      <c r="S39" s="15"/>
      <c r="T39" s="15"/>
      <c r="U39" s="15"/>
      <c r="V39" s="15"/>
      <c r="W39" s="15"/>
      <c r="X39" s="15"/>
      <c r="Y39" s="15"/>
      <c r="Z39" s="15"/>
      <c r="AA39" s="15"/>
    </row>
    <row r="40" spans="1:27" ht="15" customHeight="1">
      <c r="A40" s="80"/>
      <c r="B40" s="333" t="s">
        <v>597</v>
      </c>
      <c r="C40" s="80"/>
      <c r="D40" s="80"/>
      <c r="E40" s="80"/>
      <c r="F40" s="80"/>
      <c r="G40" s="1643"/>
      <c r="H40" s="1643"/>
      <c r="I40" s="1643"/>
      <c r="J40" s="1643"/>
      <c r="K40" s="1643"/>
      <c r="L40" s="1638">
        <f>SUM(G40:K40)</f>
        <v>0</v>
      </c>
      <c r="M40" s="177"/>
      <c r="N40" s="80"/>
      <c r="O40" s="80"/>
      <c r="P40" s="80"/>
      <c r="Q40" s="80"/>
      <c r="R40" s="80"/>
      <c r="S40" s="80"/>
      <c r="T40" s="80"/>
      <c r="U40" s="80"/>
      <c r="V40" s="80"/>
      <c r="W40" s="80"/>
      <c r="X40" s="80"/>
      <c r="Y40" s="80"/>
      <c r="Z40" s="80"/>
      <c r="AA40" s="80"/>
    </row>
    <row r="41" spans="1:27" ht="15" customHeight="1">
      <c r="A41" s="80"/>
      <c r="B41" s="413" t="s">
        <v>140</v>
      </c>
      <c r="C41" s="80"/>
      <c r="D41" s="80"/>
      <c r="E41" s="80"/>
      <c r="F41" s="80"/>
      <c r="G41" s="1640">
        <f t="shared" ref="G41:L41" si="5">SUM(G39:G40)</f>
        <v>0</v>
      </c>
      <c r="H41" s="1640">
        <f t="shared" si="5"/>
        <v>0</v>
      </c>
      <c r="I41" s="1640">
        <f t="shared" si="5"/>
        <v>0</v>
      </c>
      <c r="J41" s="1640">
        <f t="shared" si="5"/>
        <v>0</v>
      </c>
      <c r="K41" s="1640">
        <f t="shared" si="5"/>
        <v>0</v>
      </c>
      <c r="L41" s="1640">
        <f t="shared" si="5"/>
        <v>0</v>
      </c>
      <c r="M41" s="177"/>
      <c r="N41" s="80"/>
      <c r="O41" s="80"/>
      <c r="P41" s="80"/>
      <c r="Q41" s="80"/>
      <c r="R41" s="80"/>
      <c r="S41" s="80"/>
      <c r="T41" s="80"/>
      <c r="U41" s="80"/>
      <c r="V41" s="80"/>
      <c r="W41" s="80"/>
      <c r="X41" s="80"/>
      <c r="Y41" s="80"/>
      <c r="Z41" s="80"/>
      <c r="AA41" s="80"/>
    </row>
    <row r="42" spans="1:27" ht="15" customHeight="1">
      <c r="A42" s="80"/>
      <c r="B42" s="334" t="s">
        <v>816</v>
      </c>
      <c r="C42" s="80"/>
      <c r="D42" s="80"/>
      <c r="E42" s="80"/>
      <c r="F42" s="80"/>
      <c r="G42" s="1643"/>
      <c r="H42" s="1643"/>
      <c r="I42" s="1643"/>
      <c r="J42" s="1643"/>
      <c r="K42" s="1643"/>
      <c r="L42" s="1638">
        <f>SUM(G42:K42)</f>
        <v>0</v>
      </c>
      <c r="M42" s="177"/>
      <c r="N42" s="80"/>
      <c r="O42" s="80"/>
      <c r="P42" s="80"/>
      <c r="Q42" s="80"/>
      <c r="R42" s="80"/>
      <c r="S42" s="80"/>
      <c r="T42" s="80"/>
      <c r="U42" s="80"/>
      <c r="V42" s="80"/>
      <c r="W42" s="80"/>
      <c r="X42" s="80"/>
      <c r="Y42" s="80"/>
      <c r="Z42" s="80"/>
      <c r="AA42" s="80"/>
    </row>
    <row r="43" spans="1:27" ht="12" customHeight="1">
      <c r="A43" s="15"/>
      <c r="B43" s="606"/>
      <c r="C43" s="80"/>
      <c r="D43" s="80"/>
      <c r="E43" s="80"/>
      <c r="F43" s="80"/>
      <c r="G43" s="1589"/>
      <c r="H43" s="1589"/>
      <c r="I43" s="1589"/>
      <c r="J43" s="1589"/>
      <c r="K43" s="1589"/>
      <c r="L43" s="1589"/>
      <c r="M43" s="177"/>
      <c r="N43" s="80"/>
      <c r="O43" s="80"/>
      <c r="P43" s="80"/>
      <c r="Q43" s="80"/>
      <c r="R43" s="80"/>
      <c r="S43" s="80"/>
      <c r="T43" s="80"/>
      <c r="U43" s="80"/>
      <c r="V43" s="80"/>
      <c r="W43" s="80"/>
      <c r="X43" s="80"/>
      <c r="Y43" s="80"/>
      <c r="Z43" s="80"/>
      <c r="AA43" s="80"/>
    </row>
    <row r="44" spans="1:27" ht="12" customHeight="1">
      <c r="A44" s="15"/>
      <c r="B44" s="606"/>
      <c r="C44" s="80"/>
      <c r="D44" s="80"/>
      <c r="E44" s="80"/>
      <c r="F44" s="80"/>
      <c r="G44" s="1589"/>
      <c r="H44" s="1589"/>
      <c r="I44" s="1589"/>
      <c r="J44" s="1589"/>
      <c r="K44" s="1589"/>
      <c r="L44" s="1589"/>
      <c r="M44" s="177"/>
      <c r="N44" s="80"/>
      <c r="O44" s="80"/>
      <c r="P44" s="80"/>
      <c r="Q44" s="80"/>
      <c r="R44" s="80"/>
      <c r="S44" s="80"/>
      <c r="T44" s="80"/>
      <c r="U44" s="80"/>
      <c r="V44" s="80"/>
      <c r="W44" s="80"/>
      <c r="X44" s="80"/>
      <c r="Y44" s="80"/>
      <c r="Z44" s="80"/>
      <c r="AA44" s="80"/>
    </row>
    <row r="45" spans="1:27" ht="12" customHeight="1">
      <c r="A45" s="15"/>
      <c r="B45" s="606" t="s">
        <v>1380</v>
      </c>
      <c r="C45" s="80"/>
      <c r="D45" s="80"/>
      <c r="E45" s="80"/>
      <c r="F45" s="80"/>
      <c r="G45" s="1589"/>
      <c r="H45" s="1589"/>
      <c r="I45" s="1589"/>
      <c r="J45" s="1589"/>
      <c r="K45" s="1589"/>
      <c r="L45" s="1589"/>
      <c r="M45" s="389" t="s">
        <v>1360</v>
      </c>
      <c r="N45" s="80"/>
      <c r="O45" s="80"/>
      <c r="P45" s="80"/>
      <c r="Q45" s="80"/>
      <c r="R45" s="80"/>
      <c r="S45" s="80"/>
      <c r="T45" s="80"/>
      <c r="U45" s="80"/>
      <c r="V45" s="80"/>
      <c r="W45" s="80"/>
      <c r="X45" s="80"/>
      <c r="Y45" s="80"/>
      <c r="Z45" s="80"/>
      <c r="AA45" s="80"/>
    </row>
    <row r="46" spans="1:27" s="4" customFormat="1" ht="14.25" customHeight="1">
      <c r="A46" s="15"/>
      <c r="B46" s="611" t="s">
        <v>1105</v>
      </c>
      <c r="C46" s="15"/>
      <c r="D46" s="15"/>
      <c r="E46" s="15"/>
      <c r="F46" s="15"/>
      <c r="G46" s="1680"/>
      <c r="H46" s="1680"/>
      <c r="I46" s="1680"/>
      <c r="J46" s="1680"/>
      <c r="K46" s="1680"/>
      <c r="L46" s="1591">
        <f t="shared" ref="L46:L54" si="6">SUM(G46:K46)</f>
        <v>0</v>
      </c>
      <c r="M46" s="248"/>
      <c r="N46" s="15"/>
      <c r="O46" s="15"/>
      <c r="P46" s="15"/>
      <c r="Q46" s="15"/>
      <c r="R46" s="15"/>
      <c r="S46" s="15"/>
      <c r="T46" s="15"/>
      <c r="U46" s="15"/>
      <c r="V46" s="15"/>
      <c r="W46" s="15"/>
      <c r="X46" s="15"/>
      <c r="Y46" s="15"/>
      <c r="Z46" s="15"/>
      <c r="AA46" s="15"/>
    </row>
    <row r="47" spans="1:27" ht="12" customHeight="1">
      <c r="A47" s="80"/>
      <c r="B47" s="80" t="s">
        <v>1151</v>
      </c>
      <c r="C47" s="80"/>
      <c r="D47" s="80"/>
      <c r="E47" s="80"/>
      <c r="F47" s="80"/>
      <c r="G47" s="1643"/>
      <c r="H47" s="1643"/>
      <c r="I47" s="1643"/>
      <c r="J47" s="1643"/>
      <c r="K47" s="1643"/>
      <c r="L47" s="1589">
        <f t="shared" si="6"/>
        <v>0</v>
      </c>
      <c r="M47" s="389" t="s">
        <v>1381</v>
      </c>
      <c r="N47" s="80"/>
      <c r="O47" s="80"/>
      <c r="P47" s="80"/>
      <c r="Q47" s="80"/>
      <c r="R47" s="80"/>
      <c r="S47" s="80"/>
      <c r="T47" s="80"/>
      <c r="U47" s="80"/>
      <c r="V47" s="80"/>
      <c r="W47" s="80"/>
      <c r="X47" s="80"/>
      <c r="Y47" s="80"/>
      <c r="Z47" s="80"/>
      <c r="AA47" s="80"/>
    </row>
    <row r="48" spans="1:27" ht="12" customHeight="1">
      <c r="A48" s="80"/>
      <c r="B48" s="1332" t="s">
        <v>1136</v>
      </c>
      <c r="C48" s="80"/>
      <c r="D48" s="80"/>
      <c r="E48" s="80"/>
      <c r="F48" s="80"/>
      <c r="G48" s="1643"/>
      <c r="H48" s="1643"/>
      <c r="I48" s="1643"/>
      <c r="J48" s="1643"/>
      <c r="K48" s="1643"/>
      <c r="L48" s="1589">
        <f t="shared" si="6"/>
        <v>0</v>
      </c>
      <c r="M48" s="177"/>
      <c r="N48" s="80"/>
      <c r="O48" s="80"/>
      <c r="P48" s="80"/>
      <c r="Q48" s="80"/>
      <c r="R48" s="80"/>
      <c r="S48" s="80"/>
      <c r="T48" s="80"/>
      <c r="U48" s="80"/>
      <c r="V48" s="80"/>
      <c r="W48" s="80"/>
      <c r="X48" s="80"/>
      <c r="Y48" s="80"/>
      <c r="Z48" s="80"/>
      <c r="AA48" s="80"/>
    </row>
    <row r="49" spans="1:27" ht="12" customHeight="1">
      <c r="A49" s="80"/>
      <c r="B49" s="603" t="s">
        <v>850</v>
      </c>
      <c r="C49" s="80"/>
      <c r="D49" s="80"/>
      <c r="E49" s="80"/>
      <c r="F49" s="80"/>
      <c r="G49" s="1643"/>
      <c r="H49" s="1643"/>
      <c r="I49" s="1643"/>
      <c r="J49" s="1643"/>
      <c r="K49" s="1643"/>
      <c r="L49" s="1589">
        <f t="shared" si="6"/>
        <v>0</v>
      </c>
      <c r="M49" s="177"/>
      <c r="N49" s="80"/>
      <c r="O49" s="80"/>
      <c r="P49" s="80"/>
      <c r="Q49" s="80"/>
      <c r="R49" s="80"/>
      <c r="S49" s="80"/>
      <c r="T49" s="80"/>
      <c r="U49" s="80"/>
      <c r="V49" s="80"/>
      <c r="W49" s="80"/>
      <c r="X49" s="80"/>
      <c r="Y49" s="80"/>
      <c r="Z49" s="80"/>
      <c r="AA49" s="80"/>
    </row>
    <row r="50" spans="1:27" ht="12" customHeight="1">
      <c r="A50" s="80"/>
      <c r="B50" s="603" t="s">
        <v>1365</v>
      </c>
      <c r="C50" s="80"/>
      <c r="D50" s="80"/>
      <c r="E50" s="80"/>
      <c r="F50" s="80"/>
      <c r="G50" s="1643"/>
      <c r="H50" s="1643"/>
      <c r="I50" s="1643"/>
      <c r="J50" s="1643"/>
      <c r="K50" s="1643"/>
      <c r="L50" s="1589">
        <f t="shared" si="6"/>
        <v>0</v>
      </c>
      <c r="M50" s="177"/>
      <c r="N50" s="80"/>
      <c r="O50" s="80"/>
      <c r="P50" s="80"/>
      <c r="Q50" s="80"/>
      <c r="R50" s="80"/>
      <c r="S50" s="80"/>
      <c r="T50" s="80"/>
      <c r="U50" s="80"/>
      <c r="V50" s="80"/>
      <c r="W50" s="80"/>
      <c r="X50" s="80"/>
      <c r="Y50" s="80"/>
      <c r="Z50" s="80"/>
      <c r="AA50" s="80"/>
    </row>
    <row r="51" spans="1:27" ht="12" customHeight="1">
      <c r="A51" s="80"/>
      <c r="B51" s="80" t="s">
        <v>1153</v>
      </c>
      <c r="C51" s="80"/>
      <c r="D51" s="80"/>
      <c r="E51" s="80"/>
      <c r="F51" s="80"/>
      <c r="G51" s="1643"/>
      <c r="H51" s="1643"/>
      <c r="I51" s="1643"/>
      <c r="J51" s="1643"/>
      <c r="K51" s="1643"/>
      <c r="L51" s="1589">
        <f t="shared" si="6"/>
        <v>0</v>
      </c>
      <c r="M51" s="177"/>
      <c r="N51" s="80"/>
      <c r="O51" s="80"/>
      <c r="P51" s="80"/>
      <c r="Q51" s="80"/>
      <c r="R51" s="80"/>
      <c r="S51" s="80"/>
      <c r="T51" s="80"/>
      <c r="U51" s="80"/>
      <c r="V51" s="80"/>
      <c r="W51" s="80"/>
      <c r="X51" s="80"/>
      <c r="Y51" s="80"/>
      <c r="Z51" s="80"/>
      <c r="AA51" s="80"/>
    </row>
    <row r="52" spans="1:27" ht="12" customHeight="1">
      <c r="A52" s="80"/>
      <c r="B52" s="80" t="s">
        <v>1382</v>
      </c>
      <c r="C52" s="80"/>
      <c r="D52" s="80"/>
      <c r="E52" s="80"/>
      <c r="F52" s="80"/>
      <c r="G52" s="1643"/>
      <c r="H52" s="1643"/>
      <c r="I52" s="1643"/>
      <c r="J52" s="1643"/>
      <c r="K52" s="1643"/>
      <c r="L52" s="1589">
        <f t="shared" si="6"/>
        <v>0</v>
      </c>
      <c r="M52" s="177"/>
      <c r="N52" s="80"/>
      <c r="O52" s="80"/>
      <c r="P52" s="80"/>
      <c r="Q52" s="80"/>
      <c r="R52" s="80"/>
      <c r="S52" s="80"/>
      <c r="T52" s="80"/>
      <c r="U52" s="80"/>
      <c r="V52" s="80"/>
      <c r="W52" s="80"/>
      <c r="X52" s="80"/>
      <c r="Y52" s="80"/>
      <c r="Z52" s="80"/>
      <c r="AA52" s="80"/>
    </row>
    <row r="53" spans="1:27" ht="12" customHeight="1">
      <c r="A53" s="15"/>
      <c r="B53" s="603" t="s">
        <v>1372</v>
      </c>
      <c r="C53" s="80"/>
      <c r="D53" s="80"/>
      <c r="E53" s="80"/>
      <c r="F53" s="80"/>
      <c r="G53" s="1643"/>
      <c r="H53" s="1643"/>
      <c r="I53" s="1643"/>
      <c r="J53" s="1643"/>
      <c r="K53" s="1643"/>
      <c r="L53" s="1589">
        <f t="shared" si="6"/>
        <v>0</v>
      </c>
      <c r="M53" s="177"/>
      <c r="N53" s="80"/>
      <c r="O53" s="80"/>
      <c r="P53" s="80"/>
      <c r="Q53" s="80"/>
      <c r="R53" s="80"/>
      <c r="S53" s="80"/>
      <c r="T53" s="80"/>
      <c r="U53" s="80"/>
      <c r="V53" s="80"/>
      <c r="W53" s="80"/>
      <c r="X53" s="80"/>
      <c r="Y53" s="80"/>
      <c r="Z53" s="80"/>
      <c r="AA53" s="80"/>
    </row>
    <row r="54" spans="1:27" ht="12" customHeight="1">
      <c r="A54" s="15"/>
      <c r="B54" s="603" t="s">
        <v>1375</v>
      </c>
      <c r="C54" s="80"/>
      <c r="D54" s="80"/>
      <c r="E54" s="80"/>
      <c r="F54" s="80"/>
      <c r="G54" s="1643"/>
      <c r="H54" s="1643"/>
      <c r="I54" s="1643"/>
      <c r="J54" s="1643"/>
      <c r="K54" s="1643"/>
      <c r="L54" s="1589">
        <f t="shared" si="6"/>
        <v>0</v>
      </c>
      <c r="M54" s="177"/>
      <c r="N54" s="80"/>
      <c r="O54" s="80"/>
      <c r="P54" s="80"/>
      <c r="Q54" s="80"/>
      <c r="R54" s="80"/>
      <c r="S54" s="80"/>
      <c r="T54" s="80"/>
      <c r="U54" s="80"/>
      <c r="V54" s="80"/>
      <c r="W54" s="80"/>
      <c r="X54" s="80"/>
      <c r="Y54" s="80"/>
      <c r="Z54" s="80"/>
      <c r="AA54" s="80"/>
    </row>
    <row r="55" spans="1:27" s="4" customFormat="1" ht="14.25" customHeight="1">
      <c r="A55" s="15"/>
      <c r="B55" s="611" t="s">
        <v>953</v>
      </c>
      <c r="C55" s="15"/>
      <c r="D55" s="15"/>
      <c r="E55" s="15"/>
      <c r="F55" s="15"/>
      <c r="G55" s="1590">
        <f t="shared" ref="G55:L55" si="7">SUM(G46:G54)</f>
        <v>0</v>
      </c>
      <c r="H55" s="1590">
        <f t="shared" si="7"/>
        <v>0</v>
      </c>
      <c r="I55" s="1590">
        <f t="shared" si="7"/>
        <v>0</v>
      </c>
      <c r="J55" s="1590">
        <f t="shared" si="7"/>
        <v>0</v>
      </c>
      <c r="K55" s="1590">
        <f t="shared" si="7"/>
        <v>0</v>
      </c>
      <c r="L55" s="1590">
        <f t="shared" si="7"/>
        <v>0</v>
      </c>
      <c r="M55" s="1824" t="s">
        <v>1377</v>
      </c>
      <c r="N55" s="15"/>
      <c r="O55" s="15"/>
      <c r="P55" s="15"/>
      <c r="Q55" s="15"/>
      <c r="R55" s="15"/>
      <c r="S55" s="15"/>
      <c r="T55" s="15"/>
      <c r="U55" s="15"/>
      <c r="V55" s="15"/>
      <c r="W55" s="15"/>
      <c r="X55" s="15"/>
      <c r="Y55" s="15"/>
      <c r="Z55" s="15"/>
      <c r="AA55" s="15"/>
    </row>
    <row r="56" spans="1:27" ht="15" customHeight="1">
      <c r="A56" s="80"/>
      <c r="B56" s="333" t="s">
        <v>597</v>
      </c>
      <c r="C56" s="80"/>
      <c r="D56" s="80"/>
      <c r="E56" s="80"/>
      <c r="F56" s="80"/>
      <c r="G56" s="1643"/>
      <c r="H56" s="1643"/>
      <c r="I56" s="1643"/>
      <c r="J56" s="1643"/>
      <c r="K56" s="1643"/>
      <c r="L56" s="1638">
        <f>SUM(G56:K56)</f>
        <v>0</v>
      </c>
      <c r="M56" s="177"/>
      <c r="N56" s="80"/>
      <c r="O56" s="80"/>
      <c r="P56" s="80"/>
      <c r="Q56" s="80"/>
      <c r="R56" s="80"/>
      <c r="S56" s="80"/>
      <c r="T56" s="80"/>
      <c r="U56" s="80"/>
      <c r="V56" s="80"/>
      <c r="W56" s="80"/>
      <c r="X56" s="80"/>
      <c r="Y56" s="80"/>
      <c r="Z56" s="80"/>
      <c r="AA56" s="80"/>
    </row>
    <row r="57" spans="1:27" ht="15" customHeight="1">
      <c r="A57" s="80"/>
      <c r="B57" s="413" t="s">
        <v>140</v>
      </c>
      <c r="C57" s="80"/>
      <c r="D57" s="80"/>
      <c r="E57" s="80"/>
      <c r="F57" s="80"/>
      <c r="G57" s="1640">
        <f t="shared" ref="G57:L57" si="8">SUM(G55:G56)</f>
        <v>0</v>
      </c>
      <c r="H57" s="1640">
        <f t="shared" si="8"/>
        <v>0</v>
      </c>
      <c r="I57" s="1640">
        <f t="shared" si="8"/>
        <v>0</v>
      </c>
      <c r="J57" s="1640">
        <f t="shared" si="8"/>
        <v>0</v>
      </c>
      <c r="K57" s="1640">
        <f t="shared" si="8"/>
        <v>0</v>
      </c>
      <c r="L57" s="1640">
        <f t="shared" si="8"/>
        <v>0</v>
      </c>
      <c r="M57" s="177"/>
      <c r="N57" s="80"/>
      <c r="O57" s="80"/>
      <c r="P57" s="80"/>
      <c r="Q57" s="80"/>
      <c r="R57" s="80"/>
      <c r="S57" s="80"/>
      <c r="T57" s="80"/>
      <c r="U57" s="80"/>
      <c r="V57" s="80"/>
      <c r="W57" s="80"/>
      <c r="X57" s="80"/>
      <c r="Y57" s="80"/>
      <c r="Z57" s="80"/>
      <c r="AA57" s="80"/>
    </row>
    <row r="58" spans="1:27" ht="15" customHeight="1">
      <c r="A58" s="80"/>
      <c r="B58" s="334" t="s">
        <v>816</v>
      </c>
      <c r="C58" s="80"/>
      <c r="D58" s="80"/>
      <c r="E58" s="80"/>
      <c r="F58" s="80"/>
      <c r="G58" s="1643"/>
      <c r="H58" s="1643"/>
      <c r="I58" s="1643"/>
      <c r="J58" s="1643"/>
      <c r="K58" s="1643"/>
      <c r="L58" s="1638">
        <f t="shared" ref="L58:L66" si="9">SUM(G58:K58)</f>
        <v>0</v>
      </c>
      <c r="M58" s="177"/>
      <c r="N58" s="80"/>
      <c r="O58" s="80"/>
      <c r="P58" s="80"/>
      <c r="Q58" s="80"/>
      <c r="R58" s="80"/>
      <c r="S58" s="80"/>
      <c r="T58" s="80"/>
      <c r="U58" s="80"/>
      <c r="V58" s="80"/>
      <c r="W58" s="80"/>
      <c r="X58" s="80"/>
      <c r="Y58" s="80"/>
      <c r="Z58" s="80"/>
      <c r="AA58" s="80"/>
    </row>
    <row r="59" spans="1:27" ht="12" customHeight="1">
      <c r="A59" s="80"/>
      <c r="B59" s="80" t="s">
        <v>1151</v>
      </c>
      <c r="C59" s="80"/>
      <c r="D59" s="80"/>
      <c r="E59" s="80"/>
      <c r="F59" s="80"/>
      <c r="G59" s="1643"/>
      <c r="H59" s="1643"/>
      <c r="I59" s="1643"/>
      <c r="J59" s="1643"/>
      <c r="K59" s="1643"/>
      <c r="L59" s="1589">
        <f t="shared" si="9"/>
        <v>0</v>
      </c>
      <c r="M59" s="177"/>
      <c r="N59" s="80"/>
      <c r="O59" s="80"/>
      <c r="P59" s="80"/>
      <c r="Q59" s="80"/>
      <c r="R59" s="80"/>
      <c r="S59" s="80"/>
      <c r="T59" s="80"/>
      <c r="U59" s="80"/>
      <c r="V59" s="80"/>
      <c r="W59" s="80"/>
      <c r="X59" s="80"/>
      <c r="Y59" s="80"/>
      <c r="Z59" s="80"/>
      <c r="AA59" s="80"/>
    </row>
    <row r="60" spans="1:27" ht="12" customHeight="1">
      <c r="A60" s="80"/>
      <c r="B60" s="1332" t="s">
        <v>1136</v>
      </c>
      <c r="C60" s="80"/>
      <c r="D60" s="80"/>
      <c r="E60" s="80"/>
      <c r="F60" s="80"/>
      <c r="G60" s="1643"/>
      <c r="H60" s="1643"/>
      <c r="I60" s="1643"/>
      <c r="J60" s="1643"/>
      <c r="K60" s="1643"/>
      <c r="L60" s="1589">
        <f t="shared" si="9"/>
        <v>0</v>
      </c>
      <c r="M60" s="177"/>
      <c r="N60" s="80"/>
      <c r="O60" s="80"/>
      <c r="P60" s="80"/>
      <c r="Q60" s="80"/>
      <c r="R60" s="80"/>
      <c r="S60" s="80"/>
      <c r="T60" s="80"/>
      <c r="U60" s="80"/>
      <c r="V60" s="80"/>
      <c r="W60" s="80"/>
      <c r="X60" s="80"/>
      <c r="Y60" s="80"/>
      <c r="Z60" s="80"/>
      <c r="AA60" s="80"/>
    </row>
    <row r="61" spans="1:27" ht="12" customHeight="1">
      <c r="A61" s="80"/>
      <c r="B61" s="603" t="s">
        <v>850</v>
      </c>
      <c r="C61" s="80"/>
      <c r="D61" s="80"/>
      <c r="E61" s="80"/>
      <c r="F61" s="80"/>
      <c r="G61" s="1643"/>
      <c r="H61" s="1643"/>
      <c r="I61" s="1643"/>
      <c r="J61" s="1643"/>
      <c r="K61" s="1643"/>
      <c r="L61" s="1589">
        <f t="shared" si="9"/>
        <v>0</v>
      </c>
      <c r="M61" s="177"/>
      <c r="N61" s="80"/>
      <c r="O61" s="80"/>
      <c r="P61" s="80"/>
      <c r="Q61" s="80"/>
      <c r="R61" s="80"/>
      <c r="S61" s="80"/>
      <c r="T61" s="80"/>
      <c r="U61" s="80"/>
      <c r="V61" s="80"/>
      <c r="W61" s="80"/>
      <c r="X61" s="80"/>
      <c r="Y61" s="80"/>
      <c r="Z61" s="80"/>
      <c r="AA61" s="80"/>
    </row>
    <row r="62" spans="1:27" ht="12" customHeight="1">
      <c r="A62" s="80"/>
      <c r="B62" s="603" t="s">
        <v>1365</v>
      </c>
      <c r="C62" s="80"/>
      <c r="D62" s="80"/>
      <c r="E62" s="80"/>
      <c r="F62" s="80"/>
      <c r="G62" s="1643"/>
      <c r="H62" s="1643"/>
      <c r="I62" s="1643"/>
      <c r="J62" s="1643"/>
      <c r="K62" s="1643"/>
      <c r="L62" s="1589">
        <f t="shared" si="9"/>
        <v>0</v>
      </c>
      <c r="M62" s="177"/>
      <c r="N62" s="80"/>
      <c r="O62" s="80"/>
      <c r="P62" s="80"/>
      <c r="Q62" s="80"/>
      <c r="R62" s="80"/>
      <c r="S62" s="80"/>
      <c r="T62" s="80"/>
      <c r="U62" s="80"/>
      <c r="V62" s="80"/>
      <c r="W62" s="80"/>
      <c r="X62" s="80"/>
      <c r="Y62" s="80"/>
      <c r="Z62" s="80"/>
      <c r="AA62" s="80"/>
    </row>
    <row r="63" spans="1:27" ht="12" customHeight="1">
      <c r="A63" s="80"/>
      <c r="B63" s="80" t="s">
        <v>1153</v>
      </c>
      <c r="C63" s="80"/>
      <c r="D63" s="80"/>
      <c r="E63" s="80"/>
      <c r="F63" s="80"/>
      <c r="G63" s="1643"/>
      <c r="H63" s="1643"/>
      <c r="I63" s="1643"/>
      <c r="J63" s="1643"/>
      <c r="K63" s="1643"/>
      <c r="L63" s="1589">
        <f t="shared" si="9"/>
        <v>0</v>
      </c>
      <c r="M63" s="177"/>
      <c r="N63" s="80"/>
      <c r="O63" s="80"/>
      <c r="P63" s="80"/>
      <c r="Q63" s="80"/>
      <c r="R63" s="80"/>
      <c r="S63" s="80"/>
      <c r="T63" s="80"/>
      <c r="U63" s="80"/>
      <c r="V63" s="80"/>
      <c r="W63" s="80"/>
      <c r="X63" s="80"/>
      <c r="Y63" s="80"/>
      <c r="Z63" s="80"/>
      <c r="AA63" s="80"/>
    </row>
    <row r="64" spans="1:27" ht="12" customHeight="1">
      <c r="A64" s="80"/>
      <c r="B64" s="80" t="s">
        <v>1382</v>
      </c>
      <c r="C64" s="80"/>
      <c r="D64" s="80"/>
      <c r="E64" s="80"/>
      <c r="F64" s="80"/>
      <c r="G64" s="1643"/>
      <c r="H64" s="1643"/>
      <c r="I64" s="1643"/>
      <c r="J64" s="1643"/>
      <c r="K64" s="1643"/>
      <c r="L64" s="1589">
        <f t="shared" si="9"/>
        <v>0</v>
      </c>
      <c r="M64" s="177"/>
      <c r="N64" s="80"/>
      <c r="O64" s="80"/>
      <c r="P64" s="80"/>
      <c r="Q64" s="80"/>
      <c r="R64" s="80"/>
      <c r="S64" s="80"/>
      <c r="T64" s="80"/>
      <c r="U64" s="80"/>
      <c r="V64" s="80"/>
      <c r="W64" s="80"/>
      <c r="X64" s="80"/>
      <c r="Y64" s="80"/>
      <c r="Z64" s="80"/>
      <c r="AA64" s="80"/>
    </row>
    <row r="65" spans="1:27" ht="12" customHeight="1">
      <c r="A65" s="15"/>
      <c r="B65" s="603" t="s">
        <v>1372</v>
      </c>
      <c r="C65" s="80"/>
      <c r="D65" s="80"/>
      <c r="E65" s="80"/>
      <c r="F65" s="80"/>
      <c r="G65" s="1643"/>
      <c r="H65" s="1643"/>
      <c r="I65" s="1643"/>
      <c r="J65" s="1643"/>
      <c r="K65" s="1643"/>
      <c r="L65" s="1589">
        <f t="shared" si="9"/>
        <v>0</v>
      </c>
      <c r="M65" s="177"/>
      <c r="N65" s="80"/>
      <c r="O65" s="80"/>
      <c r="P65" s="80"/>
      <c r="Q65" s="80"/>
      <c r="R65" s="80"/>
      <c r="S65" s="80"/>
      <c r="T65" s="80"/>
      <c r="U65" s="80"/>
      <c r="V65" s="80"/>
      <c r="W65" s="80"/>
      <c r="X65" s="80"/>
      <c r="Y65" s="80"/>
      <c r="Z65" s="80"/>
      <c r="AA65" s="80"/>
    </row>
    <row r="66" spans="1:27" ht="12" customHeight="1">
      <c r="A66" s="15"/>
      <c r="B66" s="603" t="s">
        <v>1375</v>
      </c>
      <c r="C66" s="80"/>
      <c r="D66" s="80"/>
      <c r="E66" s="80"/>
      <c r="F66" s="80"/>
      <c r="G66" s="1643"/>
      <c r="H66" s="1643"/>
      <c r="I66" s="1643"/>
      <c r="J66" s="1643"/>
      <c r="K66" s="1643"/>
      <c r="L66" s="1589">
        <f t="shared" si="9"/>
        <v>0</v>
      </c>
      <c r="M66" s="177"/>
      <c r="N66" s="80"/>
      <c r="O66" s="80"/>
      <c r="P66" s="80"/>
      <c r="Q66" s="80"/>
      <c r="R66" s="80"/>
      <c r="S66" s="80"/>
      <c r="T66" s="80"/>
      <c r="U66" s="80"/>
      <c r="V66" s="80"/>
      <c r="W66" s="80"/>
      <c r="X66" s="80"/>
      <c r="Y66" s="80"/>
      <c r="Z66" s="80"/>
      <c r="AA66" s="80"/>
    </row>
    <row r="67" spans="1:27" s="4" customFormat="1" ht="14.25" customHeight="1">
      <c r="A67" s="15"/>
      <c r="B67" s="611" t="s">
        <v>1383</v>
      </c>
      <c r="C67" s="15"/>
      <c r="D67" s="15"/>
      <c r="E67" s="15"/>
      <c r="F67" s="15"/>
      <c r="G67" s="1590">
        <f>SUM(G59:G66)+G55</f>
        <v>0</v>
      </c>
      <c r="H67" s="1590">
        <f t="shared" ref="H67:L67" si="10">SUM(H59:H66)+H55</f>
        <v>0</v>
      </c>
      <c r="I67" s="1590">
        <f t="shared" si="10"/>
        <v>0</v>
      </c>
      <c r="J67" s="1590">
        <f t="shared" si="10"/>
        <v>0</v>
      </c>
      <c r="K67" s="1590">
        <f t="shared" si="10"/>
        <v>0</v>
      </c>
      <c r="L67" s="1590">
        <f t="shared" si="10"/>
        <v>0</v>
      </c>
      <c r="M67" s="1824" t="s">
        <v>1377</v>
      </c>
      <c r="N67" s="15"/>
      <c r="O67" s="15"/>
      <c r="P67" s="15"/>
      <c r="Q67" s="15"/>
      <c r="R67" s="15"/>
      <c r="S67" s="15"/>
      <c r="T67" s="15"/>
      <c r="U67" s="15"/>
      <c r="V67" s="15"/>
      <c r="W67" s="15"/>
      <c r="X67" s="15"/>
      <c r="Y67" s="15"/>
      <c r="Z67" s="15"/>
      <c r="AA67" s="15"/>
    </row>
    <row r="68" spans="1:27" ht="15" customHeight="1">
      <c r="A68" s="80"/>
      <c r="B68" s="333" t="s">
        <v>597</v>
      </c>
      <c r="C68" s="80"/>
      <c r="D68" s="80"/>
      <c r="E68" s="80"/>
      <c r="F68" s="80"/>
      <c r="G68" s="1643"/>
      <c r="H68" s="1643"/>
      <c r="I68" s="1643"/>
      <c r="J68" s="1643"/>
      <c r="K68" s="1643"/>
      <c r="L68" s="1638">
        <f>SUM(G68:K68)</f>
        <v>0</v>
      </c>
      <c r="M68" s="177"/>
      <c r="N68" s="80"/>
      <c r="O68" s="80"/>
      <c r="P68" s="80"/>
      <c r="Q68" s="80"/>
      <c r="R68" s="80"/>
      <c r="S68" s="80"/>
      <c r="T68" s="80"/>
      <c r="U68" s="80"/>
      <c r="V68" s="80"/>
      <c r="W68" s="80"/>
      <c r="X68" s="80"/>
      <c r="Y68" s="80"/>
      <c r="Z68" s="80"/>
      <c r="AA68" s="80"/>
    </row>
    <row r="69" spans="1:27" ht="15" customHeight="1">
      <c r="A69" s="80"/>
      <c r="B69" s="413" t="s">
        <v>140</v>
      </c>
      <c r="C69" s="80"/>
      <c r="D69" s="80"/>
      <c r="E69" s="80"/>
      <c r="F69" s="80"/>
      <c r="G69" s="1640">
        <f t="shared" ref="G69:L69" si="11">SUM(G67:G68)</f>
        <v>0</v>
      </c>
      <c r="H69" s="1640">
        <f t="shared" si="11"/>
        <v>0</v>
      </c>
      <c r="I69" s="1640">
        <f t="shared" si="11"/>
        <v>0</v>
      </c>
      <c r="J69" s="1640">
        <f t="shared" si="11"/>
        <v>0</v>
      </c>
      <c r="K69" s="1640">
        <f t="shared" si="11"/>
        <v>0</v>
      </c>
      <c r="L69" s="1640">
        <f t="shared" si="11"/>
        <v>0</v>
      </c>
      <c r="M69" s="177"/>
      <c r="N69" s="80"/>
      <c r="O69" s="80"/>
      <c r="P69" s="80"/>
      <c r="Q69" s="80"/>
      <c r="R69" s="80"/>
      <c r="S69" s="80"/>
      <c r="T69" s="80"/>
      <c r="U69" s="80"/>
      <c r="V69" s="80"/>
      <c r="W69" s="80"/>
      <c r="X69" s="80"/>
      <c r="Y69" s="80"/>
      <c r="Z69" s="80"/>
      <c r="AA69" s="80"/>
    </row>
    <row r="70" spans="1:27" ht="15" customHeight="1">
      <c r="A70" s="80"/>
      <c r="B70" s="334" t="s">
        <v>816</v>
      </c>
      <c r="C70" s="80"/>
      <c r="D70" s="80"/>
      <c r="E70" s="80"/>
      <c r="F70" s="80"/>
      <c r="G70" s="1643"/>
      <c r="H70" s="1643"/>
      <c r="I70" s="1643"/>
      <c r="J70" s="1643"/>
      <c r="K70" s="1643"/>
      <c r="L70" s="1638">
        <f>SUM(G70:K70)</f>
        <v>0</v>
      </c>
      <c r="M70" s="177"/>
      <c r="N70" s="80"/>
      <c r="O70" s="80"/>
      <c r="P70" s="80"/>
      <c r="Q70" s="80"/>
      <c r="R70" s="80"/>
      <c r="S70" s="80"/>
      <c r="T70" s="80"/>
      <c r="U70" s="80"/>
      <c r="V70" s="80"/>
      <c r="W70" s="80"/>
      <c r="X70" s="80"/>
      <c r="Y70" s="80"/>
      <c r="Z70" s="80"/>
      <c r="AA70" s="80"/>
    </row>
    <row r="71" spans="1:27" ht="12" customHeight="1">
      <c r="A71" s="15"/>
      <c r="B71" s="606"/>
      <c r="C71" s="80"/>
      <c r="D71" s="80"/>
      <c r="E71" s="80"/>
      <c r="F71" s="80"/>
      <c r="G71" s="1589"/>
      <c r="H71" s="1589"/>
      <c r="I71" s="1589"/>
      <c r="J71" s="1589"/>
      <c r="K71" s="1589"/>
      <c r="L71" s="1589"/>
      <c r="M71" s="177"/>
      <c r="N71" s="80"/>
      <c r="O71" s="80"/>
      <c r="P71" s="80"/>
      <c r="Q71" s="80"/>
      <c r="R71" s="80"/>
      <c r="S71" s="80"/>
      <c r="T71" s="80"/>
      <c r="U71" s="80"/>
      <c r="V71" s="80"/>
      <c r="W71" s="80"/>
      <c r="X71" s="80"/>
      <c r="Y71" s="80"/>
      <c r="Z71" s="80"/>
      <c r="AA71" s="80"/>
    </row>
    <row r="72" spans="1:27" s="4" customFormat="1" ht="12" customHeight="1">
      <c r="A72" s="15"/>
      <c r="B72" s="611" t="s">
        <v>1155</v>
      </c>
      <c r="C72" s="15"/>
      <c r="D72" s="15"/>
      <c r="E72" s="15"/>
      <c r="F72" s="15"/>
      <c r="G72" s="1591"/>
      <c r="H72" s="1591"/>
      <c r="I72" s="1591"/>
      <c r="J72" s="1591"/>
      <c r="K72" s="1591"/>
      <c r="L72" s="1591"/>
      <c r="M72" s="248"/>
      <c r="N72" s="15"/>
      <c r="O72" s="15"/>
      <c r="P72" s="15"/>
      <c r="Q72" s="15"/>
      <c r="R72" s="15"/>
      <c r="S72" s="15"/>
      <c r="T72" s="15"/>
      <c r="U72" s="15"/>
      <c r="V72" s="15"/>
      <c r="W72" s="15"/>
      <c r="X72" s="15"/>
      <c r="Y72" s="15"/>
      <c r="Z72" s="15"/>
      <c r="AA72" s="15"/>
    </row>
    <row r="73" spans="1:27" s="4" customFormat="1" ht="12" customHeight="1" thickBot="1">
      <c r="A73" s="15"/>
      <c r="B73" s="611" t="s">
        <v>953</v>
      </c>
      <c r="C73" s="15"/>
      <c r="D73" s="15"/>
      <c r="E73" s="15"/>
      <c r="F73" s="15"/>
      <c r="G73" s="1789">
        <f t="shared" ref="G73:L73" si="12">G24-G55</f>
        <v>0</v>
      </c>
      <c r="H73" s="1789">
        <f t="shared" si="12"/>
        <v>0</v>
      </c>
      <c r="I73" s="1789">
        <f t="shared" si="12"/>
        <v>0</v>
      </c>
      <c r="J73" s="1789">
        <f t="shared" si="12"/>
        <v>0</v>
      </c>
      <c r="K73" s="1789">
        <f t="shared" si="12"/>
        <v>0</v>
      </c>
      <c r="L73" s="1789">
        <f t="shared" si="12"/>
        <v>0</v>
      </c>
      <c r="M73" s="248"/>
      <c r="N73" s="15"/>
      <c r="O73" s="15"/>
      <c r="P73" s="15"/>
      <c r="Q73" s="15"/>
      <c r="R73" s="15"/>
      <c r="S73" s="15"/>
      <c r="T73" s="15"/>
      <c r="U73" s="15"/>
      <c r="V73" s="15"/>
      <c r="W73" s="15"/>
      <c r="X73" s="15"/>
      <c r="Y73" s="15"/>
      <c r="Z73" s="15"/>
      <c r="AA73" s="15"/>
    </row>
    <row r="74" spans="1:27" ht="12" customHeight="1" thickTop="1" thickBot="1">
      <c r="A74" s="15"/>
      <c r="B74" s="413" t="s">
        <v>140</v>
      </c>
      <c r="C74" s="80"/>
      <c r="D74" s="80"/>
      <c r="E74" s="80"/>
      <c r="F74" s="80"/>
      <c r="G74" s="1789">
        <f t="shared" ref="G74:L74" si="13">G26-G57</f>
        <v>0</v>
      </c>
      <c r="H74" s="1789">
        <f t="shared" si="13"/>
        <v>0</v>
      </c>
      <c r="I74" s="1789">
        <f t="shared" si="13"/>
        <v>0</v>
      </c>
      <c r="J74" s="1789">
        <f t="shared" si="13"/>
        <v>0</v>
      </c>
      <c r="K74" s="1789">
        <f t="shared" si="13"/>
        <v>0</v>
      </c>
      <c r="L74" s="1789">
        <f t="shared" si="13"/>
        <v>0</v>
      </c>
      <c r="M74" s="177"/>
      <c r="N74" s="80"/>
      <c r="O74" s="80"/>
      <c r="P74" s="80"/>
      <c r="Q74" s="80"/>
      <c r="R74" s="80"/>
      <c r="S74" s="80"/>
      <c r="T74" s="80"/>
      <c r="U74" s="80"/>
      <c r="V74" s="80"/>
      <c r="W74" s="80"/>
      <c r="X74" s="80"/>
      <c r="Y74" s="80"/>
      <c r="Z74" s="80"/>
      <c r="AA74" s="80"/>
    </row>
    <row r="75" spans="1:27" s="4" customFormat="1" ht="12" customHeight="1" thickTop="1" thickBot="1">
      <c r="A75" s="15"/>
      <c r="B75" s="611" t="s">
        <v>1383</v>
      </c>
      <c r="C75" s="15"/>
      <c r="D75" s="15"/>
      <c r="E75" s="15"/>
      <c r="F75" s="15"/>
      <c r="G75" s="1790">
        <f t="shared" ref="G75:L75" si="14">G39-G67</f>
        <v>0</v>
      </c>
      <c r="H75" s="1790">
        <f t="shared" si="14"/>
        <v>0</v>
      </c>
      <c r="I75" s="1790">
        <f t="shared" si="14"/>
        <v>0</v>
      </c>
      <c r="J75" s="1790">
        <f t="shared" si="14"/>
        <v>0</v>
      </c>
      <c r="K75" s="1790">
        <f t="shared" si="14"/>
        <v>0</v>
      </c>
      <c r="L75" s="1790">
        <f t="shared" si="14"/>
        <v>0</v>
      </c>
      <c r="M75" s="248"/>
      <c r="N75" s="15"/>
      <c r="O75" s="15"/>
      <c r="P75" s="15"/>
      <c r="Q75" s="15"/>
      <c r="R75" s="15"/>
      <c r="S75" s="15"/>
      <c r="T75" s="15"/>
      <c r="U75" s="15"/>
      <c r="V75" s="15"/>
      <c r="W75" s="15"/>
      <c r="X75" s="15"/>
      <c r="Y75" s="15"/>
      <c r="Z75" s="15"/>
      <c r="AA75" s="15"/>
    </row>
    <row r="76" spans="1:27" ht="12" customHeight="1" thickTop="1" thickBot="1">
      <c r="A76" s="15"/>
      <c r="B76" s="413" t="s">
        <v>140</v>
      </c>
      <c r="C76" s="80"/>
      <c r="D76" s="80"/>
      <c r="E76" s="80"/>
      <c r="F76" s="80"/>
      <c r="G76" s="1790">
        <f t="shared" ref="G76:L76" si="15">G41-G69</f>
        <v>0</v>
      </c>
      <c r="H76" s="1790">
        <f t="shared" si="15"/>
        <v>0</v>
      </c>
      <c r="I76" s="1790">
        <f t="shared" si="15"/>
        <v>0</v>
      </c>
      <c r="J76" s="1790">
        <f t="shared" si="15"/>
        <v>0</v>
      </c>
      <c r="K76" s="1790">
        <f t="shared" si="15"/>
        <v>0</v>
      </c>
      <c r="L76" s="1790">
        <f t="shared" si="15"/>
        <v>0</v>
      </c>
      <c r="M76" s="177"/>
      <c r="N76" s="80"/>
      <c r="O76" s="80"/>
      <c r="P76" s="80"/>
      <c r="Q76" s="80"/>
      <c r="R76" s="80"/>
      <c r="S76" s="80"/>
      <c r="T76" s="80"/>
      <c r="U76" s="80"/>
      <c r="V76" s="80"/>
      <c r="W76" s="80"/>
      <c r="X76" s="80"/>
      <c r="Y76" s="80"/>
      <c r="Z76" s="80"/>
      <c r="AA76" s="80"/>
    </row>
    <row r="77" spans="1:27" ht="12" customHeight="1" thickTop="1">
      <c r="A77" s="15"/>
      <c r="B77" s="9"/>
      <c r="C77" s="80"/>
      <c r="D77" s="80"/>
      <c r="E77" s="80"/>
      <c r="F77" s="80"/>
      <c r="G77" s="604"/>
      <c r="H77" s="80"/>
      <c r="I77" s="80"/>
      <c r="J77" s="80"/>
      <c r="K77" s="80"/>
      <c r="L77" s="80"/>
      <c r="M77" s="177"/>
      <c r="N77" s="80"/>
      <c r="O77" s="80"/>
      <c r="P77" s="80"/>
      <c r="Q77" s="80"/>
      <c r="R77" s="80"/>
      <c r="S77" s="80"/>
      <c r="T77" s="80"/>
      <c r="U77" s="80"/>
      <c r="V77" s="80"/>
      <c r="W77" s="80"/>
      <c r="X77" s="80"/>
      <c r="Y77" s="80"/>
      <c r="Z77" s="80"/>
      <c r="AA77" s="80"/>
    </row>
    <row r="78" spans="1:27" ht="12" customHeight="1">
      <c r="A78" s="80"/>
      <c r="B78" s="1995" t="s">
        <v>1384</v>
      </c>
      <c r="C78" s="1949"/>
      <c r="D78" s="1949"/>
      <c r="E78" s="1949"/>
      <c r="F78" s="1949"/>
      <c r="G78" s="1949"/>
      <c r="H78" s="1949"/>
      <c r="I78" s="1949"/>
      <c r="J78" s="1949"/>
      <c r="K78" s="1949"/>
      <c r="L78" s="1950"/>
      <c r="M78" s="177"/>
      <c r="N78" s="80"/>
      <c r="O78" s="80"/>
      <c r="P78" s="80"/>
      <c r="Q78" s="80"/>
      <c r="R78" s="80"/>
      <c r="S78" s="80"/>
      <c r="T78" s="80"/>
      <c r="U78" s="80"/>
      <c r="V78" s="80"/>
      <c r="W78" s="80"/>
      <c r="X78" s="80"/>
      <c r="Y78" s="80"/>
      <c r="Z78" s="80"/>
      <c r="AA78" s="80"/>
    </row>
    <row r="79" spans="1:27" ht="12" customHeight="1">
      <c r="A79" s="80"/>
      <c r="B79" s="80"/>
      <c r="C79" s="80"/>
      <c r="D79" s="80"/>
      <c r="E79" s="80"/>
      <c r="F79" s="80"/>
      <c r="G79" s="80"/>
      <c r="H79" s="80"/>
      <c r="I79" s="80"/>
      <c r="J79" s="80"/>
      <c r="K79" s="80"/>
      <c r="L79" s="80"/>
      <c r="M79" s="177"/>
      <c r="N79" s="80"/>
      <c r="O79" s="80"/>
      <c r="P79" s="80"/>
      <c r="Q79" s="80"/>
      <c r="R79" s="80"/>
      <c r="S79" s="80"/>
      <c r="T79" s="80"/>
      <c r="U79" s="80"/>
      <c r="V79" s="80"/>
      <c r="W79" s="80"/>
      <c r="X79" s="80"/>
      <c r="Y79" s="80"/>
      <c r="Z79" s="80"/>
      <c r="AA79" s="80"/>
    </row>
    <row r="80" spans="1:27" ht="12" customHeight="1">
      <c r="A80" s="80"/>
      <c r="B80" s="109" t="s">
        <v>1385</v>
      </c>
      <c r="C80" s="109"/>
      <c r="D80" s="109"/>
      <c r="E80" s="109"/>
      <c r="F80" s="109"/>
      <c r="G80" s="109"/>
      <c r="H80" s="109"/>
      <c r="I80" s="109"/>
      <c r="J80" s="109"/>
      <c r="K80" s="109"/>
      <c r="L80" s="109"/>
      <c r="M80" s="177"/>
      <c r="N80" s="80"/>
      <c r="O80" s="80"/>
      <c r="P80" s="80"/>
      <c r="Q80" s="80"/>
      <c r="R80" s="80"/>
      <c r="S80" s="80"/>
      <c r="T80" s="80"/>
      <c r="U80" s="80"/>
      <c r="V80" s="80"/>
      <c r="W80" s="80"/>
      <c r="X80" s="80"/>
      <c r="Y80" s="80"/>
      <c r="Z80" s="80"/>
      <c r="AA80" s="80"/>
    </row>
    <row r="81" spans="1:27">
      <c r="A81" s="644"/>
      <c r="B81" s="731" t="s">
        <v>1386</v>
      </c>
      <c r="C81" s="348"/>
      <c r="D81" s="348"/>
      <c r="E81" s="348"/>
      <c r="F81" s="348"/>
      <c r="G81" s="348"/>
      <c r="H81" s="348"/>
      <c r="I81" s="348"/>
      <c r="J81" s="348"/>
      <c r="K81" s="348"/>
      <c r="L81" s="358"/>
      <c r="M81" s="617" t="s">
        <v>1387</v>
      </c>
      <c r="N81" s="80"/>
      <c r="O81" s="80"/>
      <c r="P81" s="80"/>
      <c r="Q81" s="80"/>
      <c r="R81" s="80"/>
      <c r="S81" s="80"/>
      <c r="T81" s="80"/>
      <c r="U81" s="80"/>
      <c r="V81" s="80"/>
      <c r="W81" s="80"/>
      <c r="X81" s="80"/>
      <c r="Y81" s="80"/>
      <c r="Z81" s="80"/>
      <c r="AA81" s="80"/>
    </row>
    <row r="82" spans="1:27" ht="26.25" customHeight="1">
      <c r="A82" s="608"/>
      <c r="B82" s="1973" t="s">
        <v>1388</v>
      </c>
      <c r="C82" s="1949"/>
      <c r="D82" s="1949"/>
      <c r="E82" s="1949"/>
      <c r="F82" s="1949"/>
      <c r="G82" s="1949"/>
      <c r="H82" s="1949"/>
      <c r="I82" s="1949"/>
      <c r="J82" s="1949"/>
      <c r="K82" s="1949"/>
      <c r="L82" s="1974"/>
      <c r="N82" s="80"/>
      <c r="O82" s="80"/>
      <c r="P82" s="80"/>
      <c r="Q82" s="80"/>
      <c r="R82" s="80"/>
      <c r="S82" s="80"/>
      <c r="T82" s="80"/>
      <c r="U82" s="80"/>
      <c r="V82" s="80"/>
      <c r="W82" s="80"/>
      <c r="X82" s="80"/>
      <c r="Y82" s="80"/>
      <c r="Z82" s="80"/>
      <c r="AA82" s="80"/>
    </row>
    <row r="83" spans="1:27" ht="12.75" customHeight="1">
      <c r="A83" s="644"/>
      <c r="B83" s="1151"/>
      <c r="C83" s="1152"/>
      <c r="D83" s="1152"/>
      <c r="E83" s="1152"/>
      <c r="F83" s="1152"/>
      <c r="G83" s="1152"/>
      <c r="H83" s="1152"/>
      <c r="I83" s="1152"/>
      <c r="J83" s="1152"/>
      <c r="K83" s="1152"/>
      <c r="L83" s="1153"/>
      <c r="M83" s="618"/>
      <c r="N83" s="80"/>
      <c r="O83" s="80"/>
      <c r="P83" s="80"/>
      <c r="Q83" s="80"/>
      <c r="R83" s="80"/>
      <c r="S83" s="80"/>
      <c r="T83" s="80"/>
      <c r="U83" s="80"/>
      <c r="V83" s="80"/>
      <c r="W83" s="80"/>
      <c r="X83" s="80"/>
      <c r="Y83" s="80"/>
      <c r="Z83" s="80"/>
      <c r="AA83" s="80"/>
    </row>
    <row r="84" spans="1:27" ht="12.75" customHeight="1">
      <c r="A84" s="644"/>
      <c r="B84" s="1151"/>
      <c r="C84" s="1152"/>
      <c r="D84" s="1152"/>
      <c r="E84" s="1152"/>
      <c r="F84" s="1152"/>
      <c r="G84" s="1152"/>
      <c r="H84" s="1152"/>
      <c r="I84" s="1152"/>
      <c r="J84" s="1152"/>
      <c r="K84" s="1152"/>
      <c r="L84" s="1153"/>
      <c r="M84" s="618"/>
      <c r="N84" s="80"/>
      <c r="O84" s="80"/>
      <c r="P84" s="80"/>
      <c r="Q84" s="80"/>
      <c r="R84" s="80"/>
      <c r="S84" s="80"/>
      <c r="T84" s="80"/>
      <c r="U84" s="80"/>
      <c r="V84" s="80"/>
      <c r="W84" s="80"/>
      <c r="X84" s="80"/>
      <c r="Y84" s="80"/>
      <c r="Z84" s="80"/>
      <c r="AA84" s="80"/>
    </row>
    <row r="85" spans="1:27" ht="12.75" customHeight="1">
      <c r="A85" s="644"/>
      <c r="B85" s="1154"/>
      <c r="C85" s="1155"/>
      <c r="D85" s="1155"/>
      <c r="E85" s="1155"/>
      <c r="F85" s="1155"/>
      <c r="G85" s="1155"/>
      <c r="H85" s="1155"/>
      <c r="I85" s="1155"/>
      <c r="J85" s="1155"/>
      <c r="K85" s="1155"/>
      <c r="L85" s="1156"/>
      <c r="M85" s="618"/>
      <c r="N85" s="80"/>
      <c r="O85" s="80"/>
      <c r="P85" s="80"/>
      <c r="Q85" s="80"/>
      <c r="R85" s="80"/>
      <c r="S85" s="80"/>
      <c r="T85" s="80"/>
      <c r="U85" s="80"/>
      <c r="V85" s="80"/>
      <c r="W85" s="80"/>
      <c r="X85" s="80"/>
      <c r="Y85" s="80"/>
      <c r="Z85" s="80"/>
      <c r="AA85" s="80"/>
    </row>
    <row r="86" spans="1:27" ht="12.75" customHeight="1">
      <c r="A86" s="644"/>
      <c r="B86" s="732"/>
      <c r="C86" s="733"/>
      <c r="D86" s="733"/>
      <c r="E86" s="733"/>
      <c r="F86" s="733"/>
      <c r="G86" s="733"/>
      <c r="H86" s="733"/>
      <c r="I86" s="733"/>
      <c r="J86" s="733"/>
      <c r="K86" s="733"/>
      <c r="L86" s="734"/>
      <c r="M86" s="618"/>
      <c r="N86" s="80"/>
      <c r="O86" s="80"/>
      <c r="P86" s="80"/>
      <c r="Q86" s="80"/>
      <c r="R86" s="80"/>
      <c r="S86" s="80"/>
      <c r="T86" s="80"/>
      <c r="U86" s="80"/>
      <c r="V86" s="80"/>
      <c r="W86" s="80"/>
      <c r="X86" s="80"/>
      <c r="Y86" s="80"/>
      <c r="Z86" s="80"/>
      <c r="AA86" s="80"/>
    </row>
    <row r="87" spans="1:27" ht="12.75" customHeight="1">
      <c r="A87" s="644"/>
      <c r="B87" s="2085" t="s">
        <v>1389</v>
      </c>
      <c r="C87" s="1977"/>
      <c r="D87" s="1977"/>
      <c r="E87" s="1977"/>
      <c r="F87" s="1977"/>
      <c r="G87" s="1977"/>
      <c r="H87" s="1977"/>
      <c r="I87" s="1977"/>
      <c r="J87" s="1977"/>
      <c r="K87" s="1977"/>
      <c r="L87" s="1978"/>
      <c r="M87" s="617" t="s">
        <v>1390</v>
      </c>
      <c r="N87" s="80"/>
      <c r="O87" s="80"/>
      <c r="P87" s="80"/>
      <c r="Q87" s="80"/>
      <c r="R87" s="80"/>
      <c r="S87" s="80"/>
      <c r="T87" s="80"/>
      <c r="U87" s="80"/>
      <c r="V87" s="80"/>
      <c r="W87" s="80"/>
      <c r="X87" s="80"/>
      <c r="Y87" s="80"/>
      <c r="Z87" s="80"/>
      <c r="AA87" s="80"/>
    </row>
    <row r="88" spans="1:27" ht="12.75" customHeight="1">
      <c r="A88" s="260"/>
      <c r="B88" s="1333"/>
      <c r="C88" s="1334"/>
      <c r="D88" s="1334"/>
      <c r="E88" s="1334"/>
      <c r="F88" s="1334"/>
      <c r="G88" s="1334"/>
      <c r="H88" s="1334"/>
      <c r="I88" s="1334"/>
      <c r="J88" s="1334"/>
      <c r="K88" s="1334"/>
      <c r="L88" s="1335"/>
      <c r="M88" s="618"/>
      <c r="N88" s="80"/>
      <c r="O88" s="80"/>
      <c r="P88" s="80"/>
      <c r="Q88" s="80"/>
      <c r="R88" s="80"/>
      <c r="S88" s="80"/>
      <c r="T88" s="80"/>
      <c r="U88" s="80"/>
      <c r="V88" s="80"/>
      <c r="W88" s="80"/>
      <c r="X88" s="80"/>
      <c r="Y88" s="80"/>
      <c r="Z88" s="80"/>
      <c r="AA88" s="80"/>
    </row>
    <row r="89" spans="1:27" ht="12.75" customHeight="1">
      <c r="A89" s="260"/>
      <c r="B89" s="1333"/>
      <c r="C89" s="1334"/>
      <c r="D89" s="1334"/>
      <c r="E89" s="1334"/>
      <c r="F89" s="1334"/>
      <c r="G89" s="1334"/>
      <c r="H89" s="1334"/>
      <c r="I89" s="1334"/>
      <c r="J89" s="1334"/>
      <c r="K89" s="1334"/>
      <c r="L89" s="1335"/>
      <c r="M89" s="618"/>
      <c r="N89" s="80"/>
      <c r="O89" s="80"/>
      <c r="P89" s="80"/>
      <c r="Q89" s="80"/>
      <c r="R89" s="80"/>
      <c r="S89" s="80"/>
      <c r="T89" s="80"/>
      <c r="U89" s="80"/>
      <c r="V89" s="80"/>
      <c r="W89" s="80"/>
      <c r="X89" s="80"/>
      <c r="Y89" s="80"/>
      <c r="Z89" s="80"/>
      <c r="AA89" s="80"/>
    </row>
    <row r="90" spans="1:27" ht="12.75" customHeight="1">
      <c r="A90" s="260"/>
      <c r="B90" s="1333"/>
      <c r="C90" s="1334"/>
      <c r="D90" s="1334"/>
      <c r="E90" s="1334"/>
      <c r="F90" s="1334"/>
      <c r="G90" s="1334"/>
      <c r="H90" s="1334"/>
      <c r="I90" s="1334"/>
      <c r="J90" s="1334"/>
      <c r="K90" s="1334"/>
      <c r="L90" s="1335"/>
      <c r="M90" s="618"/>
      <c r="N90" s="80"/>
      <c r="O90" s="80"/>
      <c r="P90" s="80"/>
      <c r="Q90" s="80"/>
      <c r="R90" s="80"/>
      <c r="S90" s="80"/>
      <c r="T90" s="80"/>
      <c r="U90" s="80"/>
      <c r="V90" s="80"/>
      <c r="W90" s="80"/>
      <c r="X90" s="80"/>
      <c r="Y90" s="80"/>
      <c r="Z90" s="80"/>
      <c r="AA90" s="80"/>
    </row>
    <row r="91" spans="1:27" ht="12.75" customHeight="1">
      <c r="A91" s="260"/>
      <c r="B91" s="1336"/>
      <c r="C91" s="1337"/>
      <c r="D91" s="1337"/>
      <c r="E91" s="1337"/>
      <c r="F91" s="1337"/>
      <c r="G91" s="1337"/>
      <c r="H91" s="1337"/>
      <c r="I91" s="1337"/>
      <c r="J91" s="1337"/>
      <c r="K91" s="1337"/>
      <c r="L91" s="1338"/>
      <c r="M91" s="618"/>
      <c r="N91" s="80"/>
      <c r="O91" s="80"/>
      <c r="P91" s="80"/>
      <c r="Q91" s="80"/>
      <c r="R91" s="80"/>
      <c r="S91" s="80"/>
      <c r="T91" s="80"/>
      <c r="U91" s="80"/>
      <c r="V91" s="80"/>
      <c r="W91" s="80"/>
      <c r="X91" s="80"/>
      <c r="Y91" s="80"/>
      <c r="Z91" s="80"/>
      <c r="AA91" s="80"/>
    </row>
    <row r="92" spans="1:27" ht="12.75" customHeight="1">
      <c r="A92" s="181"/>
      <c r="B92" s="733"/>
      <c r="C92" s="733"/>
      <c r="D92" s="733"/>
      <c r="E92" s="733"/>
      <c r="F92" s="733"/>
      <c r="G92" s="733"/>
      <c r="H92" s="733"/>
      <c r="I92" s="733"/>
      <c r="J92" s="733"/>
      <c r="K92" s="733"/>
      <c r="L92" s="733"/>
      <c r="M92" s="177"/>
      <c r="N92" s="80"/>
      <c r="O92" s="80"/>
      <c r="P92" s="80"/>
      <c r="Q92" s="80"/>
      <c r="R92" s="80"/>
      <c r="S92" s="80"/>
      <c r="T92" s="80"/>
      <c r="U92" s="80"/>
      <c r="V92" s="80"/>
      <c r="W92" s="80"/>
      <c r="X92" s="80"/>
      <c r="Y92" s="80"/>
      <c r="Z92" s="80"/>
      <c r="AA92" s="80"/>
    </row>
    <row r="93" spans="1:27" ht="12.75" customHeight="1">
      <c r="A93" s="260"/>
      <c r="B93" s="2119" t="s">
        <v>1391</v>
      </c>
      <c r="C93" s="1977"/>
      <c r="D93" s="1977"/>
      <c r="E93" s="1977"/>
      <c r="F93" s="1977"/>
      <c r="G93" s="1977"/>
      <c r="H93" s="1977"/>
      <c r="I93" s="1977"/>
      <c r="J93" s="1977"/>
      <c r="K93" s="1977"/>
      <c r="L93" s="1978"/>
      <c r="M93" s="618"/>
      <c r="N93" s="80"/>
      <c r="O93" s="80"/>
      <c r="P93" s="80"/>
      <c r="Q93" s="80"/>
      <c r="R93" s="80"/>
      <c r="S93" s="80"/>
      <c r="T93" s="80"/>
      <c r="U93" s="80"/>
      <c r="V93" s="80"/>
      <c r="W93" s="80"/>
      <c r="X93" s="80"/>
      <c r="Y93" s="80"/>
      <c r="Z93" s="80"/>
      <c r="AA93" s="80"/>
    </row>
    <row r="94" spans="1:27" ht="12.75" customHeight="1">
      <c r="A94" s="608"/>
      <c r="B94" s="1975" t="s">
        <v>1392</v>
      </c>
      <c r="C94" s="1949"/>
      <c r="D94" s="1949"/>
      <c r="E94" s="1949"/>
      <c r="F94" s="1949"/>
      <c r="G94" s="1949"/>
      <c r="H94" s="1949"/>
      <c r="I94" s="1949"/>
      <c r="J94" s="1949"/>
      <c r="K94" s="1949"/>
      <c r="L94" s="1974"/>
      <c r="M94" s="617" t="s">
        <v>1393</v>
      </c>
      <c r="N94" s="80"/>
      <c r="O94" s="80"/>
      <c r="P94" s="80"/>
      <c r="Q94" s="80"/>
      <c r="R94" s="80"/>
      <c r="S94" s="80"/>
      <c r="T94" s="80"/>
      <c r="U94" s="80"/>
      <c r="V94" s="80"/>
      <c r="W94" s="80"/>
      <c r="X94" s="80"/>
      <c r="Y94" s="80"/>
      <c r="Z94" s="80"/>
      <c r="AA94" s="80"/>
    </row>
    <row r="95" spans="1:27" ht="12" customHeight="1">
      <c r="A95" s="260"/>
      <c r="B95" s="1975" t="s">
        <v>1394</v>
      </c>
      <c r="C95" s="1949"/>
      <c r="D95" s="1949"/>
      <c r="E95" s="1949"/>
      <c r="F95" s="1949"/>
      <c r="G95" s="1949"/>
      <c r="H95" s="1949"/>
      <c r="I95" s="1949"/>
      <c r="J95" s="1949"/>
      <c r="K95" s="1949"/>
      <c r="L95" s="1974"/>
      <c r="M95" s="618"/>
      <c r="N95" s="80"/>
      <c r="O95" s="80"/>
      <c r="P95" s="80"/>
      <c r="Q95" s="80"/>
      <c r="R95" s="80"/>
      <c r="S95" s="80"/>
      <c r="T95" s="80"/>
      <c r="U95" s="80"/>
      <c r="V95" s="80"/>
      <c r="W95" s="80"/>
      <c r="X95" s="80"/>
      <c r="Y95" s="80"/>
      <c r="Z95" s="80"/>
      <c r="AA95" s="80"/>
    </row>
    <row r="96" spans="1:27" ht="12" customHeight="1">
      <c r="A96" s="260"/>
      <c r="B96" s="1975" t="s">
        <v>1395</v>
      </c>
      <c r="C96" s="1949"/>
      <c r="D96" s="1949"/>
      <c r="E96" s="1949"/>
      <c r="F96" s="1949"/>
      <c r="G96" s="1949"/>
      <c r="H96" s="1949"/>
      <c r="I96" s="1949"/>
      <c r="J96" s="1949"/>
      <c r="K96" s="1949"/>
      <c r="L96" s="1974"/>
      <c r="M96" s="618"/>
      <c r="N96" s="80"/>
      <c r="O96" s="80"/>
      <c r="P96" s="80"/>
      <c r="Q96" s="80"/>
      <c r="R96" s="80"/>
      <c r="S96" s="80"/>
      <c r="T96" s="80"/>
      <c r="U96" s="80"/>
      <c r="V96" s="80"/>
      <c r="W96" s="80"/>
      <c r="X96" s="80"/>
      <c r="Y96" s="80"/>
      <c r="Z96" s="80"/>
      <c r="AA96" s="80"/>
    </row>
    <row r="97" spans="1:27" ht="12" customHeight="1">
      <c r="A97" s="260"/>
      <c r="B97" s="1975" t="s">
        <v>1396</v>
      </c>
      <c r="C97" s="1949"/>
      <c r="D97" s="1949"/>
      <c r="E97" s="1949"/>
      <c r="F97" s="1949"/>
      <c r="G97" s="1949"/>
      <c r="H97" s="1949"/>
      <c r="I97" s="1949"/>
      <c r="J97" s="1949"/>
      <c r="K97" s="1949"/>
      <c r="L97" s="1974"/>
      <c r="M97" s="618"/>
      <c r="N97" s="80"/>
      <c r="O97" s="80"/>
      <c r="P97" s="80"/>
      <c r="Q97" s="80"/>
      <c r="R97" s="80"/>
      <c r="S97" s="80"/>
      <c r="T97" s="80"/>
      <c r="U97" s="80"/>
      <c r="V97" s="80"/>
      <c r="W97" s="80"/>
      <c r="X97" s="80"/>
      <c r="Y97" s="80"/>
      <c r="Z97" s="80"/>
      <c r="AA97" s="80"/>
    </row>
    <row r="98" spans="1:27" ht="12" customHeight="1">
      <c r="A98" s="260"/>
      <c r="B98" s="1151"/>
      <c r="C98" s="1152"/>
      <c r="D98" s="1152"/>
      <c r="E98" s="1152"/>
      <c r="F98" s="1152"/>
      <c r="G98" s="1152"/>
      <c r="H98" s="1152"/>
      <c r="I98" s="1152"/>
      <c r="J98" s="1152"/>
      <c r="K98" s="1152"/>
      <c r="L98" s="1153"/>
      <c r="M98" s="618"/>
      <c r="N98" s="80"/>
      <c r="O98" s="80"/>
      <c r="P98" s="80"/>
      <c r="Q98" s="80"/>
      <c r="R98" s="80"/>
      <c r="S98" s="80"/>
      <c r="T98" s="80"/>
      <c r="U98" s="80"/>
      <c r="V98" s="80"/>
      <c r="W98" s="80"/>
      <c r="X98" s="80"/>
      <c r="Y98" s="80"/>
      <c r="Z98" s="80"/>
      <c r="AA98" s="80"/>
    </row>
    <row r="99" spans="1:27" ht="12" customHeight="1">
      <c r="A99" s="260"/>
      <c r="B99" s="1151"/>
      <c r="C99" s="1152"/>
      <c r="D99" s="1152"/>
      <c r="E99" s="1152"/>
      <c r="F99" s="1152"/>
      <c r="G99" s="1152"/>
      <c r="H99" s="1152"/>
      <c r="I99" s="1152"/>
      <c r="J99" s="1152"/>
      <c r="K99" s="1152"/>
      <c r="L99" s="1153"/>
      <c r="M99" s="618"/>
      <c r="N99" s="80"/>
      <c r="O99" s="80"/>
      <c r="P99" s="80"/>
      <c r="Q99" s="80"/>
      <c r="R99" s="80"/>
      <c r="S99" s="80"/>
      <c r="T99" s="80"/>
      <c r="U99" s="80"/>
      <c r="V99" s="80"/>
      <c r="W99" s="80"/>
      <c r="X99" s="80"/>
      <c r="Y99" s="80"/>
      <c r="Z99" s="80"/>
      <c r="AA99" s="80"/>
    </row>
    <row r="100" spans="1:27" ht="12" customHeight="1">
      <c r="A100" s="260"/>
      <c r="B100" s="1151"/>
      <c r="C100" s="1152"/>
      <c r="D100" s="1152"/>
      <c r="E100" s="1152"/>
      <c r="F100" s="1152"/>
      <c r="G100" s="1152"/>
      <c r="H100" s="1152"/>
      <c r="I100" s="1152"/>
      <c r="J100" s="1152"/>
      <c r="K100" s="1152"/>
      <c r="L100" s="1153"/>
      <c r="M100" s="618"/>
      <c r="N100" s="80"/>
      <c r="O100" s="80"/>
      <c r="P100" s="80"/>
      <c r="Q100" s="80"/>
      <c r="R100" s="80"/>
      <c r="S100" s="80"/>
      <c r="T100" s="80"/>
      <c r="U100" s="80"/>
      <c r="V100" s="80"/>
      <c r="W100" s="80"/>
      <c r="X100" s="80"/>
      <c r="Y100" s="80"/>
      <c r="Z100" s="80"/>
      <c r="AA100" s="80"/>
    </row>
    <row r="101" spans="1:27" ht="12" customHeight="1">
      <c r="A101" s="260"/>
      <c r="B101" s="1151"/>
      <c r="C101" s="1152"/>
      <c r="D101" s="1152"/>
      <c r="E101" s="1152"/>
      <c r="F101" s="1152"/>
      <c r="G101" s="1152"/>
      <c r="H101" s="1152"/>
      <c r="I101" s="1152"/>
      <c r="J101" s="1152"/>
      <c r="K101" s="1152"/>
      <c r="L101" s="1153"/>
      <c r="M101" s="618"/>
      <c r="N101" s="80"/>
      <c r="O101" s="80"/>
      <c r="P101" s="80"/>
      <c r="Q101" s="80"/>
      <c r="R101" s="80"/>
      <c r="S101" s="80"/>
      <c r="T101" s="80"/>
      <c r="U101" s="80"/>
      <c r="V101" s="80"/>
      <c r="W101" s="80"/>
      <c r="X101" s="80"/>
      <c r="Y101" s="80"/>
      <c r="Z101" s="80"/>
      <c r="AA101" s="80"/>
    </row>
    <row r="102" spans="1:27" ht="12" customHeight="1">
      <c r="A102" s="260"/>
      <c r="B102" s="1154"/>
      <c r="C102" s="1155"/>
      <c r="D102" s="1155"/>
      <c r="E102" s="1155"/>
      <c r="F102" s="1155"/>
      <c r="G102" s="1155"/>
      <c r="H102" s="1155"/>
      <c r="I102" s="1155"/>
      <c r="J102" s="1155"/>
      <c r="K102" s="1155"/>
      <c r="L102" s="1156"/>
      <c r="M102" s="618"/>
      <c r="N102" s="80"/>
      <c r="O102" s="80"/>
      <c r="P102" s="80"/>
      <c r="Q102" s="80"/>
      <c r="R102" s="80"/>
      <c r="S102" s="80"/>
      <c r="T102" s="80"/>
      <c r="U102" s="80"/>
      <c r="V102" s="80"/>
      <c r="W102" s="80"/>
      <c r="X102" s="80"/>
      <c r="Y102" s="80"/>
      <c r="Z102" s="80"/>
      <c r="AA102" s="80"/>
    </row>
    <row r="103" spans="1:27" ht="12" customHeight="1">
      <c r="A103" s="181"/>
      <c r="B103" s="733"/>
      <c r="C103" s="733"/>
      <c r="D103" s="733"/>
      <c r="E103" s="733"/>
      <c r="F103" s="733"/>
      <c r="G103" s="733"/>
      <c r="H103" s="733"/>
      <c r="I103" s="733"/>
      <c r="J103" s="733"/>
      <c r="K103" s="733"/>
      <c r="L103" s="733"/>
      <c r="M103" s="177"/>
      <c r="N103" s="80"/>
      <c r="O103" s="80"/>
      <c r="P103" s="80"/>
      <c r="Q103" s="80"/>
      <c r="R103" s="80"/>
      <c r="S103" s="80"/>
      <c r="T103" s="80"/>
      <c r="U103" s="80"/>
      <c r="V103" s="80"/>
      <c r="W103" s="80"/>
      <c r="X103" s="80"/>
      <c r="Y103" s="80"/>
      <c r="Z103" s="80"/>
      <c r="AA103" s="80"/>
    </row>
    <row r="104" spans="1:27" ht="12" customHeight="1">
      <c r="A104" s="260"/>
      <c r="B104" s="735" t="s">
        <v>1397</v>
      </c>
      <c r="C104" s="736"/>
      <c r="D104" s="736"/>
      <c r="E104" s="736"/>
      <c r="F104" s="736"/>
      <c r="G104" s="736"/>
      <c r="H104" s="736"/>
      <c r="I104" s="736"/>
      <c r="J104" s="736"/>
      <c r="K104" s="736"/>
      <c r="L104" s="737"/>
      <c r="M104" s="618"/>
      <c r="N104" s="80"/>
      <c r="O104" s="80"/>
      <c r="P104" s="80"/>
      <c r="Q104" s="80"/>
      <c r="R104" s="80"/>
      <c r="S104" s="80"/>
      <c r="T104" s="80"/>
      <c r="U104" s="80"/>
      <c r="V104" s="80"/>
      <c r="W104" s="80"/>
      <c r="X104" s="80"/>
      <c r="Y104" s="80"/>
      <c r="Z104" s="80"/>
      <c r="AA104" s="80"/>
    </row>
    <row r="105" spans="1:27" ht="12" customHeight="1">
      <c r="A105" s="608"/>
      <c r="B105" s="1975" t="s">
        <v>1398</v>
      </c>
      <c r="C105" s="1949"/>
      <c r="D105" s="1949"/>
      <c r="E105" s="1949"/>
      <c r="F105" s="1949"/>
      <c r="G105" s="1949"/>
      <c r="H105" s="1949"/>
      <c r="I105" s="1949"/>
      <c r="J105" s="1949"/>
      <c r="K105" s="1949"/>
      <c r="L105" s="1974"/>
      <c r="M105" s="617" t="s">
        <v>1399</v>
      </c>
      <c r="N105" s="80"/>
      <c r="O105" s="80"/>
      <c r="P105" s="80"/>
      <c r="Q105" s="80"/>
      <c r="R105" s="80"/>
      <c r="S105" s="80"/>
      <c r="T105" s="80"/>
      <c r="U105" s="80"/>
      <c r="V105" s="80"/>
      <c r="W105" s="80"/>
      <c r="X105" s="80"/>
      <c r="Y105" s="80"/>
      <c r="Z105" s="80"/>
      <c r="AA105" s="80"/>
    </row>
    <row r="106" spans="1:27" ht="12" customHeight="1">
      <c r="A106" s="260"/>
      <c r="B106" s="1151"/>
      <c r="C106" s="1152"/>
      <c r="D106" s="1152"/>
      <c r="E106" s="1152"/>
      <c r="F106" s="1152"/>
      <c r="G106" s="1152"/>
      <c r="H106" s="1152"/>
      <c r="I106" s="1152"/>
      <c r="J106" s="1152"/>
      <c r="K106" s="1152"/>
      <c r="L106" s="1153"/>
      <c r="M106" s="618"/>
      <c r="N106" s="80"/>
      <c r="O106" s="80"/>
      <c r="P106" s="80"/>
      <c r="Q106" s="80"/>
      <c r="R106" s="80"/>
      <c r="S106" s="80"/>
      <c r="T106" s="80"/>
      <c r="U106" s="80"/>
      <c r="V106" s="80"/>
      <c r="W106" s="80"/>
      <c r="X106" s="80"/>
      <c r="Y106" s="80"/>
      <c r="Z106" s="80"/>
      <c r="AA106" s="80"/>
    </row>
    <row r="107" spans="1:27" ht="12" customHeight="1">
      <c r="A107" s="260"/>
      <c r="B107" s="1151"/>
      <c r="C107" s="1152"/>
      <c r="D107" s="1152"/>
      <c r="E107" s="1152"/>
      <c r="F107" s="1152"/>
      <c r="G107" s="1152"/>
      <c r="H107" s="1152"/>
      <c r="I107" s="1152"/>
      <c r="J107" s="1152"/>
      <c r="K107" s="1152"/>
      <c r="L107" s="1153"/>
      <c r="M107" s="618"/>
      <c r="N107" s="80"/>
      <c r="O107" s="80"/>
      <c r="P107" s="80"/>
      <c r="Q107" s="80"/>
      <c r="R107" s="80"/>
      <c r="S107" s="80"/>
      <c r="T107" s="80"/>
      <c r="U107" s="80"/>
      <c r="V107" s="80"/>
      <c r="W107" s="80"/>
      <c r="X107" s="80"/>
      <c r="Y107" s="80"/>
      <c r="Z107" s="80"/>
      <c r="AA107" s="80"/>
    </row>
    <row r="108" spans="1:27" ht="12" customHeight="1">
      <c r="A108" s="260"/>
      <c r="B108" s="1154"/>
      <c r="C108" s="1155"/>
      <c r="D108" s="1155"/>
      <c r="E108" s="1155"/>
      <c r="F108" s="1155"/>
      <c r="G108" s="1155"/>
      <c r="H108" s="1155"/>
      <c r="I108" s="1155"/>
      <c r="J108" s="1155"/>
      <c r="K108" s="1155"/>
      <c r="L108" s="1156"/>
      <c r="M108" s="618"/>
      <c r="N108" s="80"/>
      <c r="O108" s="80"/>
      <c r="P108" s="80"/>
      <c r="Q108" s="80"/>
      <c r="R108" s="80"/>
      <c r="S108" s="80"/>
      <c r="T108" s="80"/>
      <c r="U108" s="80"/>
      <c r="V108" s="80"/>
      <c r="W108" s="80"/>
      <c r="X108" s="80"/>
      <c r="Y108" s="80"/>
      <c r="Z108" s="80"/>
      <c r="AA108" s="80"/>
    </row>
    <row r="109" spans="1:27" ht="12" customHeight="1">
      <c r="A109" s="181"/>
      <c r="B109" s="733"/>
      <c r="C109" s="733"/>
      <c r="D109" s="733"/>
      <c r="E109" s="733"/>
      <c r="F109" s="733"/>
      <c r="G109" s="733"/>
      <c r="H109" s="733"/>
      <c r="I109" s="733"/>
      <c r="J109" s="733"/>
      <c r="K109" s="733"/>
      <c r="L109" s="733"/>
      <c r="M109" s="177"/>
      <c r="N109" s="80"/>
      <c r="O109" s="80"/>
      <c r="P109" s="80"/>
      <c r="Q109" s="80"/>
      <c r="R109" s="80"/>
      <c r="S109" s="80"/>
      <c r="T109" s="80"/>
      <c r="U109" s="80"/>
      <c r="V109" s="80"/>
      <c r="W109" s="80"/>
      <c r="X109" s="80"/>
      <c r="Y109" s="80"/>
      <c r="Z109" s="80"/>
      <c r="AA109" s="80"/>
    </row>
    <row r="110" spans="1:27" ht="12" customHeight="1">
      <c r="A110" s="260"/>
      <c r="B110" s="735" t="s">
        <v>1400</v>
      </c>
      <c r="C110" s="561"/>
      <c r="D110" s="561"/>
      <c r="E110" s="561"/>
      <c r="F110" s="561"/>
      <c r="G110" s="561"/>
      <c r="H110" s="561"/>
      <c r="I110" s="561"/>
      <c r="J110" s="561"/>
      <c r="K110" s="561"/>
      <c r="L110" s="738"/>
      <c r="M110" s="617" t="s">
        <v>1401</v>
      </c>
      <c r="N110" s="80"/>
      <c r="O110" s="80"/>
      <c r="P110" s="80"/>
      <c r="Q110" s="80"/>
      <c r="R110" s="80"/>
      <c r="S110" s="80"/>
      <c r="T110" s="80"/>
      <c r="U110" s="80"/>
      <c r="V110" s="80"/>
      <c r="W110" s="80"/>
      <c r="X110" s="80"/>
      <c r="Y110" s="80"/>
      <c r="Z110" s="80"/>
      <c r="AA110" s="80"/>
    </row>
    <row r="111" spans="1:27" ht="24" customHeight="1">
      <c r="A111" s="110"/>
      <c r="B111" s="2126" t="s">
        <v>1402</v>
      </c>
      <c r="C111" s="2059"/>
      <c r="D111" s="2059"/>
      <c r="E111" s="2059"/>
      <c r="F111" s="2059"/>
      <c r="G111" s="2059"/>
      <c r="H111" s="2059"/>
      <c r="I111" s="2059"/>
      <c r="J111" s="2059"/>
      <c r="K111" s="2059"/>
      <c r="L111" s="2061"/>
      <c r="M111" s="618"/>
      <c r="N111" s="80"/>
      <c r="O111" s="80"/>
      <c r="P111" s="80"/>
      <c r="Q111" s="80"/>
      <c r="R111" s="80"/>
      <c r="S111" s="80"/>
      <c r="T111" s="80"/>
      <c r="U111" s="80"/>
      <c r="V111" s="80"/>
      <c r="W111" s="80"/>
      <c r="X111" s="80"/>
      <c r="Y111" s="80"/>
      <c r="Z111" s="80"/>
      <c r="AA111" s="80"/>
    </row>
    <row r="112" spans="1:27">
      <c r="A112" s="80"/>
      <c r="B112" s="733"/>
      <c r="C112" s="733"/>
      <c r="D112" s="733"/>
      <c r="E112" s="733"/>
      <c r="F112" s="733"/>
      <c r="G112" s="733"/>
      <c r="H112" s="733"/>
      <c r="I112" s="733"/>
      <c r="J112" s="733"/>
      <c r="K112" s="733"/>
      <c r="L112" s="733"/>
      <c r="M112" s="177"/>
      <c r="N112" s="80"/>
      <c r="O112" s="80"/>
      <c r="P112" s="80"/>
      <c r="Q112" s="80"/>
      <c r="R112" s="80"/>
      <c r="S112" s="80"/>
      <c r="T112" s="80"/>
      <c r="U112" s="80"/>
      <c r="V112" s="80"/>
      <c r="W112" s="80"/>
      <c r="X112" s="80"/>
      <c r="Y112" s="80"/>
      <c r="Z112" s="80"/>
      <c r="AA112" s="80"/>
    </row>
    <row r="113" spans="1:27">
      <c r="A113" s="110"/>
      <c r="B113" s="735" t="s">
        <v>1403</v>
      </c>
      <c r="C113" s="348"/>
      <c r="D113" s="348"/>
      <c r="E113" s="348"/>
      <c r="F113" s="348"/>
      <c r="G113" s="348"/>
      <c r="H113" s="348"/>
      <c r="I113" s="348"/>
      <c r="J113" s="348"/>
      <c r="K113" s="348"/>
      <c r="L113" s="358"/>
      <c r="M113" s="618"/>
      <c r="N113" s="80"/>
      <c r="O113" s="80"/>
      <c r="P113" s="80"/>
      <c r="Q113" s="80"/>
      <c r="R113" s="80"/>
      <c r="S113" s="80"/>
      <c r="T113" s="80"/>
      <c r="U113" s="80"/>
      <c r="V113" s="80"/>
      <c r="W113" s="80"/>
      <c r="X113" s="80"/>
      <c r="Y113" s="80"/>
      <c r="Z113" s="80"/>
      <c r="AA113" s="80"/>
    </row>
    <row r="114" spans="1:27">
      <c r="A114" s="110"/>
      <c r="B114" s="1975" t="s">
        <v>1404</v>
      </c>
      <c r="C114" s="1949"/>
      <c r="D114" s="1949"/>
      <c r="E114" s="1949"/>
      <c r="F114" s="1949"/>
      <c r="G114" s="1949"/>
      <c r="H114" s="1949"/>
      <c r="I114" s="1949"/>
      <c r="J114" s="1949"/>
      <c r="K114" s="1949"/>
      <c r="L114" s="1974"/>
      <c r="M114" s="618"/>
      <c r="N114" s="80"/>
      <c r="O114" s="80"/>
      <c r="P114" s="80"/>
      <c r="Q114" s="80"/>
      <c r="R114" s="80"/>
      <c r="S114" s="80"/>
      <c r="T114" s="80"/>
      <c r="U114" s="80"/>
      <c r="V114" s="80"/>
      <c r="W114" s="80"/>
      <c r="X114" s="80"/>
      <c r="Y114" s="80"/>
      <c r="Z114" s="80"/>
      <c r="AA114" s="80"/>
    </row>
    <row r="115" spans="1:27" ht="12" customHeight="1">
      <c r="A115" s="110"/>
      <c r="B115" s="361" t="s">
        <v>1405</v>
      </c>
      <c r="C115" s="80"/>
      <c r="D115" s="80"/>
      <c r="E115" s="80"/>
      <c r="F115" s="80"/>
      <c r="G115" s="80"/>
      <c r="H115" s="80"/>
      <c r="I115" s="80"/>
      <c r="J115" s="80"/>
      <c r="K115" s="80"/>
      <c r="L115" s="621"/>
      <c r="M115" s="618" t="s">
        <v>1406</v>
      </c>
      <c r="N115" s="80"/>
      <c r="O115" s="80"/>
      <c r="P115" s="80"/>
      <c r="Q115" s="80"/>
      <c r="R115" s="80"/>
      <c r="S115" s="80"/>
      <c r="T115" s="80"/>
      <c r="U115" s="80"/>
      <c r="V115" s="80"/>
      <c r="W115" s="80"/>
      <c r="X115" s="80"/>
      <c r="Y115" s="80"/>
      <c r="Z115" s="80"/>
      <c r="AA115" s="80"/>
    </row>
    <row r="116" spans="1:27" ht="12" customHeight="1">
      <c r="A116" s="110"/>
      <c r="B116" s="361" t="s">
        <v>1407</v>
      </c>
      <c r="C116" s="80"/>
      <c r="D116" s="80"/>
      <c r="E116" s="80"/>
      <c r="F116" s="80"/>
      <c r="G116" s="80"/>
      <c r="H116" s="80"/>
      <c r="I116" s="80"/>
      <c r="J116" s="80"/>
      <c r="K116" s="80"/>
      <c r="L116" s="621"/>
      <c r="M116" s="618"/>
      <c r="N116" s="80"/>
      <c r="O116" s="80"/>
      <c r="P116" s="80"/>
      <c r="Q116" s="80"/>
      <c r="R116" s="80"/>
      <c r="S116" s="80"/>
      <c r="T116" s="80"/>
      <c r="U116" s="80"/>
      <c r="V116" s="80"/>
      <c r="W116" s="80"/>
      <c r="X116" s="80"/>
      <c r="Y116" s="80"/>
      <c r="Z116" s="80"/>
      <c r="AA116" s="80"/>
    </row>
    <row r="117" spans="1:27" ht="12" customHeight="1">
      <c r="A117" s="110"/>
      <c r="B117" s="361" t="s">
        <v>1408</v>
      </c>
      <c r="C117" s="80"/>
      <c r="D117" s="80"/>
      <c r="E117" s="80"/>
      <c r="F117" s="80"/>
      <c r="G117" s="80"/>
      <c r="H117" s="80"/>
      <c r="I117" s="80"/>
      <c r="J117" s="80"/>
      <c r="K117" s="80"/>
      <c r="L117" s="621"/>
      <c r="M117" s="618"/>
      <c r="N117" s="80"/>
      <c r="O117" s="80"/>
      <c r="P117" s="80"/>
      <c r="Q117" s="80"/>
      <c r="R117" s="80"/>
      <c r="S117" s="80"/>
      <c r="T117" s="80"/>
      <c r="U117" s="80"/>
      <c r="V117" s="80"/>
      <c r="W117" s="80"/>
      <c r="X117" s="80"/>
      <c r="Y117" s="80"/>
      <c r="Z117" s="80"/>
      <c r="AA117" s="80"/>
    </row>
    <row r="118" spans="1:27" ht="12" customHeight="1">
      <c r="A118" s="110"/>
      <c r="B118" s="361" t="s">
        <v>1409</v>
      </c>
      <c r="C118" s="80"/>
      <c r="D118" s="80"/>
      <c r="E118" s="80"/>
      <c r="F118" s="80"/>
      <c r="G118" s="80"/>
      <c r="H118" s="80"/>
      <c r="I118" s="80"/>
      <c r="J118" s="80"/>
      <c r="K118" s="80"/>
      <c r="L118" s="621"/>
      <c r="M118" s="618"/>
      <c r="N118" s="80"/>
      <c r="O118" s="80"/>
      <c r="P118" s="80"/>
      <c r="Q118" s="80"/>
      <c r="R118" s="80"/>
      <c r="S118" s="80"/>
      <c r="T118" s="80"/>
      <c r="U118" s="80"/>
      <c r="V118" s="80"/>
      <c r="W118" s="80"/>
      <c r="X118" s="80"/>
      <c r="Y118" s="80"/>
      <c r="Z118" s="80"/>
      <c r="AA118" s="80"/>
    </row>
    <row r="119" spans="1:27" ht="25.5" customHeight="1">
      <c r="A119" s="624"/>
      <c r="B119" s="1975" t="s">
        <v>1410</v>
      </c>
      <c r="C119" s="1949"/>
      <c r="D119" s="1949"/>
      <c r="E119" s="1949"/>
      <c r="F119" s="1949"/>
      <c r="G119" s="1949"/>
      <c r="H119" s="1949"/>
      <c r="I119" s="1949"/>
      <c r="J119" s="1949"/>
      <c r="K119" s="1949"/>
      <c r="L119" s="1974"/>
      <c r="M119" s="618" t="s">
        <v>1411</v>
      </c>
      <c r="N119" s="80"/>
      <c r="O119" s="80"/>
      <c r="P119" s="80"/>
      <c r="Q119" s="80"/>
      <c r="R119" s="80"/>
      <c r="S119" s="80"/>
      <c r="T119" s="80"/>
      <c r="U119" s="80"/>
      <c r="V119" s="80"/>
      <c r="W119" s="80"/>
      <c r="X119" s="80"/>
      <c r="Y119" s="80"/>
      <c r="Z119" s="80"/>
      <c r="AA119" s="80"/>
    </row>
    <row r="120" spans="1:27" ht="12" customHeight="1">
      <c r="A120" s="624"/>
      <c r="B120" s="1975" t="s">
        <v>1412</v>
      </c>
      <c r="C120" s="1949"/>
      <c r="D120" s="1949"/>
      <c r="E120" s="1949"/>
      <c r="F120" s="1949"/>
      <c r="G120" s="1949"/>
      <c r="H120" s="1949"/>
      <c r="I120" s="1949"/>
      <c r="J120" s="1949"/>
      <c r="K120" s="1949"/>
      <c r="L120" s="1974"/>
      <c r="M120" s="618" t="s">
        <v>1413</v>
      </c>
      <c r="N120" s="80"/>
      <c r="O120" s="80"/>
      <c r="P120" s="80"/>
      <c r="Q120" s="80"/>
      <c r="R120" s="80"/>
      <c r="S120" s="80"/>
      <c r="T120" s="80"/>
      <c r="U120" s="80"/>
      <c r="V120" s="80"/>
      <c r="W120" s="80"/>
      <c r="X120" s="80"/>
      <c r="Y120" s="80"/>
      <c r="Z120" s="80"/>
      <c r="AA120" s="80"/>
    </row>
    <row r="121" spans="1:27" ht="12" customHeight="1">
      <c r="A121" s="390"/>
      <c r="B121" s="1228"/>
      <c r="C121" s="1117"/>
      <c r="D121" s="1117"/>
      <c r="E121" s="1117"/>
      <c r="F121" s="1117"/>
      <c r="G121" s="1117"/>
      <c r="H121" s="1117"/>
      <c r="I121" s="1117"/>
      <c r="J121" s="1117"/>
      <c r="K121" s="1117"/>
      <c r="L121" s="1104"/>
      <c r="M121" s="618"/>
      <c r="N121" s="80"/>
      <c r="O121" s="80"/>
      <c r="P121" s="80"/>
      <c r="Q121" s="80"/>
      <c r="R121" s="80"/>
      <c r="S121" s="80"/>
      <c r="T121" s="80"/>
      <c r="U121" s="80"/>
      <c r="V121" s="80"/>
      <c r="W121" s="80"/>
      <c r="X121" s="80"/>
      <c r="Y121" s="80"/>
      <c r="Z121" s="80"/>
      <c r="AA121" s="80"/>
    </row>
    <row r="122" spans="1:27" ht="12" customHeight="1">
      <c r="A122" s="390"/>
      <c r="B122" s="1228"/>
      <c r="C122" s="1117"/>
      <c r="D122" s="1117"/>
      <c r="E122" s="1117"/>
      <c r="F122" s="1117"/>
      <c r="G122" s="1117"/>
      <c r="H122" s="1117"/>
      <c r="I122" s="1117"/>
      <c r="J122" s="1117"/>
      <c r="K122" s="1117"/>
      <c r="L122" s="1104"/>
      <c r="M122" s="618"/>
      <c r="N122" s="80"/>
      <c r="O122" s="80"/>
      <c r="P122" s="80"/>
      <c r="Q122" s="80"/>
      <c r="R122" s="80"/>
      <c r="S122" s="80"/>
      <c r="T122" s="80"/>
      <c r="U122" s="80"/>
      <c r="V122" s="80"/>
      <c r="W122" s="80"/>
      <c r="X122" s="80"/>
      <c r="Y122" s="80"/>
      <c r="Z122" s="80"/>
      <c r="AA122" s="80"/>
    </row>
    <row r="123" spans="1:27" ht="12" customHeight="1">
      <c r="A123" s="390"/>
      <c r="B123" s="1228"/>
      <c r="C123" s="1117"/>
      <c r="D123" s="1117"/>
      <c r="E123" s="1117"/>
      <c r="F123" s="1117"/>
      <c r="G123" s="1117"/>
      <c r="H123" s="1117"/>
      <c r="I123" s="1117"/>
      <c r="J123" s="1117"/>
      <c r="K123" s="1117"/>
      <c r="L123" s="1104"/>
      <c r="M123" s="618"/>
      <c r="N123" s="80"/>
      <c r="O123" s="80"/>
      <c r="P123" s="80"/>
      <c r="Q123" s="80"/>
      <c r="R123" s="80"/>
      <c r="S123" s="80"/>
      <c r="T123" s="80"/>
      <c r="U123" s="80"/>
      <c r="V123" s="80"/>
      <c r="W123" s="80"/>
      <c r="X123" s="80"/>
      <c r="Y123" s="80"/>
      <c r="Z123" s="80"/>
      <c r="AA123" s="80"/>
    </row>
    <row r="124" spans="1:27" ht="12" customHeight="1">
      <c r="A124" s="390"/>
      <c r="B124" s="1228"/>
      <c r="C124" s="1117"/>
      <c r="D124" s="1117"/>
      <c r="E124" s="1117"/>
      <c r="F124" s="1117"/>
      <c r="G124" s="1117"/>
      <c r="H124" s="1117"/>
      <c r="I124" s="1117"/>
      <c r="J124" s="1117"/>
      <c r="K124" s="1117"/>
      <c r="L124" s="1104"/>
      <c r="M124" s="618"/>
      <c r="N124" s="80"/>
      <c r="O124" s="80"/>
      <c r="P124" s="80"/>
      <c r="Q124" s="80"/>
      <c r="R124" s="80"/>
      <c r="S124" s="80"/>
      <c r="T124" s="80"/>
      <c r="U124" s="80"/>
      <c r="V124" s="80"/>
      <c r="W124" s="80"/>
      <c r="X124" s="80"/>
      <c r="Y124" s="80"/>
      <c r="Z124" s="80"/>
      <c r="AA124" s="80"/>
    </row>
    <row r="125" spans="1:27" ht="12" customHeight="1">
      <c r="A125" s="390"/>
      <c r="B125" s="1228"/>
      <c r="C125" s="1117"/>
      <c r="D125" s="1117"/>
      <c r="E125" s="1117"/>
      <c r="F125" s="1117"/>
      <c r="G125" s="1117"/>
      <c r="H125" s="1117"/>
      <c r="I125" s="1117"/>
      <c r="J125" s="1117"/>
      <c r="K125" s="1117"/>
      <c r="L125" s="1104"/>
      <c r="M125" s="618"/>
      <c r="N125" s="80"/>
      <c r="O125" s="80"/>
      <c r="P125" s="80"/>
      <c r="Q125" s="80"/>
      <c r="R125" s="80"/>
      <c r="S125" s="80"/>
      <c r="T125" s="80"/>
      <c r="U125" s="80"/>
      <c r="V125" s="80"/>
      <c r="W125" s="80"/>
      <c r="X125" s="80"/>
      <c r="Y125" s="80"/>
      <c r="Z125" s="80"/>
      <c r="AA125" s="80"/>
    </row>
    <row r="126" spans="1:27" ht="12" customHeight="1">
      <c r="A126" s="390"/>
      <c r="B126" s="1228"/>
      <c r="C126" s="1117"/>
      <c r="D126" s="1117"/>
      <c r="E126" s="1117"/>
      <c r="F126" s="1117"/>
      <c r="G126" s="1117"/>
      <c r="H126" s="1117"/>
      <c r="I126" s="1117"/>
      <c r="J126" s="1117"/>
      <c r="K126" s="1117"/>
      <c r="L126" s="1104"/>
      <c r="M126" s="618"/>
      <c r="N126" s="80"/>
      <c r="O126" s="80"/>
      <c r="P126" s="80"/>
      <c r="Q126" s="80"/>
      <c r="R126" s="80"/>
      <c r="S126" s="80"/>
      <c r="T126" s="80"/>
      <c r="U126" s="80"/>
      <c r="V126" s="80"/>
      <c r="W126" s="80"/>
      <c r="X126" s="80"/>
      <c r="Y126" s="80"/>
      <c r="Z126" s="80"/>
      <c r="AA126" s="80"/>
    </row>
    <row r="127" spans="1:27" ht="12" customHeight="1">
      <c r="A127" s="390"/>
      <c r="B127" s="1228"/>
      <c r="C127" s="1117"/>
      <c r="D127" s="1117"/>
      <c r="E127" s="1117"/>
      <c r="F127" s="1117"/>
      <c r="G127" s="1117"/>
      <c r="H127" s="1117"/>
      <c r="I127" s="1117"/>
      <c r="J127" s="1117"/>
      <c r="K127" s="1117"/>
      <c r="L127" s="1104"/>
      <c r="M127" s="618"/>
      <c r="N127" s="80"/>
      <c r="O127" s="80"/>
      <c r="P127" s="80"/>
      <c r="Q127" s="80"/>
      <c r="R127" s="80"/>
      <c r="S127" s="80"/>
      <c r="T127" s="80"/>
      <c r="U127" s="80"/>
      <c r="V127" s="80"/>
      <c r="W127" s="80"/>
      <c r="X127" s="80"/>
      <c r="Y127" s="80"/>
      <c r="Z127" s="80"/>
      <c r="AA127" s="80"/>
    </row>
    <row r="128" spans="1:27" ht="12" customHeight="1">
      <c r="A128" s="390"/>
      <c r="B128" s="1228"/>
      <c r="C128" s="1117"/>
      <c r="D128" s="1117"/>
      <c r="E128" s="1117"/>
      <c r="F128" s="1117"/>
      <c r="G128" s="1117"/>
      <c r="H128" s="1117"/>
      <c r="I128" s="1117"/>
      <c r="J128" s="1117"/>
      <c r="K128" s="1117"/>
      <c r="L128" s="1104"/>
      <c r="M128" s="618"/>
      <c r="N128" s="80"/>
      <c r="O128" s="80"/>
      <c r="P128" s="80"/>
      <c r="Q128" s="80"/>
      <c r="R128" s="80"/>
      <c r="S128" s="80"/>
      <c r="T128" s="80"/>
      <c r="U128" s="80"/>
      <c r="V128" s="80"/>
      <c r="W128" s="80"/>
      <c r="X128" s="80"/>
      <c r="Y128" s="80"/>
      <c r="Z128" s="80"/>
      <c r="AA128" s="80"/>
    </row>
    <row r="129" spans="1:27" ht="12" customHeight="1">
      <c r="A129" s="390"/>
      <c r="B129" s="1229"/>
      <c r="C129" s="1131"/>
      <c r="D129" s="1131"/>
      <c r="E129" s="1131"/>
      <c r="F129" s="1131"/>
      <c r="G129" s="1131"/>
      <c r="H129" s="1131"/>
      <c r="I129" s="1131"/>
      <c r="J129" s="1131"/>
      <c r="K129" s="1131"/>
      <c r="L129" s="1112"/>
      <c r="M129" s="618"/>
      <c r="N129" s="80"/>
      <c r="O129" s="80"/>
      <c r="P129" s="80"/>
      <c r="Q129" s="80"/>
      <c r="R129" s="80"/>
      <c r="S129" s="80"/>
      <c r="T129" s="80"/>
      <c r="U129" s="80"/>
      <c r="V129" s="80"/>
      <c r="W129" s="80"/>
      <c r="X129" s="80"/>
      <c r="Y129" s="80"/>
      <c r="Z129" s="80"/>
      <c r="AA129" s="80"/>
    </row>
    <row r="130" spans="1:27" ht="12" customHeight="1">
      <c r="A130" s="15"/>
      <c r="B130" s="723"/>
      <c r="C130" s="394"/>
      <c r="D130" s="394"/>
      <c r="E130" s="394"/>
      <c r="F130" s="394"/>
      <c r="G130" s="394"/>
      <c r="H130" s="394"/>
      <c r="I130" s="394"/>
      <c r="J130" s="394"/>
      <c r="K130" s="394"/>
      <c r="L130" s="394"/>
      <c r="M130" s="177"/>
      <c r="N130" s="80"/>
      <c r="O130" s="80"/>
      <c r="P130" s="80"/>
      <c r="Q130" s="80"/>
      <c r="R130" s="80"/>
      <c r="S130" s="80"/>
      <c r="T130" s="80"/>
      <c r="U130" s="80"/>
      <c r="V130" s="80"/>
      <c r="W130" s="80"/>
      <c r="X130" s="80"/>
      <c r="Y130" s="80"/>
      <c r="Z130" s="80"/>
      <c r="AA130" s="80"/>
    </row>
    <row r="131" spans="1:27" ht="12" customHeight="1">
      <c r="A131" s="390"/>
      <c r="B131" s="735" t="s">
        <v>1414</v>
      </c>
      <c r="C131" s="234"/>
      <c r="D131" s="234"/>
      <c r="E131" s="234"/>
      <c r="F131" s="234"/>
      <c r="G131" s="234"/>
      <c r="H131" s="234"/>
      <c r="I131" s="234"/>
      <c r="J131" s="234"/>
      <c r="K131" s="234"/>
      <c r="L131" s="130"/>
      <c r="M131" s="618"/>
      <c r="N131" s="80"/>
      <c r="O131" s="80"/>
      <c r="P131" s="80"/>
      <c r="Q131" s="80"/>
      <c r="R131" s="80"/>
      <c r="S131" s="80"/>
      <c r="T131" s="80"/>
      <c r="U131" s="80"/>
      <c r="V131" s="80"/>
      <c r="W131" s="80"/>
      <c r="X131" s="80"/>
      <c r="Y131" s="80"/>
      <c r="Z131" s="80"/>
      <c r="AA131" s="80"/>
    </row>
    <row r="132" spans="1:27" ht="12" customHeight="1">
      <c r="A132" s="110"/>
      <c r="B132" s="361" t="s">
        <v>1415</v>
      </c>
      <c r="C132" s="80"/>
      <c r="D132" s="80"/>
      <c r="E132" s="80"/>
      <c r="F132" s="80"/>
      <c r="G132" s="80"/>
      <c r="H132" s="80"/>
      <c r="I132" s="80"/>
      <c r="J132" s="80"/>
      <c r="K132" s="80"/>
      <c r="L132" s="621"/>
      <c r="M132" s="618" t="s">
        <v>1416</v>
      </c>
      <c r="N132" s="80"/>
      <c r="O132" s="80"/>
      <c r="P132" s="80"/>
      <c r="Q132" s="80"/>
      <c r="R132" s="80"/>
      <c r="S132" s="80"/>
      <c r="T132" s="80"/>
      <c r="U132" s="80"/>
      <c r="V132" s="80"/>
      <c r="W132" s="80"/>
      <c r="X132" s="80"/>
      <c r="Y132" s="80"/>
      <c r="Z132" s="80"/>
      <c r="AA132" s="80"/>
    </row>
    <row r="133" spans="1:27" ht="12" customHeight="1">
      <c r="A133" s="110"/>
      <c r="B133" s="361" t="s">
        <v>1417</v>
      </c>
      <c r="C133" s="80"/>
      <c r="D133" s="80"/>
      <c r="E133" s="80"/>
      <c r="F133" s="80"/>
      <c r="G133" s="80"/>
      <c r="H133" s="80"/>
      <c r="I133" s="80"/>
      <c r="J133" s="80"/>
      <c r="K133" s="80"/>
      <c r="L133" s="621"/>
      <c r="M133" s="618" t="s">
        <v>1418</v>
      </c>
      <c r="N133" s="80"/>
      <c r="O133" s="80"/>
      <c r="P133" s="80"/>
      <c r="Q133" s="80"/>
      <c r="R133" s="80"/>
      <c r="S133" s="80"/>
      <c r="T133" s="80"/>
      <c r="U133" s="80"/>
      <c r="V133" s="80"/>
      <c r="W133" s="80"/>
      <c r="X133" s="80"/>
      <c r="Y133" s="80"/>
      <c r="Z133" s="80"/>
      <c r="AA133" s="80"/>
    </row>
    <row r="134" spans="1:27" ht="12.75" customHeight="1">
      <c r="A134" s="390"/>
      <c r="B134" s="739"/>
      <c r="C134" s="96"/>
      <c r="D134" s="90"/>
      <c r="E134" s="102"/>
      <c r="F134" s="90"/>
      <c r="G134" s="379"/>
      <c r="H134" s="379"/>
      <c r="I134" s="380"/>
      <c r="J134" s="96"/>
      <c r="K134" s="96"/>
      <c r="L134" s="621"/>
      <c r="M134" s="740"/>
      <c r="N134" s="15"/>
      <c r="O134" s="15"/>
      <c r="P134" s="15"/>
      <c r="Q134" s="15"/>
      <c r="R134" s="15"/>
      <c r="S134" s="15"/>
      <c r="T134" s="15"/>
      <c r="U134" s="15"/>
      <c r="V134" s="15"/>
      <c r="W134" s="15"/>
      <c r="X134" s="15"/>
      <c r="Y134" s="15"/>
      <c r="Z134" s="15"/>
      <c r="AA134" s="15"/>
    </row>
    <row r="135" spans="1:27" ht="12.75" customHeight="1">
      <c r="A135" s="390"/>
      <c r="B135" s="1160"/>
      <c r="C135" s="1093"/>
      <c r="D135" s="1100"/>
      <c r="E135" s="1101"/>
      <c r="F135" s="1100"/>
      <c r="G135" s="1102"/>
      <c r="H135" s="1102"/>
      <c r="I135" s="1103"/>
      <c r="J135" s="1093"/>
      <c r="K135" s="1093"/>
      <c r="L135" s="1104"/>
      <c r="M135" s="740"/>
      <c r="N135" s="15"/>
      <c r="O135" s="15"/>
      <c r="P135" s="15"/>
      <c r="Q135" s="15"/>
      <c r="R135" s="15"/>
      <c r="S135" s="15"/>
      <c r="T135" s="15"/>
      <c r="U135" s="15"/>
      <c r="V135" s="15"/>
      <c r="W135" s="15"/>
      <c r="X135" s="15"/>
      <c r="Y135" s="15"/>
      <c r="Z135" s="15"/>
      <c r="AA135" s="15"/>
    </row>
    <row r="136" spans="1:27" ht="12.75" customHeight="1">
      <c r="A136" s="390"/>
      <c r="B136" s="1160"/>
      <c r="C136" s="1093"/>
      <c r="D136" s="1100"/>
      <c r="E136" s="1101"/>
      <c r="F136" s="1100"/>
      <c r="G136" s="1102"/>
      <c r="H136" s="1102"/>
      <c r="I136" s="1103"/>
      <c r="J136" s="1093"/>
      <c r="K136" s="1093"/>
      <c r="L136" s="1104"/>
      <c r="M136" s="740"/>
      <c r="N136" s="15"/>
      <c r="O136" s="15"/>
      <c r="P136" s="15"/>
      <c r="Q136" s="15"/>
      <c r="R136" s="15"/>
      <c r="S136" s="15"/>
      <c r="T136" s="15"/>
      <c r="U136" s="15"/>
      <c r="V136" s="15"/>
      <c r="W136" s="15"/>
      <c r="X136" s="15"/>
      <c r="Y136" s="15"/>
      <c r="Z136" s="15"/>
      <c r="AA136" s="15"/>
    </row>
    <row r="137" spans="1:27" ht="12.75" customHeight="1">
      <c r="A137" s="390"/>
      <c r="B137" s="1161"/>
      <c r="C137" s="1107"/>
      <c r="D137" s="1108"/>
      <c r="E137" s="1109"/>
      <c r="F137" s="1108"/>
      <c r="G137" s="1110"/>
      <c r="H137" s="1110"/>
      <c r="I137" s="1111"/>
      <c r="J137" s="1107"/>
      <c r="K137" s="1107"/>
      <c r="L137" s="1112"/>
      <c r="M137" s="740"/>
      <c r="N137" s="15"/>
      <c r="O137" s="15"/>
      <c r="P137" s="15"/>
      <c r="Q137" s="15"/>
      <c r="R137" s="15"/>
      <c r="S137" s="15"/>
      <c r="T137" s="15"/>
      <c r="U137" s="15"/>
      <c r="V137" s="15"/>
      <c r="W137" s="15"/>
      <c r="X137" s="15"/>
      <c r="Y137" s="15"/>
      <c r="Z137" s="15"/>
      <c r="AA137" s="15"/>
    </row>
    <row r="138" spans="1:27" ht="12.75" customHeight="1">
      <c r="A138" s="15"/>
      <c r="B138" s="741"/>
      <c r="C138" s="119"/>
      <c r="D138" s="142"/>
      <c r="E138" s="114"/>
      <c r="F138" s="142"/>
      <c r="G138" s="440"/>
      <c r="H138" s="440"/>
      <c r="I138" s="441"/>
      <c r="J138" s="119"/>
      <c r="K138" s="119"/>
      <c r="L138" s="122"/>
      <c r="M138" s="248"/>
      <c r="N138" s="15"/>
      <c r="O138" s="15"/>
      <c r="P138" s="15"/>
      <c r="Q138" s="15"/>
      <c r="R138" s="15"/>
      <c r="S138" s="15"/>
      <c r="T138" s="15"/>
      <c r="U138" s="15"/>
      <c r="V138" s="15"/>
      <c r="W138" s="15"/>
      <c r="X138" s="15"/>
      <c r="Y138" s="15"/>
      <c r="Z138" s="15"/>
      <c r="AA138" s="15"/>
    </row>
    <row r="139" spans="1:27" ht="12.75" customHeight="1">
      <c r="A139" s="123"/>
      <c r="B139" s="124" t="s">
        <v>613</v>
      </c>
      <c r="C139" s="125"/>
      <c r="D139" s="126"/>
      <c r="E139" s="127"/>
      <c r="F139" s="126"/>
      <c r="G139" s="128"/>
      <c r="H139" s="128"/>
      <c r="I139" s="129"/>
      <c r="J139" s="125"/>
      <c r="K139" s="125"/>
      <c r="L139" s="130"/>
      <c r="M139" s="285"/>
      <c r="N139" s="123"/>
      <c r="O139" s="123"/>
      <c r="P139" s="123"/>
      <c r="Q139" s="123"/>
      <c r="R139" s="123"/>
      <c r="S139" s="123"/>
      <c r="T139" s="123"/>
      <c r="U139" s="123"/>
      <c r="V139" s="123"/>
      <c r="W139" s="123"/>
      <c r="X139" s="123"/>
      <c r="Y139" s="123"/>
      <c r="Z139" s="123"/>
      <c r="AA139" s="123"/>
    </row>
    <row r="140" spans="1:27" ht="12.75" customHeight="1">
      <c r="A140" s="15"/>
      <c r="B140" s="1099"/>
      <c r="C140" s="1093"/>
      <c r="D140" s="1100"/>
      <c r="E140" s="1101"/>
      <c r="F140" s="1100"/>
      <c r="G140" s="1102"/>
      <c r="H140" s="1102"/>
      <c r="I140" s="1103"/>
      <c r="J140" s="1093"/>
      <c r="K140" s="1093"/>
      <c r="L140" s="1104"/>
      <c r="M140" s="248"/>
      <c r="N140" s="15"/>
      <c r="O140" s="15"/>
      <c r="P140" s="15"/>
      <c r="Q140" s="15"/>
      <c r="R140" s="15"/>
      <c r="S140" s="15"/>
      <c r="T140" s="15"/>
      <c r="U140" s="15"/>
      <c r="V140" s="15"/>
      <c r="W140" s="15"/>
      <c r="X140" s="15"/>
      <c r="Y140" s="15"/>
      <c r="Z140" s="15"/>
      <c r="AA140" s="15"/>
    </row>
    <row r="141" spans="1:27" ht="12.75" customHeight="1">
      <c r="A141" s="15"/>
      <c r="B141" s="1099"/>
      <c r="C141" s="1093"/>
      <c r="D141" s="1100"/>
      <c r="E141" s="1101"/>
      <c r="F141" s="1100"/>
      <c r="G141" s="1102"/>
      <c r="H141" s="1102"/>
      <c r="I141" s="1103"/>
      <c r="J141" s="1093"/>
      <c r="K141" s="1093"/>
      <c r="L141" s="1104"/>
      <c r="M141" s="248"/>
      <c r="N141" s="15"/>
      <c r="O141" s="15"/>
      <c r="P141" s="15"/>
      <c r="Q141" s="15"/>
      <c r="R141" s="15"/>
      <c r="S141" s="15"/>
      <c r="T141" s="15"/>
      <c r="U141" s="15"/>
      <c r="V141" s="15"/>
      <c r="W141" s="15"/>
      <c r="X141" s="15"/>
      <c r="Y141" s="15"/>
      <c r="Z141" s="15"/>
      <c r="AA141" s="15"/>
    </row>
    <row r="142" spans="1:27" ht="12.75" customHeight="1">
      <c r="A142" s="15"/>
      <c r="B142" s="1099"/>
      <c r="C142" s="1093"/>
      <c r="D142" s="1100"/>
      <c r="E142" s="1101"/>
      <c r="F142" s="1100"/>
      <c r="G142" s="1102"/>
      <c r="H142" s="1102"/>
      <c r="I142" s="1103"/>
      <c r="J142" s="1093"/>
      <c r="K142" s="1093"/>
      <c r="L142" s="1104"/>
      <c r="M142" s="248"/>
      <c r="N142" s="15"/>
      <c r="O142" s="15"/>
      <c r="P142" s="15"/>
      <c r="Q142" s="15"/>
      <c r="R142" s="15"/>
      <c r="S142" s="15"/>
      <c r="T142" s="15"/>
      <c r="U142" s="15"/>
      <c r="V142" s="15"/>
      <c r="W142" s="15"/>
      <c r="X142" s="15"/>
      <c r="Y142" s="15"/>
      <c r="Z142" s="15"/>
      <c r="AA142" s="15"/>
    </row>
    <row r="143" spans="1:27" ht="12.75" customHeight="1">
      <c r="A143" s="15"/>
      <c r="B143" s="1099"/>
      <c r="C143" s="1093"/>
      <c r="D143" s="1100"/>
      <c r="E143" s="1101"/>
      <c r="F143" s="1100"/>
      <c r="G143" s="1102"/>
      <c r="H143" s="1102"/>
      <c r="I143" s="1103"/>
      <c r="J143" s="1093"/>
      <c r="K143" s="1093"/>
      <c r="L143" s="1104"/>
      <c r="M143" s="248"/>
      <c r="N143" s="15"/>
      <c r="O143" s="15"/>
      <c r="P143" s="15"/>
      <c r="Q143" s="15"/>
      <c r="R143" s="15"/>
      <c r="S143" s="15"/>
      <c r="T143" s="15"/>
      <c r="U143" s="15"/>
      <c r="V143" s="15"/>
      <c r="W143" s="15"/>
      <c r="X143" s="15"/>
      <c r="Y143" s="15"/>
      <c r="Z143" s="15"/>
      <c r="AA143" s="15"/>
    </row>
    <row r="144" spans="1:27" ht="12.75" customHeight="1">
      <c r="A144" s="15"/>
      <c r="B144" s="1099"/>
      <c r="C144" s="1093"/>
      <c r="D144" s="1100"/>
      <c r="E144" s="1101"/>
      <c r="F144" s="1100"/>
      <c r="G144" s="1102"/>
      <c r="H144" s="1102"/>
      <c r="I144" s="1103"/>
      <c r="J144" s="1093"/>
      <c r="K144" s="1093"/>
      <c r="L144" s="1104"/>
      <c r="M144" s="248"/>
      <c r="N144" s="15"/>
      <c r="O144" s="15"/>
      <c r="P144" s="15"/>
      <c r="Q144" s="15"/>
      <c r="R144" s="15"/>
      <c r="S144" s="15"/>
      <c r="T144" s="15"/>
      <c r="U144" s="15"/>
      <c r="V144" s="15"/>
      <c r="W144" s="15"/>
      <c r="X144" s="15"/>
      <c r="Y144" s="15"/>
      <c r="Z144" s="15"/>
      <c r="AA144" s="15"/>
    </row>
    <row r="145" spans="1:27" ht="12.75" customHeight="1">
      <c r="A145" s="15"/>
      <c r="B145" s="1099"/>
      <c r="C145" s="1093"/>
      <c r="D145" s="1100"/>
      <c r="E145" s="1101"/>
      <c r="F145" s="1100"/>
      <c r="G145" s="1102"/>
      <c r="H145" s="1102"/>
      <c r="I145" s="1103"/>
      <c r="J145" s="1093"/>
      <c r="K145" s="1093"/>
      <c r="L145" s="1104"/>
      <c r="M145" s="248"/>
      <c r="N145" s="15"/>
      <c r="O145" s="15"/>
      <c r="P145" s="15"/>
      <c r="Q145" s="15"/>
      <c r="R145" s="15"/>
      <c r="S145" s="15"/>
      <c r="T145" s="15"/>
      <c r="U145" s="15"/>
      <c r="V145" s="15"/>
      <c r="W145" s="15"/>
      <c r="X145" s="15"/>
      <c r="Y145" s="15"/>
      <c r="Z145" s="15"/>
      <c r="AA145" s="15"/>
    </row>
    <row r="146" spans="1:27" ht="12.75" customHeight="1">
      <c r="A146" s="15"/>
      <c r="B146" s="1099"/>
      <c r="C146" s="1093"/>
      <c r="D146" s="1100"/>
      <c r="E146" s="1101"/>
      <c r="F146" s="1100"/>
      <c r="G146" s="1102"/>
      <c r="H146" s="1102"/>
      <c r="I146" s="1103"/>
      <c r="J146" s="1093"/>
      <c r="K146" s="1093"/>
      <c r="L146" s="1104"/>
      <c r="M146" s="248"/>
      <c r="N146" s="15"/>
      <c r="O146" s="15"/>
      <c r="P146" s="15"/>
      <c r="Q146" s="15"/>
      <c r="R146" s="15"/>
      <c r="S146" s="15"/>
      <c r="T146" s="15"/>
      <c r="U146" s="15"/>
      <c r="V146" s="15"/>
      <c r="W146" s="15"/>
      <c r="X146" s="15"/>
      <c r="Y146" s="15"/>
      <c r="Z146" s="15"/>
      <c r="AA146" s="15"/>
    </row>
    <row r="147" spans="1:27" ht="12.75" customHeight="1">
      <c r="A147" s="15"/>
      <c r="B147" s="1105"/>
      <c r="C147" s="1093"/>
      <c r="D147" s="1100"/>
      <c r="E147" s="1101"/>
      <c r="F147" s="1100"/>
      <c r="G147" s="1102"/>
      <c r="H147" s="1102"/>
      <c r="I147" s="1103"/>
      <c r="J147" s="1093"/>
      <c r="K147" s="1093"/>
      <c r="L147" s="1104"/>
      <c r="M147" s="248"/>
      <c r="N147" s="15"/>
      <c r="O147" s="15"/>
      <c r="P147" s="15"/>
      <c r="Q147" s="15"/>
      <c r="R147" s="15"/>
      <c r="S147" s="15"/>
      <c r="T147" s="15"/>
      <c r="U147" s="15"/>
      <c r="V147" s="15"/>
      <c r="W147" s="15"/>
      <c r="X147" s="15"/>
      <c r="Y147" s="15"/>
      <c r="Z147" s="15"/>
      <c r="AA147" s="15"/>
    </row>
    <row r="148" spans="1:27" ht="12.75" customHeight="1">
      <c r="A148" s="15"/>
      <c r="B148" s="1105"/>
      <c r="C148" s="1093"/>
      <c r="D148" s="1100"/>
      <c r="E148" s="1101"/>
      <c r="F148" s="1100"/>
      <c r="G148" s="1102"/>
      <c r="H148" s="1102"/>
      <c r="I148" s="1103"/>
      <c r="J148" s="1093"/>
      <c r="K148" s="1093"/>
      <c r="L148" s="1104"/>
      <c r="M148" s="248"/>
      <c r="N148" s="15"/>
      <c r="O148" s="15"/>
      <c r="P148" s="15"/>
      <c r="Q148" s="15"/>
      <c r="R148" s="15"/>
      <c r="S148" s="15"/>
      <c r="T148" s="15"/>
      <c r="U148" s="15"/>
      <c r="V148" s="15"/>
      <c r="W148" s="15"/>
      <c r="X148" s="15"/>
      <c r="Y148" s="15"/>
      <c r="Z148" s="15"/>
      <c r="AA148" s="15"/>
    </row>
    <row r="149" spans="1:27" ht="12.75" customHeight="1">
      <c r="A149" s="15"/>
      <c r="B149" s="1106"/>
      <c r="C149" s="1107"/>
      <c r="D149" s="1108"/>
      <c r="E149" s="1109"/>
      <c r="F149" s="1108"/>
      <c r="G149" s="1110"/>
      <c r="H149" s="1110"/>
      <c r="I149" s="1111"/>
      <c r="J149" s="1107"/>
      <c r="K149" s="1107"/>
      <c r="L149" s="1112"/>
      <c r="M149" s="248"/>
      <c r="N149" s="15"/>
      <c r="O149" s="15"/>
      <c r="P149" s="15"/>
      <c r="Q149" s="15"/>
      <c r="R149" s="15"/>
      <c r="S149" s="15"/>
      <c r="T149" s="15"/>
      <c r="U149" s="15"/>
      <c r="V149" s="15"/>
      <c r="W149" s="15"/>
      <c r="X149" s="15"/>
      <c r="Y149" s="15"/>
      <c r="Z149" s="15"/>
      <c r="AA149" s="15"/>
    </row>
    <row r="150" spans="1:27" ht="12" customHeight="1">
      <c r="A150" s="15"/>
      <c r="B150" s="9"/>
      <c r="C150" s="80"/>
      <c r="D150" s="80"/>
      <c r="E150" s="80"/>
      <c r="F150" s="80"/>
      <c r="G150" s="80"/>
      <c r="H150" s="80"/>
      <c r="I150" s="80"/>
      <c r="J150" s="80"/>
      <c r="K150" s="80"/>
      <c r="L150" s="80"/>
      <c r="M150" s="177"/>
      <c r="N150" s="80"/>
      <c r="O150" s="80"/>
      <c r="P150" s="80"/>
      <c r="Q150" s="80"/>
      <c r="R150" s="80"/>
      <c r="S150" s="80"/>
      <c r="T150" s="80"/>
      <c r="U150" s="80"/>
      <c r="V150" s="80"/>
      <c r="W150" s="80"/>
      <c r="X150" s="80"/>
      <c r="Y150" s="80"/>
      <c r="Z150" s="80"/>
      <c r="AA150" s="80"/>
    </row>
    <row r="151" spans="1:27" ht="12" customHeight="1">
      <c r="A151" s="11" t="s">
        <v>72</v>
      </c>
      <c r="B151" s="9" t="s">
        <v>73</v>
      </c>
      <c r="C151" s="80"/>
      <c r="D151" s="80"/>
      <c r="E151" s="80"/>
      <c r="F151" s="80"/>
      <c r="G151" s="80"/>
      <c r="H151" s="80"/>
      <c r="I151" s="80"/>
      <c r="J151" s="80"/>
      <c r="K151" s="80"/>
      <c r="L151" s="80"/>
      <c r="M151" s="177"/>
      <c r="N151" s="80"/>
      <c r="O151" s="80"/>
      <c r="P151" s="80"/>
      <c r="Q151" s="80"/>
      <c r="R151" s="80"/>
      <c r="S151" s="80"/>
      <c r="T151" s="80"/>
      <c r="U151" s="80"/>
      <c r="V151" s="80"/>
      <c r="W151" s="80"/>
      <c r="X151" s="80"/>
      <c r="Y151" s="80"/>
      <c r="Z151" s="80"/>
      <c r="AA151" s="80"/>
    </row>
    <row r="152" spans="1:27" ht="12" customHeight="1">
      <c r="A152" s="15"/>
      <c r="B152" s="9"/>
      <c r="C152" s="80"/>
      <c r="D152" s="80"/>
      <c r="E152" s="80"/>
      <c r="F152" s="80"/>
      <c r="G152" s="80"/>
      <c r="H152" s="80"/>
      <c r="I152" s="80"/>
      <c r="J152" s="80"/>
      <c r="K152" s="80"/>
      <c r="L152" s="80"/>
      <c r="M152" s="177"/>
      <c r="N152" s="80"/>
      <c r="O152" s="80"/>
      <c r="P152" s="80"/>
      <c r="Q152" s="80"/>
      <c r="R152" s="80"/>
      <c r="S152" s="80"/>
      <c r="T152" s="80"/>
      <c r="U152" s="80"/>
      <c r="V152" s="80"/>
      <c r="W152" s="80"/>
      <c r="X152" s="80"/>
      <c r="Y152" s="80"/>
      <c r="Z152" s="80"/>
      <c r="AA152" s="80"/>
    </row>
    <row r="153" spans="1:27" ht="12" customHeight="1">
      <c r="A153" s="80"/>
      <c r="B153" s="80"/>
      <c r="C153" s="80"/>
      <c r="D153" s="80"/>
      <c r="E153" s="1964">
        <v>44742</v>
      </c>
      <c r="F153" s="1965"/>
      <c r="G153" s="1965"/>
      <c r="H153" s="1952"/>
      <c r="I153" s="1964">
        <v>44377</v>
      </c>
      <c r="J153" s="1965"/>
      <c r="K153" s="1965"/>
      <c r="L153" s="1952"/>
      <c r="M153" s="177"/>
      <c r="N153" s="80"/>
      <c r="O153" s="80"/>
      <c r="P153" s="80"/>
      <c r="Q153" s="80"/>
      <c r="R153" s="80"/>
      <c r="S153" s="80"/>
      <c r="T153" s="80"/>
      <c r="U153" s="80"/>
      <c r="V153" s="80"/>
      <c r="W153" s="80"/>
      <c r="X153" s="80"/>
      <c r="Y153" s="80"/>
      <c r="Z153" s="80"/>
      <c r="AA153" s="80"/>
    </row>
    <row r="154" spans="1:27" ht="36">
      <c r="A154" s="80"/>
      <c r="C154" s="80"/>
      <c r="D154" s="80"/>
      <c r="E154" s="92" t="s">
        <v>138</v>
      </c>
      <c r="F154" s="92" t="s">
        <v>597</v>
      </c>
      <c r="G154" s="92" t="s">
        <v>140</v>
      </c>
      <c r="H154" s="92" t="s">
        <v>141</v>
      </c>
      <c r="I154" s="92" t="s">
        <v>138</v>
      </c>
      <c r="J154" s="92" t="s">
        <v>597</v>
      </c>
      <c r="K154" s="92" t="s">
        <v>140</v>
      </c>
      <c r="L154" s="92" t="s">
        <v>141</v>
      </c>
      <c r="M154" s="177"/>
      <c r="N154" s="80"/>
      <c r="O154" s="80"/>
      <c r="P154" s="80"/>
      <c r="Q154" s="80"/>
      <c r="R154" s="80"/>
      <c r="S154" s="80"/>
      <c r="T154" s="80"/>
      <c r="U154" s="80"/>
      <c r="V154" s="80"/>
      <c r="W154" s="80"/>
      <c r="X154" s="80"/>
      <c r="Y154" s="80"/>
      <c r="Z154" s="80"/>
      <c r="AA154" s="80"/>
    </row>
    <row r="155" spans="1:27" ht="12" customHeight="1">
      <c r="A155" s="80"/>
      <c r="C155" s="80"/>
      <c r="D155" s="80"/>
      <c r="E155" s="94" t="s">
        <v>142</v>
      </c>
      <c r="F155" s="94" t="s">
        <v>142</v>
      </c>
      <c r="G155" s="94" t="s">
        <v>142</v>
      </c>
      <c r="H155" s="94" t="s">
        <v>142</v>
      </c>
      <c r="I155" s="94" t="s">
        <v>142</v>
      </c>
      <c r="J155" s="94" t="s">
        <v>142</v>
      </c>
      <c r="K155" s="94" t="s">
        <v>142</v>
      </c>
      <c r="L155" s="94" t="s">
        <v>142</v>
      </c>
      <c r="M155" s="177"/>
      <c r="N155" s="80"/>
      <c r="O155" s="80"/>
      <c r="P155" s="80"/>
      <c r="Q155" s="80"/>
      <c r="R155" s="80"/>
      <c r="S155" s="80"/>
      <c r="T155" s="80"/>
      <c r="U155" s="80"/>
      <c r="V155" s="80"/>
      <c r="W155" s="80"/>
      <c r="X155" s="80"/>
      <c r="Y155" s="80"/>
      <c r="Z155" s="80"/>
      <c r="AA155" s="80"/>
    </row>
    <row r="156" spans="1:27" ht="12" customHeight="1">
      <c r="A156" s="80"/>
      <c r="B156" s="80" t="s">
        <v>482</v>
      </c>
      <c r="C156" s="80"/>
      <c r="D156" s="80"/>
      <c r="E156" s="1638">
        <f>E174</f>
        <v>0</v>
      </c>
      <c r="F156" s="1638">
        <f t="shared" ref="F156:L156" si="16">F174</f>
        <v>0</v>
      </c>
      <c r="G156" s="1638">
        <f t="shared" si="16"/>
        <v>0</v>
      </c>
      <c r="H156" s="1638">
        <f t="shared" si="16"/>
        <v>0</v>
      </c>
      <c r="I156" s="1638">
        <f t="shared" si="16"/>
        <v>0</v>
      </c>
      <c r="J156" s="1638">
        <f t="shared" si="16"/>
        <v>0</v>
      </c>
      <c r="K156" s="1638">
        <f t="shared" si="16"/>
        <v>0</v>
      </c>
      <c r="L156" s="1638">
        <f t="shared" si="16"/>
        <v>0</v>
      </c>
      <c r="M156" s="177"/>
      <c r="N156" s="80"/>
      <c r="O156" s="80"/>
      <c r="P156" s="80"/>
      <c r="Q156" s="80"/>
      <c r="R156" s="80"/>
      <c r="S156" s="80"/>
      <c r="T156" s="80"/>
      <c r="U156" s="80"/>
      <c r="V156" s="80"/>
      <c r="W156" s="80"/>
      <c r="X156" s="80"/>
      <c r="Y156" s="80"/>
      <c r="Z156" s="80"/>
      <c r="AA156" s="80"/>
    </row>
    <row r="157" spans="1:27" ht="12" customHeight="1">
      <c r="A157" s="15"/>
      <c r="B157" s="80" t="s">
        <v>487</v>
      </c>
      <c r="C157" s="80"/>
      <c r="D157" s="80"/>
      <c r="E157" s="1638">
        <f>-'1a.Detailed SOFP '!G696-'1a.Detailed SOFP '!G818</f>
        <v>0</v>
      </c>
      <c r="F157" s="1638">
        <f>-'1a.Detailed SOFP '!H696-'1a.Detailed SOFP '!H818</f>
        <v>0</v>
      </c>
      <c r="G157" s="1638">
        <f>-'1a.Detailed SOFP '!I696-'1a.Detailed SOFP '!I818</f>
        <v>0</v>
      </c>
      <c r="H157" s="1638">
        <f>-'1a.Detailed SOFP '!J696-'1a.Detailed SOFP '!J818</f>
        <v>0</v>
      </c>
      <c r="I157" s="1638">
        <f>-'1a.Detailed SOFP '!K696-'1a.Detailed SOFP '!K818</f>
        <v>0</v>
      </c>
      <c r="J157" s="1638">
        <f>-'1a.Detailed SOFP '!L696-'1a.Detailed SOFP '!L818</f>
        <v>0</v>
      </c>
      <c r="K157" s="1638">
        <f>-'1a.Detailed SOFP '!M696-'1a.Detailed SOFP '!M818</f>
        <v>0</v>
      </c>
      <c r="L157" s="1638">
        <f>-'1a.Detailed SOFP '!N696-'1a.Detailed SOFP '!N818</f>
        <v>0</v>
      </c>
      <c r="M157" s="177"/>
      <c r="N157" s="80"/>
      <c r="O157" s="80"/>
      <c r="P157" s="15"/>
      <c r="Q157" s="15"/>
      <c r="R157" s="15"/>
      <c r="S157" s="15"/>
      <c r="T157" s="15"/>
      <c r="U157" s="15"/>
      <c r="V157" s="15"/>
      <c r="W157" s="15"/>
      <c r="X157" s="15"/>
      <c r="Y157" s="15"/>
      <c r="Z157" s="15"/>
      <c r="AA157" s="15"/>
    </row>
    <row r="158" spans="1:27" ht="12" customHeight="1">
      <c r="A158" s="80"/>
      <c r="B158" s="80" t="s">
        <v>493</v>
      </c>
      <c r="C158" s="80"/>
      <c r="D158" s="80"/>
      <c r="E158" s="1638">
        <f>-'1a.Detailed SOFP '!G697-'1a.Detailed SOFP '!G819</f>
        <v>0</v>
      </c>
      <c r="F158" s="1638">
        <f>-'1a.Detailed SOFP '!H697-'1a.Detailed SOFP '!H819</f>
        <v>0</v>
      </c>
      <c r="G158" s="1638">
        <f>-'1a.Detailed SOFP '!I697-'1a.Detailed SOFP '!I819</f>
        <v>0</v>
      </c>
      <c r="H158" s="1638">
        <f>-'1a.Detailed SOFP '!J697-'1a.Detailed SOFP '!J819</f>
        <v>0</v>
      </c>
      <c r="I158" s="1638">
        <f>-'1a.Detailed SOFP '!K697-'1a.Detailed SOFP '!K819</f>
        <v>0</v>
      </c>
      <c r="J158" s="1638">
        <f>-'1a.Detailed SOFP '!L697-'1a.Detailed SOFP '!L819</f>
        <v>0</v>
      </c>
      <c r="K158" s="1638">
        <f>-'1a.Detailed SOFP '!M697-'1a.Detailed SOFP '!M819</f>
        <v>0</v>
      </c>
      <c r="L158" s="1638">
        <f>-'1a.Detailed SOFP '!N697-'1a.Detailed SOFP '!N819</f>
        <v>0</v>
      </c>
      <c r="M158" s="177"/>
      <c r="N158" s="80"/>
      <c r="O158" s="80"/>
      <c r="P158" s="80"/>
      <c r="Q158" s="80"/>
      <c r="R158" s="80"/>
      <c r="S158" s="80"/>
      <c r="T158" s="80"/>
      <c r="U158" s="80"/>
      <c r="V158" s="80"/>
      <c r="W158" s="80"/>
      <c r="X158" s="80"/>
      <c r="Y158" s="80"/>
      <c r="Z158" s="80"/>
      <c r="AA158" s="80"/>
    </row>
    <row r="159" spans="1:27" ht="12" customHeight="1">
      <c r="A159" s="80"/>
      <c r="B159" s="80" t="s">
        <v>494</v>
      </c>
      <c r="C159" s="80"/>
      <c r="D159" s="80"/>
      <c r="E159" s="1638">
        <f>-'1a.Detailed SOFP '!G698-'1a.Detailed SOFP '!G820</f>
        <v>0</v>
      </c>
      <c r="F159" s="1638">
        <f>-'1a.Detailed SOFP '!H698-'1a.Detailed SOFP '!H820</f>
        <v>0</v>
      </c>
      <c r="G159" s="1638">
        <f>-'1a.Detailed SOFP '!I698-'1a.Detailed SOFP '!I820</f>
        <v>0</v>
      </c>
      <c r="H159" s="1638">
        <f>-'1a.Detailed SOFP '!J698-'1a.Detailed SOFP '!J820</f>
        <v>0</v>
      </c>
      <c r="I159" s="1638">
        <f>-'1a.Detailed SOFP '!K698-'1a.Detailed SOFP '!K820</f>
        <v>0</v>
      </c>
      <c r="J159" s="1638">
        <f>-'1a.Detailed SOFP '!L698-'1a.Detailed SOFP '!L820</f>
        <v>0</v>
      </c>
      <c r="K159" s="1638">
        <f>-'1a.Detailed SOFP '!M698-'1a.Detailed SOFP '!M820</f>
        <v>0</v>
      </c>
      <c r="L159" s="1638">
        <f>-'1a.Detailed SOFP '!N698-'1a.Detailed SOFP '!N820</f>
        <v>0</v>
      </c>
      <c r="M159" s="177"/>
      <c r="N159" s="80"/>
      <c r="O159" s="80"/>
      <c r="P159" s="80"/>
      <c r="Q159" s="80"/>
      <c r="R159" s="80"/>
      <c r="S159" s="80"/>
      <c r="T159" s="80"/>
      <c r="U159" s="80"/>
      <c r="V159" s="80"/>
      <c r="W159" s="80"/>
      <c r="X159" s="80"/>
      <c r="Y159" s="80"/>
      <c r="Z159" s="80"/>
      <c r="AA159" s="80"/>
    </row>
    <row r="160" spans="1:27" ht="12" customHeight="1" thickBot="1">
      <c r="A160" s="80"/>
      <c r="B160" s="15" t="s">
        <v>615</v>
      </c>
      <c r="C160" s="80"/>
      <c r="D160" s="80"/>
      <c r="E160" s="1791">
        <f t="shared" ref="E160:L160" si="17">SUM(E156:E159)</f>
        <v>0</v>
      </c>
      <c r="F160" s="1791">
        <f t="shared" si="17"/>
        <v>0</v>
      </c>
      <c r="G160" s="1791">
        <f t="shared" si="17"/>
        <v>0</v>
      </c>
      <c r="H160" s="1791">
        <f t="shared" si="17"/>
        <v>0</v>
      </c>
      <c r="I160" s="1791">
        <f t="shared" si="17"/>
        <v>0</v>
      </c>
      <c r="J160" s="1791">
        <f t="shared" si="17"/>
        <v>0</v>
      </c>
      <c r="K160" s="1791">
        <f t="shared" si="17"/>
        <v>0</v>
      </c>
      <c r="L160" s="1791">
        <f t="shared" si="17"/>
        <v>0</v>
      </c>
      <c r="M160" s="177"/>
      <c r="N160" s="80"/>
      <c r="O160" s="80"/>
      <c r="P160" s="80"/>
      <c r="Q160" s="80"/>
      <c r="R160" s="80"/>
      <c r="S160" s="80"/>
      <c r="T160" s="80"/>
      <c r="U160" s="80"/>
      <c r="V160" s="80"/>
      <c r="W160" s="80"/>
      <c r="X160" s="80"/>
      <c r="Y160" s="80"/>
      <c r="Z160" s="80"/>
      <c r="AA160" s="80"/>
    </row>
    <row r="161" spans="1:27" ht="12" customHeight="1" thickTop="1">
      <c r="A161" s="80"/>
      <c r="B161" s="80"/>
      <c r="C161" s="80"/>
      <c r="D161" s="80"/>
      <c r="E161" s="1589"/>
      <c r="F161" s="1589"/>
      <c r="G161" s="1589"/>
      <c r="H161" s="1589"/>
      <c r="I161" s="1589"/>
      <c r="J161" s="1589"/>
      <c r="K161" s="1589"/>
      <c r="L161" s="1589"/>
      <c r="M161" s="177"/>
      <c r="N161" s="80"/>
      <c r="O161" s="80"/>
      <c r="P161" s="80"/>
      <c r="Q161" s="80"/>
      <c r="R161" s="80"/>
      <c r="S161" s="80"/>
      <c r="T161" s="80"/>
      <c r="U161" s="80"/>
      <c r="V161" s="80"/>
      <c r="W161" s="80"/>
      <c r="X161" s="80"/>
      <c r="Y161" s="80"/>
      <c r="Z161" s="80"/>
      <c r="AA161" s="80"/>
    </row>
    <row r="162" spans="1:27" ht="12" customHeight="1">
      <c r="A162" s="80"/>
      <c r="B162" s="80" t="s">
        <v>974</v>
      </c>
      <c r="C162" s="80"/>
      <c r="D162" s="80"/>
      <c r="E162" s="1638">
        <f>-'1a.Detailed SOFP '!G699</f>
        <v>0</v>
      </c>
      <c r="F162" s="1638">
        <f>-'1a.Detailed SOFP '!H699</f>
        <v>0</v>
      </c>
      <c r="G162" s="1638">
        <f>-'1a.Detailed SOFP '!I699</f>
        <v>0</v>
      </c>
      <c r="H162" s="1638">
        <f>-'1a.Detailed SOFP '!J699</f>
        <v>0</v>
      </c>
      <c r="I162" s="1638">
        <f>-'1a.Detailed SOFP '!K699</f>
        <v>0</v>
      </c>
      <c r="J162" s="1638">
        <f>-'1a.Detailed SOFP '!L699</f>
        <v>0</v>
      </c>
      <c r="K162" s="1638">
        <f>-'1a.Detailed SOFP '!M699</f>
        <v>0</v>
      </c>
      <c r="L162" s="1638">
        <f>-'1a.Detailed SOFP '!N699</f>
        <v>0</v>
      </c>
      <c r="M162" s="177"/>
      <c r="N162" s="80"/>
      <c r="O162" s="80"/>
      <c r="P162" s="80"/>
      <c r="Q162" s="80"/>
      <c r="R162" s="80"/>
      <c r="S162" s="80"/>
      <c r="T162" s="80"/>
      <c r="U162" s="80"/>
      <c r="V162" s="80"/>
      <c r="W162" s="80"/>
      <c r="X162" s="80"/>
      <c r="Y162" s="80"/>
      <c r="Z162" s="80"/>
      <c r="AA162" s="80"/>
    </row>
    <row r="163" spans="1:27" ht="12" customHeight="1">
      <c r="A163" s="80"/>
      <c r="B163" s="80" t="s">
        <v>975</v>
      </c>
      <c r="C163" s="80"/>
      <c r="D163" s="80"/>
      <c r="E163" s="1638">
        <f>-'1a.Detailed SOFP '!G821</f>
        <v>0</v>
      </c>
      <c r="F163" s="1638">
        <f>-'1a.Detailed SOFP '!H821</f>
        <v>0</v>
      </c>
      <c r="G163" s="1638">
        <f>-'1a.Detailed SOFP '!I821</f>
        <v>0</v>
      </c>
      <c r="H163" s="1638">
        <f>-'1a.Detailed SOFP '!J821</f>
        <v>0</v>
      </c>
      <c r="I163" s="1638">
        <f>-'1a.Detailed SOFP '!K821</f>
        <v>0</v>
      </c>
      <c r="J163" s="1638">
        <f>-'1a.Detailed SOFP '!L821</f>
        <v>0</v>
      </c>
      <c r="K163" s="1638">
        <f>-'1a.Detailed SOFP '!M821</f>
        <v>0</v>
      </c>
      <c r="L163" s="1638">
        <f>-'1a.Detailed SOFP '!N821</f>
        <v>0</v>
      </c>
      <c r="M163" s="177"/>
      <c r="N163" s="80"/>
      <c r="O163" s="80"/>
      <c r="P163" s="80"/>
      <c r="Q163" s="80"/>
      <c r="R163" s="80"/>
      <c r="S163" s="80"/>
      <c r="T163" s="80"/>
      <c r="U163" s="80"/>
      <c r="V163" s="80"/>
      <c r="W163" s="80"/>
      <c r="X163" s="80"/>
      <c r="Y163" s="80"/>
      <c r="Z163" s="80"/>
      <c r="AA163" s="80"/>
    </row>
    <row r="164" spans="1:27" ht="12" customHeight="1" thickBot="1">
      <c r="A164" s="80"/>
      <c r="B164" s="15" t="s">
        <v>232</v>
      </c>
      <c r="C164" s="80"/>
      <c r="D164" s="80"/>
      <c r="E164" s="1791">
        <f>SUM(E162:E163)</f>
        <v>0</v>
      </c>
      <c r="F164" s="1791">
        <f t="shared" ref="F164" si="18">SUM(F160:F163)</f>
        <v>0</v>
      </c>
      <c r="G164" s="1791">
        <f>SUM(G161:G163)</f>
        <v>0</v>
      </c>
      <c r="H164" s="1791">
        <f t="shared" ref="H164:L164" si="19">SUM(H161:H163)</f>
        <v>0</v>
      </c>
      <c r="I164" s="1791">
        <f t="shared" si="19"/>
        <v>0</v>
      </c>
      <c r="J164" s="1791">
        <f t="shared" si="19"/>
        <v>0</v>
      </c>
      <c r="K164" s="1791">
        <f t="shared" si="19"/>
        <v>0</v>
      </c>
      <c r="L164" s="1791">
        <f t="shared" si="19"/>
        <v>0</v>
      </c>
      <c r="M164" s="177"/>
      <c r="N164" s="80"/>
      <c r="O164" s="80"/>
      <c r="P164" s="80"/>
      <c r="Q164" s="80"/>
      <c r="R164" s="80"/>
      <c r="S164" s="80"/>
      <c r="T164" s="80"/>
      <c r="U164" s="80"/>
      <c r="V164" s="80"/>
      <c r="W164" s="80"/>
      <c r="X164" s="80"/>
      <c r="Y164" s="80"/>
      <c r="Z164" s="80"/>
      <c r="AA164" s="80"/>
    </row>
    <row r="165" spans="1:27" ht="12" customHeight="1" thickTop="1">
      <c r="A165" s="80"/>
      <c r="B165" s="80"/>
      <c r="C165" s="80"/>
      <c r="D165" s="80"/>
      <c r="E165" s="1589"/>
      <c r="F165" s="1589"/>
      <c r="G165" s="1589"/>
      <c r="H165" s="1589"/>
      <c r="I165" s="1589"/>
      <c r="J165" s="1589"/>
      <c r="K165" s="1589"/>
      <c r="L165" s="1589"/>
      <c r="M165" s="177"/>
      <c r="N165" s="80"/>
      <c r="O165" s="80"/>
      <c r="P165" s="80"/>
      <c r="Q165" s="80"/>
      <c r="R165" s="80"/>
      <c r="S165" s="80"/>
      <c r="T165" s="80"/>
      <c r="U165" s="80"/>
      <c r="V165" s="80"/>
      <c r="W165" s="80"/>
      <c r="X165" s="80"/>
      <c r="Y165" s="80"/>
      <c r="Z165" s="80"/>
      <c r="AA165" s="80"/>
    </row>
    <row r="166" spans="1:27" ht="12" customHeight="1">
      <c r="A166" s="80"/>
      <c r="B166" s="136" t="s">
        <v>618</v>
      </c>
      <c r="C166" s="80"/>
      <c r="D166" s="80"/>
      <c r="E166" s="1621">
        <f t="shared" ref="E166:L166" si="20">E160-E164</f>
        <v>0</v>
      </c>
      <c r="F166" s="1621">
        <f t="shared" si="20"/>
        <v>0</v>
      </c>
      <c r="G166" s="1621">
        <f t="shared" si="20"/>
        <v>0</v>
      </c>
      <c r="H166" s="1621">
        <f t="shared" si="20"/>
        <v>0</v>
      </c>
      <c r="I166" s="1621">
        <f t="shared" si="20"/>
        <v>0</v>
      </c>
      <c r="J166" s="1621">
        <f t="shared" si="20"/>
        <v>0</v>
      </c>
      <c r="K166" s="1621">
        <f t="shared" si="20"/>
        <v>0</v>
      </c>
      <c r="L166" s="1621">
        <f t="shared" si="20"/>
        <v>0</v>
      </c>
      <c r="M166" s="177"/>
      <c r="N166" s="80"/>
      <c r="O166" s="80"/>
      <c r="P166" s="80"/>
      <c r="Q166" s="80"/>
      <c r="R166" s="80"/>
      <c r="S166" s="80"/>
      <c r="T166" s="80"/>
      <c r="U166" s="80"/>
      <c r="V166" s="80"/>
      <c r="W166" s="80"/>
      <c r="X166" s="80"/>
      <c r="Y166" s="80"/>
      <c r="Z166" s="80"/>
      <c r="AA166" s="80"/>
    </row>
    <row r="167" spans="1:27" ht="12" customHeight="1">
      <c r="A167" s="80"/>
      <c r="B167" s="80"/>
      <c r="C167" s="80"/>
      <c r="D167" s="80"/>
      <c r="E167" s="1589"/>
      <c r="F167" s="1589"/>
      <c r="G167" s="1589"/>
      <c r="H167" s="1589"/>
      <c r="I167" s="1589"/>
      <c r="J167" s="1634"/>
      <c r="K167" s="1589"/>
      <c r="L167" s="1589"/>
      <c r="M167" s="177"/>
      <c r="N167" s="80"/>
      <c r="O167" s="80"/>
      <c r="P167" s="80"/>
      <c r="Q167" s="80"/>
      <c r="R167" s="80"/>
      <c r="S167" s="80"/>
      <c r="T167" s="80"/>
      <c r="U167" s="80"/>
      <c r="V167" s="80"/>
      <c r="W167" s="80"/>
      <c r="X167" s="80"/>
      <c r="Y167" s="80"/>
      <c r="Z167" s="80"/>
      <c r="AA167" s="80"/>
    </row>
    <row r="168" spans="1:27" ht="12" customHeight="1">
      <c r="A168" s="80"/>
      <c r="B168" s="1987" t="s">
        <v>1419</v>
      </c>
      <c r="C168" s="1941"/>
      <c r="D168" s="1941"/>
      <c r="E168" s="1941"/>
      <c r="F168" s="1941"/>
      <c r="G168" s="1941"/>
      <c r="H168" s="1941"/>
      <c r="I168" s="1941"/>
      <c r="J168" s="1941"/>
      <c r="K168" s="1941"/>
      <c r="L168" s="1941"/>
      <c r="M168" s="177"/>
      <c r="N168" s="80"/>
      <c r="O168" s="80"/>
      <c r="P168" s="80"/>
      <c r="Q168" s="80"/>
      <c r="R168" s="80"/>
      <c r="S168" s="80"/>
      <c r="T168" s="80"/>
      <c r="U168" s="80"/>
      <c r="V168" s="80"/>
      <c r="W168" s="80"/>
      <c r="X168" s="80"/>
      <c r="Y168" s="80"/>
      <c r="Z168" s="80"/>
      <c r="AA168" s="80"/>
    </row>
    <row r="169" spans="1:27" ht="12" customHeight="1">
      <c r="A169" s="80"/>
      <c r="C169" s="80"/>
      <c r="D169" s="80"/>
      <c r="E169" s="80"/>
      <c r="F169" s="80"/>
      <c r="G169" s="80"/>
      <c r="H169" s="80"/>
      <c r="I169" s="80"/>
      <c r="J169" s="742"/>
      <c r="K169" s="80"/>
      <c r="L169" s="80"/>
      <c r="M169" s="177"/>
      <c r="N169" s="80"/>
      <c r="O169" s="80"/>
      <c r="P169" s="80"/>
      <c r="Q169" s="80"/>
      <c r="R169" s="80"/>
      <c r="S169" s="80"/>
      <c r="T169" s="80"/>
      <c r="U169" s="80"/>
      <c r="V169" s="80"/>
      <c r="W169" s="80"/>
      <c r="X169" s="80"/>
      <c r="Y169" s="80"/>
      <c r="Z169" s="80"/>
      <c r="AA169" s="80"/>
    </row>
    <row r="170" spans="1:27" ht="12" customHeight="1">
      <c r="A170" s="80"/>
      <c r="B170" s="80" t="s">
        <v>1420</v>
      </c>
      <c r="C170" s="80"/>
      <c r="D170" s="80"/>
      <c r="E170" s="1638">
        <f>-'1a.Detailed SOFP '!G676-'1a.Detailed SOFP '!G799</f>
        <v>0</v>
      </c>
      <c r="F170" s="1638">
        <f>-'1a.Detailed SOFP '!H676-'1a.Detailed SOFP '!H799</f>
        <v>0</v>
      </c>
      <c r="G170" s="1638">
        <f>-'1a.Detailed SOFP '!I676-'1a.Detailed SOFP '!I799</f>
        <v>0</v>
      </c>
      <c r="H170" s="1638">
        <f>-'1a.Detailed SOFP '!J676-'1a.Detailed SOFP '!J799</f>
        <v>0</v>
      </c>
      <c r="I170" s="1638">
        <f>-'1a.Detailed SOFP '!K676-'1a.Detailed SOFP '!K799</f>
        <v>0</v>
      </c>
      <c r="J170" s="1638">
        <f>-'1a.Detailed SOFP '!L676-'1a.Detailed SOFP '!L799</f>
        <v>0</v>
      </c>
      <c r="K170" s="1638">
        <f>-'1a.Detailed SOFP '!M676-'1a.Detailed SOFP '!M799</f>
        <v>0</v>
      </c>
      <c r="L170" s="1638">
        <f>-'1a.Detailed SOFP '!N676-'1a.Detailed SOFP '!N799</f>
        <v>0</v>
      </c>
      <c r="M170" s="177"/>
      <c r="N170" s="80"/>
      <c r="O170" s="80"/>
      <c r="P170" s="80"/>
      <c r="Q170" s="80"/>
      <c r="R170" s="80"/>
      <c r="S170" s="80"/>
      <c r="T170" s="80"/>
      <c r="U170" s="80"/>
      <c r="V170" s="80"/>
      <c r="W170" s="80"/>
      <c r="X170" s="80"/>
      <c r="Y170" s="80"/>
      <c r="Z170" s="80"/>
      <c r="AA170" s="80"/>
    </row>
    <row r="171" spans="1:27" ht="12" customHeight="1">
      <c r="A171" s="80"/>
      <c r="B171" s="80" t="s">
        <v>1421</v>
      </c>
      <c r="C171" s="80"/>
      <c r="D171" s="80"/>
      <c r="E171" s="1638">
        <f>-'1a.Detailed SOFP '!G677-'1a.Detailed SOFP '!G800</f>
        <v>0</v>
      </c>
      <c r="F171" s="1638">
        <f>-'1a.Detailed SOFP '!H677-'1a.Detailed SOFP '!H800</f>
        <v>0</v>
      </c>
      <c r="G171" s="1638">
        <f>-'1a.Detailed SOFP '!I677-'1a.Detailed SOFP '!I800</f>
        <v>0</v>
      </c>
      <c r="H171" s="1638">
        <f>-'1a.Detailed SOFP '!J677-'1a.Detailed SOFP '!J800</f>
        <v>0</v>
      </c>
      <c r="I171" s="1638">
        <f>-'1a.Detailed SOFP '!K677-'1a.Detailed SOFP '!K800</f>
        <v>0</v>
      </c>
      <c r="J171" s="1638">
        <f>-'1a.Detailed SOFP '!L677-'1a.Detailed SOFP '!L800</f>
        <v>0</v>
      </c>
      <c r="K171" s="1638">
        <f>-'1a.Detailed SOFP '!M677-'1a.Detailed SOFP '!M800</f>
        <v>0</v>
      </c>
      <c r="L171" s="1638">
        <f>-'1a.Detailed SOFP '!N677-'1a.Detailed SOFP '!N800</f>
        <v>0</v>
      </c>
      <c r="M171" s="177"/>
      <c r="N171" s="80"/>
      <c r="O171" s="80"/>
      <c r="P171" s="80"/>
      <c r="Q171" s="80"/>
      <c r="R171" s="80"/>
      <c r="S171" s="80"/>
      <c r="T171" s="80"/>
      <c r="U171" s="80"/>
      <c r="V171" s="80"/>
      <c r="W171" s="80"/>
      <c r="X171" s="80"/>
      <c r="Y171" s="80"/>
      <c r="Z171" s="80"/>
      <c r="AA171" s="80"/>
    </row>
    <row r="172" spans="1:27" ht="12" customHeight="1">
      <c r="A172" s="80"/>
      <c r="B172" s="80" t="s">
        <v>1422</v>
      </c>
      <c r="C172" s="80"/>
      <c r="D172" s="80"/>
      <c r="E172" s="1792">
        <f>-'1a.Detailed SOFP '!G678-'1a.Detailed SOFP '!G801</f>
        <v>0</v>
      </c>
      <c r="F172" s="1792">
        <f>-'1a.Detailed SOFP '!H678-'1a.Detailed SOFP '!H801</f>
        <v>0</v>
      </c>
      <c r="G172" s="1792">
        <f>-'1a.Detailed SOFP '!I678-'1a.Detailed SOFP '!I801</f>
        <v>0</v>
      </c>
      <c r="H172" s="1792">
        <f>-'1a.Detailed SOFP '!J678-'1a.Detailed SOFP '!J801</f>
        <v>0</v>
      </c>
      <c r="I172" s="1792">
        <f>-'1a.Detailed SOFP '!K678-'1a.Detailed SOFP '!K801</f>
        <v>0</v>
      </c>
      <c r="J172" s="1792">
        <f>-'1a.Detailed SOFP '!L678-'1a.Detailed SOFP '!L801</f>
        <v>0</v>
      </c>
      <c r="K172" s="1792">
        <f>-'1a.Detailed SOFP '!M678-'1a.Detailed SOFP '!M801</f>
        <v>0</v>
      </c>
      <c r="L172" s="1792">
        <f>-'1a.Detailed SOFP '!N678-'1a.Detailed SOFP '!N801</f>
        <v>0</v>
      </c>
      <c r="M172" s="177"/>
      <c r="N172" s="80"/>
      <c r="O172" s="80"/>
      <c r="P172" s="80"/>
      <c r="Q172" s="80"/>
      <c r="R172" s="80"/>
      <c r="S172" s="80"/>
      <c r="T172" s="80"/>
      <c r="U172" s="80"/>
      <c r="V172" s="80"/>
      <c r="W172" s="80"/>
      <c r="X172" s="80"/>
      <c r="Y172" s="80"/>
      <c r="Z172" s="80"/>
      <c r="AA172" s="80"/>
    </row>
    <row r="173" spans="1:27" s="960" customFormat="1" ht="12" customHeight="1">
      <c r="A173" s="619"/>
      <c r="B173" s="1339" t="s">
        <v>2727</v>
      </c>
      <c r="C173" s="619"/>
      <c r="D173" s="619"/>
      <c r="E173" s="1793">
        <f>-'1a.Detailed SOFP '!G679-'1a.Detailed SOFP '!G680-'1a.Detailed SOFP '!G681-'1a.Detailed SOFP '!G682-'1a.Detailed SOFP '!G683-'1a.Detailed SOFP '!G684-'1a.Detailed SOFP '!G802-'1a.Detailed SOFP '!G803-'1a.Detailed SOFP '!G804-'1a.Detailed SOFP '!G805-'1a.Detailed SOFP '!G806</f>
        <v>0</v>
      </c>
      <c r="F173" s="1793">
        <f>-'1a.Detailed SOFP '!H679-'1a.Detailed SOFP '!H680-'1a.Detailed SOFP '!H681-'1a.Detailed SOFP '!H682-'1a.Detailed SOFP '!H683-'1a.Detailed SOFP '!H684-'1a.Detailed SOFP '!H802-'1a.Detailed SOFP '!H803-'1a.Detailed SOFP '!H804-'1a.Detailed SOFP '!H805-'1a.Detailed SOFP '!H806</f>
        <v>0</v>
      </c>
      <c r="G173" s="1793">
        <f>-'1a.Detailed SOFP '!I679-'1a.Detailed SOFP '!I680-'1a.Detailed SOFP '!I681-'1a.Detailed SOFP '!I682-'1a.Detailed SOFP '!I683-'1a.Detailed SOFP '!I684-'1a.Detailed SOFP '!I802-'1a.Detailed SOFP '!I803-'1a.Detailed SOFP '!I804-'1a.Detailed SOFP '!I805-'1a.Detailed SOFP '!I806</f>
        <v>0</v>
      </c>
      <c r="H173" s="1793">
        <f>-'1a.Detailed SOFP '!J679-'1a.Detailed SOFP '!J680-'1a.Detailed SOFP '!J681-'1a.Detailed SOFP '!J682-'1a.Detailed SOFP '!J683-'1a.Detailed SOFP '!J684-'1a.Detailed SOFP '!J802-'1a.Detailed SOFP '!J803-'1a.Detailed SOFP '!J804-'1a.Detailed SOFP '!J805-'1a.Detailed SOFP '!J806</f>
        <v>0</v>
      </c>
      <c r="I173" s="1793">
        <f>-'1a.Detailed SOFP '!K679-'1a.Detailed SOFP '!K680-'1a.Detailed SOFP '!K681-'1a.Detailed SOFP '!K682-'1a.Detailed SOFP '!K683-'1a.Detailed SOFP '!K684-'1a.Detailed SOFP '!K802-'1a.Detailed SOFP '!K803-'1a.Detailed SOFP '!K804-'1a.Detailed SOFP '!K805-'1a.Detailed SOFP '!K806</f>
        <v>0</v>
      </c>
      <c r="J173" s="1793">
        <f>-'1a.Detailed SOFP '!L679-'1a.Detailed SOFP '!L680-'1a.Detailed SOFP '!L681-'1a.Detailed SOFP '!L682-'1a.Detailed SOFP '!L683-'1a.Detailed SOFP '!L684-'1a.Detailed SOFP '!L802-'1a.Detailed SOFP '!L803-'1a.Detailed SOFP '!L804-'1a.Detailed SOFP '!L805-'1a.Detailed SOFP '!L806</f>
        <v>0</v>
      </c>
      <c r="K173" s="1793">
        <f>-'1a.Detailed SOFP '!M679-'1a.Detailed SOFP '!M680-'1a.Detailed SOFP '!M681-'1a.Detailed SOFP '!M682-'1a.Detailed SOFP '!M683-'1a.Detailed SOFP '!M684-'1a.Detailed SOFP '!M802-'1a.Detailed SOFP '!M803-'1a.Detailed SOFP '!M804-'1a.Detailed SOFP '!M805-'1a.Detailed SOFP '!M806</f>
        <v>0</v>
      </c>
      <c r="L173" s="1793">
        <f>-'1a.Detailed SOFP '!N679-'1a.Detailed SOFP '!N680-'1a.Detailed SOFP '!N681-'1a.Detailed SOFP '!N682-'1a.Detailed SOFP '!N683-'1a.Detailed SOFP '!N684-'1a.Detailed SOFP '!N802-'1a.Detailed SOFP '!N803-'1a.Detailed SOFP '!N804-'1a.Detailed SOFP '!N805-'1a.Detailed SOFP '!N806</f>
        <v>0</v>
      </c>
      <c r="M173" s="967"/>
      <c r="N173" s="619"/>
      <c r="O173" s="619"/>
      <c r="P173" s="619"/>
      <c r="Q173" s="619"/>
      <c r="R173" s="619"/>
      <c r="S173" s="619"/>
      <c r="T173" s="619"/>
      <c r="U173" s="619"/>
      <c r="V173" s="619"/>
      <c r="W173" s="619"/>
      <c r="X173" s="619"/>
      <c r="Y173" s="619"/>
      <c r="Z173" s="619"/>
      <c r="AA173" s="619"/>
    </row>
    <row r="174" spans="1:27" ht="12" customHeight="1" thickBot="1">
      <c r="A174" s="80"/>
      <c r="B174" s="15" t="s">
        <v>615</v>
      </c>
      <c r="C174" s="80"/>
      <c r="D174" s="80"/>
      <c r="E174" s="1791">
        <f>SUM(E170:E173)</f>
        <v>0</v>
      </c>
      <c r="F174" s="1791">
        <f t="shared" ref="F174:L174" si="21">SUM(F170:F173)</f>
        <v>0</v>
      </c>
      <c r="G174" s="1791">
        <f t="shared" si="21"/>
        <v>0</v>
      </c>
      <c r="H174" s="1791">
        <f t="shared" si="21"/>
        <v>0</v>
      </c>
      <c r="I174" s="1791">
        <f t="shared" si="21"/>
        <v>0</v>
      </c>
      <c r="J174" s="1791">
        <f t="shared" si="21"/>
        <v>0</v>
      </c>
      <c r="K174" s="1791">
        <f t="shared" si="21"/>
        <v>0</v>
      </c>
      <c r="L174" s="1791">
        <f t="shared" si="21"/>
        <v>0</v>
      </c>
      <c r="M174" s="177"/>
      <c r="N174" s="80"/>
      <c r="O174" s="80"/>
      <c r="P174" s="80"/>
      <c r="Q174" s="80"/>
      <c r="R174" s="80"/>
      <c r="S174" s="80"/>
      <c r="T174" s="80"/>
      <c r="U174" s="80"/>
      <c r="V174" s="80"/>
      <c r="W174" s="80"/>
      <c r="X174" s="80"/>
      <c r="Y174" s="80"/>
      <c r="Z174" s="80"/>
      <c r="AA174" s="80"/>
    </row>
    <row r="175" spans="1:27" ht="12" customHeight="1" thickTop="1">
      <c r="A175" s="80"/>
      <c r="B175" s="80"/>
      <c r="C175" s="80"/>
      <c r="D175" s="80"/>
      <c r="E175" s="1638"/>
      <c r="F175" s="1638"/>
      <c r="G175" s="1638"/>
      <c r="H175" s="1638"/>
      <c r="I175" s="1638"/>
      <c r="J175" s="1638"/>
      <c r="K175" s="1638"/>
      <c r="L175" s="1638"/>
      <c r="M175" s="177"/>
      <c r="N175" s="80"/>
      <c r="O175" s="80"/>
      <c r="P175" s="80"/>
      <c r="Q175" s="80"/>
      <c r="R175" s="80"/>
      <c r="S175" s="80"/>
      <c r="T175" s="80"/>
      <c r="U175" s="80"/>
      <c r="V175" s="80"/>
      <c r="W175" s="80"/>
      <c r="X175" s="80"/>
      <c r="Y175" s="80"/>
      <c r="Z175" s="80"/>
      <c r="AA175" s="80"/>
    </row>
    <row r="176" spans="1:27" ht="12" customHeight="1">
      <c r="A176" s="136"/>
      <c r="B176" s="136" t="s">
        <v>618</v>
      </c>
      <c r="C176" s="136"/>
      <c r="D176" s="136"/>
      <c r="E176" s="1644">
        <f t="shared" ref="E176:L176" si="22">E156-E174</f>
        <v>0</v>
      </c>
      <c r="F176" s="1644">
        <f t="shared" si="22"/>
        <v>0</v>
      </c>
      <c r="G176" s="1644">
        <f t="shared" si="22"/>
        <v>0</v>
      </c>
      <c r="H176" s="1644">
        <f t="shared" si="22"/>
        <v>0</v>
      </c>
      <c r="I176" s="1644">
        <f t="shared" si="22"/>
        <v>0</v>
      </c>
      <c r="J176" s="1644">
        <f t="shared" si="22"/>
        <v>0</v>
      </c>
      <c r="K176" s="1644">
        <f t="shared" si="22"/>
        <v>0</v>
      </c>
      <c r="L176" s="1644">
        <f t="shared" si="22"/>
        <v>0</v>
      </c>
      <c r="M176" s="177"/>
      <c r="N176" s="136"/>
      <c r="O176" s="136"/>
      <c r="P176" s="136"/>
      <c r="Q176" s="136"/>
      <c r="R176" s="136"/>
      <c r="S176" s="136"/>
      <c r="T176" s="136"/>
      <c r="U176" s="136"/>
      <c r="V176" s="136"/>
      <c r="W176" s="136"/>
      <c r="X176" s="136"/>
      <c r="Y176" s="136"/>
      <c r="Z176" s="136"/>
      <c r="AA176" s="136"/>
    </row>
    <row r="177" spans="1:27" ht="12" customHeight="1">
      <c r="A177" s="80"/>
      <c r="B177" s="80"/>
      <c r="C177" s="80"/>
      <c r="D177" s="80"/>
      <c r="E177" s="80"/>
      <c r="F177" s="80"/>
      <c r="G177" s="80"/>
      <c r="H177" s="80"/>
      <c r="I177" s="80"/>
      <c r="J177" s="80"/>
      <c r="K177" s="80"/>
      <c r="L177" s="80"/>
      <c r="M177" s="177"/>
      <c r="N177" s="80"/>
      <c r="O177" s="80"/>
      <c r="P177" s="80"/>
      <c r="Q177" s="80"/>
      <c r="R177" s="80"/>
      <c r="S177" s="80"/>
      <c r="T177" s="80"/>
      <c r="U177" s="80"/>
      <c r="V177" s="80"/>
      <c r="W177" s="80"/>
      <c r="X177" s="80"/>
      <c r="Y177" s="80"/>
      <c r="Z177" s="80"/>
      <c r="AA177" s="80"/>
    </row>
    <row r="178" spans="1:27" ht="12.75" customHeight="1">
      <c r="A178" s="13"/>
      <c r="B178" s="124" t="s">
        <v>613</v>
      </c>
      <c r="C178" s="125"/>
      <c r="D178" s="126"/>
      <c r="E178" s="127"/>
      <c r="F178" s="126"/>
      <c r="G178" s="128"/>
      <c r="H178" s="128"/>
      <c r="I178" s="129"/>
      <c r="J178" s="125"/>
      <c r="K178" s="125"/>
      <c r="L178" s="130"/>
      <c r="M178" s="743"/>
      <c r="N178" s="123"/>
      <c r="O178" s="13"/>
      <c r="P178" s="13"/>
      <c r="Q178" s="13"/>
      <c r="R178" s="13"/>
      <c r="S178" s="13"/>
      <c r="T178" s="13"/>
      <c r="U178" s="13"/>
      <c r="V178" s="13"/>
      <c r="W178" s="13"/>
      <c r="X178" s="13"/>
      <c r="Y178" s="13"/>
      <c r="Z178" s="13"/>
      <c r="AA178" s="13"/>
    </row>
    <row r="179" spans="1:27" ht="12.75" customHeight="1">
      <c r="A179" s="15"/>
      <c r="B179" s="1099"/>
      <c r="C179" s="1093"/>
      <c r="D179" s="1100"/>
      <c r="E179" s="1101"/>
      <c r="F179" s="1100"/>
      <c r="G179" s="1102"/>
      <c r="H179" s="1102"/>
      <c r="I179" s="1103"/>
      <c r="J179" s="1093"/>
      <c r="K179" s="1093"/>
      <c r="L179" s="1104"/>
      <c r="M179" s="248"/>
      <c r="N179" s="15"/>
      <c r="O179" s="15"/>
      <c r="P179" s="15"/>
      <c r="Q179" s="15"/>
      <c r="R179" s="15"/>
      <c r="S179" s="15"/>
      <c r="T179" s="15"/>
      <c r="U179" s="15"/>
      <c r="V179" s="15"/>
      <c r="W179" s="15"/>
      <c r="X179" s="15"/>
      <c r="Y179" s="15"/>
      <c r="Z179" s="15"/>
      <c r="AA179" s="15"/>
    </row>
    <row r="180" spans="1:27" ht="12.75" customHeight="1">
      <c r="A180" s="15"/>
      <c r="B180" s="1099"/>
      <c r="C180" s="1093"/>
      <c r="D180" s="1100"/>
      <c r="E180" s="1101"/>
      <c r="F180" s="1100"/>
      <c r="G180" s="1102"/>
      <c r="H180" s="1102"/>
      <c r="I180" s="1103"/>
      <c r="J180" s="1093"/>
      <c r="K180" s="1093"/>
      <c r="L180" s="1104"/>
      <c r="M180" s="248"/>
      <c r="N180" s="15"/>
      <c r="O180" s="15"/>
      <c r="P180" s="15"/>
      <c r="Q180" s="15"/>
      <c r="R180" s="15"/>
      <c r="S180" s="15"/>
      <c r="T180" s="15"/>
      <c r="U180" s="15"/>
      <c r="V180" s="15"/>
      <c r="W180" s="15"/>
      <c r="X180" s="15"/>
      <c r="Y180" s="15"/>
      <c r="Z180" s="15"/>
      <c r="AA180" s="15"/>
    </row>
    <row r="181" spans="1:27" ht="12.75" customHeight="1">
      <c r="A181" s="15"/>
      <c r="B181" s="1099"/>
      <c r="C181" s="1093"/>
      <c r="D181" s="1100"/>
      <c r="E181" s="1101"/>
      <c r="F181" s="1100"/>
      <c r="G181" s="1102"/>
      <c r="H181" s="1102"/>
      <c r="I181" s="1103"/>
      <c r="J181" s="1093"/>
      <c r="K181" s="1093"/>
      <c r="L181" s="1104"/>
      <c r="M181" s="248"/>
      <c r="N181" s="15"/>
      <c r="O181" s="15"/>
      <c r="P181" s="15"/>
      <c r="Q181" s="15"/>
      <c r="R181" s="15"/>
      <c r="S181" s="15"/>
      <c r="T181" s="15"/>
      <c r="U181" s="15"/>
      <c r="V181" s="15"/>
      <c r="W181" s="15"/>
      <c r="X181" s="15"/>
      <c r="Y181" s="15"/>
      <c r="Z181" s="15"/>
      <c r="AA181" s="15"/>
    </row>
    <row r="182" spans="1:27" ht="12.75" customHeight="1">
      <c r="A182" s="15"/>
      <c r="B182" s="1099"/>
      <c r="C182" s="1093"/>
      <c r="D182" s="1100"/>
      <c r="E182" s="1101"/>
      <c r="F182" s="1100"/>
      <c r="G182" s="1102"/>
      <c r="H182" s="1102"/>
      <c r="I182" s="1103"/>
      <c r="J182" s="1093"/>
      <c r="K182" s="1093"/>
      <c r="L182" s="1104"/>
      <c r="M182" s="248"/>
      <c r="N182" s="15"/>
      <c r="O182" s="15"/>
      <c r="P182" s="15"/>
      <c r="Q182" s="15"/>
      <c r="R182" s="15"/>
      <c r="S182" s="15"/>
      <c r="T182" s="15"/>
      <c r="U182" s="15"/>
      <c r="V182" s="15"/>
      <c r="W182" s="15"/>
      <c r="X182" s="15"/>
      <c r="Y182" s="15"/>
      <c r="Z182" s="15"/>
      <c r="AA182" s="15"/>
    </row>
    <row r="183" spans="1:27" ht="12.75" customHeight="1">
      <c r="A183" s="15"/>
      <c r="B183" s="1099"/>
      <c r="C183" s="1093"/>
      <c r="D183" s="1100"/>
      <c r="E183" s="1101"/>
      <c r="F183" s="1100"/>
      <c r="G183" s="1102"/>
      <c r="H183" s="1102"/>
      <c r="I183" s="1103"/>
      <c r="J183" s="1093"/>
      <c r="K183" s="1093"/>
      <c r="L183" s="1104"/>
      <c r="M183" s="248"/>
      <c r="N183" s="15"/>
      <c r="O183" s="15"/>
      <c r="P183" s="15"/>
      <c r="Q183" s="15"/>
      <c r="R183" s="15"/>
      <c r="S183" s="15"/>
      <c r="T183" s="15"/>
      <c r="U183" s="15"/>
      <c r="V183" s="15"/>
      <c r="W183" s="15"/>
      <c r="X183" s="15"/>
      <c r="Y183" s="15"/>
      <c r="Z183" s="15"/>
      <c r="AA183" s="15"/>
    </row>
    <row r="184" spans="1:27" ht="12.75" customHeight="1">
      <c r="A184" s="15"/>
      <c r="B184" s="1099"/>
      <c r="C184" s="1093"/>
      <c r="D184" s="1100"/>
      <c r="E184" s="1101"/>
      <c r="F184" s="1100"/>
      <c r="G184" s="1102"/>
      <c r="H184" s="1102"/>
      <c r="I184" s="1103"/>
      <c r="J184" s="1093"/>
      <c r="K184" s="1093"/>
      <c r="L184" s="1104"/>
      <c r="M184" s="248"/>
      <c r="N184" s="15"/>
      <c r="O184" s="15"/>
      <c r="P184" s="15"/>
      <c r="Q184" s="15"/>
      <c r="R184" s="15"/>
      <c r="S184" s="15"/>
      <c r="T184" s="15"/>
      <c r="U184" s="15"/>
      <c r="V184" s="15"/>
      <c r="W184" s="15"/>
      <c r="X184" s="15"/>
      <c r="Y184" s="15"/>
      <c r="Z184" s="15"/>
      <c r="AA184" s="15"/>
    </row>
    <row r="185" spans="1:27" ht="12.75" customHeight="1">
      <c r="A185" s="15"/>
      <c r="B185" s="1099"/>
      <c r="C185" s="1093"/>
      <c r="D185" s="1100"/>
      <c r="E185" s="1101"/>
      <c r="F185" s="1100"/>
      <c r="G185" s="1102"/>
      <c r="H185" s="1102"/>
      <c r="I185" s="1103"/>
      <c r="J185" s="1093"/>
      <c r="K185" s="1093"/>
      <c r="L185" s="1104"/>
      <c r="M185" s="248"/>
      <c r="N185" s="15"/>
      <c r="O185" s="15"/>
      <c r="P185" s="15"/>
      <c r="Q185" s="15"/>
      <c r="R185" s="15"/>
      <c r="S185" s="15"/>
      <c r="T185" s="15"/>
      <c r="U185" s="15"/>
      <c r="V185" s="15"/>
      <c r="W185" s="15"/>
      <c r="X185" s="15"/>
      <c r="Y185" s="15"/>
      <c r="Z185" s="15"/>
      <c r="AA185" s="15"/>
    </row>
    <row r="186" spans="1:27" ht="12.75" customHeight="1">
      <c r="A186" s="15"/>
      <c r="B186" s="1105"/>
      <c r="C186" s="1093"/>
      <c r="D186" s="1100"/>
      <c r="E186" s="1101"/>
      <c r="F186" s="1100"/>
      <c r="G186" s="1102"/>
      <c r="H186" s="1102"/>
      <c r="I186" s="1103"/>
      <c r="J186" s="1093"/>
      <c r="K186" s="1093"/>
      <c r="L186" s="1104"/>
      <c r="M186" s="248"/>
      <c r="N186" s="15"/>
      <c r="O186" s="15"/>
      <c r="P186" s="15"/>
      <c r="Q186" s="15"/>
      <c r="R186" s="15"/>
      <c r="S186" s="15"/>
      <c r="T186" s="15"/>
      <c r="U186" s="15"/>
      <c r="V186" s="15"/>
      <c r="W186" s="15"/>
      <c r="X186" s="15"/>
      <c r="Y186" s="15"/>
      <c r="Z186" s="15"/>
      <c r="AA186" s="15"/>
    </row>
    <row r="187" spans="1:27" ht="12.75" customHeight="1">
      <c r="A187" s="15"/>
      <c r="B187" s="1105"/>
      <c r="C187" s="1093"/>
      <c r="D187" s="1100"/>
      <c r="E187" s="1101"/>
      <c r="F187" s="1100"/>
      <c r="G187" s="1102"/>
      <c r="H187" s="1102"/>
      <c r="I187" s="1103"/>
      <c r="J187" s="1093"/>
      <c r="K187" s="1093"/>
      <c r="L187" s="1104"/>
      <c r="M187" s="248"/>
      <c r="N187" s="15"/>
      <c r="O187" s="15"/>
      <c r="P187" s="15"/>
      <c r="Q187" s="15"/>
      <c r="R187" s="15"/>
      <c r="S187" s="15"/>
      <c r="T187" s="15"/>
      <c r="U187" s="15"/>
      <c r="V187" s="15"/>
      <c r="W187" s="15"/>
      <c r="X187" s="15"/>
      <c r="Y187" s="15"/>
      <c r="Z187" s="15"/>
      <c r="AA187" s="15"/>
    </row>
    <row r="188" spans="1:27" ht="12.75" customHeight="1">
      <c r="A188" s="15"/>
      <c r="B188" s="1106"/>
      <c r="C188" s="1107"/>
      <c r="D188" s="1108"/>
      <c r="E188" s="1109"/>
      <c r="F188" s="1108"/>
      <c r="G188" s="1110"/>
      <c r="H188" s="1110"/>
      <c r="I188" s="1111"/>
      <c r="J188" s="1107"/>
      <c r="K188" s="1107"/>
      <c r="L188" s="1112"/>
      <c r="M188" s="248"/>
      <c r="N188" s="15"/>
      <c r="O188" s="15"/>
      <c r="P188" s="15"/>
      <c r="Q188" s="15"/>
      <c r="R188" s="15"/>
      <c r="S188" s="15"/>
      <c r="T188" s="15"/>
      <c r="U188" s="15"/>
      <c r="V188" s="15"/>
      <c r="W188" s="15"/>
      <c r="X188" s="15"/>
      <c r="Y188" s="15"/>
      <c r="Z188" s="15"/>
      <c r="AA188" s="15"/>
    </row>
    <row r="189" spans="1:27" ht="12" customHeight="1">
      <c r="A189" s="15"/>
      <c r="B189" s="9"/>
      <c r="C189" s="80"/>
      <c r="D189" s="80"/>
      <c r="E189" s="80"/>
      <c r="F189" s="80"/>
      <c r="G189" s="80"/>
      <c r="H189" s="80"/>
      <c r="I189" s="80"/>
      <c r="J189" s="80"/>
      <c r="K189" s="80"/>
      <c r="L189" s="80"/>
      <c r="M189" s="177"/>
      <c r="N189" s="80"/>
      <c r="O189" s="80"/>
      <c r="P189" s="80"/>
      <c r="Q189" s="80"/>
      <c r="R189" s="80"/>
      <c r="S189" s="80"/>
      <c r="T189" s="80"/>
      <c r="U189" s="80"/>
      <c r="V189" s="80"/>
      <c r="W189" s="80"/>
      <c r="X189" s="80"/>
      <c r="Y189" s="80"/>
      <c r="Z189" s="80"/>
      <c r="AA189" s="80"/>
    </row>
    <row r="190" spans="1:27" ht="12" customHeight="1">
      <c r="A190" s="15"/>
      <c r="B190" s="9"/>
      <c r="C190" s="80"/>
      <c r="D190" s="80"/>
      <c r="E190" s="80"/>
      <c r="F190" s="80"/>
      <c r="G190" s="80"/>
      <c r="H190" s="80"/>
      <c r="I190" s="80"/>
      <c r="J190" s="80"/>
      <c r="K190" s="80"/>
      <c r="L190" s="80"/>
      <c r="M190" s="177"/>
      <c r="N190" s="80"/>
      <c r="O190" s="80"/>
      <c r="P190" s="80"/>
      <c r="Q190" s="80"/>
      <c r="R190" s="80"/>
      <c r="S190" s="80"/>
      <c r="T190" s="80"/>
      <c r="U190" s="80"/>
      <c r="V190" s="80"/>
      <c r="W190" s="80"/>
      <c r="X190" s="80"/>
      <c r="Y190" s="80"/>
      <c r="Z190" s="80"/>
      <c r="AA190" s="80"/>
    </row>
    <row r="191" spans="1:27" ht="12" customHeight="1">
      <c r="A191" s="11" t="s">
        <v>74</v>
      </c>
      <c r="B191" s="9" t="s">
        <v>75</v>
      </c>
      <c r="C191" s="80"/>
      <c r="D191" s="80"/>
      <c r="E191" s="80"/>
      <c r="F191" s="80"/>
      <c r="G191" s="80"/>
      <c r="H191" s="80"/>
      <c r="I191" s="80"/>
      <c r="J191" s="80"/>
      <c r="K191" s="80"/>
      <c r="L191" s="80"/>
      <c r="M191" s="177"/>
      <c r="N191" s="80"/>
      <c r="O191" s="80"/>
      <c r="P191" s="80"/>
      <c r="Q191" s="80"/>
      <c r="R191" s="80"/>
      <c r="S191" s="80"/>
      <c r="T191" s="80"/>
      <c r="U191" s="80"/>
      <c r="V191" s="80"/>
      <c r="W191" s="80"/>
      <c r="X191" s="80"/>
      <c r="Y191" s="80"/>
      <c r="Z191" s="80"/>
      <c r="AA191" s="80"/>
    </row>
    <row r="192" spans="1:27" ht="12" customHeight="1">
      <c r="A192" s="80"/>
      <c r="B192" s="80"/>
      <c r="C192" s="80"/>
      <c r="D192" s="80"/>
      <c r="E192" s="1964">
        <v>44742</v>
      </c>
      <c r="F192" s="1965"/>
      <c r="G192" s="1965"/>
      <c r="H192" s="1952"/>
      <c r="I192" s="1964">
        <v>44377</v>
      </c>
      <c r="J192" s="1965"/>
      <c r="K192" s="1965"/>
      <c r="L192" s="1952"/>
      <c r="M192" s="177"/>
      <c r="N192" s="80"/>
      <c r="O192" s="80"/>
      <c r="P192" s="80"/>
      <c r="Q192" s="80"/>
      <c r="R192" s="80"/>
      <c r="S192" s="80"/>
      <c r="T192" s="80"/>
      <c r="U192" s="80"/>
      <c r="V192" s="80"/>
      <c r="W192" s="80"/>
      <c r="X192" s="80"/>
      <c r="Y192" s="80"/>
      <c r="Z192" s="80"/>
      <c r="AA192" s="80"/>
    </row>
    <row r="193" spans="1:27" ht="36">
      <c r="A193" s="80"/>
      <c r="B193" s="80"/>
      <c r="C193" s="80"/>
      <c r="D193" s="80"/>
      <c r="E193" s="92" t="s">
        <v>138</v>
      </c>
      <c r="F193" s="92" t="s">
        <v>597</v>
      </c>
      <c r="G193" s="92" t="s">
        <v>140</v>
      </c>
      <c r="H193" s="92" t="s">
        <v>141</v>
      </c>
      <c r="I193" s="92" t="s">
        <v>138</v>
      </c>
      <c r="J193" s="92" t="s">
        <v>597</v>
      </c>
      <c r="K193" s="92" t="s">
        <v>140</v>
      </c>
      <c r="L193" s="92" t="s">
        <v>141</v>
      </c>
      <c r="M193" s="177"/>
      <c r="N193" s="80"/>
      <c r="O193" s="80"/>
      <c r="P193" s="80"/>
      <c r="Q193" s="80"/>
      <c r="R193" s="80"/>
      <c r="S193" s="80"/>
      <c r="T193" s="80"/>
      <c r="U193" s="80"/>
      <c r="V193" s="80"/>
      <c r="W193" s="80"/>
      <c r="X193" s="80"/>
      <c r="Y193" s="80"/>
      <c r="Z193" s="80"/>
      <c r="AA193" s="80"/>
    </row>
    <row r="194" spans="1:27" ht="12" customHeight="1">
      <c r="A194" s="80"/>
      <c r="C194" s="80"/>
      <c r="D194" s="80"/>
      <c r="E194" s="94" t="s">
        <v>142</v>
      </c>
      <c r="F194" s="94" t="s">
        <v>142</v>
      </c>
      <c r="G194" s="94" t="s">
        <v>142</v>
      </c>
      <c r="H194" s="94" t="s">
        <v>142</v>
      </c>
      <c r="I194" s="94" t="s">
        <v>142</v>
      </c>
      <c r="J194" s="94" t="s">
        <v>142</v>
      </c>
      <c r="K194" s="94" t="s">
        <v>142</v>
      </c>
      <c r="L194" s="94" t="s">
        <v>142</v>
      </c>
      <c r="M194" s="177"/>
      <c r="N194" s="80"/>
      <c r="O194" s="80"/>
      <c r="P194" s="80"/>
      <c r="Q194" s="80"/>
      <c r="R194" s="80"/>
      <c r="S194" s="80"/>
      <c r="T194" s="80"/>
      <c r="U194" s="80"/>
      <c r="V194" s="80"/>
      <c r="W194" s="80"/>
      <c r="X194" s="80"/>
      <c r="Y194" s="80"/>
      <c r="Z194" s="80"/>
      <c r="AA194" s="80"/>
    </row>
    <row r="195" spans="1:27" ht="12" customHeight="1">
      <c r="A195" s="80"/>
      <c r="B195" s="80"/>
      <c r="C195" s="80"/>
      <c r="D195" s="80"/>
      <c r="E195" s="80"/>
      <c r="F195" s="80"/>
      <c r="G195" s="80"/>
      <c r="H195" s="80"/>
      <c r="I195" s="80"/>
      <c r="J195" s="165"/>
      <c r="K195" s="165"/>
      <c r="L195" s="165"/>
      <c r="M195" s="177"/>
      <c r="N195" s="80"/>
      <c r="O195" s="80"/>
      <c r="P195" s="80"/>
      <c r="Q195" s="80"/>
      <c r="R195" s="80"/>
      <c r="S195" s="80"/>
      <c r="T195" s="80"/>
      <c r="U195" s="80"/>
      <c r="V195" s="80"/>
      <c r="W195" s="80"/>
      <c r="X195" s="80"/>
      <c r="Y195" s="80"/>
      <c r="Z195" s="80"/>
      <c r="AA195" s="80"/>
    </row>
    <row r="196" spans="1:27" ht="12" customHeight="1">
      <c r="A196" s="80"/>
      <c r="B196" s="80" t="s">
        <v>497</v>
      </c>
      <c r="C196" s="80"/>
      <c r="D196" s="80"/>
      <c r="E196" s="1589">
        <f>-'1a.Detailed SOFP '!G721-'1a.Detailed SOFP '!G840</f>
        <v>0</v>
      </c>
      <c r="F196" s="1589">
        <f>-'1a.Detailed SOFP '!H721-'1a.Detailed SOFP '!H840</f>
        <v>0</v>
      </c>
      <c r="G196" s="1589">
        <f>-'1a.Detailed SOFP '!I721-'1a.Detailed SOFP '!I840</f>
        <v>0</v>
      </c>
      <c r="H196" s="1589">
        <f>-'1a.Detailed SOFP '!J721-'1a.Detailed SOFP '!J840</f>
        <v>0</v>
      </c>
      <c r="I196" s="1589">
        <f>-'1a.Detailed SOFP '!K721-'1a.Detailed SOFP '!K840</f>
        <v>0</v>
      </c>
      <c r="J196" s="1589">
        <f>-'1a.Detailed SOFP '!L721-'1a.Detailed SOFP '!L840</f>
        <v>0</v>
      </c>
      <c r="K196" s="1589">
        <f>-'1a.Detailed SOFP '!M721-'1a.Detailed SOFP '!M840</f>
        <v>0</v>
      </c>
      <c r="L196" s="1589">
        <f>-'1a.Detailed SOFP '!N721-'1a.Detailed SOFP '!N840</f>
        <v>0</v>
      </c>
      <c r="M196" s="177"/>
      <c r="N196" s="80"/>
      <c r="O196" s="80"/>
      <c r="P196" s="80"/>
      <c r="Q196" s="80"/>
      <c r="R196" s="80"/>
      <c r="S196" s="80"/>
      <c r="T196" s="80"/>
      <c r="U196" s="80"/>
      <c r="V196" s="80"/>
      <c r="W196" s="80"/>
      <c r="X196" s="80"/>
      <c r="Y196" s="80"/>
      <c r="Z196" s="80"/>
      <c r="AA196" s="80"/>
    </row>
    <row r="197" spans="1:27" ht="12" customHeight="1">
      <c r="A197" s="80"/>
      <c r="B197" s="80" t="s">
        <v>512</v>
      </c>
      <c r="C197" s="80"/>
      <c r="D197" s="80"/>
      <c r="E197" s="1589">
        <f>-'1a.Detailed SOFP '!G722-'1a.Detailed SOFP '!G841</f>
        <v>0</v>
      </c>
      <c r="F197" s="1589">
        <f>-'1a.Detailed SOFP '!H722-'1a.Detailed SOFP '!H841</f>
        <v>0</v>
      </c>
      <c r="G197" s="1589">
        <f>-'1a.Detailed SOFP '!I722-'1a.Detailed SOFP '!I841</f>
        <v>0</v>
      </c>
      <c r="H197" s="1589">
        <f>-'1a.Detailed SOFP '!J722-'1a.Detailed SOFP '!J841</f>
        <v>0</v>
      </c>
      <c r="I197" s="1589">
        <f>-'1a.Detailed SOFP '!K722-'1a.Detailed SOFP '!K841</f>
        <v>0</v>
      </c>
      <c r="J197" s="1589">
        <f>-'1a.Detailed SOFP '!L722-'1a.Detailed SOFP '!L841</f>
        <v>0</v>
      </c>
      <c r="K197" s="1589">
        <f>-'1a.Detailed SOFP '!M722-'1a.Detailed SOFP '!M841</f>
        <v>0</v>
      </c>
      <c r="L197" s="1589">
        <f>-'1a.Detailed SOFP '!N722-'1a.Detailed SOFP '!N841</f>
        <v>0</v>
      </c>
      <c r="M197" s="177"/>
      <c r="N197" s="80"/>
      <c r="O197" s="80"/>
      <c r="P197" s="80"/>
      <c r="Q197" s="80"/>
      <c r="R197" s="80"/>
      <c r="S197" s="80"/>
      <c r="T197" s="80"/>
      <c r="U197" s="80"/>
      <c r="V197" s="80"/>
      <c r="W197" s="80"/>
      <c r="X197" s="80"/>
      <c r="Y197" s="80"/>
      <c r="Z197" s="80"/>
      <c r="AA197" s="80"/>
    </row>
    <row r="198" spans="1:27" ht="12" customHeight="1">
      <c r="A198" s="15"/>
      <c r="B198" s="1170" t="s">
        <v>831</v>
      </c>
      <c r="C198" s="15"/>
      <c r="D198" s="15"/>
      <c r="E198" s="1794">
        <f>'1a.Detailed SOFP '!G723-'1a.Detailed SOFP '!G724-'1a.Detailed SOFP '!G842-'1a.Detailed SOFP '!G843-'1a.Detailed SOFP '!G844-'1a.Detailed SOFP '!G845-'1a.Detailed SOFP '!G846</f>
        <v>0</v>
      </c>
      <c r="F198" s="1794">
        <f>'1a.Detailed SOFP '!H723-'1a.Detailed SOFP '!H724-'1a.Detailed SOFP '!H842-'1a.Detailed SOFP '!H843-'1a.Detailed SOFP '!H844-'1a.Detailed SOFP '!H845-'1a.Detailed SOFP '!H846</f>
        <v>0</v>
      </c>
      <c r="G198" s="1794">
        <f>'1a.Detailed SOFP '!I723-'1a.Detailed SOFP '!I724-'1a.Detailed SOFP '!I842-'1a.Detailed SOFP '!I843-'1a.Detailed SOFP '!I844-'1a.Detailed SOFP '!I845-'1a.Detailed SOFP '!I846</f>
        <v>0</v>
      </c>
      <c r="H198" s="1794">
        <f>'1a.Detailed SOFP '!J723-'1a.Detailed SOFP '!J724-'1a.Detailed SOFP '!J842-'1a.Detailed SOFP '!J843-'1a.Detailed SOFP '!J844-'1a.Detailed SOFP '!J845-'1a.Detailed SOFP '!J846</f>
        <v>0</v>
      </c>
      <c r="I198" s="1794">
        <f>'1a.Detailed SOFP '!K723-'1a.Detailed SOFP '!K724-'1a.Detailed SOFP '!K842-'1a.Detailed SOFP '!K843-'1a.Detailed SOFP '!K844-'1a.Detailed SOFP '!K845-'1a.Detailed SOFP '!K846</f>
        <v>0</v>
      </c>
      <c r="J198" s="1794">
        <f>'1a.Detailed SOFP '!L723-'1a.Detailed SOFP '!L724-'1a.Detailed SOFP '!L842-'1a.Detailed SOFP '!L843-'1a.Detailed SOFP '!L844-'1a.Detailed SOFP '!L845-'1a.Detailed SOFP '!L846</f>
        <v>0</v>
      </c>
      <c r="K198" s="1794">
        <f>'1a.Detailed SOFP '!M723-'1a.Detailed SOFP '!M724-'1a.Detailed SOFP '!M842-'1a.Detailed SOFP '!M843-'1a.Detailed SOFP '!M844-'1a.Detailed SOFP '!M845-'1a.Detailed SOFP '!M846</f>
        <v>0</v>
      </c>
      <c r="L198" s="1794">
        <f>'1a.Detailed SOFP '!N723-'1a.Detailed SOFP '!N724-'1a.Detailed SOFP '!N842-'1a.Detailed SOFP '!N843-'1a.Detailed SOFP '!N844-'1a.Detailed SOFP '!N845-'1a.Detailed SOFP '!N846</f>
        <v>0</v>
      </c>
      <c r="M198" s="248"/>
      <c r="N198" s="15"/>
      <c r="O198" s="15"/>
      <c r="P198" s="15"/>
      <c r="Q198" s="15"/>
      <c r="R198" s="15"/>
      <c r="S198" s="15"/>
      <c r="T198" s="15"/>
      <c r="U198" s="15"/>
      <c r="V198" s="15"/>
      <c r="W198" s="15"/>
      <c r="X198" s="15"/>
      <c r="Y198" s="15"/>
      <c r="Z198" s="15"/>
      <c r="AA198" s="15"/>
    </row>
    <row r="199" spans="1:27" ht="12" customHeight="1" thickBot="1">
      <c r="A199" s="15"/>
      <c r="B199" s="15" t="s">
        <v>615</v>
      </c>
      <c r="C199" s="15"/>
      <c r="D199" s="15"/>
      <c r="E199" s="1791">
        <f>SUM(E196:E198)</f>
        <v>0</v>
      </c>
      <c r="F199" s="1791">
        <f t="shared" ref="F199:L199" si="23">SUM(F196:F198)</f>
        <v>0</v>
      </c>
      <c r="G199" s="1791">
        <f t="shared" si="23"/>
        <v>0</v>
      </c>
      <c r="H199" s="1791">
        <f t="shared" si="23"/>
        <v>0</v>
      </c>
      <c r="I199" s="1791">
        <f t="shared" si="23"/>
        <v>0</v>
      </c>
      <c r="J199" s="1791">
        <f t="shared" si="23"/>
        <v>0</v>
      </c>
      <c r="K199" s="1791">
        <f t="shared" si="23"/>
        <v>0</v>
      </c>
      <c r="L199" s="1791">
        <f t="shared" si="23"/>
        <v>0</v>
      </c>
      <c r="M199" s="248"/>
      <c r="N199" s="15"/>
      <c r="O199" s="15"/>
      <c r="P199" s="15"/>
      <c r="Q199" s="15"/>
      <c r="R199" s="15"/>
      <c r="S199" s="15"/>
      <c r="T199" s="15"/>
      <c r="U199" s="15"/>
      <c r="V199" s="15"/>
      <c r="W199" s="15"/>
      <c r="X199" s="15"/>
      <c r="Y199" s="15"/>
      <c r="Z199" s="15"/>
      <c r="AA199" s="15"/>
    </row>
    <row r="200" spans="1:27" ht="12" customHeight="1" thickTop="1">
      <c r="A200" s="80"/>
      <c r="B200" s="80"/>
      <c r="C200" s="80"/>
      <c r="D200" s="80"/>
      <c r="E200" s="1589"/>
      <c r="F200" s="1589"/>
      <c r="G200" s="1589"/>
      <c r="H200" s="1589"/>
      <c r="I200" s="1589"/>
      <c r="J200" s="1589"/>
      <c r="K200" s="1589"/>
      <c r="L200" s="1589"/>
      <c r="M200" s="177"/>
      <c r="N200" s="80"/>
      <c r="O200" s="80"/>
      <c r="P200" s="80"/>
      <c r="Q200" s="80"/>
      <c r="R200" s="80"/>
      <c r="S200" s="80"/>
      <c r="T200" s="80"/>
      <c r="U200" s="80"/>
      <c r="V200" s="80"/>
      <c r="W200" s="80"/>
      <c r="X200" s="80"/>
      <c r="Y200" s="80"/>
      <c r="Z200" s="80"/>
      <c r="AA200" s="80"/>
    </row>
    <row r="201" spans="1:27" ht="12" customHeight="1">
      <c r="A201" s="80"/>
      <c r="B201" s="80" t="s">
        <v>974</v>
      </c>
      <c r="C201" s="80"/>
      <c r="D201" s="80"/>
      <c r="E201" s="1589">
        <f>-'1a.Detailed SOFP '!G721-'1a.Detailed SOFP '!G722+'1a.Detailed SOFP '!G723-'1a.Detailed SOFP '!G724</f>
        <v>0</v>
      </c>
      <c r="F201" s="1589">
        <f>-'1a.Detailed SOFP '!H721-'1a.Detailed SOFP '!H722+'1a.Detailed SOFP '!H723-'1a.Detailed SOFP '!H724</f>
        <v>0</v>
      </c>
      <c r="G201" s="1589">
        <f>-'1a.Detailed SOFP '!I721-'1a.Detailed SOFP '!I722+'1a.Detailed SOFP '!I723-'1a.Detailed SOFP '!I724</f>
        <v>0</v>
      </c>
      <c r="H201" s="1589">
        <f>-'1a.Detailed SOFP '!J721-'1a.Detailed SOFP '!J722+'1a.Detailed SOFP '!J723-'1a.Detailed SOFP '!J724</f>
        <v>0</v>
      </c>
      <c r="I201" s="1589">
        <f>-'1a.Detailed SOFP '!K721-'1a.Detailed SOFP '!K722+'1a.Detailed SOFP '!K723-'1a.Detailed SOFP '!K724</f>
        <v>0</v>
      </c>
      <c r="J201" s="1589">
        <f>-'1a.Detailed SOFP '!L721-'1a.Detailed SOFP '!L722+'1a.Detailed SOFP '!L723-'1a.Detailed SOFP '!L724</f>
        <v>0</v>
      </c>
      <c r="K201" s="1589">
        <f>-'1a.Detailed SOFP '!M721-'1a.Detailed SOFP '!M722+'1a.Detailed SOFP '!M723-'1a.Detailed SOFP '!M724</f>
        <v>0</v>
      </c>
      <c r="L201" s="1589">
        <f>-'1a.Detailed SOFP '!N721-'1a.Detailed SOFP '!N722+'1a.Detailed SOFP '!N723-'1a.Detailed SOFP '!N724</f>
        <v>0</v>
      </c>
      <c r="M201" s="177"/>
      <c r="N201" s="80"/>
      <c r="O201" s="80"/>
      <c r="P201" s="80"/>
      <c r="Q201" s="80"/>
      <c r="R201" s="80"/>
      <c r="S201" s="80"/>
      <c r="T201" s="80"/>
      <c r="U201" s="80"/>
      <c r="V201" s="80"/>
      <c r="W201" s="80"/>
      <c r="X201" s="80"/>
      <c r="Y201" s="80"/>
      <c r="Z201" s="80"/>
      <c r="AA201" s="80"/>
    </row>
    <row r="202" spans="1:27" ht="12" customHeight="1">
      <c r="A202" s="80"/>
      <c r="B202" s="80" t="s">
        <v>975</v>
      </c>
      <c r="C202" s="80"/>
      <c r="D202" s="80"/>
      <c r="E202" s="1589">
        <f>-'1a.Detailed SOFP '!G840-'1a.Detailed SOFP '!G841-'1a.Detailed SOFP '!G842-'1a.Detailed SOFP '!G843-'1a.Detailed SOFP '!G844-'1a.Detailed SOFP '!G845-'1a.Detailed SOFP '!G846</f>
        <v>0</v>
      </c>
      <c r="F202" s="1589">
        <f>-'1a.Detailed SOFP '!H840-'1a.Detailed SOFP '!H841-'1a.Detailed SOFP '!H842-'1a.Detailed SOFP '!H843-'1a.Detailed SOFP '!H844-'1a.Detailed SOFP '!H845-'1a.Detailed SOFP '!H846</f>
        <v>0</v>
      </c>
      <c r="G202" s="1589">
        <f>-'1a.Detailed SOFP '!I840-'1a.Detailed SOFP '!I841-'1a.Detailed SOFP '!I842-'1a.Detailed SOFP '!I843-'1a.Detailed SOFP '!I844-'1a.Detailed SOFP '!I845-'1a.Detailed SOFP '!I846</f>
        <v>0</v>
      </c>
      <c r="H202" s="1589">
        <f>-'1a.Detailed SOFP '!J840-'1a.Detailed SOFP '!J841-'1a.Detailed SOFP '!J842-'1a.Detailed SOFP '!J843-'1a.Detailed SOFP '!J844-'1a.Detailed SOFP '!J845-'1a.Detailed SOFP '!J846</f>
        <v>0</v>
      </c>
      <c r="I202" s="1589">
        <f>-'1a.Detailed SOFP '!K840-'1a.Detailed SOFP '!K841-'1a.Detailed SOFP '!K842-'1a.Detailed SOFP '!K843-'1a.Detailed SOFP '!K844-'1a.Detailed SOFP '!K845-'1a.Detailed SOFP '!K846</f>
        <v>0</v>
      </c>
      <c r="J202" s="1589">
        <f>-'1a.Detailed SOFP '!L840-'1a.Detailed SOFP '!L841-'1a.Detailed SOFP '!L842-'1a.Detailed SOFP '!L843-'1a.Detailed SOFP '!L844-'1a.Detailed SOFP '!L845-'1a.Detailed SOFP '!L846</f>
        <v>0</v>
      </c>
      <c r="K202" s="1589">
        <f>-'1a.Detailed SOFP '!M840-'1a.Detailed SOFP '!M841-'1a.Detailed SOFP '!M842-'1a.Detailed SOFP '!M843-'1a.Detailed SOFP '!M844-'1a.Detailed SOFP '!M845-'1a.Detailed SOFP '!M846</f>
        <v>0</v>
      </c>
      <c r="L202" s="1589">
        <f>-'1a.Detailed SOFP '!N840-'1a.Detailed SOFP '!N841-'1a.Detailed SOFP '!N842-'1a.Detailed SOFP '!N843-'1a.Detailed SOFP '!N844-'1a.Detailed SOFP '!N845-'1a.Detailed SOFP '!N846</f>
        <v>0</v>
      </c>
      <c r="M202" s="177"/>
      <c r="N202" s="80"/>
      <c r="O202" s="80"/>
      <c r="P202" s="80"/>
      <c r="Q202" s="80"/>
      <c r="R202" s="80"/>
      <c r="S202" s="80"/>
      <c r="T202" s="80"/>
      <c r="U202" s="80"/>
      <c r="V202" s="80"/>
      <c r="W202" s="80"/>
      <c r="X202" s="80"/>
      <c r="Y202" s="80"/>
      <c r="Z202" s="80"/>
      <c r="AA202" s="80"/>
    </row>
    <row r="203" spans="1:27" ht="12" customHeight="1" thickBot="1">
      <c r="A203" s="15"/>
      <c r="B203" s="15" t="s">
        <v>232</v>
      </c>
      <c r="C203" s="15"/>
      <c r="D203" s="15"/>
      <c r="E203" s="1791">
        <f t="shared" ref="E203:L203" si="24">SUM(E201:E202)</f>
        <v>0</v>
      </c>
      <c r="F203" s="1791">
        <f t="shared" si="24"/>
        <v>0</v>
      </c>
      <c r="G203" s="1791">
        <f t="shared" si="24"/>
        <v>0</v>
      </c>
      <c r="H203" s="1791">
        <f t="shared" si="24"/>
        <v>0</v>
      </c>
      <c r="I203" s="1791">
        <f t="shared" si="24"/>
        <v>0</v>
      </c>
      <c r="J203" s="1791">
        <f t="shared" si="24"/>
        <v>0</v>
      </c>
      <c r="K203" s="1791">
        <f t="shared" si="24"/>
        <v>0</v>
      </c>
      <c r="L203" s="1791">
        <f t="shared" si="24"/>
        <v>0</v>
      </c>
      <c r="M203" s="248"/>
      <c r="N203" s="15"/>
      <c r="O203" s="15"/>
      <c r="P203" s="15"/>
      <c r="Q203" s="15"/>
      <c r="R203" s="15"/>
      <c r="S203" s="15"/>
      <c r="T203" s="15"/>
      <c r="U203" s="15"/>
      <c r="V203" s="15"/>
      <c r="W203" s="15"/>
      <c r="X203" s="15"/>
      <c r="Y203" s="15"/>
      <c r="Z203" s="15"/>
      <c r="AA203" s="15"/>
    </row>
    <row r="204" spans="1:27" ht="12" customHeight="1" thickTop="1">
      <c r="A204" s="80"/>
      <c r="B204" s="80"/>
      <c r="C204" s="80"/>
      <c r="D204" s="80"/>
      <c r="E204" s="1589"/>
      <c r="F204" s="1589"/>
      <c r="G204" s="1589"/>
      <c r="H204" s="1589"/>
      <c r="I204" s="1589"/>
      <c r="J204" s="1589"/>
      <c r="K204" s="1589"/>
      <c r="L204" s="1589"/>
      <c r="M204" s="177"/>
      <c r="N204" s="80"/>
      <c r="O204" s="80"/>
      <c r="P204" s="80"/>
      <c r="Q204" s="80"/>
      <c r="R204" s="80"/>
      <c r="S204" s="80"/>
      <c r="T204" s="80"/>
      <c r="U204" s="80"/>
      <c r="V204" s="80"/>
      <c r="W204" s="80"/>
      <c r="X204" s="80"/>
      <c r="Y204" s="80"/>
      <c r="Z204" s="80"/>
      <c r="AA204" s="80"/>
    </row>
    <row r="205" spans="1:27" ht="12" customHeight="1">
      <c r="A205" s="136"/>
      <c r="B205" s="136" t="s">
        <v>618</v>
      </c>
      <c r="C205" s="136"/>
      <c r="D205" s="136"/>
      <c r="E205" s="1621">
        <f t="shared" ref="E205:L205" si="25">E199-E203</f>
        <v>0</v>
      </c>
      <c r="F205" s="1621">
        <f t="shared" si="25"/>
        <v>0</v>
      </c>
      <c r="G205" s="1621">
        <f t="shared" si="25"/>
        <v>0</v>
      </c>
      <c r="H205" s="1621">
        <f t="shared" si="25"/>
        <v>0</v>
      </c>
      <c r="I205" s="1621">
        <f t="shared" si="25"/>
        <v>0</v>
      </c>
      <c r="J205" s="1621">
        <f t="shared" si="25"/>
        <v>0</v>
      </c>
      <c r="K205" s="1621">
        <f t="shared" si="25"/>
        <v>0</v>
      </c>
      <c r="L205" s="1621">
        <f t="shared" si="25"/>
        <v>0</v>
      </c>
      <c r="M205" s="177"/>
      <c r="N205" s="136"/>
      <c r="O205" s="136"/>
      <c r="P205" s="136"/>
      <c r="Q205" s="136"/>
      <c r="R205" s="136"/>
      <c r="S205" s="136"/>
      <c r="T205" s="136"/>
      <c r="U205" s="136"/>
      <c r="V205" s="136"/>
      <c r="W205" s="136"/>
      <c r="X205" s="136"/>
      <c r="Y205" s="136"/>
      <c r="Z205" s="136"/>
      <c r="AA205" s="136"/>
    </row>
    <row r="206" spans="1:27" ht="12" customHeight="1">
      <c r="A206" s="80"/>
      <c r="B206" s="15"/>
      <c r="C206" s="80"/>
      <c r="D206" s="80"/>
      <c r="E206" s="80"/>
      <c r="F206" s="80"/>
      <c r="G206" s="80"/>
      <c r="H206" s="80"/>
      <c r="I206" s="80"/>
      <c r="J206" s="80"/>
      <c r="K206" s="80"/>
      <c r="L206" s="80"/>
      <c r="M206" s="177"/>
      <c r="N206" s="80"/>
      <c r="O206" s="80"/>
      <c r="P206" s="80"/>
      <c r="Q206" s="80"/>
      <c r="R206" s="80"/>
      <c r="S206" s="80"/>
      <c r="T206" s="80"/>
      <c r="U206" s="80"/>
      <c r="V206" s="80"/>
      <c r="W206" s="80"/>
      <c r="X206" s="80"/>
      <c r="Y206" s="80"/>
      <c r="Z206" s="80"/>
      <c r="AA206" s="80"/>
    </row>
    <row r="207" spans="1:27" ht="12" customHeight="1">
      <c r="A207" s="80"/>
      <c r="B207" s="15" t="s">
        <v>1423</v>
      </c>
      <c r="C207" s="80"/>
      <c r="D207" s="80"/>
      <c r="E207" s="80"/>
      <c r="F207" s="80"/>
      <c r="G207" s="80"/>
      <c r="H207" s="80"/>
      <c r="I207" s="80"/>
      <c r="J207" s="80"/>
      <c r="K207" s="80"/>
      <c r="L207" s="80"/>
      <c r="M207" s="177"/>
      <c r="N207" s="80"/>
      <c r="O207" s="80"/>
      <c r="P207" s="80"/>
      <c r="Q207" s="80"/>
      <c r="R207" s="80"/>
      <c r="S207" s="80"/>
      <c r="T207" s="80"/>
      <c r="U207" s="80"/>
      <c r="V207" s="80"/>
      <c r="W207" s="80"/>
      <c r="X207" s="80"/>
      <c r="Y207" s="80"/>
      <c r="Z207" s="80"/>
      <c r="AA207" s="80"/>
    </row>
    <row r="208" spans="1:27" ht="12" customHeight="1">
      <c r="A208" s="80"/>
      <c r="B208" s="80"/>
      <c r="C208" s="80"/>
      <c r="D208" s="80"/>
      <c r="E208" s="80"/>
      <c r="F208" s="80"/>
      <c r="G208" s="80"/>
      <c r="H208" s="80"/>
      <c r="I208" s="80"/>
      <c r="J208" s="80"/>
      <c r="K208" s="80"/>
      <c r="L208" s="80"/>
      <c r="M208" s="177"/>
      <c r="N208" s="80"/>
      <c r="O208" s="80"/>
      <c r="P208" s="80"/>
      <c r="Q208" s="80"/>
      <c r="R208" s="80"/>
      <c r="S208" s="80"/>
      <c r="T208" s="80"/>
      <c r="U208" s="80"/>
      <c r="V208" s="80"/>
      <c r="W208" s="80"/>
      <c r="X208" s="80"/>
      <c r="Y208" s="80"/>
      <c r="Z208" s="80"/>
      <c r="AA208" s="80"/>
    </row>
    <row r="209" spans="1:27" ht="12" customHeight="1">
      <c r="A209" s="80"/>
      <c r="B209" s="80" t="s">
        <v>1424</v>
      </c>
      <c r="C209" s="80"/>
      <c r="D209" s="80"/>
      <c r="E209" s="80"/>
      <c r="F209" s="80"/>
      <c r="G209" s="80"/>
      <c r="H209" s="80"/>
      <c r="I209" s="80"/>
      <c r="J209" s="80"/>
      <c r="K209" s="80"/>
      <c r="L209" s="80"/>
      <c r="M209" s="177"/>
      <c r="N209" s="80"/>
      <c r="O209" s="80"/>
      <c r="P209" s="80"/>
      <c r="Q209" s="80"/>
      <c r="R209" s="80"/>
      <c r="S209" s="80"/>
      <c r="T209" s="80"/>
      <c r="U209" s="80"/>
      <c r="V209" s="80"/>
      <c r="W209" s="80"/>
      <c r="X209" s="80"/>
      <c r="Y209" s="80"/>
      <c r="Z209" s="80"/>
      <c r="AA209" s="80"/>
    </row>
    <row r="210" spans="1:27">
      <c r="A210" s="80"/>
      <c r="B210" s="2111" t="s">
        <v>1425</v>
      </c>
      <c r="C210" s="1949"/>
      <c r="D210" s="1949"/>
      <c r="E210" s="1949"/>
      <c r="F210" s="1949"/>
      <c r="G210" s="1949"/>
      <c r="H210" s="1949"/>
      <c r="I210" s="1949"/>
      <c r="J210" s="1949"/>
      <c r="K210" s="1949"/>
      <c r="L210" s="1950"/>
      <c r="M210" s="177"/>
      <c r="N210" s="80"/>
      <c r="O210" s="80"/>
      <c r="P210" s="80"/>
      <c r="Q210" s="80"/>
      <c r="R210" s="80"/>
      <c r="S210" s="80"/>
      <c r="T210" s="80"/>
      <c r="U210" s="80"/>
      <c r="V210" s="80"/>
      <c r="W210" s="80"/>
      <c r="X210" s="80"/>
      <c r="Y210" s="80"/>
      <c r="Z210" s="80"/>
      <c r="AA210" s="80"/>
    </row>
    <row r="211" spans="1:27" ht="12" customHeight="1">
      <c r="A211" s="80"/>
      <c r="B211" s="2111" t="s">
        <v>1426</v>
      </c>
      <c r="C211" s="1949"/>
      <c r="D211" s="1949"/>
      <c r="E211" s="1949"/>
      <c r="F211" s="1949"/>
      <c r="G211" s="1949"/>
      <c r="H211" s="1949"/>
      <c r="I211" s="1949"/>
      <c r="J211" s="1949"/>
      <c r="K211" s="1949"/>
      <c r="L211" s="1950"/>
      <c r="M211" s="177"/>
      <c r="N211" s="80"/>
      <c r="O211" s="80"/>
      <c r="P211" s="80"/>
      <c r="Q211" s="80"/>
      <c r="R211" s="80"/>
      <c r="S211" s="80"/>
      <c r="T211" s="80"/>
      <c r="U211" s="80"/>
      <c r="V211" s="80"/>
      <c r="W211" s="80"/>
      <c r="X211" s="80"/>
      <c r="Y211" s="80"/>
      <c r="Z211" s="80"/>
      <c r="AA211" s="80"/>
    </row>
    <row r="212" spans="1:27" ht="12" customHeight="1">
      <c r="A212" s="80"/>
      <c r="B212" s="2111" t="s">
        <v>1427</v>
      </c>
      <c r="C212" s="1949"/>
      <c r="D212" s="1949"/>
      <c r="E212" s="1949"/>
      <c r="F212" s="1949"/>
      <c r="G212" s="1949"/>
      <c r="H212" s="1949"/>
      <c r="I212" s="1949"/>
      <c r="J212" s="1949"/>
      <c r="K212" s="1949"/>
      <c r="L212" s="1950"/>
      <c r="M212" s="177"/>
      <c r="N212" s="80"/>
      <c r="O212" s="80"/>
      <c r="P212" s="80"/>
      <c r="Q212" s="80"/>
      <c r="R212" s="80"/>
      <c r="S212" s="80"/>
      <c r="T212" s="80"/>
      <c r="U212" s="80"/>
      <c r="V212" s="80"/>
      <c r="W212" s="80"/>
      <c r="X212" s="80"/>
      <c r="Y212" s="80"/>
      <c r="Z212" s="80"/>
      <c r="AA212" s="80"/>
    </row>
    <row r="213" spans="1:27" ht="12" customHeight="1">
      <c r="A213" s="80"/>
      <c r="B213" s="2111" t="s">
        <v>1428</v>
      </c>
      <c r="C213" s="1949"/>
      <c r="D213" s="1949"/>
      <c r="E213" s="1949"/>
      <c r="F213" s="1949"/>
      <c r="G213" s="1949"/>
      <c r="H213" s="1949"/>
      <c r="I213" s="1949"/>
      <c r="J213" s="1949"/>
      <c r="K213" s="1949"/>
      <c r="L213" s="1950"/>
      <c r="M213" s="177"/>
      <c r="N213" s="80"/>
      <c r="O213" s="80"/>
      <c r="P213" s="80"/>
      <c r="Q213" s="80"/>
      <c r="R213" s="80"/>
      <c r="S213" s="80"/>
      <c r="T213" s="80"/>
      <c r="U213" s="80"/>
      <c r="V213" s="80"/>
      <c r="W213" s="80"/>
      <c r="X213" s="80"/>
      <c r="Y213" s="80"/>
      <c r="Z213" s="80"/>
      <c r="AA213" s="80"/>
    </row>
    <row r="214" spans="1:27" ht="12" customHeight="1">
      <c r="A214" s="80"/>
      <c r="B214" s="2111" t="s">
        <v>1429</v>
      </c>
      <c r="C214" s="1949"/>
      <c r="D214" s="1949"/>
      <c r="E214" s="1949"/>
      <c r="F214" s="1949"/>
      <c r="G214" s="1949"/>
      <c r="H214" s="1949"/>
      <c r="I214" s="1949"/>
      <c r="J214" s="1949"/>
      <c r="K214" s="1949"/>
      <c r="L214" s="1950"/>
      <c r="M214" s="177"/>
      <c r="N214" s="80"/>
      <c r="O214" s="80"/>
      <c r="P214" s="80"/>
      <c r="Q214" s="80"/>
      <c r="R214" s="80"/>
      <c r="S214" s="80"/>
      <c r="T214" s="80"/>
      <c r="U214" s="80"/>
      <c r="V214" s="80"/>
      <c r="W214" s="80"/>
      <c r="X214" s="80"/>
      <c r="Y214" s="80"/>
      <c r="Z214" s="80"/>
      <c r="AA214" s="80"/>
    </row>
    <row r="215" spans="1:27" ht="12" customHeight="1">
      <c r="A215" s="80"/>
      <c r="B215" s="1252" t="s">
        <v>1430</v>
      </c>
      <c r="C215" s="80"/>
      <c r="D215" s="80"/>
      <c r="E215" s="80"/>
      <c r="F215" s="80"/>
      <c r="G215" s="80"/>
      <c r="H215" s="80"/>
      <c r="I215" s="80"/>
      <c r="J215" s="80"/>
      <c r="K215" s="80"/>
      <c r="L215" s="80"/>
      <c r="M215" s="177"/>
      <c r="N215" s="80"/>
      <c r="O215" s="80"/>
      <c r="P215" s="80"/>
      <c r="Q215" s="80"/>
      <c r="R215" s="80"/>
      <c r="S215" s="80"/>
      <c r="T215" s="80"/>
      <c r="U215" s="80"/>
      <c r="V215" s="80"/>
      <c r="W215" s="80"/>
      <c r="X215" s="80"/>
      <c r="Y215" s="80"/>
      <c r="Z215" s="80"/>
      <c r="AA215" s="80"/>
    </row>
    <row r="216" spans="1:27" ht="12" customHeight="1">
      <c r="A216" s="80"/>
      <c r="B216" s="744"/>
      <c r="C216" s="744"/>
      <c r="D216" s="744"/>
      <c r="E216" s="744"/>
      <c r="F216" s="744"/>
      <c r="G216" s="744"/>
      <c r="H216" s="744"/>
      <c r="I216" s="744"/>
      <c r="J216" s="744"/>
      <c r="K216" s="744"/>
      <c r="L216" s="744"/>
      <c r="M216" s="177"/>
      <c r="N216" s="80"/>
      <c r="O216" s="80"/>
      <c r="P216" s="80"/>
      <c r="Q216" s="80"/>
      <c r="R216" s="80"/>
      <c r="S216" s="80"/>
      <c r="T216" s="80"/>
      <c r="U216" s="80"/>
      <c r="V216" s="80"/>
      <c r="W216" s="80"/>
      <c r="X216" s="80"/>
      <c r="Y216" s="80"/>
      <c r="Z216" s="80"/>
      <c r="AA216" s="80"/>
    </row>
    <row r="217" spans="1:27" ht="12" customHeight="1">
      <c r="A217" s="80"/>
      <c r="B217" s="2112" t="s">
        <v>1431</v>
      </c>
      <c r="C217" s="1941"/>
      <c r="D217" s="1941"/>
      <c r="E217" s="1941"/>
      <c r="F217" s="1941"/>
      <c r="G217" s="1941"/>
      <c r="H217" s="1941"/>
      <c r="I217" s="1941"/>
      <c r="J217" s="1941"/>
      <c r="K217" s="1941"/>
      <c r="L217" s="1941"/>
      <c r="M217" s="177"/>
      <c r="N217" s="80"/>
      <c r="O217" s="80"/>
      <c r="P217" s="80"/>
      <c r="Q217" s="80"/>
      <c r="R217" s="80"/>
      <c r="S217" s="80"/>
      <c r="T217" s="80"/>
      <c r="U217" s="80"/>
      <c r="V217" s="80"/>
      <c r="W217" s="80"/>
      <c r="X217" s="80"/>
      <c r="Y217" s="80"/>
      <c r="Z217" s="80"/>
      <c r="AA217" s="80"/>
    </row>
    <row r="218" spans="1:27" ht="12" customHeight="1">
      <c r="A218" s="80"/>
      <c r="B218" s="80"/>
      <c r="C218" s="80"/>
      <c r="D218" s="80"/>
      <c r="E218" s="80"/>
      <c r="F218" s="80"/>
      <c r="G218" s="80"/>
      <c r="H218" s="80"/>
      <c r="I218" s="80"/>
      <c r="J218" s="80"/>
      <c r="K218" s="80"/>
      <c r="L218" s="80"/>
      <c r="M218" s="177"/>
      <c r="N218" s="80"/>
      <c r="O218" s="80"/>
      <c r="P218" s="80"/>
      <c r="Q218" s="80"/>
      <c r="R218" s="80"/>
      <c r="S218" s="80"/>
      <c r="T218" s="80"/>
      <c r="U218" s="80"/>
      <c r="V218" s="80"/>
      <c r="W218" s="80"/>
      <c r="X218" s="80"/>
      <c r="Y218" s="80"/>
      <c r="Z218" s="80"/>
      <c r="AA218" s="80"/>
    </row>
    <row r="219" spans="1:27" ht="12" customHeight="1">
      <c r="A219" s="80"/>
      <c r="B219" s="745"/>
      <c r="C219" s="80"/>
      <c r="D219" s="80"/>
      <c r="E219" s="80"/>
      <c r="F219" s="80"/>
      <c r="G219" s="80"/>
      <c r="H219" s="80"/>
      <c r="I219" s="80"/>
      <c r="J219" s="604" t="s">
        <v>1432</v>
      </c>
      <c r="K219" s="604" t="s">
        <v>1433</v>
      </c>
      <c r="L219" s="746" t="s">
        <v>232</v>
      </c>
      <c r="M219" s="177"/>
      <c r="N219" s="80"/>
      <c r="O219" s="80"/>
      <c r="P219" s="80"/>
      <c r="Q219" s="80"/>
      <c r="R219" s="80"/>
      <c r="S219" s="80"/>
      <c r="T219" s="80"/>
      <c r="U219" s="80"/>
      <c r="V219" s="80"/>
      <c r="W219" s="80"/>
      <c r="X219" s="80"/>
      <c r="Y219" s="80"/>
      <c r="Z219" s="80"/>
      <c r="AA219" s="80"/>
    </row>
    <row r="220" spans="1:27" ht="12" customHeight="1">
      <c r="A220" s="80"/>
      <c r="B220" s="80"/>
      <c r="C220" s="80"/>
      <c r="D220" s="80"/>
      <c r="E220" s="80"/>
      <c r="F220" s="80"/>
      <c r="G220" s="80"/>
      <c r="H220" s="80"/>
      <c r="I220" s="80"/>
      <c r="J220" s="165" t="s">
        <v>142</v>
      </c>
      <c r="K220" s="165" t="s">
        <v>142</v>
      </c>
      <c r="L220" s="165" t="s">
        <v>142</v>
      </c>
      <c r="M220" s="177"/>
      <c r="N220" s="80"/>
      <c r="O220" s="80"/>
      <c r="P220" s="80"/>
      <c r="Q220" s="80"/>
      <c r="R220" s="80"/>
      <c r="S220" s="80"/>
      <c r="T220" s="80"/>
      <c r="U220" s="80"/>
      <c r="V220" s="80"/>
      <c r="W220" s="80"/>
      <c r="X220" s="80"/>
      <c r="Y220" s="80"/>
      <c r="Z220" s="80"/>
      <c r="AA220" s="80"/>
    </row>
    <row r="221" spans="1:27" ht="12" customHeight="1">
      <c r="A221" s="15"/>
      <c r="B221" s="15" t="s">
        <v>1434</v>
      </c>
      <c r="C221" s="15"/>
      <c r="D221" s="15"/>
      <c r="E221" s="15"/>
      <c r="F221" s="15"/>
      <c r="G221" s="15"/>
      <c r="H221" s="15"/>
      <c r="I221" s="15"/>
      <c r="J221" s="1596"/>
      <c r="K221" s="1596"/>
      <c r="L221" s="1589">
        <f t="shared" ref="L221:L232" si="26">SUM(J221:K221)</f>
        <v>0</v>
      </c>
      <c r="M221" s="177"/>
      <c r="N221" s="15"/>
      <c r="O221" s="15"/>
      <c r="P221" s="15"/>
      <c r="Q221" s="15"/>
      <c r="R221" s="15"/>
      <c r="S221" s="15"/>
      <c r="T221" s="15"/>
      <c r="U221" s="15"/>
      <c r="V221" s="15"/>
      <c r="W221" s="15"/>
      <c r="X221" s="15"/>
      <c r="Y221" s="15"/>
      <c r="Z221" s="15"/>
      <c r="AA221" s="15"/>
    </row>
    <row r="222" spans="1:27" ht="12" customHeight="1">
      <c r="A222" s="15"/>
      <c r="B222" s="80" t="s">
        <v>1435</v>
      </c>
      <c r="C222" s="80"/>
      <c r="D222" s="80"/>
      <c r="E222" s="80"/>
      <c r="F222" s="80"/>
      <c r="G222" s="80"/>
      <c r="H222" s="80"/>
      <c r="I222" s="80"/>
      <c r="J222" s="1596"/>
      <c r="K222" s="1596"/>
      <c r="L222" s="1589">
        <f t="shared" si="26"/>
        <v>0</v>
      </c>
      <c r="M222" s="177"/>
      <c r="N222" s="15"/>
      <c r="O222" s="15"/>
      <c r="P222" s="15"/>
      <c r="Q222" s="15"/>
      <c r="R222" s="15"/>
      <c r="S222" s="15"/>
      <c r="T222" s="15"/>
      <c r="U222" s="15"/>
      <c r="V222" s="15"/>
      <c r="W222" s="15"/>
      <c r="X222" s="15"/>
      <c r="Y222" s="15"/>
      <c r="Z222" s="15"/>
      <c r="AA222" s="15"/>
    </row>
    <row r="223" spans="1:27" ht="12" customHeight="1">
      <c r="A223" s="15"/>
      <c r="B223" s="80" t="s">
        <v>1436</v>
      </c>
      <c r="C223" s="80"/>
      <c r="D223" s="80"/>
      <c r="E223" s="80"/>
      <c r="F223" s="80"/>
      <c r="G223" s="80"/>
      <c r="H223" s="80"/>
      <c r="I223" s="80"/>
      <c r="J223" s="1596"/>
      <c r="K223" s="1596"/>
      <c r="L223" s="1589">
        <f t="shared" si="26"/>
        <v>0</v>
      </c>
      <c r="M223" s="177"/>
      <c r="N223" s="15"/>
      <c r="O223" s="15"/>
      <c r="P223" s="15"/>
      <c r="Q223" s="15"/>
      <c r="R223" s="15"/>
      <c r="S223" s="15"/>
      <c r="T223" s="15"/>
      <c r="U223" s="15"/>
      <c r="V223" s="15"/>
      <c r="W223" s="15"/>
      <c r="X223" s="15"/>
      <c r="Y223" s="15"/>
      <c r="Z223" s="15"/>
      <c r="AA223" s="15"/>
    </row>
    <row r="224" spans="1:27" ht="12" customHeight="1">
      <c r="A224" s="15"/>
      <c r="B224" s="80" t="s">
        <v>1437</v>
      </c>
      <c r="C224" s="80"/>
      <c r="D224" s="80"/>
      <c r="E224" s="80"/>
      <c r="F224" s="80"/>
      <c r="G224" s="80"/>
      <c r="H224" s="80"/>
      <c r="I224" s="80"/>
      <c r="J224" s="1596"/>
      <c r="K224" s="1596"/>
      <c r="L224" s="1589">
        <f t="shared" si="26"/>
        <v>0</v>
      </c>
      <c r="M224" s="177"/>
      <c r="N224" s="15"/>
      <c r="O224" s="15"/>
      <c r="P224" s="15"/>
      <c r="Q224" s="15"/>
      <c r="R224" s="15"/>
      <c r="S224" s="15"/>
      <c r="T224" s="15"/>
      <c r="U224" s="15"/>
      <c r="V224" s="15"/>
      <c r="W224" s="15"/>
      <c r="X224" s="15"/>
      <c r="Y224" s="15"/>
      <c r="Z224" s="15"/>
      <c r="AA224" s="15"/>
    </row>
    <row r="225" spans="1:27" ht="12" customHeight="1">
      <c r="A225" s="15"/>
      <c r="B225" s="80" t="s">
        <v>1438</v>
      </c>
      <c r="C225" s="80"/>
      <c r="D225" s="80"/>
      <c r="E225" s="80"/>
      <c r="F225" s="80"/>
      <c r="G225" s="80"/>
      <c r="H225" s="80"/>
      <c r="I225" s="80"/>
      <c r="J225" s="1596"/>
      <c r="K225" s="1596"/>
      <c r="L225" s="1589">
        <f t="shared" si="26"/>
        <v>0</v>
      </c>
      <c r="M225" s="177"/>
      <c r="N225" s="15"/>
      <c r="O225" s="15"/>
      <c r="P225" s="15"/>
      <c r="Q225" s="15"/>
      <c r="R225" s="15"/>
      <c r="S225" s="15"/>
      <c r="T225" s="15"/>
      <c r="U225" s="15"/>
      <c r="V225" s="15"/>
      <c r="W225" s="15"/>
      <c r="X225" s="15"/>
      <c r="Y225" s="15"/>
      <c r="Z225" s="15"/>
      <c r="AA225" s="15"/>
    </row>
    <row r="226" spans="1:27" ht="12" customHeight="1">
      <c r="A226" s="15"/>
      <c r="B226" s="80" t="s">
        <v>1439</v>
      </c>
      <c r="C226" s="80"/>
      <c r="D226" s="80"/>
      <c r="E226" s="80"/>
      <c r="F226" s="80"/>
      <c r="G226" s="80"/>
      <c r="H226" s="80"/>
      <c r="I226" s="80"/>
      <c r="J226" s="1596"/>
      <c r="K226" s="1596"/>
      <c r="L226" s="1589">
        <f t="shared" si="26"/>
        <v>0</v>
      </c>
      <c r="M226" s="177"/>
      <c r="N226" s="15"/>
      <c r="O226" s="15"/>
      <c r="P226" s="15"/>
      <c r="Q226" s="15"/>
      <c r="R226" s="15"/>
      <c r="S226" s="15"/>
      <c r="T226" s="15"/>
      <c r="U226" s="15"/>
      <c r="V226" s="15"/>
      <c r="W226" s="15"/>
      <c r="X226" s="15"/>
      <c r="Y226" s="15"/>
      <c r="Z226" s="15"/>
      <c r="AA226" s="15"/>
    </row>
    <row r="227" spans="1:27" ht="12" customHeight="1">
      <c r="A227" s="15"/>
      <c r="B227" s="80" t="s">
        <v>1440</v>
      </c>
      <c r="C227" s="80"/>
      <c r="D227" s="80"/>
      <c r="E227" s="80"/>
      <c r="F227" s="80"/>
      <c r="G227" s="80"/>
      <c r="H227" s="80"/>
      <c r="I227" s="80"/>
      <c r="J227" s="1596"/>
      <c r="K227" s="1596"/>
      <c r="L227" s="1589">
        <f t="shared" si="26"/>
        <v>0</v>
      </c>
      <c r="M227" s="177"/>
      <c r="N227" s="15"/>
      <c r="O227" s="15"/>
      <c r="P227" s="15"/>
      <c r="Q227" s="15"/>
      <c r="R227" s="15"/>
      <c r="S227" s="15"/>
      <c r="T227" s="15"/>
      <c r="U227" s="15"/>
      <c r="V227" s="15"/>
      <c r="W227" s="15"/>
      <c r="X227" s="15"/>
      <c r="Y227" s="15"/>
      <c r="Z227" s="15"/>
      <c r="AA227" s="15"/>
    </row>
    <row r="228" spans="1:27" ht="12" customHeight="1">
      <c r="A228" s="15"/>
      <c r="B228" s="80" t="s">
        <v>1441</v>
      </c>
      <c r="C228" s="80"/>
      <c r="D228" s="80"/>
      <c r="E228" s="80"/>
      <c r="F228" s="80"/>
      <c r="G228" s="80"/>
      <c r="H228" s="80"/>
      <c r="I228" s="80"/>
      <c r="J228" s="1596"/>
      <c r="K228" s="1596"/>
      <c r="L228" s="1589">
        <f t="shared" si="26"/>
        <v>0</v>
      </c>
      <c r="M228" s="177"/>
      <c r="N228" s="15"/>
      <c r="O228" s="15"/>
      <c r="P228" s="15"/>
      <c r="Q228" s="15"/>
      <c r="R228" s="15"/>
      <c r="S228" s="15"/>
      <c r="T228" s="15"/>
      <c r="U228" s="15"/>
      <c r="V228" s="15"/>
      <c r="W228" s="15"/>
      <c r="X228" s="15"/>
      <c r="Y228" s="15"/>
      <c r="Z228" s="15"/>
      <c r="AA228" s="15"/>
    </row>
    <row r="229" spans="1:27" ht="12" customHeight="1">
      <c r="A229" s="15"/>
      <c r="B229" s="80" t="s">
        <v>1442</v>
      </c>
      <c r="C229" s="80"/>
      <c r="D229" s="80"/>
      <c r="E229" s="80"/>
      <c r="F229" s="80"/>
      <c r="G229" s="80"/>
      <c r="H229" s="80"/>
      <c r="I229" s="80"/>
      <c r="J229" s="1596"/>
      <c r="K229" s="1596"/>
      <c r="L229" s="1589">
        <f t="shared" si="26"/>
        <v>0</v>
      </c>
      <c r="M229" s="177"/>
      <c r="N229" s="15"/>
      <c r="O229" s="15"/>
      <c r="P229" s="15"/>
      <c r="Q229" s="15"/>
      <c r="R229" s="15"/>
      <c r="S229" s="15"/>
      <c r="T229" s="15"/>
      <c r="U229" s="15"/>
      <c r="V229" s="15"/>
      <c r="W229" s="15"/>
      <c r="X229" s="15"/>
      <c r="Y229" s="15"/>
      <c r="Z229" s="15"/>
      <c r="AA229" s="15"/>
    </row>
    <row r="230" spans="1:27" ht="12" customHeight="1">
      <c r="A230" s="15"/>
      <c r="B230" s="80" t="s">
        <v>1443</v>
      </c>
      <c r="C230" s="80"/>
      <c r="D230" s="80"/>
      <c r="E230" s="80"/>
      <c r="F230" s="80"/>
      <c r="G230" s="80"/>
      <c r="H230" s="80"/>
      <c r="I230" s="80"/>
      <c r="J230" s="1596"/>
      <c r="K230" s="1596"/>
      <c r="L230" s="1589">
        <f t="shared" si="26"/>
        <v>0</v>
      </c>
      <c r="M230" s="177"/>
      <c r="N230" s="15"/>
      <c r="O230" s="15"/>
      <c r="P230" s="15"/>
      <c r="Q230" s="15"/>
      <c r="R230" s="15"/>
      <c r="S230" s="15"/>
      <c r="T230" s="15"/>
      <c r="U230" s="15"/>
      <c r="V230" s="15"/>
      <c r="W230" s="15"/>
      <c r="X230" s="15"/>
      <c r="Y230" s="15"/>
      <c r="Z230" s="15"/>
      <c r="AA230" s="15"/>
    </row>
    <row r="231" spans="1:27" ht="12" customHeight="1">
      <c r="A231" s="15"/>
      <c r="B231" s="80" t="s">
        <v>1444</v>
      </c>
      <c r="C231" s="80"/>
      <c r="D231" s="80"/>
      <c r="E231" s="80"/>
      <c r="F231" s="80"/>
      <c r="G231" s="80"/>
      <c r="H231" s="80"/>
      <c r="I231" s="80"/>
      <c r="J231" s="1596"/>
      <c r="K231" s="1596"/>
      <c r="L231" s="1589">
        <f t="shared" si="26"/>
        <v>0</v>
      </c>
      <c r="M231" s="177"/>
      <c r="N231" s="15"/>
      <c r="O231" s="15"/>
      <c r="P231" s="15"/>
      <c r="Q231" s="15"/>
      <c r="R231" s="15"/>
      <c r="S231" s="15"/>
      <c r="T231" s="15"/>
      <c r="U231" s="15"/>
      <c r="V231" s="15"/>
      <c r="W231" s="15"/>
      <c r="X231" s="15"/>
      <c r="Y231" s="15"/>
      <c r="Z231" s="15"/>
      <c r="AA231" s="15"/>
    </row>
    <row r="232" spans="1:27" ht="12" customHeight="1">
      <c r="A232" s="15"/>
      <c r="B232" s="80" t="s">
        <v>1445</v>
      </c>
      <c r="C232" s="80"/>
      <c r="D232" s="80"/>
      <c r="E232" s="80"/>
      <c r="F232" s="80"/>
      <c r="G232" s="80"/>
      <c r="H232" s="80"/>
      <c r="I232" s="80"/>
      <c r="J232" s="1596"/>
      <c r="K232" s="1596"/>
      <c r="L232" s="1589">
        <f t="shared" si="26"/>
        <v>0</v>
      </c>
      <c r="M232" s="177"/>
      <c r="N232" s="15"/>
      <c r="O232" s="15"/>
      <c r="P232" s="15"/>
      <c r="Q232" s="15"/>
      <c r="R232" s="15"/>
      <c r="S232" s="15"/>
      <c r="T232" s="15"/>
      <c r="U232" s="15"/>
      <c r="V232" s="15"/>
      <c r="W232" s="15"/>
      <c r="X232" s="15"/>
      <c r="Y232" s="15"/>
      <c r="Z232" s="15"/>
      <c r="AA232" s="15"/>
    </row>
    <row r="233" spans="1:27" ht="12" customHeight="1">
      <c r="A233" s="15"/>
      <c r="B233" s="325" t="s">
        <v>1446</v>
      </c>
      <c r="C233" s="15"/>
      <c r="D233" s="15"/>
      <c r="E233" s="15"/>
      <c r="F233" s="15"/>
      <c r="G233" s="15"/>
      <c r="H233" s="15"/>
      <c r="I233" s="15"/>
      <c r="J233" s="1590">
        <f t="shared" ref="J233:L233" si="27">SUM(J221:J232)</f>
        <v>0</v>
      </c>
      <c r="K233" s="1590">
        <f t="shared" si="27"/>
        <v>0</v>
      </c>
      <c r="L233" s="1590">
        <f t="shared" si="27"/>
        <v>0</v>
      </c>
      <c r="M233" s="177"/>
      <c r="N233" s="15"/>
      <c r="O233" s="15"/>
      <c r="P233" s="15"/>
      <c r="Q233" s="15"/>
      <c r="R233" s="15"/>
      <c r="S233" s="15"/>
      <c r="T233" s="15"/>
      <c r="U233" s="15"/>
      <c r="V233" s="15"/>
      <c r="W233" s="15"/>
      <c r="X233" s="15"/>
      <c r="Y233" s="15"/>
      <c r="Z233" s="15"/>
      <c r="AA233" s="15"/>
    </row>
    <row r="234" spans="1:27" ht="12" customHeight="1">
      <c r="A234" s="15"/>
      <c r="B234" s="333" t="s">
        <v>597</v>
      </c>
      <c r="C234" s="15"/>
      <c r="D234" s="15"/>
      <c r="E234" s="15"/>
      <c r="F234" s="15"/>
      <c r="G234" s="15"/>
      <c r="H234" s="15"/>
      <c r="I234" s="15"/>
      <c r="J234" s="1596"/>
      <c r="K234" s="1596"/>
      <c r="L234" s="1589">
        <f>SUM(J234:K234)</f>
        <v>0</v>
      </c>
      <c r="M234" s="177"/>
      <c r="N234" s="15"/>
      <c r="O234" s="15"/>
      <c r="P234" s="15"/>
      <c r="Q234" s="15"/>
      <c r="R234" s="15"/>
      <c r="S234" s="15"/>
      <c r="T234" s="15"/>
      <c r="U234" s="15"/>
      <c r="V234" s="15"/>
      <c r="W234" s="15"/>
      <c r="X234" s="15"/>
      <c r="Y234" s="15"/>
      <c r="Z234" s="15"/>
      <c r="AA234" s="15"/>
    </row>
    <row r="235" spans="1:27" ht="12" customHeight="1">
      <c r="A235" s="15"/>
      <c r="B235" s="333" t="s">
        <v>140</v>
      </c>
      <c r="C235" s="15"/>
      <c r="D235" s="15"/>
      <c r="E235" s="15"/>
      <c r="F235" s="15"/>
      <c r="G235" s="15"/>
      <c r="H235" s="15"/>
      <c r="I235" s="15"/>
      <c r="J235" s="1610">
        <f t="shared" ref="J235:L235" si="28">SUM(J233:J234)</f>
        <v>0</v>
      </c>
      <c r="K235" s="1610">
        <f t="shared" si="28"/>
        <v>0</v>
      </c>
      <c r="L235" s="1610">
        <f t="shared" si="28"/>
        <v>0</v>
      </c>
      <c r="M235" s="177"/>
      <c r="N235" s="15"/>
      <c r="O235" s="15"/>
      <c r="P235" s="15"/>
      <c r="Q235" s="15"/>
      <c r="R235" s="15"/>
      <c r="S235" s="15"/>
      <c r="T235" s="15"/>
      <c r="U235" s="15"/>
      <c r="V235" s="15"/>
      <c r="W235" s="15"/>
      <c r="X235" s="15"/>
      <c r="Y235" s="15"/>
      <c r="Z235" s="15"/>
      <c r="AA235" s="15"/>
    </row>
    <row r="236" spans="1:27" ht="15" customHeight="1">
      <c r="A236" s="15"/>
      <c r="B236" s="334" t="s">
        <v>816</v>
      </c>
      <c r="C236" s="15"/>
      <c r="D236" s="15"/>
      <c r="E236" s="15"/>
      <c r="F236" s="15"/>
      <c r="G236" s="15"/>
      <c r="H236" s="15"/>
      <c r="I236" s="15"/>
      <c r="J236" s="1596"/>
      <c r="K236" s="1596"/>
      <c r="L236" s="1589">
        <f>SUM(J236:K236)</f>
        <v>0</v>
      </c>
      <c r="M236" s="177"/>
      <c r="N236" s="15"/>
      <c r="O236" s="15"/>
      <c r="P236" s="15"/>
      <c r="Q236" s="15"/>
      <c r="R236" s="15"/>
      <c r="S236" s="15"/>
      <c r="T236" s="15"/>
      <c r="U236" s="15"/>
      <c r="V236" s="15"/>
      <c r="W236" s="15"/>
      <c r="X236" s="15"/>
      <c r="Y236" s="15"/>
      <c r="Z236" s="15"/>
      <c r="AA236" s="15"/>
    </row>
    <row r="237" spans="1:27" ht="12" customHeight="1">
      <c r="A237" s="15"/>
      <c r="B237" s="325"/>
      <c r="C237" s="15"/>
      <c r="D237" s="15"/>
      <c r="E237" s="15"/>
      <c r="F237" s="15"/>
      <c r="G237" s="15"/>
      <c r="H237" s="15"/>
      <c r="I237" s="15"/>
      <c r="J237" s="1589"/>
      <c r="K237" s="1589"/>
      <c r="L237" s="1589"/>
      <c r="M237" s="177"/>
      <c r="N237" s="15"/>
      <c r="O237" s="15"/>
      <c r="P237" s="15"/>
      <c r="Q237" s="15"/>
      <c r="R237" s="15"/>
      <c r="S237" s="15"/>
      <c r="T237" s="15"/>
      <c r="U237" s="15"/>
      <c r="V237" s="15"/>
      <c r="W237" s="15"/>
      <c r="X237" s="15"/>
      <c r="Y237" s="15"/>
      <c r="Z237" s="15"/>
      <c r="AA237" s="15"/>
    </row>
    <row r="238" spans="1:27" ht="12" customHeight="1">
      <c r="A238" s="15"/>
      <c r="B238" s="325" t="s">
        <v>1446</v>
      </c>
      <c r="C238" s="15"/>
      <c r="D238" s="15"/>
      <c r="E238" s="15"/>
      <c r="F238" s="15"/>
      <c r="G238" s="15"/>
      <c r="H238" s="15"/>
      <c r="I238" s="15"/>
      <c r="J238" s="1596"/>
      <c r="K238" s="1596"/>
      <c r="L238" s="1589">
        <f t="shared" ref="L238:L249" si="29">SUM(J238:K238)</f>
        <v>0</v>
      </c>
      <c r="M238" s="177"/>
      <c r="N238" s="15"/>
      <c r="O238" s="15"/>
      <c r="P238" s="15"/>
      <c r="Q238" s="15"/>
      <c r="R238" s="15"/>
      <c r="S238" s="15"/>
      <c r="T238" s="15"/>
      <c r="U238" s="15"/>
      <c r="V238" s="15"/>
      <c r="W238" s="15"/>
      <c r="X238" s="15"/>
      <c r="Y238" s="15"/>
      <c r="Z238" s="15"/>
      <c r="AA238" s="15"/>
    </row>
    <row r="239" spans="1:27" ht="12" customHeight="1">
      <c r="A239" s="80"/>
      <c r="B239" s="80" t="s">
        <v>1435</v>
      </c>
      <c r="C239" s="80"/>
      <c r="D239" s="80"/>
      <c r="E239" s="80"/>
      <c r="F239" s="80"/>
      <c r="G239" s="80"/>
      <c r="H239" s="80"/>
      <c r="I239" s="80"/>
      <c r="J239" s="1596"/>
      <c r="K239" s="1596"/>
      <c r="L239" s="1589">
        <f t="shared" si="29"/>
        <v>0</v>
      </c>
      <c r="M239" s="177"/>
      <c r="N239" s="80"/>
      <c r="O239" s="80"/>
      <c r="P239" s="80"/>
      <c r="Q239" s="80"/>
      <c r="R239" s="80"/>
      <c r="S239" s="80"/>
      <c r="T239" s="80"/>
      <c r="U239" s="80"/>
      <c r="V239" s="80"/>
      <c r="W239" s="80"/>
      <c r="X239" s="80"/>
      <c r="Y239" s="80"/>
      <c r="Z239" s="80"/>
      <c r="AA239" s="80"/>
    </row>
    <row r="240" spans="1:27" ht="12" customHeight="1">
      <c r="A240" s="80"/>
      <c r="B240" s="80" t="s">
        <v>1436</v>
      </c>
      <c r="C240" s="80"/>
      <c r="D240" s="80"/>
      <c r="E240" s="80"/>
      <c r="F240" s="80"/>
      <c r="G240" s="80"/>
      <c r="H240" s="80"/>
      <c r="I240" s="80"/>
      <c r="J240" s="1596"/>
      <c r="K240" s="1596"/>
      <c r="L240" s="1589">
        <f t="shared" si="29"/>
        <v>0</v>
      </c>
      <c r="M240" s="177"/>
      <c r="N240" s="80"/>
      <c r="O240" s="80"/>
      <c r="P240" s="80"/>
      <c r="Q240" s="80"/>
      <c r="R240" s="80"/>
      <c r="S240" s="80"/>
      <c r="T240" s="80"/>
      <c r="U240" s="80"/>
      <c r="V240" s="80"/>
      <c r="W240" s="80"/>
      <c r="X240" s="80"/>
      <c r="Y240" s="80"/>
      <c r="Z240" s="80"/>
      <c r="AA240" s="80"/>
    </row>
    <row r="241" spans="1:27" ht="12" customHeight="1">
      <c r="A241" s="80"/>
      <c r="B241" s="80" t="s">
        <v>1437</v>
      </c>
      <c r="C241" s="80"/>
      <c r="D241" s="80"/>
      <c r="E241" s="80"/>
      <c r="F241" s="80"/>
      <c r="G241" s="80"/>
      <c r="H241" s="80"/>
      <c r="I241" s="80"/>
      <c r="J241" s="1596"/>
      <c r="K241" s="1596"/>
      <c r="L241" s="1589">
        <f t="shared" si="29"/>
        <v>0</v>
      </c>
      <c r="M241" s="177"/>
      <c r="N241" s="80"/>
      <c r="O241" s="80"/>
      <c r="P241" s="80"/>
      <c r="Q241" s="80"/>
      <c r="R241" s="80"/>
      <c r="S241" s="80"/>
      <c r="T241" s="80"/>
      <c r="U241" s="80"/>
      <c r="V241" s="80"/>
      <c r="W241" s="80"/>
      <c r="X241" s="80"/>
      <c r="Y241" s="80"/>
      <c r="Z241" s="80"/>
      <c r="AA241" s="80"/>
    </row>
    <row r="242" spans="1:27" ht="12" customHeight="1">
      <c r="A242" s="80"/>
      <c r="B242" s="80" t="s">
        <v>1438</v>
      </c>
      <c r="C242" s="80"/>
      <c r="D242" s="80"/>
      <c r="E242" s="80"/>
      <c r="F242" s="80"/>
      <c r="G242" s="80"/>
      <c r="H242" s="80"/>
      <c r="I242" s="80"/>
      <c r="J242" s="1596"/>
      <c r="K242" s="1596"/>
      <c r="L242" s="1589">
        <f t="shared" si="29"/>
        <v>0</v>
      </c>
      <c r="M242" s="177"/>
      <c r="N242" s="80"/>
      <c r="O242" s="80"/>
      <c r="P242" s="80"/>
      <c r="Q242" s="80"/>
      <c r="R242" s="80"/>
      <c r="S242" s="80"/>
      <c r="T242" s="80"/>
      <c r="U242" s="80"/>
      <c r="V242" s="80"/>
      <c r="W242" s="80"/>
      <c r="X242" s="80"/>
      <c r="Y242" s="80"/>
      <c r="Z242" s="80"/>
      <c r="AA242" s="80"/>
    </row>
    <row r="243" spans="1:27" ht="12" customHeight="1">
      <c r="A243" s="80"/>
      <c r="B243" s="80" t="s">
        <v>1439</v>
      </c>
      <c r="C243" s="80"/>
      <c r="D243" s="80"/>
      <c r="E243" s="80"/>
      <c r="F243" s="80"/>
      <c r="G243" s="80"/>
      <c r="H243" s="80"/>
      <c r="I243" s="80"/>
      <c r="J243" s="1596"/>
      <c r="K243" s="1596"/>
      <c r="L243" s="1589">
        <f t="shared" si="29"/>
        <v>0</v>
      </c>
      <c r="M243" s="177"/>
      <c r="N243" s="80"/>
      <c r="O243" s="80"/>
      <c r="P243" s="80"/>
      <c r="Q243" s="80"/>
      <c r="R243" s="80"/>
      <c r="S243" s="80"/>
      <c r="T243" s="80"/>
      <c r="U243" s="80"/>
      <c r="V243" s="80"/>
      <c r="W243" s="80"/>
      <c r="X243" s="80"/>
      <c r="Y243" s="80"/>
      <c r="Z243" s="80"/>
      <c r="AA243" s="80"/>
    </row>
    <row r="244" spans="1:27" ht="12" customHeight="1">
      <c r="A244" s="80"/>
      <c r="B244" s="80" t="s">
        <v>1440</v>
      </c>
      <c r="C244" s="80"/>
      <c r="D244" s="80"/>
      <c r="E244" s="80"/>
      <c r="F244" s="80"/>
      <c r="G244" s="80"/>
      <c r="H244" s="80"/>
      <c r="I244" s="80"/>
      <c r="J244" s="1596"/>
      <c r="K244" s="1596"/>
      <c r="L244" s="1589">
        <f t="shared" si="29"/>
        <v>0</v>
      </c>
      <c r="M244" s="177"/>
      <c r="N244" s="80"/>
      <c r="O244" s="80"/>
      <c r="P244" s="80"/>
      <c r="Q244" s="80"/>
      <c r="R244" s="80"/>
      <c r="S244" s="80"/>
      <c r="T244" s="80"/>
      <c r="U244" s="80"/>
      <c r="V244" s="80"/>
      <c r="W244" s="80"/>
      <c r="X244" s="80"/>
      <c r="Y244" s="80"/>
      <c r="Z244" s="80"/>
      <c r="AA244" s="80"/>
    </row>
    <row r="245" spans="1:27" ht="12" customHeight="1">
      <c r="A245" s="80"/>
      <c r="B245" s="80" t="s">
        <v>1441</v>
      </c>
      <c r="C245" s="80"/>
      <c r="D245" s="80"/>
      <c r="E245" s="80"/>
      <c r="F245" s="80"/>
      <c r="G245" s="80"/>
      <c r="H245" s="80"/>
      <c r="I245" s="80"/>
      <c r="J245" s="1596"/>
      <c r="K245" s="1596"/>
      <c r="L245" s="1589">
        <f t="shared" si="29"/>
        <v>0</v>
      </c>
      <c r="M245" s="177"/>
      <c r="N245" s="80"/>
      <c r="O245" s="80"/>
      <c r="P245" s="80"/>
      <c r="Q245" s="80"/>
      <c r="R245" s="80"/>
      <c r="S245" s="80"/>
      <c r="T245" s="80"/>
      <c r="U245" s="80"/>
      <c r="V245" s="80"/>
      <c r="W245" s="80"/>
      <c r="X245" s="80"/>
      <c r="Y245" s="80"/>
      <c r="Z245" s="80"/>
      <c r="AA245" s="80"/>
    </row>
    <row r="246" spans="1:27" ht="12" customHeight="1">
      <c r="A246" s="80"/>
      <c r="B246" s="80" t="s">
        <v>1442</v>
      </c>
      <c r="C246" s="80"/>
      <c r="D246" s="80"/>
      <c r="E246" s="80"/>
      <c r="F246" s="80"/>
      <c r="G246" s="80"/>
      <c r="H246" s="80"/>
      <c r="I246" s="80"/>
      <c r="J246" s="1596"/>
      <c r="K246" s="1596"/>
      <c r="L246" s="1589">
        <f t="shared" si="29"/>
        <v>0</v>
      </c>
      <c r="M246" s="177"/>
      <c r="N246" s="80"/>
      <c r="O246" s="80"/>
      <c r="P246" s="80"/>
      <c r="Q246" s="80"/>
      <c r="R246" s="80"/>
      <c r="S246" s="80"/>
      <c r="T246" s="80"/>
      <c r="U246" s="80"/>
      <c r="V246" s="80"/>
      <c r="W246" s="80"/>
      <c r="X246" s="80"/>
      <c r="Y246" s="80"/>
      <c r="Z246" s="80"/>
      <c r="AA246" s="80"/>
    </row>
    <row r="247" spans="1:27" ht="12" customHeight="1">
      <c r="A247" s="80"/>
      <c r="B247" s="80" t="s">
        <v>1443</v>
      </c>
      <c r="C247" s="80"/>
      <c r="D247" s="80"/>
      <c r="E247" s="80"/>
      <c r="F247" s="80"/>
      <c r="G247" s="80"/>
      <c r="H247" s="80"/>
      <c r="I247" s="80"/>
      <c r="J247" s="1596"/>
      <c r="K247" s="1596"/>
      <c r="L247" s="1589">
        <f t="shared" si="29"/>
        <v>0</v>
      </c>
      <c r="M247" s="177"/>
      <c r="N247" s="80"/>
      <c r="O247" s="80"/>
      <c r="P247" s="80"/>
      <c r="Q247" s="80"/>
      <c r="R247" s="80"/>
      <c r="S247" s="80"/>
      <c r="T247" s="80"/>
      <c r="U247" s="80"/>
      <c r="V247" s="80"/>
      <c r="W247" s="80"/>
      <c r="X247" s="80"/>
      <c r="Y247" s="80"/>
      <c r="Z247" s="80"/>
      <c r="AA247" s="80"/>
    </row>
    <row r="248" spans="1:27" ht="12" customHeight="1">
      <c r="A248" s="80"/>
      <c r="B248" s="80" t="s">
        <v>1444</v>
      </c>
      <c r="C248" s="80"/>
      <c r="D248" s="80"/>
      <c r="E248" s="80"/>
      <c r="F248" s="80"/>
      <c r="G248" s="80"/>
      <c r="H248" s="80"/>
      <c r="I248" s="80"/>
      <c r="J248" s="1596"/>
      <c r="K248" s="1596"/>
      <c r="L248" s="1589">
        <f t="shared" si="29"/>
        <v>0</v>
      </c>
      <c r="M248" s="177"/>
      <c r="N248" s="80"/>
      <c r="O248" s="80"/>
      <c r="P248" s="80"/>
      <c r="Q248" s="80"/>
      <c r="R248" s="80"/>
      <c r="S248" s="80"/>
      <c r="T248" s="80"/>
      <c r="U248" s="80"/>
      <c r="V248" s="80"/>
      <c r="W248" s="80"/>
      <c r="X248" s="80"/>
      <c r="Y248" s="80"/>
      <c r="Z248" s="80"/>
      <c r="AA248" s="80"/>
    </row>
    <row r="249" spans="1:27" ht="12" customHeight="1">
      <c r="A249" s="80"/>
      <c r="B249" s="80" t="s">
        <v>1445</v>
      </c>
      <c r="C249" s="80"/>
      <c r="D249" s="80"/>
      <c r="E249" s="80"/>
      <c r="F249" s="80"/>
      <c r="G249" s="80"/>
      <c r="H249" s="80"/>
      <c r="I249" s="80"/>
      <c r="J249" s="1596"/>
      <c r="K249" s="1596"/>
      <c r="L249" s="1589">
        <f t="shared" si="29"/>
        <v>0</v>
      </c>
      <c r="M249" s="177"/>
      <c r="N249" s="80"/>
      <c r="O249" s="80"/>
      <c r="P249" s="80"/>
      <c r="Q249" s="80"/>
      <c r="R249" s="80"/>
      <c r="S249" s="80"/>
      <c r="T249" s="80"/>
      <c r="U249" s="80"/>
      <c r="V249" s="80"/>
      <c r="W249" s="80"/>
      <c r="X249" s="80"/>
      <c r="Y249" s="80"/>
      <c r="Z249" s="80"/>
      <c r="AA249" s="80"/>
    </row>
    <row r="250" spans="1:27" ht="12" customHeight="1">
      <c r="A250" s="15"/>
      <c r="B250" s="325" t="s">
        <v>1447</v>
      </c>
      <c r="C250" s="15"/>
      <c r="D250" s="15"/>
      <c r="E250" s="15"/>
      <c r="F250" s="15"/>
      <c r="G250" s="15"/>
      <c r="H250" s="15"/>
      <c r="I250" s="15"/>
      <c r="J250" s="1590">
        <f t="shared" ref="J250:L250" si="30">SUM(J238:J249)</f>
        <v>0</v>
      </c>
      <c r="K250" s="1590">
        <f t="shared" si="30"/>
        <v>0</v>
      </c>
      <c r="L250" s="1590">
        <f t="shared" si="30"/>
        <v>0</v>
      </c>
      <c r="M250" s="248"/>
      <c r="N250" s="15"/>
      <c r="O250" s="15"/>
      <c r="P250" s="15"/>
      <c r="Q250" s="15"/>
      <c r="R250" s="15"/>
      <c r="S250" s="15"/>
      <c r="T250" s="15"/>
      <c r="U250" s="15"/>
      <c r="V250" s="15"/>
      <c r="W250" s="15"/>
      <c r="X250" s="15"/>
      <c r="Y250" s="15"/>
      <c r="Z250" s="15"/>
      <c r="AA250" s="15"/>
    </row>
    <row r="251" spans="1:27" ht="12" customHeight="1">
      <c r="A251" s="15"/>
      <c r="B251" s="333" t="s">
        <v>597</v>
      </c>
      <c r="C251" s="15"/>
      <c r="D251" s="15"/>
      <c r="E251" s="15"/>
      <c r="F251" s="15"/>
      <c r="G251" s="15"/>
      <c r="H251" s="15"/>
      <c r="I251" s="15"/>
      <c r="J251" s="1596"/>
      <c r="K251" s="1596"/>
      <c r="L251" s="1589">
        <f>SUM(J251:K251)</f>
        <v>0</v>
      </c>
      <c r="M251" s="177"/>
      <c r="N251" s="15"/>
      <c r="O251" s="15"/>
      <c r="P251" s="15"/>
      <c r="Q251" s="15"/>
      <c r="R251" s="15"/>
      <c r="S251" s="15"/>
      <c r="T251" s="15"/>
      <c r="U251" s="15"/>
      <c r="V251" s="15"/>
      <c r="W251" s="15"/>
      <c r="X251" s="15"/>
      <c r="Y251" s="15"/>
      <c r="Z251" s="15"/>
      <c r="AA251" s="15"/>
    </row>
    <row r="252" spans="1:27" ht="12" customHeight="1">
      <c r="A252" s="15"/>
      <c r="B252" s="333" t="s">
        <v>140</v>
      </c>
      <c r="C252" s="15"/>
      <c r="D252" s="15"/>
      <c r="E252" s="15"/>
      <c r="F252" s="15"/>
      <c r="G252" s="15"/>
      <c r="H252" s="15"/>
      <c r="I252" s="15"/>
      <c r="J252" s="1610">
        <f t="shared" ref="J252:L252" si="31">SUM(J250:J251)</f>
        <v>0</v>
      </c>
      <c r="K252" s="1610">
        <f t="shared" si="31"/>
        <v>0</v>
      </c>
      <c r="L252" s="1610">
        <f t="shared" si="31"/>
        <v>0</v>
      </c>
      <c r="M252" s="177"/>
      <c r="N252" s="15"/>
      <c r="O252" s="15"/>
      <c r="P252" s="15"/>
      <c r="Q252" s="15"/>
      <c r="R252" s="15"/>
      <c r="S252" s="15"/>
      <c r="T252" s="15"/>
      <c r="U252" s="15"/>
      <c r="V252" s="15"/>
      <c r="W252" s="15"/>
      <c r="X252" s="15"/>
      <c r="Y252" s="15"/>
      <c r="Z252" s="15"/>
      <c r="AA252" s="15"/>
    </row>
    <row r="253" spans="1:27" ht="15" customHeight="1">
      <c r="A253" s="15"/>
      <c r="B253" s="334" t="s">
        <v>816</v>
      </c>
      <c r="C253" s="15"/>
      <c r="D253" s="15"/>
      <c r="E253" s="15"/>
      <c r="F253" s="15"/>
      <c r="G253" s="15"/>
      <c r="H253" s="15"/>
      <c r="I253" s="15"/>
      <c r="J253" s="1596"/>
      <c r="K253" s="1596"/>
      <c r="L253" s="1589">
        <f>SUM(J253:K253)</f>
        <v>0</v>
      </c>
      <c r="M253" s="177"/>
      <c r="N253" s="15"/>
      <c r="O253" s="15"/>
      <c r="P253" s="15"/>
      <c r="Q253" s="15"/>
      <c r="R253" s="15"/>
      <c r="S253" s="15"/>
      <c r="T253" s="15"/>
      <c r="U253" s="15"/>
      <c r="V253" s="15"/>
      <c r="W253" s="15"/>
      <c r="X253" s="15"/>
      <c r="Y253" s="15"/>
      <c r="Z253" s="15"/>
      <c r="AA253" s="15"/>
    </row>
    <row r="254" spans="1:27" ht="12" customHeight="1">
      <c r="A254" s="80"/>
      <c r="B254" s="80"/>
      <c r="C254" s="80"/>
      <c r="D254" s="80"/>
      <c r="E254" s="80"/>
      <c r="F254" s="80"/>
      <c r="G254" s="80"/>
      <c r="H254" s="80"/>
      <c r="I254" s="80"/>
      <c r="J254" s="80"/>
      <c r="K254" s="80"/>
      <c r="L254" s="80"/>
      <c r="M254" s="177"/>
      <c r="N254" s="80"/>
      <c r="O254" s="80"/>
      <c r="P254" s="80"/>
      <c r="Q254" s="80"/>
      <c r="R254" s="80"/>
      <c r="S254" s="80"/>
      <c r="T254" s="80"/>
      <c r="U254" s="80"/>
      <c r="V254" s="80"/>
      <c r="W254" s="80"/>
      <c r="X254" s="80"/>
      <c r="Y254" s="80"/>
      <c r="Z254" s="80"/>
      <c r="AA254" s="80"/>
    </row>
    <row r="255" spans="1:27" ht="12" customHeight="1">
      <c r="A255" s="80"/>
      <c r="B255" s="80"/>
      <c r="C255" s="80"/>
      <c r="D255" s="80"/>
      <c r="E255" s="80"/>
      <c r="F255" s="80"/>
      <c r="G255" s="80"/>
      <c r="H255" s="80"/>
      <c r="I255" s="80"/>
      <c r="J255" s="80"/>
      <c r="K255" s="80"/>
      <c r="L255" s="80"/>
      <c r="M255" s="177"/>
      <c r="N255" s="80"/>
      <c r="O255" s="80"/>
      <c r="P255" s="80"/>
      <c r="Q255" s="80"/>
      <c r="R255" s="80"/>
      <c r="S255" s="80"/>
      <c r="T255" s="80"/>
      <c r="U255" s="80"/>
      <c r="V255" s="80"/>
      <c r="W255" s="80"/>
      <c r="X255" s="80"/>
      <c r="Y255" s="80"/>
      <c r="Z255" s="80"/>
      <c r="AA255" s="80"/>
    </row>
    <row r="256" spans="1:27" ht="12" customHeight="1">
      <c r="A256" s="80"/>
      <c r="B256" s="80"/>
      <c r="C256" s="80"/>
      <c r="D256" s="80"/>
      <c r="E256" s="1964">
        <v>44742</v>
      </c>
      <c r="F256" s="1965"/>
      <c r="G256" s="1965"/>
      <c r="H256" s="1952"/>
      <c r="I256" s="1964">
        <v>44377</v>
      </c>
      <c r="J256" s="1965"/>
      <c r="K256" s="1965"/>
      <c r="L256" s="1952"/>
      <c r="M256" s="177"/>
      <c r="N256" s="80"/>
      <c r="O256" s="80"/>
      <c r="P256" s="80"/>
      <c r="Q256" s="80"/>
      <c r="R256" s="80"/>
      <c r="S256" s="80"/>
      <c r="T256" s="80"/>
      <c r="U256" s="80"/>
      <c r="V256" s="80"/>
      <c r="W256" s="80"/>
      <c r="X256" s="80"/>
      <c r="Y256" s="80"/>
      <c r="Z256" s="80"/>
      <c r="AA256" s="80"/>
    </row>
    <row r="257" spans="1:27" ht="50.25" customHeight="1">
      <c r="A257" s="80"/>
      <c r="B257" s="80"/>
      <c r="C257" s="80"/>
      <c r="D257" s="80"/>
      <c r="E257" s="92" t="s">
        <v>138</v>
      </c>
      <c r="F257" s="92" t="s">
        <v>597</v>
      </c>
      <c r="G257" s="92" t="s">
        <v>140</v>
      </c>
      <c r="H257" s="92" t="s">
        <v>141</v>
      </c>
      <c r="I257" s="92" t="s">
        <v>138</v>
      </c>
      <c r="J257" s="92" t="s">
        <v>597</v>
      </c>
      <c r="K257" s="92" t="s">
        <v>140</v>
      </c>
      <c r="L257" s="92" t="s">
        <v>141</v>
      </c>
      <c r="M257" s="177"/>
      <c r="N257" s="80"/>
      <c r="O257" s="80"/>
      <c r="P257" s="80"/>
      <c r="Q257" s="80"/>
      <c r="R257" s="80"/>
      <c r="S257" s="80"/>
      <c r="T257" s="80"/>
      <c r="U257" s="80"/>
      <c r="V257" s="80"/>
      <c r="W257" s="80"/>
      <c r="X257" s="80"/>
      <c r="Y257" s="80"/>
      <c r="Z257" s="80"/>
      <c r="AA257" s="80"/>
    </row>
    <row r="258" spans="1:27" ht="12" customHeight="1">
      <c r="A258" s="80"/>
      <c r="B258" s="80"/>
      <c r="C258" s="80"/>
      <c r="D258" s="80"/>
      <c r="E258" s="94" t="s">
        <v>142</v>
      </c>
      <c r="F258" s="94" t="s">
        <v>142</v>
      </c>
      <c r="G258" s="94" t="s">
        <v>142</v>
      </c>
      <c r="H258" s="94" t="s">
        <v>142</v>
      </c>
      <c r="I258" s="94" t="s">
        <v>142</v>
      </c>
      <c r="J258" s="94" t="s">
        <v>142</v>
      </c>
      <c r="K258" s="94" t="s">
        <v>142</v>
      </c>
      <c r="L258" s="94" t="s">
        <v>142</v>
      </c>
      <c r="M258" s="177"/>
      <c r="N258" s="80"/>
      <c r="O258" s="80"/>
      <c r="P258" s="80"/>
      <c r="Q258" s="80"/>
      <c r="R258" s="80"/>
      <c r="S258" s="80"/>
      <c r="T258" s="80"/>
      <c r="U258" s="80"/>
      <c r="V258" s="80"/>
      <c r="W258" s="80"/>
      <c r="X258" s="80"/>
      <c r="Y258" s="80"/>
      <c r="Z258" s="80"/>
      <c r="AA258" s="80"/>
    </row>
    <row r="259" spans="1:27" ht="12" customHeight="1">
      <c r="A259" s="80"/>
      <c r="B259" s="80"/>
      <c r="C259" s="80"/>
      <c r="D259" s="80"/>
      <c r="E259" s="80"/>
      <c r="F259" s="80"/>
      <c r="G259" s="80"/>
      <c r="H259" s="80"/>
      <c r="I259" s="80"/>
      <c r="J259" s="80"/>
      <c r="K259" s="80"/>
      <c r="L259" s="80"/>
      <c r="M259" s="177"/>
      <c r="N259" s="80"/>
      <c r="O259" s="80"/>
      <c r="P259" s="80"/>
      <c r="Q259" s="80"/>
      <c r="R259" s="80"/>
      <c r="S259" s="80"/>
      <c r="T259" s="80"/>
      <c r="U259" s="80"/>
      <c r="V259" s="80"/>
      <c r="W259" s="80"/>
      <c r="X259" s="80"/>
      <c r="Y259" s="80"/>
      <c r="Z259" s="80"/>
      <c r="AA259" s="80"/>
    </row>
    <row r="260" spans="1:27" ht="12" customHeight="1">
      <c r="A260" s="80"/>
      <c r="B260" s="80"/>
      <c r="C260" s="80"/>
      <c r="D260" s="80"/>
      <c r="E260" s="1589"/>
      <c r="F260" s="1589"/>
      <c r="G260" s="1589"/>
      <c r="H260" s="1589"/>
      <c r="I260" s="1589"/>
      <c r="J260" s="1589"/>
      <c r="K260" s="1589"/>
      <c r="L260" s="1589"/>
      <c r="M260" s="177"/>
      <c r="N260" s="80"/>
      <c r="O260" s="80"/>
      <c r="P260" s="80"/>
      <c r="Q260" s="80"/>
      <c r="R260" s="80"/>
      <c r="S260" s="80"/>
      <c r="T260" s="80"/>
      <c r="U260" s="80"/>
      <c r="V260" s="80"/>
      <c r="W260" s="80"/>
      <c r="X260" s="80"/>
      <c r="Y260" s="80"/>
      <c r="Z260" s="80"/>
      <c r="AA260" s="80"/>
    </row>
    <row r="261" spans="1:27" ht="12" customHeight="1">
      <c r="A261" s="80"/>
      <c r="B261" s="80" t="s">
        <v>974</v>
      </c>
      <c r="C261" s="80"/>
      <c r="D261" s="80"/>
      <c r="E261" s="1589">
        <f>-'1a.Detailed SOFP '!G721</f>
        <v>0</v>
      </c>
      <c r="F261" s="1589">
        <f>-'1a.Detailed SOFP '!H721</f>
        <v>0</v>
      </c>
      <c r="G261" s="1589">
        <f>-'1a.Detailed SOFP '!I721</f>
        <v>0</v>
      </c>
      <c r="H261" s="1589">
        <f>-'1a.Detailed SOFP '!J721</f>
        <v>0</v>
      </c>
      <c r="I261" s="1589">
        <f>-'1a.Detailed SOFP '!K721</f>
        <v>0</v>
      </c>
      <c r="J261" s="1589">
        <f>-'1a.Detailed SOFP '!L721</f>
        <v>0</v>
      </c>
      <c r="K261" s="1589">
        <f>-'1a.Detailed SOFP '!M721</f>
        <v>0</v>
      </c>
      <c r="L261" s="1589">
        <f>-'1a.Detailed SOFP '!N721</f>
        <v>0</v>
      </c>
      <c r="M261" s="177"/>
      <c r="N261" s="80"/>
      <c r="O261" s="80"/>
      <c r="P261" s="80"/>
      <c r="Q261" s="80"/>
      <c r="R261" s="80"/>
      <c r="S261" s="80"/>
      <c r="T261" s="80"/>
      <c r="U261" s="80"/>
      <c r="V261" s="80"/>
      <c r="W261" s="80"/>
      <c r="X261" s="80"/>
      <c r="Y261" s="80"/>
      <c r="Z261" s="80"/>
      <c r="AA261" s="80"/>
    </row>
    <row r="262" spans="1:27" ht="12" customHeight="1">
      <c r="A262" s="80"/>
      <c r="B262" s="80" t="s">
        <v>975</v>
      </c>
      <c r="C262" s="80"/>
      <c r="D262" s="80"/>
      <c r="E262" s="1589">
        <f>-'1a.Detailed SOFP '!G840</f>
        <v>0</v>
      </c>
      <c r="F262" s="1589">
        <f>-'1a.Detailed SOFP '!H840</f>
        <v>0</v>
      </c>
      <c r="G262" s="1589">
        <f>-'1a.Detailed SOFP '!I840</f>
        <v>0</v>
      </c>
      <c r="H262" s="1589">
        <f>-'1a.Detailed SOFP '!J840</f>
        <v>0</v>
      </c>
      <c r="I262" s="1589">
        <f>-'1a.Detailed SOFP '!K840</f>
        <v>0</v>
      </c>
      <c r="J262" s="1589">
        <f>-'1a.Detailed SOFP '!L840</f>
        <v>0</v>
      </c>
      <c r="K262" s="1589">
        <f>-'1a.Detailed SOFP '!M840</f>
        <v>0</v>
      </c>
      <c r="L262" s="1589">
        <f>-'1a.Detailed SOFP '!N840</f>
        <v>0</v>
      </c>
      <c r="M262" s="177"/>
      <c r="N262" s="80"/>
      <c r="O262" s="80"/>
      <c r="P262" s="80"/>
      <c r="Q262" s="80"/>
      <c r="R262" s="80"/>
      <c r="S262" s="80"/>
      <c r="T262" s="80"/>
      <c r="U262" s="80"/>
      <c r="V262" s="80"/>
      <c r="W262" s="80"/>
      <c r="X262" s="80"/>
      <c r="Y262" s="80"/>
      <c r="Z262" s="80"/>
      <c r="AA262" s="80"/>
    </row>
    <row r="263" spans="1:27" ht="12" customHeight="1" thickBot="1">
      <c r="A263" s="15"/>
      <c r="B263" s="15" t="s">
        <v>232</v>
      </c>
      <c r="C263" s="15"/>
      <c r="D263" s="15"/>
      <c r="E263" s="1620">
        <f t="shared" ref="E263:L263" si="32">SUM(E261:E262)</f>
        <v>0</v>
      </c>
      <c r="F263" s="1620">
        <f t="shared" si="32"/>
        <v>0</v>
      </c>
      <c r="G263" s="1620">
        <f t="shared" si="32"/>
        <v>0</v>
      </c>
      <c r="H263" s="1620">
        <f t="shared" si="32"/>
        <v>0</v>
      </c>
      <c r="I263" s="1620">
        <f t="shared" si="32"/>
        <v>0</v>
      </c>
      <c r="J263" s="1620">
        <f t="shared" si="32"/>
        <v>0</v>
      </c>
      <c r="K263" s="1620">
        <f t="shared" si="32"/>
        <v>0</v>
      </c>
      <c r="L263" s="1620">
        <f t="shared" si="32"/>
        <v>0</v>
      </c>
      <c r="M263" s="248"/>
      <c r="N263" s="15"/>
      <c r="O263" s="15"/>
      <c r="P263" s="15"/>
      <c r="Q263" s="15"/>
      <c r="R263" s="15"/>
      <c r="S263" s="15"/>
      <c r="T263" s="15"/>
      <c r="U263" s="15"/>
      <c r="V263" s="15"/>
      <c r="W263" s="15"/>
      <c r="X263" s="15"/>
      <c r="Y263" s="15"/>
      <c r="Z263" s="15"/>
      <c r="AA263" s="15"/>
    </row>
    <row r="264" spans="1:27" ht="12" customHeight="1" thickTop="1">
      <c r="A264" s="15"/>
      <c r="B264" s="15"/>
      <c r="C264" s="15"/>
      <c r="D264" s="15"/>
      <c r="E264" s="1591"/>
      <c r="F264" s="1591"/>
      <c r="G264" s="1591"/>
      <c r="H264" s="1591"/>
      <c r="I264" s="1591"/>
      <c r="J264" s="1519"/>
      <c r="K264" s="1591"/>
      <c r="L264" s="1591"/>
      <c r="M264" s="248"/>
      <c r="N264" s="15"/>
      <c r="O264" s="15"/>
      <c r="P264" s="15"/>
      <c r="Q264" s="15"/>
      <c r="R264" s="15"/>
      <c r="S264" s="15"/>
      <c r="T264" s="15"/>
      <c r="U264" s="15"/>
      <c r="V264" s="15"/>
      <c r="W264" s="15"/>
      <c r="X264" s="15"/>
      <c r="Y264" s="15"/>
      <c r="Z264" s="15"/>
      <c r="AA264" s="15"/>
    </row>
    <row r="265" spans="1:27" ht="12" customHeight="1">
      <c r="A265" s="136"/>
      <c r="B265" s="136" t="s">
        <v>618</v>
      </c>
      <c r="C265" s="136"/>
      <c r="D265" s="136"/>
      <c r="E265" s="1621">
        <f>L250-E263</f>
        <v>0</v>
      </c>
      <c r="F265" s="1621">
        <f>L251-F263</f>
        <v>0</v>
      </c>
      <c r="G265" s="1621">
        <f>L252-G263</f>
        <v>0</v>
      </c>
      <c r="H265" s="1621">
        <f>L253-H263</f>
        <v>0</v>
      </c>
      <c r="I265" s="1621">
        <f>L233-I263</f>
        <v>0</v>
      </c>
      <c r="J265" s="1681">
        <f>L234-J263</f>
        <v>0</v>
      </c>
      <c r="K265" s="1621">
        <f>L235-K263</f>
        <v>0</v>
      </c>
      <c r="L265" s="1621">
        <f>L236-L263</f>
        <v>0</v>
      </c>
      <c r="M265" s="177"/>
      <c r="N265" s="136"/>
      <c r="O265" s="136"/>
      <c r="P265" s="136"/>
      <c r="Q265" s="136"/>
      <c r="R265" s="136"/>
      <c r="S265" s="136"/>
      <c r="T265" s="136"/>
      <c r="U265" s="136"/>
      <c r="V265" s="136"/>
      <c r="W265" s="136"/>
      <c r="X265" s="136"/>
      <c r="Y265" s="136"/>
      <c r="Z265" s="136"/>
      <c r="AA265" s="136"/>
    </row>
    <row r="266" spans="1:27" ht="12" customHeight="1">
      <c r="A266" s="80"/>
      <c r="B266" s="80"/>
      <c r="C266" s="80"/>
      <c r="D266" s="80"/>
      <c r="E266" s="80"/>
      <c r="F266" s="80"/>
      <c r="G266" s="80"/>
      <c r="H266" s="80"/>
      <c r="I266" s="80"/>
      <c r="J266" s="80"/>
      <c r="K266" s="80"/>
      <c r="L266" s="80"/>
      <c r="M266" s="177"/>
      <c r="N266" s="80"/>
      <c r="O266" s="80"/>
      <c r="P266" s="80"/>
      <c r="Q266" s="80"/>
      <c r="R266" s="80"/>
      <c r="S266" s="80"/>
      <c r="T266" s="80"/>
      <c r="U266" s="80"/>
      <c r="V266" s="80"/>
      <c r="W266" s="80"/>
      <c r="X266" s="80"/>
      <c r="Y266" s="80"/>
      <c r="Z266" s="80"/>
      <c r="AA266" s="80"/>
    </row>
    <row r="267" spans="1:27" ht="12" customHeight="1">
      <c r="A267" s="80"/>
      <c r="B267" s="1117" t="s">
        <v>1448</v>
      </c>
      <c r="C267" s="1117"/>
      <c r="D267" s="1117"/>
      <c r="E267" s="1117"/>
      <c r="F267" s="1117"/>
      <c r="G267" s="1117"/>
      <c r="H267" s="1117"/>
      <c r="I267" s="1117"/>
      <c r="J267" s="1117"/>
      <c r="K267" s="1117"/>
      <c r="L267" s="1117"/>
      <c r="M267" s="177"/>
      <c r="N267" s="80"/>
      <c r="O267" s="80"/>
      <c r="P267" s="80"/>
      <c r="Q267" s="80"/>
      <c r="R267" s="80"/>
      <c r="S267" s="80"/>
      <c r="T267" s="80"/>
      <c r="U267" s="80"/>
      <c r="V267" s="80"/>
      <c r="W267" s="80"/>
      <c r="X267" s="80"/>
      <c r="Y267" s="80"/>
      <c r="Z267" s="80"/>
      <c r="AA267" s="80"/>
    </row>
    <row r="268" spans="1:27" ht="12" customHeight="1">
      <c r="A268" s="80"/>
      <c r="B268" s="80"/>
      <c r="C268" s="80"/>
      <c r="D268" s="80"/>
      <c r="E268" s="80"/>
      <c r="F268" s="80"/>
      <c r="G268" s="80"/>
      <c r="H268" s="80"/>
      <c r="I268" s="80"/>
      <c r="J268" s="80"/>
      <c r="K268" s="80"/>
      <c r="L268" s="80"/>
      <c r="M268" s="177"/>
      <c r="N268" s="80"/>
      <c r="O268" s="80"/>
      <c r="P268" s="80"/>
      <c r="Q268" s="80"/>
      <c r="R268" s="80"/>
      <c r="S268" s="80"/>
      <c r="T268" s="80"/>
      <c r="U268" s="80"/>
      <c r="V268" s="80"/>
      <c r="W268" s="80"/>
      <c r="X268" s="80"/>
      <c r="Y268" s="80"/>
      <c r="Z268" s="80"/>
      <c r="AA268" s="80"/>
    </row>
    <row r="269" spans="1:27" ht="12" customHeight="1">
      <c r="A269" s="80"/>
      <c r="B269" s="2109" t="s">
        <v>1449</v>
      </c>
      <c r="C269" s="1972"/>
      <c r="D269" s="1972"/>
      <c r="E269" s="1972"/>
      <c r="F269" s="1972"/>
      <c r="G269" s="1972"/>
      <c r="H269" s="1972"/>
      <c r="I269" s="1972"/>
      <c r="J269" s="1972"/>
      <c r="K269" s="1972"/>
      <c r="L269" s="1970"/>
      <c r="M269" s="177"/>
      <c r="N269" s="80"/>
      <c r="O269" s="80"/>
      <c r="P269" s="80"/>
      <c r="Q269" s="80"/>
      <c r="R269" s="80"/>
      <c r="S269" s="80"/>
      <c r="T269" s="80"/>
      <c r="U269" s="80"/>
      <c r="V269" s="80"/>
      <c r="W269" s="80"/>
      <c r="X269" s="80"/>
      <c r="Y269" s="80"/>
      <c r="Z269" s="80"/>
      <c r="AA269" s="80"/>
    </row>
    <row r="270" spans="1:27" ht="12" customHeight="1">
      <c r="A270" s="80"/>
      <c r="B270" s="80"/>
      <c r="C270" s="80"/>
      <c r="D270" s="80"/>
      <c r="E270" s="80"/>
      <c r="F270" s="80"/>
      <c r="G270" s="80"/>
      <c r="H270" s="80"/>
      <c r="I270" s="80"/>
      <c r="J270" s="80"/>
      <c r="K270" s="80"/>
      <c r="L270" s="80"/>
      <c r="M270" s="177"/>
      <c r="N270" s="80"/>
      <c r="O270" s="80"/>
      <c r="P270" s="80"/>
      <c r="Q270" s="80"/>
      <c r="R270" s="80"/>
      <c r="S270" s="80"/>
      <c r="T270" s="80"/>
      <c r="U270" s="80"/>
      <c r="V270" s="80"/>
      <c r="W270" s="80"/>
      <c r="X270" s="80"/>
      <c r="Y270" s="80"/>
      <c r="Z270" s="80"/>
      <c r="AA270" s="80"/>
    </row>
    <row r="271" spans="1:27" ht="12" customHeight="1">
      <c r="A271" s="80"/>
      <c r="B271" s="1984" t="s">
        <v>1450</v>
      </c>
      <c r="C271" s="1972"/>
      <c r="D271" s="1972"/>
      <c r="E271" s="1972"/>
      <c r="F271" s="1972"/>
      <c r="G271" s="1972"/>
      <c r="H271" s="1972"/>
      <c r="I271" s="1972"/>
      <c r="J271" s="1972"/>
      <c r="K271" s="1972"/>
      <c r="L271" s="1970"/>
      <c r="M271" s="177"/>
      <c r="N271" s="80"/>
      <c r="O271" s="80"/>
      <c r="P271" s="80"/>
      <c r="Q271" s="80"/>
      <c r="R271" s="80"/>
      <c r="S271" s="80"/>
      <c r="T271" s="80"/>
      <c r="U271" s="80"/>
      <c r="V271" s="80"/>
      <c r="W271" s="80"/>
      <c r="X271" s="80"/>
      <c r="Y271" s="80"/>
      <c r="Z271" s="80"/>
      <c r="AA271" s="80"/>
    </row>
    <row r="272" spans="1:27" ht="12" customHeight="1">
      <c r="A272" s="80"/>
      <c r="B272" s="80"/>
      <c r="C272" s="80"/>
      <c r="D272" s="80"/>
      <c r="E272" s="80"/>
      <c r="F272" s="80"/>
      <c r="G272" s="80"/>
      <c r="H272" s="80"/>
      <c r="I272" s="80"/>
      <c r="J272" s="80"/>
      <c r="K272" s="80"/>
      <c r="L272" s="80"/>
      <c r="M272" s="177"/>
      <c r="N272" s="80"/>
      <c r="O272" s="80"/>
      <c r="P272" s="80"/>
      <c r="Q272" s="80"/>
      <c r="R272" s="80"/>
      <c r="S272" s="80"/>
      <c r="T272" s="80"/>
      <c r="U272" s="80"/>
      <c r="V272" s="80"/>
      <c r="W272" s="80"/>
      <c r="X272" s="80"/>
      <c r="Y272" s="80"/>
      <c r="Z272" s="80"/>
      <c r="AA272" s="80"/>
    </row>
    <row r="273" spans="1:27" ht="12" customHeight="1">
      <c r="A273" s="80"/>
      <c r="B273" s="80"/>
      <c r="C273" s="80"/>
      <c r="D273" s="80"/>
      <c r="E273" s="80"/>
      <c r="F273" s="80"/>
      <c r="G273" s="80"/>
      <c r="H273" s="80"/>
      <c r="I273" s="80"/>
      <c r="J273" s="80"/>
      <c r="K273" s="80"/>
      <c r="L273" s="80"/>
      <c r="M273" s="177"/>
      <c r="N273" s="80"/>
      <c r="O273" s="80"/>
      <c r="P273" s="80"/>
      <c r="Q273" s="80"/>
      <c r="R273" s="80"/>
      <c r="S273" s="80"/>
      <c r="T273" s="80"/>
      <c r="U273" s="80"/>
      <c r="V273" s="80"/>
      <c r="W273" s="80"/>
      <c r="X273" s="80"/>
      <c r="Y273" s="80"/>
      <c r="Z273" s="80"/>
      <c r="AA273" s="80"/>
    </row>
    <row r="274" spans="1:27" ht="12" customHeight="1">
      <c r="A274" s="80"/>
      <c r="B274" s="2110" t="s">
        <v>1451</v>
      </c>
      <c r="C274" s="1941"/>
      <c r="D274" s="1941"/>
      <c r="E274" s="1941"/>
      <c r="F274" s="1941"/>
      <c r="G274" s="1941"/>
      <c r="H274" s="1941"/>
      <c r="I274" s="1941"/>
      <c r="J274" s="10"/>
      <c r="K274" s="10"/>
      <c r="L274" s="80"/>
      <c r="M274" s="177"/>
      <c r="N274" s="80"/>
      <c r="O274" s="80"/>
      <c r="P274" s="80"/>
      <c r="Q274" s="80"/>
      <c r="R274" s="80"/>
      <c r="S274" s="80"/>
      <c r="T274" s="80"/>
      <c r="U274" s="80"/>
      <c r="V274" s="80"/>
      <c r="W274" s="80"/>
      <c r="X274" s="80"/>
      <c r="Y274" s="80"/>
      <c r="Z274" s="80"/>
      <c r="AA274" s="80"/>
    </row>
    <row r="275" spans="1:27" ht="6.75" customHeight="1">
      <c r="A275" s="80"/>
      <c r="B275" s="80"/>
      <c r="C275" s="80"/>
      <c r="D275" s="80"/>
      <c r="E275" s="80"/>
      <c r="F275" s="80"/>
      <c r="G275" s="80"/>
      <c r="H275" s="80"/>
      <c r="I275" s="80"/>
      <c r="J275" s="80"/>
      <c r="K275" s="80"/>
      <c r="L275" s="80"/>
      <c r="M275" s="177"/>
      <c r="N275" s="80"/>
      <c r="O275" s="80"/>
      <c r="P275" s="80"/>
      <c r="Q275" s="80"/>
      <c r="R275" s="80"/>
      <c r="S275" s="80"/>
      <c r="T275" s="80"/>
      <c r="U275" s="80"/>
      <c r="V275" s="80"/>
      <c r="W275" s="80"/>
      <c r="X275" s="80"/>
      <c r="Y275" s="80"/>
      <c r="Z275" s="80"/>
      <c r="AA275" s="80"/>
    </row>
    <row r="276" spans="1:27" ht="23.25" customHeight="1">
      <c r="A276" s="80"/>
      <c r="B276" s="1984" t="s">
        <v>1452</v>
      </c>
      <c r="C276" s="1972"/>
      <c r="D276" s="1972"/>
      <c r="E276" s="1972"/>
      <c r="F276" s="1972"/>
      <c r="G276" s="1972"/>
      <c r="H276" s="1972"/>
      <c r="I276" s="1972"/>
      <c r="J276" s="1972"/>
      <c r="K276" s="1972"/>
      <c r="L276" s="1970"/>
      <c r="M276" s="177"/>
      <c r="N276" s="80"/>
      <c r="O276" s="80"/>
      <c r="P276" s="80"/>
      <c r="Q276" s="80"/>
      <c r="R276" s="80"/>
      <c r="S276" s="80"/>
      <c r="T276" s="80"/>
      <c r="U276" s="80"/>
      <c r="V276" s="80"/>
      <c r="W276" s="80"/>
      <c r="X276" s="80"/>
      <c r="Y276" s="80"/>
      <c r="Z276" s="80"/>
      <c r="AA276" s="80"/>
    </row>
    <row r="277" spans="1:27" ht="15.75" customHeight="1">
      <c r="A277" s="82"/>
      <c r="B277" s="83"/>
      <c r="C277" s="83"/>
      <c r="D277" s="83"/>
      <c r="E277" s="83"/>
      <c r="F277" s="83"/>
      <c r="G277" s="80"/>
      <c r="H277" s="80"/>
      <c r="I277" s="80"/>
      <c r="J277" s="80"/>
      <c r="K277" s="80"/>
      <c r="L277" s="80"/>
      <c r="M277" s="177"/>
      <c r="N277" s="80"/>
      <c r="O277" s="80"/>
      <c r="P277" s="80"/>
      <c r="Q277" s="80"/>
      <c r="R277" s="80"/>
      <c r="S277" s="80"/>
      <c r="T277" s="80"/>
      <c r="U277" s="80"/>
      <c r="V277" s="80"/>
      <c r="W277" s="80"/>
      <c r="X277" s="80"/>
      <c r="Y277" s="80"/>
      <c r="Z277" s="80"/>
      <c r="AA277" s="80"/>
    </row>
    <row r="278" spans="1:27" ht="12.75" customHeight="1">
      <c r="A278" s="13"/>
      <c r="B278" s="124" t="s">
        <v>613</v>
      </c>
      <c r="C278" s="125"/>
      <c r="D278" s="126"/>
      <c r="E278" s="127"/>
      <c r="F278" s="126"/>
      <c r="G278" s="128"/>
      <c r="H278" s="128"/>
      <c r="I278" s="129"/>
      <c r="J278" s="125"/>
      <c r="K278" s="125"/>
      <c r="L278" s="130"/>
      <c r="M278" s="743"/>
      <c r="N278" s="123"/>
      <c r="O278" s="13"/>
      <c r="P278" s="13"/>
      <c r="Q278" s="13"/>
      <c r="R278" s="13"/>
      <c r="S278" s="13"/>
      <c r="T278" s="13"/>
      <c r="U278" s="13"/>
      <c r="V278" s="13"/>
      <c r="W278" s="13"/>
      <c r="X278" s="13"/>
      <c r="Y278" s="13"/>
      <c r="Z278" s="13"/>
      <c r="AA278" s="13"/>
    </row>
    <row r="279" spans="1:27" ht="12.75" customHeight="1">
      <c r="A279" s="15"/>
      <c r="B279" s="1099"/>
      <c r="C279" s="1093"/>
      <c r="D279" s="1100"/>
      <c r="E279" s="1101"/>
      <c r="F279" s="1100"/>
      <c r="G279" s="1102"/>
      <c r="H279" s="1102"/>
      <c r="I279" s="1103"/>
      <c r="J279" s="1093"/>
      <c r="K279" s="1093"/>
      <c r="L279" s="1104"/>
      <c r="M279" s="248"/>
      <c r="N279" s="15"/>
      <c r="O279" s="15"/>
      <c r="P279" s="15"/>
      <c r="Q279" s="15"/>
      <c r="R279" s="15"/>
      <c r="S279" s="15"/>
      <c r="T279" s="15"/>
      <c r="U279" s="15"/>
      <c r="V279" s="15"/>
      <c r="W279" s="15"/>
      <c r="X279" s="15"/>
      <c r="Y279" s="15"/>
      <c r="Z279" s="15"/>
      <c r="AA279" s="15"/>
    </row>
    <row r="280" spans="1:27" ht="12.75" customHeight="1">
      <c r="A280" s="15"/>
      <c r="B280" s="1099"/>
      <c r="C280" s="1093"/>
      <c r="D280" s="1100"/>
      <c r="E280" s="1101"/>
      <c r="F280" s="1100"/>
      <c r="G280" s="1102"/>
      <c r="H280" s="1102"/>
      <c r="I280" s="1103"/>
      <c r="J280" s="1093"/>
      <c r="K280" s="1093"/>
      <c r="L280" s="1104"/>
      <c r="M280" s="248"/>
      <c r="N280" s="15"/>
      <c r="O280" s="15"/>
      <c r="P280" s="15"/>
      <c r="Q280" s="15"/>
      <c r="R280" s="15"/>
      <c r="S280" s="15"/>
      <c r="T280" s="15"/>
      <c r="U280" s="15"/>
      <c r="V280" s="15"/>
      <c r="W280" s="15"/>
      <c r="X280" s="15"/>
      <c r="Y280" s="15"/>
      <c r="Z280" s="15"/>
      <c r="AA280" s="15"/>
    </row>
    <row r="281" spans="1:27" ht="12.75" customHeight="1">
      <c r="A281" s="15"/>
      <c r="B281" s="1099"/>
      <c r="C281" s="1093"/>
      <c r="D281" s="1100"/>
      <c r="E281" s="1101"/>
      <c r="F281" s="1100"/>
      <c r="G281" s="1102"/>
      <c r="H281" s="1102"/>
      <c r="I281" s="1103"/>
      <c r="J281" s="1093"/>
      <c r="K281" s="1093"/>
      <c r="L281" s="1104"/>
      <c r="M281" s="248"/>
      <c r="N281" s="15"/>
      <c r="O281" s="15"/>
      <c r="P281" s="15"/>
      <c r="Q281" s="15"/>
      <c r="R281" s="15"/>
      <c r="S281" s="15"/>
      <c r="T281" s="15"/>
      <c r="U281" s="15"/>
      <c r="V281" s="15"/>
      <c r="W281" s="15"/>
      <c r="X281" s="15"/>
      <c r="Y281" s="15"/>
      <c r="Z281" s="15"/>
      <c r="AA281" s="15"/>
    </row>
    <row r="282" spans="1:27" ht="12.75" customHeight="1">
      <c r="A282" s="15"/>
      <c r="B282" s="1099"/>
      <c r="C282" s="1093"/>
      <c r="D282" s="1100"/>
      <c r="E282" s="1101"/>
      <c r="F282" s="1100"/>
      <c r="G282" s="1102"/>
      <c r="H282" s="1102"/>
      <c r="I282" s="1103"/>
      <c r="J282" s="1093"/>
      <c r="K282" s="1093"/>
      <c r="L282" s="1104"/>
      <c r="M282" s="248"/>
      <c r="N282" s="15"/>
      <c r="O282" s="15"/>
      <c r="P282" s="15"/>
      <c r="Q282" s="15"/>
      <c r="R282" s="15"/>
      <c r="S282" s="15"/>
      <c r="T282" s="15"/>
      <c r="U282" s="15"/>
      <c r="V282" s="15"/>
      <c r="W282" s="15"/>
      <c r="X282" s="15"/>
      <c r="Y282" s="15"/>
      <c r="Z282" s="15"/>
      <c r="AA282" s="15"/>
    </row>
    <row r="283" spans="1:27" ht="12.75" customHeight="1">
      <c r="A283" s="15"/>
      <c r="B283" s="1099"/>
      <c r="C283" s="1093"/>
      <c r="D283" s="1100"/>
      <c r="E283" s="1101"/>
      <c r="F283" s="1100"/>
      <c r="G283" s="1102"/>
      <c r="H283" s="1102"/>
      <c r="I283" s="1103"/>
      <c r="J283" s="1093"/>
      <c r="K283" s="1093"/>
      <c r="L283" s="1104"/>
      <c r="M283" s="248"/>
      <c r="N283" s="15"/>
      <c r="O283" s="15"/>
      <c r="P283" s="15"/>
      <c r="Q283" s="15"/>
      <c r="R283" s="15"/>
      <c r="S283" s="15"/>
      <c r="T283" s="15"/>
      <c r="U283" s="15"/>
      <c r="V283" s="15"/>
      <c r="W283" s="15"/>
      <c r="X283" s="15"/>
      <c r="Y283" s="15"/>
      <c r="Z283" s="15"/>
      <c r="AA283" s="15"/>
    </row>
    <row r="284" spans="1:27" ht="12.75" customHeight="1">
      <c r="A284" s="15"/>
      <c r="B284" s="1099"/>
      <c r="C284" s="1093"/>
      <c r="D284" s="1100"/>
      <c r="E284" s="1101"/>
      <c r="F284" s="1100"/>
      <c r="G284" s="1102"/>
      <c r="H284" s="1102"/>
      <c r="I284" s="1103"/>
      <c r="J284" s="1093"/>
      <c r="K284" s="1093"/>
      <c r="L284" s="1104"/>
      <c r="M284" s="248"/>
      <c r="N284" s="15"/>
      <c r="O284" s="15"/>
      <c r="P284" s="15"/>
      <c r="Q284" s="15"/>
      <c r="R284" s="15"/>
      <c r="S284" s="15"/>
      <c r="T284" s="15"/>
      <c r="U284" s="15"/>
      <c r="V284" s="15"/>
      <c r="W284" s="15"/>
      <c r="X284" s="15"/>
      <c r="Y284" s="15"/>
      <c r="Z284" s="15"/>
      <c r="AA284" s="15"/>
    </row>
    <row r="285" spans="1:27" ht="12.75" customHeight="1">
      <c r="A285" s="15"/>
      <c r="B285" s="1099"/>
      <c r="C285" s="1093"/>
      <c r="D285" s="1100"/>
      <c r="E285" s="1101"/>
      <c r="F285" s="1100"/>
      <c r="G285" s="1102"/>
      <c r="H285" s="1102"/>
      <c r="I285" s="1103"/>
      <c r="J285" s="1093"/>
      <c r="K285" s="1093"/>
      <c r="L285" s="1104"/>
      <c r="M285" s="248"/>
      <c r="N285" s="15"/>
      <c r="O285" s="15"/>
      <c r="P285" s="15"/>
      <c r="Q285" s="15"/>
      <c r="R285" s="15"/>
      <c r="S285" s="15"/>
      <c r="T285" s="15"/>
      <c r="U285" s="15"/>
      <c r="V285" s="15"/>
      <c r="W285" s="15"/>
      <c r="X285" s="15"/>
      <c r="Y285" s="15"/>
      <c r="Z285" s="15"/>
      <c r="AA285" s="15"/>
    </row>
    <row r="286" spans="1:27" ht="12.75" customHeight="1">
      <c r="A286" s="15"/>
      <c r="B286" s="1105"/>
      <c r="C286" s="1093"/>
      <c r="D286" s="1100"/>
      <c r="E286" s="1101"/>
      <c r="F286" s="1100"/>
      <c r="G286" s="1102"/>
      <c r="H286" s="1102"/>
      <c r="I286" s="1103"/>
      <c r="J286" s="1093"/>
      <c r="K286" s="1093"/>
      <c r="L286" s="1104"/>
      <c r="M286" s="248"/>
      <c r="N286" s="15"/>
      <c r="O286" s="15"/>
      <c r="P286" s="15"/>
      <c r="Q286" s="15"/>
      <c r="R286" s="15"/>
      <c r="S286" s="15"/>
      <c r="T286" s="15"/>
      <c r="U286" s="15"/>
      <c r="V286" s="15"/>
      <c r="W286" s="15"/>
      <c r="X286" s="15"/>
      <c r="Y286" s="15"/>
      <c r="Z286" s="15"/>
      <c r="AA286" s="15"/>
    </row>
    <row r="287" spans="1:27" ht="12.75" customHeight="1">
      <c r="A287" s="15"/>
      <c r="B287" s="1105"/>
      <c r="C287" s="1093"/>
      <c r="D287" s="1100"/>
      <c r="E287" s="1101"/>
      <c r="F287" s="1100"/>
      <c r="G287" s="1102"/>
      <c r="H287" s="1102"/>
      <c r="I287" s="1103"/>
      <c r="J287" s="1093"/>
      <c r="K287" s="1093"/>
      <c r="L287" s="1104"/>
      <c r="M287" s="248"/>
      <c r="N287" s="15"/>
      <c r="O287" s="15"/>
      <c r="P287" s="15"/>
      <c r="Q287" s="15"/>
      <c r="R287" s="15"/>
      <c r="S287" s="15"/>
      <c r="T287" s="15"/>
      <c r="U287" s="15"/>
      <c r="V287" s="15"/>
      <c r="W287" s="15"/>
      <c r="X287" s="15"/>
      <c r="Y287" s="15"/>
      <c r="Z287" s="15"/>
      <c r="AA287" s="15"/>
    </row>
    <row r="288" spans="1:27" ht="12.75" customHeight="1">
      <c r="A288" s="15"/>
      <c r="B288" s="1106"/>
      <c r="C288" s="1107"/>
      <c r="D288" s="1108"/>
      <c r="E288" s="1109"/>
      <c r="F288" s="1108"/>
      <c r="G288" s="1110"/>
      <c r="H288" s="1110"/>
      <c r="I288" s="1111"/>
      <c r="J288" s="1107"/>
      <c r="K288" s="1107"/>
      <c r="L288" s="1112"/>
      <c r="M288" s="248"/>
      <c r="N288" s="15"/>
      <c r="O288" s="15"/>
      <c r="P288" s="15"/>
      <c r="Q288" s="15"/>
      <c r="R288" s="15"/>
      <c r="S288" s="15"/>
      <c r="T288" s="15"/>
      <c r="U288" s="15"/>
      <c r="V288" s="15"/>
      <c r="W288" s="15"/>
      <c r="X288" s="15"/>
      <c r="Y288" s="15"/>
      <c r="Z288" s="15"/>
      <c r="AA288" s="15"/>
    </row>
    <row r="289" spans="1:27" ht="15.75" customHeight="1">
      <c r="A289" s="82"/>
      <c r="B289" s="83"/>
      <c r="C289" s="83"/>
      <c r="D289" s="83"/>
      <c r="E289" s="83"/>
      <c r="F289" s="83"/>
      <c r="G289" s="80"/>
      <c r="H289" s="80"/>
      <c r="I289" s="80"/>
      <c r="J289" s="80"/>
      <c r="K289" s="80"/>
      <c r="L289" s="80"/>
      <c r="M289" s="177"/>
      <c r="N289" s="80"/>
      <c r="O289" s="80"/>
      <c r="P289" s="80"/>
      <c r="Q289" s="80"/>
      <c r="R289" s="80"/>
      <c r="S289" s="80"/>
      <c r="T289" s="80"/>
      <c r="U289" s="80"/>
      <c r="V289" s="80"/>
      <c r="W289" s="80"/>
      <c r="X289" s="80"/>
      <c r="Y289" s="80"/>
      <c r="Z289" s="80"/>
      <c r="AA289" s="80"/>
    </row>
    <row r="290" spans="1:27" ht="15.75" customHeight="1">
      <c r="A290" s="11" t="s">
        <v>76</v>
      </c>
      <c r="B290" s="15" t="s">
        <v>77</v>
      </c>
      <c r="C290" s="80"/>
      <c r="D290" s="80"/>
      <c r="E290" s="80"/>
      <c r="F290" s="80"/>
      <c r="G290" s="80"/>
      <c r="H290" s="80"/>
      <c r="I290" s="80"/>
      <c r="J290" s="80"/>
      <c r="K290" s="80"/>
      <c r="L290" s="80"/>
      <c r="M290" s="177"/>
      <c r="N290" s="80"/>
      <c r="O290" s="80"/>
      <c r="P290" s="80"/>
      <c r="Q290" s="80"/>
      <c r="R290" s="80"/>
      <c r="S290" s="80"/>
      <c r="T290" s="80"/>
      <c r="U290" s="80"/>
      <c r="V290" s="80"/>
      <c r="W290" s="80"/>
      <c r="X290" s="80"/>
      <c r="Y290" s="80"/>
      <c r="Z290" s="80"/>
      <c r="AA290" s="80"/>
    </row>
    <row r="291" spans="1:27" ht="15.75" customHeight="1">
      <c r="A291" s="15"/>
      <c r="B291" s="80"/>
      <c r="C291" s="80"/>
      <c r="D291" s="80"/>
      <c r="F291" s="80"/>
      <c r="G291" s="80"/>
      <c r="H291" s="80"/>
      <c r="I291" s="80"/>
      <c r="J291" s="80"/>
      <c r="K291" s="80"/>
      <c r="L291" s="80"/>
      <c r="M291" s="177"/>
      <c r="N291" s="80"/>
      <c r="O291" s="80"/>
      <c r="P291" s="80"/>
      <c r="Q291" s="80"/>
      <c r="R291" s="80"/>
      <c r="S291" s="80"/>
      <c r="T291" s="80"/>
      <c r="U291" s="80"/>
      <c r="V291" s="80"/>
      <c r="W291" s="80"/>
      <c r="X291" s="80"/>
      <c r="Y291" s="80"/>
      <c r="Z291" s="80"/>
      <c r="AA291" s="80"/>
    </row>
    <row r="292" spans="1:27" ht="15.75" customHeight="1">
      <c r="A292" s="15"/>
      <c r="B292" s="80"/>
      <c r="C292" s="80"/>
      <c r="D292" s="80"/>
      <c r="E292" s="1964">
        <v>44742</v>
      </c>
      <c r="F292" s="1965"/>
      <c r="G292" s="1965"/>
      <c r="H292" s="1952"/>
      <c r="I292" s="1964">
        <v>44377</v>
      </c>
      <c r="J292" s="1965"/>
      <c r="K292" s="1965"/>
      <c r="L292" s="1952"/>
      <c r="M292" s="177"/>
      <c r="N292" s="80"/>
      <c r="O292" s="80"/>
      <c r="P292" s="80"/>
      <c r="Q292" s="80"/>
      <c r="R292" s="80"/>
      <c r="S292" s="80"/>
      <c r="T292" s="80"/>
      <c r="U292" s="80"/>
      <c r="V292" s="80"/>
      <c r="W292" s="80"/>
      <c r="X292" s="80"/>
      <c r="Y292" s="80"/>
      <c r="Z292" s="80"/>
      <c r="AA292" s="80"/>
    </row>
    <row r="293" spans="1:27" ht="50.25" customHeight="1">
      <c r="A293" s="15"/>
      <c r="B293" s="80"/>
      <c r="C293" s="80"/>
      <c r="D293" s="80"/>
      <c r="E293" s="92" t="s">
        <v>138</v>
      </c>
      <c r="F293" s="92" t="s">
        <v>597</v>
      </c>
      <c r="G293" s="92" t="s">
        <v>140</v>
      </c>
      <c r="H293" s="92" t="s">
        <v>141</v>
      </c>
      <c r="I293" s="92" t="s">
        <v>138</v>
      </c>
      <c r="J293" s="92" t="s">
        <v>597</v>
      </c>
      <c r="K293" s="92" t="s">
        <v>140</v>
      </c>
      <c r="L293" s="92" t="s">
        <v>141</v>
      </c>
      <c r="M293" s="177"/>
      <c r="N293" s="80"/>
      <c r="O293" s="80"/>
      <c r="P293" s="80"/>
      <c r="Q293" s="80"/>
      <c r="R293" s="80"/>
      <c r="S293" s="80"/>
      <c r="T293" s="80"/>
      <c r="U293" s="80"/>
      <c r="V293" s="80"/>
      <c r="W293" s="80"/>
      <c r="X293" s="80"/>
      <c r="Y293" s="80"/>
      <c r="Z293" s="80"/>
      <c r="AA293" s="80"/>
    </row>
    <row r="294" spans="1:27">
      <c r="A294" s="15"/>
      <c r="B294" s="80"/>
      <c r="C294" s="80"/>
      <c r="D294" s="80"/>
      <c r="E294" s="94" t="s">
        <v>142</v>
      </c>
      <c r="F294" s="94" t="s">
        <v>142</v>
      </c>
      <c r="G294" s="94" t="s">
        <v>142</v>
      </c>
      <c r="H294" s="94" t="s">
        <v>142</v>
      </c>
      <c r="I294" s="94" t="s">
        <v>142</v>
      </c>
      <c r="J294" s="94" t="s">
        <v>142</v>
      </c>
      <c r="K294" s="94" t="s">
        <v>142</v>
      </c>
      <c r="L294" s="94" t="s">
        <v>142</v>
      </c>
      <c r="M294" s="177"/>
      <c r="N294" s="80"/>
      <c r="O294" s="80"/>
      <c r="P294" s="80"/>
      <c r="Q294" s="80"/>
      <c r="R294" s="80"/>
      <c r="S294" s="80"/>
      <c r="T294" s="80"/>
      <c r="U294" s="80"/>
      <c r="V294" s="80"/>
      <c r="W294" s="80"/>
      <c r="X294" s="80"/>
      <c r="Y294" s="80"/>
      <c r="Z294" s="80"/>
      <c r="AA294" s="80"/>
    </row>
    <row r="295" spans="1:27">
      <c r="A295" s="15"/>
      <c r="B295" s="80" t="s">
        <v>1453</v>
      </c>
      <c r="C295" s="80"/>
      <c r="D295" s="80"/>
      <c r="E295" s="1643"/>
      <c r="F295" s="1643"/>
      <c r="G295" s="1860">
        <f>SUM(E295:F295)</f>
        <v>0</v>
      </c>
      <c r="H295" s="1643"/>
      <c r="I295" s="1643"/>
      <c r="J295" s="1643"/>
      <c r="K295" s="1860">
        <f>SUM(I295:J295)</f>
        <v>0</v>
      </c>
      <c r="L295" s="1643"/>
      <c r="M295" s="177"/>
      <c r="N295" s="80"/>
      <c r="O295" s="80"/>
      <c r="P295" s="80"/>
      <c r="Q295" s="80"/>
      <c r="R295" s="80"/>
      <c r="S295" s="80"/>
      <c r="T295" s="80"/>
      <c r="U295" s="80"/>
      <c r="V295" s="80"/>
      <c r="W295" s="80"/>
      <c r="X295" s="80"/>
      <c r="Y295" s="80"/>
      <c r="Z295" s="80"/>
      <c r="AA295" s="80"/>
    </row>
    <row r="296" spans="1:27">
      <c r="A296" s="15"/>
      <c r="B296" s="80" t="s">
        <v>1454</v>
      </c>
      <c r="C296" s="80"/>
      <c r="D296" s="80"/>
      <c r="E296" s="1643"/>
      <c r="F296" s="1643"/>
      <c r="G296" s="1860">
        <f t="shared" ref="G296:G298" si="33">SUM(E296:F296)</f>
        <v>0</v>
      </c>
      <c r="H296" s="1643"/>
      <c r="I296" s="1643"/>
      <c r="J296" s="1643"/>
      <c r="K296" s="1860">
        <f t="shared" ref="K296:K298" si="34">SUM(I296:J296)</f>
        <v>0</v>
      </c>
      <c r="L296" s="1643"/>
      <c r="M296" s="177"/>
      <c r="N296" s="80"/>
      <c r="O296" s="80"/>
      <c r="P296" s="80"/>
      <c r="Q296" s="80"/>
      <c r="R296" s="80"/>
      <c r="S296" s="80"/>
      <c r="T296" s="80"/>
      <c r="U296" s="80"/>
      <c r="V296" s="80"/>
      <c r="W296" s="80"/>
      <c r="X296" s="80"/>
      <c r="Y296" s="80"/>
      <c r="Z296" s="80"/>
      <c r="AA296" s="80"/>
    </row>
    <row r="297" spans="1:27">
      <c r="A297" s="15"/>
      <c r="B297" s="80" t="s">
        <v>1455</v>
      </c>
      <c r="C297" s="80"/>
      <c r="D297" s="80"/>
      <c r="E297" s="1643"/>
      <c r="F297" s="1643"/>
      <c r="G297" s="1860">
        <f t="shared" si="33"/>
        <v>0</v>
      </c>
      <c r="H297" s="1643"/>
      <c r="I297" s="1643"/>
      <c r="J297" s="1643"/>
      <c r="K297" s="1860">
        <f t="shared" si="34"/>
        <v>0</v>
      </c>
      <c r="L297" s="1643"/>
      <c r="M297" s="177"/>
      <c r="N297" s="80"/>
      <c r="O297" s="80"/>
      <c r="P297" s="80"/>
      <c r="Q297" s="80"/>
      <c r="R297" s="80"/>
      <c r="S297" s="80"/>
      <c r="T297" s="80"/>
      <c r="U297" s="80"/>
      <c r="V297" s="80"/>
      <c r="W297" s="80"/>
      <c r="X297" s="80"/>
      <c r="Y297" s="80"/>
      <c r="Z297" s="80"/>
      <c r="AA297" s="80"/>
    </row>
    <row r="298" spans="1:27">
      <c r="A298" s="15"/>
      <c r="B298" s="80" t="s">
        <v>1456</v>
      </c>
      <c r="C298" s="80"/>
      <c r="D298" s="80"/>
      <c r="E298" s="1643"/>
      <c r="F298" s="1643"/>
      <c r="G298" s="1860">
        <f t="shared" si="33"/>
        <v>0</v>
      </c>
      <c r="H298" s="1643"/>
      <c r="I298" s="1643"/>
      <c r="J298" s="1643"/>
      <c r="K298" s="1860">
        <f t="shared" si="34"/>
        <v>0</v>
      </c>
      <c r="L298" s="1643"/>
      <c r="M298" s="177"/>
      <c r="N298" s="80"/>
      <c r="O298" s="80"/>
      <c r="P298" s="80"/>
      <c r="Q298" s="80"/>
      <c r="R298" s="80"/>
      <c r="S298" s="80"/>
      <c r="T298" s="80"/>
      <c r="U298" s="80"/>
      <c r="V298" s="80"/>
      <c r="W298" s="80"/>
      <c r="X298" s="80"/>
      <c r="Y298" s="80"/>
      <c r="Z298" s="80"/>
      <c r="AA298" s="80"/>
    </row>
    <row r="299" spans="1:27" ht="15.75" thickBot="1">
      <c r="A299" s="15"/>
      <c r="B299" s="15" t="s">
        <v>1457</v>
      </c>
      <c r="C299" s="15"/>
      <c r="D299" s="15"/>
      <c r="E299" s="1791">
        <f t="shared" ref="E299:L299" si="35">SUM(E295:E298)</f>
        <v>0</v>
      </c>
      <c r="F299" s="1791">
        <f t="shared" si="35"/>
        <v>0</v>
      </c>
      <c r="G299" s="1791">
        <f t="shared" si="35"/>
        <v>0</v>
      </c>
      <c r="H299" s="1791">
        <f t="shared" si="35"/>
        <v>0</v>
      </c>
      <c r="I299" s="1791">
        <f t="shared" si="35"/>
        <v>0</v>
      </c>
      <c r="J299" s="1791">
        <f t="shared" si="35"/>
        <v>0</v>
      </c>
      <c r="K299" s="1791">
        <f t="shared" si="35"/>
        <v>0</v>
      </c>
      <c r="L299" s="1791">
        <f t="shared" si="35"/>
        <v>0</v>
      </c>
      <c r="M299" s="177"/>
      <c r="N299" s="80"/>
      <c r="O299" s="80"/>
      <c r="P299" s="80"/>
      <c r="Q299" s="80"/>
      <c r="R299" s="80"/>
      <c r="S299" s="80"/>
      <c r="T299" s="80"/>
      <c r="U299" s="80"/>
      <c r="V299" s="80"/>
      <c r="W299" s="80"/>
      <c r="X299" s="80"/>
      <c r="Y299" s="80"/>
      <c r="Z299" s="80"/>
      <c r="AA299" s="80"/>
    </row>
    <row r="300" spans="1:27" ht="15.75" thickTop="1">
      <c r="A300" s="15"/>
      <c r="B300" s="80"/>
      <c r="C300" s="80"/>
      <c r="D300" s="80"/>
      <c r="E300" s="1589"/>
      <c r="F300" s="1589"/>
      <c r="G300" s="1589"/>
      <c r="H300" s="1589"/>
      <c r="I300" s="1589"/>
      <c r="J300" s="1589"/>
      <c r="K300" s="1589"/>
      <c r="L300" s="1589"/>
      <c r="M300" s="177"/>
      <c r="N300" s="80"/>
      <c r="O300" s="80"/>
      <c r="P300" s="80"/>
      <c r="Q300" s="80"/>
      <c r="R300" s="80"/>
      <c r="S300" s="80"/>
      <c r="T300" s="80"/>
      <c r="U300" s="80"/>
      <c r="V300" s="80"/>
      <c r="W300" s="80"/>
      <c r="X300" s="80"/>
      <c r="Y300" s="80"/>
      <c r="Z300" s="80"/>
      <c r="AA300" s="80"/>
    </row>
    <row r="301" spans="1:27">
      <c r="A301" s="15"/>
      <c r="B301" s="80" t="s">
        <v>974</v>
      </c>
      <c r="C301" s="80"/>
      <c r="D301" s="80"/>
      <c r="E301" s="1638">
        <f>-'1a.Detailed SOFP '!G727</f>
        <v>0</v>
      </c>
      <c r="F301" s="1638">
        <f>-'1a.Detailed SOFP '!H727</f>
        <v>0</v>
      </c>
      <c r="G301" s="1638">
        <f>-'1a.Detailed SOFP '!I727</f>
        <v>0</v>
      </c>
      <c r="H301" s="1638">
        <f>-'1a.Detailed SOFP '!J727</f>
        <v>0</v>
      </c>
      <c r="I301" s="1638">
        <f>-'1a.Detailed SOFP '!K727</f>
        <v>0</v>
      </c>
      <c r="J301" s="1638">
        <f>-'1a.Detailed SOFP '!L727</f>
        <v>0</v>
      </c>
      <c r="K301" s="1638">
        <f>-'1a.Detailed SOFP '!M727</f>
        <v>0</v>
      </c>
      <c r="L301" s="1638">
        <f>-'1a.Detailed SOFP '!N727</f>
        <v>0</v>
      </c>
      <c r="M301" s="177"/>
      <c r="N301" s="80"/>
      <c r="O301" s="80"/>
      <c r="P301" s="80"/>
      <c r="Q301" s="80"/>
      <c r="R301" s="80"/>
      <c r="S301" s="80"/>
      <c r="T301" s="80"/>
      <c r="U301" s="80"/>
      <c r="V301" s="80"/>
      <c r="W301" s="80"/>
      <c r="X301" s="80"/>
      <c r="Y301" s="80"/>
      <c r="Z301" s="80"/>
      <c r="AA301" s="80"/>
    </row>
    <row r="302" spans="1:27">
      <c r="A302" s="15"/>
      <c r="B302" s="80" t="s">
        <v>975</v>
      </c>
      <c r="C302" s="80"/>
      <c r="D302" s="80"/>
      <c r="E302" s="1638">
        <f>-'1a.Detailed SOFP '!G861</f>
        <v>0</v>
      </c>
      <c r="F302" s="1638">
        <f>-'1a.Detailed SOFP '!H861</f>
        <v>0</v>
      </c>
      <c r="G302" s="1638">
        <f>-'1a.Detailed SOFP '!I861</f>
        <v>0</v>
      </c>
      <c r="H302" s="1638">
        <f>-'1a.Detailed SOFP '!J861</f>
        <v>0</v>
      </c>
      <c r="I302" s="1638">
        <f>-'1a.Detailed SOFP '!K861</f>
        <v>0</v>
      </c>
      <c r="J302" s="1638">
        <f>-'1a.Detailed SOFP '!L861</f>
        <v>0</v>
      </c>
      <c r="K302" s="1638">
        <f>-'1a.Detailed SOFP '!M861</f>
        <v>0</v>
      </c>
      <c r="L302" s="1638">
        <f>-'1a.Detailed SOFP '!N861</f>
        <v>0</v>
      </c>
      <c r="M302" s="177"/>
      <c r="N302" s="80"/>
      <c r="O302" s="80"/>
      <c r="P302" s="80"/>
      <c r="Q302" s="80"/>
      <c r="R302" s="80"/>
      <c r="S302" s="80"/>
      <c r="T302" s="80"/>
      <c r="U302" s="80"/>
      <c r="V302" s="80"/>
      <c r="W302" s="80"/>
      <c r="X302" s="80"/>
      <c r="Y302" s="80"/>
      <c r="Z302" s="80"/>
      <c r="AA302" s="80"/>
    </row>
    <row r="303" spans="1:27" ht="15.75" thickBot="1">
      <c r="A303" s="15"/>
      <c r="B303" s="15" t="s">
        <v>232</v>
      </c>
      <c r="C303" s="15"/>
      <c r="D303" s="15"/>
      <c r="E303" s="1791">
        <f t="shared" ref="E303:L303" si="36">SUM(E301:E302)</f>
        <v>0</v>
      </c>
      <c r="F303" s="1791">
        <f t="shared" si="36"/>
        <v>0</v>
      </c>
      <c r="G303" s="1791">
        <f t="shared" si="36"/>
        <v>0</v>
      </c>
      <c r="H303" s="1791">
        <f t="shared" si="36"/>
        <v>0</v>
      </c>
      <c r="I303" s="1791">
        <f t="shared" si="36"/>
        <v>0</v>
      </c>
      <c r="J303" s="1791">
        <f t="shared" si="36"/>
        <v>0</v>
      </c>
      <c r="K303" s="1791">
        <f t="shared" si="36"/>
        <v>0</v>
      </c>
      <c r="L303" s="1791">
        <f t="shared" si="36"/>
        <v>0</v>
      </c>
      <c r="M303" s="177"/>
      <c r="N303" s="80"/>
      <c r="O303" s="80"/>
      <c r="P303" s="80"/>
      <c r="Q303" s="80"/>
      <c r="R303" s="80"/>
      <c r="S303" s="80"/>
      <c r="T303" s="80"/>
      <c r="U303" s="80"/>
      <c r="V303" s="80"/>
      <c r="W303" s="80"/>
      <c r="X303" s="80"/>
      <c r="Y303" s="80"/>
      <c r="Z303" s="80"/>
      <c r="AA303" s="80"/>
    </row>
    <row r="304" spans="1:27" ht="15.75" thickTop="1">
      <c r="A304" s="15"/>
      <c r="B304" s="80"/>
      <c r="C304" s="80"/>
      <c r="D304" s="80"/>
      <c r="E304" s="1589"/>
      <c r="F304" s="1589"/>
      <c r="G304" s="1589"/>
      <c r="H304" s="1589"/>
      <c r="I304" s="1589"/>
      <c r="J304" s="1589"/>
      <c r="K304" s="1589"/>
      <c r="L304" s="1589"/>
      <c r="M304" s="177"/>
      <c r="N304" s="80"/>
      <c r="O304" s="80"/>
      <c r="P304" s="80"/>
      <c r="Q304" s="80"/>
      <c r="R304" s="80"/>
      <c r="S304" s="80"/>
      <c r="T304" s="80"/>
      <c r="U304" s="80"/>
      <c r="V304" s="80"/>
      <c r="W304" s="80"/>
      <c r="X304" s="80"/>
      <c r="Y304" s="80"/>
      <c r="Z304" s="80"/>
      <c r="AA304" s="80"/>
    </row>
    <row r="305" spans="1:27" ht="12" customHeight="1">
      <c r="A305" s="136"/>
      <c r="B305" s="136" t="s">
        <v>618</v>
      </c>
      <c r="C305" s="136"/>
      <c r="D305" s="136"/>
      <c r="E305" s="1621">
        <f t="shared" ref="E305:L305" si="37">E299-E303</f>
        <v>0</v>
      </c>
      <c r="F305" s="1621">
        <f t="shared" si="37"/>
        <v>0</v>
      </c>
      <c r="G305" s="1621">
        <f t="shared" si="37"/>
        <v>0</v>
      </c>
      <c r="H305" s="1621">
        <f t="shared" si="37"/>
        <v>0</v>
      </c>
      <c r="I305" s="1621">
        <f t="shared" si="37"/>
        <v>0</v>
      </c>
      <c r="J305" s="1621">
        <f t="shared" si="37"/>
        <v>0</v>
      </c>
      <c r="K305" s="1621">
        <f t="shared" si="37"/>
        <v>0</v>
      </c>
      <c r="L305" s="1621">
        <f t="shared" si="37"/>
        <v>0</v>
      </c>
      <c r="M305" s="177"/>
      <c r="N305" s="136"/>
      <c r="O305" s="136"/>
      <c r="P305" s="136"/>
      <c r="Q305" s="136"/>
      <c r="R305" s="136"/>
      <c r="S305" s="136"/>
      <c r="T305" s="136"/>
      <c r="U305" s="136"/>
      <c r="V305" s="136"/>
      <c r="W305" s="136"/>
      <c r="X305" s="136"/>
      <c r="Y305" s="136"/>
      <c r="Z305" s="136"/>
      <c r="AA305" s="136"/>
    </row>
    <row r="306" spans="1:27" ht="12" customHeight="1">
      <c r="A306" s="15"/>
      <c r="B306" s="15"/>
      <c r="C306" s="80"/>
      <c r="D306" s="80"/>
      <c r="E306" s="80"/>
      <c r="F306" s="80"/>
      <c r="G306" s="80"/>
      <c r="H306" s="80"/>
      <c r="I306" s="80"/>
      <c r="J306" s="80"/>
      <c r="K306" s="80"/>
      <c r="L306" s="80"/>
      <c r="M306" s="177"/>
      <c r="N306" s="80"/>
      <c r="O306" s="80"/>
      <c r="P306" s="80"/>
      <c r="Q306" s="80"/>
      <c r="R306" s="80"/>
      <c r="S306" s="80"/>
      <c r="T306" s="80"/>
      <c r="U306" s="80"/>
      <c r="V306" s="80"/>
      <c r="W306" s="80"/>
      <c r="X306" s="80"/>
      <c r="Y306" s="80"/>
      <c r="Z306" s="80"/>
      <c r="AA306" s="80"/>
    </row>
    <row r="307" spans="1:27" ht="12.75" customHeight="1">
      <c r="A307" s="13"/>
      <c r="B307" s="124" t="s">
        <v>613</v>
      </c>
      <c r="C307" s="125"/>
      <c r="D307" s="126"/>
      <c r="E307" s="127"/>
      <c r="F307" s="126"/>
      <c r="G307" s="128"/>
      <c r="H307" s="128"/>
      <c r="I307" s="129"/>
      <c r="J307" s="125"/>
      <c r="K307" s="125"/>
      <c r="L307" s="130"/>
      <c r="M307" s="743"/>
      <c r="N307" s="123"/>
      <c r="O307" s="13"/>
      <c r="P307" s="13"/>
      <c r="Q307" s="13"/>
      <c r="R307" s="13"/>
      <c r="S307" s="13"/>
      <c r="T307" s="13"/>
      <c r="U307" s="13"/>
      <c r="V307" s="13"/>
      <c r="W307" s="13"/>
      <c r="X307" s="13"/>
      <c r="Y307" s="13"/>
      <c r="Z307" s="13"/>
      <c r="AA307" s="13"/>
    </row>
    <row r="308" spans="1:27" ht="12.75" customHeight="1">
      <c r="A308" s="15"/>
      <c r="B308" s="1099"/>
      <c r="C308" s="1093"/>
      <c r="D308" s="1100"/>
      <c r="E308" s="1101"/>
      <c r="F308" s="1100"/>
      <c r="G308" s="1102"/>
      <c r="H308" s="1102"/>
      <c r="I308" s="1103"/>
      <c r="J308" s="1093"/>
      <c r="K308" s="1093"/>
      <c r="L308" s="1104"/>
      <c r="M308" s="248"/>
      <c r="N308" s="15"/>
      <c r="O308" s="15"/>
      <c r="P308" s="15"/>
      <c r="Q308" s="15"/>
      <c r="R308" s="15"/>
      <c r="S308" s="15"/>
      <c r="T308" s="15"/>
      <c r="U308" s="15"/>
      <c r="V308" s="15"/>
      <c r="W308" s="15"/>
      <c r="X308" s="15"/>
      <c r="Y308" s="15"/>
      <c r="Z308" s="15"/>
      <c r="AA308" s="15"/>
    </row>
    <row r="309" spans="1:27" ht="12.75" customHeight="1">
      <c r="A309" s="15"/>
      <c r="B309" s="1099"/>
      <c r="C309" s="1093"/>
      <c r="D309" s="1100"/>
      <c r="E309" s="1101"/>
      <c r="F309" s="1100"/>
      <c r="G309" s="1102"/>
      <c r="H309" s="1102"/>
      <c r="I309" s="1103"/>
      <c r="J309" s="1093"/>
      <c r="K309" s="1093"/>
      <c r="L309" s="1104"/>
      <c r="M309" s="248"/>
      <c r="N309" s="15"/>
      <c r="O309" s="15"/>
      <c r="P309" s="15"/>
      <c r="Q309" s="15"/>
      <c r="R309" s="15"/>
      <c r="S309" s="15"/>
      <c r="T309" s="15"/>
      <c r="U309" s="15"/>
      <c r="V309" s="15"/>
      <c r="W309" s="15"/>
      <c r="X309" s="15"/>
      <c r="Y309" s="15"/>
      <c r="Z309" s="15"/>
      <c r="AA309" s="15"/>
    </row>
    <row r="310" spans="1:27" ht="12.75" customHeight="1">
      <c r="A310" s="15"/>
      <c r="B310" s="1099"/>
      <c r="C310" s="1093"/>
      <c r="D310" s="1100"/>
      <c r="E310" s="1101"/>
      <c r="F310" s="1100"/>
      <c r="G310" s="1102"/>
      <c r="H310" s="1102"/>
      <c r="I310" s="1103"/>
      <c r="J310" s="1093"/>
      <c r="K310" s="1093"/>
      <c r="L310" s="1104"/>
      <c r="M310" s="248"/>
      <c r="N310" s="15"/>
      <c r="O310" s="15"/>
      <c r="P310" s="15"/>
      <c r="Q310" s="15"/>
      <c r="R310" s="15"/>
      <c r="S310" s="15"/>
      <c r="T310" s="15"/>
      <c r="U310" s="15"/>
      <c r="V310" s="15"/>
      <c r="W310" s="15"/>
      <c r="X310" s="15"/>
      <c r="Y310" s="15"/>
      <c r="Z310" s="15"/>
      <c r="AA310" s="15"/>
    </row>
    <row r="311" spans="1:27" ht="12.75" customHeight="1">
      <c r="A311" s="15"/>
      <c r="B311" s="1099"/>
      <c r="C311" s="1093"/>
      <c r="D311" s="1100"/>
      <c r="E311" s="1101"/>
      <c r="F311" s="1100"/>
      <c r="G311" s="1102"/>
      <c r="H311" s="1102"/>
      <c r="I311" s="1103"/>
      <c r="J311" s="1093"/>
      <c r="K311" s="1093"/>
      <c r="L311" s="1104"/>
      <c r="M311" s="248"/>
      <c r="N311" s="15"/>
      <c r="O311" s="15"/>
      <c r="P311" s="15"/>
      <c r="Q311" s="15"/>
      <c r="R311" s="15"/>
      <c r="S311" s="15"/>
      <c r="T311" s="15"/>
      <c r="U311" s="15"/>
      <c r="V311" s="15"/>
      <c r="W311" s="15"/>
      <c r="X311" s="15"/>
      <c r="Y311" s="15"/>
      <c r="Z311" s="15"/>
      <c r="AA311" s="15"/>
    </row>
    <row r="312" spans="1:27" ht="12.75" customHeight="1">
      <c r="A312" s="15"/>
      <c r="B312" s="1099"/>
      <c r="C312" s="1093"/>
      <c r="D312" s="1100"/>
      <c r="E312" s="1101"/>
      <c r="F312" s="1100"/>
      <c r="G312" s="1102"/>
      <c r="H312" s="1102"/>
      <c r="I312" s="1103"/>
      <c r="J312" s="1093"/>
      <c r="K312" s="1093"/>
      <c r="L312" s="1104"/>
      <c r="M312" s="248"/>
      <c r="N312" s="15"/>
      <c r="O312" s="15"/>
      <c r="P312" s="15"/>
      <c r="Q312" s="15"/>
      <c r="R312" s="15"/>
      <c r="S312" s="15"/>
      <c r="T312" s="15"/>
      <c r="U312" s="15"/>
      <c r="V312" s="15"/>
      <c r="W312" s="15"/>
      <c r="X312" s="15"/>
      <c r="Y312" s="15"/>
      <c r="Z312" s="15"/>
      <c r="AA312" s="15"/>
    </row>
    <row r="313" spans="1:27" ht="12.75" customHeight="1">
      <c r="A313" s="15"/>
      <c r="B313" s="1099"/>
      <c r="C313" s="1093"/>
      <c r="D313" s="1100"/>
      <c r="E313" s="1101"/>
      <c r="F313" s="1100"/>
      <c r="G313" s="1102"/>
      <c r="H313" s="1102"/>
      <c r="I313" s="1103"/>
      <c r="J313" s="1093"/>
      <c r="K313" s="1093"/>
      <c r="L313" s="1104"/>
      <c r="M313" s="248"/>
      <c r="N313" s="15"/>
      <c r="O313" s="15"/>
      <c r="P313" s="15"/>
      <c r="Q313" s="15"/>
      <c r="R313" s="15"/>
      <c r="S313" s="15"/>
      <c r="T313" s="15"/>
      <c r="U313" s="15"/>
      <c r="V313" s="15"/>
      <c r="W313" s="15"/>
      <c r="X313" s="15"/>
      <c r="Y313" s="15"/>
      <c r="Z313" s="15"/>
      <c r="AA313" s="15"/>
    </row>
    <row r="314" spans="1:27" ht="12.75" customHeight="1">
      <c r="A314" s="15"/>
      <c r="B314" s="1099"/>
      <c r="C314" s="1093"/>
      <c r="D314" s="1100"/>
      <c r="E314" s="1101"/>
      <c r="F314" s="1100"/>
      <c r="G314" s="1102"/>
      <c r="H314" s="1102"/>
      <c r="I314" s="1103"/>
      <c r="J314" s="1093"/>
      <c r="K314" s="1093"/>
      <c r="L314" s="1104"/>
      <c r="M314" s="248"/>
      <c r="N314" s="15"/>
      <c r="O314" s="15"/>
      <c r="P314" s="15"/>
      <c r="Q314" s="15"/>
      <c r="R314" s="15"/>
      <c r="S314" s="15"/>
      <c r="T314" s="15"/>
      <c r="U314" s="15"/>
      <c r="V314" s="15"/>
      <c r="W314" s="15"/>
      <c r="X314" s="15"/>
      <c r="Y314" s="15"/>
      <c r="Z314" s="15"/>
      <c r="AA314" s="15"/>
    </row>
    <row r="315" spans="1:27" ht="12.75" customHeight="1">
      <c r="A315" s="15"/>
      <c r="B315" s="1105"/>
      <c r="C315" s="1093"/>
      <c r="D315" s="1100"/>
      <c r="E315" s="1101"/>
      <c r="F315" s="1100"/>
      <c r="G315" s="1102"/>
      <c r="H315" s="1102"/>
      <c r="I315" s="1103"/>
      <c r="J315" s="1093"/>
      <c r="K315" s="1093"/>
      <c r="L315" s="1104"/>
      <c r="M315" s="248"/>
      <c r="N315" s="15"/>
      <c r="O315" s="15"/>
      <c r="P315" s="15"/>
      <c r="Q315" s="15"/>
      <c r="R315" s="15"/>
      <c r="S315" s="15"/>
      <c r="T315" s="15"/>
      <c r="U315" s="15"/>
      <c r="V315" s="15"/>
      <c r="W315" s="15"/>
      <c r="X315" s="15"/>
      <c r="Y315" s="15"/>
      <c r="Z315" s="15"/>
      <c r="AA315" s="15"/>
    </row>
    <row r="316" spans="1:27" ht="12.75" customHeight="1">
      <c r="A316" s="15"/>
      <c r="B316" s="1105"/>
      <c r="C316" s="1093"/>
      <c r="D316" s="1100"/>
      <c r="E316" s="1101"/>
      <c r="F316" s="1100"/>
      <c r="G316" s="1102"/>
      <c r="H316" s="1102"/>
      <c r="I316" s="1103"/>
      <c r="J316" s="1093"/>
      <c r="K316" s="1093"/>
      <c r="L316" s="1104"/>
      <c r="M316" s="248"/>
      <c r="N316" s="15"/>
      <c r="O316" s="15"/>
      <c r="P316" s="15"/>
      <c r="Q316" s="15"/>
      <c r="R316" s="15"/>
      <c r="S316" s="15"/>
      <c r="T316" s="15"/>
      <c r="U316" s="15"/>
      <c r="V316" s="15"/>
      <c r="W316" s="15"/>
      <c r="X316" s="15"/>
      <c r="Y316" s="15"/>
      <c r="Z316" s="15"/>
      <c r="AA316" s="15"/>
    </row>
    <row r="317" spans="1:27" ht="12.75" customHeight="1">
      <c r="A317" s="15"/>
      <c r="B317" s="1106"/>
      <c r="C317" s="1107"/>
      <c r="D317" s="1108"/>
      <c r="E317" s="1109"/>
      <c r="F317" s="1108"/>
      <c r="G317" s="1110"/>
      <c r="H317" s="1110"/>
      <c r="I317" s="1111"/>
      <c r="J317" s="1107"/>
      <c r="K317" s="1107"/>
      <c r="L317" s="1112"/>
      <c r="M317" s="248"/>
      <c r="N317" s="15"/>
      <c r="O317" s="15"/>
      <c r="P317" s="15"/>
      <c r="Q317" s="15"/>
      <c r="R317" s="15"/>
      <c r="S317" s="15"/>
      <c r="T317" s="15"/>
      <c r="U317" s="15"/>
      <c r="V317" s="15"/>
      <c r="W317" s="15"/>
      <c r="X317" s="15"/>
      <c r="Y317" s="15"/>
      <c r="Z317" s="15"/>
      <c r="AA317" s="15"/>
    </row>
    <row r="318" spans="1:27" ht="12" customHeight="1">
      <c r="A318" s="15"/>
      <c r="B318" s="15"/>
      <c r="C318" s="80"/>
      <c r="D318" s="80"/>
      <c r="E318" s="80"/>
      <c r="F318" s="80"/>
      <c r="G318" s="80"/>
      <c r="H318" s="80"/>
      <c r="I318" s="80"/>
      <c r="J318" s="80"/>
      <c r="K318" s="80"/>
      <c r="L318" s="80"/>
      <c r="M318" s="177"/>
      <c r="N318" s="80"/>
      <c r="O318" s="80"/>
      <c r="P318" s="80"/>
      <c r="Q318" s="80"/>
      <c r="R318" s="80"/>
      <c r="S318" s="80"/>
      <c r="T318" s="80"/>
      <c r="U318" s="80"/>
      <c r="V318" s="80"/>
      <c r="W318" s="80"/>
      <c r="X318" s="80"/>
      <c r="Y318" s="80"/>
      <c r="Z318" s="80"/>
      <c r="AA318" s="80"/>
    </row>
    <row r="319" spans="1:27" ht="12" customHeight="1">
      <c r="A319" s="11" t="s">
        <v>78</v>
      </c>
      <c r="B319" s="15" t="s">
        <v>79</v>
      </c>
      <c r="C319" s="80"/>
      <c r="D319" s="80"/>
      <c r="E319" s="80"/>
      <c r="F319" s="80"/>
      <c r="G319" s="80"/>
      <c r="H319" s="80"/>
      <c r="I319" s="80"/>
      <c r="J319" s="80"/>
      <c r="K319" s="80"/>
      <c r="L319" s="80"/>
      <c r="M319" s="709"/>
      <c r="N319" s="116"/>
      <c r="O319" s="80" t="s">
        <v>1458</v>
      </c>
      <c r="P319" s="80"/>
      <c r="Q319" s="80"/>
      <c r="R319" s="80"/>
      <c r="S319" s="80"/>
      <c r="T319" s="80"/>
      <c r="U319" s="80"/>
      <c r="V319" s="80"/>
      <c r="W319" s="80"/>
      <c r="X319" s="80"/>
      <c r="Y319" s="80"/>
      <c r="Z319" s="80"/>
      <c r="AA319" s="80"/>
    </row>
    <row r="320" spans="1:27" ht="12" customHeight="1">
      <c r="A320" s="15"/>
      <c r="B320" s="15"/>
      <c r="C320" s="80"/>
      <c r="D320" s="80"/>
      <c r="E320" s="80"/>
      <c r="F320" s="80"/>
      <c r="G320" s="165" t="s">
        <v>1459</v>
      </c>
      <c r="H320" s="165" t="s">
        <v>1460</v>
      </c>
      <c r="I320" s="165" t="s">
        <v>1461</v>
      </c>
      <c r="J320" s="165" t="s">
        <v>1462</v>
      </c>
      <c r="K320" s="165" t="s">
        <v>1463</v>
      </c>
      <c r="L320" s="165" t="s">
        <v>232</v>
      </c>
      <c r="M320" s="177"/>
      <c r="N320" s="80"/>
      <c r="O320" s="80"/>
      <c r="P320" s="80"/>
      <c r="Q320" s="80"/>
      <c r="R320" s="80"/>
      <c r="S320" s="80"/>
      <c r="T320" s="80"/>
      <c r="U320" s="80"/>
      <c r="V320" s="80"/>
      <c r="W320" s="80"/>
      <c r="X320" s="80"/>
      <c r="Y320" s="80"/>
      <c r="Z320" s="80"/>
      <c r="AA320" s="80"/>
    </row>
    <row r="321" spans="1:27" ht="12" customHeight="1">
      <c r="A321" s="15"/>
      <c r="B321" s="15"/>
      <c r="C321" s="80"/>
      <c r="D321" s="80"/>
      <c r="E321" s="80"/>
      <c r="F321" s="80"/>
      <c r="G321" s="165" t="s">
        <v>142</v>
      </c>
      <c r="H321" s="165" t="s">
        <v>142</v>
      </c>
      <c r="I321" s="165" t="s">
        <v>142</v>
      </c>
      <c r="J321" s="165" t="s">
        <v>142</v>
      </c>
      <c r="K321" s="165" t="s">
        <v>142</v>
      </c>
      <c r="L321" s="165" t="s">
        <v>142</v>
      </c>
      <c r="M321" s="177"/>
      <c r="N321" s="80"/>
      <c r="O321" s="80"/>
      <c r="P321" s="80"/>
      <c r="Q321" s="80"/>
      <c r="R321" s="80"/>
      <c r="S321" s="80"/>
      <c r="T321" s="80"/>
      <c r="U321" s="80"/>
      <c r="V321" s="80"/>
      <c r="W321" s="80"/>
      <c r="X321" s="80"/>
      <c r="Y321" s="80"/>
      <c r="Z321" s="80"/>
      <c r="AA321" s="80"/>
    </row>
    <row r="322" spans="1:27" ht="13.5" customHeight="1">
      <c r="A322" s="15"/>
      <c r="B322" s="272" t="s">
        <v>1464</v>
      </c>
      <c r="C322" s="80"/>
      <c r="D322" s="80"/>
      <c r="E322" s="80"/>
      <c r="F322" s="80"/>
      <c r="G322" s="1596"/>
      <c r="H322" s="1596"/>
      <c r="I322" s="1596"/>
      <c r="J322" s="1596"/>
      <c r="K322" s="1596"/>
      <c r="L322" s="1589">
        <f t="shared" ref="L322:L327" si="38">SUM(G322:K322)</f>
        <v>0</v>
      </c>
      <c r="M322" s="177"/>
      <c r="N322" s="80"/>
      <c r="O322" s="80"/>
      <c r="P322" s="80"/>
      <c r="Q322" s="80"/>
      <c r="R322" s="80"/>
      <c r="S322" s="80"/>
      <c r="T322" s="80"/>
      <c r="U322" s="80"/>
      <c r="V322" s="80"/>
      <c r="W322" s="80"/>
      <c r="X322" s="80"/>
      <c r="Y322" s="80"/>
      <c r="Z322" s="80"/>
      <c r="AA322" s="80"/>
    </row>
    <row r="323" spans="1:27" ht="13.5" customHeight="1">
      <c r="A323" s="15"/>
      <c r="B323" s="272" t="s">
        <v>1465</v>
      </c>
      <c r="C323" s="80"/>
      <c r="D323" s="80"/>
      <c r="E323" s="80"/>
      <c r="F323" s="80"/>
      <c r="G323" s="1596"/>
      <c r="H323" s="1596"/>
      <c r="I323" s="1596"/>
      <c r="J323" s="1596"/>
      <c r="K323" s="1596"/>
      <c r="L323" s="1589">
        <f t="shared" si="38"/>
        <v>0</v>
      </c>
      <c r="M323" s="177"/>
      <c r="N323" s="80"/>
      <c r="O323" s="80"/>
      <c r="P323" s="80"/>
      <c r="Q323" s="80"/>
      <c r="R323" s="80"/>
      <c r="S323" s="80"/>
      <c r="T323" s="80"/>
      <c r="U323" s="80"/>
      <c r="V323" s="80"/>
      <c r="W323" s="80"/>
      <c r="X323" s="80"/>
      <c r="Y323" s="80"/>
      <c r="Z323" s="80"/>
      <c r="AA323" s="80"/>
    </row>
    <row r="324" spans="1:27" ht="13.5" customHeight="1">
      <c r="A324" s="15"/>
      <c r="B324" s="272" t="s">
        <v>1466</v>
      </c>
      <c r="C324" s="80"/>
      <c r="D324" s="80"/>
      <c r="E324" s="80"/>
      <c r="F324" s="80"/>
      <c r="G324" s="1596"/>
      <c r="H324" s="1596"/>
      <c r="I324" s="1596"/>
      <c r="J324" s="1596"/>
      <c r="K324" s="1596"/>
      <c r="L324" s="1589">
        <f t="shared" si="38"/>
        <v>0</v>
      </c>
      <c r="M324" s="177"/>
      <c r="N324" s="80"/>
      <c r="O324" s="80"/>
      <c r="P324" s="80"/>
      <c r="Q324" s="80"/>
      <c r="R324" s="80"/>
      <c r="S324" s="80"/>
      <c r="T324" s="80"/>
      <c r="U324" s="80"/>
      <c r="V324" s="80"/>
      <c r="W324" s="80"/>
      <c r="X324" s="80"/>
      <c r="Y324" s="80"/>
      <c r="Z324" s="80"/>
      <c r="AA324" s="80"/>
    </row>
    <row r="325" spans="1:27" ht="13.5" customHeight="1">
      <c r="A325" s="15"/>
      <c r="B325" s="272" t="s">
        <v>1467</v>
      </c>
      <c r="C325" s="80"/>
      <c r="D325" s="80"/>
      <c r="E325" s="80"/>
      <c r="F325" s="80"/>
      <c r="G325" s="1596"/>
      <c r="H325" s="1596"/>
      <c r="I325" s="1596"/>
      <c r="J325" s="1596"/>
      <c r="K325" s="1596"/>
      <c r="L325" s="1589">
        <f t="shared" si="38"/>
        <v>0</v>
      </c>
      <c r="M325" s="177"/>
      <c r="N325" s="80"/>
      <c r="O325" s="80"/>
      <c r="P325" s="80"/>
      <c r="Q325" s="80"/>
      <c r="R325" s="80"/>
      <c r="S325" s="80"/>
      <c r="T325" s="80"/>
      <c r="U325" s="80"/>
      <c r="V325" s="80"/>
      <c r="W325" s="80"/>
      <c r="X325" s="80"/>
      <c r="Y325" s="80"/>
      <c r="Z325" s="80"/>
      <c r="AA325" s="80"/>
    </row>
    <row r="326" spans="1:27" ht="13.5" customHeight="1">
      <c r="A326" s="15"/>
      <c r="B326" s="272" t="s">
        <v>1468</v>
      </c>
      <c r="C326" s="80"/>
      <c r="D326" s="80"/>
      <c r="E326" s="80"/>
      <c r="F326" s="80"/>
      <c r="G326" s="1596"/>
      <c r="H326" s="1596"/>
      <c r="I326" s="1596"/>
      <c r="J326" s="1596"/>
      <c r="K326" s="1596"/>
      <c r="L326" s="1589">
        <f t="shared" si="38"/>
        <v>0</v>
      </c>
      <c r="M326" s="177"/>
      <c r="N326" s="80"/>
      <c r="O326" s="80"/>
      <c r="P326" s="80"/>
      <c r="Q326" s="80"/>
      <c r="R326" s="80"/>
      <c r="S326" s="80"/>
      <c r="T326" s="80"/>
      <c r="U326" s="80"/>
      <c r="V326" s="80"/>
      <c r="W326" s="80"/>
      <c r="X326" s="80"/>
      <c r="Y326" s="80"/>
      <c r="Z326" s="80"/>
      <c r="AA326" s="80"/>
    </row>
    <row r="327" spans="1:27" ht="13.5" customHeight="1">
      <c r="A327" s="15"/>
      <c r="B327" s="80" t="s">
        <v>1469</v>
      </c>
      <c r="C327" s="80"/>
      <c r="D327" s="80"/>
      <c r="E327" s="80"/>
      <c r="F327" s="80"/>
      <c r="G327" s="1596"/>
      <c r="H327" s="1596"/>
      <c r="I327" s="1596"/>
      <c r="J327" s="1596"/>
      <c r="K327" s="1596"/>
      <c r="L327" s="1589">
        <f t="shared" si="38"/>
        <v>0</v>
      </c>
      <c r="M327" s="177"/>
      <c r="N327" s="80"/>
      <c r="O327" s="80"/>
      <c r="P327" s="80"/>
      <c r="Q327" s="80"/>
      <c r="R327" s="80"/>
      <c r="S327" s="80"/>
      <c r="T327" s="80"/>
      <c r="U327" s="80"/>
      <c r="V327" s="80"/>
      <c r="W327" s="80"/>
      <c r="X327" s="80"/>
      <c r="Y327" s="80"/>
      <c r="Z327" s="80"/>
      <c r="AA327" s="80"/>
    </row>
    <row r="328" spans="1:27" ht="12" customHeight="1">
      <c r="A328" s="15"/>
      <c r="B328" s="325" t="s">
        <v>817</v>
      </c>
      <c r="C328" s="80"/>
      <c r="D328" s="80"/>
      <c r="E328" s="80"/>
      <c r="F328" s="80"/>
      <c r="G328" s="1610">
        <f t="shared" ref="G328:L328" si="39">SUM(G322:G327)</f>
        <v>0</v>
      </c>
      <c r="H328" s="1610">
        <f t="shared" si="39"/>
        <v>0</v>
      </c>
      <c r="I328" s="1610">
        <f t="shared" si="39"/>
        <v>0</v>
      </c>
      <c r="J328" s="1610">
        <f t="shared" si="39"/>
        <v>0</v>
      </c>
      <c r="K328" s="1610">
        <f t="shared" si="39"/>
        <v>0</v>
      </c>
      <c r="L328" s="1610">
        <f t="shared" si="39"/>
        <v>0</v>
      </c>
      <c r="M328" s="177"/>
      <c r="N328" s="80"/>
      <c r="O328" s="80"/>
      <c r="P328" s="80"/>
      <c r="Q328" s="80"/>
      <c r="R328" s="80"/>
      <c r="S328" s="80"/>
      <c r="T328" s="80"/>
      <c r="U328" s="80"/>
      <c r="V328" s="80"/>
      <c r="W328" s="80"/>
      <c r="X328" s="80"/>
      <c r="Y328" s="80"/>
      <c r="Z328" s="80"/>
      <c r="AA328" s="80"/>
    </row>
    <row r="329" spans="1:27" ht="12" customHeight="1">
      <c r="A329" s="15"/>
      <c r="B329" s="333" t="s">
        <v>597</v>
      </c>
      <c r="C329" s="80"/>
      <c r="D329" s="80"/>
      <c r="E329" s="80"/>
      <c r="F329" s="80"/>
      <c r="G329" s="1596"/>
      <c r="H329" s="1596"/>
      <c r="I329" s="1596"/>
      <c r="J329" s="1596"/>
      <c r="K329" s="1596"/>
      <c r="L329" s="1589">
        <f>SUM(G329:K329)</f>
        <v>0</v>
      </c>
      <c r="M329" s="177"/>
      <c r="N329" s="80"/>
      <c r="O329" s="80"/>
      <c r="P329" s="80"/>
      <c r="Q329" s="80"/>
      <c r="R329" s="80"/>
      <c r="S329" s="80"/>
      <c r="T329" s="80"/>
      <c r="U329" s="80"/>
      <c r="V329" s="80"/>
      <c r="W329" s="80"/>
      <c r="X329" s="80"/>
      <c r="Y329" s="80"/>
      <c r="Z329" s="80"/>
      <c r="AA329" s="80"/>
    </row>
    <row r="330" spans="1:27" ht="12" customHeight="1">
      <c r="A330" s="15"/>
      <c r="B330" s="333" t="s">
        <v>140</v>
      </c>
      <c r="C330" s="80"/>
      <c r="D330" s="80"/>
      <c r="E330" s="80"/>
      <c r="F330" s="80"/>
      <c r="G330" s="1610">
        <f t="shared" ref="G330:L330" si="40">SUM(G328:G329)</f>
        <v>0</v>
      </c>
      <c r="H330" s="1610">
        <f t="shared" si="40"/>
        <v>0</v>
      </c>
      <c r="I330" s="1610">
        <f t="shared" si="40"/>
        <v>0</v>
      </c>
      <c r="J330" s="1610">
        <f t="shared" si="40"/>
        <v>0</v>
      </c>
      <c r="K330" s="1610">
        <f t="shared" si="40"/>
        <v>0</v>
      </c>
      <c r="L330" s="1610">
        <f t="shared" si="40"/>
        <v>0</v>
      </c>
      <c r="M330" s="177"/>
      <c r="N330" s="80"/>
      <c r="O330" s="80"/>
      <c r="P330" s="80"/>
      <c r="Q330" s="80"/>
      <c r="R330" s="80"/>
      <c r="S330" s="80"/>
      <c r="T330" s="80"/>
      <c r="U330" s="80"/>
      <c r="V330" s="80"/>
      <c r="W330" s="80"/>
      <c r="X330" s="80"/>
      <c r="Y330" s="80"/>
      <c r="Z330" s="80"/>
      <c r="AA330" s="80"/>
    </row>
    <row r="331" spans="1:27" ht="12.75" customHeight="1">
      <c r="A331" s="15"/>
      <c r="B331" s="334" t="s">
        <v>816</v>
      </c>
      <c r="C331" s="80"/>
      <c r="D331" s="80"/>
      <c r="E331" s="80"/>
      <c r="F331" s="80"/>
      <c r="G331" s="1596"/>
      <c r="H331" s="1596"/>
      <c r="I331" s="1596"/>
      <c r="J331" s="1596"/>
      <c r="K331" s="1596"/>
      <c r="L331" s="1589">
        <f t="shared" ref="L331:L337" si="41">SUM(G331:K331)</f>
        <v>0</v>
      </c>
      <c r="M331" s="177"/>
      <c r="N331" s="80"/>
      <c r="O331" s="80"/>
      <c r="P331" s="80"/>
      <c r="Q331" s="80"/>
      <c r="R331" s="80"/>
      <c r="S331" s="80"/>
      <c r="T331" s="80"/>
      <c r="U331" s="80"/>
      <c r="V331" s="80"/>
      <c r="W331" s="80"/>
      <c r="X331" s="80"/>
      <c r="Y331" s="80"/>
      <c r="Z331" s="80"/>
      <c r="AA331" s="80"/>
    </row>
    <row r="332" spans="1:27" ht="13.5" customHeight="1">
      <c r="A332" s="15"/>
      <c r="B332" s="272" t="s">
        <v>1470</v>
      </c>
      <c r="C332" s="80"/>
      <c r="D332" s="80"/>
      <c r="E332" s="80"/>
      <c r="F332" s="80"/>
      <c r="G332" s="1596"/>
      <c r="H332" s="1596"/>
      <c r="I332" s="1596"/>
      <c r="J332" s="1596"/>
      <c r="K332" s="1596"/>
      <c r="L332" s="1589">
        <f t="shared" si="41"/>
        <v>0</v>
      </c>
      <c r="M332" s="177" t="s">
        <v>1471</v>
      </c>
      <c r="N332" s="80"/>
      <c r="O332" s="80"/>
      <c r="P332" s="80"/>
      <c r="Q332" s="80"/>
      <c r="R332" s="80"/>
      <c r="S332" s="80"/>
      <c r="T332" s="80"/>
      <c r="U332" s="80"/>
      <c r="V332" s="80"/>
      <c r="W332" s="80"/>
      <c r="X332" s="80"/>
      <c r="Y332" s="80"/>
      <c r="Z332" s="80"/>
      <c r="AA332" s="80"/>
    </row>
    <row r="333" spans="1:27" ht="12.75" customHeight="1">
      <c r="A333" s="15"/>
      <c r="B333" s="272" t="s">
        <v>1465</v>
      </c>
      <c r="C333" s="80"/>
      <c r="D333" s="80"/>
      <c r="E333" s="80"/>
      <c r="F333" s="80"/>
      <c r="G333" s="1596"/>
      <c r="H333" s="1596"/>
      <c r="I333" s="1596"/>
      <c r="J333" s="1596"/>
      <c r="K333" s="1596"/>
      <c r="L333" s="1589">
        <f t="shared" si="41"/>
        <v>0</v>
      </c>
      <c r="M333" s="177" t="s">
        <v>1472</v>
      </c>
      <c r="N333" s="80"/>
      <c r="O333" s="80"/>
      <c r="P333" s="80"/>
      <c r="Q333" s="80"/>
      <c r="R333" s="80"/>
      <c r="S333" s="80"/>
      <c r="T333" s="80"/>
      <c r="U333" s="80"/>
      <c r="V333" s="80"/>
      <c r="W333" s="80"/>
      <c r="X333" s="80"/>
      <c r="Y333" s="80"/>
      <c r="Z333" s="80"/>
      <c r="AA333" s="80"/>
    </row>
    <row r="334" spans="1:27" ht="12" customHeight="1">
      <c r="A334" s="15"/>
      <c r="B334" s="272" t="s">
        <v>1466</v>
      </c>
      <c r="C334" s="80"/>
      <c r="D334" s="80"/>
      <c r="E334" s="80"/>
      <c r="F334" s="80"/>
      <c r="G334" s="1596"/>
      <c r="H334" s="1596"/>
      <c r="I334" s="1596"/>
      <c r="J334" s="1596"/>
      <c r="K334" s="1596"/>
      <c r="L334" s="1589">
        <f t="shared" si="41"/>
        <v>0</v>
      </c>
      <c r="M334" s="177" t="s">
        <v>1473</v>
      </c>
      <c r="N334" s="80"/>
      <c r="O334" s="80"/>
      <c r="P334" s="80"/>
      <c r="Q334" s="80"/>
      <c r="R334" s="80"/>
      <c r="S334" s="80"/>
      <c r="T334" s="80"/>
      <c r="U334" s="80"/>
      <c r="V334" s="80"/>
      <c r="W334" s="80"/>
      <c r="X334" s="80"/>
      <c r="Y334" s="80"/>
      <c r="Z334" s="80"/>
      <c r="AA334" s="80"/>
    </row>
    <row r="335" spans="1:27" ht="12" customHeight="1">
      <c r="A335" s="15"/>
      <c r="B335" s="272" t="s">
        <v>1467</v>
      </c>
      <c r="C335" s="80"/>
      <c r="D335" s="80"/>
      <c r="E335" s="80"/>
      <c r="F335" s="80"/>
      <c r="G335" s="1596"/>
      <c r="H335" s="1596"/>
      <c r="I335" s="1596"/>
      <c r="J335" s="1596"/>
      <c r="K335" s="1596"/>
      <c r="L335" s="1589">
        <f t="shared" si="41"/>
        <v>0</v>
      </c>
      <c r="M335" s="177" t="s">
        <v>1474</v>
      </c>
      <c r="N335" s="80"/>
      <c r="O335" s="80"/>
      <c r="P335" s="80"/>
      <c r="Q335" s="80"/>
      <c r="R335" s="80"/>
      <c r="S335" s="80"/>
      <c r="T335" s="80"/>
      <c r="U335" s="80"/>
      <c r="V335" s="80"/>
      <c r="W335" s="80"/>
      <c r="X335" s="80"/>
      <c r="Y335" s="80"/>
      <c r="Z335" s="80"/>
      <c r="AA335" s="80"/>
    </row>
    <row r="336" spans="1:27" ht="12" customHeight="1">
      <c r="A336" s="15"/>
      <c r="B336" s="272" t="s">
        <v>1468</v>
      </c>
      <c r="C336" s="80"/>
      <c r="D336" s="80"/>
      <c r="E336" s="80"/>
      <c r="F336" s="80"/>
      <c r="G336" s="1596"/>
      <c r="H336" s="1596"/>
      <c r="I336" s="1596"/>
      <c r="J336" s="1596"/>
      <c r="K336" s="1596"/>
      <c r="L336" s="1589">
        <f t="shared" si="41"/>
        <v>0</v>
      </c>
      <c r="M336" s="177"/>
      <c r="N336" s="80"/>
      <c r="O336" s="80"/>
      <c r="P336" s="80"/>
      <c r="Q336" s="80"/>
      <c r="R336" s="80"/>
      <c r="S336" s="80"/>
      <c r="T336" s="80"/>
      <c r="U336" s="80"/>
      <c r="V336" s="80"/>
      <c r="W336" s="80"/>
      <c r="X336" s="80"/>
      <c r="Y336" s="80"/>
      <c r="Z336" s="80"/>
      <c r="AA336" s="80"/>
    </row>
    <row r="337" spans="1:27" ht="11.25" customHeight="1">
      <c r="A337" s="15"/>
      <c r="B337" s="80" t="s">
        <v>1469</v>
      </c>
      <c r="C337" s="80"/>
      <c r="D337" s="80"/>
      <c r="E337" s="80"/>
      <c r="F337" s="80"/>
      <c r="G337" s="1596"/>
      <c r="H337" s="1596"/>
      <c r="I337" s="1596"/>
      <c r="J337" s="1596"/>
      <c r="K337" s="1596"/>
      <c r="L337" s="1589">
        <f t="shared" si="41"/>
        <v>0</v>
      </c>
      <c r="M337" s="177" t="s">
        <v>1475</v>
      </c>
      <c r="N337" s="80"/>
      <c r="O337" s="80"/>
      <c r="P337" s="80"/>
      <c r="Q337" s="80"/>
      <c r="R337" s="80"/>
      <c r="S337" s="80"/>
      <c r="T337" s="80"/>
      <c r="U337" s="80"/>
      <c r="V337" s="80"/>
      <c r="W337" s="80"/>
      <c r="X337" s="80"/>
      <c r="Y337" s="80"/>
      <c r="Z337" s="80"/>
      <c r="AA337" s="80"/>
    </row>
    <row r="338" spans="1:27" ht="12" customHeight="1">
      <c r="A338" s="15"/>
      <c r="B338" s="325" t="s">
        <v>815</v>
      </c>
      <c r="C338" s="80"/>
      <c r="D338" s="80"/>
      <c r="E338" s="80"/>
      <c r="F338" s="80"/>
      <c r="G338" s="1610">
        <f t="shared" ref="G338:L338" si="42">SUM(G332:G337)</f>
        <v>0</v>
      </c>
      <c r="H338" s="1610">
        <f t="shared" si="42"/>
        <v>0</v>
      </c>
      <c r="I338" s="1610">
        <f t="shared" si="42"/>
        <v>0</v>
      </c>
      <c r="J338" s="1610">
        <f t="shared" si="42"/>
        <v>0</v>
      </c>
      <c r="K338" s="1610">
        <f t="shared" si="42"/>
        <v>0</v>
      </c>
      <c r="L338" s="1610">
        <f t="shared" si="42"/>
        <v>0</v>
      </c>
      <c r="M338" s="177"/>
      <c r="N338" s="80"/>
      <c r="O338" s="80"/>
      <c r="P338" s="80"/>
      <c r="Q338" s="80"/>
      <c r="R338" s="80"/>
      <c r="S338" s="80"/>
      <c r="T338" s="80"/>
      <c r="U338" s="80"/>
      <c r="V338" s="80"/>
      <c r="W338" s="80"/>
      <c r="X338" s="80"/>
      <c r="Y338" s="80"/>
      <c r="Z338" s="80"/>
      <c r="AA338" s="80"/>
    </row>
    <row r="339" spans="1:27" ht="12" customHeight="1">
      <c r="A339" s="15"/>
      <c r="B339" s="333" t="s">
        <v>597</v>
      </c>
      <c r="C339" s="80"/>
      <c r="D339" s="80"/>
      <c r="E339" s="80"/>
      <c r="F339" s="80"/>
      <c r="G339" s="1596"/>
      <c r="H339" s="1596"/>
      <c r="I339" s="1596"/>
      <c r="J339" s="1596"/>
      <c r="K339" s="1596"/>
      <c r="L339" s="1589">
        <f>SUM(G339:K339)</f>
        <v>0</v>
      </c>
      <c r="M339" s="177"/>
      <c r="N339" s="80"/>
      <c r="O339" s="80"/>
      <c r="P339" s="80"/>
      <c r="Q339" s="80"/>
      <c r="R339" s="80"/>
      <c r="S339" s="80"/>
      <c r="T339" s="80"/>
      <c r="U339" s="80"/>
      <c r="V339" s="80"/>
      <c r="W339" s="80"/>
      <c r="X339" s="80"/>
      <c r="Y339" s="80"/>
      <c r="Z339" s="80"/>
      <c r="AA339" s="80"/>
    </row>
    <row r="340" spans="1:27" ht="12" customHeight="1">
      <c r="A340" s="15"/>
      <c r="B340" s="333" t="s">
        <v>140</v>
      </c>
      <c r="C340" s="80"/>
      <c r="D340" s="80"/>
      <c r="E340" s="80"/>
      <c r="F340" s="80"/>
      <c r="G340" s="1610">
        <f t="shared" ref="G340:L340" si="43">SUM(G338:G339)</f>
        <v>0</v>
      </c>
      <c r="H340" s="1610">
        <f t="shared" si="43"/>
        <v>0</v>
      </c>
      <c r="I340" s="1610">
        <f t="shared" si="43"/>
        <v>0</v>
      </c>
      <c r="J340" s="1610">
        <f t="shared" si="43"/>
        <v>0</v>
      </c>
      <c r="K340" s="1610">
        <f t="shared" si="43"/>
        <v>0</v>
      </c>
      <c r="L340" s="1610">
        <f t="shared" si="43"/>
        <v>0</v>
      </c>
      <c r="M340" s="177"/>
      <c r="N340" s="80"/>
      <c r="O340" s="80"/>
      <c r="P340" s="80"/>
      <c r="Q340" s="80"/>
      <c r="R340" s="80"/>
      <c r="S340" s="80"/>
      <c r="T340" s="80"/>
      <c r="U340" s="80"/>
      <c r="V340" s="80"/>
      <c r="W340" s="80"/>
      <c r="X340" s="80"/>
      <c r="Y340" s="80"/>
      <c r="Z340" s="80"/>
      <c r="AA340" s="80"/>
    </row>
    <row r="341" spans="1:27" ht="12.75" customHeight="1">
      <c r="A341" s="15"/>
      <c r="B341" s="334" t="s">
        <v>816</v>
      </c>
      <c r="C341" s="80"/>
      <c r="D341" s="80"/>
      <c r="E341" s="80"/>
      <c r="F341" s="80"/>
      <c r="G341" s="1596"/>
      <c r="H341" s="1596"/>
      <c r="I341" s="1596"/>
      <c r="J341" s="1596"/>
      <c r="K341" s="1596"/>
      <c r="L341" s="1589">
        <f>SUM(G341:K341)</f>
        <v>0</v>
      </c>
      <c r="M341" s="177"/>
      <c r="N341" s="80"/>
      <c r="O341" s="80"/>
      <c r="P341" s="80"/>
      <c r="Q341" s="80"/>
      <c r="R341" s="80"/>
      <c r="S341" s="80"/>
      <c r="T341" s="80"/>
      <c r="U341" s="80"/>
      <c r="V341" s="80"/>
      <c r="W341" s="80"/>
      <c r="X341" s="80"/>
      <c r="Y341" s="80"/>
      <c r="Z341" s="80"/>
      <c r="AA341" s="80"/>
    </row>
    <row r="342" spans="1:27" ht="12" customHeight="1">
      <c r="A342" s="15"/>
      <c r="B342" s="15"/>
      <c r="C342" s="80"/>
      <c r="D342" s="80"/>
      <c r="E342" s="80"/>
      <c r="F342" s="80"/>
      <c r="G342" s="80"/>
      <c r="H342" s="80"/>
      <c r="I342" s="80"/>
      <c r="J342" s="80"/>
      <c r="K342" s="80"/>
      <c r="L342" s="80"/>
      <c r="M342" s="177"/>
      <c r="N342" s="80"/>
      <c r="O342" s="80"/>
      <c r="P342" s="80"/>
      <c r="Q342" s="80"/>
      <c r="R342" s="80"/>
      <c r="S342" s="80"/>
      <c r="T342" s="80"/>
      <c r="U342" s="80"/>
      <c r="V342" s="80"/>
      <c r="W342" s="80"/>
      <c r="X342" s="80"/>
      <c r="Y342" s="80"/>
      <c r="Z342" s="80"/>
      <c r="AA342" s="80"/>
    </row>
    <row r="343" spans="1:27" ht="12" customHeight="1">
      <c r="A343" s="15"/>
      <c r="B343" s="15"/>
      <c r="C343" s="80"/>
      <c r="D343" s="80"/>
      <c r="E343" s="80"/>
      <c r="F343" s="80"/>
      <c r="G343" s="80"/>
      <c r="H343" s="80"/>
      <c r="I343" s="80"/>
      <c r="J343" s="80"/>
      <c r="K343" s="80"/>
      <c r="L343" s="80"/>
      <c r="M343" s="177"/>
      <c r="N343" s="80"/>
      <c r="O343" s="80"/>
      <c r="P343" s="80"/>
      <c r="Q343" s="80"/>
      <c r="R343" s="80"/>
      <c r="S343" s="80"/>
      <c r="T343" s="80"/>
      <c r="U343" s="80"/>
      <c r="V343" s="80"/>
      <c r="W343" s="80"/>
      <c r="X343" s="80"/>
      <c r="Y343" s="80"/>
      <c r="Z343" s="80"/>
      <c r="AA343" s="80"/>
    </row>
    <row r="344" spans="1:27" ht="12" customHeight="1">
      <c r="A344" s="15"/>
      <c r="B344" s="80"/>
      <c r="C344" s="80"/>
      <c r="D344" s="80"/>
      <c r="E344" s="80"/>
      <c r="F344" s="80"/>
      <c r="G344" s="80"/>
      <c r="H344" s="80"/>
      <c r="I344" s="80"/>
      <c r="J344" s="226"/>
      <c r="K344" s="226"/>
      <c r="L344" s="226"/>
      <c r="M344" s="177"/>
      <c r="N344" s="80"/>
      <c r="O344" s="80"/>
      <c r="P344" s="80"/>
      <c r="Q344" s="80"/>
      <c r="R344" s="80"/>
      <c r="S344" s="80"/>
      <c r="T344" s="80"/>
      <c r="U344" s="80"/>
      <c r="V344" s="80"/>
      <c r="W344" s="80"/>
      <c r="X344" s="80"/>
      <c r="Y344" s="80"/>
      <c r="Z344" s="80"/>
      <c r="AA344" s="80"/>
    </row>
    <row r="345" spans="1:27" ht="12" customHeight="1">
      <c r="A345" s="15"/>
      <c r="B345" s="80"/>
      <c r="C345" s="80"/>
      <c r="D345" s="80"/>
      <c r="E345" s="1964">
        <v>44742</v>
      </c>
      <c r="F345" s="1965"/>
      <c r="G345" s="1965"/>
      <c r="H345" s="1952"/>
      <c r="I345" s="1964">
        <v>44377</v>
      </c>
      <c r="J345" s="1965"/>
      <c r="K345" s="1965"/>
      <c r="L345" s="1952"/>
      <c r="M345" s="177"/>
      <c r="N345" s="80"/>
      <c r="O345" s="80"/>
      <c r="P345" s="80"/>
      <c r="Q345" s="80"/>
      <c r="R345" s="80"/>
      <c r="S345" s="80"/>
      <c r="T345" s="80"/>
      <c r="U345" s="80"/>
      <c r="V345" s="80"/>
      <c r="W345" s="80"/>
      <c r="X345" s="80"/>
      <c r="Y345" s="80"/>
      <c r="Z345" s="80"/>
      <c r="AA345" s="80"/>
    </row>
    <row r="346" spans="1:27" ht="36">
      <c r="A346" s="15"/>
      <c r="B346" s="80"/>
      <c r="C346" s="80"/>
      <c r="D346" s="80"/>
      <c r="E346" s="92" t="s">
        <v>138</v>
      </c>
      <c r="F346" s="92" t="s">
        <v>597</v>
      </c>
      <c r="G346" s="92" t="s">
        <v>140</v>
      </c>
      <c r="H346" s="92" t="s">
        <v>141</v>
      </c>
      <c r="I346" s="92" t="s">
        <v>138</v>
      </c>
      <c r="J346" s="92" t="s">
        <v>597</v>
      </c>
      <c r="K346" s="92" t="s">
        <v>140</v>
      </c>
      <c r="L346" s="92" t="s">
        <v>141</v>
      </c>
      <c r="M346" s="177"/>
      <c r="N346" s="80"/>
      <c r="O346" s="80"/>
      <c r="P346" s="80"/>
      <c r="Q346" s="80"/>
      <c r="R346" s="80"/>
      <c r="S346" s="80"/>
      <c r="T346" s="80"/>
      <c r="U346" s="80"/>
      <c r="V346" s="80"/>
      <c r="W346" s="80"/>
      <c r="X346" s="80"/>
      <c r="Y346" s="80"/>
      <c r="Z346" s="80"/>
      <c r="AA346" s="80"/>
    </row>
    <row r="347" spans="1:27" ht="12" customHeight="1">
      <c r="A347" s="15"/>
      <c r="B347" s="80"/>
      <c r="C347" s="80"/>
      <c r="D347" s="80"/>
      <c r="E347" s="94" t="s">
        <v>142</v>
      </c>
      <c r="F347" s="94" t="s">
        <v>142</v>
      </c>
      <c r="G347" s="94" t="s">
        <v>142</v>
      </c>
      <c r="H347" s="94" t="s">
        <v>142</v>
      </c>
      <c r="I347" s="94" t="s">
        <v>142</v>
      </c>
      <c r="J347" s="94" t="s">
        <v>142</v>
      </c>
      <c r="K347" s="94" t="s">
        <v>142</v>
      </c>
      <c r="L347" s="94" t="s">
        <v>142</v>
      </c>
      <c r="M347" s="177"/>
      <c r="N347" s="80"/>
      <c r="O347" s="80"/>
      <c r="P347" s="80"/>
      <c r="Q347" s="80"/>
      <c r="R347" s="80"/>
      <c r="S347" s="80"/>
      <c r="T347" s="80"/>
      <c r="U347" s="80"/>
      <c r="V347" s="80"/>
      <c r="W347" s="80"/>
      <c r="X347" s="80"/>
      <c r="Y347" s="80"/>
      <c r="Z347" s="80"/>
      <c r="AA347" s="80"/>
    </row>
    <row r="348" spans="1:27" ht="12" customHeight="1">
      <c r="A348" s="15"/>
      <c r="B348" s="80" t="s">
        <v>974</v>
      </c>
      <c r="C348" s="80"/>
      <c r="D348" s="80"/>
      <c r="E348" s="1638">
        <f>-'1a.Detailed SOFP '!G730</f>
        <v>0</v>
      </c>
      <c r="F348" s="1638">
        <f>-'1a.Detailed SOFP '!H730</f>
        <v>0</v>
      </c>
      <c r="G348" s="1638">
        <f>-'1a.Detailed SOFP '!I730</f>
        <v>0</v>
      </c>
      <c r="H348" s="1638">
        <f>-'1a.Detailed SOFP '!J730</f>
        <v>0</v>
      </c>
      <c r="I348" s="1638">
        <f>-'1a.Detailed SOFP '!K730</f>
        <v>0</v>
      </c>
      <c r="J348" s="1638">
        <f>-'1a.Detailed SOFP '!L730</f>
        <v>0</v>
      </c>
      <c r="K348" s="1638">
        <f>-'1a.Detailed SOFP '!M730</f>
        <v>0</v>
      </c>
      <c r="L348" s="1638">
        <f>-'1a.Detailed SOFP '!N730</f>
        <v>0</v>
      </c>
      <c r="M348" s="177"/>
      <c r="N348" s="80"/>
      <c r="O348" s="80"/>
      <c r="P348" s="80"/>
      <c r="Q348" s="80"/>
      <c r="R348" s="80"/>
      <c r="S348" s="80"/>
      <c r="T348" s="80"/>
      <c r="U348" s="80"/>
      <c r="V348" s="80"/>
      <c r="W348" s="80"/>
      <c r="X348" s="80"/>
      <c r="Y348" s="80"/>
      <c r="Z348" s="80"/>
      <c r="AA348" s="80"/>
    </row>
    <row r="349" spans="1:27" ht="12" customHeight="1">
      <c r="A349" s="15"/>
      <c r="B349" s="80" t="s">
        <v>975</v>
      </c>
      <c r="C349" s="80"/>
      <c r="D349" s="80"/>
      <c r="E349" s="1638">
        <f>-'1a.Detailed SOFP '!G864</f>
        <v>0</v>
      </c>
      <c r="F349" s="1638">
        <f>-'1a.Detailed SOFP '!H864</f>
        <v>0</v>
      </c>
      <c r="G349" s="1638">
        <f>-'1a.Detailed SOFP '!I864</f>
        <v>0</v>
      </c>
      <c r="H349" s="1638">
        <f>-'1a.Detailed SOFP '!J864</f>
        <v>0</v>
      </c>
      <c r="I349" s="1638">
        <f>-'1a.Detailed SOFP '!K864</f>
        <v>0</v>
      </c>
      <c r="J349" s="1638">
        <f>-'1a.Detailed SOFP '!L864</f>
        <v>0</v>
      </c>
      <c r="K349" s="1638">
        <f>-'1a.Detailed SOFP '!M864</f>
        <v>0</v>
      </c>
      <c r="L349" s="1638">
        <f>-'1a.Detailed SOFP '!N864</f>
        <v>0</v>
      </c>
      <c r="M349" s="177"/>
      <c r="N349" s="80"/>
      <c r="O349" s="80"/>
      <c r="P349" s="80"/>
      <c r="Q349" s="80"/>
      <c r="R349" s="80"/>
      <c r="S349" s="80"/>
      <c r="T349" s="80"/>
      <c r="U349" s="80"/>
      <c r="V349" s="80"/>
      <c r="W349" s="80"/>
      <c r="X349" s="80"/>
      <c r="Y349" s="80"/>
      <c r="Z349" s="80"/>
      <c r="AA349" s="80"/>
    </row>
    <row r="350" spans="1:27" ht="12" customHeight="1" thickBot="1">
      <c r="A350" s="15"/>
      <c r="B350" s="15" t="s">
        <v>232</v>
      </c>
      <c r="C350" s="80"/>
      <c r="D350" s="80"/>
      <c r="E350" s="1791">
        <f t="shared" ref="E350:L350" si="44">SUM(E348:E349)</f>
        <v>0</v>
      </c>
      <c r="F350" s="1791">
        <f t="shared" si="44"/>
        <v>0</v>
      </c>
      <c r="G350" s="1791">
        <f t="shared" si="44"/>
        <v>0</v>
      </c>
      <c r="H350" s="1791">
        <f t="shared" si="44"/>
        <v>0</v>
      </c>
      <c r="I350" s="1791">
        <f t="shared" si="44"/>
        <v>0</v>
      </c>
      <c r="J350" s="1791">
        <f t="shared" si="44"/>
        <v>0</v>
      </c>
      <c r="K350" s="1791">
        <f t="shared" si="44"/>
        <v>0</v>
      </c>
      <c r="L350" s="1791">
        <f t="shared" si="44"/>
        <v>0</v>
      </c>
      <c r="M350" s="177"/>
      <c r="N350" s="80"/>
      <c r="O350" s="80"/>
      <c r="P350" s="80"/>
      <c r="Q350" s="80"/>
      <c r="R350" s="80"/>
      <c r="S350" s="80"/>
      <c r="T350" s="80"/>
      <c r="U350" s="80"/>
      <c r="V350" s="80"/>
      <c r="W350" s="80"/>
      <c r="X350" s="80"/>
      <c r="Y350" s="80"/>
      <c r="Z350" s="80"/>
      <c r="AA350" s="80"/>
    </row>
    <row r="351" spans="1:27" ht="12" customHeight="1" thickTop="1">
      <c r="A351" s="15"/>
      <c r="B351" s="80"/>
      <c r="C351" s="80"/>
      <c r="D351" s="80"/>
      <c r="E351" s="1589"/>
      <c r="F351" s="1589"/>
      <c r="G351" s="1589"/>
      <c r="H351" s="1589"/>
      <c r="I351" s="1589"/>
      <c r="J351" s="1634"/>
      <c r="K351" s="1634"/>
      <c r="L351" s="1634"/>
      <c r="M351" s="177"/>
      <c r="N351" s="80"/>
      <c r="O351" s="80"/>
      <c r="P351" s="80"/>
      <c r="Q351" s="80"/>
      <c r="R351" s="80"/>
      <c r="S351" s="80"/>
      <c r="T351" s="80"/>
      <c r="U351" s="80"/>
      <c r="V351" s="80"/>
      <c r="W351" s="80"/>
      <c r="X351" s="80"/>
      <c r="Y351" s="80"/>
      <c r="Z351" s="80"/>
      <c r="AA351" s="80"/>
    </row>
    <row r="352" spans="1:27" ht="12" customHeight="1">
      <c r="A352" s="404"/>
      <c r="B352" s="136" t="s">
        <v>618</v>
      </c>
      <c r="C352" s="136"/>
      <c r="D352" s="136"/>
      <c r="E352" s="1621">
        <f>L338-E350</f>
        <v>0</v>
      </c>
      <c r="F352" s="1621">
        <f>L339-F350</f>
        <v>0</v>
      </c>
      <c r="G352" s="1621">
        <f>L340-G350</f>
        <v>0</v>
      </c>
      <c r="H352" s="1621">
        <f>L341-H350</f>
        <v>0</v>
      </c>
      <c r="I352" s="1621">
        <f>L328-I350</f>
        <v>0</v>
      </c>
      <c r="J352" s="1795">
        <f>L329-J350</f>
        <v>0</v>
      </c>
      <c r="K352" s="1795">
        <f>L330-K350</f>
        <v>0</v>
      </c>
      <c r="L352" s="1795">
        <f>L331-L350</f>
        <v>0</v>
      </c>
      <c r="M352" s="177"/>
      <c r="N352" s="136"/>
      <c r="O352" s="136"/>
      <c r="P352" s="136"/>
      <c r="Q352" s="136"/>
      <c r="R352" s="136"/>
      <c r="S352" s="136"/>
      <c r="T352" s="136"/>
      <c r="U352" s="136"/>
      <c r="V352" s="136"/>
      <c r="W352" s="136"/>
      <c r="X352" s="136"/>
      <c r="Y352" s="136"/>
      <c r="Z352" s="136"/>
      <c r="AA352" s="136"/>
    </row>
    <row r="353" spans="1:27" ht="12" customHeight="1">
      <c r="A353" s="15"/>
      <c r="B353" s="80"/>
      <c r="C353" s="80"/>
      <c r="D353" s="80"/>
      <c r="E353" s="80"/>
      <c r="F353" s="80"/>
      <c r="G353" s="80"/>
      <c r="H353" s="80"/>
      <c r="I353" s="80"/>
      <c r="J353" s="165"/>
      <c r="K353" s="165"/>
      <c r="L353" s="165"/>
      <c r="M353" s="177"/>
      <c r="N353" s="80"/>
      <c r="O353" s="80"/>
      <c r="P353" s="80"/>
      <c r="Q353" s="80"/>
      <c r="R353" s="80"/>
      <c r="S353" s="80"/>
      <c r="T353" s="80"/>
      <c r="U353" s="80"/>
      <c r="V353" s="80"/>
      <c r="W353" s="80"/>
      <c r="X353" s="80"/>
      <c r="Y353" s="80"/>
      <c r="Z353" s="80"/>
      <c r="AA353" s="80"/>
    </row>
    <row r="354" spans="1:27" ht="27.75" customHeight="1">
      <c r="A354" s="15"/>
      <c r="B354" s="2106" t="s">
        <v>1476</v>
      </c>
      <c r="C354" s="2107"/>
      <c r="D354" s="2107"/>
      <c r="E354" s="2107"/>
      <c r="F354" s="2107"/>
      <c r="G354" s="2107"/>
      <c r="H354" s="2107"/>
      <c r="I354" s="2107"/>
      <c r="J354" s="2107"/>
      <c r="K354" s="2107"/>
      <c r="L354" s="2108"/>
      <c r="M354" s="177"/>
      <c r="N354" s="80"/>
      <c r="O354" s="80"/>
      <c r="P354" s="80"/>
      <c r="Q354" s="80"/>
      <c r="R354" s="80"/>
      <c r="S354" s="80"/>
      <c r="T354" s="80"/>
      <c r="U354" s="80"/>
      <c r="V354" s="80"/>
      <c r="W354" s="80"/>
      <c r="X354" s="80"/>
      <c r="Y354" s="80"/>
      <c r="Z354" s="80"/>
      <c r="AA354" s="80"/>
    </row>
    <row r="355" spans="1:27" ht="15.75" customHeight="1">
      <c r="A355" s="390"/>
      <c r="B355" s="2120" t="s">
        <v>1477</v>
      </c>
      <c r="C355" s="1977"/>
      <c r="D355" s="1977"/>
      <c r="E355" s="1977"/>
      <c r="F355" s="1977"/>
      <c r="G355" s="1977"/>
      <c r="H355" s="1977"/>
      <c r="I355" s="1977"/>
      <c r="J355" s="1977"/>
      <c r="K355" s="1977"/>
      <c r="L355" s="1978"/>
      <c r="M355" s="618" t="s">
        <v>1478</v>
      </c>
      <c r="N355" s="80"/>
      <c r="O355" s="80"/>
      <c r="P355" s="80"/>
      <c r="Q355" s="80"/>
      <c r="R355" s="80"/>
      <c r="S355" s="80"/>
      <c r="T355" s="80"/>
      <c r="U355" s="80"/>
      <c r="V355" s="80"/>
      <c r="W355" s="80"/>
      <c r="X355" s="80"/>
      <c r="Y355" s="80"/>
      <c r="Z355" s="80"/>
      <c r="AA355" s="80"/>
    </row>
    <row r="356" spans="1:27" ht="12" customHeight="1">
      <c r="A356" s="624"/>
      <c r="B356" s="623" t="s">
        <v>1479</v>
      </c>
      <c r="C356" s="80"/>
      <c r="D356" s="80"/>
      <c r="E356" s="80"/>
      <c r="F356" s="80"/>
      <c r="G356" s="80"/>
      <c r="H356" s="80"/>
      <c r="I356" s="80"/>
      <c r="J356" s="80"/>
      <c r="K356" s="80"/>
      <c r="L356" s="621"/>
      <c r="M356" s="618"/>
      <c r="N356" s="80"/>
      <c r="O356" s="80"/>
      <c r="P356" s="80"/>
      <c r="Q356" s="80"/>
      <c r="R356" s="80"/>
      <c r="S356" s="80"/>
      <c r="T356" s="80"/>
      <c r="U356" s="80"/>
      <c r="V356" s="80"/>
      <c r="W356" s="80"/>
      <c r="X356" s="80"/>
      <c r="Y356" s="80"/>
      <c r="Z356" s="80"/>
      <c r="AA356" s="80"/>
    </row>
    <row r="357" spans="1:27" ht="25.5" customHeight="1">
      <c r="A357" s="624"/>
      <c r="B357" s="1975" t="s">
        <v>1480</v>
      </c>
      <c r="C357" s="1949"/>
      <c r="D357" s="1949"/>
      <c r="E357" s="1949"/>
      <c r="F357" s="1949"/>
      <c r="G357" s="1949"/>
      <c r="H357" s="1949"/>
      <c r="I357" s="1949"/>
      <c r="J357" s="1949"/>
      <c r="K357" s="1949"/>
      <c r="L357" s="1974"/>
      <c r="M357" s="618"/>
      <c r="N357" s="80"/>
      <c r="O357" s="80"/>
      <c r="P357" s="80"/>
      <c r="Q357" s="80"/>
      <c r="R357" s="80"/>
      <c r="S357" s="80"/>
      <c r="T357" s="80"/>
      <c r="U357" s="80"/>
      <c r="V357" s="80"/>
      <c r="W357" s="80"/>
      <c r="X357" s="80"/>
      <c r="Y357" s="80"/>
      <c r="Z357" s="80"/>
      <c r="AA357" s="80"/>
    </row>
    <row r="358" spans="1:27" ht="12" customHeight="1">
      <c r="A358" s="110"/>
      <c r="B358" s="623" t="s">
        <v>1481</v>
      </c>
      <c r="C358" s="80"/>
      <c r="D358" s="80"/>
      <c r="E358" s="80"/>
      <c r="F358" s="80"/>
      <c r="G358" s="80"/>
      <c r="H358" s="80"/>
      <c r="I358" s="80"/>
      <c r="J358" s="80"/>
      <c r="K358" s="80"/>
      <c r="L358" s="621"/>
      <c r="M358" s="618"/>
      <c r="N358" s="80"/>
      <c r="O358" s="80"/>
      <c r="P358" s="80"/>
      <c r="Q358" s="80"/>
      <c r="R358" s="80"/>
      <c r="S358" s="80"/>
      <c r="T358" s="80"/>
      <c r="U358" s="80"/>
      <c r="V358" s="80"/>
      <c r="W358" s="80"/>
      <c r="X358" s="80"/>
      <c r="Y358" s="80"/>
      <c r="Z358" s="80"/>
      <c r="AA358" s="80"/>
    </row>
    <row r="359" spans="1:27" ht="12" customHeight="1">
      <c r="A359" s="110"/>
      <c r="B359" s="1137"/>
      <c r="C359" s="1117"/>
      <c r="D359" s="1117"/>
      <c r="E359" s="1117"/>
      <c r="F359" s="1117"/>
      <c r="G359" s="1117"/>
      <c r="H359" s="1117"/>
      <c r="I359" s="1117"/>
      <c r="J359" s="1117"/>
      <c r="K359" s="1117"/>
      <c r="L359" s="1104"/>
      <c r="M359" s="618"/>
      <c r="N359" s="80"/>
      <c r="O359" s="80"/>
      <c r="P359" s="80"/>
      <c r="Q359" s="80"/>
      <c r="R359" s="80"/>
      <c r="S359" s="80"/>
      <c r="T359" s="80"/>
      <c r="U359" s="80"/>
      <c r="V359" s="80"/>
      <c r="W359" s="80"/>
      <c r="X359" s="80"/>
      <c r="Y359" s="80"/>
      <c r="Z359" s="80"/>
      <c r="AA359" s="80"/>
    </row>
    <row r="360" spans="1:27" ht="12" customHeight="1">
      <c r="A360" s="110"/>
      <c r="B360" s="1137"/>
      <c r="C360" s="1117"/>
      <c r="D360" s="1117"/>
      <c r="E360" s="1117"/>
      <c r="F360" s="1117"/>
      <c r="G360" s="1117"/>
      <c r="H360" s="1117"/>
      <c r="I360" s="1117"/>
      <c r="J360" s="1117"/>
      <c r="K360" s="1117"/>
      <c r="L360" s="1104"/>
      <c r="M360" s="618"/>
      <c r="N360" s="80"/>
      <c r="O360" s="80"/>
      <c r="P360" s="80"/>
      <c r="Q360" s="80"/>
      <c r="R360" s="80"/>
      <c r="S360" s="80"/>
      <c r="T360" s="80"/>
      <c r="U360" s="80"/>
      <c r="V360" s="80"/>
      <c r="W360" s="80"/>
      <c r="X360" s="80"/>
      <c r="Y360" s="80"/>
      <c r="Z360" s="80"/>
      <c r="AA360" s="80"/>
    </row>
    <row r="361" spans="1:27" ht="12" customHeight="1">
      <c r="A361" s="110"/>
      <c r="B361" s="1137"/>
      <c r="C361" s="1117"/>
      <c r="D361" s="1117"/>
      <c r="E361" s="1117"/>
      <c r="F361" s="1117"/>
      <c r="G361" s="1117"/>
      <c r="H361" s="1117"/>
      <c r="I361" s="1117"/>
      <c r="J361" s="1117"/>
      <c r="K361" s="1117"/>
      <c r="L361" s="1104"/>
      <c r="M361" s="618"/>
      <c r="N361" s="80"/>
      <c r="O361" s="80"/>
      <c r="P361" s="80"/>
      <c r="Q361" s="80"/>
      <c r="R361" s="80"/>
      <c r="S361" s="80"/>
      <c r="T361" s="80"/>
      <c r="U361" s="80"/>
      <c r="V361" s="80"/>
      <c r="W361" s="80"/>
      <c r="X361" s="80"/>
      <c r="Y361" s="80"/>
      <c r="Z361" s="80"/>
      <c r="AA361" s="80"/>
    </row>
    <row r="362" spans="1:27" ht="12" customHeight="1">
      <c r="A362" s="110"/>
      <c r="B362" s="1137"/>
      <c r="C362" s="1117"/>
      <c r="D362" s="1117"/>
      <c r="E362" s="1117"/>
      <c r="F362" s="1117"/>
      <c r="G362" s="1117"/>
      <c r="H362" s="1117"/>
      <c r="I362" s="1117"/>
      <c r="J362" s="1117"/>
      <c r="K362" s="1117"/>
      <c r="L362" s="1104"/>
      <c r="M362" s="618"/>
      <c r="N362" s="80"/>
      <c r="O362" s="80"/>
      <c r="P362" s="80"/>
      <c r="Q362" s="80"/>
      <c r="R362" s="80"/>
      <c r="S362" s="80"/>
      <c r="T362" s="80"/>
      <c r="U362" s="80"/>
      <c r="V362" s="80"/>
      <c r="W362" s="80"/>
      <c r="X362" s="80"/>
      <c r="Y362" s="80"/>
      <c r="Z362" s="80"/>
      <c r="AA362" s="80"/>
    </row>
    <row r="363" spans="1:27" ht="12" customHeight="1">
      <c r="A363" s="110"/>
      <c r="B363" s="1196"/>
      <c r="C363" s="1131"/>
      <c r="D363" s="1131"/>
      <c r="E363" s="1131"/>
      <c r="F363" s="1131"/>
      <c r="G363" s="1131"/>
      <c r="H363" s="1131"/>
      <c r="I363" s="1131"/>
      <c r="J363" s="1131"/>
      <c r="K363" s="1131"/>
      <c r="L363" s="1112"/>
      <c r="M363" s="618"/>
      <c r="N363" s="80"/>
      <c r="O363" s="80"/>
      <c r="P363" s="80"/>
      <c r="Q363" s="80"/>
      <c r="R363" s="80"/>
      <c r="S363" s="80"/>
      <c r="T363" s="80"/>
      <c r="U363" s="80"/>
      <c r="V363" s="80"/>
      <c r="W363" s="80"/>
      <c r="X363" s="80"/>
      <c r="Y363" s="80"/>
      <c r="Z363" s="80"/>
      <c r="AA363" s="80"/>
    </row>
    <row r="364" spans="1:27" ht="12" customHeight="1">
      <c r="A364" s="80"/>
      <c r="B364" s="122"/>
      <c r="C364" s="122"/>
      <c r="D364" s="122"/>
      <c r="E364" s="122"/>
      <c r="F364" s="122"/>
      <c r="G364" s="122"/>
      <c r="H364" s="122"/>
      <c r="I364" s="122"/>
      <c r="J364" s="122"/>
      <c r="K364" s="122"/>
      <c r="L364" s="122"/>
      <c r="M364" s="177"/>
      <c r="N364" s="80"/>
      <c r="O364" s="80"/>
      <c r="P364" s="80"/>
      <c r="Q364" s="80"/>
      <c r="R364" s="80"/>
      <c r="S364" s="80"/>
      <c r="T364" s="80"/>
      <c r="U364" s="80"/>
      <c r="V364" s="80"/>
      <c r="W364" s="80"/>
      <c r="X364" s="80"/>
      <c r="Y364" s="80"/>
      <c r="Z364" s="80"/>
      <c r="AA364" s="80"/>
    </row>
    <row r="365" spans="1:27" ht="12" customHeight="1">
      <c r="A365" s="80"/>
      <c r="B365" s="80"/>
      <c r="C365" s="80"/>
      <c r="D365" s="80"/>
      <c r="E365" s="80"/>
      <c r="F365" s="80"/>
      <c r="G365" s="80"/>
      <c r="H365" s="80"/>
      <c r="I365" s="80"/>
      <c r="J365" s="80"/>
      <c r="K365" s="80"/>
      <c r="L365" s="80"/>
      <c r="M365" s="177"/>
      <c r="N365" s="80"/>
      <c r="O365" s="80"/>
      <c r="P365" s="80"/>
      <c r="Q365" s="80"/>
      <c r="R365" s="80"/>
      <c r="S365" s="80"/>
      <c r="T365" s="80"/>
      <c r="U365" s="80"/>
      <c r="V365" s="80"/>
      <c r="W365" s="80"/>
      <c r="X365" s="80"/>
      <c r="Y365" s="80"/>
      <c r="Z365" s="80"/>
      <c r="AA365" s="80"/>
    </row>
    <row r="366" spans="1:27" ht="12.75" customHeight="1">
      <c r="A366" s="13"/>
      <c r="B366" s="124" t="s">
        <v>613</v>
      </c>
      <c r="C366" s="125"/>
      <c r="D366" s="126"/>
      <c r="E366" s="127"/>
      <c r="F366" s="126"/>
      <c r="G366" s="128"/>
      <c r="H366" s="128"/>
      <c r="I366" s="129"/>
      <c r="J366" s="125"/>
      <c r="K366" s="125"/>
      <c r="L366" s="130"/>
      <c r="M366" s="743"/>
      <c r="N366" s="123"/>
      <c r="O366" s="13"/>
      <c r="P366" s="13"/>
      <c r="Q366" s="13"/>
      <c r="R366" s="13"/>
      <c r="S366" s="13"/>
      <c r="T366" s="13"/>
      <c r="U366" s="13"/>
      <c r="V366" s="13"/>
      <c r="W366" s="13"/>
      <c r="X366" s="13"/>
      <c r="Y366" s="13"/>
      <c r="Z366" s="13"/>
      <c r="AA366" s="13"/>
    </row>
    <row r="367" spans="1:27" ht="12.75" customHeight="1">
      <c r="A367" s="15"/>
      <c r="B367" s="1099"/>
      <c r="C367" s="1093"/>
      <c r="D367" s="1100"/>
      <c r="E367" s="1101"/>
      <c r="F367" s="1100"/>
      <c r="G367" s="1102"/>
      <c r="H367" s="1102"/>
      <c r="I367" s="1103"/>
      <c r="J367" s="1093"/>
      <c r="K367" s="1093"/>
      <c r="L367" s="1104"/>
      <c r="M367" s="248"/>
      <c r="N367" s="15"/>
      <c r="O367" s="15"/>
      <c r="P367" s="15"/>
      <c r="Q367" s="15"/>
      <c r="R367" s="15"/>
      <c r="S367" s="15"/>
      <c r="T367" s="15"/>
      <c r="U367" s="15"/>
      <c r="V367" s="15"/>
      <c r="W367" s="15"/>
      <c r="X367" s="15"/>
      <c r="Y367" s="15"/>
      <c r="Z367" s="15"/>
      <c r="AA367" s="15"/>
    </row>
    <row r="368" spans="1:27" ht="12.75" customHeight="1">
      <c r="A368" s="15"/>
      <c r="B368" s="1099"/>
      <c r="C368" s="1093"/>
      <c r="D368" s="1100"/>
      <c r="E368" s="1101"/>
      <c r="F368" s="1100"/>
      <c r="G368" s="1102"/>
      <c r="H368" s="1102"/>
      <c r="I368" s="1103"/>
      <c r="J368" s="1093"/>
      <c r="K368" s="1093"/>
      <c r="L368" s="1104"/>
      <c r="M368" s="248"/>
      <c r="N368" s="15"/>
      <c r="O368" s="15"/>
      <c r="P368" s="15"/>
      <c r="Q368" s="15"/>
      <c r="R368" s="15"/>
      <c r="S368" s="15"/>
      <c r="T368" s="15"/>
      <c r="U368" s="15"/>
      <c r="V368" s="15"/>
      <c r="W368" s="15"/>
      <c r="X368" s="15"/>
      <c r="Y368" s="15"/>
      <c r="Z368" s="15"/>
      <c r="AA368" s="15"/>
    </row>
    <row r="369" spans="1:27" ht="12.75" customHeight="1">
      <c r="A369" s="15"/>
      <c r="B369" s="1099"/>
      <c r="C369" s="1093"/>
      <c r="D369" s="1100"/>
      <c r="E369" s="1101"/>
      <c r="F369" s="1100"/>
      <c r="G369" s="1102"/>
      <c r="H369" s="1102"/>
      <c r="I369" s="1103"/>
      <c r="J369" s="1093"/>
      <c r="K369" s="1093"/>
      <c r="L369" s="1104"/>
      <c r="M369" s="248"/>
      <c r="N369" s="15"/>
      <c r="O369" s="15"/>
      <c r="P369" s="15"/>
      <c r="Q369" s="15"/>
      <c r="R369" s="15"/>
      <c r="S369" s="15"/>
      <c r="T369" s="15"/>
      <c r="U369" s="15"/>
      <c r="V369" s="15"/>
      <c r="W369" s="15"/>
      <c r="X369" s="15"/>
      <c r="Y369" s="15"/>
      <c r="Z369" s="15"/>
      <c r="AA369" s="15"/>
    </row>
    <row r="370" spans="1:27" ht="12.75" customHeight="1">
      <c r="A370" s="15"/>
      <c r="B370" s="1099"/>
      <c r="C370" s="1093"/>
      <c r="D370" s="1100"/>
      <c r="E370" s="1101"/>
      <c r="F370" s="1100"/>
      <c r="G370" s="1102"/>
      <c r="H370" s="1102"/>
      <c r="I370" s="1103"/>
      <c r="J370" s="1093"/>
      <c r="K370" s="1093"/>
      <c r="L370" s="1104"/>
      <c r="M370" s="248"/>
      <c r="N370" s="15"/>
      <c r="O370" s="15"/>
      <c r="P370" s="15"/>
      <c r="Q370" s="15"/>
      <c r="R370" s="15"/>
      <c r="S370" s="15"/>
      <c r="T370" s="15"/>
      <c r="U370" s="15"/>
      <c r="V370" s="15"/>
      <c r="W370" s="15"/>
      <c r="X370" s="15"/>
      <c r="Y370" s="15"/>
      <c r="Z370" s="15"/>
      <c r="AA370" s="15"/>
    </row>
    <row r="371" spans="1:27" ht="12.75" customHeight="1">
      <c r="A371" s="15"/>
      <c r="B371" s="1099"/>
      <c r="C371" s="1093"/>
      <c r="D371" s="1100"/>
      <c r="E371" s="1101"/>
      <c r="F371" s="1100"/>
      <c r="G371" s="1102"/>
      <c r="H371" s="1102"/>
      <c r="I371" s="1103"/>
      <c r="J371" s="1093"/>
      <c r="K371" s="1093"/>
      <c r="L371" s="1104"/>
      <c r="M371" s="248"/>
      <c r="N371" s="15"/>
      <c r="O371" s="15"/>
      <c r="P371" s="15"/>
      <c r="Q371" s="15"/>
      <c r="R371" s="15"/>
      <c r="S371" s="15"/>
      <c r="T371" s="15"/>
      <c r="U371" s="15"/>
      <c r="V371" s="15"/>
      <c r="W371" s="15"/>
      <c r="X371" s="15"/>
      <c r="Y371" s="15"/>
      <c r="Z371" s="15"/>
      <c r="AA371" s="15"/>
    </row>
    <row r="372" spans="1:27" ht="12.75" customHeight="1">
      <c r="A372" s="15"/>
      <c r="B372" s="1099"/>
      <c r="C372" s="1093"/>
      <c r="D372" s="1100"/>
      <c r="E372" s="1101"/>
      <c r="F372" s="1100"/>
      <c r="G372" s="1102"/>
      <c r="H372" s="1102"/>
      <c r="I372" s="1103"/>
      <c r="J372" s="1093"/>
      <c r="K372" s="1093"/>
      <c r="L372" s="1104"/>
      <c r="M372" s="248"/>
      <c r="N372" s="15"/>
      <c r="O372" s="15"/>
      <c r="P372" s="15"/>
      <c r="Q372" s="15"/>
      <c r="R372" s="15"/>
      <c r="S372" s="15"/>
      <c r="T372" s="15"/>
      <c r="U372" s="15"/>
      <c r="V372" s="15"/>
      <c r="W372" s="15"/>
      <c r="X372" s="15"/>
      <c r="Y372" s="15"/>
      <c r="Z372" s="15"/>
      <c r="AA372" s="15"/>
    </row>
    <row r="373" spans="1:27" ht="12.75" customHeight="1">
      <c r="A373" s="15"/>
      <c r="B373" s="1099"/>
      <c r="C373" s="1093"/>
      <c r="D373" s="1100"/>
      <c r="E373" s="1101"/>
      <c r="F373" s="1100"/>
      <c r="G373" s="1102"/>
      <c r="H373" s="1102"/>
      <c r="I373" s="1103"/>
      <c r="J373" s="1093"/>
      <c r="K373" s="1093"/>
      <c r="L373" s="1104"/>
      <c r="M373" s="248"/>
      <c r="N373" s="15"/>
      <c r="O373" s="15"/>
      <c r="P373" s="15"/>
      <c r="Q373" s="15"/>
      <c r="R373" s="15"/>
      <c r="S373" s="15"/>
      <c r="T373" s="15"/>
      <c r="U373" s="15"/>
      <c r="V373" s="15"/>
      <c r="W373" s="15"/>
      <c r="X373" s="15"/>
      <c r="Y373" s="15"/>
      <c r="Z373" s="15"/>
      <c r="AA373" s="15"/>
    </row>
    <row r="374" spans="1:27" ht="12.75" customHeight="1">
      <c r="A374" s="15"/>
      <c r="B374" s="1105"/>
      <c r="C374" s="1093"/>
      <c r="D374" s="1100"/>
      <c r="E374" s="1101"/>
      <c r="F374" s="1100"/>
      <c r="G374" s="1102"/>
      <c r="H374" s="1102"/>
      <c r="I374" s="1103"/>
      <c r="J374" s="1093"/>
      <c r="K374" s="1093"/>
      <c r="L374" s="1104"/>
      <c r="M374" s="248"/>
      <c r="N374" s="15"/>
      <c r="O374" s="15"/>
      <c r="P374" s="15"/>
      <c r="Q374" s="15"/>
      <c r="R374" s="15"/>
      <c r="S374" s="15"/>
      <c r="T374" s="15"/>
      <c r="U374" s="15"/>
      <c r="V374" s="15"/>
      <c r="W374" s="15"/>
      <c r="X374" s="15"/>
      <c r="Y374" s="15"/>
      <c r="Z374" s="15"/>
      <c r="AA374" s="15"/>
    </row>
    <row r="375" spans="1:27" ht="12.75" customHeight="1">
      <c r="A375" s="15"/>
      <c r="B375" s="1105"/>
      <c r="C375" s="1093"/>
      <c r="D375" s="1100"/>
      <c r="E375" s="1101"/>
      <c r="F375" s="1100"/>
      <c r="G375" s="1102"/>
      <c r="H375" s="1102"/>
      <c r="I375" s="1103"/>
      <c r="J375" s="1093"/>
      <c r="K375" s="1093"/>
      <c r="L375" s="1104"/>
      <c r="M375" s="248"/>
      <c r="N375" s="15"/>
      <c r="O375" s="15"/>
      <c r="P375" s="15"/>
      <c r="Q375" s="15"/>
      <c r="R375" s="15"/>
      <c r="S375" s="15"/>
      <c r="T375" s="15"/>
      <c r="U375" s="15"/>
      <c r="V375" s="15"/>
      <c r="W375" s="15"/>
      <c r="X375" s="15"/>
      <c r="Y375" s="15"/>
      <c r="Z375" s="15"/>
      <c r="AA375" s="15"/>
    </row>
    <row r="376" spans="1:27" ht="12.75" customHeight="1">
      <c r="A376" s="15"/>
      <c r="B376" s="1106"/>
      <c r="C376" s="1107"/>
      <c r="D376" s="1108"/>
      <c r="E376" s="1109"/>
      <c r="F376" s="1108"/>
      <c r="G376" s="1110"/>
      <c r="H376" s="1110"/>
      <c r="I376" s="1111"/>
      <c r="J376" s="1107"/>
      <c r="K376" s="1107"/>
      <c r="L376" s="1112"/>
      <c r="M376" s="248"/>
      <c r="N376" s="15"/>
      <c r="O376" s="15"/>
      <c r="P376" s="15"/>
      <c r="Q376" s="15"/>
      <c r="R376" s="15"/>
      <c r="S376" s="15"/>
      <c r="T376" s="15"/>
      <c r="U376" s="15"/>
      <c r="V376" s="15"/>
      <c r="W376" s="15"/>
      <c r="X376" s="15"/>
      <c r="Y376" s="15"/>
      <c r="Z376" s="15"/>
      <c r="AA376" s="15"/>
    </row>
    <row r="377" spans="1:27" ht="12" customHeight="1">
      <c r="A377" s="80"/>
      <c r="B377" s="80"/>
      <c r="C377" s="80"/>
      <c r="D377" s="80"/>
      <c r="E377" s="80"/>
      <c r="F377" s="80"/>
      <c r="G377" s="80"/>
      <c r="H377" s="80"/>
      <c r="I377" s="80"/>
      <c r="J377" s="80"/>
      <c r="K377" s="80"/>
      <c r="L377" s="80"/>
      <c r="M377" s="177"/>
      <c r="N377" s="80"/>
      <c r="O377" s="80"/>
      <c r="P377" s="80"/>
      <c r="Q377" s="80"/>
      <c r="R377" s="80"/>
      <c r="S377" s="80"/>
      <c r="T377" s="80"/>
      <c r="U377" s="80"/>
      <c r="V377" s="80"/>
      <c r="W377" s="80"/>
      <c r="X377" s="80"/>
      <c r="Y377" s="80"/>
      <c r="Z377" s="80"/>
      <c r="AA377" s="80"/>
    </row>
    <row r="378" spans="1:27" ht="12" customHeight="1">
      <c r="A378" s="11" t="s">
        <v>80</v>
      </c>
      <c r="B378" s="15" t="s">
        <v>81</v>
      </c>
      <c r="C378" s="80"/>
      <c r="D378" s="80"/>
      <c r="E378" s="80"/>
      <c r="F378" s="80"/>
      <c r="G378" s="80"/>
      <c r="H378" s="80"/>
      <c r="I378" s="80"/>
      <c r="J378" s="80"/>
      <c r="K378" s="80"/>
      <c r="L378" s="80"/>
      <c r="M378" s="709"/>
      <c r="N378" s="116"/>
      <c r="O378" s="80" t="s">
        <v>1482</v>
      </c>
      <c r="P378" s="80"/>
      <c r="Q378" s="80"/>
      <c r="R378" s="80"/>
      <c r="S378" s="80"/>
      <c r="T378" s="80"/>
      <c r="U378" s="80"/>
      <c r="V378" s="80"/>
      <c r="W378" s="80"/>
      <c r="X378" s="80"/>
      <c r="Y378" s="80"/>
      <c r="Z378" s="80"/>
      <c r="AA378" s="80"/>
    </row>
    <row r="379" spans="1:27" ht="12" customHeight="1">
      <c r="A379" s="15"/>
      <c r="B379" s="747"/>
      <c r="C379" s="78"/>
      <c r="D379" s="78"/>
      <c r="E379" s="78"/>
      <c r="F379" s="78"/>
      <c r="G379" s="78"/>
      <c r="H379" s="619"/>
      <c r="I379" s="619"/>
      <c r="J379" s="78"/>
      <c r="K379" s="78"/>
      <c r="L379" s="78"/>
      <c r="M379" s="177"/>
      <c r="N379" s="80"/>
      <c r="O379" s="80"/>
      <c r="P379" s="80"/>
      <c r="Q379" s="80"/>
      <c r="R379" s="80"/>
      <c r="S379" s="80"/>
      <c r="T379" s="80"/>
      <c r="U379" s="80"/>
      <c r="V379" s="80"/>
      <c r="W379" s="80"/>
      <c r="X379" s="80"/>
      <c r="Y379" s="80"/>
      <c r="Z379" s="80"/>
      <c r="AA379" s="80"/>
    </row>
    <row r="380" spans="1:27" ht="24">
      <c r="A380" s="15"/>
      <c r="B380" s="748" t="s">
        <v>1483</v>
      </c>
      <c r="C380" s="78"/>
      <c r="D380" s="78"/>
      <c r="E380" s="2121" t="s">
        <v>1484</v>
      </c>
      <c r="F380" s="1981"/>
      <c r="G380" s="2122"/>
      <c r="H380" s="2123" t="s">
        <v>1485</v>
      </c>
      <c r="I380" s="2124"/>
      <c r="J380" s="749" t="s">
        <v>1486</v>
      </c>
      <c r="K380" s="2125" t="s">
        <v>1487</v>
      </c>
      <c r="L380" s="1952"/>
      <c r="M380" s="177"/>
      <c r="N380" s="80"/>
      <c r="O380" s="80"/>
      <c r="P380" s="80"/>
      <c r="Q380" s="80"/>
      <c r="R380" s="80"/>
      <c r="S380" s="80"/>
      <c r="T380" s="80"/>
      <c r="U380" s="80"/>
      <c r="V380" s="80"/>
      <c r="W380" s="80"/>
      <c r="X380" s="80"/>
      <c r="Y380" s="80"/>
      <c r="Z380" s="80"/>
      <c r="AA380" s="80"/>
    </row>
    <row r="381" spans="1:27" ht="60">
      <c r="A381" s="15"/>
      <c r="B381" s="750"/>
      <c r="C381" s="751"/>
      <c r="D381" s="752"/>
      <c r="E381" s="749" t="s">
        <v>1488</v>
      </c>
      <c r="F381" s="909" t="s">
        <v>1489</v>
      </c>
      <c r="G381" s="910" t="s">
        <v>1490</v>
      </c>
      <c r="H381" s="907" t="s">
        <v>1491</v>
      </c>
      <c r="I381" s="908" t="s">
        <v>1492</v>
      </c>
      <c r="J381" s="753"/>
      <c r="K381" s="749" t="s">
        <v>1493</v>
      </c>
      <c r="L381" s="749" t="s">
        <v>1494</v>
      </c>
      <c r="M381" s="177"/>
      <c r="N381" s="80"/>
      <c r="O381" s="80"/>
      <c r="P381" s="80"/>
      <c r="Q381" s="80"/>
      <c r="R381" s="80"/>
      <c r="S381" s="80"/>
      <c r="T381" s="80"/>
      <c r="U381" s="80"/>
      <c r="V381" s="80"/>
      <c r="W381" s="80"/>
      <c r="X381" s="80"/>
      <c r="Y381" s="80"/>
      <c r="Z381" s="80"/>
      <c r="AA381" s="80"/>
    </row>
    <row r="382" spans="1:27" ht="12" customHeight="1">
      <c r="A382" s="15"/>
      <c r="B382" s="750"/>
      <c r="C382" s="1137"/>
      <c r="D382" s="1117"/>
      <c r="E382" s="1104"/>
      <c r="F382" s="1340"/>
      <c r="G382" s="1341"/>
      <c r="H382" s="1117"/>
      <c r="I382" s="1342"/>
      <c r="J382" s="1104"/>
      <c r="K382" s="1104"/>
      <c r="L382" s="1104"/>
      <c r="M382" s="177"/>
      <c r="N382" s="80"/>
      <c r="O382" s="80"/>
      <c r="P382" s="80"/>
      <c r="Q382" s="80"/>
      <c r="R382" s="80"/>
      <c r="S382" s="80"/>
      <c r="T382" s="80"/>
      <c r="U382" s="80"/>
      <c r="V382" s="80"/>
      <c r="W382" s="80"/>
      <c r="X382" s="80"/>
      <c r="Y382" s="80"/>
      <c r="Z382" s="80"/>
      <c r="AA382" s="80"/>
    </row>
    <row r="383" spans="1:27" ht="12" customHeight="1">
      <c r="A383" s="15"/>
      <c r="B383" s="750"/>
      <c r="C383" s="1137"/>
      <c r="D383" s="1117"/>
      <c r="E383" s="1104"/>
      <c r="F383" s="1340"/>
      <c r="G383" s="1341"/>
      <c r="H383" s="1117"/>
      <c r="I383" s="1342"/>
      <c r="J383" s="1104"/>
      <c r="K383" s="1104"/>
      <c r="L383" s="1104"/>
      <c r="M383" s="177"/>
      <c r="N383" s="80"/>
      <c r="O383" s="80"/>
      <c r="P383" s="80"/>
      <c r="Q383" s="80"/>
      <c r="R383" s="80"/>
      <c r="S383" s="80"/>
      <c r="T383" s="80"/>
      <c r="U383" s="80"/>
      <c r="V383" s="80"/>
      <c r="W383" s="80"/>
      <c r="X383" s="80"/>
      <c r="Y383" s="80"/>
      <c r="Z383" s="80"/>
      <c r="AA383" s="80"/>
    </row>
    <row r="384" spans="1:27" ht="12" customHeight="1">
      <c r="A384" s="15"/>
      <c r="B384" s="754" t="s">
        <v>1495</v>
      </c>
      <c r="C384" s="1137"/>
      <c r="D384" s="1117"/>
      <c r="E384" s="1104"/>
      <c r="F384" s="1340"/>
      <c r="G384" s="1341"/>
      <c r="H384" s="1117"/>
      <c r="I384" s="1342"/>
      <c r="J384" s="1104"/>
      <c r="K384" s="1104"/>
      <c r="L384" s="1104"/>
      <c r="M384" s="177"/>
      <c r="N384" s="80"/>
      <c r="O384" s="80"/>
      <c r="P384" s="80"/>
      <c r="Q384" s="80"/>
      <c r="R384" s="80"/>
      <c r="S384" s="80"/>
      <c r="T384" s="80"/>
      <c r="U384" s="80"/>
      <c r="V384" s="80"/>
      <c r="W384" s="80"/>
      <c r="X384" s="80"/>
      <c r="Y384" s="80"/>
      <c r="Z384" s="80"/>
      <c r="AA384" s="80"/>
    </row>
    <row r="385" spans="1:27" ht="12" customHeight="1">
      <c r="A385" s="15"/>
      <c r="B385" s="755"/>
      <c r="C385" s="1137"/>
      <c r="D385" s="1117"/>
      <c r="E385" s="1104"/>
      <c r="F385" s="1340"/>
      <c r="G385" s="1341"/>
      <c r="H385" s="1117"/>
      <c r="I385" s="1342"/>
      <c r="J385" s="1104"/>
      <c r="K385" s="1104"/>
      <c r="L385" s="1104"/>
      <c r="M385" s="177"/>
      <c r="N385" s="80"/>
      <c r="O385" s="80"/>
      <c r="P385" s="80"/>
      <c r="Q385" s="80"/>
      <c r="R385" s="80"/>
      <c r="S385" s="80"/>
      <c r="T385" s="80"/>
      <c r="U385" s="80"/>
      <c r="V385" s="80"/>
      <c r="W385" s="80"/>
      <c r="X385" s="80"/>
      <c r="Y385" s="80"/>
      <c r="Z385" s="80"/>
      <c r="AA385" s="80"/>
    </row>
    <row r="386" spans="1:27" ht="12" customHeight="1">
      <c r="A386" s="15"/>
      <c r="B386" s="756"/>
      <c r="C386" s="1196"/>
      <c r="D386" s="1131"/>
      <c r="E386" s="1112"/>
      <c r="F386" s="1243"/>
      <c r="G386" s="1343"/>
      <c r="H386" s="1131"/>
      <c r="I386" s="1344"/>
      <c r="J386" s="1112"/>
      <c r="K386" s="1112"/>
      <c r="L386" s="1112"/>
      <c r="M386" s="177"/>
      <c r="N386" s="80"/>
      <c r="O386" s="80"/>
      <c r="P386" s="80"/>
      <c r="Q386" s="80"/>
      <c r="R386" s="80"/>
      <c r="S386" s="80"/>
      <c r="T386" s="80"/>
      <c r="U386" s="80"/>
      <c r="V386" s="80"/>
      <c r="W386" s="80"/>
      <c r="X386" s="80"/>
      <c r="Y386" s="80"/>
      <c r="Z386" s="80"/>
      <c r="AA386" s="80"/>
    </row>
    <row r="387" spans="1:27" ht="12" customHeight="1">
      <c r="A387" s="15"/>
      <c r="B387" s="582"/>
      <c r="C387" s="109"/>
      <c r="D387" s="109"/>
      <c r="E387" s="109"/>
      <c r="F387" s="109"/>
      <c r="G387" s="109"/>
      <c r="H387" s="109"/>
      <c r="I387" s="109"/>
      <c r="J387" s="109"/>
      <c r="K387" s="109"/>
      <c r="L387" s="109"/>
      <c r="M387" s="177"/>
      <c r="N387" s="80"/>
      <c r="O387" s="80"/>
      <c r="P387" s="80"/>
      <c r="Q387" s="80"/>
      <c r="R387" s="80"/>
      <c r="S387" s="80"/>
      <c r="T387" s="80"/>
      <c r="U387" s="80"/>
      <c r="V387" s="80"/>
      <c r="W387" s="80"/>
      <c r="X387" s="80"/>
      <c r="Y387" s="80"/>
      <c r="Z387" s="80"/>
      <c r="AA387" s="80"/>
    </row>
    <row r="388" spans="1:27">
      <c r="A388" s="110"/>
      <c r="B388" s="616" t="s">
        <v>1496</v>
      </c>
      <c r="C388" s="234"/>
      <c r="D388" s="234"/>
      <c r="E388" s="234"/>
      <c r="F388" s="234"/>
      <c r="G388" s="234"/>
      <c r="H388" s="234"/>
      <c r="I388" s="234"/>
      <c r="J388" s="234"/>
      <c r="K388" s="234"/>
      <c r="L388" s="130"/>
      <c r="M388" s="618"/>
      <c r="N388" s="80"/>
      <c r="O388" s="80"/>
      <c r="P388" s="80"/>
      <c r="Q388" s="80"/>
      <c r="R388" s="80"/>
      <c r="S388" s="80"/>
      <c r="T388" s="80"/>
      <c r="U388" s="80"/>
      <c r="V388" s="80"/>
      <c r="W388" s="80"/>
      <c r="X388" s="80"/>
      <c r="Y388" s="80"/>
      <c r="Z388" s="80"/>
      <c r="AA388" s="80"/>
    </row>
    <row r="389" spans="1:27">
      <c r="A389" s="110"/>
      <c r="B389" s="304" t="s">
        <v>1497</v>
      </c>
      <c r="C389" s="80"/>
      <c r="D389" s="80"/>
      <c r="E389" s="80"/>
      <c r="F389" s="80"/>
      <c r="G389" s="80"/>
      <c r="H389" s="80"/>
      <c r="I389" s="80"/>
      <c r="J389" s="80"/>
      <c r="K389" s="80"/>
      <c r="L389" s="621"/>
      <c r="M389" s="618"/>
      <c r="N389" s="80"/>
      <c r="O389" s="80"/>
      <c r="P389" s="80"/>
      <c r="Q389" s="80"/>
      <c r="R389" s="80"/>
      <c r="S389" s="80"/>
      <c r="T389" s="80"/>
      <c r="U389" s="80"/>
      <c r="V389" s="80"/>
      <c r="W389" s="80"/>
      <c r="X389" s="80"/>
      <c r="Y389" s="80"/>
      <c r="Z389" s="80"/>
      <c r="AA389" s="80"/>
    </row>
    <row r="390" spans="1:27">
      <c r="A390" s="110"/>
      <c r="B390" s="304" t="s">
        <v>1498</v>
      </c>
      <c r="C390" s="80"/>
      <c r="D390" s="80"/>
      <c r="E390" s="80"/>
      <c r="F390" s="80"/>
      <c r="G390" s="80"/>
      <c r="H390" s="80"/>
      <c r="I390" s="80"/>
      <c r="J390" s="80"/>
      <c r="K390" s="80"/>
      <c r="L390" s="621"/>
      <c r="M390" s="618"/>
      <c r="N390" s="80"/>
      <c r="O390" s="80"/>
      <c r="P390" s="80"/>
      <c r="Q390" s="80"/>
      <c r="R390" s="80"/>
      <c r="S390" s="80"/>
      <c r="T390" s="80"/>
      <c r="U390" s="80"/>
      <c r="V390" s="80"/>
      <c r="W390" s="80"/>
      <c r="X390" s="80"/>
      <c r="Y390" s="80"/>
      <c r="Z390" s="80"/>
      <c r="AA390" s="80"/>
    </row>
    <row r="391" spans="1:27">
      <c r="A391" s="110"/>
      <c r="B391" s="304" t="s">
        <v>1499</v>
      </c>
      <c r="C391" s="80"/>
      <c r="D391" s="80"/>
      <c r="E391" s="80"/>
      <c r="F391" s="80"/>
      <c r="G391" s="80"/>
      <c r="H391" s="80"/>
      <c r="I391" s="80"/>
      <c r="J391" s="80"/>
      <c r="K391" s="80"/>
      <c r="L391" s="621"/>
      <c r="M391" s="618"/>
      <c r="N391" s="80"/>
      <c r="O391" s="80"/>
      <c r="P391" s="80"/>
      <c r="Q391" s="80"/>
      <c r="R391" s="80"/>
      <c r="S391" s="80"/>
      <c r="T391" s="80"/>
      <c r="U391" s="80"/>
      <c r="V391" s="80"/>
      <c r="W391" s="80"/>
      <c r="X391" s="80"/>
      <c r="Y391" s="80"/>
      <c r="Z391" s="80"/>
      <c r="AA391" s="80"/>
    </row>
    <row r="392" spans="1:27" ht="24" customHeight="1">
      <c r="A392" s="390"/>
      <c r="B392" s="2103" t="s">
        <v>1500</v>
      </c>
      <c r="C392" s="1949"/>
      <c r="D392" s="1949"/>
      <c r="E392" s="1949"/>
      <c r="F392" s="1949"/>
      <c r="G392" s="1949"/>
      <c r="H392" s="1949"/>
      <c r="I392" s="1949"/>
      <c r="J392" s="1949"/>
      <c r="K392" s="1949"/>
      <c r="L392" s="1974"/>
      <c r="M392" s="618"/>
      <c r="N392" s="80"/>
      <c r="O392" s="80"/>
      <c r="P392" s="80"/>
      <c r="Q392" s="80"/>
      <c r="R392" s="80"/>
      <c r="S392" s="80"/>
      <c r="T392" s="80"/>
      <c r="U392" s="80"/>
      <c r="V392" s="80"/>
      <c r="W392" s="80"/>
      <c r="X392" s="80"/>
      <c r="Y392" s="80"/>
      <c r="Z392" s="80"/>
      <c r="AA392" s="80"/>
    </row>
    <row r="393" spans="1:27" ht="12.75" customHeight="1">
      <c r="A393" s="110"/>
      <c r="B393" s="1137"/>
      <c r="C393" s="1117"/>
      <c r="D393" s="1117"/>
      <c r="E393" s="1117"/>
      <c r="F393" s="1117"/>
      <c r="G393" s="1117"/>
      <c r="H393" s="1117"/>
      <c r="I393" s="1117"/>
      <c r="J393" s="1117"/>
      <c r="K393" s="1117"/>
      <c r="L393" s="1104"/>
      <c r="M393" s="618"/>
      <c r="N393" s="80"/>
      <c r="O393" s="80"/>
      <c r="P393" s="80"/>
      <c r="Q393" s="80"/>
      <c r="R393" s="80"/>
      <c r="S393" s="80"/>
      <c r="T393" s="80"/>
      <c r="U393" s="80"/>
      <c r="V393" s="80"/>
      <c r="W393" s="80"/>
      <c r="X393" s="80"/>
      <c r="Y393" s="80"/>
      <c r="Z393" s="80"/>
      <c r="AA393" s="80"/>
    </row>
    <row r="394" spans="1:27" ht="12" customHeight="1">
      <c r="A394" s="116"/>
      <c r="B394" s="1345"/>
      <c r="C394" s="1326"/>
      <c r="D394" s="1326"/>
      <c r="E394" s="1326"/>
      <c r="F394" s="1326"/>
      <c r="G394" s="1326"/>
      <c r="H394" s="1326"/>
      <c r="I394" s="1326"/>
      <c r="J394" s="1326"/>
      <c r="K394" s="1326"/>
      <c r="L394" s="1295"/>
      <c r="M394" s="180"/>
      <c r="N394" s="116"/>
      <c r="O394" s="116"/>
      <c r="P394" s="116"/>
      <c r="Q394" s="116"/>
      <c r="R394" s="116"/>
      <c r="S394" s="116"/>
      <c r="T394" s="116"/>
      <c r="U394" s="116"/>
      <c r="V394" s="116"/>
      <c r="W394" s="116"/>
      <c r="X394" s="116"/>
      <c r="Y394" s="116"/>
      <c r="Z394" s="116"/>
      <c r="AA394" s="116"/>
    </row>
    <row r="395" spans="1:27" ht="12" customHeight="1">
      <c r="A395" s="116"/>
      <c r="B395" s="1345"/>
      <c r="C395" s="1326"/>
      <c r="D395" s="1326"/>
      <c r="E395" s="1326"/>
      <c r="F395" s="1326"/>
      <c r="G395" s="1326"/>
      <c r="H395" s="1326"/>
      <c r="I395" s="1326"/>
      <c r="J395" s="1326"/>
      <c r="K395" s="1326"/>
      <c r="L395" s="1295"/>
      <c r="M395" s="180"/>
      <c r="N395" s="116"/>
      <c r="O395" s="116"/>
      <c r="P395" s="116"/>
      <c r="Q395" s="116"/>
      <c r="R395" s="116"/>
      <c r="S395" s="116"/>
      <c r="T395" s="116"/>
      <c r="U395" s="116"/>
      <c r="V395" s="116"/>
      <c r="W395" s="116"/>
      <c r="X395" s="116"/>
      <c r="Y395" s="116"/>
      <c r="Z395" s="116"/>
      <c r="AA395" s="116"/>
    </row>
    <row r="396" spans="1:27" ht="12" customHeight="1">
      <c r="A396" s="116"/>
      <c r="B396" s="1345"/>
      <c r="C396" s="1326"/>
      <c r="D396" s="1326"/>
      <c r="E396" s="1326"/>
      <c r="F396" s="1326"/>
      <c r="G396" s="1326"/>
      <c r="H396" s="1326"/>
      <c r="I396" s="1326"/>
      <c r="J396" s="1326"/>
      <c r="K396" s="1326"/>
      <c r="L396" s="1295"/>
      <c r="M396" s="180"/>
      <c r="N396" s="116"/>
      <c r="O396" s="116"/>
      <c r="P396" s="116"/>
      <c r="Q396" s="116"/>
      <c r="R396" s="116"/>
      <c r="S396" s="116"/>
      <c r="T396" s="116"/>
      <c r="U396" s="116"/>
      <c r="V396" s="116"/>
      <c r="W396" s="116"/>
      <c r="X396" s="116"/>
      <c r="Y396" s="116"/>
      <c r="Z396" s="116"/>
      <c r="AA396" s="116"/>
    </row>
    <row r="397" spans="1:27" ht="12" customHeight="1">
      <c r="A397" s="116"/>
      <c r="B397" s="1345"/>
      <c r="C397" s="1326"/>
      <c r="D397" s="1326"/>
      <c r="E397" s="1326"/>
      <c r="F397" s="1326"/>
      <c r="G397" s="1326"/>
      <c r="H397" s="1326"/>
      <c r="I397" s="1326"/>
      <c r="J397" s="1326"/>
      <c r="K397" s="1326"/>
      <c r="L397" s="1295"/>
      <c r="M397" s="180"/>
      <c r="N397" s="116"/>
      <c r="O397" s="116"/>
      <c r="P397" s="116"/>
      <c r="Q397" s="116"/>
      <c r="R397" s="116"/>
      <c r="S397" s="116"/>
      <c r="T397" s="116"/>
      <c r="U397" s="116"/>
      <c r="V397" s="116"/>
      <c r="W397" s="116"/>
      <c r="X397" s="116"/>
      <c r="Y397" s="116"/>
      <c r="Z397" s="116"/>
      <c r="AA397" s="116"/>
    </row>
    <row r="398" spans="1:27" ht="12" customHeight="1">
      <c r="A398" s="116"/>
      <c r="B398" s="1345"/>
      <c r="C398" s="1326"/>
      <c r="D398" s="1326"/>
      <c r="E398" s="1326"/>
      <c r="F398" s="1326"/>
      <c r="G398" s="1326"/>
      <c r="H398" s="1326"/>
      <c r="I398" s="1326"/>
      <c r="J398" s="1326"/>
      <c r="K398" s="1326"/>
      <c r="L398" s="1295"/>
      <c r="M398" s="180"/>
      <c r="N398" s="116"/>
      <c r="O398" s="116"/>
      <c r="P398" s="116"/>
      <c r="Q398" s="116"/>
      <c r="R398" s="116"/>
      <c r="S398" s="116"/>
      <c r="T398" s="116"/>
      <c r="U398" s="116"/>
      <c r="V398" s="116"/>
      <c r="W398" s="116"/>
      <c r="X398" s="116"/>
      <c r="Y398" s="116"/>
      <c r="Z398" s="116"/>
      <c r="AA398" s="116"/>
    </row>
    <row r="399" spans="1:27" ht="12" customHeight="1">
      <c r="A399" s="116"/>
      <c r="B399" s="1242"/>
      <c r="C399" s="1243"/>
      <c r="D399" s="1243"/>
      <c r="E399" s="1243"/>
      <c r="F399" s="1243"/>
      <c r="G399" s="1243"/>
      <c r="H399" s="1243"/>
      <c r="I399" s="1243"/>
      <c r="J399" s="1243"/>
      <c r="K399" s="1243"/>
      <c r="L399" s="1244"/>
      <c r="M399" s="180"/>
      <c r="N399" s="116"/>
      <c r="O399" s="116"/>
      <c r="P399" s="116"/>
      <c r="Q399" s="116"/>
      <c r="R399" s="116"/>
      <c r="S399" s="116"/>
      <c r="T399" s="116"/>
      <c r="U399" s="116"/>
      <c r="V399" s="116"/>
      <c r="W399" s="116"/>
      <c r="X399" s="116"/>
      <c r="Y399" s="116"/>
      <c r="Z399" s="116"/>
      <c r="AA399" s="116"/>
    </row>
    <row r="400" spans="1:27" ht="12" customHeight="1">
      <c r="A400" s="116"/>
      <c r="B400" s="757"/>
      <c r="C400" s="122"/>
      <c r="D400" s="122"/>
      <c r="E400" s="122"/>
      <c r="F400" s="122"/>
      <c r="G400" s="122"/>
      <c r="H400" s="122"/>
      <c r="I400" s="122"/>
      <c r="J400" s="122"/>
      <c r="K400" s="122"/>
      <c r="L400" s="442"/>
      <c r="M400" s="180"/>
      <c r="N400" s="116"/>
      <c r="O400" s="116"/>
      <c r="P400" s="116"/>
      <c r="Q400" s="116"/>
      <c r="R400" s="116"/>
      <c r="S400" s="116"/>
      <c r="T400" s="116"/>
      <c r="U400" s="116"/>
      <c r="V400" s="116"/>
      <c r="W400" s="116"/>
      <c r="X400" s="116"/>
      <c r="Y400" s="116"/>
      <c r="Z400" s="116"/>
      <c r="AA400" s="116"/>
    </row>
    <row r="401" spans="1:27" ht="12.75" customHeight="1">
      <c r="A401" s="13"/>
      <c r="B401" s="124" t="s">
        <v>613</v>
      </c>
      <c r="C401" s="125"/>
      <c r="D401" s="126"/>
      <c r="E401" s="127"/>
      <c r="F401" s="126"/>
      <c r="G401" s="128"/>
      <c r="H401" s="128"/>
      <c r="I401" s="129"/>
      <c r="J401" s="125"/>
      <c r="K401" s="125"/>
      <c r="L401" s="130"/>
      <c r="M401" s="743"/>
      <c r="N401" s="123"/>
      <c r="O401" s="13"/>
      <c r="P401" s="13"/>
      <c r="Q401" s="13"/>
      <c r="R401" s="13"/>
      <c r="S401" s="13"/>
      <c r="T401" s="13"/>
      <c r="U401" s="13"/>
      <c r="V401" s="13"/>
      <c r="W401" s="13"/>
      <c r="X401" s="13"/>
      <c r="Y401" s="13"/>
      <c r="Z401" s="13"/>
      <c r="AA401" s="13"/>
    </row>
    <row r="402" spans="1:27" ht="12.75" customHeight="1">
      <c r="A402" s="15"/>
      <c r="B402" s="1099"/>
      <c r="C402" s="1093"/>
      <c r="D402" s="1100"/>
      <c r="E402" s="1101"/>
      <c r="F402" s="1100"/>
      <c r="G402" s="1102"/>
      <c r="H402" s="1102"/>
      <c r="I402" s="1103"/>
      <c r="J402" s="1093"/>
      <c r="K402" s="1093"/>
      <c r="L402" s="1104"/>
      <c r="M402" s="248"/>
      <c r="N402" s="15"/>
      <c r="O402" s="15"/>
      <c r="P402" s="15"/>
      <c r="Q402" s="15"/>
      <c r="R402" s="15"/>
      <c r="S402" s="15"/>
      <c r="T402" s="15"/>
      <c r="U402" s="15"/>
      <c r="V402" s="15"/>
      <c r="W402" s="15"/>
      <c r="X402" s="15"/>
      <c r="Y402" s="15"/>
      <c r="Z402" s="15"/>
      <c r="AA402" s="15"/>
    </row>
    <row r="403" spans="1:27" ht="12.75" customHeight="1">
      <c r="A403" s="15"/>
      <c r="B403" s="1099"/>
      <c r="C403" s="1093"/>
      <c r="D403" s="1100"/>
      <c r="E403" s="1101"/>
      <c r="F403" s="1100"/>
      <c r="G403" s="1102"/>
      <c r="H403" s="1102"/>
      <c r="I403" s="1103"/>
      <c r="J403" s="1093"/>
      <c r="K403" s="1093"/>
      <c r="L403" s="1104"/>
      <c r="M403" s="248"/>
      <c r="N403" s="15"/>
      <c r="O403" s="15"/>
      <c r="P403" s="15"/>
      <c r="Q403" s="15"/>
      <c r="R403" s="15"/>
      <c r="S403" s="15"/>
      <c r="T403" s="15"/>
      <c r="U403" s="15"/>
      <c r="V403" s="15"/>
      <c r="W403" s="15"/>
      <c r="X403" s="15"/>
      <c r="Y403" s="15"/>
      <c r="Z403" s="15"/>
      <c r="AA403" s="15"/>
    </row>
    <row r="404" spans="1:27" ht="12.75" customHeight="1">
      <c r="A404" s="15"/>
      <c r="B404" s="1099"/>
      <c r="C404" s="1093"/>
      <c r="D404" s="1100"/>
      <c r="E404" s="1101"/>
      <c r="F404" s="1100"/>
      <c r="G404" s="1102"/>
      <c r="H404" s="1102"/>
      <c r="I404" s="1103"/>
      <c r="J404" s="1093"/>
      <c r="K404" s="1093"/>
      <c r="L404" s="1104"/>
      <c r="M404" s="248"/>
      <c r="N404" s="15"/>
      <c r="O404" s="15"/>
      <c r="P404" s="15"/>
      <c r="Q404" s="15"/>
      <c r="R404" s="15"/>
      <c r="S404" s="15"/>
      <c r="T404" s="15"/>
      <c r="U404" s="15"/>
      <c r="V404" s="15"/>
      <c r="W404" s="15"/>
      <c r="X404" s="15"/>
      <c r="Y404" s="15"/>
      <c r="Z404" s="15"/>
      <c r="AA404" s="15"/>
    </row>
    <row r="405" spans="1:27" ht="12.75" customHeight="1">
      <c r="A405" s="15"/>
      <c r="B405" s="1099"/>
      <c r="C405" s="1093"/>
      <c r="D405" s="1100"/>
      <c r="E405" s="1101"/>
      <c r="F405" s="1100"/>
      <c r="G405" s="1102"/>
      <c r="H405" s="1102"/>
      <c r="I405" s="1103"/>
      <c r="J405" s="1093"/>
      <c r="K405" s="1093"/>
      <c r="L405" s="1104"/>
      <c r="M405" s="248"/>
      <c r="N405" s="15"/>
      <c r="O405" s="15"/>
      <c r="P405" s="15"/>
      <c r="Q405" s="15"/>
      <c r="R405" s="15"/>
      <c r="S405" s="15"/>
      <c r="T405" s="15"/>
      <c r="U405" s="15"/>
      <c r="V405" s="15"/>
      <c r="W405" s="15"/>
      <c r="X405" s="15"/>
      <c r="Y405" s="15"/>
      <c r="Z405" s="15"/>
      <c r="AA405" s="15"/>
    </row>
    <row r="406" spans="1:27" ht="12.75" customHeight="1">
      <c r="A406" s="15"/>
      <c r="B406" s="1099"/>
      <c r="C406" s="1093"/>
      <c r="D406" s="1100"/>
      <c r="E406" s="1101"/>
      <c r="F406" s="1100"/>
      <c r="G406" s="1102"/>
      <c r="H406" s="1102"/>
      <c r="I406" s="1103"/>
      <c r="J406" s="1093"/>
      <c r="K406" s="1093"/>
      <c r="L406" s="1104"/>
      <c r="M406" s="248"/>
      <c r="N406" s="15"/>
      <c r="O406" s="15"/>
      <c r="P406" s="15"/>
      <c r="Q406" s="15"/>
      <c r="R406" s="15"/>
      <c r="S406" s="15"/>
      <c r="T406" s="15"/>
      <c r="U406" s="15"/>
      <c r="V406" s="15"/>
      <c r="W406" s="15"/>
      <c r="X406" s="15"/>
      <c r="Y406" s="15"/>
      <c r="Z406" s="15"/>
      <c r="AA406" s="15"/>
    </row>
    <row r="407" spans="1:27" ht="12.75" customHeight="1">
      <c r="A407" s="15"/>
      <c r="B407" s="1099"/>
      <c r="C407" s="1093"/>
      <c r="D407" s="1100"/>
      <c r="E407" s="1101"/>
      <c r="F407" s="1100"/>
      <c r="G407" s="1102"/>
      <c r="H407" s="1102"/>
      <c r="I407" s="1103"/>
      <c r="J407" s="1093"/>
      <c r="K407" s="1093"/>
      <c r="L407" s="1104"/>
      <c r="M407" s="248"/>
      <c r="N407" s="15"/>
      <c r="O407" s="15"/>
      <c r="P407" s="15"/>
      <c r="Q407" s="15"/>
      <c r="R407" s="15"/>
      <c r="S407" s="15"/>
      <c r="T407" s="15"/>
      <c r="U407" s="15"/>
      <c r="V407" s="15"/>
      <c r="W407" s="15"/>
      <c r="X407" s="15"/>
      <c r="Y407" s="15"/>
      <c r="Z407" s="15"/>
      <c r="AA407" s="15"/>
    </row>
    <row r="408" spans="1:27" ht="12.75" customHeight="1">
      <c r="A408" s="15"/>
      <c r="B408" s="1099"/>
      <c r="C408" s="1093"/>
      <c r="D408" s="1100"/>
      <c r="E408" s="1101"/>
      <c r="F408" s="1100"/>
      <c r="G408" s="1102"/>
      <c r="H408" s="1102"/>
      <c r="I408" s="1103"/>
      <c r="J408" s="1093"/>
      <c r="K408" s="1093"/>
      <c r="L408" s="1104"/>
      <c r="M408" s="248"/>
      <c r="N408" s="15"/>
      <c r="O408" s="15"/>
      <c r="P408" s="15"/>
      <c r="Q408" s="15"/>
      <c r="R408" s="15"/>
      <c r="S408" s="15"/>
      <c r="T408" s="15"/>
      <c r="U408" s="15"/>
      <c r="V408" s="15"/>
      <c r="W408" s="15"/>
      <c r="X408" s="15"/>
      <c r="Y408" s="15"/>
      <c r="Z408" s="15"/>
      <c r="AA408" s="15"/>
    </row>
    <row r="409" spans="1:27" ht="12.75" customHeight="1">
      <c r="A409" s="15"/>
      <c r="B409" s="1105"/>
      <c r="C409" s="1093"/>
      <c r="D409" s="1100"/>
      <c r="E409" s="1101"/>
      <c r="F409" s="1100"/>
      <c r="G409" s="1102"/>
      <c r="H409" s="1102"/>
      <c r="I409" s="1103"/>
      <c r="J409" s="1093"/>
      <c r="K409" s="1093"/>
      <c r="L409" s="1104"/>
      <c r="M409" s="248"/>
      <c r="N409" s="15"/>
      <c r="O409" s="15"/>
      <c r="P409" s="15"/>
      <c r="Q409" s="15"/>
      <c r="R409" s="15"/>
      <c r="S409" s="15"/>
      <c r="T409" s="15"/>
      <c r="U409" s="15"/>
      <c r="V409" s="15"/>
      <c r="W409" s="15"/>
      <c r="X409" s="15"/>
      <c r="Y409" s="15"/>
      <c r="Z409" s="15"/>
      <c r="AA409" s="15"/>
    </row>
    <row r="410" spans="1:27" ht="12.75" customHeight="1">
      <c r="A410" s="15"/>
      <c r="B410" s="1105"/>
      <c r="C410" s="1093"/>
      <c r="D410" s="1100"/>
      <c r="E410" s="1101"/>
      <c r="F410" s="1100"/>
      <c r="G410" s="1102"/>
      <c r="H410" s="1102"/>
      <c r="I410" s="1103"/>
      <c r="J410" s="1093"/>
      <c r="K410" s="1093"/>
      <c r="L410" s="1104"/>
      <c r="M410" s="248"/>
      <c r="N410" s="15"/>
      <c r="O410" s="15"/>
      <c r="P410" s="15"/>
      <c r="Q410" s="15"/>
      <c r="R410" s="15"/>
      <c r="S410" s="15"/>
      <c r="T410" s="15"/>
      <c r="U410" s="15"/>
      <c r="V410" s="15"/>
      <c r="W410" s="15"/>
      <c r="X410" s="15"/>
      <c r="Y410" s="15"/>
      <c r="Z410" s="15"/>
      <c r="AA410" s="15"/>
    </row>
    <row r="411" spans="1:27" ht="12.75" customHeight="1">
      <c r="A411" s="15"/>
      <c r="B411" s="1106"/>
      <c r="C411" s="1107"/>
      <c r="D411" s="1108"/>
      <c r="E411" s="1109"/>
      <c r="F411" s="1108"/>
      <c r="G411" s="1110"/>
      <c r="H411" s="1110"/>
      <c r="I411" s="1111"/>
      <c r="J411" s="1107"/>
      <c r="K411" s="1107"/>
      <c r="L411" s="1112"/>
      <c r="M411" s="248"/>
      <c r="N411" s="15"/>
      <c r="O411" s="15"/>
      <c r="P411" s="15"/>
      <c r="Q411" s="15"/>
      <c r="R411" s="15"/>
      <c r="S411" s="15"/>
      <c r="T411" s="15"/>
      <c r="U411" s="15"/>
      <c r="V411" s="15"/>
      <c r="W411" s="15"/>
      <c r="X411" s="15"/>
      <c r="Y411" s="15"/>
      <c r="Z411" s="15"/>
      <c r="AA411" s="15"/>
    </row>
    <row r="412" spans="1:27" ht="12" customHeight="1">
      <c r="A412" s="80"/>
      <c r="B412" s="80"/>
      <c r="C412" s="80"/>
      <c r="D412" s="80"/>
      <c r="E412" s="80"/>
      <c r="F412" s="80"/>
      <c r="G412" s="80"/>
      <c r="H412" s="80"/>
      <c r="I412" s="80"/>
      <c r="J412" s="80"/>
      <c r="K412" s="80"/>
      <c r="L412" s="80"/>
      <c r="M412" s="177"/>
      <c r="N412" s="80"/>
      <c r="O412" s="80"/>
      <c r="P412" s="80"/>
      <c r="Q412" s="80"/>
      <c r="R412" s="80"/>
      <c r="S412" s="80"/>
      <c r="T412" s="80"/>
      <c r="U412" s="80"/>
      <c r="V412" s="80"/>
      <c r="W412" s="80"/>
      <c r="X412" s="80"/>
      <c r="Y412" s="80"/>
      <c r="Z412" s="80"/>
      <c r="AA412" s="80"/>
    </row>
    <row r="413" spans="1:27" ht="12" customHeight="1">
      <c r="A413" s="11" t="s">
        <v>82</v>
      </c>
      <c r="B413" s="9" t="s">
        <v>83</v>
      </c>
      <c r="C413" s="80"/>
      <c r="D413" s="80"/>
      <c r="E413" s="80"/>
      <c r="F413" s="80"/>
      <c r="G413" s="80"/>
      <c r="H413" s="80"/>
      <c r="I413" s="80"/>
      <c r="J413" s="80"/>
      <c r="K413" s="80"/>
      <c r="L413" s="80"/>
      <c r="M413" s="177"/>
      <c r="N413" s="80"/>
      <c r="O413" s="80"/>
      <c r="P413" s="80"/>
      <c r="Q413" s="80"/>
      <c r="R413" s="80"/>
      <c r="S413" s="80"/>
      <c r="T413" s="80"/>
      <c r="U413" s="80"/>
      <c r="V413" s="80"/>
      <c r="W413" s="80"/>
      <c r="X413" s="80"/>
      <c r="Y413" s="80"/>
      <c r="Z413" s="80"/>
      <c r="AA413" s="80"/>
    </row>
    <row r="414" spans="1:27" ht="12" customHeight="1">
      <c r="A414" s="80"/>
      <c r="B414" s="80"/>
      <c r="C414" s="80"/>
      <c r="D414" s="80"/>
      <c r="E414" s="80"/>
      <c r="F414" s="80"/>
      <c r="G414" s="80"/>
      <c r="H414" s="80"/>
      <c r="I414" s="80"/>
      <c r="J414" s="80"/>
      <c r="K414" s="80"/>
      <c r="L414" s="80"/>
      <c r="M414" s="177"/>
      <c r="N414" s="80"/>
      <c r="O414" s="80"/>
      <c r="P414" s="80"/>
      <c r="Q414" s="80"/>
      <c r="R414" s="80"/>
      <c r="S414" s="80"/>
      <c r="T414" s="80"/>
      <c r="U414" s="80"/>
      <c r="V414" s="80"/>
      <c r="W414" s="80"/>
      <c r="X414" s="80"/>
      <c r="Y414" s="80"/>
      <c r="Z414" s="80"/>
      <c r="AA414" s="80"/>
    </row>
    <row r="415" spans="1:27" ht="12" customHeight="1">
      <c r="A415" s="80"/>
      <c r="B415" s="80"/>
      <c r="C415" s="80"/>
      <c r="D415" s="80"/>
      <c r="E415" s="1964">
        <v>44742</v>
      </c>
      <c r="F415" s="1965"/>
      <c r="G415" s="1965"/>
      <c r="H415" s="1952"/>
      <c r="I415" s="1964">
        <v>44377</v>
      </c>
      <c r="J415" s="1965"/>
      <c r="K415" s="1965"/>
      <c r="L415" s="1952"/>
      <c r="M415" s="177"/>
      <c r="N415" s="80"/>
      <c r="O415" s="80"/>
      <c r="P415" s="80"/>
      <c r="Q415" s="80"/>
      <c r="R415" s="80"/>
      <c r="S415" s="80"/>
      <c r="T415" s="80"/>
      <c r="U415" s="80"/>
      <c r="V415" s="80"/>
      <c r="W415" s="80"/>
      <c r="X415" s="80"/>
      <c r="Y415" s="80"/>
      <c r="Z415" s="80"/>
      <c r="AA415" s="80"/>
    </row>
    <row r="416" spans="1:27" ht="36">
      <c r="A416" s="80"/>
      <c r="B416" s="80"/>
      <c r="C416" s="80"/>
      <c r="D416" s="80"/>
      <c r="E416" s="92" t="s">
        <v>138</v>
      </c>
      <c r="F416" s="92" t="s">
        <v>597</v>
      </c>
      <c r="G416" s="92" t="s">
        <v>140</v>
      </c>
      <c r="H416" s="92" t="s">
        <v>141</v>
      </c>
      <c r="I416" s="92" t="s">
        <v>138</v>
      </c>
      <c r="J416" s="92" t="s">
        <v>597</v>
      </c>
      <c r="K416" s="92" t="s">
        <v>140</v>
      </c>
      <c r="L416" s="92" t="s">
        <v>141</v>
      </c>
      <c r="M416" s="177"/>
      <c r="N416" s="80"/>
      <c r="O416" s="80"/>
      <c r="P416" s="80"/>
      <c r="Q416" s="80"/>
      <c r="R416" s="80"/>
      <c r="S416" s="80"/>
      <c r="T416" s="80"/>
      <c r="U416" s="80"/>
      <c r="V416" s="80"/>
      <c r="W416" s="80"/>
      <c r="X416" s="80"/>
      <c r="Y416" s="80"/>
      <c r="Z416" s="80"/>
      <c r="AA416" s="80"/>
    </row>
    <row r="417" spans="1:27" ht="12" customHeight="1">
      <c r="A417" s="80"/>
      <c r="B417" s="80"/>
      <c r="C417" s="80"/>
      <c r="D417" s="80"/>
      <c r="E417" s="94" t="s">
        <v>142</v>
      </c>
      <c r="F417" s="94" t="s">
        <v>142</v>
      </c>
      <c r="G417" s="94" t="s">
        <v>142</v>
      </c>
      <c r="H417" s="94" t="s">
        <v>142</v>
      </c>
      <c r="I417" s="94" t="s">
        <v>142</v>
      </c>
      <c r="J417" s="94" t="s">
        <v>142</v>
      </c>
      <c r="K417" s="94" t="s">
        <v>142</v>
      </c>
      <c r="L417" s="94" t="s">
        <v>142</v>
      </c>
      <c r="M417" s="177"/>
      <c r="N417" s="80"/>
      <c r="O417" s="80"/>
      <c r="P417" s="80"/>
      <c r="Q417" s="80"/>
      <c r="R417" s="80"/>
      <c r="S417" s="80"/>
      <c r="T417" s="80"/>
      <c r="U417" s="80"/>
      <c r="V417" s="80"/>
      <c r="W417" s="80"/>
      <c r="X417" s="80"/>
      <c r="Y417" s="80"/>
      <c r="Z417" s="80"/>
      <c r="AA417" s="80"/>
    </row>
    <row r="418" spans="1:27" ht="24.75">
      <c r="A418" s="80"/>
      <c r="B418" s="272" t="s">
        <v>1501</v>
      </c>
      <c r="C418" s="80"/>
      <c r="D418" s="80"/>
      <c r="E418" s="1638">
        <f t="shared" ref="E418:L418" si="45">E457</f>
        <v>0</v>
      </c>
      <c r="F418" s="1638">
        <f t="shared" si="45"/>
        <v>0</v>
      </c>
      <c r="G418" s="1638">
        <f t="shared" si="45"/>
        <v>0</v>
      </c>
      <c r="H418" s="1638">
        <f t="shared" si="45"/>
        <v>0</v>
      </c>
      <c r="I418" s="1638">
        <f t="shared" si="45"/>
        <v>0</v>
      </c>
      <c r="J418" s="1638">
        <f t="shared" si="45"/>
        <v>0</v>
      </c>
      <c r="K418" s="1638">
        <f t="shared" si="45"/>
        <v>0</v>
      </c>
      <c r="L418" s="1638">
        <f t="shared" si="45"/>
        <v>0</v>
      </c>
      <c r="M418" s="177"/>
      <c r="N418" s="80"/>
      <c r="O418" s="80"/>
      <c r="P418" s="80"/>
      <c r="Q418" s="80"/>
      <c r="R418" s="80"/>
      <c r="S418" s="80"/>
      <c r="T418" s="80"/>
      <c r="U418" s="80"/>
      <c r="V418" s="80"/>
      <c r="W418" s="80"/>
      <c r="X418" s="80"/>
      <c r="Y418" s="80"/>
      <c r="Z418" s="80"/>
      <c r="AA418" s="80"/>
    </row>
    <row r="419" spans="1:27" ht="12" customHeight="1">
      <c r="A419" s="80"/>
      <c r="B419" s="80" t="s">
        <v>522</v>
      </c>
      <c r="C419" s="80"/>
      <c r="D419" s="80"/>
      <c r="E419" s="1638">
        <f>-'1a.Detailed SOFP '!G742-'1a.Detailed SOFP '!G876</f>
        <v>0</v>
      </c>
      <c r="F419" s="1638">
        <f>-'1a.Detailed SOFP '!H742-'1a.Detailed SOFP '!H876</f>
        <v>0</v>
      </c>
      <c r="G419" s="1638">
        <f>-'1a.Detailed SOFP '!I742-'1a.Detailed SOFP '!I876</f>
        <v>0</v>
      </c>
      <c r="H419" s="1638">
        <f>-'1a.Detailed SOFP '!J742-'1a.Detailed SOFP '!J876</f>
        <v>0</v>
      </c>
      <c r="I419" s="1638">
        <f>-'1a.Detailed SOFP '!K742-'1a.Detailed SOFP '!K876</f>
        <v>0</v>
      </c>
      <c r="J419" s="1638">
        <f>-'1a.Detailed SOFP '!L742-'1a.Detailed SOFP '!L876</f>
        <v>0</v>
      </c>
      <c r="K419" s="1638">
        <f>-'1a.Detailed SOFP '!M742-'1a.Detailed SOFP '!M876</f>
        <v>0</v>
      </c>
      <c r="L419" s="1638">
        <f>-'1a.Detailed SOFP '!N742-'1a.Detailed SOFP '!N876</f>
        <v>0</v>
      </c>
      <c r="M419" s="177"/>
      <c r="N419" s="80"/>
      <c r="O419" s="80"/>
      <c r="P419" s="80"/>
      <c r="Q419" s="80"/>
      <c r="R419" s="80"/>
      <c r="S419" s="80"/>
      <c r="T419" s="80"/>
      <c r="U419" s="80"/>
      <c r="V419" s="80"/>
      <c r="W419" s="80"/>
      <c r="X419" s="80"/>
      <c r="Y419" s="80"/>
      <c r="Z419" s="80"/>
      <c r="AA419" s="80"/>
    </row>
    <row r="420" spans="1:27" ht="12" customHeight="1">
      <c r="A420" s="80"/>
      <c r="B420" s="80" t="s">
        <v>523</v>
      </c>
      <c r="C420" s="80"/>
      <c r="D420" s="80"/>
      <c r="E420" s="1638">
        <f>-'1a.Detailed SOFP '!G743-'1a.Detailed SOFP '!G877</f>
        <v>0</v>
      </c>
      <c r="F420" s="1638">
        <f>-'1a.Detailed SOFP '!H743-'1a.Detailed SOFP '!H877</f>
        <v>0</v>
      </c>
      <c r="G420" s="1638">
        <f>-'1a.Detailed SOFP '!I743-'1a.Detailed SOFP '!I877</f>
        <v>0</v>
      </c>
      <c r="H420" s="1638">
        <f>-'1a.Detailed SOFP '!J743-'1a.Detailed SOFP '!J877</f>
        <v>0</v>
      </c>
      <c r="I420" s="1638">
        <f>-'1a.Detailed SOFP '!K743-'1a.Detailed SOFP '!K877</f>
        <v>0</v>
      </c>
      <c r="J420" s="1638">
        <f>-'1a.Detailed SOFP '!L743-'1a.Detailed SOFP '!L877</f>
        <v>0</v>
      </c>
      <c r="K420" s="1638">
        <f>-'1a.Detailed SOFP '!M743-'1a.Detailed SOFP '!M877</f>
        <v>0</v>
      </c>
      <c r="L420" s="1638">
        <f>-'1a.Detailed SOFP '!N743-'1a.Detailed SOFP '!N877</f>
        <v>0</v>
      </c>
      <c r="M420" s="177"/>
      <c r="N420" s="80"/>
      <c r="O420" s="80"/>
      <c r="P420" s="80"/>
      <c r="Q420" s="80"/>
      <c r="R420" s="80"/>
      <c r="S420" s="80"/>
      <c r="T420" s="80"/>
      <c r="U420" s="80"/>
      <c r="V420" s="80"/>
      <c r="W420" s="80"/>
      <c r="X420" s="80"/>
      <c r="Y420" s="80"/>
      <c r="Z420" s="80"/>
      <c r="AA420" s="80"/>
    </row>
    <row r="421" spans="1:27" ht="12" customHeight="1">
      <c r="A421" s="80"/>
      <c r="B421" s="80" t="s">
        <v>524</v>
      </c>
      <c r="C421" s="80"/>
      <c r="D421" s="80"/>
      <c r="E421" s="1638">
        <f>-'1a.Detailed SOFP '!G744-'1a.Detailed SOFP '!G878</f>
        <v>0</v>
      </c>
      <c r="F421" s="1638">
        <f>-'1a.Detailed SOFP '!H744-'1a.Detailed SOFP '!H878</f>
        <v>0</v>
      </c>
      <c r="G421" s="1638">
        <f>-'1a.Detailed SOFP '!I744-'1a.Detailed SOFP '!I878</f>
        <v>0</v>
      </c>
      <c r="H421" s="1638">
        <f>-'1a.Detailed SOFP '!J744-'1a.Detailed SOFP '!J878</f>
        <v>0</v>
      </c>
      <c r="I421" s="1638">
        <f>-'1a.Detailed SOFP '!K744-'1a.Detailed SOFP '!K878</f>
        <v>0</v>
      </c>
      <c r="J421" s="1638">
        <f>-'1a.Detailed SOFP '!L744-'1a.Detailed SOFP '!L878</f>
        <v>0</v>
      </c>
      <c r="K421" s="1638">
        <f>-'1a.Detailed SOFP '!M744-'1a.Detailed SOFP '!M878</f>
        <v>0</v>
      </c>
      <c r="L421" s="1638">
        <f>-'1a.Detailed SOFP '!N744-'1a.Detailed SOFP '!N878</f>
        <v>0</v>
      </c>
      <c r="M421" s="177"/>
      <c r="N421" s="80"/>
      <c r="O421" s="80"/>
      <c r="P421" s="80"/>
      <c r="Q421" s="80"/>
      <c r="R421" s="80"/>
      <c r="S421" s="80"/>
      <c r="T421" s="80"/>
      <c r="U421" s="80"/>
      <c r="V421" s="80"/>
      <c r="W421" s="80"/>
      <c r="X421" s="80"/>
      <c r="Y421" s="80"/>
      <c r="Z421" s="80"/>
      <c r="AA421" s="80"/>
    </row>
    <row r="422" spans="1:27" ht="12" customHeight="1">
      <c r="A422" s="80"/>
      <c r="B422" s="80" t="s">
        <v>525</v>
      </c>
      <c r="C422" s="80"/>
      <c r="D422" s="80"/>
      <c r="E422" s="1638">
        <f>-'1a.Detailed SOFP '!G745-'1a.Detailed SOFP '!G879</f>
        <v>0</v>
      </c>
      <c r="F422" s="1638">
        <f>-'1a.Detailed SOFP '!H745-'1a.Detailed SOFP '!H879</f>
        <v>0</v>
      </c>
      <c r="G422" s="1638">
        <f>-'1a.Detailed SOFP '!I745-'1a.Detailed SOFP '!I879</f>
        <v>0</v>
      </c>
      <c r="H422" s="1638">
        <f>-'1a.Detailed SOFP '!J745-'1a.Detailed SOFP '!J879</f>
        <v>0</v>
      </c>
      <c r="I422" s="1638">
        <f>-'1a.Detailed SOFP '!K745-'1a.Detailed SOFP '!K879</f>
        <v>0</v>
      </c>
      <c r="J422" s="1638">
        <f>-'1a.Detailed SOFP '!L745-'1a.Detailed SOFP '!L879</f>
        <v>0</v>
      </c>
      <c r="K422" s="1638">
        <f>-'1a.Detailed SOFP '!M745-'1a.Detailed SOFP '!M879</f>
        <v>0</v>
      </c>
      <c r="L422" s="1638">
        <f>-'1a.Detailed SOFP '!N745-'1a.Detailed SOFP '!N879</f>
        <v>0</v>
      </c>
      <c r="M422" s="177"/>
      <c r="N422" s="80"/>
      <c r="O422" s="80"/>
      <c r="P422" s="80"/>
      <c r="Q422" s="80"/>
      <c r="R422" s="80"/>
      <c r="S422" s="80"/>
      <c r="T422" s="80"/>
      <c r="U422" s="80"/>
      <c r="V422" s="80"/>
      <c r="W422" s="80"/>
      <c r="X422" s="80"/>
      <c r="Y422" s="80"/>
      <c r="Z422" s="80"/>
      <c r="AA422" s="80"/>
    </row>
    <row r="423" spans="1:27" ht="12" customHeight="1">
      <c r="A423" s="80"/>
      <c r="B423" s="80" t="s">
        <v>526</v>
      </c>
      <c r="C423" s="80"/>
      <c r="D423" s="80"/>
      <c r="E423" s="1638">
        <f>-'1a.Detailed SOFP '!G746-'1a.Detailed SOFP '!G880</f>
        <v>0</v>
      </c>
      <c r="F423" s="1638">
        <f>-'1a.Detailed SOFP '!H746-'1a.Detailed SOFP '!H880</f>
        <v>0</v>
      </c>
      <c r="G423" s="1638">
        <f>-'1a.Detailed SOFP '!I746-'1a.Detailed SOFP '!I880</f>
        <v>0</v>
      </c>
      <c r="H423" s="1638">
        <f>-'1a.Detailed SOFP '!J746-'1a.Detailed SOFP '!J880</f>
        <v>0</v>
      </c>
      <c r="I423" s="1638">
        <f>-'1a.Detailed SOFP '!K746-'1a.Detailed SOFP '!K880</f>
        <v>0</v>
      </c>
      <c r="J423" s="1638">
        <f>-'1a.Detailed SOFP '!L746-'1a.Detailed SOFP '!L880</f>
        <v>0</v>
      </c>
      <c r="K423" s="1638">
        <f>-'1a.Detailed SOFP '!M746-'1a.Detailed SOFP '!M880</f>
        <v>0</v>
      </c>
      <c r="L423" s="1638">
        <f>-'1a.Detailed SOFP '!N746-'1a.Detailed SOFP '!N880</f>
        <v>0</v>
      </c>
      <c r="M423" s="177"/>
      <c r="N423" s="80"/>
      <c r="O423" s="80"/>
      <c r="P423" s="80"/>
      <c r="Q423" s="80"/>
      <c r="R423" s="80"/>
      <c r="S423" s="80"/>
      <c r="T423" s="80"/>
      <c r="U423" s="80"/>
      <c r="V423" s="80"/>
      <c r="W423" s="80"/>
      <c r="X423" s="80"/>
      <c r="Y423" s="80"/>
      <c r="Z423" s="80"/>
      <c r="AA423" s="80"/>
    </row>
    <row r="424" spans="1:27" ht="12" customHeight="1">
      <c r="A424" s="15"/>
      <c r="B424" s="80" t="s">
        <v>527</v>
      </c>
      <c r="C424" s="15"/>
      <c r="D424" s="15"/>
      <c r="E424" s="1638">
        <f>-'1a.Detailed SOFP '!G747-'1a.Detailed SOFP '!G881</f>
        <v>0</v>
      </c>
      <c r="F424" s="1638">
        <f>-'1a.Detailed SOFP '!H747-'1a.Detailed SOFP '!H881</f>
        <v>0</v>
      </c>
      <c r="G424" s="1638">
        <f>-'1a.Detailed SOFP '!I747-'1a.Detailed SOFP '!I881</f>
        <v>0</v>
      </c>
      <c r="H424" s="1638">
        <f>-'1a.Detailed SOFP '!J747-'1a.Detailed SOFP '!J881</f>
        <v>0</v>
      </c>
      <c r="I424" s="1638">
        <f>-'1a.Detailed SOFP '!K747-'1a.Detailed SOFP '!K881</f>
        <v>0</v>
      </c>
      <c r="J424" s="1638">
        <f>-'1a.Detailed SOFP '!L747-'1a.Detailed SOFP '!L881</f>
        <v>0</v>
      </c>
      <c r="K424" s="1638">
        <f>-'1a.Detailed SOFP '!M747-'1a.Detailed SOFP '!M881</f>
        <v>0</v>
      </c>
      <c r="L424" s="1638">
        <f>-'1a.Detailed SOFP '!N747-'1a.Detailed SOFP '!N881</f>
        <v>0</v>
      </c>
      <c r="M424" s="248"/>
      <c r="N424" s="15"/>
      <c r="O424" s="15"/>
      <c r="P424" s="15"/>
      <c r="Q424" s="15"/>
      <c r="R424" s="15"/>
      <c r="S424" s="15"/>
      <c r="T424" s="15"/>
      <c r="U424" s="15"/>
      <c r="V424" s="15"/>
      <c r="W424" s="15"/>
      <c r="X424" s="15"/>
      <c r="Y424" s="15"/>
      <c r="Z424" s="15"/>
      <c r="AA424" s="15"/>
    </row>
    <row r="425" spans="1:27" s="1896" customFormat="1" ht="12" customHeight="1">
      <c r="A425" s="966"/>
      <c r="B425" s="2176" t="s">
        <v>2726</v>
      </c>
      <c r="C425" s="966"/>
      <c r="D425" s="966"/>
      <c r="E425" s="1688"/>
      <c r="F425" s="1688"/>
      <c r="G425" s="1688"/>
      <c r="H425" s="1688"/>
      <c r="I425" s="1688"/>
      <c r="J425" s="1688"/>
      <c r="K425" s="1688"/>
      <c r="L425" s="1688"/>
      <c r="M425" s="968"/>
      <c r="N425" s="966"/>
      <c r="O425" s="966"/>
      <c r="P425" s="966"/>
      <c r="Q425" s="966"/>
      <c r="R425" s="966"/>
      <c r="S425" s="966"/>
      <c r="T425" s="966"/>
      <c r="U425" s="966"/>
      <c r="V425" s="966"/>
      <c r="W425" s="966"/>
      <c r="X425" s="966"/>
      <c r="Y425" s="966"/>
      <c r="Z425" s="966"/>
      <c r="AA425" s="966"/>
    </row>
    <row r="426" spans="1:27" s="960" customFormat="1" ht="12" customHeight="1">
      <c r="A426" s="966"/>
      <c r="B426" s="2176" t="s">
        <v>2726</v>
      </c>
      <c r="C426" s="966"/>
      <c r="D426" s="966"/>
      <c r="E426" s="1688">
        <f>-'1a.Detailed SOFP '!G748-'1a.Detailed SOFP '!G749-'1a.Detailed SOFP '!G751-'1a.Detailed SOFP '!G750-'1a.Detailed SOFP '!G882-'1a.Detailed SOFP '!G883-'1a.Detailed SOFP '!G884-'1a.Detailed SOFP '!G885-'1a.Detailed SOFP '!G886</f>
        <v>0</v>
      </c>
      <c r="F426" s="1688">
        <f>-'1a.Detailed SOFP '!H748-'1a.Detailed SOFP '!H749-'1a.Detailed SOFP '!H751-'1a.Detailed SOFP '!H750-'1a.Detailed SOFP '!H882-'1a.Detailed SOFP '!H883-'1a.Detailed SOFP '!H884-'1a.Detailed SOFP '!H885-'1a.Detailed SOFP '!H886</f>
        <v>0</v>
      </c>
      <c r="G426" s="1688">
        <f>-'1a.Detailed SOFP '!I748-'1a.Detailed SOFP '!I749-'1a.Detailed SOFP '!I751-'1a.Detailed SOFP '!I750-'1a.Detailed SOFP '!I882-'1a.Detailed SOFP '!I883-'1a.Detailed SOFP '!I884-'1a.Detailed SOFP '!I885-'1a.Detailed SOFP '!I886</f>
        <v>0</v>
      </c>
      <c r="H426" s="1688">
        <f>-'1a.Detailed SOFP '!J748-'1a.Detailed SOFP '!J749-'1a.Detailed SOFP '!J751-'1a.Detailed SOFP '!J750-'1a.Detailed SOFP '!J882-'1a.Detailed SOFP '!J883-'1a.Detailed SOFP '!J884-'1a.Detailed SOFP '!J885-'1a.Detailed SOFP '!J886</f>
        <v>0</v>
      </c>
      <c r="I426" s="1688">
        <f>-'1a.Detailed SOFP '!K748-'1a.Detailed SOFP '!K749-'1a.Detailed SOFP '!K751-'1a.Detailed SOFP '!K750-'1a.Detailed SOFP '!K882-'1a.Detailed SOFP '!K883-'1a.Detailed SOFP '!K884-'1a.Detailed SOFP '!K885-'1a.Detailed SOFP '!K886</f>
        <v>0</v>
      </c>
      <c r="J426" s="1688">
        <f>-'1a.Detailed SOFP '!L748-'1a.Detailed SOFP '!L749-'1a.Detailed SOFP '!L751-'1a.Detailed SOFP '!L750-'1a.Detailed SOFP '!L882-'1a.Detailed SOFP '!L883-'1a.Detailed SOFP '!L884-'1a.Detailed SOFP '!L885-'1a.Detailed SOFP '!L886</f>
        <v>0</v>
      </c>
      <c r="K426" s="1688">
        <f>-'1a.Detailed SOFP '!M748-'1a.Detailed SOFP '!M749-'1a.Detailed SOFP '!M751-'1a.Detailed SOFP '!M750-'1a.Detailed SOFP '!M882-'1a.Detailed SOFP '!M883-'1a.Detailed SOFP '!M884-'1a.Detailed SOFP '!M885-'1a.Detailed SOFP '!M886</f>
        <v>0</v>
      </c>
      <c r="L426" s="1688">
        <f>-'1a.Detailed SOFP '!N748-'1a.Detailed SOFP '!N749-'1a.Detailed SOFP '!N751-'1a.Detailed SOFP '!N750-'1a.Detailed SOFP '!N882-'1a.Detailed SOFP '!N883-'1a.Detailed SOFP '!N884-'1a.Detailed SOFP '!N885-'1a.Detailed SOFP '!N886</f>
        <v>0</v>
      </c>
      <c r="M426" s="968"/>
      <c r="N426" s="966"/>
      <c r="O426" s="966"/>
      <c r="P426" s="966"/>
      <c r="Q426" s="966"/>
      <c r="R426" s="966"/>
      <c r="S426" s="966"/>
      <c r="T426" s="966"/>
      <c r="U426" s="966"/>
      <c r="V426" s="966"/>
      <c r="W426" s="966"/>
      <c r="X426" s="966"/>
      <c r="Y426" s="966"/>
      <c r="Z426" s="966"/>
      <c r="AA426" s="966"/>
    </row>
    <row r="427" spans="1:27" ht="12" customHeight="1" thickBot="1">
      <c r="A427" s="15"/>
      <c r="B427" s="15" t="s">
        <v>615</v>
      </c>
      <c r="C427" s="15"/>
      <c r="D427" s="15"/>
      <c r="E427" s="1791">
        <f>SUM(E418:E426)</f>
        <v>0</v>
      </c>
      <c r="F427" s="1791">
        <f t="shared" ref="F427:L427" si="46">SUM(F418:F426)</f>
        <v>0</v>
      </c>
      <c r="G427" s="1791">
        <f t="shared" si="46"/>
        <v>0</v>
      </c>
      <c r="H427" s="1791">
        <f t="shared" si="46"/>
        <v>0</v>
      </c>
      <c r="I427" s="1791">
        <f t="shared" si="46"/>
        <v>0</v>
      </c>
      <c r="J427" s="1791">
        <f t="shared" si="46"/>
        <v>0</v>
      </c>
      <c r="K427" s="1791">
        <f t="shared" si="46"/>
        <v>0</v>
      </c>
      <c r="L427" s="1791">
        <f t="shared" si="46"/>
        <v>0</v>
      </c>
      <c r="M427" s="248"/>
      <c r="N427" s="15"/>
      <c r="O427" s="15"/>
      <c r="P427" s="15"/>
      <c r="Q427" s="15"/>
      <c r="R427" s="15"/>
      <c r="S427" s="15"/>
      <c r="T427" s="15"/>
      <c r="U427" s="15"/>
      <c r="V427" s="15"/>
      <c r="W427" s="15"/>
      <c r="X427" s="15"/>
      <c r="Y427" s="15"/>
      <c r="Z427" s="15"/>
      <c r="AA427" s="15"/>
    </row>
    <row r="428" spans="1:27" ht="12" customHeight="1" thickTop="1">
      <c r="A428" s="80"/>
      <c r="B428" s="80"/>
      <c r="C428" s="80"/>
      <c r="D428" s="80"/>
      <c r="E428" s="1589"/>
      <c r="F428" s="1589"/>
      <c r="G428" s="1589"/>
      <c r="H428" s="1589"/>
      <c r="I428" s="1589"/>
      <c r="J428" s="1589"/>
      <c r="K428" s="1589"/>
      <c r="L428" s="1589"/>
      <c r="M428" s="177"/>
      <c r="N428" s="80"/>
      <c r="O428" s="80"/>
      <c r="P428" s="80"/>
      <c r="Q428" s="80"/>
      <c r="R428" s="80"/>
      <c r="S428" s="80"/>
      <c r="T428" s="80"/>
      <c r="U428" s="80"/>
      <c r="V428" s="80"/>
      <c r="W428" s="80"/>
      <c r="X428" s="80"/>
      <c r="Y428" s="80"/>
      <c r="Z428" s="80"/>
      <c r="AA428" s="80"/>
    </row>
    <row r="429" spans="1:27" ht="12" customHeight="1">
      <c r="A429" s="80"/>
      <c r="B429" s="80" t="s">
        <v>974</v>
      </c>
      <c r="C429" s="80"/>
      <c r="D429" s="80"/>
      <c r="E429" s="1638">
        <f>-'1a.Detailed SOFP '!G741-'1a.Detailed SOFP '!G742-'1a.Detailed SOFP '!G743-'1a.Detailed SOFP '!G744-'1a.Detailed SOFP '!G745-'1a.Detailed SOFP '!G746-'1a.Detailed SOFP '!G747-'1a.Detailed SOFP '!G748-'1a.Detailed SOFP '!G749-'1a.Detailed SOFP '!G751-'1a.Detailed SOFP '!G750</f>
        <v>0</v>
      </c>
      <c r="F429" s="1638">
        <f>-'1a.Detailed SOFP '!H741-'1a.Detailed SOFP '!H742-'1a.Detailed SOFP '!H743-'1a.Detailed SOFP '!H744-'1a.Detailed SOFP '!H745-'1a.Detailed SOFP '!H746-'1a.Detailed SOFP '!H747-'1a.Detailed SOFP '!H748-'1a.Detailed SOFP '!H749-'1a.Detailed SOFP '!H751-'1a.Detailed SOFP '!H750</f>
        <v>0</v>
      </c>
      <c r="G429" s="1638">
        <f>-'1a.Detailed SOFP '!I741-'1a.Detailed SOFP '!I742-'1a.Detailed SOFP '!I743-'1a.Detailed SOFP '!I744-'1a.Detailed SOFP '!I745-'1a.Detailed SOFP '!I746-'1a.Detailed SOFP '!I747-'1a.Detailed SOFP '!I748-'1a.Detailed SOFP '!I749-'1a.Detailed SOFP '!I751-'1a.Detailed SOFP '!I750</f>
        <v>0</v>
      </c>
      <c r="H429" s="1638">
        <f>-'1a.Detailed SOFP '!J741-'1a.Detailed SOFP '!J742-'1a.Detailed SOFP '!J743-'1a.Detailed SOFP '!J744-'1a.Detailed SOFP '!J745-'1a.Detailed SOFP '!J746-'1a.Detailed SOFP '!J747-'1a.Detailed SOFP '!J748-'1a.Detailed SOFP '!J749-'1a.Detailed SOFP '!J751-'1a.Detailed SOFP '!J750</f>
        <v>0</v>
      </c>
      <c r="I429" s="1638">
        <f>-'1a.Detailed SOFP '!K741-'1a.Detailed SOFP '!K742-'1a.Detailed SOFP '!K743-'1a.Detailed SOFP '!K744-'1a.Detailed SOFP '!K745-'1a.Detailed SOFP '!K746-'1a.Detailed SOFP '!K747-'1a.Detailed SOFP '!K748-'1a.Detailed SOFP '!K749-'1a.Detailed SOFP '!K751-'1a.Detailed SOFP '!K750</f>
        <v>0</v>
      </c>
      <c r="J429" s="1638">
        <f>-'1a.Detailed SOFP '!L741-'1a.Detailed SOFP '!L742-'1a.Detailed SOFP '!L743-'1a.Detailed SOFP '!L744-'1a.Detailed SOFP '!L745-'1a.Detailed SOFP '!L746-'1a.Detailed SOFP '!L747-'1a.Detailed SOFP '!L748-'1a.Detailed SOFP '!L749-'1a.Detailed SOFP '!L751-'1a.Detailed SOFP '!L750</f>
        <v>0</v>
      </c>
      <c r="K429" s="1638">
        <f>-'1a.Detailed SOFP '!M741-'1a.Detailed SOFP '!M742-'1a.Detailed SOFP '!M743-'1a.Detailed SOFP '!M744-'1a.Detailed SOFP '!M745-'1a.Detailed SOFP '!M746-'1a.Detailed SOFP '!M747-'1a.Detailed SOFP '!M748-'1a.Detailed SOFP '!M749-'1a.Detailed SOFP '!M751-'1a.Detailed SOFP '!M750</f>
        <v>0</v>
      </c>
      <c r="L429" s="1638">
        <f>-'1a.Detailed SOFP '!N741-'1a.Detailed SOFP '!N742-'1a.Detailed SOFP '!N743-'1a.Detailed SOFP '!N744-'1a.Detailed SOFP '!N745-'1a.Detailed SOFP '!N746-'1a.Detailed SOFP '!N747-'1a.Detailed SOFP '!N748-'1a.Detailed SOFP '!N749-'1a.Detailed SOFP '!N751-'1a.Detailed SOFP '!N750</f>
        <v>0</v>
      </c>
      <c r="M429" s="177"/>
      <c r="N429" s="80"/>
      <c r="O429" s="80"/>
      <c r="P429" s="80"/>
      <c r="Q429" s="80"/>
      <c r="R429" s="80"/>
      <c r="S429" s="80"/>
      <c r="T429" s="80"/>
      <c r="U429" s="80"/>
      <c r="V429" s="80"/>
      <c r="W429" s="80"/>
      <c r="X429" s="80"/>
      <c r="Y429" s="80"/>
      <c r="Z429" s="80"/>
      <c r="AA429" s="80"/>
    </row>
    <row r="430" spans="1:27" ht="12" customHeight="1">
      <c r="A430" s="80"/>
      <c r="B430" s="80" t="s">
        <v>975</v>
      </c>
      <c r="C430" s="80"/>
      <c r="D430" s="80"/>
      <c r="E430" s="1638">
        <f>-'1a.Detailed SOFP '!G875-'1a.Detailed SOFP '!G876-'1a.Detailed SOFP '!G877-'1a.Detailed SOFP '!G878-'1a.Detailed SOFP '!G879-'1a.Detailed SOFP '!G880-'1a.Detailed SOFP '!G881-'1a.Detailed SOFP '!G882-'1a.Detailed SOFP '!G883-'1a.Detailed SOFP '!G884-'1a.Detailed SOFP '!G885-'1a.Detailed SOFP '!G886</f>
        <v>0</v>
      </c>
      <c r="F430" s="1638">
        <f>-'1a.Detailed SOFP '!H875-'1a.Detailed SOFP '!H876-'1a.Detailed SOFP '!H877-'1a.Detailed SOFP '!H878-'1a.Detailed SOFP '!H879-'1a.Detailed SOFP '!H880-'1a.Detailed SOFP '!H881-'1a.Detailed SOFP '!H882-'1a.Detailed SOFP '!H883-'1a.Detailed SOFP '!H884-'1a.Detailed SOFP '!H885-'1a.Detailed SOFP '!H886</f>
        <v>0</v>
      </c>
      <c r="G430" s="1638">
        <f>-'1a.Detailed SOFP '!I875-'1a.Detailed SOFP '!I876-'1a.Detailed SOFP '!I877-'1a.Detailed SOFP '!I878-'1a.Detailed SOFP '!I879-'1a.Detailed SOFP '!I880-'1a.Detailed SOFP '!I881-'1a.Detailed SOFP '!I882-'1a.Detailed SOFP '!I883-'1a.Detailed SOFP '!I884-'1a.Detailed SOFP '!I885-'1a.Detailed SOFP '!I886</f>
        <v>0</v>
      </c>
      <c r="H430" s="1638">
        <f>-'1a.Detailed SOFP '!J875-'1a.Detailed SOFP '!J876-'1a.Detailed SOFP '!J877-'1a.Detailed SOFP '!J878-'1a.Detailed SOFP '!J879-'1a.Detailed SOFP '!J880-'1a.Detailed SOFP '!J881-'1a.Detailed SOFP '!J882-'1a.Detailed SOFP '!J883-'1a.Detailed SOFP '!J884-'1a.Detailed SOFP '!J885-'1a.Detailed SOFP '!J886</f>
        <v>0</v>
      </c>
      <c r="I430" s="1638">
        <f>-'1a.Detailed SOFP '!K875-'1a.Detailed SOFP '!K876-'1a.Detailed SOFP '!K877-'1a.Detailed SOFP '!K878-'1a.Detailed SOFP '!K879-'1a.Detailed SOFP '!K880-'1a.Detailed SOFP '!K881-'1a.Detailed SOFP '!K882-'1a.Detailed SOFP '!K883-'1a.Detailed SOFP '!K884-'1a.Detailed SOFP '!K885-'1a.Detailed SOFP '!K886</f>
        <v>0</v>
      </c>
      <c r="J430" s="1638">
        <f>-'1a.Detailed SOFP '!L875-'1a.Detailed SOFP '!L876-'1a.Detailed SOFP '!L877-'1a.Detailed SOFP '!L878-'1a.Detailed SOFP '!L879-'1a.Detailed SOFP '!L880-'1a.Detailed SOFP '!L881-'1a.Detailed SOFP '!L882-'1a.Detailed SOFP '!L883-'1a.Detailed SOFP '!L884-'1a.Detailed SOFP '!L885-'1a.Detailed SOFP '!L886</f>
        <v>0</v>
      </c>
      <c r="K430" s="1638">
        <f>-'1a.Detailed SOFP '!M875-'1a.Detailed SOFP '!M876-'1a.Detailed SOFP '!M877-'1a.Detailed SOFP '!M878-'1a.Detailed SOFP '!M879-'1a.Detailed SOFP '!M880-'1a.Detailed SOFP '!M881-'1a.Detailed SOFP '!M882-'1a.Detailed SOFP '!M883-'1a.Detailed SOFP '!M884-'1a.Detailed SOFP '!M885-'1a.Detailed SOFP '!M886</f>
        <v>0</v>
      </c>
      <c r="L430" s="1638">
        <f>-'1a.Detailed SOFP '!N875-'1a.Detailed SOFP '!N876-'1a.Detailed SOFP '!N877-'1a.Detailed SOFP '!N878-'1a.Detailed SOFP '!N879-'1a.Detailed SOFP '!N880-'1a.Detailed SOFP '!N881-'1a.Detailed SOFP '!N882-'1a.Detailed SOFP '!N883-'1a.Detailed SOFP '!N884-'1a.Detailed SOFP '!N885-'1a.Detailed SOFP '!N886</f>
        <v>0</v>
      </c>
      <c r="M430" s="177"/>
      <c r="N430" s="80"/>
      <c r="O430" s="80"/>
      <c r="P430" s="80"/>
      <c r="Q430" s="80"/>
      <c r="R430" s="80"/>
      <c r="S430" s="80"/>
      <c r="T430" s="80"/>
      <c r="U430" s="80"/>
      <c r="V430" s="80"/>
      <c r="W430" s="80"/>
      <c r="X430" s="80"/>
      <c r="Y430" s="80"/>
      <c r="Z430" s="80"/>
      <c r="AA430" s="80"/>
    </row>
    <row r="431" spans="1:27" ht="12" customHeight="1" thickBot="1">
      <c r="A431" s="15"/>
      <c r="B431" s="15" t="s">
        <v>232</v>
      </c>
      <c r="C431" s="15"/>
      <c r="D431" s="15"/>
      <c r="E431" s="1791">
        <f t="shared" ref="E431:L431" si="47">SUM(E429:E430)</f>
        <v>0</v>
      </c>
      <c r="F431" s="1791">
        <f t="shared" si="47"/>
        <v>0</v>
      </c>
      <c r="G431" s="1791">
        <f t="shared" si="47"/>
        <v>0</v>
      </c>
      <c r="H431" s="1791">
        <f t="shared" si="47"/>
        <v>0</v>
      </c>
      <c r="I431" s="1791">
        <f t="shared" si="47"/>
        <v>0</v>
      </c>
      <c r="J431" s="1791">
        <f t="shared" si="47"/>
        <v>0</v>
      </c>
      <c r="K431" s="1791">
        <f t="shared" si="47"/>
        <v>0</v>
      </c>
      <c r="L431" s="1791">
        <f t="shared" si="47"/>
        <v>0</v>
      </c>
      <c r="M431" s="248"/>
      <c r="N431" s="15"/>
      <c r="O431" s="15"/>
      <c r="P431" s="15"/>
      <c r="Q431" s="15"/>
      <c r="R431" s="15"/>
      <c r="S431" s="15"/>
      <c r="T431" s="15"/>
      <c r="U431" s="15"/>
      <c r="V431" s="15"/>
      <c r="W431" s="15"/>
      <c r="X431" s="15"/>
      <c r="Y431" s="15"/>
      <c r="Z431" s="15"/>
      <c r="AA431" s="15"/>
    </row>
    <row r="432" spans="1:27" ht="12" customHeight="1" thickTop="1">
      <c r="A432" s="80"/>
      <c r="B432" s="80"/>
      <c r="C432" s="80"/>
      <c r="D432" s="80"/>
      <c r="E432" s="1589"/>
      <c r="F432" s="1589"/>
      <c r="G432" s="1589"/>
      <c r="H432" s="1589"/>
      <c r="I432" s="1589"/>
      <c r="J432" s="1589"/>
      <c r="K432" s="1589"/>
      <c r="L432" s="1589"/>
      <c r="M432" s="177"/>
      <c r="N432" s="80"/>
      <c r="O432" s="80"/>
      <c r="P432" s="80"/>
      <c r="Q432" s="80"/>
      <c r="R432" s="80"/>
      <c r="S432" s="80"/>
      <c r="T432" s="80"/>
      <c r="U432" s="80"/>
      <c r="V432" s="80"/>
      <c r="W432" s="80"/>
      <c r="X432" s="80"/>
      <c r="Y432" s="80"/>
      <c r="Z432" s="80"/>
      <c r="AA432" s="80"/>
    </row>
    <row r="433" spans="1:27" ht="12" customHeight="1">
      <c r="A433" s="136"/>
      <c r="B433" s="136" t="s">
        <v>618</v>
      </c>
      <c r="C433" s="136"/>
      <c r="D433" s="136"/>
      <c r="E433" s="1621">
        <f t="shared" ref="E433:L433" si="48">E427-E431</f>
        <v>0</v>
      </c>
      <c r="F433" s="1621">
        <f t="shared" si="48"/>
        <v>0</v>
      </c>
      <c r="G433" s="1621">
        <f t="shared" si="48"/>
        <v>0</v>
      </c>
      <c r="H433" s="1621">
        <f t="shared" si="48"/>
        <v>0</v>
      </c>
      <c r="I433" s="1621">
        <f t="shared" si="48"/>
        <v>0</v>
      </c>
      <c r="J433" s="1621">
        <f t="shared" si="48"/>
        <v>0</v>
      </c>
      <c r="K433" s="1621">
        <f t="shared" si="48"/>
        <v>0</v>
      </c>
      <c r="L433" s="1621">
        <f t="shared" si="48"/>
        <v>0</v>
      </c>
      <c r="M433" s="495"/>
      <c r="N433" s="758"/>
      <c r="O433" s="108"/>
      <c r="P433" s="108"/>
      <c r="Q433" s="108"/>
      <c r="R433" s="108"/>
      <c r="S433" s="108"/>
      <c r="T433" s="108"/>
      <c r="U433" s="108"/>
      <c r="V433" s="108"/>
      <c r="W433" s="108"/>
      <c r="X433" s="108"/>
      <c r="Y433" s="108"/>
      <c r="Z433" s="108"/>
      <c r="AA433" s="108"/>
    </row>
    <row r="434" spans="1:27" ht="12" customHeight="1">
      <c r="A434" s="80"/>
      <c r="B434" s="80"/>
      <c r="C434" s="80"/>
      <c r="D434" s="80"/>
      <c r="E434" s="1589"/>
      <c r="F434" s="1589"/>
      <c r="G434" s="1589"/>
      <c r="H434" s="1589"/>
      <c r="I434" s="1589"/>
      <c r="J434" s="1589"/>
      <c r="K434" s="1589"/>
      <c r="L434" s="1589"/>
      <c r="M434" s="495"/>
      <c r="N434" s="116"/>
      <c r="O434" s="84"/>
      <c r="P434" s="84"/>
      <c r="Q434" s="84"/>
      <c r="R434" s="84"/>
      <c r="S434" s="84"/>
      <c r="T434" s="84"/>
      <c r="U434" s="84"/>
      <c r="V434" s="84"/>
      <c r="W434" s="84"/>
      <c r="X434" s="84"/>
      <c r="Y434" s="84"/>
      <c r="Z434" s="84"/>
      <c r="AA434" s="84"/>
    </row>
    <row r="435" spans="1:27" ht="12.75" customHeight="1">
      <c r="A435" s="13"/>
      <c r="B435" s="124" t="s">
        <v>613</v>
      </c>
      <c r="C435" s="125"/>
      <c r="D435" s="126"/>
      <c r="E435" s="127"/>
      <c r="F435" s="126"/>
      <c r="G435" s="128"/>
      <c r="H435" s="128"/>
      <c r="I435" s="129"/>
      <c r="J435" s="125"/>
      <c r="K435" s="125"/>
      <c r="L435" s="130"/>
      <c r="M435" s="743"/>
      <c r="N435" s="123"/>
      <c r="O435" s="13"/>
      <c r="P435" s="13"/>
      <c r="Q435" s="13"/>
      <c r="R435" s="13"/>
      <c r="S435" s="13"/>
      <c r="T435" s="13"/>
      <c r="U435" s="13"/>
      <c r="V435" s="13"/>
      <c r="W435" s="13"/>
      <c r="X435" s="13"/>
      <c r="Y435" s="13"/>
      <c r="Z435" s="13"/>
      <c r="AA435" s="13"/>
    </row>
    <row r="436" spans="1:27" ht="12.75" customHeight="1">
      <c r="A436" s="15"/>
      <c r="B436" s="1099"/>
      <c r="C436" s="1093"/>
      <c r="D436" s="1100"/>
      <c r="E436" s="1101"/>
      <c r="F436" s="1100"/>
      <c r="G436" s="1102"/>
      <c r="H436" s="1102"/>
      <c r="I436" s="1103"/>
      <c r="J436" s="1093"/>
      <c r="K436" s="1093"/>
      <c r="L436" s="1104"/>
      <c r="M436" s="248"/>
      <c r="N436" s="15"/>
      <c r="O436" s="15"/>
      <c r="P436" s="15"/>
      <c r="Q436" s="15"/>
      <c r="R436" s="15"/>
      <c r="S436" s="15"/>
      <c r="T436" s="15"/>
      <c r="U436" s="15"/>
      <c r="V436" s="15"/>
      <c r="W436" s="15"/>
      <c r="X436" s="15"/>
      <c r="Y436" s="15"/>
      <c r="Z436" s="15"/>
      <c r="AA436" s="15"/>
    </row>
    <row r="437" spans="1:27" ht="12.75" customHeight="1">
      <c r="A437" s="15"/>
      <c r="B437" s="1099"/>
      <c r="C437" s="1093"/>
      <c r="D437" s="1100"/>
      <c r="E437" s="1101"/>
      <c r="F437" s="1100"/>
      <c r="G437" s="1102"/>
      <c r="H437" s="1102"/>
      <c r="I437" s="1103"/>
      <c r="J437" s="1093"/>
      <c r="K437" s="1093"/>
      <c r="L437" s="1104"/>
      <c r="M437" s="248"/>
      <c r="N437" s="15"/>
      <c r="O437" s="15"/>
      <c r="P437" s="15"/>
      <c r="Q437" s="15"/>
      <c r="R437" s="15"/>
      <c r="S437" s="15"/>
      <c r="T437" s="15"/>
      <c r="U437" s="15"/>
      <c r="V437" s="15"/>
      <c r="W437" s="15"/>
      <c r="X437" s="15"/>
      <c r="Y437" s="15"/>
      <c r="Z437" s="15"/>
      <c r="AA437" s="15"/>
    </row>
    <row r="438" spans="1:27" ht="12.75" customHeight="1">
      <c r="A438" s="15"/>
      <c r="B438" s="1099"/>
      <c r="C438" s="1093"/>
      <c r="D438" s="1100"/>
      <c r="E438" s="1101"/>
      <c r="F438" s="1100"/>
      <c r="G438" s="1102"/>
      <c r="H438" s="1102"/>
      <c r="I438" s="1103"/>
      <c r="J438" s="1093"/>
      <c r="K438" s="1093"/>
      <c r="L438" s="1104"/>
      <c r="M438" s="248"/>
      <c r="N438" s="15"/>
      <c r="O438" s="15"/>
      <c r="P438" s="15"/>
      <c r="Q438" s="15"/>
      <c r="R438" s="15"/>
      <c r="S438" s="15"/>
      <c r="T438" s="15"/>
      <c r="U438" s="15"/>
      <c r="V438" s="15"/>
      <c r="W438" s="15"/>
      <c r="X438" s="15"/>
      <c r="Y438" s="15"/>
      <c r="Z438" s="15"/>
      <c r="AA438" s="15"/>
    </row>
    <row r="439" spans="1:27" ht="12.75" customHeight="1">
      <c r="A439" s="15"/>
      <c r="B439" s="1099"/>
      <c r="C439" s="1093"/>
      <c r="D439" s="1100"/>
      <c r="E439" s="1101"/>
      <c r="F439" s="1100"/>
      <c r="G439" s="1102"/>
      <c r="H439" s="1102"/>
      <c r="I439" s="1103"/>
      <c r="J439" s="1093"/>
      <c r="K439" s="1093"/>
      <c r="L439" s="1104"/>
      <c r="M439" s="248"/>
      <c r="N439" s="15"/>
      <c r="O439" s="15"/>
      <c r="P439" s="15"/>
      <c r="Q439" s="15"/>
      <c r="R439" s="15"/>
      <c r="S439" s="15"/>
      <c r="T439" s="15"/>
      <c r="U439" s="15"/>
      <c r="V439" s="15"/>
      <c r="W439" s="15"/>
      <c r="X439" s="15"/>
      <c r="Y439" s="15"/>
      <c r="Z439" s="15"/>
      <c r="AA439" s="15"/>
    </row>
    <row r="440" spans="1:27" ht="12.75" customHeight="1">
      <c r="A440" s="15"/>
      <c r="B440" s="1099"/>
      <c r="C440" s="1093"/>
      <c r="D440" s="1100"/>
      <c r="E440" s="1101"/>
      <c r="F440" s="1100"/>
      <c r="G440" s="1102"/>
      <c r="H440" s="1102"/>
      <c r="I440" s="1103"/>
      <c r="J440" s="1093"/>
      <c r="K440" s="1093"/>
      <c r="L440" s="1104"/>
      <c r="M440" s="248"/>
      <c r="N440" s="15"/>
      <c r="O440" s="15"/>
      <c r="P440" s="15"/>
      <c r="Q440" s="15"/>
      <c r="R440" s="15"/>
      <c r="S440" s="15"/>
      <c r="T440" s="15"/>
      <c r="U440" s="15"/>
      <c r="V440" s="15"/>
      <c r="W440" s="15"/>
      <c r="X440" s="15"/>
      <c r="Y440" s="15"/>
      <c r="Z440" s="15"/>
      <c r="AA440" s="15"/>
    </row>
    <row r="441" spans="1:27" ht="12.75" customHeight="1">
      <c r="A441" s="15"/>
      <c r="B441" s="1099"/>
      <c r="C441" s="1093"/>
      <c r="D441" s="1100"/>
      <c r="E441" s="1101"/>
      <c r="F441" s="1100"/>
      <c r="G441" s="1102"/>
      <c r="H441" s="1102"/>
      <c r="I441" s="1103"/>
      <c r="J441" s="1093"/>
      <c r="K441" s="1093"/>
      <c r="L441" s="1104"/>
      <c r="M441" s="248"/>
      <c r="N441" s="15"/>
      <c r="O441" s="15"/>
      <c r="P441" s="15"/>
      <c r="Q441" s="15"/>
      <c r="R441" s="15"/>
      <c r="S441" s="15"/>
      <c r="T441" s="15"/>
      <c r="U441" s="15"/>
      <c r="V441" s="15"/>
      <c r="W441" s="15"/>
      <c r="X441" s="15"/>
      <c r="Y441" s="15"/>
      <c r="Z441" s="15"/>
      <c r="AA441" s="15"/>
    </row>
    <row r="442" spans="1:27" ht="12.75" customHeight="1">
      <c r="A442" s="15"/>
      <c r="B442" s="1099"/>
      <c r="C442" s="1093"/>
      <c r="D442" s="1100"/>
      <c r="E442" s="1101"/>
      <c r="F442" s="1100"/>
      <c r="G442" s="1102"/>
      <c r="H442" s="1102"/>
      <c r="I442" s="1103"/>
      <c r="J442" s="1093"/>
      <c r="K442" s="1093"/>
      <c r="L442" s="1104"/>
      <c r="M442" s="248"/>
      <c r="N442" s="15"/>
      <c r="O442" s="15"/>
      <c r="P442" s="15"/>
      <c r="Q442" s="15"/>
      <c r="R442" s="15"/>
      <c r="S442" s="15"/>
      <c r="T442" s="15"/>
      <c r="U442" s="15"/>
      <c r="V442" s="15"/>
      <c r="W442" s="15"/>
      <c r="X442" s="15"/>
      <c r="Y442" s="15"/>
      <c r="Z442" s="15"/>
      <c r="AA442" s="15"/>
    </row>
    <row r="443" spans="1:27" ht="12.75" customHeight="1">
      <c r="A443" s="15"/>
      <c r="B443" s="1105"/>
      <c r="C443" s="1093"/>
      <c r="D443" s="1100"/>
      <c r="E443" s="1101"/>
      <c r="F443" s="1100"/>
      <c r="G443" s="1102"/>
      <c r="H443" s="1102"/>
      <c r="I443" s="1103"/>
      <c r="J443" s="1093"/>
      <c r="K443" s="1093"/>
      <c r="L443" s="1104"/>
      <c r="M443" s="248"/>
      <c r="N443" s="15"/>
      <c r="O443" s="15"/>
      <c r="P443" s="15"/>
      <c r="Q443" s="15"/>
      <c r="R443" s="15"/>
      <c r="S443" s="15"/>
      <c r="T443" s="15"/>
      <c r="U443" s="15"/>
      <c r="V443" s="15"/>
      <c r="W443" s="15"/>
      <c r="X443" s="15"/>
      <c r="Y443" s="15"/>
      <c r="Z443" s="15"/>
      <c r="AA443" s="15"/>
    </row>
    <row r="444" spans="1:27" ht="12.75" customHeight="1">
      <c r="A444" s="15"/>
      <c r="B444" s="1105"/>
      <c r="C444" s="1093"/>
      <c r="D444" s="1100"/>
      <c r="E444" s="1101"/>
      <c r="F444" s="1100"/>
      <c r="G444" s="1102"/>
      <c r="H444" s="1102"/>
      <c r="I444" s="1103"/>
      <c r="J444" s="1093"/>
      <c r="K444" s="1093"/>
      <c r="L444" s="1104"/>
      <c r="M444" s="248"/>
      <c r="N444" s="15"/>
      <c r="O444" s="15"/>
      <c r="P444" s="15"/>
      <c r="Q444" s="15"/>
      <c r="R444" s="15"/>
      <c r="S444" s="15"/>
      <c r="T444" s="15"/>
      <c r="U444" s="15"/>
      <c r="V444" s="15"/>
      <c r="W444" s="15"/>
      <c r="X444" s="15"/>
      <c r="Y444" s="15"/>
      <c r="Z444" s="15"/>
      <c r="AA444" s="15"/>
    </row>
    <row r="445" spans="1:27" ht="12.75" customHeight="1">
      <c r="A445" s="15"/>
      <c r="B445" s="1106"/>
      <c r="C445" s="1107"/>
      <c r="D445" s="1108"/>
      <c r="E445" s="1109"/>
      <c r="F445" s="1108"/>
      <c r="G445" s="1110"/>
      <c r="H445" s="1110"/>
      <c r="I445" s="1111"/>
      <c r="J445" s="1107"/>
      <c r="K445" s="1107"/>
      <c r="L445" s="1112"/>
      <c r="M445" s="248"/>
      <c r="N445" s="15"/>
      <c r="O445" s="15"/>
      <c r="P445" s="15"/>
      <c r="Q445" s="15"/>
      <c r="R445" s="15"/>
      <c r="S445" s="15"/>
      <c r="T445" s="15"/>
      <c r="U445" s="15"/>
      <c r="V445" s="15"/>
      <c r="W445" s="15"/>
      <c r="X445" s="15"/>
      <c r="Y445" s="15"/>
      <c r="Z445" s="15"/>
      <c r="AA445" s="15"/>
    </row>
    <row r="446" spans="1:27" ht="12" customHeight="1">
      <c r="A446" s="80"/>
      <c r="B446" s="80"/>
      <c r="C446" s="80"/>
      <c r="D446" s="80"/>
      <c r="E446" s="80"/>
      <c r="F446" s="80"/>
      <c r="G446" s="80"/>
      <c r="H446" s="80"/>
      <c r="I446" s="80"/>
      <c r="J446" s="80"/>
      <c r="K446" s="80"/>
      <c r="L446" s="80"/>
      <c r="M446" s="495"/>
      <c r="N446" s="116"/>
      <c r="O446" s="84"/>
      <c r="P446" s="84"/>
      <c r="Q446" s="84"/>
      <c r="R446" s="84"/>
      <c r="S446" s="84"/>
      <c r="T446" s="84"/>
      <c r="U446" s="84"/>
      <c r="V446" s="84"/>
      <c r="W446" s="84"/>
      <c r="X446" s="84"/>
      <c r="Y446" s="84"/>
      <c r="Z446" s="84"/>
      <c r="AA446" s="84"/>
    </row>
    <row r="447" spans="1:27" ht="12" customHeight="1">
      <c r="A447" s="80"/>
      <c r="B447" s="80"/>
      <c r="C447" s="80"/>
      <c r="D447" s="80"/>
      <c r="E447" s="80"/>
      <c r="F447" s="80"/>
      <c r="G447" s="80"/>
      <c r="H447" s="80"/>
      <c r="I447" s="80"/>
      <c r="J447" s="80"/>
      <c r="K447" s="80"/>
      <c r="L447" s="80"/>
      <c r="M447" s="495"/>
      <c r="N447" s="116"/>
      <c r="O447" s="84"/>
      <c r="P447" s="84"/>
      <c r="Q447" s="84"/>
      <c r="R447" s="84"/>
      <c r="S447" s="84"/>
      <c r="T447" s="84"/>
      <c r="U447" s="84"/>
      <c r="V447" s="84"/>
      <c r="W447" s="84"/>
      <c r="X447" s="84"/>
      <c r="Y447" s="84"/>
      <c r="Z447" s="84"/>
      <c r="AA447" s="84"/>
    </row>
    <row r="448" spans="1:27" ht="12" customHeight="1">
      <c r="A448" s="11" t="s">
        <v>1502</v>
      </c>
      <c r="B448" s="9" t="s">
        <v>1503</v>
      </c>
      <c r="C448" s="80"/>
      <c r="D448" s="80"/>
      <c r="E448" s="80"/>
      <c r="F448" s="80"/>
      <c r="G448" s="80"/>
      <c r="I448" s="80"/>
      <c r="J448" s="80"/>
      <c r="K448" s="80"/>
      <c r="L448" s="80"/>
      <c r="M448" s="177"/>
      <c r="N448" s="80"/>
      <c r="O448" s="80"/>
      <c r="P448" s="80"/>
      <c r="Q448" s="80"/>
      <c r="R448" s="80"/>
      <c r="S448" s="80"/>
      <c r="T448" s="80"/>
      <c r="U448" s="80"/>
      <c r="V448" s="80"/>
      <c r="W448" s="80"/>
      <c r="X448" s="80"/>
      <c r="Y448" s="80"/>
      <c r="Z448" s="80"/>
      <c r="AA448" s="80"/>
    </row>
    <row r="449" spans="1:27" ht="12" customHeight="1">
      <c r="A449" s="80"/>
      <c r="B449" s="80"/>
      <c r="C449" s="80"/>
      <c r="D449" s="80"/>
      <c r="E449" s="80"/>
      <c r="F449" s="80"/>
      <c r="G449" s="80"/>
      <c r="H449" s="80"/>
      <c r="I449" s="80"/>
      <c r="J449" s="80"/>
      <c r="K449" s="80"/>
      <c r="L449" s="80"/>
      <c r="M449" s="177"/>
      <c r="N449" s="80"/>
      <c r="O449" s="80"/>
      <c r="P449" s="80"/>
      <c r="Q449" s="80"/>
      <c r="R449" s="80"/>
      <c r="S449" s="80"/>
      <c r="T449" s="80"/>
      <c r="U449" s="80"/>
      <c r="V449" s="80"/>
      <c r="W449" s="80"/>
      <c r="X449" s="80"/>
      <c r="Y449" s="80"/>
      <c r="Z449" s="80"/>
      <c r="AA449" s="80"/>
    </row>
    <row r="450" spans="1:27" ht="12.75" customHeight="1">
      <c r="A450" s="80"/>
      <c r="B450" s="347" t="s">
        <v>1504</v>
      </c>
      <c r="C450" s="347"/>
      <c r="D450" s="347"/>
      <c r="E450" s="347"/>
      <c r="F450" s="347"/>
      <c r="G450" s="347"/>
      <c r="H450" s="80"/>
      <c r="I450" s="80"/>
      <c r="J450" s="80"/>
      <c r="K450" s="80"/>
      <c r="L450" s="80"/>
      <c r="M450" s="177"/>
      <c r="N450" s="80"/>
      <c r="O450" s="80"/>
      <c r="P450" s="80"/>
      <c r="Q450" s="80"/>
      <c r="R450" s="80"/>
      <c r="S450" s="80"/>
      <c r="T450" s="80"/>
      <c r="U450" s="80"/>
      <c r="V450" s="80"/>
      <c r="W450" s="80"/>
      <c r="X450" s="80"/>
      <c r="Y450" s="80"/>
      <c r="Z450" s="80"/>
      <c r="AA450" s="80"/>
    </row>
    <row r="451" spans="1:27" ht="12" customHeight="1">
      <c r="A451" s="80"/>
      <c r="B451" s="80"/>
      <c r="C451" s="80"/>
      <c r="D451" s="80"/>
      <c r="E451" s="80"/>
      <c r="F451" s="80"/>
      <c r="G451" s="80"/>
      <c r="H451" s="80"/>
      <c r="I451" s="80"/>
      <c r="J451" s="226"/>
      <c r="K451" s="226"/>
      <c r="L451" s="226"/>
      <c r="M451" s="177"/>
      <c r="N451" s="80"/>
      <c r="O451" s="80"/>
      <c r="P451" s="80"/>
      <c r="Q451" s="80"/>
      <c r="R451" s="80"/>
      <c r="S451" s="80"/>
      <c r="T451" s="80"/>
      <c r="U451" s="80"/>
      <c r="V451" s="80"/>
      <c r="W451" s="80"/>
      <c r="X451" s="80"/>
      <c r="Y451" s="80"/>
      <c r="Z451" s="80"/>
      <c r="AA451" s="80"/>
    </row>
    <row r="452" spans="1:27" ht="12" customHeight="1">
      <c r="A452" s="80"/>
      <c r="B452" s="80"/>
      <c r="C452" s="80"/>
      <c r="D452" s="80"/>
      <c r="E452" s="1964">
        <v>44742</v>
      </c>
      <c r="F452" s="1965"/>
      <c r="G452" s="1965"/>
      <c r="H452" s="1952"/>
      <c r="I452" s="1964">
        <v>44377</v>
      </c>
      <c r="J452" s="1965"/>
      <c r="K452" s="1965"/>
      <c r="L452" s="1952"/>
      <c r="M452" s="177"/>
      <c r="N452" s="80"/>
      <c r="O452" s="80"/>
      <c r="P452" s="80"/>
      <c r="Q452" s="80"/>
      <c r="R452" s="80"/>
      <c r="S452" s="80"/>
      <c r="T452" s="80"/>
      <c r="U452" s="80"/>
      <c r="V452" s="80"/>
      <c r="W452" s="80"/>
      <c r="X452" s="80"/>
      <c r="Y452" s="80"/>
      <c r="Z452" s="80"/>
      <c r="AA452" s="80"/>
    </row>
    <row r="453" spans="1:27" ht="36">
      <c r="A453" s="80"/>
      <c r="B453" s="80"/>
      <c r="C453" s="80"/>
      <c r="D453" s="80"/>
      <c r="E453" s="92" t="s">
        <v>138</v>
      </c>
      <c r="F453" s="92" t="s">
        <v>597</v>
      </c>
      <c r="G453" s="92" t="s">
        <v>140</v>
      </c>
      <c r="H453" s="92" t="s">
        <v>141</v>
      </c>
      <c r="I453" s="92" t="s">
        <v>138</v>
      </c>
      <c r="J453" s="92" t="s">
        <v>597</v>
      </c>
      <c r="K453" s="92" t="s">
        <v>140</v>
      </c>
      <c r="L453" s="92" t="s">
        <v>141</v>
      </c>
      <c r="M453" s="177"/>
      <c r="N453" s="80"/>
      <c r="O453" s="80"/>
      <c r="P453" s="80"/>
      <c r="Q453" s="80"/>
      <c r="R453" s="80"/>
      <c r="S453" s="80"/>
      <c r="T453" s="80"/>
      <c r="U453" s="80"/>
      <c r="V453" s="80"/>
      <c r="W453" s="80"/>
      <c r="X453" s="80"/>
      <c r="Y453" s="80"/>
      <c r="Z453" s="80"/>
      <c r="AA453" s="80"/>
    </row>
    <row r="454" spans="1:27" ht="12" customHeight="1">
      <c r="A454" s="80"/>
      <c r="B454" s="80"/>
      <c r="C454" s="80"/>
      <c r="D454" s="80"/>
      <c r="E454" s="94" t="s">
        <v>142</v>
      </c>
      <c r="F454" s="94" t="s">
        <v>142</v>
      </c>
      <c r="G454" s="94" t="s">
        <v>142</v>
      </c>
      <c r="H454" s="94" t="s">
        <v>142</v>
      </c>
      <c r="I454" s="94" t="s">
        <v>142</v>
      </c>
      <c r="J454" s="94" t="s">
        <v>142</v>
      </c>
      <c r="K454" s="94" t="s">
        <v>142</v>
      </c>
      <c r="L454" s="94" t="s">
        <v>142</v>
      </c>
      <c r="M454" s="177"/>
      <c r="N454" s="80"/>
      <c r="O454" s="80"/>
      <c r="P454" s="80"/>
      <c r="Q454" s="80"/>
      <c r="R454" s="80"/>
      <c r="S454" s="80"/>
      <c r="T454" s="80"/>
      <c r="U454" s="80"/>
      <c r="V454" s="80"/>
      <c r="W454" s="80"/>
      <c r="X454" s="80"/>
      <c r="Y454" s="80"/>
      <c r="Z454" s="80"/>
      <c r="AA454" s="80"/>
    </row>
    <row r="455" spans="1:27" ht="12" customHeight="1">
      <c r="A455" s="80"/>
      <c r="B455" s="80" t="s">
        <v>1505</v>
      </c>
      <c r="C455" s="80"/>
      <c r="D455" s="80"/>
      <c r="E455" s="1638">
        <f>-'1a.Detailed SOFP '!G739-'1a.Detailed SOFP '!G873</f>
        <v>0</v>
      </c>
      <c r="F455" s="1638">
        <f>-'1a.Detailed SOFP '!H739-'1a.Detailed SOFP '!H873</f>
        <v>0</v>
      </c>
      <c r="G455" s="1638">
        <f>-'1a.Detailed SOFP '!I739-'1a.Detailed SOFP '!I873</f>
        <v>0</v>
      </c>
      <c r="H455" s="1638">
        <f>-'1a.Detailed SOFP '!J739-'1a.Detailed SOFP '!J873</f>
        <v>0</v>
      </c>
      <c r="I455" s="1638">
        <f>-'1a.Detailed SOFP '!K739-'1a.Detailed SOFP '!K873</f>
        <v>0</v>
      </c>
      <c r="J455" s="1638">
        <f>-'1a.Detailed SOFP '!L739-'1a.Detailed SOFP '!L873</f>
        <v>0</v>
      </c>
      <c r="K455" s="1638">
        <f>-'1a.Detailed SOFP '!M739-'1a.Detailed SOFP '!M873</f>
        <v>0</v>
      </c>
      <c r="L455" s="1638">
        <f>-'1a.Detailed SOFP '!N739-'1a.Detailed SOFP '!N873</f>
        <v>0</v>
      </c>
      <c r="M455" s="177"/>
      <c r="N455" s="80"/>
      <c r="O455" s="80"/>
      <c r="P455" s="80"/>
      <c r="Q455" s="80"/>
      <c r="R455" s="80"/>
      <c r="S455" s="80"/>
      <c r="T455" s="80"/>
      <c r="U455" s="80"/>
      <c r="V455" s="80"/>
      <c r="W455" s="80"/>
      <c r="X455" s="80"/>
      <c r="Y455" s="80"/>
      <c r="Z455" s="80"/>
      <c r="AA455" s="80"/>
    </row>
    <row r="456" spans="1:27" ht="12" customHeight="1">
      <c r="A456" s="80"/>
      <c r="B456" s="80" t="s">
        <v>521</v>
      </c>
      <c r="C456" s="80"/>
      <c r="D456" s="80"/>
      <c r="E456" s="1638">
        <f>-'1a.Detailed SOFP '!G740-'1a.Detailed SOFP '!G874</f>
        <v>0</v>
      </c>
      <c r="F456" s="1638">
        <f>-'1a.Detailed SOFP '!H740-'1a.Detailed SOFP '!H874</f>
        <v>0</v>
      </c>
      <c r="G456" s="1638">
        <f>-'1a.Detailed SOFP '!I740-'1a.Detailed SOFP '!I874</f>
        <v>0</v>
      </c>
      <c r="H456" s="1638">
        <f>-'1a.Detailed SOFP '!J740-'1a.Detailed SOFP '!J874</f>
        <v>0</v>
      </c>
      <c r="I456" s="1638">
        <f>-'1a.Detailed SOFP '!K740-'1a.Detailed SOFP '!K874</f>
        <v>0</v>
      </c>
      <c r="J456" s="1638">
        <f>-'1a.Detailed SOFP '!L740-'1a.Detailed SOFP '!L874</f>
        <v>0</v>
      </c>
      <c r="K456" s="1638">
        <f>-'1a.Detailed SOFP '!M740-'1a.Detailed SOFP '!M874</f>
        <v>0</v>
      </c>
      <c r="L456" s="1638">
        <f>-'1a.Detailed SOFP '!N740-'1a.Detailed SOFP '!N874</f>
        <v>0</v>
      </c>
      <c r="M456" s="177"/>
      <c r="N456" s="80"/>
      <c r="O456" s="80"/>
      <c r="P456" s="80"/>
      <c r="Q456" s="80"/>
      <c r="R456" s="80"/>
      <c r="S456" s="80"/>
      <c r="T456" s="80"/>
      <c r="U456" s="80"/>
      <c r="V456" s="80"/>
      <c r="W456" s="80"/>
      <c r="X456" s="80"/>
      <c r="Y456" s="80"/>
      <c r="Z456" s="80"/>
      <c r="AA456" s="80"/>
    </row>
    <row r="457" spans="1:27" ht="24.75" customHeight="1" thickBot="1">
      <c r="A457" s="15"/>
      <c r="B457" s="179" t="s">
        <v>1506</v>
      </c>
      <c r="C457" s="15"/>
      <c r="D457" s="15"/>
      <c r="E457" s="1791">
        <f t="shared" ref="E457:L457" si="49">SUM(E455:E456)</f>
        <v>0</v>
      </c>
      <c r="F457" s="1791">
        <f t="shared" si="49"/>
        <v>0</v>
      </c>
      <c r="G457" s="1791">
        <f t="shared" si="49"/>
        <v>0</v>
      </c>
      <c r="H457" s="1791">
        <f t="shared" si="49"/>
        <v>0</v>
      </c>
      <c r="I457" s="1791">
        <f t="shared" si="49"/>
        <v>0</v>
      </c>
      <c r="J457" s="1791">
        <f t="shared" si="49"/>
        <v>0</v>
      </c>
      <c r="K457" s="1791">
        <f t="shared" si="49"/>
        <v>0</v>
      </c>
      <c r="L457" s="1791">
        <f t="shared" si="49"/>
        <v>0</v>
      </c>
      <c r="M457" s="248"/>
      <c r="N457" s="15"/>
      <c r="O457" s="15"/>
      <c r="P457" s="15"/>
      <c r="Q457" s="15"/>
      <c r="R457" s="15"/>
      <c r="S457" s="15"/>
      <c r="T457" s="15"/>
      <c r="U457" s="15"/>
      <c r="V457" s="15"/>
      <c r="W457" s="15"/>
      <c r="X457" s="15"/>
      <c r="Y457" s="15"/>
      <c r="Z457" s="15"/>
      <c r="AA457" s="15"/>
    </row>
    <row r="458" spans="1:27" ht="12" customHeight="1" thickTop="1">
      <c r="A458" s="80"/>
      <c r="B458" s="80"/>
      <c r="C458" s="80"/>
      <c r="D458" s="80"/>
      <c r="E458" s="80"/>
      <c r="F458" s="80"/>
      <c r="G458" s="80"/>
      <c r="H458" s="80"/>
      <c r="I458" s="80"/>
      <c r="J458" s="80"/>
      <c r="K458" s="80"/>
      <c r="L458" s="80"/>
      <c r="M458" s="177"/>
      <c r="N458" s="80"/>
      <c r="O458" s="80"/>
      <c r="P458" s="80"/>
      <c r="Q458" s="80"/>
      <c r="R458" s="80"/>
      <c r="S458" s="80"/>
      <c r="T458" s="80"/>
      <c r="U458" s="80"/>
      <c r="V458" s="80"/>
      <c r="W458" s="80"/>
      <c r="X458" s="80"/>
      <c r="Y458" s="80"/>
      <c r="Z458" s="80"/>
      <c r="AA458" s="80"/>
    </row>
    <row r="459" spans="1:27" ht="12" customHeight="1">
      <c r="A459" s="80"/>
      <c r="B459" s="80"/>
      <c r="C459" s="80"/>
      <c r="D459" s="80"/>
      <c r="E459" s="80"/>
      <c r="F459" s="80"/>
      <c r="G459" s="80"/>
      <c r="H459" s="80"/>
      <c r="I459" s="80"/>
      <c r="J459" s="80"/>
      <c r="K459" s="80"/>
      <c r="L459" s="80"/>
      <c r="M459" s="177"/>
      <c r="N459" s="80"/>
      <c r="O459" s="80"/>
      <c r="P459" s="80"/>
      <c r="Q459" s="80"/>
      <c r="R459" s="80"/>
      <c r="S459" s="80"/>
      <c r="T459" s="80"/>
      <c r="U459" s="80"/>
      <c r="V459" s="80"/>
      <c r="W459" s="80"/>
      <c r="X459" s="80"/>
      <c r="Y459" s="80"/>
      <c r="Z459" s="80"/>
      <c r="AA459" s="80"/>
    </row>
    <row r="460" spans="1:27" ht="12" customHeight="1">
      <c r="A460" s="80"/>
      <c r="B460" s="80"/>
      <c r="C460" s="80"/>
      <c r="D460" s="80"/>
      <c r="E460" s="1964">
        <v>44742</v>
      </c>
      <c r="F460" s="1965"/>
      <c r="G460" s="1965"/>
      <c r="H460" s="1952"/>
      <c r="I460" s="1964">
        <v>44377</v>
      </c>
      <c r="J460" s="1965"/>
      <c r="K460" s="1965"/>
      <c r="L460" s="1952"/>
      <c r="M460" s="177"/>
      <c r="N460" s="80"/>
      <c r="O460" s="80"/>
      <c r="P460" s="80"/>
      <c r="Q460" s="80"/>
      <c r="R460" s="80"/>
      <c r="S460" s="80"/>
      <c r="T460" s="80"/>
      <c r="U460" s="80"/>
      <c r="V460" s="80"/>
      <c r="W460" s="80"/>
      <c r="X460" s="80"/>
      <c r="Y460" s="80"/>
      <c r="Z460" s="80"/>
      <c r="AA460" s="80"/>
    </row>
    <row r="461" spans="1:27" ht="36">
      <c r="A461" s="80"/>
      <c r="B461" s="80"/>
      <c r="C461" s="80"/>
      <c r="D461" s="80"/>
      <c r="E461" s="92" t="s">
        <v>138</v>
      </c>
      <c r="F461" s="92" t="s">
        <v>597</v>
      </c>
      <c r="G461" s="92" t="s">
        <v>140</v>
      </c>
      <c r="H461" s="92" t="s">
        <v>141</v>
      </c>
      <c r="I461" s="92" t="s">
        <v>138</v>
      </c>
      <c r="J461" s="92" t="s">
        <v>597</v>
      </c>
      <c r="K461" s="92" t="s">
        <v>140</v>
      </c>
      <c r="L461" s="92" t="s">
        <v>141</v>
      </c>
      <c r="M461" s="177"/>
      <c r="N461" s="80"/>
      <c r="O461" s="80"/>
      <c r="P461" s="80"/>
      <c r="Q461" s="80"/>
      <c r="R461" s="80"/>
      <c r="S461" s="80"/>
      <c r="T461" s="80"/>
      <c r="U461" s="80"/>
      <c r="V461" s="80"/>
      <c r="W461" s="80"/>
      <c r="X461" s="80"/>
      <c r="Y461" s="80"/>
      <c r="Z461" s="80"/>
      <c r="AA461" s="80"/>
    </row>
    <row r="462" spans="1:27" ht="12" customHeight="1">
      <c r="A462" s="80"/>
      <c r="B462" s="80"/>
      <c r="C462" s="80"/>
      <c r="D462" s="80"/>
      <c r="E462" s="94" t="s">
        <v>142</v>
      </c>
      <c r="F462" s="94" t="s">
        <v>142</v>
      </c>
      <c r="G462" s="94" t="s">
        <v>142</v>
      </c>
      <c r="H462" s="94" t="s">
        <v>142</v>
      </c>
      <c r="I462" s="94" t="s">
        <v>142</v>
      </c>
      <c r="J462" s="94" t="s">
        <v>142</v>
      </c>
      <c r="K462" s="94" t="s">
        <v>142</v>
      </c>
      <c r="L462" s="94" t="s">
        <v>142</v>
      </c>
      <c r="M462" s="177"/>
      <c r="N462" s="80"/>
      <c r="O462" s="80"/>
      <c r="P462" s="80"/>
      <c r="Q462" s="80"/>
      <c r="R462" s="80"/>
      <c r="S462" s="80"/>
      <c r="T462" s="80"/>
      <c r="U462" s="80"/>
      <c r="V462" s="80"/>
      <c r="W462" s="80"/>
      <c r="X462" s="80"/>
      <c r="Y462" s="80"/>
      <c r="Z462" s="80"/>
      <c r="AA462" s="80"/>
    </row>
    <row r="463" spans="1:27" ht="12" customHeight="1">
      <c r="A463" s="80"/>
      <c r="B463" s="15" t="s">
        <v>1507</v>
      </c>
      <c r="C463" s="80"/>
      <c r="D463" s="80"/>
      <c r="E463" s="80"/>
      <c r="F463" s="80"/>
      <c r="G463" s="80"/>
      <c r="H463" s="80"/>
      <c r="I463" s="80"/>
      <c r="J463" s="742"/>
      <c r="K463" s="742"/>
      <c r="L463" s="742"/>
      <c r="M463" s="177"/>
      <c r="N463" s="80"/>
      <c r="O463" s="80"/>
      <c r="P463" s="80"/>
      <c r="Q463" s="80"/>
      <c r="R463" s="80"/>
      <c r="S463" s="80"/>
      <c r="T463" s="80"/>
      <c r="U463" s="80"/>
      <c r="V463" s="80"/>
      <c r="W463" s="80"/>
      <c r="X463" s="80"/>
      <c r="Y463" s="80"/>
      <c r="Z463" s="80"/>
      <c r="AA463" s="80"/>
    </row>
    <row r="464" spans="1:27" ht="12" customHeight="1">
      <c r="A464" s="80"/>
      <c r="B464" s="80" t="s">
        <v>1508</v>
      </c>
      <c r="C464" s="80"/>
      <c r="D464" s="80"/>
      <c r="E464" s="1643"/>
      <c r="F464" s="1643"/>
      <c r="G464" s="1860">
        <f>SUM(E464:F464)</f>
        <v>0</v>
      </c>
      <c r="H464" s="1643"/>
      <c r="I464" s="1643"/>
      <c r="J464" s="1643"/>
      <c r="K464" s="1860">
        <f>SUM(I464:J464)</f>
        <v>0</v>
      </c>
      <c r="L464" s="1643"/>
      <c r="M464" s="177"/>
      <c r="N464" s="80"/>
      <c r="O464" s="80"/>
      <c r="P464" s="80"/>
      <c r="Q464" s="80"/>
      <c r="R464" s="80"/>
      <c r="S464" s="80"/>
      <c r="T464" s="80"/>
      <c r="U464" s="80"/>
      <c r="V464" s="80"/>
      <c r="W464" s="80"/>
      <c r="X464" s="80"/>
      <c r="Y464" s="80"/>
      <c r="Z464" s="80"/>
      <c r="AA464" s="80"/>
    </row>
    <row r="465" spans="1:27" ht="24.75">
      <c r="A465" s="80"/>
      <c r="B465" s="272" t="s">
        <v>1509</v>
      </c>
      <c r="C465" s="80"/>
      <c r="D465" s="80"/>
      <c r="E465" s="1643"/>
      <c r="F465" s="1643"/>
      <c r="G465" s="1860">
        <f t="shared" ref="G465:G469" si="50">SUM(E465:F465)</f>
        <v>0</v>
      </c>
      <c r="H465" s="1643"/>
      <c r="I465" s="1643"/>
      <c r="J465" s="1643"/>
      <c r="K465" s="1860">
        <f t="shared" ref="K465:K469" si="51">SUM(I465:J465)</f>
        <v>0</v>
      </c>
      <c r="L465" s="1643"/>
      <c r="M465" s="177"/>
      <c r="N465" s="80"/>
      <c r="O465" s="80"/>
      <c r="P465" s="80"/>
      <c r="Q465" s="80"/>
      <c r="R465" s="80"/>
      <c r="S465" s="80"/>
      <c r="T465" s="80"/>
      <c r="U465" s="80"/>
      <c r="V465" s="80"/>
      <c r="W465" s="80"/>
      <c r="X465" s="80"/>
      <c r="Y465" s="80"/>
      <c r="Z465" s="80"/>
      <c r="AA465" s="80"/>
    </row>
    <row r="466" spans="1:27" ht="24.75">
      <c r="A466" s="80"/>
      <c r="B466" s="272" t="s">
        <v>1510</v>
      </c>
      <c r="C466" s="80"/>
      <c r="D466" s="80"/>
      <c r="E466" s="1643"/>
      <c r="F466" s="1643"/>
      <c r="G466" s="1860">
        <f t="shared" si="50"/>
        <v>0</v>
      </c>
      <c r="H466" s="1643"/>
      <c r="I466" s="1643"/>
      <c r="J466" s="1643"/>
      <c r="K466" s="1860">
        <f t="shared" si="51"/>
        <v>0</v>
      </c>
      <c r="L466" s="1643"/>
      <c r="M466" s="177"/>
      <c r="N466" s="80"/>
      <c r="O466" s="80"/>
      <c r="P466" s="80"/>
      <c r="Q466" s="80"/>
      <c r="R466" s="80"/>
      <c r="S466" s="80"/>
      <c r="T466" s="80"/>
      <c r="U466" s="80"/>
      <c r="V466" s="80"/>
      <c r="W466" s="80"/>
      <c r="X466" s="80"/>
      <c r="Y466" s="80"/>
      <c r="Z466" s="80"/>
      <c r="AA466" s="80"/>
    </row>
    <row r="467" spans="1:27" s="1896" customFormat="1">
      <c r="A467" s="619"/>
      <c r="B467" s="2176" t="s">
        <v>1356</v>
      </c>
      <c r="C467" s="619"/>
      <c r="D467" s="619"/>
      <c r="E467" s="2175"/>
      <c r="F467" s="2175"/>
      <c r="G467" s="1860">
        <f t="shared" si="50"/>
        <v>0</v>
      </c>
      <c r="H467" s="2175"/>
      <c r="I467" s="2175"/>
      <c r="J467" s="2175"/>
      <c r="K467" s="1860">
        <f t="shared" si="51"/>
        <v>0</v>
      </c>
      <c r="L467" s="2175"/>
      <c r="M467" s="967"/>
      <c r="N467" s="619"/>
      <c r="O467" s="619"/>
      <c r="P467" s="619"/>
      <c r="Q467" s="619"/>
      <c r="R467" s="619"/>
      <c r="S467" s="619"/>
      <c r="T467" s="619"/>
      <c r="U467" s="619"/>
      <c r="V467" s="619"/>
      <c r="W467" s="619"/>
      <c r="X467" s="619"/>
      <c r="Y467" s="619"/>
      <c r="Z467" s="619"/>
      <c r="AA467" s="619"/>
    </row>
    <row r="468" spans="1:27" s="1896" customFormat="1">
      <c r="A468" s="619"/>
      <c r="B468" s="2176" t="s">
        <v>1356</v>
      </c>
      <c r="C468" s="619"/>
      <c r="D468" s="619"/>
      <c r="E468" s="2175"/>
      <c r="F468" s="2175"/>
      <c r="G468" s="1860">
        <f t="shared" si="50"/>
        <v>0</v>
      </c>
      <c r="H468" s="2175"/>
      <c r="I468" s="2175"/>
      <c r="J468" s="2175"/>
      <c r="K468" s="1860">
        <f t="shared" si="51"/>
        <v>0</v>
      </c>
      <c r="L468" s="2175"/>
      <c r="M468" s="967"/>
      <c r="N468" s="619"/>
      <c r="O468" s="619"/>
      <c r="P468" s="619"/>
      <c r="Q468" s="619"/>
      <c r="R468" s="619"/>
      <c r="S468" s="619"/>
      <c r="T468" s="619"/>
      <c r="U468" s="619"/>
      <c r="V468" s="619"/>
      <c r="W468" s="619"/>
      <c r="X468" s="619"/>
      <c r="Y468" s="619"/>
      <c r="Z468" s="619"/>
      <c r="AA468" s="619"/>
    </row>
    <row r="469" spans="1:27">
      <c r="A469" s="80"/>
      <c r="B469" s="80" t="s">
        <v>1511</v>
      </c>
      <c r="C469" s="80"/>
      <c r="D469" s="80"/>
      <c r="E469" s="1643"/>
      <c r="F469" s="1643"/>
      <c r="G469" s="1860">
        <f t="shared" si="50"/>
        <v>0</v>
      </c>
      <c r="H469" s="1643"/>
      <c r="I469" s="1643"/>
      <c r="J469" s="1643"/>
      <c r="K469" s="1860">
        <f t="shared" si="51"/>
        <v>0</v>
      </c>
      <c r="L469" s="1643"/>
      <c r="M469" s="177"/>
      <c r="N469" s="80"/>
      <c r="O469" s="80"/>
      <c r="P469" s="80"/>
      <c r="Q469" s="80"/>
      <c r="R469" s="80"/>
      <c r="S469" s="80"/>
      <c r="T469" s="80"/>
      <c r="U469" s="80"/>
      <c r="V469" s="80"/>
      <c r="W469" s="80"/>
      <c r="X469" s="80"/>
      <c r="Y469" s="80"/>
      <c r="Z469" s="80"/>
      <c r="AA469" s="80"/>
    </row>
    <row r="470" spans="1:27" ht="12" customHeight="1" thickBot="1">
      <c r="A470" s="80"/>
      <c r="B470" s="80" t="s">
        <v>1512</v>
      </c>
      <c r="C470" s="80"/>
      <c r="D470" s="80"/>
      <c r="E470" s="1791">
        <f t="shared" ref="E470:L470" si="52">SUM(E464:E469)</f>
        <v>0</v>
      </c>
      <c r="F470" s="1791">
        <f t="shared" si="52"/>
        <v>0</v>
      </c>
      <c r="G470" s="1791">
        <f t="shared" si="52"/>
        <v>0</v>
      </c>
      <c r="H470" s="1791">
        <f t="shared" si="52"/>
        <v>0</v>
      </c>
      <c r="I470" s="1791">
        <f t="shared" si="52"/>
        <v>0</v>
      </c>
      <c r="J470" s="1791">
        <f t="shared" si="52"/>
        <v>0</v>
      </c>
      <c r="K470" s="1791">
        <f t="shared" si="52"/>
        <v>0</v>
      </c>
      <c r="L470" s="1791">
        <f t="shared" si="52"/>
        <v>0</v>
      </c>
      <c r="M470" s="177"/>
      <c r="N470" s="80"/>
      <c r="O470" s="80"/>
      <c r="P470" s="80"/>
      <c r="Q470" s="80"/>
      <c r="R470" s="80"/>
      <c r="S470" s="80"/>
      <c r="T470" s="80"/>
      <c r="U470" s="80"/>
      <c r="V470" s="80"/>
      <c r="W470" s="80"/>
      <c r="X470" s="80"/>
      <c r="Y470" s="80"/>
      <c r="Z470" s="80"/>
      <c r="AA470" s="80"/>
    </row>
    <row r="471" spans="1:27" ht="12" customHeight="1" thickTop="1">
      <c r="A471" s="80"/>
      <c r="B471" s="80"/>
      <c r="C471" s="80"/>
      <c r="D471" s="80"/>
      <c r="E471" s="1589"/>
      <c r="F471" s="1589"/>
      <c r="G471" s="1589"/>
      <c r="H471" s="1589"/>
      <c r="I471" s="1589"/>
      <c r="J471" s="1634"/>
      <c r="K471" s="1634"/>
      <c r="L471" s="1634"/>
      <c r="M471" s="177"/>
      <c r="N471" s="80"/>
      <c r="O471" s="80"/>
      <c r="P471" s="80"/>
      <c r="Q471" s="80"/>
      <c r="R471" s="80"/>
      <c r="S471" s="80"/>
      <c r="T471" s="80"/>
      <c r="U471" s="80"/>
      <c r="V471" s="80"/>
      <c r="W471" s="80"/>
      <c r="X471" s="80"/>
      <c r="Y471" s="80"/>
      <c r="Z471" s="80"/>
      <c r="AA471" s="80"/>
    </row>
    <row r="472" spans="1:27" ht="12" customHeight="1">
      <c r="A472" s="80"/>
      <c r="B472" s="15" t="s">
        <v>1513</v>
      </c>
      <c r="C472" s="80"/>
      <c r="D472" s="80"/>
      <c r="E472" s="1589"/>
      <c r="F472" s="1589"/>
      <c r="G472" s="1589"/>
      <c r="H472" s="1589"/>
      <c r="I472" s="1589"/>
      <c r="J472" s="1589"/>
      <c r="K472" s="1589"/>
      <c r="L472" s="1589"/>
      <c r="M472" s="177"/>
      <c r="N472" s="80"/>
      <c r="O472" s="80"/>
      <c r="P472" s="80"/>
      <c r="Q472" s="80"/>
      <c r="R472" s="80"/>
      <c r="S472" s="80"/>
      <c r="T472" s="80"/>
      <c r="U472" s="80"/>
      <c r="V472" s="80"/>
      <c r="W472" s="80"/>
      <c r="X472" s="80"/>
      <c r="Y472" s="80"/>
      <c r="Z472" s="80"/>
      <c r="AA472" s="80"/>
    </row>
    <row r="473" spans="1:27" ht="12" customHeight="1">
      <c r="A473" s="80"/>
      <c r="B473" s="80" t="s">
        <v>1508</v>
      </c>
      <c r="C473" s="80"/>
      <c r="D473" s="80"/>
      <c r="E473" s="1643"/>
      <c r="F473" s="1643"/>
      <c r="G473" s="1860">
        <f>SUM(E473:F473)</f>
        <v>0</v>
      </c>
      <c r="H473" s="1643"/>
      <c r="I473" s="1643"/>
      <c r="J473" s="1643"/>
      <c r="K473" s="1860">
        <f>SUM(I473:J473)</f>
        <v>0</v>
      </c>
      <c r="L473" s="1643"/>
      <c r="M473" s="177"/>
      <c r="N473" s="80"/>
      <c r="O473" s="80"/>
      <c r="P473" s="80"/>
      <c r="Q473" s="80"/>
      <c r="R473" s="80"/>
      <c r="S473" s="80"/>
      <c r="T473" s="80"/>
      <c r="U473" s="80"/>
      <c r="V473" s="80"/>
      <c r="W473" s="80"/>
      <c r="X473" s="80"/>
      <c r="Y473" s="80"/>
      <c r="Z473" s="80"/>
      <c r="AA473" s="80"/>
    </row>
    <row r="474" spans="1:27" ht="12" customHeight="1">
      <c r="A474" s="80"/>
      <c r="B474" s="80" t="s">
        <v>316</v>
      </c>
      <c r="C474" s="80"/>
      <c r="D474" s="80"/>
      <c r="E474" s="1643"/>
      <c r="F474" s="1643"/>
      <c r="G474" s="1860">
        <f t="shared" ref="G474:G480" si="53">SUM(E474:F474)</f>
        <v>0</v>
      </c>
      <c r="H474" s="1643"/>
      <c r="I474" s="1643"/>
      <c r="J474" s="1643"/>
      <c r="K474" s="1860">
        <f t="shared" ref="K474:K480" si="54">SUM(I474:J474)</f>
        <v>0</v>
      </c>
      <c r="L474" s="1643"/>
      <c r="M474" s="177"/>
      <c r="N474" s="80"/>
      <c r="O474" s="80"/>
      <c r="P474" s="80"/>
      <c r="Q474" s="80"/>
      <c r="R474" s="80"/>
      <c r="S474" s="80"/>
      <c r="T474" s="80"/>
      <c r="U474" s="80"/>
      <c r="V474" s="80"/>
      <c r="W474" s="80"/>
      <c r="X474" s="80"/>
      <c r="Y474" s="80"/>
      <c r="Z474" s="80"/>
      <c r="AA474" s="80"/>
    </row>
    <row r="475" spans="1:27" ht="12" customHeight="1">
      <c r="A475" s="80"/>
      <c r="B475" s="80" t="s">
        <v>1514</v>
      </c>
      <c r="C475" s="80"/>
      <c r="D475" s="80"/>
      <c r="E475" s="1643"/>
      <c r="F475" s="1643"/>
      <c r="G475" s="1860">
        <f t="shared" si="53"/>
        <v>0</v>
      </c>
      <c r="H475" s="1643"/>
      <c r="I475" s="1643"/>
      <c r="J475" s="1643"/>
      <c r="K475" s="1860">
        <f t="shared" si="54"/>
        <v>0</v>
      </c>
      <c r="L475" s="1643"/>
      <c r="M475" s="177"/>
      <c r="N475" s="80"/>
      <c r="O475" s="80"/>
      <c r="P475" s="80"/>
      <c r="Q475" s="80"/>
      <c r="R475" s="80"/>
      <c r="S475" s="80"/>
      <c r="T475" s="80"/>
      <c r="U475" s="80"/>
      <c r="V475" s="80"/>
      <c r="W475" s="80"/>
      <c r="X475" s="80"/>
      <c r="Y475" s="80"/>
      <c r="Z475" s="80"/>
      <c r="AA475" s="80"/>
    </row>
    <row r="476" spans="1:27" ht="12" customHeight="1">
      <c r="A476" s="80"/>
      <c r="B476" s="80" t="s">
        <v>1515</v>
      </c>
      <c r="C476" s="80"/>
      <c r="D476" s="80"/>
      <c r="E476" s="1643"/>
      <c r="F476" s="1643"/>
      <c r="G476" s="1860">
        <f t="shared" si="53"/>
        <v>0</v>
      </c>
      <c r="H476" s="1643"/>
      <c r="I476" s="1643"/>
      <c r="J476" s="1643"/>
      <c r="K476" s="1860">
        <f t="shared" si="54"/>
        <v>0</v>
      </c>
      <c r="L476" s="1643"/>
      <c r="M476" s="177"/>
      <c r="N476" s="80"/>
      <c r="O476" s="80"/>
      <c r="P476" s="80"/>
      <c r="Q476" s="80"/>
      <c r="R476" s="80"/>
      <c r="S476" s="80"/>
      <c r="T476" s="80"/>
      <c r="U476" s="80"/>
      <c r="V476" s="80"/>
      <c r="W476" s="80"/>
      <c r="X476" s="80"/>
      <c r="Y476" s="80"/>
      <c r="Z476" s="80"/>
      <c r="AA476" s="80"/>
    </row>
    <row r="477" spans="1:27" ht="12" customHeight="1">
      <c r="A477" s="80"/>
      <c r="B477" s="80" t="s">
        <v>1516</v>
      </c>
      <c r="C477" s="80"/>
      <c r="D477" s="80"/>
      <c r="E477" s="1643"/>
      <c r="F477" s="1643"/>
      <c r="G477" s="1860">
        <f t="shared" si="53"/>
        <v>0</v>
      </c>
      <c r="H477" s="1643"/>
      <c r="I477" s="1643"/>
      <c r="J477" s="1643"/>
      <c r="K477" s="1860">
        <f t="shared" si="54"/>
        <v>0</v>
      </c>
      <c r="L477" s="1643"/>
      <c r="M477" s="177"/>
      <c r="N477" s="80"/>
      <c r="O477" s="80"/>
      <c r="P477" s="80"/>
      <c r="Q477" s="80"/>
      <c r="R477" s="80"/>
      <c r="S477" s="80"/>
      <c r="T477" s="80"/>
      <c r="U477" s="80"/>
      <c r="V477" s="80"/>
      <c r="W477" s="80"/>
      <c r="X477" s="80"/>
      <c r="Y477" s="80"/>
      <c r="Z477" s="80"/>
      <c r="AA477" s="80"/>
    </row>
    <row r="478" spans="1:27" s="1896" customFormat="1" ht="12" customHeight="1">
      <c r="A478" s="619"/>
      <c r="B478" s="2176" t="s">
        <v>1356</v>
      </c>
      <c r="C478" s="619"/>
      <c r="D478" s="619"/>
      <c r="E478" s="2175"/>
      <c r="F478" s="2175"/>
      <c r="G478" s="1860">
        <f t="shared" si="53"/>
        <v>0</v>
      </c>
      <c r="H478" s="2175"/>
      <c r="I478" s="2175"/>
      <c r="J478" s="2175"/>
      <c r="K478" s="1860">
        <f t="shared" si="54"/>
        <v>0</v>
      </c>
      <c r="L478" s="2175"/>
      <c r="M478" s="967"/>
      <c r="N478" s="619"/>
      <c r="O478" s="619"/>
      <c r="P478" s="619"/>
      <c r="Q478" s="619"/>
      <c r="R478" s="619"/>
      <c r="S478" s="619"/>
      <c r="T478" s="619"/>
      <c r="U478" s="619"/>
      <c r="V478" s="619"/>
      <c r="W478" s="619"/>
      <c r="X478" s="619"/>
      <c r="Y478" s="619"/>
      <c r="Z478" s="619"/>
      <c r="AA478" s="619"/>
    </row>
    <row r="479" spans="1:27" s="1896" customFormat="1" ht="12" customHeight="1">
      <c r="A479" s="619"/>
      <c r="B479" s="2176" t="s">
        <v>1356</v>
      </c>
      <c r="C479" s="619"/>
      <c r="D479" s="619"/>
      <c r="E479" s="2175"/>
      <c r="F479" s="2175"/>
      <c r="G479" s="1860">
        <f t="shared" si="53"/>
        <v>0</v>
      </c>
      <c r="H479" s="2175"/>
      <c r="I479" s="2175"/>
      <c r="J479" s="2175"/>
      <c r="K479" s="1860">
        <f t="shared" si="54"/>
        <v>0</v>
      </c>
      <c r="L479" s="2175"/>
      <c r="M479" s="967"/>
      <c r="N479" s="619"/>
      <c r="O479" s="619"/>
      <c r="P479" s="619"/>
      <c r="Q479" s="619"/>
      <c r="R479" s="619"/>
      <c r="S479" s="619"/>
      <c r="T479" s="619"/>
      <c r="U479" s="619"/>
      <c r="V479" s="619"/>
      <c r="W479" s="619"/>
      <c r="X479" s="619"/>
      <c r="Y479" s="619"/>
      <c r="Z479" s="619"/>
      <c r="AA479" s="619"/>
    </row>
    <row r="480" spans="1:27" ht="24.75">
      <c r="A480" s="80"/>
      <c r="B480" s="272" t="s">
        <v>1517</v>
      </c>
      <c r="C480" s="80"/>
      <c r="D480" s="80"/>
      <c r="E480" s="1643"/>
      <c r="F480" s="1643"/>
      <c r="G480" s="1860">
        <f t="shared" si="53"/>
        <v>0</v>
      </c>
      <c r="H480" s="1643"/>
      <c r="I480" s="1643"/>
      <c r="J480" s="1643"/>
      <c r="K480" s="1860">
        <f t="shared" si="54"/>
        <v>0</v>
      </c>
      <c r="L480" s="1643"/>
      <c r="M480" s="177"/>
      <c r="N480" s="80"/>
      <c r="O480" s="80"/>
      <c r="P480" s="80"/>
      <c r="Q480" s="80"/>
      <c r="R480" s="80"/>
      <c r="S480" s="80"/>
      <c r="T480" s="80"/>
      <c r="U480" s="80"/>
      <c r="V480" s="80"/>
      <c r="W480" s="80"/>
      <c r="X480" s="80"/>
      <c r="Y480" s="80"/>
      <c r="Z480" s="80"/>
      <c r="AA480" s="80"/>
    </row>
    <row r="481" spans="1:27" ht="12" customHeight="1" thickBot="1">
      <c r="A481" s="80"/>
      <c r="B481" s="80" t="s">
        <v>1512</v>
      </c>
      <c r="C481" s="80"/>
      <c r="D481" s="80"/>
      <c r="E481" s="1791">
        <f>SUM(E473:E480)</f>
        <v>0</v>
      </c>
      <c r="F481" s="1791">
        <f>SUM(F473:F480)</f>
        <v>0</v>
      </c>
      <c r="G481" s="1791">
        <f>SUM(G473:G480)</f>
        <v>0</v>
      </c>
      <c r="H481" s="1791">
        <f>SUM(H473:H480)</f>
        <v>0</v>
      </c>
      <c r="I481" s="1791">
        <f>SUM(I473:I480)</f>
        <v>0</v>
      </c>
      <c r="J481" s="1791">
        <f>SUM(J473:J480)</f>
        <v>0</v>
      </c>
      <c r="K481" s="1791">
        <f>SUM(K473:K480)</f>
        <v>0</v>
      </c>
      <c r="L481" s="1791">
        <f>SUM(L473:L480)</f>
        <v>0</v>
      </c>
      <c r="M481" s="177"/>
      <c r="N481" s="80"/>
      <c r="O481" s="80"/>
      <c r="P481" s="80"/>
      <c r="Q481" s="80"/>
      <c r="R481" s="80"/>
      <c r="S481" s="80"/>
      <c r="T481" s="80"/>
      <c r="U481" s="80"/>
      <c r="V481" s="80"/>
      <c r="W481" s="80"/>
      <c r="X481" s="80"/>
      <c r="Y481" s="80"/>
      <c r="Z481" s="80"/>
      <c r="AA481" s="80"/>
    </row>
    <row r="482" spans="1:27" ht="12" customHeight="1" thickTop="1">
      <c r="A482" s="80"/>
      <c r="B482" s="80"/>
      <c r="C482" s="80"/>
      <c r="D482" s="80"/>
      <c r="E482" s="1589"/>
      <c r="F482" s="1589"/>
      <c r="G482" s="1589"/>
      <c r="H482" s="1589"/>
      <c r="I482" s="1589"/>
      <c r="J482" s="1589"/>
      <c r="K482" s="1589"/>
      <c r="L482" s="1589"/>
      <c r="M482" s="177"/>
      <c r="N482" s="80"/>
      <c r="O482" s="80"/>
      <c r="P482" s="80"/>
      <c r="Q482" s="80"/>
      <c r="R482" s="80"/>
      <c r="S482" s="80"/>
      <c r="T482" s="80"/>
      <c r="U482" s="80"/>
      <c r="V482" s="80"/>
      <c r="W482" s="80"/>
      <c r="X482" s="80"/>
      <c r="Y482" s="80"/>
      <c r="Z482" s="80"/>
      <c r="AA482" s="80"/>
    </row>
    <row r="483" spans="1:27" ht="12" customHeight="1">
      <c r="A483" s="80"/>
      <c r="B483" s="15" t="s">
        <v>1518</v>
      </c>
      <c r="C483" s="80"/>
      <c r="D483" s="80"/>
      <c r="E483" s="1589"/>
      <c r="F483" s="1589"/>
      <c r="G483" s="1589"/>
      <c r="H483" s="1589"/>
      <c r="I483" s="1589"/>
      <c r="J483" s="1634"/>
      <c r="K483" s="1634"/>
      <c r="L483" s="1634"/>
      <c r="M483" s="177"/>
      <c r="N483" s="80"/>
      <c r="O483" s="80"/>
      <c r="P483" s="80"/>
      <c r="Q483" s="80"/>
      <c r="R483" s="80"/>
      <c r="S483" s="80"/>
      <c r="T483" s="80"/>
      <c r="U483" s="80"/>
      <c r="V483" s="80"/>
      <c r="W483" s="80"/>
      <c r="X483" s="80"/>
      <c r="Y483" s="80"/>
      <c r="Z483" s="80"/>
      <c r="AA483" s="80"/>
    </row>
    <row r="484" spans="1:27" ht="12" customHeight="1">
      <c r="A484" s="80"/>
      <c r="B484" s="80" t="s">
        <v>1508</v>
      </c>
      <c r="C484" s="80"/>
      <c r="D484" s="80"/>
      <c r="E484" s="1643"/>
      <c r="F484" s="1643"/>
      <c r="G484" s="1860">
        <f>SUM(E484:F484)</f>
        <v>0</v>
      </c>
      <c r="H484" s="1643"/>
      <c r="I484" s="1643"/>
      <c r="J484" s="1643"/>
      <c r="K484" s="1860">
        <f>SUM(I484:J484)</f>
        <v>0</v>
      </c>
      <c r="L484" s="1643"/>
      <c r="M484" s="177"/>
      <c r="N484" s="80"/>
      <c r="O484" s="80"/>
      <c r="P484" s="80"/>
      <c r="Q484" s="80"/>
      <c r="R484" s="80"/>
      <c r="S484" s="80"/>
      <c r="T484" s="80"/>
      <c r="U484" s="80"/>
      <c r="V484" s="80"/>
      <c r="W484" s="80"/>
      <c r="X484" s="80"/>
      <c r="Y484" s="80"/>
      <c r="Z484" s="80"/>
      <c r="AA484" s="80"/>
    </row>
    <row r="485" spans="1:27" ht="12" customHeight="1">
      <c r="A485" s="80"/>
      <c r="B485" s="80" t="s">
        <v>1519</v>
      </c>
      <c r="C485" s="80"/>
      <c r="D485" s="80"/>
      <c r="E485" s="1643"/>
      <c r="F485" s="1643"/>
      <c r="G485" s="1860">
        <f t="shared" ref="G485:G493" si="55">SUM(E485:F485)</f>
        <v>0</v>
      </c>
      <c r="H485" s="1643"/>
      <c r="I485" s="1643"/>
      <c r="J485" s="1643"/>
      <c r="K485" s="1860">
        <f t="shared" ref="K485:K493" si="56">SUM(I485:J485)</f>
        <v>0</v>
      </c>
      <c r="L485" s="1643"/>
      <c r="M485" s="177"/>
      <c r="N485" s="80"/>
      <c r="O485" s="80"/>
      <c r="P485" s="80"/>
      <c r="Q485" s="80"/>
      <c r="R485" s="80"/>
      <c r="S485" s="80"/>
      <c r="T485" s="80"/>
      <c r="U485" s="80"/>
      <c r="V485" s="80"/>
      <c r="W485" s="80"/>
      <c r="X485" s="80"/>
      <c r="Y485" s="80"/>
      <c r="Z485" s="80"/>
      <c r="AA485" s="80"/>
    </row>
    <row r="486" spans="1:27" ht="12" customHeight="1">
      <c r="A486" s="80"/>
      <c r="B486" s="80" t="s">
        <v>1520</v>
      </c>
      <c r="C486" s="80"/>
      <c r="D486" s="80"/>
      <c r="E486" s="1643"/>
      <c r="F486" s="1643"/>
      <c r="G486" s="1860">
        <f t="shared" si="55"/>
        <v>0</v>
      </c>
      <c r="H486" s="1643"/>
      <c r="I486" s="1643"/>
      <c r="J486" s="1643"/>
      <c r="K486" s="1860">
        <f t="shared" si="56"/>
        <v>0</v>
      </c>
      <c r="L486" s="1643"/>
      <c r="M486" s="177"/>
      <c r="N486" s="80"/>
      <c r="O486" s="80"/>
      <c r="P486" s="80"/>
      <c r="Q486" s="80"/>
      <c r="R486" s="80"/>
      <c r="S486" s="80"/>
      <c r="T486" s="80"/>
      <c r="U486" s="80"/>
      <c r="V486" s="80"/>
      <c r="W486" s="80"/>
      <c r="X486" s="80"/>
      <c r="Y486" s="80"/>
      <c r="Z486" s="80"/>
      <c r="AA486" s="80"/>
    </row>
    <row r="487" spans="1:27" ht="12" customHeight="1">
      <c r="A487" s="80"/>
      <c r="B487" s="80" t="s">
        <v>1079</v>
      </c>
      <c r="C487" s="80"/>
      <c r="D487" s="80"/>
      <c r="E487" s="1643"/>
      <c r="F487" s="1643"/>
      <c r="G487" s="1860">
        <f t="shared" si="55"/>
        <v>0</v>
      </c>
      <c r="H487" s="1643"/>
      <c r="I487" s="1643"/>
      <c r="J487" s="1643"/>
      <c r="K487" s="1860">
        <f t="shared" si="56"/>
        <v>0</v>
      </c>
      <c r="L487" s="1643"/>
      <c r="M487" s="177"/>
      <c r="N487" s="80"/>
      <c r="O487" s="80"/>
      <c r="P487" s="80"/>
      <c r="Q487" s="80"/>
      <c r="R487" s="80"/>
      <c r="S487" s="80"/>
      <c r="T487" s="80"/>
      <c r="U487" s="80"/>
      <c r="V487" s="80"/>
      <c r="W487" s="80"/>
      <c r="X487" s="80"/>
      <c r="Y487" s="80"/>
      <c r="Z487" s="80"/>
      <c r="AA487" s="80"/>
    </row>
    <row r="488" spans="1:27" ht="12" customHeight="1">
      <c r="A488" s="80"/>
      <c r="B488" s="80" t="s">
        <v>1521</v>
      </c>
      <c r="C488" s="80"/>
      <c r="D488" s="80"/>
      <c r="E488" s="1643"/>
      <c r="F488" s="1643"/>
      <c r="G488" s="1860">
        <f t="shared" si="55"/>
        <v>0</v>
      </c>
      <c r="H488" s="1643"/>
      <c r="I488" s="1643"/>
      <c r="J488" s="1643"/>
      <c r="K488" s="1860">
        <f t="shared" si="56"/>
        <v>0</v>
      </c>
      <c r="L488" s="1643"/>
      <c r="M488" s="177"/>
      <c r="N488" s="80"/>
      <c r="O488" s="80"/>
      <c r="P488" s="80"/>
      <c r="Q488" s="80"/>
      <c r="R488" s="80"/>
      <c r="S488" s="80"/>
      <c r="T488" s="80"/>
      <c r="U488" s="80"/>
      <c r="V488" s="80"/>
      <c r="W488" s="80"/>
      <c r="X488" s="80"/>
      <c r="Y488" s="80"/>
      <c r="Z488" s="80"/>
      <c r="AA488" s="80"/>
    </row>
    <row r="489" spans="1:27" s="1896" customFormat="1" ht="12" customHeight="1">
      <c r="A489" s="619"/>
      <c r="B489" s="2176" t="s">
        <v>1356</v>
      </c>
      <c r="C489" s="619"/>
      <c r="D489" s="619"/>
      <c r="E489" s="2175"/>
      <c r="F489" s="2175"/>
      <c r="G489" s="1860">
        <f t="shared" si="55"/>
        <v>0</v>
      </c>
      <c r="H489" s="2175"/>
      <c r="I489" s="2175"/>
      <c r="J489" s="2175"/>
      <c r="K489" s="1860">
        <f t="shared" si="56"/>
        <v>0</v>
      </c>
      <c r="L489" s="2175"/>
      <c r="M489" s="967"/>
      <c r="N489" s="619"/>
      <c r="O489" s="619"/>
      <c r="P489" s="619"/>
      <c r="Q489" s="619"/>
      <c r="R489" s="619"/>
      <c r="S489" s="619"/>
      <c r="T489" s="619"/>
      <c r="U489" s="619"/>
      <c r="V489" s="619"/>
      <c r="W489" s="619"/>
      <c r="X489" s="619"/>
      <c r="Y489" s="619"/>
      <c r="Z489" s="619"/>
      <c r="AA489" s="619"/>
    </row>
    <row r="490" spans="1:27" s="1896" customFormat="1" ht="12" customHeight="1">
      <c r="A490" s="619"/>
      <c r="B490" s="2176" t="s">
        <v>1356</v>
      </c>
      <c r="C490" s="619"/>
      <c r="D490" s="619"/>
      <c r="E490" s="2175"/>
      <c r="F490" s="2175"/>
      <c r="G490" s="1860">
        <f t="shared" si="55"/>
        <v>0</v>
      </c>
      <c r="H490" s="2175"/>
      <c r="I490" s="2175"/>
      <c r="J490" s="2175"/>
      <c r="K490" s="1860">
        <f t="shared" si="56"/>
        <v>0</v>
      </c>
      <c r="L490" s="2175"/>
      <c r="M490" s="967"/>
      <c r="N490" s="619"/>
      <c r="O490" s="619"/>
      <c r="P490" s="619"/>
      <c r="Q490" s="619"/>
      <c r="R490" s="619"/>
      <c r="S490" s="619"/>
      <c r="T490" s="619"/>
      <c r="U490" s="619"/>
      <c r="V490" s="619"/>
      <c r="W490" s="619"/>
      <c r="X490" s="619"/>
      <c r="Y490" s="619"/>
      <c r="Z490" s="619"/>
      <c r="AA490" s="619"/>
    </row>
    <row r="491" spans="1:27" ht="12" customHeight="1">
      <c r="A491" s="80"/>
      <c r="B491" s="272" t="s">
        <v>1515</v>
      </c>
      <c r="C491" s="80"/>
      <c r="D491" s="80"/>
      <c r="E491" s="1643"/>
      <c r="F491" s="1643"/>
      <c r="G491" s="1860">
        <f t="shared" si="55"/>
        <v>0</v>
      </c>
      <c r="H491" s="1643"/>
      <c r="I491" s="1643"/>
      <c r="J491" s="1643"/>
      <c r="K491" s="1860">
        <f t="shared" si="56"/>
        <v>0</v>
      </c>
      <c r="L491" s="1643"/>
      <c r="M491" s="177"/>
      <c r="N491" s="80"/>
      <c r="O491" s="80"/>
      <c r="P491" s="80"/>
      <c r="Q491" s="80"/>
      <c r="R491" s="80"/>
      <c r="S491" s="80"/>
      <c r="T491" s="80"/>
      <c r="U491" s="80"/>
      <c r="V491" s="80"/>
      <c r="W491" s="80"/>
      <c r="X491" s="80"/>
      <c r="Y491" s="80"/>
      <c r="Z491" s="80"/>
      <c r="AA491" s="80"/>
    </row>
    <row r="492" spans="1:27" ht="12" customHeight="1">
      <c r="A492" s="80"/>
      <c r="B492" s="80" t="s">
        <v>1522</v>
      </c>
      <c r="C492" s="80"/>
      <c r="D492" s="80"/>
      <c r="E492" s="1643"/>
      <c r="F492" s="1643"/>
      <c r="G492" s="1860">
        <f t="shared" si="55"/>
        <v>0</v>
      </c>
      <c r="H492" s="1643"/>
      <c r="I492" s="1643"/>
      <c r="J492" s="1643"/>
      <c r="K492" s="1860">
        <f t="shared" si="56"/>
        <v>0</v>
      </c>
      <c r="L492" s="1643"/>
      <c r="M492" s="177"/>
      <c r="N492" s="80"/>
      <c r="O492" s="80"/>
      <c r="P492" s="80"/>
      <c r="Q492" s="80"/>
      <c r="R492" s="80"/>
      <c r="S492" s="80"/>
      <c r="T492" s="80"/>
      <c r="U492" s="80"/>
      <c r="V492" s="80"/>
      <c r="W492" s="80"/>
      <c r="X492" s="80"/>
      <c r="Y492" s="80"/>
      <c r="Z492" s="80"/>
      <c r="AA492" s="80"/>
    </row>
    <row r="493" spans="1:27" ht="24.75">
      <c r="A493" s="80"/>
      <c r="B493" s="272" t="s">
        <v>1523</v>
      </c>
      <c r="C493" s="80"/>
      <c r="D493" s="80"/>
      <c r="E493" s="1643"/>
      <c r="F493" s="1643"/>
      <c r="G493" s="1860">
        <f t="shared" si="55"/>
        <v>0</v>
      </c>
      <c r="H493" s="1643"/>
      <c r="I493" s="1643"/>
      <c r="J493" s="1643"/>
      <c r="K493" s="1860">
        <f t="shared" si="56"/>
        <v>0</v>
      </c>
      <c r="L493" s="1643"/>
      <c r="M493" s="177"/>
      <c r="N493" s="80"/>
      <c r="O493" s="80"/>
      <c r="P493" s="80"/>
      <c r="Q493" s="80"/>
      <c r="R493" s="80"/>
      <c r="S493" s="80"/>
      <c r="T493" s="80"/>
      <c r="U493" s="80"/>
      <c r="V493" s="80"/>
      <c r="W493" s="80"/>
      <c r="X493" s="80"/>
      <c r="Y493" s="80"/>
      <c r="Z493" s="80"/>
      <c r="AA493" s="80"/>
    </row>
    <row r="494" spans="1:27" ht="15.75" thickBot="1">
      <c r="A494" s="80"/>
      <c r="B494" s="80" t="s">
        <v>1512</v>
      </c>
      <c r="C494" s="80"/>
      <c r="D494" s="80"/>
      <c r="E494" s="1791">
        <f t="shared" ref="E494:L494" si="57">SUM(E484:E493)</f>
        <v>0</v>
      </c>
      <c r="F494" s="1791">
        <f t="shared" si="57"/>
        <v>0</v>
      </c>
      <c r="G494" s="1791">
        <f t="shared" si="57"/>
        <v>0</v>
      </c>
      <c r="H494" s="1791">
        <f t="shared" si="57"/>
        <v>0</v>
      </c>
      <c r="I494" s="1791">
        <f t="shared" si="57"/>
        <v>0</v>
      </c>
      <c r="J494" s="1791">
        <f t="shared" si="57"/>
        <v>0</v>
      </c>
      <c r="K494" s="1791">
        <f t="shared" si="57"/>
        <v>0</v>
      </c>
      <c r="L494" s="1791">
        <f t="shared" si="57"/>
        <v>0</v>
      </c>
      <c r="M494" s="177"/>
      <c r="N494" s="80"/>
      <c r="O494" s="80"/>
      <c r="P494" s="80"/>
      <c r="Q494" s="80"/>
      <c r="R494" s="80"/>
      <c r="S494" s="80"/>
      <c r="T494" s="80"/>
      <c r="U494" s="80"/>
      <c r="V494" s="80"/>
      <c r="W494" s="80"/>
      <c r="X494" s="80"/>
      <c r="Y494" s="80"/>
      <c r="Z494" s="80"/>
      <c r="AA494" s="80"/>
    </row>
    <row r="495" spans="1:27" ht="12" customHeight="1" thickTop="1">
      <c r="A495" s="80"/>
      <c r="B495" s="80"/>
      <c r="C495" s="80"/>
      <c r="D495" s="80"/>
      <c r="E495" s="1589"/>
      <c r="F495" s="1589"/>
      <c r="G495" s="1589"/>
      <c r="H495" s="1589"/>
      <c r="I495" s="1589"/>
      <c r="J495" s="1634"/>
      <c r="K495" s="1634"/>
      <c r="L495" s="1634"/>
      <c r="M495" s="177"/>
      <c r="N495" s="80"/>
      <c r="O495" s="80"/>
      <c r="P495" s="80"/>
      <c r="Q495" s="80"/>
      <c r="R495" s="80"/>
      <c r="S495" s="80"/>
      <c r="T495" s="80"/>
      <c r="U495" s="80"/>
      <c r="V495" s="80"/>
      <c r="W495" s="80"/>
      <c r="X495" s="80"/>
      <c r="Y495" s="80"/>
      <c r="Z495" s="80"/>
      <c r="AA495" s="80"/>
    </row>
    <row r="496" spans="1:27" ht="12" customHeight="1">
      <c r="A496" s="347"/>
      <c r="B496" s="347" t="s">
        <v>1524</v>
      </c>
      <c r="C496" s="347"/>
      <c r="D496" s="347"/>
      <c r="E496" s="1796"/>
      <c r="F496" s="1796"/>
      <c r="G496" s="1796"/>
      <c r="H496" s="1796"/>
      <c r="I496" s="1796"/>
      <c r="J496" s="1797"/>
      <c r="K496" s="1797"/>
      <c r="L496" s="1797"/>
      <c r="M496" s="759"/>
      <c r="N496" s="347"/>
      <c r="O496" s="347"/>
      <c r="P496" s="347"/>
      <c r="Q496" s="347"/>
      <c r="R496" s="347"/>
      <c r="S496" s="347"/>
      <c r="T496" s="347"/>
      <c r="U496" s="347"/>
      <c r="V496" s="347"/>
      <c r="W496" s="347"/>
      <c r="X496" s="347"/>
      <c r="Y496" s="347"/>
      <c r="Z496" s="347"/>
      <c r="AA496" s="347"/>
    </row>
    <row r="497" spans="1:27" ht="12" customHeight="1">
      <c r="A497" s="80"/>
      <c r="B497" s="80" t="s">
        <v>1525</v>
      </c>
      <c r="C497" s="80"/>
      <c r="D497" s="80"/>
      <c r="E497" s="1643"/>
      <c r="F497" s="1643"/>
      <c r="G497" s="1860">
        <f>SUM(E497:F497)</f>
        <v>0</v>
      </c>
      <c r="H497" s="1643"/>
      <c r="I497" s="1643"/>
      <c r="J497" s="1643"/>
      <c r="K497" s="1860">
        <f>SUM(I497:J497)</f>
        <v>0</v>
      </c>
      <c r="L497" s="1643"/>
      <c r="M497" s="177"/>
      <c r="N497" s="80"/>
      <c r="O497" s="80"/>
      <c r="P497" s="80"/>
      <c r="Q497" s="80"/>
      <c r="R497" s="80"/>
      <c r="S497" s="80"/>
      <c r="T497" s="80"/>
      <c r="U497" s="80"/>
      <c r="V497" s="80"/>
      <c r="W497" s="80"/>
      <c r="X497" s="80"/>
      <c r="Y497" s="80"/>
      <c r="Z497" s="80"/>
      <c r="AA497" s="80"/>
    </row>
    <row r="498" spans="1:27" ht="24.75">
      <c r="A498" s="80"/>
      <c r="B498" s="272" t="s">
        <v>1526</v>
      </c>
      <c r="C498" s="80"/>
      <c r="D498" s="80"/>
      <c r="E498" s="1643"/>
      <c r="F498" s="1643"/>
      <c r="G498" s="1860">
        <f t="shared" ref="G498:G501" si="58">SUM(E498:F498)</f>
        <v>0</v>
      </c>
      <c r="H498" s="1643"/>
      <c r="I498" s="1643"/>
      <c r="J498" s="1643"/>
      <c r="K498" s="1860">
        <f t="shared" ref="K498:K501" si="59">SUM(I498:J498)</f>
        <v>0</v>
      </c>
      <c r="L498" s="1643"/>
      <c r="M498" s="177"/>
      <c r="N498" s="80"/>
      <c r="O498" s="80"/>
      <c r="P498" s="80"/>
      <c r="Q498" s="80"/>
      <c r="R498" s="80"/>
      <c r="S498" s="80"/>
      <c r="T498" s="80"/>
      <c r="U498" s="80"/>
      <c r="V498" s="80"/>
      <c r="W498" s="80"/>
      <c r="X498" s="80"/>
      <c r="Y498" s="80"/>
      <c r="Z498" s="80"/>
      <c r="AA498" s="80"/>
    </row>
    <row r="499" spans="1:27" s="1896" customFormat="1">
      <c r="A499" s="619"/>
      <c r="B499" s="2176" t="s">
        <v>1356</v>
      </c>
      <c r="C499" s="619"/>
      <c r="D499" s="619"/>
      <c r="E499" s="2175"/>
      <c r="F499" s="2175"/>
      <c r="G499" s="1860">
        <f t="shared" si="58"/>
        <v>0</v>
      </c>
      <c r="H499" s="2175"/>
      <c r="I499" s="2175"/>
      <c r="J499" s="2175"/>
      <c r="K499" s="1860">
        <f t="shared" si="59"/>
        <v>0</v>
      </c>
      <c r="L499" s="2175"/>
      <c r="M499" s="967"/>
      <c r="N499" s="619"/>
      <c r="O499" s="619"/>
      <c r="P499" s="619"/>
      <c r="Q499" s="619"/>
      <c r="R499" s="619"/>
      <c r="S499" s="619"/>
      <c r="T499" s="619"/>
      <c r="U499" s="619"/>
      <c r="V499" s="619"/>
      <c r="W499" s="619"/>
      <c r="X499" s="619"/>
      <c r="Y499" s="619"/>
      <c r="Z499" s="619"/>
      <c r="AA499" s="619"/>
    </row>
    <row r="500" spans="1:27" s="1896" customFormat="1">
      <c r="A500" s="619"/>
      <c r="B500" s="2176" t="s">
        <v>1356</v>
      </c>
      <c r="C500" s="619"/>
      <c r="D500" s="619"/>
      <c r="E500" s="2175"/>
      <c r="F500" s="2175"/>
      <c r="G500" s="1860">
        <f t="shared" si="58"/>
        <v>0</v>
      </c>
      <c r="H500" s="2175"/>
      <c r="I500" s="2175"/>
      <c r="J500" s="2175"/>
      <c r="K500" s="1860">
        <f t="shared" si="59"/>
        <v>0</v>
      </c>
      <c r="L500" s="2175"/>
      <c r="M500" s="967"/>
      <c r="N500" s="619"/>
      <c r="O500" s="619"/>
      <c r="P500" s="619"/>
      <c r="Q500" s="619"/>
      <c r="R500" s="619"/>
      <c r="S500" s="619"/>
      <c r="T500" s="619"/>
      <c r="U500" s="619"/>
      <c r="V500" s="619"/>
      <c r="W500" s="619"/>
      <c r="X500" s="619"/>
      <c r="Y500" s="619"/>
      <c r="Z500" s="619"/>
      <c r="AA500" s="619"/>
    </row>
    <row r="501" spans="1:27" ht="12" customHeight="1">
      <c r="A501" s="80"/>
      <c r="B501" s="80" t="s">
        <v>1527</v>
      </c>
      <c r="C501" s="80"/>
      <c r="D501" s="80"/>
      <c r="E501" s="1643"/>
      <c r="F501" s="1643"/>
      <c r="G501" s="1860">
        <f t="shared" si="58"/>
        <v>0</v>
      </c>
      <c r="H501" s="1643"/>
      <c r="I501" s="1643"/>
      <c r="J501" s="1643"/>
      <c r="K501" s="1860">
        <f t="shared" si="59"/>
        <v>0</v>
      </c>
      <c r="L501" s="1643"/>
      <c r="M501" s="177"/>
      <c r="N501" s="80"/>
      <c r="O501" s="80"/>
      <c r="P501" s="80"/>
      <c r="Q501" s="80"/>
      <c r="R501" s="80"/>
      <c r="S501" s="80"/>
      <c r="T501" s="80"/>
      <c r="U501" s="80"/>
      <c r="V501" s="80"/>
      <c r="W501" s="80"/>
      <c r="X501" s="80"/>
      <c r="Y501" s="80"/>
      <c r="Z501" s="80"/>
      <c r="AA501" s="80"/>
    </row>
    <row r="502" spans="1:27" ht="12" customHeight="1" thickBot="1">
      <c r="A502" s="80"/>
      <c r="B502" s="80"/>
      <c r="C502" s="80"/>
      <c r="D502" s="80"/>
      <c r="E502" s="1791">
        <f t="shared" ref="E502:L502" si="60">SUM(E497:E501)</f>
        <v>0</v>
      </c>
      <c r="F502" s="1791">
        <f t="shared" si="60"/>
        <v>0</v>
      </c>
      <c r="G502" s="1791">
        <f t="shared" si="60"/>
        <v>0</v>
      </c>
      <c r="H502" s="1791">
        <f t="shared" si="60"/>
        <v>0</v>
      </c>
      <c r="I502" s="1791">
        <f t="shared" si="60"/>
        <v>0</v>
      </c>
      <c r="J502" s="1791">
        <f t="shared" si="60"/>
        <v>0</v>
      </c>
      <c r="K502" s="1791">
        <f t="shared" si="60"/>
        <v>0</v>
      </c>
      <c r="L502" s="1791">
        <f t="shared" si="60"/>
        <v>0</v>
      </c>
      <c r="M502" s="177"/>
      <c r="N502" s="80"/>
      <c r="O502" s="80"/>
      <c r="P502" s="80"/>
      <c r="Q502" s="80"/>
      <c r="R502" s="80"/>
      <c r="S502" s="80"/>
      <c r="T502" s="80"/>
      <c r="U502" s="80"/>
      <c r="V502" s="80"/>
      <c r="W502" s="80"/>
      <c r="X502" s="80"/>
      <c r="Y502" s="80"/>
      <c r="Z502" s="80"/>
      <c r="AA502" s="80"/>
    </row>
    <row r="503" spans="1:27" ht="12" customHeight="1" thickTop="1">
      <c r="A503" s="80"/>
      <c r="B503" s="80"/>
      <c r="C503" s="80"/>
      <c r="D503" s="80"/>
      <c r="E503" s="1589"/>
      <c r="F503" s="1589"/>
      <c r="G503" s="1589"/>
      <c r="H503" s="1589"/>
      <c r="I503" s="1589"/>
      <c r="J503" s="1798"/>
      <c r="K503" s="1798"/>
      <c r="L503" s="1798"/>
      <c r="M503" s="177"/>
      <c r="N503" s="80"/>
      <c r="O503" s="80"/>
      <c r="P503" s="80"/>
      <c r="Q503" s="80"/>
      <c r="R503" s="80"/>
      <c r="S503" s="80"/>
      <c r="T503" s="80"/>
      <c r="U503" s="80"/>
      <c r="V503" s="80"/>
      <c r="W503" s="80"/>
      <c r="X503" s="80"/>
      <c r="Y503" s="80"/>
      <c r="Z503" s="80"/>
      <c r="AA503" s="80"/>
    </row>
    <row r="504" spans="1:27" ht="12" customHeight="1">
      <c r="A504" s="80"/>
      <c r="B504" s="347" t="s">
        <v>1528</v>
      </c>
      <c r="C504" s="80"/>
      <c r="D504" s="80"/>
      <c r="E504" s="1589"/>
      <c r="F504" s="1589"/>
      <c r="G504" s="1589"/>
      <c r="H504" s="1589"/>
      <c r="I504" s="1589"/>
      <c r="J504" s="1798"/>
      <c r="K504" s="1798"/>
      <c r="L504" s="1798"/>
      <c r="M504" s="177"/>
      <c r="N504" s="80"/>
      <c r="O504" s="80"/>
      <c r="P504" s="80"/>
      <c r="Q504" s="80"/>
      <c r="R504" s="80"/>
      <c r="S504" s="80"/>
      <c r="T504" s="80"/>
      <c r="U504" s="80"/>
      <c r="V504" s="80"/>
      <c r="W504" s="80"/>
      <c r="X504" s="80"/>
      <c r="Y504" s="80"/>
      <c r="Z504" s="80"/>
      <c r="AA504" s="80"/>
    </row>
    <row r="505" spans="1:27" ht="12" customHeight="1">
      <c r="A505" s="80"/>
      <c r="B505" s="15" t="s">
        <v>1529</v>
      </c>
      <c r="C505" s="80"/>
      <c r="D505" s="80"/>
      <c r="E505" s="1589"/>
      <c r="F505" s="1589"/>
      <c r="G505" s="1589"/>
      <c r="H505" s="1589"/>
      <c r="I505" s="1589"/>
      <c r="J505" s="1798"/>
      <c r="K505" s="1798"/>
      <c r="L505" s="1798"/>
      <c r="M505" s="177"/>
      <c r="N505" s="80"/>
      <c r="O505" s="80"/>
      <c r="P505" s="80"/>
      <c r="Q505" s="80"/>
      <c r="R505" s="80"/>
      <c r="S505" s="80"/>
      <c r="T505" s="80"/>
      <c r="U505" s="80"/>
      <c r="V505" s="80"/>
      <c r="W505" s="80"/>
      <c r="X505" s="80"/>
      <c r="Y505" s="80"/>
      <c r="Z505" s="80"/>
      <c r="AA505" s="80"/>
    </row>
    <row r="506" spans="1:27">
      <c r="A506" s="80"/>
      <c r="B506" s="80" t="s">
        <v>1530</v>
      </c>
      <c r="C506" s="80"/>
      <c r="D506" s="80"/>
      <c r="E506" s="1643"/>
      <c r="F506" s="1643"/>
      <c r="G506" s="1860">
        <f>SUM(E506:F506)</f>
        <v>0</v>
      </c>
      <c r="H506" s="1643"/>
      <c r="I506" s="1643"/>
      <c r="J506" s="1643"/>
      <c r="K506" s="1860">
        <f>SUM(I506:J506)</f>
        <v>0</v>
      </c>
      <c r="L506" s="1643"/>
      <c r="M506" s="177"/>
      <c r="N506" s="80"/>
      <c r="O506" s="80"/>
      <c r="P506" s="80"/>
      <c r="Q506" s="80"/>
      <c r="R506" s="80"/>
      <c r="S506" s="80"/>
      <c r="T506" s="80"/>
      <c r="U506" s="80"/>
      <c r="V506" s="80"/>
      <c r="W506" s="80"/>
      <c r="X506" s="80"/>
      <c r="Y506" s="80"/>
      <c r="Z506" s="80"/>
      <c r="AA506" s="80"/>
    </row>
    <row r="507" spans="1:27" ht="12" customHeight="1">
      <c r="A507" s="80"/>
      <c r="B507" s="80" t="s">
        <v>316</v>
      </c>
      <c r="C507" s="80"/>
      <c r="D507" s="80"/>
      <c r="E507" s="1643"/>
      <c r="F507" s="1643"/>
      <c r="G507" s="1860">
        <f t="shared" ref="G507:G514" si="61">SUM(E507:F507)</f>
        <v>0</v>
      </c>
      <c r="H507" s="1643"/>
      <c r="I507" s="1643"/>
      <c r="J507" s="1643"/>
      <c r="K507" s="1860">
        <f t="shared" ref="K507:K514" si="62">SUM(I507:J507)</f>
        <v>0</v>
      </c>
      <c r="L507" s="1643"/>
      <c r="M507" s="177"/>
      <c r="N507" s="80"/>
      <c r="O507" s="80"/>
      <c r="P507" s="80"/>
      <c r="Q507" s="80"/>
      <c r="R507" s="80"/>
      <c r="S507" s="80"/>
      <c r="T507" s="80"/>
      <c r="U507" s="80"/>
      <c r="V507" s="80"/>
      <c r="W507" s="80"/>
      <c r="X507" s="80"/>
      <c r="Y507" s="80"/>
      <c r="Z507" s="80"/>
      <c r="AA507" s="80"/>
    </row>
    <row r="508" spans="1:27" ht="12" customHeight="1">
      <c r="A508" s="80"/>
      <c r="B508" s="80" t="s">
        <v>1522</v>
      </c>
      <c r="C508" s="80"/>
      <c r="D508" s="80"/>
      <c r="E508" s="1643"/>
      <c r="F508" s="1643"/>
      <c r="G508" s="1860">
        <f t="shared" si="61"/>
        <v>0</v>
      </c>
      <c r="H508" s="1643"/>
      <c r="I508" s="1643"/>
      <c r="J508" s="1643"/>
      <c r="K508" s="1860">
        <f t="shared" si="62"/>
        <v>0</v>
      </c>
      <c r="L508" s="1643"/>
      <c r="M508" s="177"/>
      <c r="N508" s="80"/>
      <c r="O508" s="80"/>
      <c r="P508" s="80"/>
      <c r="Q508" s="80"/>
      <c r="R508" s="80"/>
      <c r="S508" s="80"/>
      <c r="T508" s="80"/>
      <c r="U508" s="80"/>
      <c r="V508" s="80"/>
      <c r="W508" s="80"/>
      <c r="X508" s="80"/>
      <c r="Y508" s="80"/>
      <c r="Z508" s="80"/>
      <c r="AA508" s="80"/>
    </row>
    <row r="509" spans="1:27" ht="12" customHeight="1">
      <c r="A509" s="80"/>
      <c r="B509" s="80" t="s">
        <v>1531</v>
      </c>
      <c r="C509" s="80"/>
      <c r="D509" s="80"/>
      <c r="E509" s="1643"/>
      <c r="F509" s="1643"/>
      <c r="G509" s="1860">
        <f t="shared" si="61"/>
        <v>0</v>
      </c>
      <c r="H509" s="1643"/>
      <c r="I509" s="1643"/>
      <c r="J509" s="1643"/>
      <c r="K509" s="1860">
        <f t="shared" si="62"/>
        <v>0</v>
      </c>
      <c r="L509" s="1643"/>
      <c r="M509" s="177"/>
      <c r="N509" s="80"/>
      <c r="O509" s="80"/>
      <c r="P509" s="80"/>
      <c r="Q509" s="80"/>
      <c r="R509" s="80"/>
      <c r="S509" s="80"/>
      <c r="T509" s="80"/>
      <c r="U509" s="80"/>
      <c r="V509" s="80"/>
      <c r="W509" s="80"/>
      <c r="X509" s="80"/>
      <c r="Y509" s="80"/>
      <c r="Z509" s="80"/>
      <c r="AA509" s="80"/>
    </row>
    <row r="510" spans="1:27" ht="12" customHeight="1">
      <c r="A510" s="80"/>
      <c r="B510" s="80" t="s">
        <v>1532</v>
      </c>
      <c r="C510" s="80"/>
      <c r="D510" s="80"/>
      <c r="E510" s="1643"/>
      <c r="F510" s="1643"/>
      <c r="G510" s="1860">
        <f t="shared" si="61"/>
        <v>0</v>
      </c>
      <c r="H510" s="1643"/>
      <c r="I510" s="1643"/>
      <c r="J510" s="1643"/>
      <c r="K510" s="1860">
        <f t="shared" si="62"/>
        <v>0</v>
      </c>
      <c r="L510" s="1643"/>
      <c r="M510" s="177"/>
      <c r="N510" s="80"/>
      <c r="O510" s="80"/>
      <c r="P510" s="80"/>
      <c r="Q510" s="80"/>
      <c r="R510" s="80"/>
      <c r="S510" s="80"/>
      <c r="T510" s="80"/>
      <c r="U510" s="80"/>
      <c r="V510" s="80"/>
      <c r="W510" s="80"/>
      <c r="X510" s="80"/>
      <c r="Y510" s="80"/>
      <c r="Z510" s="80"/>
      <c r="AA510" s="80"/>
    </row>
    <row r="511" spans="1:27" s="1896" customFormat="1" ht="12" customHeight="1">
      <c r="A511" s="619"/>
      <c r="B511" s="2176" t="s">
        <v>1356</v>
      </c>
      <c r="C511" s="619"/>
      <c r="D511" s="619"/>
      <c r="E511" s="2175"/>
      <c r="F511" s="2175"/>
      <c r="G511" s="1860">
        <f t="shared" si="61"/>
        <v>0</v>
      </c>
      <c r="H511" s="2175"/>
      <c r="I511" s="2175"/>
      <c r="J511" s="2175"/>
      <c r="K511" s="1860">
        <f t="shared" si="62"/>
        <v>0</v>
      </c>
      <c r="L511" s="2175"/>
      <c r="M511" s="967"/>
      <c r="N511" s="619"/>
      <c r="O511" s="619"/>
      <c r="P511" s="619"/>
      <c r="Q511" s="619"/>
      <c r="R511" s="619"/>
      <c r="S511" s="619"/>
      <c r="T511" s="619"/>
      <c r="U511" s="619"/>
      <c r="V511" s="619"/>
      <c r="W511" s="619"/>
      <c r="X511" s="619"/>
      <c r="Y511" s="619"/>
      <c r="Z511" s="619"/>
      <c r="AA511" s="619"/>
    </row>
    <row r="512" spans="1:27" s="1896" customFormat="1" ht="12" customHeight="1">
      <c r="A512" s="619"/>
      <c r="B512" s="2176" t="s">
        <v>1356</v>
      </c>
      <c r="C512" s="619"/>
      <c r="D512" s="619"/>
      <c r="E512" s="2175"/>
      <c r="F512" s="2175"/>
      <c r="G512" s="1860">
        <f t="shared" si="61"/>
        <v>0</v>
      </c>
      <c r="H512" s="2175"/>
      <c r="I512" s="2175"/>
      <c r="J512" s="2175"/>
      <c r="K512" s="1860">
        <f t="shared" si="62"/>
        <v>0</v>
      </c>
      <c r="L512" s="2175"/>
      <c r="M512" s="967"/>
      <c r="N512" s="619"/>
      <c r="O512" s="619"/>
      <c r="P512" s="619"/>
      <c r="Q512" s="619"/>
      <c r="R512" s="619"/>
      <c r="S512" s="619"/>
      <c r="T512" s="619"/>
      <c r="U512" s="619"/>
      <c r="V512" s="619"/>
      <c r="W512" s="619"/>
      <c r="X512" s="619"/>
      <c r="Y512" s="619"/>
      <c r="Z512" s="619"/>
      <c r="AA512" s="619"/>
    </row>
    <row r="513" spans="1:27" ht="24.75">
      <c r="A513" s="80"/>
      <c r="B513" s="272" t="s">
        <v>1533</v>
      </c>
      <c r="C513" s="80"/>
      <c r="D513" s="80"/>
      <c r="E513" s="1643"/>
      <c r="F513" s="1643"/>
      <c r="G513" s="1860">
        <f t="shared" si="61"/>
        <v>0</v>
      </c>
      <c r="H513" s="1643"/>
      <c r="I513" s="1643"/>
      <c r="J513" s="1643"/>
      <c r="K513" s="1860">
        <f t="shared" si="62"/>
        <v>0</v>
      </c>
      <c r="L513" s="1643"/>
      <c r="M513" s="177"/>
      <c r="N513" s="80"/>
      <c r="O513" s="80"/>
      <c r="P513" s="80"/>
      <c r="Q513" s="80"/>
      <c r="R513" s="80"/>
      <c r="S513" s="80"/>
      <c r="T513" s="80"/>
      <c r="U513" s="80"/>
      <c r="V513" s="80"/>
      <c r="W513" s="80"/>
      <c r="X513" s="80"/>
      <c r="Y513" s="80"/>
      <c r="Z513" s="80"/>
      <c r="AA513" s="80"/>
    </row>
    <row r="514" spans="1:27" ht="24.75">
      <c r="A514" s="80"/>
      <c r="B514" s="272" t="s">
        <v>1534</v>
      </c>
      <c r="C514" s="80"/>
      <c r="D514" s="80"/>
      <c r="E514" s="1643"/>
      <c r="F514" s="1643"/>
      <c r="G514" s="1860">
        <f t="shared" si="61"/>
        <v>0</v>
      </c>
      <c r="H514" s="1643"/>
      <c r="I514" s="1643"/>
      <c r="J514" s="1643"/>
      <c r="K514" s="1860">
        <f t="shared" si="62"/>
        <v>0</v>
      </c>
      <c r="L514" s="1643"/>
      <c r="M514" s="177"/>
      <c r="N514" s="80"/>
      <c r="O514" s="80"/>
      <c r="P514" s="80"/>
      <c r="Q514" s="80"/>
      <c r="R514" s="80"/>
      <c r="S514" s="80"/>
      <c r="T514" s="80"/>
      <c r="U514" s="80"/>
      <c r="V514" s="80"/>
      <c r="W514" s="80"/>
      <c r="X514" s="80"/>
      <c r="Y514" s="80"/>
      <c r="Z514" s="80"/>
      <c r="AA514" s="80"/>
    </row>
    <row r="515" spans="1:27" ht="12" customHeight="1" thickBot="1">
      <c r="A515" s="80"/>
      <c r="B515" s="15" t="s">
        <v>232</v>
      </c>
      <c r="C515" s="80"/>
      <c r="D515" s="80"/>
      <c r="E515" s="1791">
        <f t="shared" ref="E515:L515" si="63">SUM(E506:E514)</f>
        <v>0</v>
      </c>
      <c r="F515" s="1791">
        <f t="shared" si="63"/>
        <v>0</v>
      </c>
      <c r="G515" s="1791">
        <f t="shared" si="63"/>
        <v>0</v>
      </c>
      <c r="H515" s="1791">
        <f t="shared" si="63"/>
        <v>0</v>
      </c>
      <c r="I515" s="1791">
        <f t="shared" si="63"/>
        <v>0</v>
      </c>
      <c r="J515" s="1791">
        <f t="shared" si="63"/>
        <v>0</v>
      </c>
      <c r="K515" s="1791">
        <f t="shared" si="63"/>
        <v>0</v>
      </c>
      <c r="L515" s="1791">
        <f t="shared" si="63"/>
        <v>0</v>
      </c>
      <c r="M515" s="177"/>
      <c r="N515" s="80"/>
      <c r="O515" s="80"/>
      <c r="P515" s="80"/>
      <c r="Q515" s="80"/>
      <c r="R515" s="80"/>
      <c r="S515" s="80"/>
      <c r="T515" s="80"/>
      <c r="U515" s="80"/>
      <c r="V515" s="80"/>
      <c r="W515" s="80"/>
      <c r="X515" s="80"/>
      <c r="Y515" s="80"/>
      <c r="Z515" s="80"/>
      <c r="AA515" s="80"/>
    </row>
    <row r="516" spans="1:27" ht="12" customHeight="1" thickTop="1">
      <c r="A516" s="80"/>
      <c r="B516" s="15"/>
      <c r="C516" s="80"/>
      <c r="D516" s="80"/>
      <c r="E516" s="80"/>
      <c r="F516" s="80"/>
      <c r="G516" s="80"/>
      <c r="H516" s="80"/>
      <c r="I516" s="80"/>
      <c r="J516" s="742"/>
      <c r="K516" s="742"/>
      <c r="L516" s="742"/>
      <c r="M516" s="177"/>
      <c r="N516" s="80"/>
      <c r="O516" s="80"/>
      <c r="P516" s="80"/>
      <c r="Q516" s="80"/>
      <c r="R516" s="80"/>
      <c r="S516" s="80"/>
      <c r="T516" s="80"/>
      <c r="U516" s="80"/>
      <c r="V516" s="80"/>
      <c r="W516" s="80"/>
      <c r="X516" s="80"/>
      <c r="Y516" s="80"/>
      <c r="Z516" s="80"/>
      <c r="AA516" s="80"/>
    </row>
    <row r="517" spans="1:27" ht="12" customHeight="1">
      <c r="A517" s="80"/>
      <c r="B517" s="80"/>
      <c r="C517" s="80"/>
      <c r="D517" s="80"/>
      <c r="E517" s="80"/>
      <c r="F517" s="80"/>
      <c r="G517" s="80"/>
      <c r="H517" s="80"/>
      <c r="I517" s="80"/>
      <c r="J517" s="80"/>
      <c r="K517" s="80"/>
      <c r="L517" s="80"/>
      <c r="M517" s="177"/>
      <c r="N517" s="80"/>
      <c r="O517" s="80"/>
      <c r="P517" s="80"/>
      <c r="Q517" s="80"/>
      <c r="R517" s="80"/>
      <c r="S517" s="80"/>
      <c r="T517" s="80"/>
      <c r="U517" s="80"/>
      <c r="V517" s="80"/>
      <c r="W517" s="80"/>
      <c r="X517" s="80"/>
      <c r="Y517" s="80"/>
      <c r="Z517" s="80"/>
      <c r="AA517" s="80"/>
    </row>
    <row r="518" spans="1:27" ht="12" customHeight="1">
      <c r="A518" s="80"/>
      <c r="B518" s="1117" t="s">
        <v>1535</v>
      </c>
      <c r="C518" s="1117"/>
      <c r="D518" s="1117"/>
      <c r="E518" s="1117"/>
      <c r="F518" s="1117"/>
      <c r="G518" s="1117"/>
      <c r="H518" s="1117"/>
      <c r="I518" s="1117"/>
      <c r="J518" s="1117"/>
      <c r="K518" s="1117"/>
      <c r="L518" s="1117"/>
      <c r="M518" s="177"/>
      <c r="N518" s="80"/>
      <c r="O518" s="80"/>
      <c r="P518" s="80"/>
      <c r="Q518" s="80"/>
      <c r="R518" s="80"/>
      <c r="S518" s="80"/>
      <c r="T518" s="80"/>
      <c r="U518" s="80"/>
      <c r="V518" s="80"/>
      <c r="W518" s="80"/>
      <c r="X518" s="80"/>
      <c r="Y518" s="80"/>
      <c r="Z518" s="80"/>
      <c r="AA518" s="80"/>
    </row>
    <row r="519" spans="1:27" ht="12" customHeight="1">
      <c r="A519" s="80"/>
      <c r="B519" s="1117" t="s">
        <v>1536</v>
      </c>
      <c r="C519" s="1117"/>
      <c r="D519" s="1117"/>
      <c r="E519" s="1117"/>
      <c r="F519" s="1117"/>
      <c r="G519" s="1117"/>
      <c r="H519" s="1117"/>
      <c r="I519" s="1117"/>
      <c r="J519" s="1117"/>
      <c r="K519" s="1117"/>
      <c r="L519" s="1117"/>
      <c r="M519" s="177"/>
      <c r="N519" s="80"/>
      <c r="O519" s="80"/>
      <c r="P519" s="80"/>
      <c r="Q519" s="80"/>
      <c r="R519" s="80"/>
      <c r="S519" s="80"/>
      <c r="T519" s="80"/>
      <c r="U519" s="80"/>
      <c r="V519" s="80"/>
      <c r="W519" s="80"/>
      <c r="X519" s="80"/>
      <c r="Y519" s="80"/>
      <c r="Z519" s="80"/>
      <c r="AA519" s="80"/>
    </row>
    <row r="520" spans="1:27" ht="12" customHeight="1">
      <c r="A520" s="80"/>
      <c r="B520" s="80"/>
      <c r="C520" s="80"/>
      <c r="D520" s="80"/>
      <c r="E520" s="80"/>
      <c r="F520" s="80"/>
      <c r="G520" s="80"/>
      <c r="H520" s="80"/>
      <c r="I520" s="80"/>
      <c r="J520" s="80"/>
      <c r="K520" s="80"/>
      <c r="L520" s="80"/>
      <c r="M520" s="177"/>
      <c r="N520" s="80"/>
      <c r="O520" s="80"/>
      <c r="P520" s="80"/>
      <c r="Q520" s="80"/>
      <c r="R520" s="80"/>
      <c r="S520" s="80"/>
      <c r="T520" s="80"/>
      <c r="U520" s="80"/>
      <c r="V520" s="80"/>
      <c r="W520" s="80"/>
      <c r="X520" s="80"/>
      <c r="Y520" s="80"/>
      <c r="Z520" s="80"/>
      <c r="AA520" s="80"/>
    </row>
    <row r="521" spans="1:27" ht="12" customHeight="1">
      <c r="A521" s="80"/>
      <c r="B521" s="1117" t="s">
        <v>1537</v>
      </c>
      <c r="C521" s="1117"/>
      <c r="D521" s="1117"/>
      <c r="E521" s="1117"/>
      <c r="F521" s="1117"/>
      <c r="G521" s="1117"/>
      <c r="H521" s="1117"/>
      <c r="I521" s="1117"/>
      <c r="J521" s="1117"/>
      <c r="K521" s="1117"/>
      <c r="L521" s="1117"/>
      <c r="M521" s="177"/>
      <c r="N521" s="80"/>
      <c r="O521" s="80"/>
      <c r="P521" s="80"/>
      <c r="Q521" s="80"/>
      <c r="R521" s="80"/>
      <c r="S521" s="80"/>
      <c r="T521" s="80"/>
      <c r="U521" s="80"/>
      <c r="V521" s="80"/>
      <c r="W521" s="80"/>
      <c r="X521" s="80"/>
      <c r="Y521" s="80"/>
      <c r="Z521" s="80"/>
      <c r="AA521" s="80"/>
    </row>
    <row r="522" spans="1:27" ht="12" customHeight="1">
      <c r="A522" s="80"/>
      <c r="B522" s="80"/>
      <c r="C522" s="80"/>
      <c r="D522" s="80"/>
      <c r="E522" s="80"/>
      <c r="F522" s="80"/>
      <c r="G522" s="80"/>
      <c r="H522" s="80"/>
      <c r="I522" s="80"/>
      <c r="J522" s="80"/>
      <c r="K522" s="80"/>
      <c r="L522" s="80"/>
      <c r="M522" s="177"/>
      <c r="N522" s="80"/>
      <c r="O522" s="80"/>
      <c r="P522" s="80"/>
      <c r="Q522" s="80"/>
      <c r="R522" s="80"/>
      <c r="S522" s="80"/>
      <c r="T522" s="80"/>
      <c r="U522" s="80"/>
      <c r="V522" s="80"/>
      <c r="W522" s="80"/>
      <c r="X522" s="80"/>
      <c r="Y522" s="80"/>
      <c r="Z522" s="80"/>
      <c r="AA522" s="80"/>
    </row>
    <row r="523" spans="1:27" ht="24" customHeight="1">
      <c r="A523" s="80"/>
      <c r="B523" s="1984" t="s">
        <v>1538</v>
      </c>
      <c r="C523" s="1972"/>
      <c r="D523" s="1972"/>
      <c r="E523" s="1972"/>
      <c r="F523" s="1972"/>
      <c r="G523" s="1972"/>
      <c r="H523" s="1972"/>
      <c r="I523" s="1972"/>
      <c r="J523" s="1972"/>
      <c r="K523" s="1972"/>
      <c r="L523" s="1970"/>
      <c r="M523" s="177"/>
      <c r="N523" s="80"/>
      <c r="O523" s="80"/>
      <c r="P523" s="80"/>
      <c r="Q523" s="80"/>
      <c r="R523" s="80"/>
      <c r="S523" s="80"/>
      <c r="T523" s="80"/>
      <c r="U523" s="80"/>
      <c r="V523" s="80"/>
      <c r="W523" s="80"/>
      <c r="X523" s="80"/>
      <c r="Y523" s="80"/>
      <c r="Z523" s="80"/>
      <c r="AA523" s="80"/>
    </row>
    <row r="524" spans="1:27" ht="12" customHeight="1">
      <c r="A524" s="80"/>
      <c r="B524" s="80"/>
      <c r="C524" s="80"/>
      <c r="D524" s="80"/>
      <c r="E524" s="80"/>
      <c r="F524" s="80"/>
      <c r="G524" s="80"/>
      <c r="H524" s="80"/>
      <c r="I524" s="80"/>
      <c r="J524" s="165"/>
      <c r="K524" s="165" t="s">
        <v>931</v>
      </c>
      <c r="L524" s="165" t="s">
        <v>931</v>
      </c>
      <c r="M524" s="177"/>
      <c r="N524" s="80"/>
      <c r="O524" s="80"/>
      <c r="P524" s="80"/>
      <c r="Q524" s="80"/>
      <c r="R524" s="80"/>
      <c r="S524" s="80"/>
      <c r="T524" s="80"/>
      <c r="U524" s="80"/>
      <c r="V524" s="80"/>
      <c r="W524" s="80"/>
      <c r="X524" s="80"/>
      <c r="Y524" s="80"/>
      <c r="Z524" s="80"/>
      <c r="AA524" s="80"/>
    </row>
    <row r="525" spans="1:27" ht="12" customHeight="1">
      <c r="A525" s="80"/>
      <c r="B525" s="80"/>
      <c r="C525" s="80"/>
      <c r="D525" s="80"/>
      <c r="E525" s="80"/>
      <c r="F525" s="80"/>
      <c r="G525" s="80"/>
      <c r="H525" s="80"/>
      <c r="I525" s="80"/>
      <c r="J525" s="226"/>
      <c r="K525" s="226">
        <v>44742</v>
      </c>
      <c r="L525" s="226">
        <v>44377</v>
      </c>
      <c r="M525" s="177"/>
      <c r="N525" s="80"/>
      <c r="O525" s="80"/>
      <c r="P525" s="80"/>
      <c r="Q525" s="80"/>
      <c r="R525" s="80"/>
      <c r="S525" s="80"/>
      <c r="T525" s="80"/>
      <c r="U525" s="80"/>
      <c r="V525" s="80"/>
      <c r="W525" s="80"/>
      <c r="X525" s="80"/>
      <c r="Y525" s="80"/>
      <c r="Z525" s="80"/>
      <c r="AA525" s="80"/>
    </row>
    <row r="526" spans="1:27" ht="12" customHeight="1">
      <c r="A526" s="80"/>
      <c r="B526" s="1117" t="s">
        <v>1539</v>
      </c>
      <c r="C526" s="1117"/>
      <c r="D526" s="1117"/>
      <c r="E526" s="1117"/>
      <c r="F526" s="1117"/>
      <c r="G526" s="1117"/>
      <c r="H526" s="1117"/>
      <c r="I526" s="1117"/>
      <c r="J526" s="1117"/>
      <c r="K526" s="1117"/>
      <c r="L526" s="1117"/>
      <c r="M526" s="177"/>
      <c r="N526" s="80"/>
      <c r="O526" s="80"/>
      <c r="P526" s="80"/>
      <c r="Q526" s="80"/>
      <c r="R526" s="80"/>
      <c r="S526" s="80"/>
      <c r="T526" s="80"/>
      <c r="U526" s="80"/>
      <c r="V526" s="80"/>
      <c r="W526" s="80"/>
      <c r="X526" s="80"/>
      <c r="Y526" s="80"/>
      <c r="Z526" s="80"/>
      <c r="AA526" s="80"/>
    </row>
    <row r="527" spans="1:27" ht="12" customHeight="1">
      <c r="A527" s="80"/>
      <c r="B527" s="1117" t="s">
        <v>1540</v>
      </c>
      <c r="C527" s="1117"/>
      <c r="D527" s="1117"/>
      <c r="E527" s="1117"/>
      <c r="F527" s="1117"/>
      <c r="G527" s="1117"/>
      <c r="H527" s="1117"/>
      <c r="I527" s="1117"/>
      <c r="J527" s="1117"/>
      <c r="K527" s="1117"/>
      <c r="L527" s="1117"/>
      <c r="M527" s="177"/>
      <c r="N527" s="80"/>
      <c r="O527" s="80"/>
      <c r="P527" s="80"/>
      <c r="Q527" s="80"/>
      <c r="R527" s="80"/>
      <c r="S527" s="80"/>
      <c r="T527" s="80"/>
      <c r="U527" s="80"/>
      <c r="V527" s="80"/>
      <c r="W527" s="80"/>
      <c r="X527" s="80"/>
      <c r="Y527" s="80"/>
      <c r="Z527" s="80"/>
      <c r="AA527" s="80"/>
    </row>
    <row r="528" spans="1:27" ht="12" customHeight="1">
      <c r="A528" s="80"/>
      <c r="B528" s="1117" t="s">
        <v>1541</v>
      </c>
      <c r="C528" s="1117"/>
      <c r="D528" s="1117"/>
      <c r="E528" s="1117"/>
      <c r="F528" s="1117"/>
      <c r="G528" s="1117"/>
      <c r="H528" s="1117"/>
      <c r="I528" s="1117"/>
      <c r="J528" s="1117"/>
      <c r="K528" s="1117"/>
      <c r="L528" s="1117"/>
      <c r="M528" s="177"/>
      <c r="N528" s="80"/>
      <c r="O528" s="80"/>
      <c r="P528" s="80"/>
      <c r="Q528" s="80"/>
      <c r="R528" s="80"/>
      <c r="S528" s="80"/>
      <c r="T528" s="80"/>
      <c r="U528" s="80"/>
      <c r="V528" s="80"/>
      <c r="W528" s="80"/>
      <c r="X528" s="80"/>
      <c r="Y528" s="80"/>
      <c r="Z528" s="80"/>
      <c r="AA528" s="80"/>
    </row>
    <row r="529" spans="1:27" ht="12" customHeight="1">
      <c r="A529" s="80"/>
      <c r="B529" s="1117" t="s">
        <v>1542</v>
      </c>
      <c r="C529" s="1117"/>
      <c r="D529" s="1117"/>
      <c r="E529" s="1117"/>
      <c r="F529" s="1117"/>
      <c r="G529" s="1117" t="s">
        <v>1543</v>
      </c>
      <c r="H529" s="1117"/>
      <c r="I529" s="1117"/>
      <c r="J529" s="1117"/>
      <c r="K529" s="1117"/>
      <c r="L529" s="1117"/>
      <c r="M529" s="177"/>
      <c r="N529" s="80"/>
      <c r="O529" s="80"/>
      <c r="P529" s="80"/>
      <c r="Q529" s="80"/>
      <c r="R529" s="80"/>
      <c r="S529" s="80"/>
      <c r="T529" s="80"/>
      <c r="U529" s="80"/>
      <c r="V529" s="80"/>
      <c r="W529" s="80"/>
      <c r="X529" s="80"/>
      <c r="Y529" s="80"/>
      <c r="Z529" s="80"/>
      <c r="AA529" s="80"/>
    </row>
    <row r="530" spans="1:27" ht="16.5" customHeight="1">
      <c r="A530" s="261"/>
      <c r="B530" s="1149" t="s">
        <v>1544</v>
      </c>
      <c r="C530" s="1149"/>
      <c r="D530" s="1149"/>
      <c r="E530" s="1149"/>
      <c r="F530" s="1149"/>
      <c r="G530" s="1117" t="s">
        <v>1545</v>
      </c>
      <c r="H530" s="1149"/>
      <c r="I530" s="1149"/>
      <c r="J530" s="1149"/>
      <c r="K530" s="1117"/>
      <c r="L530" s="1149"/>
      <c r="M530" s="329"/>
      <c r="N530" s="261"/>
      <c r="O530" s="261"/>
      <c r="P530" s="261"/>
      <c r="Q530" s="261"/>
      <c r="R530" s="261"/>
      <c r="S530" s="261"/>
      <c r="T530" s="261"/>
      <c r="U530" s="261"/>
      <c r="V530" s="261"/>
      <c r="W530" s="261"/>
      <c r="X530" s="261"/>
      <c r="Y530" s="261"/>
      <c r="Z530" s="261"/>
      <c r="AA530" s="261"/>
    </row>
    <row r="531" spans="1:27" ht="12" customHeight="1">
      <c r="A531" s="80"/>
      <c r="B531" s="1117" t="s">
        <v>1546</v>
      </c>
      <c r="C531" s="1117"/>
      <c r="D531" s="1117"/>
      <c r="E531" s="1117"/>
      <c r="F531" s="1117"/>
      <c r="G531" s="1117" t="s">
        <v>1547</v>
      </c>
      <c r="H531" s="1117"/>
      <c r="I531" s="1117"/>
      <c r="J531" s="1117"/>
      <c r="K531" s="1117"/>
      <c r="L531" s="1117"/>
      <c r="M531" s="177"/>
      <c r="N531" s="80"/>
      <c r="O531" s="80"/>
      <c r="P531" s="80"/>
      <c r="Q531" s="80"/>
      <c r="R531" s="80"/>
      <c r="S531" s="80"/>
      <c r="T531" s="80"/>
      <c r="U531" s="80"/>
      <c r="V531" s="80"/>
      <c r="W531" s="80"/>
      <c r="X531" s="80"/>
      <c r="Y531" s="80"/>
      <c r="Z531" s="80"/>
      <c r="AA531" s="80"/>
    </row>
    <row r="532" spans="1:27" ht="12" customHeight="1">
      <c r="A532" s="80"/>
      <c r="B532" s="1117" t="s">
        <v>1548</v>
      </c>
      <c r="C532" s="1117"/>
      <c r="D532" s="1117"/>
      <c r="E532" s="1117"/>
      <c r="F532" s="1117"/>
      <c r="G532" s="1117"/>
      <c r="H532" s="1117"/>
      <c r="I532" s="1117"/>
      <c r="J532" s="1117"/>
      <c r="K532" s="1117"/>
      <c r="L532" s="1117"/>
      <c r="M532" s="177"/>
      <c r="N532" s="80"/>
      <c r="O532" s="80"/>
      <c r="P532" s="80"/>
      <c r="Q532" s="80"/>
      <c r="R532" s="80"/>
      <c r="S532" s="80"/>
      <c r="T532" s="80"/>
      <c r="U532" s="80"/>
      <c r="V532" s="80"/>
      <c r="W532" s="80"/>
      <c r="X532" s="80"/>
      <c r="Y532" s="80"/>
      <c r="Z532" s="80"/>
      <c r="AA532" s="80"/>
    </row>
    <row r="533" spans="1:27" ht="12" customHeight="1">
      <c r="A533" s="80"/>
      <c r="B533" s="80"/>
      <c r="C533" s="80"/>
      <c r="D533" s="80"/>
      <c r="E533" s="80"/>
      <c r="F533" s="80"/>
      <c r="G533" s="80"/>
      <c r="H533" s="80"/>
      <c r="I533" s="80"/>
      <c r="J533" s="80"/>
      <c r="K533" s="80"/>
      <c r="L533" s="80"/>
      <c r="M533" s="177"/>
      <c r="N533" s="80"/>
      <c r="O533" s="80"/>
      <c r="P533" s="80"/>
      <c r="Q533" s="80"/>
      <c r="R533" s="80"/>
      <c r="S533" s="80"/>
      <c r="T533" s="80"/>
      <c r="U533" s="80"/>
      <c r="V533" s="80"/>
      <c r="W533" s="80"/>
      <c r="X533" s="80"/>
      <c r="Y533" s="80"/>
      <c r="Z533" s="80"/>
      <c r="AA533" s="80"/>
    </row>
    <row r="534" spans="1:27" ht="12" customHeight="1">
      <c r="A534" s="80"/>
      <c r="B534" s="1117" t="s">
        <v>1549</v>
      </c>
      <c r="C534" s="1117"/>
      <c r="D534" s="1117"/>
      <c r="E534" s="1117"/>
      <c r="F534" s="1117"/>
      <c r="G534" s="1117"/>
      <c r="H534" s="1117"/>
      <c r="I534" s="1117"/>
      <c r="J534" s="1117"/>
      <c r="K534" s="1117"/>
      <c r="L534" s="1117"/>
      <c r="M534" s="177"/>
      <c r="N534" s="80"/>
      <c r="O534" s="80"/>
      <c r="P534" s="80"/>
      <c r="Q534" s="80"/>
      <c r="R534" s="80"/>
      <c r="S534" s="80"/>
      <c r="T534" s="80"/>
      <c r="U534" s="80"/>
      <c r="V534" s="80"/>
      <c r="W534" s="80"/>
      <c r="X534" s="80"/>
      <c r="Y534" s="80"/>
      <c r="Z534" s="80"/>
      <c r="AA534" s="80"/>
    </row>
    <row r="535" spans="1:27" ht="12" customHeight="1">
      <c r="A535" s="80"/>
      <c r="B535" s="80"/>
      <c r="C535" s="80"/>
      <c r="D535" s="80"/>
      <c r="E535" s="80"/>
      <c r="F535" s="80"/>
      <c r="G535" s="80"/>
      <c r="H535" s="80"/>
      <c r="I535" s="80"/>
      <c r="J535" s="80"/>
      <c r="K535" s="80"/>
      <c r="L535" s="80"/>
      <c r="M535" s="177"/>
      <c r="N535" s="80"/>
      <c r="O535" s="80"/>
      <c r="P535" s="80"/>
      <c r="Q535" s="80"/>
      <c r="R535" s="80"/>
      <c r="S535" s="80"/>
      <c r="T535" s="80"/>
      <c r="U535" s="80"/>
      <c r="V535" s="80"/>
      <c r="W535" s="80"/>
      <c r="X535" s="80"/>
      <c r="Y535" s="80"/>
      <c r="Z535" s="80"/>
      <c r="AA535" s="80"/>
    </row>
    <row r="536" spans="1:27" ht="24.75" customHeight="1">
      <c r="A536" s="80"/>
      <c r="B536" s="1984" t="s">
        <v>1550</v>
      </c>
      <c r="C536" s="1972"/>
      <c r="D536" s="1972"/>
      <c r="E536" s="1972"/>
      <c r="F536" s="1972"/>
      <c r="G536" s="1972"/>
      <c r="H536" s="1972"/>
      <c r="I536" s="1972"/>
      <c r="J536" s="1972"/>
      <c r="K536" s="1972"/>
      <c r="L536" s="1970"/>
      <c r="M536" s="177"/>
      <c r="N536" s="80"/>
      <c r="O536" s="80"/>
      <c r="P536" s="80"/>
      <c r="Q536" s="80"/>
      <c r="R536" s="80"/>
      <c r="S536" s="80"/>
      <c r="T536" s="80"/>
      <c r="U536" s="80"/>
      <c r="V536" s="80"/>
      <c r="W536" s="80"/>
      <c r="X536" s="80"/>
      <c r="Y536" s="80"/>
      <c r="Z536" s="80"/>
      <c r="AA536" s="80"/>
    </row>
    <row r="537" spans="1:27" ht="12" customHeight="1">
      <c r="A537" s="80"/>
      <c r="B537" s="80"/>
      <c r="C537" s="80"/>
      <c r="D537" s="80"/>
      <c r="E537" s="80"/>
      <c r="F537" s="80"/>
      <c r="G537" s="80"/>
      <c r="H537" s="80"/>
      <c r="I537" s="80"/>
      <c r="J537" s="80"/>
      <c r="K537" s="80"/>
      <c r="L537" s="80"/>
      <c r="M537" s="177"/>
      <c r="N537" s="80"/>
      <c r="O537" s="80"/>
      <c r="P537" s="80"/>
      <c r="Q537" s="80"/>
      <c r="R537" s="80"/>
      <c r="S537" s="80"/>
      <c r="T537" s="80"/>
      <c r="U537" s="80"/>
      <c r="V537" s="80"/>
      <c r="W537" s="80"/>
      <c r="X537" s="80"/>
      <c r="Y537" s="80"/>
      <c r="Z537" s="80"/>
      <c r="AA537" s="80"/>
    </row>
    <row r="538" spans="1:27" ht="26.25" customHeight="1">
      <c r="A538" s="80"/>
      <c r="B538" s="2105" t="s">
        <v>1551</v>
      </c>
      <c r="C538" s="1972"/>
      <c r="D538" s="1972"/>
      <c r="E538" s="1972"/>
      <c r="F538" s="1972"/>
      <c r="G538" s="1972"/>
      <c r="H538" s="1972"/>
      <c r="I538" s="1972"/>
      <c r="J538" s="1972"/>
      <c r="K538" s="1972"/>
      <c r="L538" s="1970"/>
      <c r="M538" s="177"/>
      <c r="N538" s="80"/>
      <c r="O538" s="80"/>
      <c r="P538" s="80"/>
      <c r="Q538" s="80"/>
      <c r="R538" s="80"/>
      <c r="S538" s="80"/>
      <c r="T538" s="80"/>
      <c r="U538" s="80"/>
      <c r="V538" s="80"/>
      <c r="W538" s="80"/>
      <c r="X538" s="80"/>
      <c r="Y538" s="80"/>
      <c r="Z538" s="80"/>
      <c r="AA538" s="80"/>
    </row>
    <row r="539" spans="1:27" ht="13.5" customHeight="1">
      <c r="A539" s="80"/>
      <c r="B539" s="2105" t="s">
        <v>1552</v>
      </c>
      <c r="C539" s="1972"/>
      <c r="D539" s="1972"/>
      <c r="E539" s="1972"/>
      <c r="F539" s="1972"/>
      <c r="G539" s="1972"/>
      <c r="H539" s="1972"/>
      <c r="I539" s="1972"/>
      <c r="J539" s="1972"/>
      <c r="K539" s="1972"/>
      <c r="L539" s="1970"/>
      <c r="M539" s="177"/>
      <c r="N539" s="80"/>
      <c r="O539" s="80"/>
      <c r="P539" s="80"/>
      <c r="Q539" s="80"/>
      <c r="R539" s="80"/>
      <c r="S539" s="80"/>
      <c r="T539" s="80"/>
      <c r="U539" s="80"/>
      <c r="V539" s="80"/>
      <c r="W539" s="80"/>
      <c r="X539" s="80"/>
      <c r="Y539" s="80"/>
      <c r="Z539" s="80"/>
      <c r="AA539" s="80"/>
    </row>
    <row r="540" spans="1:27" ht="18" customHeight="1">
      <c r="A540" s="80"/>
      <c r="B540" s="2105" t="s">
        <v>1553</v>
      </c>
      <c r="C540" s="1972"/>
      <c r="D540" s="1972"/>
      <c r="E540" s="1972"/>
      <c r="F540" s="1972"/>
      <c r="G540" s="1972"/>
      <c r="H540" s="1972"/>
      <c r="I540" s="1972"/>
      <c r="J540" s="1972"/>
      <c r="K540" s="1972"/>
      <c r="L540" s="1970"/>
      <c r="M540" s="177"/>
      <c r="N540" s="80"/>
      <c r="O540" s="80"/>
      <c r="P540" s="80"/>
      <c r="Q540" s="80"/>
      <c r="R540" s="80"/>
      <c r="S540" s="80"/>
      <c r="T540" s="80"/>
      <c r="U540" s="80"/>
      <c r="V540" s="80"/>
      <c r="W540" s="80"/>
      <c r="X540" s="80"/>
      <c r="Y540" s="80"/>
      <c r="Z540" s="80"/>
      <c r="AA540" s="80"/>
    </row>
    <row r="541" spans="1:27" ht="12" customHeight="1">
      <c r="A541" s="80"/>
      <c r="B541" s="80"/>
      <c r="C541" s="80"/>
      <c r="D541" s="80"/>
      <c r="E541" s="80"/>
      <c r="F541" s="80"/>
      <c r="G541" s="80"/>
      <c r="H541" s="80"/>
      <c r="I541" s="80"/>
      <c r="J541" s="80"/>
      <c r="K541" s="80"/>
      <c r="L541" s="80"/>
      <c r="M541" s="177"/>
      <c r="N541" s="80"/>
      <c r="O541" s="80"/>
      <c r="P541" s="80"/>
      <c r="Q541" s="80"/>
      <c r="R541" s="80"/>
      <c r="S541" s="80"/>
      <c r="T541" s="80"/>
      <c r="U541" s="80"/>
      <c r="V541" s="80"/>
      <c r="W541" s="80"/>
      <c r="X541" s="80"/>
      <c r="Y541" s="80"/>
      <c r="Z541" s="80"/>
      <c r="AA541" s="80"/>
    </row>
    <row r="542" spans="1:27" ht="30" customHeight="1">
      <c r="A542" s="80"/>
      <c r="B542" s="1984" t="s">
        <v>1554</v>
      </c>
      <c r="C542" s="1972"/>
      <c r="D542" s="1972"/>
      <c r="E542" s="1972"/>
      <c r="F542" s="1972"/>
      <c r="G542" s="1972"/>
      <c r="H542" s="1972"/>
      <c r="I542" s="1972"/>
      <c r="J542" s="1972"/>
      <c r="K542" s="1972"/>
      <c r="L542" s="1970"/>
      <c r="M542" s="177"/>
      <c r="N542" s="80"/>
      <c r="O542" s="80"/>
      <c r="P542" s="80"/>
      <c r="Q542" s="80"/>
      <c r="R542" s="80"/>
      <c r="S542" s="80"/>
      <c r="T542" s="80"/>
      <c r="U542" s="80"/>
      <c r="V542" s="80"/>
      <c r="W542" s="80"/>
      <c r="X542" s="80"/>
      <c r="Y542" s="80"/>
      <c r="Z542" s="80"/>
      <c r="AA542" s="80"/>
    </row>
    <row r="543" spans="1:27" ht="12" customHeight="1">
      <c r="A543" s="80"/>
      <c r="B543" s="80"/>
      <c r="C543" s="80"/>
      <c r="D543" s="80"/>
      <c r="E543" s="80"/>
      <c r="F543" s="80"/>
      <c r="G543" s="80"/>
      <c r="H543" s="80"/>
      <c r="I543" s="80"/>
      <c r="J543" s="80"/>
      <c r="K543" s="80"/>
      <c r="L543" s="80"/>
      <c r="M543" s="177"/>
      <c r="N543" s="80"/>
      <c r="O543" s="80"/>
      <c r="P543" s="80"/>
      <c r="Q543" s="80"/>
      <c r="R543" s="80"/>
      <c r="S543" s="80"/>
      <c r="T543" s="80"/>
      <c r="U543" s="80"/>
      <c r="V543" s="80"/>
      <c r="W543" s="80"/>
      <c r="X543" s="80"/>
      <c r="Y543" s="80"/>
      <c r="Z543" s="80"/>
      <c r="AA543" s="80"/>
    </row>
    <row r="544" spans="1:27" ht="12.75" customHeight="1">
      <c r="A544" s="13"/>
      <c r="B544" s="124" t="s">
        <v>613</v>
      </c>
      <c r="C544" s="125"/>
      <c r="D544" s="126"/>
      <c r="E544" s="127"/>
      <c r="F544" s="126"/>
      <c r="G544" s="128"/>
      <c r="H544" s="128"/>
      <c r="I544" s="129"/>
      <c r="J544" s="125"/>
      <c r="K544" s="125"/>
      <c r="L544" s="130"/>
      <c r="M544" s="743"/>
      <c r="N544" s="123"/>
      <c r="O544" s="13"/>
      <c r="P544" s="13"/>
      <c r="Q544" s="13"/>
      <c r="R544" s="13"/>
      <c r="S544" s="13"/>
      <c r="T544" s="13"/>
      <c r="U544" s="13"/>
      <c r="V544" s="13"/>
      <c r="W544" s="13"/>
      <c r="X544" s="13"/>
      <c r="Y544" s="13"/>
      <c r="Z544" s="13"/>
      <c r="AA544" s="13"/>
    </row>
    <row r="545" spans="1:27" ht="12.75" customHeight="1">
      <c r="A545" s="15"/>
      <c r="B545" s="1099"/>
      <c r="C545" s="1093"/>
      <c r="D545" s="1100"/>
      <c r="E545" s="1101"/>
      <c r="F545" s="1100"/>
      <c r="G545" s="1102"/>
      <c r="H545" s="1102"/>
      <c r="I545" s="1103"/>
      <c r="J545" s="1093"/>
      <c r="K545" s="1093"/>
      <c r="L545" s="1104"/>
      <c r="M545" s="248"/>
      <c r="N545" s="15"/>
      <c r="O545" s="15"/>
      <c r="P545" s="15"/>
      <c r="Q545" s="15"/>
      <c r="R545" s="15"/>
      <c r="S545" s="15"/>
      <c r="T545" s="15"/>
      <c r="U545" s="15"/>
      <c r="V545" s="15"/>
      <c r="W545" s="15"/>
      <c r="X545" s="15"/>
      <c r="Y545" s="15"/>
      <c r="Z545" s="15"/>
      <c r="AA545" s="15"/>
    </row>
    <row r="546" spans="1:27" ht="12.75" customHeight="1">
      <c r="A546" s="15"/>
      <c r="B546" s="1099"/>
      <c r="C546" s="1093"/>
      <c r="D546" s="1100"/>
      <c r="E546" s="1101"/>
      <c r="F546" s="1100"/>
      <c r="G546" s="1102"/>
      <c r="H546" s="1102"/>
      <c r="I546" s="1103"/>
      <c r="J546" s="1093"/>
      <c r="K546" s="1093"/>
      <c r="L546" s="1104"/>
      <c r="M546" s="248"/>
      <c r="N546" s="15"/>
      <c r="O546" s="15"/>
      <c r="P546" s="15"/>
      <c r="Q546" s="15"/>
      <c r="R546" s="15"/>
      <c r="S546" s="15"/>
      <c r="T546" s="15"/>
      <c r="U546" s="15"/>
      <c r="V546" s="15"/>
      <c r="W546" s="15"/>
      <c r="X546" s="15"/>
      <c r="Y546" s="15"/>
      <c r="Z546" s="15"/>
      <c r="AA546" s="15"/>
    </row>
    <row r="547" spans="1:27" ht="12.75" customHeight="1">
      <c r="A547" s="15"/>
      <c r="B547" s="1099"/>
      <c r="C547" s="1093"/>
      <c r="D547" s="1100"/>
      <c r="E547" s="1101"/>
      <c r="F547" s="1100"/>
      <c r="G547" s="1102"/>
      <c r="H547" s="1102"/>
      <c r="I547" s="1103"/>
      <c r="J547" s="1093"/>
      <c r="K547" s="1093"/>
      <c r="L547" s="1104"/>
      <c r="M547" s="248"/>
      <c r="N547" s="15"/>
      <c r="O547" s="15"/>
      <c r="P547" s="15"/>
      <c r="Q547" s="15"/>
      <c r="R547" s="15"/>
      <c r="S547" s="15"/>
      <c r="T547" s="15"/>
      <c r="U547" s="15"/>
      <c r="V547" s="15"/>
      <c r="W547" s="15"/>
      <c r="X547" s="15"/>
      <c r="Y547" s="15"/>
      <c r="Z547" s="15"/>
      <c r="AA547" s="15"/>
    </row>
    <row r="548" spans="1:27" ht="12.75" customHeight="1">
      <c r="A548" s="15"/>
      <c r="B548" s="1099"/>
      <c r="C548" s="1093"/>
      <c r="D548" s="1100"/>
      <c r="E548" s="1101"/>
      <c r="F548" s="1100"/>
      <c r="G548" s="1102"/>
      <c r="H548" s="1102"/>
      <c r="I548" s="1103"/>
      <c r="J548" s="1093"/>
      <c r="K548" s="1093"/>
      <c r="L548" s="1104"/>
      <c r="M548" s="248"/>
      <c r="N548" s="15"/>
      <c r="O548" s="15"/>
      <c r="P548" s="15"/>
      <c r="Q548" s="15"/>
      <c r="R548" s="15"/>
      <c r="S548" s="15"/>
      <c r="T548" s="15"/>
      <c r="U548" s="15"/>
      <c r="V548" s="15"/>
      <c r="W548" s="15"/>
      <c r="X548" s="15"/>
      <c r="Y548" s="15"/>
      <c r="Z548" s="15"/>
      <c r="AA548" s="15"/>
    </row>
    <row r="549" spans="1:27" ht="12.75" customHeight="1">
      <c r="A549" s="15"/>
      <c r="B549" s="1099"/>
      <c r="C549" s="1093"/>
      <c r="D549" s="1100"/>
      <c r="E549" s="1101"/>
      <c r="F549" s="1100"/>
      <c r="G549" s="1102"/>
      <c r="H549" s="1102"/>
      <c r="I549" s="1103"/>
      <c r="J549" s="1093"/>
      <c r="K549" s="1093"/>
      <c r="L549" s="1104"/>
      <c r="M549" s="248"/>
      <c r="N549" s="15"/>
      <c r="O549" s="15"/>
      <c r="P549" s="15"/>
      <c r="Q549" s="15"/>
      <c r="R549" s="15"/>
      <c r="S549" s="15"/>
      <c r="T549" s="15"/>
      <c r="U549" s="15"/>
      <c r="V549" s="15"/>
      <c r="W549" s="15"/>
      <c r="X549" s="15"/>
      <c r="Y549" s="15"/>
      <c r="Z549" s="15"/>
      <c r="AA549" s="15"/>
    </row>
    <row r="550" spans="1:27" ht="12.75" customHeight="1">
      <c r="A550" s="15"/>
      <c r="B550" s="1099"/>
      <c r="C550" s="1093"/>
      <c r="D550" s="1100"/>
      <c r="E550" s="1101"/>
      <c r="F550" s="1100"/>
      <c r="G550" s="1102"/>
      <c r="H550" s="1102"/>
      <c r="I550" s="1103"/>
      <c r="J550" s="1093"/>
      <c r="K550" s="1093"/>
      <c r="L550" s="1104"/>
      <c r="M550" s="248"/>
      <c r="N550" s="15"/>
      <c r="O550" s="15"/>
      <c r="P550" s="15"/>
      <c r="Q550" s="15"/>
      <c r="R550" s="15"/>
      <c r="S550" s="15"/>
      <c r="T550" s="15"/>
      <c r="U550" s="15"/>
      <c r="V550" s="15"/>
      <c r="W550" s="15"/>
      <c r="X550" s="15"/>
      <c r="Y550" s="15"/>
      <c r="Z550" s="15"/>
      <c r="AA550" s="15"/>
    </row>
    <row r="551" spans="1:27" ht="12.75" customHeight="1">
      <c r="A551" s="15"/>
      <c r="B551" s="1099"/>
      <c r="C551" s="1093"/>
      <c r="D551" s="1100"/>
      <c r="E551" s="1101"/>
      <c r="F551" s="1100"/>
      <c r="G551" s="1102"/>
      <c r="H551" s="1102"/>
      <c r="I551" s="1103"/>
      <c r="J551" s="1093"/>
      <c r="K551" s="1093"/>
      <c r="L551" s="1104"/>
      <c r="M551" s="248"/>
      <c r="N551" s="15"/>
      <c r="O551" s="15"/>
      <c r="P551" s="15"/>
      <c r="Q551" s="15"/>
      <c r="R551" s="15"/>
      <c r="S551" s="15"/>
      <c r="T551" s="15"/>
      <c r="U551" s="15"/>
      <c r="V551" s="15"/>
      <c r="W551" s="15"/>
      <c r="X551" s="15"/>
      <c r="Y551" s="15"/>
      <c r="Z551" s="15"/>
      <c r="AA551" s="15"/>
    </row>
    <row r="552" spans="1:27" ht="12.75" customHeight="1">
      <c r="A552" s="15"/>
      <c r="B552" s="1105"/>
      <c r="C552" s="1093"/>
      <c r="D552" s="1100"/>
      <c r="E552" s="1101"/>
      <c r="F552" s="1100"/>
      <c r="G552" s="1102"/>
      <c r="H552" s="1102"/>
      <c r="I552" s="1103"/>
      <c r="J552" s="1093"/>
      <c r="K552" s="1093"/>
      <c r="L552" s="1104"/>
      <c r="M552" s="248"/>
      <c r="N552" s="15"/>
      <c r="O552" s="15"/>
      <c r="P552" s="15"/>
      <c r="Q552" s="15"/>
      <c r="R552" s="15"/>
      <c r="S552" s="15"/>
      <c r="T552" s="15"/>
      <c r="U552" s="15"/>
      <c r="V552" s="15"/>
      <c r="W552" s="15"/>
      <c r="X552" s="15"/>
      <c r="Y552" s="15"/>
      <c r="Z552" s="15"/>
      <c r="AA552" s="15"/>
    </row>
    <row r="553" spans="1:27" ht="12.75" customHeight="1">
      <c r="A553" s="15"/>
      <c r="B553" s="1105"/>
      <c r="C553" s="1093"/>
      <c r="D553" s="1100"/>
      <c r="E553" s="1101"/>
      <c r="F553" s="1100"/>
      <c r="G553" s="1102"/>
      <c r="H553" s="1102"/>
      <c r="I553" s="1103"/>
      <c r="J553" s="1093"/>
      <c r="K553" s="1093"/>
      <c r="L553" s="1104"/>
      <c r="M553" s="248"/>
      <c r="N553" s="15"/>
      <c r="O553" s="15"/>
      <c r="P553" s="15"/>
      <c r="Q553" s="15"/>
      <c r="R553" s="15"/>
      <c r="S553" s="15"/>
      <c r="T553" s="15"/>
      <c r="U553" s="15"/>
      <c r="V553" s="15"/>
      <c r="W553" s="15"/>
      <c r="X553" s="15"/>
      <c r="Y553" s="15"/>
      <c r="Z553" s="15"/>
      <c r="AA553" s="15"/>
    </row>
    <row r="554" spans="1:27" ht="12.75" customHeight="1">
      <c r="A554" s="15"/>
      <c r="B554" s="1106"/>
      <c r="C554" s="1107"/>
      <c r="D554" s="1108"/>
      <c r="E554" s="1109"/>
      <c r="F554" s="1108"/>
      <c r="G554" s="1110"/>
      <c r="H554" s="1110"/>
      <c r="I554" s="1111"/>
      <c r="J554" s="1107"/>
      <c r="K554" s="1107"/>
      <c r="L554" s="1112"/>
      <c r="M554" s="248"/>
      <c r="N554" s="15"/>
      <c r="O554" s="15"/>
      <c r="P554" s="15"/>
      <c r="Q554" s="15"/>
      <c r="R554" s="15"/>
      <c r="S554" s="15"/>
      <c r="T554" s="15"/>
      <c r="U554" s="15"/>
      <c r="V554" s="15"/>
      <c r="W554" s="15"/>
      <c r="X554" s="15"/>
      <c r="Y554" s="15"/>
      <c r="Z554" s="15"/>
      <c r="AA554" s="15"/>
    </row>
    <row r="555" spans="1:27" ht="12" customHeight="1">
      <c r="A555" s="15"/>
      <c r="B555" s="9"/>
      <c r="C555" s="80"/>
      <c r="D555" s="80"/>
      <c r="E555" s="80"/>
      <c r="F555" s="80"/>
      <c r="G555" s="80"/>
      <c r="H555" s="80"/>
      <c r="I555" s="80"/>
      <c r="J555" s="80"/>
      <c r="K555" s="80"/>
      <c r="L555" s="80"/>
      <c r="M555" s="177"/>
      <c r="N555" s="80"/>
      <c r="O555" s="80"/>
      <c r="P555" s="80"/>
      <c r="Q555" s="80"/>
      <c r="R555" s="80"/>
      <c r="S555" s="80"/>
      <c r="T555" s="80"/>
      <c r="U555" s="80"/>
      <c r="V555" s="80"/>
      <c r="W555" s="80"/>
      <c r="X555" s="80"/>
      <c r="Y555" s="80"/>
      <c r="Z555" s="80"/>
      <c r="AA555" s="80"/>
    </row>
    <row r="556" spans="1:27" ht="12" customHeight="1">
      <c r="A556" s="11" t="s">
        <v>84</v>
      </c>
      <c r="B556" s="9" t="s">
        <v>85</v>
      </c>
      <c r="C556" s="80"/>
      <c r="D556" s="80"/>
      <c r="E556" s="80"/>
      <c r="F556" s="80"/>
      <c r="G556" s="80"/>
      <c r="H556" s="80"/>
      <c r="I556" s="80"/>
      <c r="J556" s="80"/>
      <c r="K556" s="80"/>
      <c r="L556" s="80"/>
      <c r="M556" s="177"/>
      <c r="N556" s="80"/>
      <c r="O556" s="80"/>
      <c r="P556" s="80"/>
      <c r="Q556" s="80"/>
      <c r="R556" s="80"/>
      <c r="S556" s="80"/>
      <c r="T556" s="80"/>
      <c r="U556" s="80"/>
      <c r="V556" s="80"/>
      <c r="W556" s="80"/>
      <c r="X556" s="80"/>
      <c r="Y556" s="80"/>
      <c r="Z556" s="80"/>
      <c r="AA556" s="80"/>
    </row>
    <row r="557" spans="1:27" ht="12" customHeight="1">
      <c r="A557" s="80"/>
      <c r="B557" s="80"/>
      <c r="C557" s="80"/>
      <c r="D557" s="80"/>
      <c r="E557" s="80"/>
      <c r="F557" s="80"/>
      <c r="G557" s="80"/>
      <c r="H557" s="80"/>
      <c r="I557" s="80"/>
      <c r="J557" s="80"/>
      <c r="K557" s="80"/>
      <c r="L557" s="80"/>
      <c r="M557" s="177"/>
      <c r="N557" s="80"/>
      <c r="O557" s="80"/>
      <c r="P557" s="80"/>
      <c r="Q557" s="80"/>
      <c r="R557" s="80"/>
      <c r="S557" s="80"/>
      <c r="T557" s="80"/>
      <c r="U557" s="80"/>
      <c r="V557" s="80"/>
      <c r="W557" s="80"/>
      <c r="X557" s="80"/>
      <c r="Y557" s="80"/>
      <c r="Z557" s="80"/>
      <c r="AA557" s="80"/>
    </row>
    <row r="558" spans="1:27" ht="12" customHeight="1">
      <c r="A558" s="80"/>
      <c r="B558" s="80"/>
      <c r="C558" s="80"/>
      <c r="D558" s="80"/>
      <c r="E558" s="1964">
        <v>44742</v>
      </c>
      <c r="F558" s="1965"/>
      <c r="G558" s="1965"/>
      <c r="H558" s="1952"/>
      <c r="I558" s="1964">
        <v>44377</v>
      </c>
      <c r="J558" s="1965"/>
      <c r="K558" s="1965"/>
      <c r="L558" s="1952"/>
      <c r="M558" s="177"/>
      <c r="N558" s="80"/>
      <c r="O558" s="80"/>
      <c r="P558" s="80"/>
      <c r="Q558" s="80"/>
      <c r="R558" s="80"/>
      <c r="S558" s="80"/>
      <c r="T558" s="80"/>
      <c r="U558" s="80"/>
      <c r="V558" s="80"/>
      <c r="W558" s="80"/>
      <c r="X558" s="80"/>
      <c r="Y558" s="80"/>
      <c r="Z558" s="80"/>
      <c r="AA558" s="80"/>
    </row>
    <row r="559" spans="1:27" ht="36">
      <c r="A559" s="80"/>
      <c r="B559" s="80"/>
      <c r="C559" s="80"/>
      <c r="D559" s="80"/>
      <c r="E559" s="92" t="s">
        <v>138</v>
      </c>
      <c r="F559" s="92" t="s">
        <v>597</v>
      </c>
      <c r="G559" s="92" t="s">
        <v>140</v>
      </c>
      <c r="H559" s="92" t="s">
        <v>141</v>
      </c>
      <c r="I559" s="92" t="s">
        <v>138</v>
      </c>
      <c r="J559" s="92" t="s">
        <v>597</v>
      </c>
      <c r="K559" s="92" t="s">
        <v>140</v>
      </c>
      <c r="L559" s="92" t="s">
        <v>141</v>
      </c>
      <c r="M559" s="177"/>
      <c r="N559" s="80"/>
      <c r="O559" s="80"/>
      <c r="P559" s="80"/>
      <c r="Q559" s="80"/>
      <c r="R559" s="80"/>
      <c r="S559" s="80"/>
      <c r="T559" s="80"/>
      <c r="U559" s="80"/>
      <c r="V559" s="80"/>
      <c r="W559" s="80"/>
      <c r="X559" s="80"/>
      <c r="Y559" s="80"/>
      <c r="Z559" s="80"/>
      <c r="AA559" s="80"/>
    </row>
    <row r="560" spans="1:27" ht="12" customHeight="1">
      <c r="A560" s="80"/>
      <c r="B560" s="80"/>
      <c r="C560" s="80"/>
      <c r="D560" s="80"/>
      <c r="E560" s="94" t="s">
        <v>142</v>
      </c>
      <c r="F560" s="94" t="s">
        <v>142</v>
      </c>
      <c r="G560" s="94" t="s">
        <v>142</v>
      </c>
      <c r="H560" s="94" t="s">
        <v>142</v>
      </c>
      <c r="I560" s="94" t="s">
        <v>142</v>
      </c>
      <c r="J560" s="94" t="s">
        <v>142</v>
      </c>
      <c r="K560" s="94" t="s">
        <v>142</v>
      </c>
      <c r="L560" s="94" t="s">
        <v>142</v>
      </c>
      <c r="M560" s="177"/>
      <c r="N560" s="80"/>
      <c r="O560" s="80"/>
      <c r="P560" s="80"/>
      <c r="Q560" s="80"/>
      <c r="R560" s="80"/>
      <c r="S560" s="80"/>
      <c r="T560" s="80"/>
      <c r="U560" s="80"/>
      <c r="V560" s="80"/>
      <c r="W560" s="80"/>
      <c r="X560" s="80"/>
      <c r="Y560" s="80"/>
      <c r="Z560" s="80"/>
      <c r="AA560" s="80"/>
    </row>
    <row r="561" spans="1:27" ht="12" customHeight="1">
      <c r="A561" s="80"/>
      <c r="B561" s="80" t="s">
        <v>534</v>
      </c>
      <c r="C561" s="80"/>
      <c r="D561" s="80"/>
      <c r="E561" s="1638">
        <f>-'1a.Detailed SOFP '!G778-'1a.Detailed SOFP '!G896</f>
        <v>0</v>
      </c>
      <c r="F561" s="1638">
        <f>-'1a.Detailed SOFP '!H778-'1a.Detailed SOFP '!H896</f>
        <v>0</v>
      </c>
      <c r="G561" s="1638">
        <f>-'1a.Detailed SOFP '!I778-'1a.Detailed SOFP '!I896</f>
        <v>0</v>
      </c>
      <c r="H561" s="1638">
        <f>-'1a.Detailed SOFP '!J778-'1a.Detailed SOFP '!J896</f>
        <v>0</v>
      </c>
      <c r="I561" s="1638">
        <f>-'1a.Detailed SOFP '!K778-'1a.Detailed SOFP '!K896</f>
        <v>0</v>
      </c>
      <c r="J561" s="1638">
        <f>-'1a.Detailed SOFP '!L778-'1a.Detailed SOFP '!L896</f>
        <v>0</v>
      </c>
      <c r="K561" s="1638">
        <f>-'1a.Detailed SOFP '!M778-'1a.Detailed SOFP '!M896</f>
        <v>0</v>
      </c>
      <c r="L561" s="1638">
        <f>-'1a.Detailed SOFP '!N778-'1a.Detailed SOFP '!N896</f>
        <v>0</v>
      </c>
      <c r="M561" s="177"/>
      <c r="N561" s="80"/>
      <c r="O561" s="80"/>
      <c r="P561" s="80"/>
      <c r="Q561" s="80"/>
      <c r="R561" s="80"/>
      <c r="S561" s="80"/>
      <c r="T561" s="80"/>
      <c r="U561" s="80"/>
      <c r="V561" s="80"/>
      <c r="W561" s="80"/>
      <c r="X561" s="80"/>
      <c r="Y561" s="80"/>
      <c r="Z561" s="80"/>
      <c r="AA561" s="80"/>
    </row>
    <row r="562" spans="1:27" ht="12" customHeight="1">
      <c r="A562" s="80"/>
      <c r="B562" s="80" t="s">
        <v>538</v>
      </c>
      <c r="C562" s="80"/>
      <c r="D562" s="80"/>
      <c r="E562" s="1638">
        <f>-'1a.Detailed SOFP '!G779-'1a.Detailed SOFP '!G897</f>
        <v>0</v>
      </c>
      <c r="F562" s="1638">
        <f>-'1a.Detailed SOFP '!H779-'1a.Detailed SOFP '!H897</f>
        <v>0</v>
      </c>
      <c r="G562" s="1638">
        <f>-'1a.Detailed SOFP '!I779-'1a.Detailed SOFP '!I897</f>
        <v>0</v>
      </c>
      <c r="H562" s="1638">
        <f>-'1a.Detailed SOFP '!J779-'1a.Detailed SOFP '!J897</f>
        <v>0</v>
      </c>
      <c r="I562" s="1638">
        <f>-'1a.Detailed SOFP '!K779-'1a.Detailed SOFP '!K897</f>
        <v>0</v>
      </c>
      <c r="J562" s="1638">
        <f>-'1a.Detailed SOFP '!L779-'1a.Detailed SOFP '!L897</f>
        <v>0</v>
      </c>
      <c r="K562" s="1638">
        <f>-'1a.Detailed SOFP '!M779-'1a.Detailed SOFP '!M897</f>
        <v>0</v>
      </c>
      <c r="L562" s="1638">
        <f>-'1a.Detailed SOFP '!N779-'1a.Detailed SOFP '!N897</f>
        <v>0</v>
      </c>
      <c r="M562" s="177"/>
      <c r="N562" s="80"/>
      <c r="O562" s="80"/>
      <c r="P562" s="80"/>
      <c r="Q562" s="80"/>
      <c r="R562" s="80"/>
      <c r="S562" s="80"/>
      <c r="T562" s="80"/>
      <c r="U562" s="80"/>
      <c r="V562" s="80"/>
      <c r="W562" s="80"/>
      <c r="X562" s="80"/>
      <c r="Y562" s="80"/>
      <c r="Z562" s="80"/>
      <c r="AA562" s="80"/>
    </row>
    <row r="563" spans="1:27" ht="12" customHeight="1">
      <c r="A563" s="80"/>
      <c r="B563" s="80" t="s">
        <v>541</v>
      </c>
      <c r="C563" s="80"/>
      <c r="D563" s="80"/>
      <c r="E563" s="1638">
        <f>-'1a.Detailed SOFP '!G780-'1a.Detailed SOFP '!G898</f>
        <v>0</v>
      </c>
      <c r="F563" s="1638">
        <f>-'1a.Detailed SOFP '!H780-'1a.Detailed SOFP '!H898</f>
        <v>0</v>
      </c>
      <c r="G563" s="1638">
        <f>-'1a.Detailed SOFP '!I780-'1a.Detailed SOFP '!I898</f>
        <v>0</v>
      </c>
      <c r="H563" s="1638">
        <f>-'1a.Detailed SOFP '!J780-'1a.Detailed SOFP '!J898</f>
        <v>0</v>
      </c>
      <c r="I563" s="1638">
        <f>-'1a.Detailed SOFP '!K780-'1a.Detailed SOFP '!K898</f>
        <v>0</v>
      </c>
      <c r="J563" s="1638">
        <f>-'1a.Detailed SOFP '!L780-'1a.Detailed SOFP '!L898</f>
        <v>0</v>
      </c>
      <c r="K563" s="1638">
        <f>-'1a.Detailed SOFP '!M780-'1a.Detailed SOFP '!M898</f>
        <v>0</v>
      </c>
      <c r="L563" s="1638">
        <f>-'1a.Detailed SOFP '!N780-'1a.Detailed SOFP '!N898</f>
        <v>0</v>
      </c>
      <c r="M563" s="177"/>
      <c r="N563" s="80"/>
      <c r="O563" s="80"/>
      <c r="P563" s="80"/>
      <c r="Q563" s="80"/>
      <c r="R563" s="80"/>
      <c r="S563" s="80"/>
      <c r="T563" s="80"/>
      <c r="U563" s="80"/>
      <c r="V563" s="80"/>
      <c r="W563" s="80"/>
      <c r="X563" s="80"/>
      <c r="Y563" s="80"/>
      <c r="Z563" s="80"/>
      <c r="AA563" s="80"/>
    </row>
    <row r="564" spans="1:27" ht="12" customHeight="1">
      <c r="A564" s="80"/>
      <c r="B564" s="80" t="s">
        <v>543</v>
      </c>
      <c r="C564" s="80"/>
      <c r="D564" s="80"/>
      <c r="E564" s="1638">
        <f>-'1a.Detailed SOFP '!G789-'1a.Detailed SOFP '!G903</f>
        <v>0</v>
      </c>
      <c r="F564" s="1638">
        <f>-'1a.Detailed SOFP '!H789-'1a.Detailed SOFP '!H903</f>
        <v>0</v>
      </c>
      <c r="G564" s="1638">
        <f>-'1a.Detailed SOFP '!I789-'1a.Detailed SOFP '!I903</f>
        <v>0</v>
      </c>
      <c r="H564" s="1638">
        <f>-'1a.Detailed SOFP '!J789-'1a.Detailed SOFP '!J903</f>
        <v>0</v>
      </c>
      <c r="I564" s="1638">
        <f>-'1a.Detailed SOFP '!K789-'1a.Detailed SOFP '!K903</f>
        <v>0</v>
      </c>
      <c r="J564" s="1638">
        <f>-'1a.Detailed SOFP '!L789-'1a.Detailed SOFP '!L903</f>
        <v>0</v>
      </c>
      <c r="K564" s="1638">
        <f>-'1a.Detailed SOFP '!M789-'1a.Detailed SOFP '!M903</f>
        <v>0</v>
      </c>
      <c r="L564" s="1638">
        <f>-'1a.Detailed SOFP '!N789-'1a.Detailed SOFP '!N903</f>
        <v>0</v>
      </c>
      <c r="M564" s="177"/>
      <c r="N564" s="80"/>
      <c r="O564" s="80"/>
      <c r="P564" s="80"/>
      <c r="Q564" s="80"/>
      <c r="R564" s="80"/>
      <c r="S564" s="80"/>
      <c r="T564" s="80"/>
      <c r="U564" s="80"/>
      <c r="V564" s="80"/>
      <c r="W564" s="80"/>
      <c r="X564" s="80"/>
      <c r="Y564" s="80"/>
      <c r="Z564" s="80"/>
      <c r="AA564" s="80"/>
    </row>
    <row r="565" spans="1:27" ht="12" customHeight="1">
      <c r="A565" s="80"/>
      <c r="B565" s="81" t="s">
        <v>548</v>
      </c>
      <c r="C565" s="80"/>
      <c r="D565" s="80"/>
      <c r="E565" s="1638">
        <f>-'1a.Detailed SOFP '!G790-'1a.Detailed SOFP '!G904</f>
        <v>0</v>
      </c>
      <c r="F565" s="1638">
        <f>-'1a.Detailed SOFP '!H790-'1a.Detailed SOFP '!H904</f>
        <v>0</v>
      </c>
      <c r="G565" s="1638">
        <f>-'1a.Detailed SOFP '!I790-'1a.Detailed SOFP '!I904</f>
        <v>0</v>
      </c>
      <c r="H565" s="1638">
        <f>-'1a.Detailed SOFP '!J790-'1a.Detailed SOFP '!J904</f>
        <v>0</v>
      </c>
      <c r="I565" s="1638">
        <f>-'1a.Detailed SOFP '!K790-'1a.Detailed SOFP '!K904</f>
        <v>0</v>
      </c>
      <c r="J565" s="1638">
        <f>-'1a.Detailed SOFP '!L790-'1a.Detailed SOFP '!L904</f>
        <v>0</v>
      </c>
      <c r="K565" s="1638">
        <f>-'1a.Detailed SOFP '!M790-'1a.Detailed SOFP '!M904</f>
        <v>0</v>
      </c>
      <c r="L565" s="1638">
        <f>-'1a.Detailed SOFP '!N790-'1a.Detailed SOFP '!N904</f>
        <v>0</v>
      </c>
      <c r="M565" s="177"/>
      <c r="N565" s="80"/>
      <c r="O565" s="80"/>
      <c r="P565" s="80"/>
      <c r="Q565" s="80"/>
      <c r="R565" s="80"/>
      <c r="S565" s="80"/>
      <c r="T565" s="80"/>
      <c r="U565" s="80"/>
      <c r="V565" s="80"/>
      <c r="W565" s="80"/>
      <c r="X565" s="80"/>
      <c r="Y565" s="80"/>
      <c r="Z565" s="80"/>
      <c r="AA565" s="80"/>
    </row>
    <row r="566" spans="1:27" ht="12" customHeight="1">
      <c r="A566" s="80"/>
      <c r="B566" s="1170" t="s">
        <v>1356</v>
      </c>
      <c r="C566" s="80"/>
      <c r="D566" s="80"/>
      <c r="E566" s="1799">
        <f>-'1a.Detailed SOFP '!G791-'1a.Detailed SOFP '!G792-'1a.Detailed SOFP '!G793-'1a.Detailed SOFP '!G794-'1a.Detailed SOFP '!G795-'1a.Detailed SOFP '!G905-'1a.Detailed SOFP '!G906-'1a.Detailed SOFP '!G907-'1a.Detailed SOFP '!G908-'1a.Detailed SOFP '!G910-'1a.Detailed SOFP '!G909</f>
        <v>0</v>
      </c>
      <c r="F566" s="1799">
        <f>-'1a.Detailed SOFP '!H791-'1a.Detailed SOFP '!H792-'1a.Detailed SOFP '!H793-'1a.Detailed SOFP '!H794-'1a.Detailed SOFP '!H795-'1a.Detailed SOFP '!H905-'1a.Detailed SOFP '!H906-'1a.Detailed SOFP '!H907-'1a.Detailed SOFP '!H908-'1a.Detailed SOFP '!H910-'1a.Detailed SOFP '!H909</f>
        <v>0</v>
      </c>
      <c r="G566" s="1799">
        <f>-'1a.Detailed SOFP '!I791-'1a.Detailed SOFP '!I792-'1a.Detailed SOFP '!I793-'1a.Detailed SOFP '!I794-'1a.Detailed SOFP '!I795-'1a.Detailed SOFP '!I905-'1a.Detailed SOFP '!I906-'1a.Detailed SOFP '!I907-'1a.Detailed SOFP '!I908-'1a.Detailed SOFP '!I910-'1a.Detailed SOFP '!I909</f>
        <v>0</v>
      </c>
      <c r="H566" s="1799">
        <f>-'1a.Detailed SOFP '!J791-'1a.Detailed SOFP '!J792-'1a.Detailed SOFP '!J793-'1a.Detailed SOFP '!J794-'1a.Detailed SOFP '!J795-'1a.Detailed SOFP '!J905-'1a.Detailed SOFP '!J906-'1a.Detailed SOFP '!J907-'1a.Detailed SOFP '!J908-'1a.Detailed SOFP '!J910-'1a.Detailed SOFP '!J909</f>
        <v>0</v>
      </c>
      <c r="I566" s="1799">
        <f>-'1a.Detailed SOFP '!K791-'1a.Detailed SOFP '!K792-'1a.Detailed SOFP '!K793-'1a.Detailed SOFP '!K794-'1a.Detailed SOFP '!K795-'1a.Detailed SOFP '!K905-'1a.Detailed SOFP '!K906-'1a.Detailed SOFP '!K907-'1a.Detailed SOFP '!K908-'1a.Detailed SOFP '!K910-'1a.Detailed SOFP '!K909</f>
        <v>0</v>
      </c>
      <c r="J566" s="1799">
        <f>-'1a.Detailed SOFP '!L791-'1a.Detailed SOFP '!L792-'1a.Detailed SOFP '!L793-'1a.Detailed SOFP '!L794-'1a.Detailed SOFP '!L795-'1a.Detailed SOFP '!L905-'1a.Detailed SOFP '!L906-'1a.Detailed SOFP '!L907-'1a.Detailed SOFP '!L908-'1a.Detailed SOFP '!L910-'1a.Detailed SOFP '!L909</f>
        <v>0</v>
      </c>
      <c r="K566" s="1799">
        <f>-'1a.Detailed SOFP '!M791-'1a.Detailed SOFP '!M792-'1a.Detailed SOFP '!M793-'1a.Detailed SOFP '!M794-'1a.Detailed SOFP '!M795-'1a.Detailed SOFP '!M905-'1a.Detailed SOFP '!M906-'1a.Detailed SOFP '!M907-'1a.Detailed SOFP '!M908-'1a.Detailed SOFP '!M910-'1a.Detailed SOFP '!M909</f>
        <v>0</v>
      </c>
      <c r="L566" s="1799">
        <f>-'1a.Detailed SOFP '!N791-'1a.Detailed SOFP '!N792-'1a.Detailed SOFP '!N793-'1a.Detailed SOFP '!N794-'1a.Detailed SOFP '!N795-'1a.Detailed SOFP '!N905-'1a.Detailed SOFP '!N906-'1a.Detailed SOFP '!N907-'1a.Detailed SOFP '!N908-'1a.Detailed SOFP '!N910-'1a.Detailed SOFP '!N909</f>
        <v>0</v>
      </c>
      <c r="M566" s="177"/>
      <c r="N566" s="80"/>
      <c r="O566" s="80"/>
      <c r="P566" s="80"/>
      <c r="Q566" s="80"/>
      <c r="R566" s="80"/>
      <c r="S566" s="80"/>
      <c r="T566" s="80"/>
      <c r="U566" s="80"/>
      <c r="V566" s="80"/>
      <c r="W566" s="80"/>
      <c r="X566" s="80"/>
      <c r="Y566" s="80"/>
      <c r="Z566" s="80"/>
      <c r="AA566" s="80"/>
    </row>
    <row r="567" spans="1:27" ht="12" customHeight="1" thickBot="1">
      <c r="A567" s="15"/>
      <c r="B567" s="15" t="s">
        <v>615</v>
      </c>
      <c r="C567" s="15"/>
      <c r="D567" s="15"/>
      <c r="E567" s="1800">
        <f t="shared" ref="E567:L567" si="64">SUM(E561:E566)</f>
        <v>0</v>
      </c>
      <c r="F567" s="1800">
        <f t="shared" si="64"/>
        <v>0</v>
      </c>
      <c r="G567" s="1800">
        <f t="shared" si="64"/>
        <v>0</v>
      </c>
      <c r="H567" s="1800">
        <f t="shared" si="64"/>
        <v>0</v>
      </c>
      <c r="I567" s="1800">
        <f t="shared" si="64"/>
        <v>0</v>
      </c>
      <c r="J567" s="1800">
        <f t="shared" si="64"/>
        <v>0</v>
      </c>
      <c r="K567" s="1800">
        <f t="shared" si="64"/>
        <v>0</v>
      </c>
      <c r="L567" s="1800">
        <f t="shared" si="64"/>
        <v>0</v>
      </c>
      <c r="M567" s="248"/>
      <c r="N567" s="15"/>
      <c r="O567" s="15"/>
      <c r="P567" s="15"/>
      <c r="Q567" s="15"/>
      <c r="R567" s="15"/>
      <c r="S567" s="15"/>
      <c r="T567" s="15"/>
      <c r="U567" s="15"/>
      <c r="V567" s="15"/>
      <c r="W567" s="15"/>
      <c r="X567" s="15"/>
      <c r="Y567" s="15"/>
      <c r="Z567" s="15"/>
      <c r="AA567" s="15"/>
    </row>
    <row r="568" spans="1:27" ht="12" customHeight="1" thickTop="1">
      <c r="A568" s="80"/>
      <c r="B568" s="80"/>
      <c r="C568" s="80"/>
      <c r="D568" s="80"/>
      <c r="E568" s="1589"/>
      <c r="F568" s="1589"/>
      <c r="G568" s="1589"/>
      <c r="H568" s="1589"/>
      <c r="I568" s="1589"/>
      <c r="J568" s="1589"/>
      <c r="K568" s="1589"/>
      <c r="L568" s="1589"/>
      <c r="M568" s="177"/>
      <c r="N568" s="80"/>
      <c r="O568" s="80"/>
      <c r="P568" s="80"/>
      <c r="Q568" s="80"/>
      <c r="R568" s="80"/>
      <c r="S568" s="80"/>
      <c r="T568" s="80"/>
      <c r="U568" s="80"/>
      <c r="V568" s="80"/>
      <c r="W568" s="80"/>
      <c r="X568" s="80"/>
      <c r="Y568" s="80"/>
      <c r="Z568" s="80"/>
      <c r="AA568" s="80"/>
    </row>
    <row r="569" spans="1:27" ht="12" customHeight="1">
      <c r="A569" s="80"/>
      <c r="B569" s="80" t="s">
        <v>974</v>
      </c>
      <c r="C569" s="80"/>
      <c r="D569" s="80"/>
      <c r="E569" s="1638">
        <f>-'1a.Detailed SOFP '!G778-'1a.Detailed SOFP '!G779-'1a.Detailed SOFP '!G780-'1a.Detailed SOFP '!G789-'1a.Detailed SOFP '!G790-'1a.Detailed SOFP '!G791-'1a.Detailed SOFP '!G792-'1a.Detailed SOFP '!G793-'1a.Detailed SOFP '!G794-'1a.Detailed SOFP '!G795</f>
        <v>0</v>
      </c>
      <c r="F569" s="1638">
        <f>-'1a.Detailed SOFP '!H778-'1a.Detailed SOFP '!H779-'1a.Detailed SOFP '!H780-'1a.Detailed SOFP '!H789-'1a.Detailed SOFP '!H790-'1a.Detailed SOFP '!H791-'1a.Detailed SOFP '!H792-'1a.Detailed SOFP '!H793-'1a.Detailed SOFP '!H794-'1a.Detailed SOFP '!H795</f>
        <v>0</v>
      </c>
      <c r="G569" s="1638">
        <f>-'1a.Detailed SOFP '!I778-'1a.Detailed SOFP '!I779-'1a.Detailed SOFP '!I780-'1a.Detailed SOFP '!I789-'1a.Detailed SOFP '!I790-'1a.Detailed SOFP '!I791-'1a.Detailed SOFP '!I792-'1a.Detailed SOFP '!I793-'1a.Detailed SOFP '!I794-'1a.Detailed SOFP '!I795</f>
        <v>0</v>
      </c>
      <c r="H569" s="1638">
        <f>-'1a.Detailed SOFP '!J778-'1a.Detailed SOFP '!J779-'1a.Detailed SOFP '!J780-'1a.Detailed SOFP '!J789-'1a.Detailed SOFP '!J790-'1a.Detailed SOFP '!J791-'1a.Detailed SOFP '!J792-'1a.Detailed SOFP '!J793-'1a.Detailed SOFP '!J794-'1a.Detailed SOFP '!J795</f>
        <v>0</v>
      </c>
      <c r="I569" s="1638">
        <f>-'1a.Detailed SOFP '!K778-'1a.Detailed SOFP '!K779-'1a.Detailed SOFP '!K780-'1a.Detailed SOFP '!K789-'1a.Detailed SOFP '!K790-'1a.Detailed SOFP '!K791-'1a.Detailed SOFP '!K792-'1a.Detailed SOFP '!K793-'1a.Detailed SOFP '!K794-'1a.Detailed SOFP '!K795</f>
        <v>0</v>
      </c>
      <c r="J569" s="1638">
        <f>-'1a.Detailed SOFP '!L778-'1a.Detailed SOFP '!L779-'1a.Detailed SOFP '!L780-'1a.Detailed SOFP '!L789-'1a.Detailed SOFP '!L790-'1a.Detailed SOFP '!L791-'1a.Detailed SOFP '!L792-'1a.Detailed SOFP '!L793-'1a.Detailed SOFP '!L794-'1a.Detailed SOFP '!L795</f>
        <v>0</v>
      </c>
      <c r="K569" s="1638">
        <f>-'1a.Detailed SOFP '!M778-'1a.Detailed SOFP '!M779-'1a.Detailed SOFP '!M780-'1a.Detailed SOFP '!M789-'1a.Detailed SOFP '!M790-'1a.Detailed SOFP '!M791-'1a.Detailed SOFP '!M792-'1a.Detailed SOFP '!M793-'1a.Detailed SOFP '!M794-'1a.Detailed SOFP '!M795</f>
        <v>0</v>
      </c>
      <c r="L569" s="1638">
        <f>-'1a.Detailed SOFP '!N778-'1a.Detailed SOFP '!N779-'1a.Detailed SOFP '!N780-'1a.Detailed SOFP '!N789-'1a.Detailed SOFP '!N790-'1a.Detailed SOFP '!N791-'1a.Detailed SOFP '!N792-'1a.Detailed SOFP '!N793-'1a.Detailed SOFP '!N794-'1a.Detailed SOFP '!N795</f>
        <v>0</v>
      </c>
      <c r="M569" s="177"/>
      <c r="N569" s="80"/>
      <c r="O569" s="80"/>
      <c r="P569" s="80"/>
      <c r="Q569" s="80"/>
      <c r="R569" s="80"/>
      <c r="S569" s="80"/>
      <c r="T569" s="80"/>
      <c r="U569" s="80"/>
      <c r="V569" s="80"/>
      <c r="W569" s="80"/>
      <c r="X569" s="80"/>
      <c r="Y569" s="80"/>
      <c r="Z569" s="80"/>
      <c r="AA569" s="80"/>
    </row>
    <row r="570" spans="1:27" ht="12" customHeight="1">
      <c r="A570" s="80"/>
      <c r="B570" s="80" t="s">
        <v>975</v>
      </c>
      <c r="C570" s="80"/>
      <c r="D570" s="80"/>
      <c r="E570" s="1799">
        <f>-'1a.Detailed SOFP '!G896-'1a.Detailed SOFP '!G897-'1a.Detailed SOFP '!G898-'1a.Detailed SOFP '!G903-'1a.Detailed SOFP '!G904-'1a.Detailed SOFP '!G905-'1a.Detailed SOFP '!G906-'1a.Detailed SOFP '!G907-'1a.Detailed SOFP '!G908-'1a.Detailed SOFP '!G910-'1a.Detailed SOFP '!G909</f>
        <v>0</v>
      </c>
      <c r="F570" s="1799">
        <f>-'1a.Detailed SOFP '!H896-'1a.Detailed SOFP '!H897-'1a.Detailed SOFP '!H898-'1a.Detailed SOFP '!H903-'1a.Detailed SOFP '!H904-'1a.Detailed SOFP '!H905-'1a.Detailed SOFP '!H906-'1a.Detailed SOFP '!H907-'1a.Detailed SOFP '!H908-'1a.Detailed SOFP '!H910-'1a.Detailed SOFP '!H909</f>
        <v>0</v>
      </c>
      <c r="G570" s="1799">
        <f>-'1a.Detailed SOFP '!I896-'1a.Detailed SOFP '!I897-'1a.Detailed SOFP '!I898-'1a.Detailed SOFP '!I903-'1a.Detailed SOFP '!I904-'1a.Detailed SOFP '!I905-'1a.Detailed SOFP '!I906-'1a.Detailed SOFP '!I907-'1a.Detailed SOFP '!I908-'1a.Detailed SOFP '!I910-'1a.Detailed SOFP '!I909</f>
        <v>0</v>
      </c>
      <c r="H570" s="1799">
        <f>-'1a.Detailed SOFP '!J896-'1a.Detailed SOFP '!J897-'1a.Detailed SOFP '!J898-'1a.Detailed SOFP '!J903-'1a.Detailed SOFP '!J904-'1a.Detailed SOFP '!J905-'1a.Detailed SOFP '!J906-'1a.Detailed SOFP '!J907-'1a.Detailed SOFP '!J908-'1a.Detailed SOFP '!J910-'1a.Detailed SOFP '!J909</f>
        <v>0</v>
      </c>
      <c r="I570" s="1799">
        <f>-'1a.Detailed SOFP '!K896-'1a.Detailed SOFP '!K897-'1a.Detailed SOFP '!K898-'1a.Detailed SOFP '!K903-'1a.Detailed SOFP '!K904-'1a.Detailed SOFP '!K905-'1a.Detailed SOFP '!K906-'1a.Detailed SOFP '!K907-'1a.Detailed SOFP '!K908-'1a.Detailed SOFP '!K910-'1a.Detailed SOFP '!K909</f>
        <v>0</v>
      </c>
      <c r="J570" s="1799">
        <f>-'1a.Detailed SOFP '!L896-'1a.Detailed SOFP '!L897-'1a.Detailed SOFP '!L898-'1a.Detailed SOFP '!L903-'1a.Detailed SOFP '!L904-'1a.Detailed SOFP '!L905-'1a.Detailed SOFP '!L906-'1a.Detailed SOFP '!L907-'1a.Detailed SOFP '!L908-'1a.Detailed SOFP '!L910-'1a.Detailed SOFP '!L909</f>
        <v>0</v>
      </c>
      <c r="K570" s="1799">
        <f>-'1a.Detailed SOFP '!M896-'1a.Detailed SOFP '!M897-'1a.Detailed SOFP '!M898-'1a.Detailed SOFP '!M903-'1a.Detailed SOFP '!M904-'1a.Detailed SOFP '!M905-'1a.Detailed SOFP '!M906-'1a.Detailed SOFP '!M907-'1a.Detailed SOFP '!M908-'1a.Detailed SOFP '!M910-'1a.Detailed SOFP '!M909</f>
        <v>0</v>
      </c>
      <c r="L570" s="1799">
        <f>-'1a.Detailed SOFP '!N896-'1a.Detailed SOFP '!N897-'1a.Detailed SOFP '!N898-'1a.Detailed SOFP '!N903-'1a.Detailed SOFP '!N904-'1a.Detailed SOFP '!N905-'1a.Detailed SOFP '!N906-'1a.Detailed SOFP '!N907-'1a.Detailed SOFP '!N908-'1a.Detailed SOFP '!N910-'1a.Detailed SOFP '!N909</f>
        <v>0</v>
      </c>
      <c r="M570" s="177"/>
      <c r="N570" s="80"/>
      <c r="O570" s="80"/>
      <c r="P570" s="80"/>
      <c r="Q570" s="80"/>
      <c r="R570" s="80"/>
      <c r="S570" s="80"/>
      <c r="T570" s="80"/>
      <c r="U570" s="80"/>
      <c r="V570" s="80"/>
      <c r="W570" s="80"/>
      <c r="X570" s="80"/>
      <c r="Y570" s="80"/>
      <c r="Z570" s="80"/>
      <c r="AA570" s="80"/>
    </row>
    <row r="571" spans="1:27" ht="12" customHeight="1" thickBot="1">
      <c r="A571" s="15"/>
      <c r="B571" s="15" t="s">
        <v>232</v>
      </c>
      <c r="C571" s="15"/>
      <c r="D571" s="15"/>
      <c r="E571" s="1800">
        <f t="shared" ref="E571:L571" si="65">SUM(E569:E570)</f>
        <v>0</v>
      </c>
      <c r="F571" s="1800">
        <f t="shared" si="65"/>
        <v>0</v>
      </c>
      <c r="G571" s="1800">
        <f t="shared" si="65"/>
        <v>0</v>
      </c>
      <c r="H571" s="1800">
        <f t="shared" si="65"/>
        <v>0</v>
      </c>
      <c r="I571" s="1800">
        <f t="shared" si="65"/>
        <v>0</v>
      </c>
      <c r="J571" s="1800">
        <f t="shared" si="65"/>
        <v>0</v>
      </c>
      <c r="K571" s="1800">
        <f t="shared" si="65"/>
        <v>0</v>
      </c>
      <c r="L571" s="1800">
        <f t="shared" si="65"/>
        <v>0</v>
      </c>
      <c r="M571" s="248"/>
      <c r="N571" s="15"/>
      <c r="O571" s="15"/>
      <c r="P571" s="15"/>
      <c r="Q571" s="15"/>
      <c r="R571" s="15"/>
      <c r="S571" s="15"/>
      <c r="T571" s="15"/>
      <c r="U571" s="15"/>
      <c r="V571" s="15"/>
      <c r="W571" s="15"/>
      <c r="X571" s="15"/>
      <c r="Y571" s="15"/>
      <c r="Z571" s="15"/>
      <c r="AA571" s="15"/>
    </row>
    <row r="572" spans="1:27" ht="12" customHeight="1" thickTop="1">
      <c r="A572" s="80"/>
      <c r="B572" s="80"/>
      <c r="C572" s="80"/>
      <c r="D572" s="80"/>
      <c r="E572" s="1589"/>
      <c r="F572" s="1589"/>
      <c r="G572" s="1589"/>
      <c r="H572" s="1589"/>
      <c r="I572" s="1589"/>
      <c r="J572" s="1589"/>
      <c r="K572" s="1589"/>
      <c r="L572" s="1589"/>
      <c r="M572" s="177"/>
      <c r="N572" s="80"/>
      <c r="O572" s="80"/>
      <c r="P572" s="80"/>
      <c r="Q572" s="80"/>
      <c r="R572" s="80"/>
      <c r="S572" s="80"/>
      <c r="T572" s="80"/>
      <c r="U572" s="80"/>
      <c r="V572" s="80"/>
      <c r="W572" s="80"/>
      <c r="X572" s="80"/>
      <c r="Y572" s="80"/>
      <c r="Z572" s="80"/>
      <c r="AA572" s="80"/>
    </row>
    <row r="573" spans="1:27" ht="12.75" customHeight="1">
      <c r="A573" s="272"/>
      <c r="B573" s="328" t="s">
        <v>618</v>
      </c>
      <c r="C573" s="144"/>
      <c r="D573" s="144"/>
      <c r="E573" s="1671">
        <f t="shared" ref="E573:L573" si="66">E567-E571</f>
        <v>0</v>
      </c>
      <c r="F573" s="1671">
        <f t="shared" si="66"/>
        <v>0</v>
      </c>
      <c r="G573" s="1671">
        <f t="shared" si="66"/>
        <v>0</v>
      </c>
      <c r="H573" s="1671">
        <f t="shared" si="66"/>
        <v>0</v>
      </c>
      <c r="I573" s="1671">
        <f t="shared" si="66"/>
        <v>0</v>
      </c>
      <c r="J573" s="1671">
        <f t="shared" si="66"/>
        <v>0</v>
      </c>
      <c r="K573" s="1671">
        <f t="shared" si="66"/>
        <v>0</v>
      </c>
      <c r="L573" s="1671">
        <f t="shared" si="66"/>
        <v>0</v>
      </c>
      <c r="M573" s="760"/>
      <c r="N573" s="272"/>
      <c r="O573" s="272"/>
      <c r="P573" s="272"/>
      <c r="Q573" s="272"/>
      <c r="R573" s="272"/>
      <c r="S573" s="272"/>
      <c r="T573" s="272"/>
      <c r="U573" s="272"/>
      <c r="V573" s="272"/>
      <c r="W573" s="272"/>
      <c r="X573" s="272"/>
      <c r="Y573" s="272"/>
      <c r="Z573" s="272"/>
      <c r="AA573" s="272"/>
    </row>
    <row r="574" spans="1:27" ht="12" customHeight="1">
      <c r="A574" s="272"/>
      <c r="B574" s="144"/>
      <c r="C574" s="144"/>
      <c r="D574" s="144"/>
      <c r="E574" s="144"/>
      <c r="F574" s="144"/>
      <c r="G574" s="144"/>
      <c r="H574" s="144"/>
      <c r="I574" s="144"/>
      <c r="J574" s="144"/>
      <c r="K574" s="144"/>
      <c r="L574" s="144"/>
      <c r="M574" s="760"/>
      <c r="N574" s="272"/>
      <c r="O574" s="272"/>
      <c r="P574" s="272"/>
      <c r="Q574" s="272"/>
      <c r="R574" s="272"/>
      <c r="S574" s="272"/>
      <c r="T574" s="272"/>
      <c r="U574" s="272"/>
      <c r="V574" s="272"/>
      <c r="W574" s="272"/>
      <c r="X574" s="272"/>
      <c r="Y574" s="272"/>
      <c r="Z574" s="272"/>
      <c r="AA574" s="272"/>
    </row>
    <row r="575" spans="1:27" ht="12" customHeight="1">
      <c r="A575" s="272"/>
      <c r="B575" s="1984" t="s">
        <v>1555</v>
      </c>
      <c r="C575" s="1972"/>
      <c r="D575" s="1972"/>
      <c r="E575" s="1972"/>
      <c r="F575" s="1972"/>
      <c r="G575" s="1972"/>
      <c r="H575" s="1972"/>
      <c r="I575" s="1972"/>
      <c r="J575" s="1972"/>
      <c r="K575" s="1972"/>
      <c r="L575" s="1970"/>
      <c r="M575" s="760"/>
      <c r="N575" s="272"/>
      <c r="O575" s="272"/>
      <c r="P575" s="272"/>
      <c r="Q575" s="272"/>
      <c r="R575" s="272"/>
      <c r="S575" s="272"/>
      <c r="T575" s="272"/>
      <c r="U575" s="272"/>
      <c r="V575" s="272"/>
      <c r="W575" s="272"/>
      <c r="X575" s="272"/>
      <c r="Y575" s="272"/>
      <c r="Z575" s="272"/>
      <c r="AA575" s="272"/>
    </row>
    <row r="576" spans="1:27" ht="12" customHeight="1">
      <c r="A576" s="80"/>
      <c r="B576" s="80"/>
      <c r="C576" s="80"/>
      <c r="D576" s="80"/>
      <c r="E576" s="80"/>
      <c r="F576" s="80"/>
      <c r="G576" s="80"/>
      <c r="H576" s="80"/>
      <c r="I576" s="80"/>
      <c r="J576" s="80"/>
      <c r="K576" s="80"/>
      <c r="L576" s="80"/>
      <c r="M576" s="177"/>
      <c r="N576" s="80"/>
      <c r="O576" s="80"/>
      <c r="P576" s="80"/>
      <c r="Q576" s="80"/>
      <c r="R576" s="80"/>
      <c r="S576" s="80"/>
      <c r="T576" s="80"/>
      <c r="U576" s="80"/>
      <c r="V576" s="80"/>
      <c r="W576" s="80"/>
      <c r="X576" s="80"/>
      <c r="Y576" s="80"/>
      <c r="Z576" s="80"/>
      <c r="AA576" s="80"/>
    </row>
    <row r="577" spans="1:27" ht="12" customHeight="1">
      <c r="A577" s="80"/>
      <c r="B577" s="1117" t="s">
        <v>1556</v>
      </c>
      <c r="C577" s="1117"/>
      <c r="D577" s="1117"/>
      <c r="E577" s="1117"/>
      <c r="F577" s="1117"/>
      <c r="G577" s="1117"/>
      <c r="H577" s="1117"/>
      <c r="I577" s="1117"/>
      <c r="J577" s="1117"/>
      <c r="K577" s="1117"/>
      <c r="L577" s="1117"/>
      <c r="M577" s="177"/>
      <c r="N577" s="80"/>
      <c r="O577" s="80"/>
      <c r="P577" s="80"/>
      <c r="Q577" s="80"/>
      <c r="R577" s="80"/>
      <c r="S577" s="80"/>
      <c r="T577" s="80"/>
      <c r="U577" s="80"/>
      <c r="V577" s="80"/>
      <c r="W577" s="80"/>
      <c r="X577" s="80"/>
      <c r="Y577" s="80"/>
      <c r="Z577" s="80"/>
      <c r="AA577" s="80"/>
    </row>
    <row r="578" spans="1:27" ht="12" customHeight="1">
      <c r="A578" s="80"/>
      <c r="B578" s="80"/>
      <c r="C578" s="80"/>
      <c r="D578" s="80"/>
      <c r="E578" s="80"/>
      <c r="F578" s="80"/>
      <c r="G578" s="80"/>
      <c r="H578" s="80"/>
      <c r="I578" s="80"/>
      <c r="J578" s="80"/>
      <c r="K578" s="80"/>
      <c r="L578" s="80"/>
      <c r="M578" s="177"/>
      <c r="N578" s="80"/>
      <c r="O578" s="80"/>
      <c r="P578" s="80"/>
      <c r="Q578" s="80"/>
      <c r="R578" s="80"/>
      <c r="S578" s="80"/>
      <c r="T578" s="80"/>
      <c r="U578" s="80"/>
      <c r="V578" s="80"/>
      <c r="W578" s="80"/>
      <c r="X578" s="80"/>
      <c r="Y578" s="80"/>
      <c r="Z578" s="80"/>
      <c r="AA578" s="80"/>
    </row>
    <row r="579" spans="1:27" ht="12.75" customHeight="1">
      <c r="A579" s="13"/>
      <c r="B579" s="124" t="s">
        <v>613</v>
      </c>
      <c r="C579" s="125"/>
      <c r="D579" s="126"/>
      <c r="E579" s="127"/>
      <c r="F579" s="126"/>
      <c r="G579" s="128"/>
      <c r="H579" s="128"/>
      <c r="I579" s="129"/>
      <c r="J579" s="125"/>
      <c r="K579" s="125"/>
      <c r="L579" s="130"/>
      <c r="M579" s="743"/>
      <c r="N579" s="123"/>
      <c r="O579" s="13"/>
      <c r="P579" s="13"/>
      <c r="Q579" s="13"/>
      <c r="R579" s="13"/>
      <c r="S579" s="13"/>
      <c r="T579" s="13"/>
      <c r="U579" s="13"/>
      <c r="V579" s="13"/>
      <c r="W579" s="13"/>
      <c r="X579" s="13"/>
      <c r="Y579" s="13"/>
      <c r="Z579" s="13"/>
      <c r="AA579" s="13"/>
    </row>
    <row r="580" spans="1:27" ht="12.75" customHeight="1">
      <c r="A580" s="15"/>
      <c r="B580" s="1099"/>
      <c r="C580" s="1093"/>
      <c r="D580" s="1100"/>
      <c r="E580" s="1101"/>
      <c r="F580" s="1100"/>
      <c r="G580" s="1102"/>
      <c r="H580" s="1102"/>
      <c r="I580" s="1103"/>
      <c r="J580" s="1093"/>
      <c r="K580" s="1093"/>
      <c r="L580" s="1104"/>
      <c r="M580" s="248"/>
      <c r="N580" s="15"/>
      <c r="O580" s="15"/>
      <c r="P580" s="15"/>
      <c r="Q580" s="15"/>
      <c r="R580" s="15"/>
      <c r="S580" s="15"/>
      <c r="T580" s="15"/>
      <c r="U580" s="15"/>
      <c r="V580" s="15"/>
      <c r="W580" s="15"/>
      <c r="X580" s="15"/>
      <c r="Y580" s="15"/>
      <c r="Z580" s="15"/>
      <c r="AA580" s="15"/>
    </row>
    <row r="581" spans="1:27" ht="12.75" customHeight="1">
      <c r="A581" s="15"/>
      <c r="B581" s="1099"/>
      <c r="C581" s="1093"/>
      <c r="D581" s="1100"/>
      <c r="E581" s="1101"/>
      <c r="F581" s="1100"/>
      <c r="G581" s="1102"/>
      <c r="H581" s="1102"/>
      <c r="I581" s="1103"/>
      <c r="J581" s="1093"/>
      <c r="K581" s="1093"/>
      <c r="L581" s="1104"/>
      <c r="M581" s="248"/>
      <c r="N581" s="15"/>
      <c r="O581" s="15"/>
      <c r="P581" s="15"/>
      <c r="Q581" s="15"/>
      <c r="R581" s="15"/>
      <c r="S581" s="15"/>
      <c r="T581" s="15"/>
      <c r="U581" s="15"/>
      <c r="V581" s="15"/>
      <c r="W581" s="15"/>
      <c r="X581" s="15"/>
      <c r="Y581" s="15"/>
      <c r="Z581" s="15"/>
      <c r="AA581" s="15"/>
    </row>
    <row r="582" spans="1:27" ht="12.75" customHeight="1">
      <c r="A582" s="15"/>
      <c r="B582" s="1099"/>
      <c r="C582" s="1093"/>
      <c r="D582" s="1100"/>
      <c r="E582" s="1101"/>
      <c r="F582" s="1100"/>
      <c r="G582" s="1102"/>
      <c r="H582" s="1102"/>
      <c r="I582" s="1103"/>
      <c r="J582" s="1093"/>
      <c r="K582" s="1093"/>
      <c r="L582" s="1104"/>
      <c r="M582" s="248"/>
      <c r="N582" s="15"/>
      <c r="O582" s="15"/>
      <c r="P582" s="15"/>
      <c r="Q582" s="15"/>
      <c r="R582" s="15"/>
      <c r="S582" s="15"/>
      <c r="T582" s="15"/>
      <c r="U582" s="15"/>
      <c r="V582" s="15"/>
      <c r="W582" s="15"/>
      <c r="X582" s="15"/>
      <c r="Y582" s="15"/>
      <c r="Z582" s="15"/>
      <c r="AA582" s="15"/>
    </row>
    <row r="583" spans="1:27" ht="12.75" customHeight="1">
      <c r="A583" s="15"/>
      <c r="B583" s="1099"/>
      <c r="C583" s="1093"/>
      <c r="D583" s="1100"/>
      <c r="E583" s="1101"/>
      <c r="F583" s="1100"/>
      <c r="G583" s="1102"/>
      <c r="H583" s="1102"/>
      <c r="I583" s="1103"/>
      <c r="J583" s="1093"/>
      <c r="K583" s="1093"/>
      <c r="L583" s="1104"/>
      <c r="M583" s="248"/>
      <c r="N583" s="15"/>
      <c r="O583" s="15"/>
      <c r="P583" s="15"/>
      <c r="Q583" s="15"/>
      <c r="R583" s="15"/>
      <c r="S583" s="15"/>
      <c r="T583" s="15"/>
      <c r="U583" s="15"/>
      <c r="V583" s="15"/>
      <c r="W583" s="15"/>
      <c r="X583" s="15"/>
      <c r="Y583" s="15"/>
      <c r="Z583" s="15"/>
      <c r="AA583" s="15"/>
    </row>
    <row r="584" spans="1:27" ht="12.75" customHeight="1">
      <c r="A584" s="15"/>
      <c r="B584" s="1099"/>
      <c r="C584" s="1093"/>
      <c r="D584" s="1100"/>
      <c r="E584" s="1101"/>
      <c r="F584" s="1100"/>
      <c r="G584" s="1102"/>
      <c r="H584" s="1102"/>
      <c r="I584" s="1103"/>
      <c r="J584" s="1093"/>
      <c r="K584" s="1093"/>
      <c r="L584" s="1104"/>
      <c r="M584" s="248"/>
      <c r="N584" s="15"/>
      <c r="O584" s="15"/>
      <c r="P584" s="15"/>
      <c r="Q584" s="15"/>
      <c r="R584" s="15"/>
      <c r="S584" s="15"/>
      <c r="T584" s="15"/>
      <c r="U584" s="15"/>
      <c r="V584" s="15"/>
      <c r="W584" s="15"/>
      <c r="X584" s="15"/>
      <c r="Y584" s="15"/>
      <c r="Z584" s="15"/>
      <c r="AA584" s="15"/>
    </row>
    <row r="585" spans="1:27" ht="12.75" customHeight="1">
      <c r="A585" s="15"/>
      <c r="B585" s="1099"/>
      <c r="C585" s="1093"/>
      <c r="D585" s="1100"/>
      <c r="E585" s="1101"/>
      <c r="F585" s="1100"/>
      <c r="G585" s="1102"/>
      <c r="H585" s="1102"/>
      <c r="I585" s="1103"/>
      <c r="J585" s="1093"/>
      <c r="K585" s="1093"/>
      <c r="L585" s="1104"/>
      <c r="M585" s="248"/>
      <c r="N585" s="15"/>
      <c r="O585" s="15"/>
      <c r="P585" s="15"/>
      <c r="Q585" s="15"/>
      <c r="R585" s="15"/>
      <c r="S585" s="15"/>
      <c r="T585" s="15"/>
      <c r="U585" s="15"/>
      <c r="V585" s="15"/>
      <c r="W585" s="15"/>
      <c r="X585" s="15"/>
      <c r="Y585" s="15"/>
      <c r="Z585" s="15"/>
      <c r="AA585" s="15"/>
    </row>
    <row r="586" spans="1:27" ht="12.75" customHeight="1">
      <c r="A586" s="15"/>
      <c r="B586" s="1099"/>
      <c r="C586" s="1093"/>
      <c r="D586" s="1100"/>
      <c r="E586" s="1101"/>
      <c r="F586" s="1100"/>
      <c r="G586" s="1102"/>
      <c r="H586" s="1102"/>
      <c r="I586" s="1103"/>
      <c r="J586" s="1093"/>
      <c r="K586" s="1093"/>
      <c r="L586" s="1104"/>
      <c r="M586" s="248"/>
      <c r="N586" s="15"/>
      <c r="O586" s="15"/>
      <c r="P586" s="15"/>
      <c r="Q586" s="15"/>
      <c r="R586" s="15"/>
      <c r="S586" s="15"/>
      <c r="T586" s="15"/>
      <c r="U586" s="15"/>
      <c r="V586" s="15"/>
      <c r="W586" s="15"/>
      <c r="X586" s="15"/>
      <c r="Y586" s="15"/>
      <c r="Z586" s="15"/>
      <c r="AA586" s="15"/>
    </row>
    <row r="587" spans="1:27" ht="12.75" customHeight="1">
      <c r="A587" s="15"/>
      <c r="B587" s="1105"/>
      <c r="C587" s="1093"/>
      <c r="D587" s="1100"/>
      <c r="E587" s="1101"/>
      <c r="F587" s="1100"/>
      <c r="G587" s="1102"/>
      <c r="H587" s="1102"/>
      <c r="I587" s="1103"/>
      <c r="J587" s="1093"/>
      <c r="K587" s="1093"/>
      <c r="L587" s="1104"/>
      <c r="M587" s="248"/>
      <c r="N587" s="15"/>
      <c r="O587" s="15"/>
      <c r="P587" s="15"/>
      <c r="Q587" s="15"/>
      <c r="R587" s="15"/>
      <c r="S587" s="15"/>
      <c r="T587" s="15"/>
      <c r="U587" s="15"/>
      <c r="V587" s="15"/>
      <c r="W587" s="15"/>
      <c r="X587" s="15"/>
      <c r="Y587" s="15"/>
      <c r="Z587" s="15"/>
      <c r="AA587" s="15"/>
    </row>
    <row r="588" spans="1:27" ht="12.75" customHeight="1">
      <c r="A588" s="15"/>
      <c r="B588" s="1105"/>
      <c r="C588" s="1093"/>
      <c r="D588" s="1100"/>
      <c r="E588" s="1101"/>
      <c r="F588" s="1100"/>
      <c r="G588" s="1102"/>
      <c r="H588" s="1102"/>
      <c r="I588" s="1103"/>
      <c r="J588" s="1093"/>
      <c r="K588" s="1093"/>
      <c r="L588" s="1104"/>
      <c r="M588" s="248"/>
      <c r="N588" s="15"/>
      <c r="O588" s="15"/>
      <c r="P588" s="15"/>
      <c r="Q588" s="15"/>
      <c r="R588" s="15"/>
      <c r="S588" s="15"/>
      <c r="T588" s="15"/>
      <c r="U588" s="15"/>
      <c r="V588" s="15"/>
      <c r="W588" s="15"/>
      <c r="X588" s="15"/>
      <c r="Y588" s="15"/>
      <c r="Z588" s="15"/>
      <c r="AA588" s="15"/>
    </row>
    <row r="589" spans="1:27" ht="12.75" customHeight="1">
      <c r="A589" s="15"/>
      <c r="B589" s="1106"/>
      <c r="C589" s="1107"/>
      <c r="D589" s="1108"/>
      <c r="E589" s="1109"/>
      <c r="F589" s="1108"/>
      <c r="G589" s="1110"/>
      <c r="H589" s="1110"/>
      <c r="I589" s="1111"/>
      <c r="J589" s="1107"/>
      <c r="K589" s="1107"/>
      <c r="L589" s="1112"/>
      <c r="M589" s="248"/>
      <c r="N589" s="15"/>
      <c r="O589" s="15"/>
      <c r="P589" s="15"/>
      <c r="Q589" s="15"/>
      <c r="R589" s="15"/>
      <c r="S589" s="15"/>
      <c r="T589" s="15"/>
      <c r="U589" s="15"/>
      <c r="V589" s="15"/>
      <c r="W589" s="15"/>
      <c r="X589" s="15"/>
      <c r="Y589" s="15"/>
      <c r="Z589" s="15"/>
      <c r="AA589" s="15"/>
    </row>
    <row r="590" spans="1:27" ht="12" customHeight="1">
      <c r="A590" s="80"/>
      <c r="B590" s="80"/>
      <c r="C590" s="80"/>
      <c r="D590" s="80"/>
      <c r="E590" s="80"/>
      <c r="F590" s="80"/>
      <c r="G590" s="80"/>
      <c r="H590" s="80"/>
      <c r="I590" s="80"/>
      <c r="J590" s="80"/>
      <c r="K590" s="80"/>
      <c r="L590" s="80"/>
      <c r="M590" s="177"/>
      <c r="N590" s="80"/>
      <c r="O590" s="80"/>
      <c r="P590" s="80"/>
      <c r="Q590" s="80"/>
      <c r="R590" s="80"/>
      <c r="S590" s="80"/>
      <c r="T590" s="80"/>
      <c r="U590" s="80"/>
      <c r="V590" s="80"/>
      <c r="W590" s="80"/>
      <c r="X590" s="80"/>
      <c r="Y590" s="80"/>
      <c r="Z590" s="80"/>
      <c r="AA590" s="80"/>
    </row>
    <row r="591" spans="1:27" ht="12" customHeight="1">
      <c r="A591" s="80"/>
      <c r="B591" s="80"/>
      <c r="C591" s="80"/>
      <c r="D591" s="80"/>
      <c r="E591" s="80"/>
      <c r="F591" s="80"/>
      <c r="G591" s="80"/>
      <c r="H591" s="80"/>
      <c r="I591" s="80"/>
      <c r="J591" s="80"/>
      <c r="K591" s="80"/>
      <c r="L591" s="80"/>
      <c r="M591" s="177"/>
      <c r="N591" s="80"/>
      <c r="O591" s="80"/>
      <c r="P591" s="80"/>
      <c r="Q591" s="80"/>
      <c r="R591" s="80"/>
      <c r="S591" s="80"/>
      <c r="T591" s="80"/>
      <c r="U591" s="80"/>
      <c r="V591" s="80"/>
      <c r="W591" s="80"/>
      <c r="X591" s="80"/>
      <c r="Y591" s="80"/>
      <c r="Z591" s="80"/>
      <c r="AA591" s="80"/>
    </row>
    <row r="592" spans="1:27" ht="12" customHeight="1">
      <c r="A592" s="80"/>
      <c r="B592" s="80"/>
      <c r="C592" s="80"/>
      <c r="D592" s="80"/>
      <c r="E592" s="80"/>
      <c r="F592" s="80"/>
      <c r="G592" s="80"/>
      <c r="H592" s="80"/>
      <c r="I592" s="80"/>
      <c r="J592" s="80"/>
      <c r="K592" s="80"/>
      <c r="L592" s="80"/>
      <c r="M592" s="177"/>
      <c r="N592" s="80"/>
      <c r="O592" s="80"/>
      <c r="P592" s="80"/>
      <c r="Q592" s="80"/>
      <c r="R592" s="80"/>
      <c r="S592" s="80"/>
      <c r="T592" s="80"/>
      <c r="U592" s="80"/>
      <c r="V592" s="80"/>
      <c r="W592" s="80"/>
      <c r="X592" s="80"/>
      <c r="Y592" s="80"/>
      <c r="Z592" s="80"/>
      <c r="AA592" s="80"/>
    </row>
    <row r="593" spans="1:27" ht="12" customHeight="1">
      <c r="A593" s="80"/>
      <c r="B593" s="80"/>
      <c r="C593" s="80"/>
      <c r="D593" s="80"/>
      <c r="E593" s="80"/>
      <c r="F593" s="80"/>
      <c r="G593" s="80"/>
      <c r="H593" s="80"/>
      <c r="I593" s="80"/>
      <c r="J593" s="80"/>
      <c r="K593" s="80"/>
      <c r="L593" s="80"/>
      <c r="M593" s="177"/>
      <c r="N593" s="80"/>
      <c r="O593" s="80"/>
      <c r="P593" s="80"/>
      <c r="Q593" s="80"/>
      <c r="R593" s="80"/>
      <c r="S593" s="80"/>
      <c r="T593" s="80"/>
      <c r="U593" s="80"/>
      <c r="V593" s="80"/>
      <c r="W593" s="80"/>
      <c r="X593" s="80"/>
      <c r="Y593" s="80"/>
      <c r="Z593" s="80"/>
      <c r="AA593" s="80"/>
    </row>
    <row r="594" spans="1:27" ht="12" customHeight="1">
      <c r="A594" s="80"/>
      <c r="B594" s="80"/>
      <c r="C594" s="80"/>
      <c r="D594" s="80"/>
      <c r="E594" s="80"/>
      <c r="F594" s="80"/>
      <c r="G594" s="80"/>
      <c r="H594" s="80"/>
      <c r="I594" s="80"/>
      <c r="J594" s="80"/>
      <c r="K594" s="80"/>
      <c r="L594" s="80"/>
      <c r="M594" s="177"/>
      <c r="N594" s="80"/>
      <c r="O594" s="80"/>
      <c r="P594" s="80"/>
      <c r="Q594" s="80"/>
      <c r="R594" s="80"/>
      <c r="S594" s="80"/>
      <c r="T594" s="80"/>
      <c r="U594" s="80"/>
      <c r="V594" s="80"/>
      <c r="W594" s="80"/>
      <c r="X594" s="80"/>
      <c r="Y594" s="80"/>
      <c r="Z594" s="80"/>
      <c r="AA594" s="80"/>
    </row>
    <row r="595" spans="1:27" ht="12" customHeight="1">
      <c r="A595" s="80"/>
      <c r="B595" s="80"/>
      <c r="C595" s="80"/>
      <c r="D595" s="80"/>
      <c r="E595" s="80"/>
      <c r="F595" s="80"/>
      <c r="G595" s="80"/>
      <c r="H595" s="80"/>
      <c r="I595" s="80"/>
      <c r="J595" s="80"/>
      <c r="K595" s="80"/>
      <c r="L595" s="80"/>
      <c r="M595" s="177"/>
      <c r="N595" s="80"/>
      <c r="O595" s="80"/>
      <c r="P595" s="80"/>
      <c r="Q595" s="80"/>
      <c r="R595" s="80"/>
      <c r="S595" s="80"/>
      <c r="T595" s="80"/>
      <c r="U595" s="80"/>
      <c r="V595" s="80"/>
      <c r="W595" s="80"/>
      <c r="X595" s="80"/>
      <c r="Y595" s="80"/>
      <c r="Z595" s="80"/>
      <c r="AA595" s="80"/>
    </row>
    <row r="596" spans="1:27" ht="12" customHeight="1">
      <c r="A596" s="80"/>
      <c r="B596" s="80"/>
      <c r="C596" s="80"/>
      <c r="D596" s="80"/>
      <c r="E596" s="80"/>
      <c r="F596" s="80"/>
      <c r="G596" s="80"/>
      <c r="H596" s="80"/>
      <c r="I596" s="80"/>
      <c r="J596" s="80"/>
      <c r="K596" s="80"/>
      <c r="L596" s="80"/>
      <c r="M596" s="177"/>
      <c r="N596" s="80"/>
      <c r="O596" s="80"/>
      <c r="P596" s="80"/>
      <c r="Q596" s="80"/>
      <c r="R596" s="80"/>
      <c r="S596" s="80"/>
      <c r="T596" s="80"/>
      <c r="U596" s="80"/>
      <c r="V596" s="80"/>
      <c r="W596" s="80"/>
      <c r="X596" s="80"/>
      <c r="Y596" s="80"/>
      <c r="Z596" s="80"/>
      <c r="AA596" s="80"/>
    </row>
    <row r="597" spans="1:27" ht="12" customHeight="1">
      <c r="A597" s="80"/>
      <c r="B597" s="80"/>
      <c r="C597" s="80"/>
      <c r="D597" s="80"/>
      <c r="E597" s="80"/>
      <c r="F597" s="80"/>
      <c r="G597" s="80"/>
      <c r="H597" s="80"/>
      <c r="I597" s="80"/>
      <c r="J597" s="80"/>
      <c r="K597" s="80"/>
      <c r="L597" s="80"/>
      <c r="M597" s="177"/>
      <c r="N597" s="80"/>
      <c r="O597" s="80"/>
      <c r="P597" s="80"/>
      <c r="Q597" s="80"/>
      <c r="R597" s="80"/>
      <c r="S597" s="80"/>
      <c r="T597" s="80"/>
      <c r="U597" s="80"/>
      <c r="V597" s="80"/>
      <c r="W597" s="80"/>
      <c r="X597" s="80"/>
      <c r="Y597" s="80"/>
      <c r="Z597" s="80"/>
      <c r="AA597" s="80"/>
    </row>
    <row r="598" spans="1:27" ht="12" customHeight="1">
      <c r="A598" s="80"/>
      <c r="B598" s="80"/>
      <c r="C598" s="80"/>
      <c r="D598" s="80"/>
      <c r="E598" s="80"/>
      <c r="F598" s="80"/>
      <c r="G598" s="80"/>
      <c r="H598" s="80"/>
      <c r="I598" s="80"/>
      <c r="J598" s="80"/>
      <c r="K598" s="80"/>
      <c r="L598" s="80"/>
      <c r="M598" s="177"/>
      <c r="N598" s="80"/>
      <c r="O598" s="80"/>
      <c r="P598" s="80"/>
      <c r="Q598" s="80"/>
      <c r="R598" s="80"/>
      <c r="S598" s="80"/>
      <c r="T598" s="80"/>
      <c r="U598" s="80"/>
      <c r="V598" s="80"/>
      <c r="W598" s="80"/>
      <c r="X598" s="80"/>
      <c r="Y598" s="80"/>
      <c r="Z598" s="80"/>
      <c r="AA598" s="80"/>
    </row>
    <row r="599" spans="1:27" ht="12" customHeight="1">
      <c r="A599" s="80"/>
      <c r="B599" s="80"/>
      <c r="C599" s="80"/>
      <c r="D599" s="80"/>
      <c r="E599" s="80"/>
      <c r="F599" s="80"/>
      <c r="G599" s="80"/>
      <c r="H599" s="80"/>
      <c r="I599" s="80"/>
      <c r="J599" s="80"/>
      <c r="K599" s="80"/>
      <c r="L599" s="80"/>
      <c r="M599" s="177"/>
      <c r="N599" s="80"/>
      <c r="O599" s="80"/>
      <c r="P599" s="80"/>
      <c r="Q599" s="80"/>
      <c r="R599" s="80"/>
      <c r="S599" s="80"/>
      <c r="T599" s="80"/>
      <c r="U599" s="80"/>
      <c r="V599" s="80"/>
      <c r="W599" s="80"/>
      <c r="X599" s="80"/>
      <c r="Y599" s="80"/>
      <c r="Z599" s="80"/>
      <c r="AA599" s="80"/>
    </row>
    <row r="600" spans="1:27" ht="12" customHeight="1">
      <c r="A600" s="80"/>
      <c r="B600" s="80"/>
      <c r="C600" s="80"/>
      <c r="D600" s="80"/>
      <c r="E600" s="80"/>
      <c r="F600" s="80"/>
      <c r="G600" s="80"/>
      <c r="H600" s="80"/>
      <c r="I600" s="80"/>
      <c r="J600" s="80"/>
      <c r="K600" s="80"/>
      <c r="L600" s="80"/>
      <c r="M600" s="177"/>
      <c r="N600" s="80"/>
      <c r="O600" s="80"/>
      <c r="P600" s="80"/>
      <c r="Q600" s="80"/>
      <c r="R600" s="80"/>
      <c r="S600" s="80"/>
      <c r="T600" s="80"/>
      <c r="U600" s="80"/>
      <c r="V600" s="80"/>
      <c r="W600" s="80"/>
      <c r="X600" s="80"/>
      <c r="Y600" s="80"/>
      <c r="Z600" s="80"/>
      <c r="AA600" s="80"/>
    </row>
    <row r="601" spans="1:27" ht="12" customHeight="1">
      <c r="A601" s="80"/>
      <c r="B601" s="80"/>
      <c r="C601" s="80"/>
      <c r="D601" s="80"/>
      <c r="E601" s="80"/>
      <c r="F601" s="80"/>
      <c r="G601" s="80"/>
      <c r="H601" s="80"/>
      <c r="I601" s="80"/>
      <c r="J601" s="80"/>
      <c r="K601" s="80"/>
      <c r="L601" s="80"/>
      <c r="M601" s="177"/>
      <c r="N601" s="80"/>
      <c r="O601" s="80"/>
      <c r="P601" s="80"/>
      <c r="Q601" s="80"/>
      <c r="R601" s="80"/>
      <c r="S601" s="80"/>
      <c r="T601" s="80"/>
      <c r="U601" s="80"/>
      <c r="V601" s="80"/>
      <c r="W601" s="80"/>
      <c r="X601" s="80"/>
      <c r="Y601" s="80"/>
      <c r="Z601" s="80"/>
      <c r="AA601" s="80"/>
    </row>
    <row r="602" spans="1:27" ht="12" customHeight="1">
      <c r="A602" s="80"/>
      <c r="B602" s="80"/>
      <c r="C602" s="80"/>
      <c r="D602" s="80"/>
      <c r="E602" s="80"/>
      <c r="F602" s="80"/>
      <c r="G602" s="80"/>
      <c r="H602" s="80"/>
      <c r="I602" s="80"/>
      <c r="J602" s="80"/>
      <c r="K602" s="80"/>
      <c r="L602" s="80"/>
      <c r="M602" s="177"/>
      <c r="N602" s="80"/>
      <c r="O602" s="80"/>
      <c r="P602" s="80"/>
      <c r="Q602" s="80"/>
      <c r="R602" s="80"/>
      <c r="S602" s="80"/>
      <c r="T602" s="80"/>
      <c r="U602" s="80"/>
      <c r="V602" s="80"/>
      <c r="W602" s="80"/>
      <c r="X602" s="80"/>
      <c r="Y602" s="80"/>
      <c r="Z602" s="80"/>
      <c r="AA602" s="80"/>
    </row>
    <row r="603" spans="1:27" ht="12" customHeight="1">
      <c r="A603" s="80"/>
      <c r="B603" s="80"/>
      <c r="C603" s="80"/>
      <c r="D603" s="80"/>
      <c r="E603" s="80"/>
      <c r="F603" s="80"/>
      <c r="G603" s="80"/>
      <c r="H603" s="80"/>
      <c r="I603" s="80"/>
      <c r="J603" s="80"/>
      <c r="K603" s="80"/>
      <c r="L603" s="80"/>
      <c r="M603" s="177"/>
      <c r="N603" s="80"/>
      <c r="O603" s="80"/>
      <c r="P603" s="80"/>
      <c r="Q603" s="80"/>
      <c r="R603" s="80"/>
      <c r="S603" s="80"/>
      <c r="T603" s="80"/>
      <c r="U603" s="80"/>
      <c r="V603" s="80"/>
      <c r="W603" s="80"/>
      <c r="X603" s="80"/>
      <c r="Y603" s="80"/>
      <c r="Z603" s="80"/>
      <c r="AA603" s="80"/>
    </row>
    <row r="604" spans="1:27" ht="12" customHeight="1">
      <c r="A604" s="80"/>
      <c r="B604" s="80"/>
      <c r="C604" s="80"/>
      <c r="D604" s="80"/>
      <c r="E604" s="80"/>
      <c r="F604" s="80"/>
      <c r="G604" s="80"/>
      <c r="H604" s="80"/>
      <c r="I604" s="80"/>
      <c r="J604" s="80"/>
      <c r="K604" s="80"/>
      <c r="L604" s="80"/>
      <c r="M604" s="177"/>
      <c r="N604" s="80"/>
      <c r="O604" s="80"/>
      <c r="P604" s="80"/>
      <c r="Q604" s="80"/>
      <c r="R604" s="80"/>
      <c r="S604" s="80"/>
      <c r="T604" s="80"/>
      <c r="U604" s="80"/>
      <c r="V604" s="80"/>
      <c r="W604" s="80"/>
      <c r="X604" s="80"/>
      <c r="Y604" s="80"/>
      <c r="Z604" s="80"/>
      <c r="AA604" s="80"/>
    </row>
    <row r="605" spans="1:27" ht="12" customHeight="1">
      <c r="A605" s="80"/>
      <c r="B605" s="80"/>
      <c r="C605" s="80"/>
      <c r="D605" s="80"/>
      <c r="E605" s="80"/>
      <c r="F605" s="80"/>
      <c r="G605" s="80"/>
      <c r="H605" s="80"/>
      <c r="I605" s="80"/>
      <c r="J605" s="80"/>
      <c r="K605" s="80"/>
      <c r="L605" s="80"/>
      <c r="M605" s="177"/>
      <c r="N605" s="80"/>
      <c r="O605" s="80"/>
      <c r="P605" s="80"/>
      <c r="Q605" s="80"/>
      <c r="R605" s="80"/>
      <c r="S605" s="80"/>
      <c r="T605" s="80"/>
      <c r="U605" s="80"/>
      <c r="V605" s="80"/>
      <c r="W605" s="80"/>
      <c r="X605" s="80"/>
      <c r="Y605" s="80"/>
      <c r="Z605" s="80"/>
      <c r="AA605" s="80"/>
    </row>
    <row r="606" spans="1:27" ht="12" customHeight="1">
      <c r="A606" s="80"/>
      <c r="B606" s="80"/>
      <c r="C606" s="80"/>
      <c r="D606" s="80"/>
      <c r="E606" s="80"/>
      <c r="F606" s="80"/>
      <c r="G606" s="80"/>
      <c r="H606" s="80"/>
      <c r="I606" s="80"/>
      <c r="J606" s="80"/>
      <c r="K606" s="80"/>
      <c r="L606" s="80"/>
      <c r="M606" s="177"/>
      <c r="N606" s="80"/>
      <c r="O606" s="80"/>
      <c r="P606" s="80"/>
      <c r="Q606" s="80"/>
      <c r="R606" s="80"/>
      <c r="S606" s="80"/>
      <c r="T606" s="80"/>
      <c r="U606" s="80"/>
      <c r="V606" s="80"/>
      <c r="W606" s="80"/>
      <c r="X606" s="80"/>
      <c r="Y606" s="80"/>
      <c r="Z606" s="80"/>
      <c r="AA606" s="80"/>
    </row>
    <row r="607" spans="1:27" ht="12" customHeight="1">
      <c r="A607" s="80"/>
      <c r="B607" s="80"/>
      <c r="C607" s="80"/>
      <c r="D607" s="80"/>
      <c r="E607" s="80"/>
      <c r="F607" s="80"/>
      <c r="G607" s="80"/>
      <c r="H607" s="80"/>
      <c r="I607" s="80"/>
      <c r="J607" s="80"/>
      <c r="K607" s="80"/>
      <c r="L607" s="80"/>
      <c r="M607" s="177"/>
      <c r="N607" s="80"/>
      <c r="O607" s="80"/>
      <c r="P607" s="80"/>
      <c r="Q607" s="80"/>
      <c r="R607" s="80"/>
      <c r="S607" s="80"/>
      <c r="T607" s="80"/>
      <c r="U607" s="80"/>
      <c r="V607" s="80"/>
      <c r="W607" s="80"/>
      <c r="X607" s="80"/>
      <c r="Y607" s="80"/>
      <c r="Z607" s="80"/>
      <c r="AA607" s="80"/>
    </row>
    <row r="608" spans="1:27" ht="12" customHeight="1">
      <c r="A608" s="80"/>
      <c r="B608" s="80"/>
      <c r="C608" s="80"/>
      <c r="D608" s="80"/>
      <c r="E608" s="80"/>
      <c r="F608" s="80"/>
      <c r="G608" s="80"/>
      <c r="H608" s="80"/>
      <c r="I608" s="80"/>
      <c r="J608" s="80"/>
      <c r="K608" s="80"/>
      <c r="L608" s="80"/>
      <c r="M608" s="177"/>
      <c r="N608" s="80"/>
      <c r="O608" s="80"/>
      <c r="P608" s="80"/>
      <c r="Q608" s="80"/>
      <c r="R608" s="80"/>
      <c r="S608" s="80"/>
      <c r="T608" s="80"/>
      <c r="U608" s="80"/>
      <c r="V608" s="80"/>
      <c r="W608" s="80"/>
      <c r="X608" s="80"/>
      <c r="Y608" s="80"/>
      <c r="Z608" s="80"/>
      <c r="AA608" s="80"/>
    </row>
    <row r="609" spans="1:27" ht="12" customHeight="1">
      <c r="A609" s="80"/>
      <c r="B609" s="80"/>
      <c r="C609" s="80"/>
      <c r="D609" s="80"/>
      <c r="E609" s="80"/>
      <c r="F609" s="80"/>
      <c r="G609" s="80"/>
      <c r="H609" s="80"/>
      <c r="I609" s="80"/>
      <c r="J609" s="80"/>
      <c r="K609" s="80"/>
      <c r="L609" s="80"/>
      <c r="M609" s="177"/>
      <c r="N609" s="80"/>
      <c r="O609" s="80"/>
      <c r="P609" s="80"/>
      <c r="Q609" s="80"/>
      <c r="R609" s="80"/>
      <c r="S609" s="80"/>
      <c r="T609" s="80"/>
      <c r="U609" s="80"/>
      <c r="V609" s="80"/>
      <c r="W609" s="80"/>
      <c r="X609" s="80"/>
      <c r="Y609" s="80"/>
      <c r="Z609" s="80"/>
      <c r="AA609" s="80"/>
    </row>
    <row r="610" spans="1:27" ht="12" customHeight="1">
      <c r="A610" s="80"/>
      <c r="B610" s="80"/>
      <c r="C610" s="80"/>
      <c r="D610" s="80"/>
      <c r="E610" s="80"/>
      <c r="F610" s="80"/>
      <c r="G610" s="80"/>
      <c r="H610" s="80"/>
      <c r="I610" s="80"/>
      <c r="J610" s="80"/>
      <c r="K610" s="80"/>
      <c r="L610" s="80"/>
      <c r="M610" s="177"/>
      <c r="N610" s="80"/>
      <c r="O610" s="80"/>
      <c r="P610" s="80"/>
      <c r="Q610" s="80"/>
      <c r="R610" s="80"/>
      <c r="S610" s="80"/>
      <c r="T610" s="80"/>
      <c r="U610" s="80"/>
      <c r="V610" s="80"/>
      <c r="W610" s="80"/>
      <c r="X610" s="80"/>
      <c r="Y610" s="80"/>
      <c r="Z610" s="80"/>
      <c r="AA610" s="80"/>
    </row>
    <row r="611" spans="1:27" ht="12" customHeight="1">
      <c r="A611" s="80"/>
      <c r="B611" s="80"/>
      <c r="C611" s="80"/>
      <c r="D611" s="80"/>
      <c r="E611" s="80"/>
      <c r="F611" s="80"/>
      <c r="G611" s="80"/>
      <c r="H611" s="80"/>
      <c r="I611" s="80"/>
      <c r="J611" s="80"/>
      <c r="K611" s="80"/>
      <c r="L611" s="80"/>
      <c r="M611" s="177"/>
      <c r="N611" s="80"/>
      <c r="O611" s="80"/>
      <c r="P611" s="80"/>
      <c r="Q611" s="80"/>
      <c r="R611" s="80"/>
      <c r="S611" s="80"/>
      <c r="T611" s="80"/>
      <c r="U611" s="80"/>
      <c r="V611" s="80"/>
      <c r="W611" s="80"/>
      <c r="X611" s="80"/>
      <c r="Y611" s="80"/>
      <c r="Z611" s="80"/>
      <c r="AA611" s="80"/>
    </row>
    <row r="612" spans="1:27" ht="12" customHeight="1">
      <c r="A612" s="80"/>
      <c r="B612" s="80"/>
      <c r="C612" s="80"/>
      <c r="D612" s="80"/>
      <c r="E612" s="80"/>
      <c r="F612" s="80"/>
      <c r="G612" s="80"/>
      <c r="H612" s="80"/>
      <c r="I612" s="80"/>
      <c r="J612" s="80"/>
      <c r="K612" s="80"/>
      <c r="L612" s="80"/>
      <c r="M612" s="177"/>
      <c r="N612" s="80"/>
      <c r="O612" s="80"/>
      <c r="P612" s="80"/>
      <c r="Q612" s="80"/>
      <c r="R612" s="80"/>
      <c r="S612" s="80"/>
      <c r="T612" s="80"/>
      <c r="U612" s="80"/>
      <c r="V612" s="80"/>
      <c r="W612" s="80"/>
      <c r="X612" s="80"/>
      <c r="Y612" s="80"/>
      <c r="Z612" s="80"/>
      <c r="AA612" s="80"/>
    </row>
    <row r="613" spans="1:27" ht="12" customHeight="1">
      <c r="A613" s="80"/>
      <c r="B613" s="80"/>
      <c r="C613" s="80"/>
      <c r="D613" s="80"/>
      <c r="E613" s="80"/>
      <c r="F613" s="80"/>
      <c r="G613" s="80"/>
      <c r="H613" s="80"/>
      <c r="I613" s="80"/>
      <c r="J613" s="80"/>
      <c r="K613" s="80"/>
      <c r="L613" s="80"/>
      <c r="M613" s="177"/>
      <c r="N613" s="80"/>
      <c r="O613" s="80"/>
      <c r="P613" s="80"/>
      <c r="Q613" s="80"/>
      <c r="R613" s="80"/>
      <c r="S613" s="80"/>
      <c r="T613" s="80"/>
      <c r="U613" s="80"/>
      <c r="V613" s="80"/>
      <c r="W613" s="80"/>
      <c r="X613" s="80"/>
      <c r="Y613" s="80"/>
      <c r="Z613" s="80"/>
      <c r="AA613" s="80"/>
    </row>
    <row r="614" spans="1:27" ht="12" customHeight="1">
      <c r="A614" s="80"/>
      <c r="B614" s="80"/>
      <c r="C614" s="80"/>
      <c r="D614" s="80"/>
      <c r="E614" s="80"/>
      <c r="F614" s="80"/>
      <c r="G614" s="80"/>
      <c r="H614" s="80"/>
      <c r="I614" s="80"/>
      <c r="J614" s="80"/>
      <c r="K614" s="80"/>
      <c r="L614" s="80"/>
      <c r="M614" s="177"/>
      <c r="N614" s="80"/>
      <c r="O614" s="80"/>
      <c r="P614" s="80"/>
      <c r="Q614" s="80"/>
      <c r="R614" s="80"/>
      <c r="S614" s="80"/>
      <c r="T614" s="80"/>
      <c r="U614" s="80"/>
      <c r="V614" s="80"/>
      <c r="W614" s="80"/>
      <c r="X614" s="80"/>
      <c r="Y614" s="80"/>
      <c r="Z614" s="80"/>
      <c r="AA614" s="80"/>
    </row>
    <row r="615" spans="1:27" ht="12" customHeight="1">
      <c r="A615" s="80"/>
      <c r="B615" s="80"/>
      <c r="C615" s="80"/>
      <c r="D615" s="80"/>
      <c r="E615" s="80"/>
      <c r="F615" s="80"/>
      <c r="G615" s="80"/>
      <c r="H615" s="80"/>
      <c r="I615" s="80"/>
      <c r="J615" s="80"/>
      <c r="K615" s="80"/>
      <c r="L615" s="80"/>
      <c r="M615" s="177"/>
      <c r="N615" s="80"/>
      <c r="O615" s="80"/>
      <c r="P615" s="80"/>
      <c r="Q615" s="80"/>
      <c r="R615" s="80"/>
      <c r="S615" s="80"/>
      <c r="T615" s="80"/>
      <c r="U615" s="80"/>
      <c r="V615" s="80"/>
      <c r="W615" s="80"/>
      <c r="X615" s="80"/>
      <c r="Y615" s="80"/>
      <c r="Z615" s="80"/>
      <c r="AA615" s="80"/>
    </row>
    <row r="616" spans="1:27" ht="12" customHeight="1">
      <c r="A616" s="80"/>
      <c r="B616" s="80"/>
      <c r="C616" s="80"/>
      <c r="D616" s="80"/>
      <c r="E616" s="80"/>
      <c r="F616" s="80"/>
      <c r="G616" s="80"/>
      <c r="H616" s="80"/>
      <c r="I616" s="80"/>
      <c r="J616" s="80"/>
      <c r="K616" s="80"/>
      <c r="L616" s="80"/>
      <c r="M616" s="177"/>
      <c r="N616" s="80"/>
      <c r="O616" s="80"/>
      <c r="P616" s="80"/>
      <c r="Q616" s="80"/>
      <c r="R616" s="80"/>
      <c r="S616" s="80"/>
      <c r="T616" s="80"/>
      <c r="U616" s="80"/>
      <c r="V616" s="80"/>
      <c r="W616" s="80"/>
      <c r="X616" s="80"/>
      <c r="Y616" s="80"/>
      <c r="Z616" s="80"/>
      <c r="AA616" s="80"/>
    </row>
    <row r="617" spans="1:27" ht="12" customHeight="1">
      <c r="A617" s="80"/>
      <c r="B617" s="80"/>
      <c r="C617" s="80"/>
      <c r="D617" s="80"/>
      <c r="E617" s="80"/>
      <c r="F617" s="80"/>
      <c r="G617" s="80"/>
      <c r="H617" s="80"/>
      <c r="I617" s="80"/>
      <c r="J617" s="80"/>
      <c r="K617" s="80"/>
      <c r="L617" s="80"/>
      <c r="M617" s="177"/>
      <c r="N617" s="80"/>
      <c r="O617" s="80"/>
      <c r="P617" s="80"/>
      <c r="Q617" s="80"/>
      <c r="R617" s="80"/>
      <c r="S617" s="80"/>
      <c r="T617" s="80"/>
      <c r="U617" s="80"/>
      <c r="V617" s="80"/>
      <c r="W617" s="80"/>
      <c r="X617" s="80"/>
      <c r="Y617" s="80"/>
      <c r="Z617" s="80"/>
      <c r="AA617" s="80"/>
    </row>
    <row r="618" spans="1:27" ht="12" customHeight="1">
      <c r="A618" s="80"/>
      <c r="B618" s="80"/>
      <c r="C618" s="80"/>
      <c r="D618" s="80"/>
      <c r="E618" s="80"/>
      <c r="F618" s="80"/>
      <c r="G618" s="80"/>
      <c r="H618" s="80"/>
      <c r="I618" s="80"/>
      <c r="J618" s="80"/>
      <c r="K618" s="80"/>
      <c r="L618" s="80"/>
      <c r="M618" s="177"/>
      <c r="N618" s="80"/>
      <c r="O618" s="80"/>
      <c r="P618" s="80"/>
      <c r="Q618" s="80"/>
      <c r="R618" s="80"/>
      <c r="S618" s="80"/>
      <c r="T618" s="80"/>
      <c r="U618" s="80"/>
      <c r="V618" s="80"/>
      <c r="W618" s="80"/>
      <c r="X618" s="80"/>
      <c r="Y618" s="80"/>
      <c r="Z618" s="80"/>
      <c r="AA618" s="80"/>
    </row>
    <row r="619" spans="1:27" ht="12" customHeight="1">
      <c r="A619" s="80"/>
      <c r="B619" s="80"/>
      <c r="C619" s="80"/>
      <c r="D619" s="80"/>
      <c r="E619" s="80"/>
      <c r="F619" s="80"/>
      <c r="G619" s="80"/>
      <c r="H619" s="80"/>
      <c r="I619" s="80"/>
      <c r="J619" s="80"/>
      <c r="K619" s="80"/>
      <c r="L619" s="80"/>
      <c r="M619" s="177"/>
      <c r="N619" s="80"/>
      <c r="O619" s="80"/>
      <c r="P619" s="80"/>
      <c r="Q619" s="80"/>
      <c r="R619" s="80"/>
      <c r="S619" s="80"/>
      <c r="T619" s="80"/>
      <c r="U619" s="80"/>
      <c r="V619" s="80"/>
      <c r="W619" s="80"/>
      <c r="X619" s="80"/>
      <c r="Y619" s="80"/>
      <c r="Z619" s="80"/>
      <c r="AA619" s="80"/>
    </row>
    <row r="620" spans="1:27" ht="12" customHeight="1">
      <c r="A620" s="80"/>
      <c r="B620" s="80"/>
      <c r="C620" s="80"/>
      <c r="D620" s="80"/>
      <c r="E620" s="80"/>
      <c r="F620" s="80"/>
      <c r="G620" s="80"/>
      <c r="H620" s="80"/>
      <c r="I620" s="80"/>
      <c r="J620" s="80"/>
      <c r="K620" s="80"/>
      <c r="L620" s="80"/>
      <c r="M620" s="177"/>
      <c r="N620" s="80"/>
      <c r="O620" s="80"/>
      <c r="P620" s="80"/>
      <c r="Q620" s="80"/>
      <c r="R620" s="80"/>
      <c r="S620" s="80"/>
      <c r="T620" s="80"/>
      <c r="U620" s="80"/>
      <c r="V620" s="80"/>
      <c r="W620" s="80"/>
      <c r="X620" s="80"/>
      <c r="Y620" s="80"/>
      <c r="Z620" s="80"/>
      <c r="AA620" s="80"/>
    </row>
    <row r="621" spans="1:27" ht="12" customHeight="1">
      <c r="A621" s="80"/>
      <c r="B621" s="80"/>
      <c r="C621" s="80"/>
      <c r="D621" s="80"/>
      <c r="E621" s="80"/>
      <c r="F621" s="80"/>
      <c r="G621" s="80"/>
      <c r="H621" s="80"/>
      <c r="I621" s="80"/>
      <c r="J621" s="80"/>
      <c r="K621" s="80"/>
      <c r="L621" s="80"/>
      <c r="M621" s="177"/>
      <c r="N621" s="80"/>
      <c r="O621" s="80"/>
      <c r="P621" s="80"/>
      <c r="Q621" s="80"/>
      <c r="R621" s="80"/>
      <c r="S621" s="80"/>
      <c r="T621" s="80"/>
      <c r="U621" s="80"/>
      <c r="V621" s="80"/>
      <c r="W621" s="80"/>
      <c r="X621" s="80"/>
      <c r="Y621" s="80"/>
      <c r="Z621" s="80"/>
      <c r="AA621" s="80"/>
    </row>
    <row r="622" spans="1:27" ht="12" customHeight="1">
      <c r="A622" s="80"/>
      <c r="B622" s="80"/>
      <c r="C622" s="80"/>
      <c r="D622" s="80"/>
      <c r="E622" s="80"/>
      <c r="F622" s="80"/>
      <c r="G622" s="80"/>
      <c r="H622" s="80"/>
      <c r="I622" s="80"/>
      <c r="J622" s="80"/>
      <c r="K622" s="80"/>
      <c r="L622" s="80"/>
      <c r="M622" s="177"/>
      <c r="N622" s="80"/>
      <c r="O622" s="80"/>
      <c r="P622" s="80"/>
      <c r="Q622" s="80"/>
      <c r="R622" s="80"/>
      <c r="S622" s="80"/>
      <c r="T622" s="80"/>
      <c r="U622" s="80"/>
      <c r="V622" s="80"/>
      <c r="W622" s="80"/>
      <c r="X622" s="80"/>
      <c r="Y622" s="80"/>
      <c r="Z622" s="80"/>
      <c r="AA622" s="80"/>
    </row>
    <row r="623" spans="1:27" ht="12" customHeight="1">
      <c r="A623" s="80"/>
      <c r="B623" s="80"/>
      <c r="C623" s="80"/>
      <c r="D623" s="80"/>
      <c r="E623" s="80"/>
      <c r="F623" s="80"/>
      <c r="G623" s="80"/>
      <c r="H623" s="80"/>
      <c r="I623" s="80"/>
      <c r="J623" s="80"/>
      <c r="K623" s="80"/>
      <c r="L623" s="80"/>
      <c r="M623" s="177"/>
      <c r="N623" s="80"/>
      <c r="O623" s="80"/>
      <c r="P623" s="80"/>
      <c r="Q623" s="80"/>
      <c r="R623" s="80"/>
      <c r="S623" s="80"/>
      <c r="T623" s="80"/>
      <c r="U623" s="80"/>
      <c r="V623" s="80"/>
      <c r="W623" s="80"/>
      <c r="X623" s="80"/>
      <c r="Y623" s="80"/>
      <c r="Z623" s="80"/>
      <c r="AA623" s="80"/>
    </row>
    <row r="624" spans="1:27" ht="12" customHeight="1">
      <c r="A624" s="80"/>
      <c r="B624" s="80"/>
      <c r="C624" s="80"/>
      <c r="D624" s="80"/>
      <c r="E624" s="80"/>
      <c r="F624" s="80"/>
      <c r="G624" s="80"/>
      <c r="H624" s="80"/>
      <c r="I624" s="80"/>
      <c r="J624" s="80"/>
      <c r="K624" s="80"/>
      <c r="L624" s="80"/>
      <c r="M624" s="177"/>
      <c r="N624" s="80"/>
      <c r="O624" s="80"/>
      <c r="P624" s="80"/>
      <c r="Q624" s="80"/>
      <c r="R624" s="80"/>
      <c r="S624" s="80"/>
      <c r="T624" s="80"/>
      <c r="U624" s="80"/>
      <c r="V624" s="80"/>
      <c r="W624" s="80"/>
      <c r="X624" s="80"/>
      <c r="Y624" s="80"/>
      <c r="Z624" s="80"/>
      <c r="AA624" s="80"/>
    </row>
    <row r="625" spans="1:27" ht="12" customHeight="1">
      <c r="A625" s="80"/>
      <c r="B625" s="80"/>
      <c r="C625" s="80"/>
      <c r="D625" s="80"/>
      <c r="E625" s="80"/>
      <c r="F625" s="80"/>
      <c r="G625" s="80"/>
      <c r="H625" s="80"/>
      <c r="I625" s="80"/>
      <c r="J625" s="80"/>
      <c r="K625" s="80"/>
      <c r="L625" s="80"/>
      <c r="M625" s="177"/>
      <c r="N625" s="80"/>
      <c r="O625" s="80"/>
      <c r="P625" s="80"/>
      <c r="Q625" s="80"/>
      <c r="R625" s="80"/>
      <c r="S625" s="80"/>
      <c r="T625" s="80"/>
      <c r="U625" s="80"/>
      <c r="V625" s="80"/>
      <c r="W625" s="80"/>
      <c r="X625" s="80"/>
      <c r="Y625" s="80"/>
      <c r="Z625" s="80"/>
      <c r="AA625" s="80"/>
    </row>
    <row r="626" spans="1:27" ht="12" customHeight="1">
      <c r="A626" s="80"/>
      <c r="B626" s="80"/>
      <c r="C626" s="80"/>
      <c r="D626" s="80"/>
      <c r="E626" s="80"/>
      <c r="F626" s="80"/>
      <c r="G626" s="80"/>
      <c r="H626" s="80"/>
      <c r="I626" s="80"/>
      <c r="J626" s="80"/>
      <c r="K626" s="80"/>
      <c r="L626" s="80"/>
      <c r="M626" s="177"/>
      <c r="N626" s="80"/>
      <c r="O626" s="80"/>
      <c r="P626" s="80"/>
      <c r="Q626" s="80"/>
      <c r="R626" s="80"/>
      <c r="S626" s="80"/>
      <c r="T626" s="80"/>
      <c r="U626" s="80"/>
      <c r="V626" s="80"/>
      <c r="W626" s="80"/>
      <c r="X626" s="80"/>
      <c r="Y626" s="80"/>
      <c r="Z626" s="80"/>
      <c r="AA626" s="80"/>
    </row>
    <row r="627" spans="1:27" ht="12" customHeight="1">
      <c r="A627" s="80"/>
      <c r="B627" s="80"/>
      <c r="C627" s="80"/>
      <c r="D627" s="80"/>
      <c r="E627" s="80"/>
      <c r="F627" s="80"/>
      <c r="G627" s="80"/>
      <c r="H627" s="80"/>
      <c r="I627" s="80"/>
      <c r="J627" s="80"/>
      <c r="K627" s="80"/>
      <c r="L627" s="80"/>
      <c r="M627" s="177"/>
      <c r="N627" s="80"/>
      <c r="O627" s="80"/>
      <c r="P627" s="80"/>
      <c r="Q627" s="80"/>
      <c r="R627" s="80"/>
      <c r="S627" s="80"/>
      <c r="T627" s="80"/>
      <c r="U627" s="80"/>
      <c r="V627" s="80"/>
      <c r="W627" s="80"/>
      <c r="X627" s="80"/>
      <c r="Y627" s="80"/>
      <c r="Z627" s="80"/>
      <c r="AA627" s="80"/>
    </row>
    <row r="628" spans="1:27" ht="12" customHeight="1">
      <c r="A628" s="80"/>
      <c r="B628" s="80"/>
      <c r="C628" s="80"/>
      <c r="D628" s="80"/>
      <c r="E628" s="80"/>
      <c r="F628" s="80"/>
      <c r="G628" s="80"/>
      <c r="H628" s="80"/>
      <c r="I628" s="80"/>
      <c r="J628" s="80"/>
      <c r="K628" s="80"/>
      <c r="L628" s="80"/>
      <c r="M628" s="177"/>
      <c r="N628" s="80"/>
      <c r="O628" s="80"/>
      <c r="P628" s="80"/>
      <c r="Q628" s="80"/>
      <c r="R628" s="80"/>
      <c r="S628" s="80"/>
      <c r="T628" s="80"/>
      <c r="U628" s="80"/>
      <c r="V628" s="80"/>
      <c r="W628" s="80"/>
      <c r="X628" s="80"/>
      <c r="Y628" s="80"/>
      <c r="Z628" s="80"/>
      <c r="AA628" s="80"/>
    </row>
    <row r="629" spans="1:27" ht="12" customHeight="1">
      <c r="A629" s="80"/>
      <c r="B629" s="80"/>
      <c r="C629" s="80"/>
      <c r="D629" s="80"/>
      <c r="E629" s="80"/>
      <c r="F629" s="80"/>
      <c r="G629" s="80"/>
      <c r="H629" s="80"/>
      <c r="I629" s="80"/>
      <c r="J629" s="80"/>
      <c r="K629" s="80"/>
      <c r="L629" s="80"/>
      <c r="M629" s="177"/>
      <c r="N629" s="80"/>
      <c r="O629" s="80"/>
      <c r="P629" s="80"/>
      <c r="Q629" s="80"/>
      <c r="R629" s="80"/>
      <c r="S629" s="80"/>
      <c r="T629" s="80"/>
      <c r="U629" s="80"/>
      <c r="V629" s="80"/>
      <c r="W629" s="80"/>
      <c r="X629" s="80"/>
      <c r="Y629" s="80"/>
      <c r="Z629" s="80"/>
      <c r="AA629" s="80"/>
    </row>
    <row r="630" spans="1:27" ht="12" customHeight="1">
      <c r="A630" s="80"/>
      <c r="B630" s="80"/>
      <c r="C630" s="80"/>
      <c r="D630" s="80"/>
      <c r="E630" s="80"/>
      <c r="F630" s="80"/>
      <c r="G630" s="80"/>
      <c r="H630" s="80"/>
      <c r="I630" s="80"/>
      <c r="J630" s="80"/>
      <c r="K630" s="80"/>
      <c r="L630" s="80"/>
      <c r="M630" s="177"/>
      <c r="N630" s="80"/>
      <c r="O630" s="80"/>
      <c r="P630" s="80"/>
      <c r="Q630" s="80"/>
      <c r="R630" s="80"/>
      <c r="S630" s="80"/>
      <c r="T630" s="80"/>
      <c r="U630" s="80"/>
      <c r="V630" s="80"/>
      <c r="W630" s="80"/>
      <c r="X630" s="80"/>
      <c r="Y630" s="80"/>
      <c r="Z630" s="80"/>
      <c r="AA630" s="80"/>
    </row>
    <row r="631" spans="1:27" ht="12" customHeight="1">
      <c r="A631" s="80"/>
      <c r="B631" s="80"/>
      <c r="C631" s="80"/>
      <c r="D631" s="80"/>
      <c r="E631" s="80"/>
      <c r="F631" s="80"/>
      <c r="G631" s="80"/>
      <c r="H631" s="80"/>
      <c r="I631" s="80"/>
      <c r="J631" s="80"/>
      <c r="K631" s="80"/>
      <c r="L631" s="80"/>
      <c r="M631" s="177"/>
      <c r="N631" s="80"/>
      <c r="O631" s="80"/>
      <c r="P631" s="80"/>
      <c r="Q631" s="80"/>
      <c r="R631" s="80"/>
      <c r="S631" s="80"/>
      <c r="T631" s="80"/>
      <c r="U631" s="80"/>
      <c r="V631" s="80"/>
      <c r="W631" s="80"/>
      <c r="X631" s="80"/>
      <c r="Y631" s="80"/>
      <c r="Z631" s="80"/>
      <c r="AA631" s="80"/>
    </row>
    <row r="632" spans="1:27" ht="12" customHeight="1">
      <c r="A632" s="80"/>
      <c r="B632" s="80"/>
      <c r="C632" s="80"/>
      <c r="D632" s="80"/>
      <c r="E632" s="80"/>
      <c r="F632" s="80"/>
      <c r="G632" s="80"/>
      <c r="H632" s="80"/>
      <c r="I632" s="80"/>
      <c r="J632" s="80"/>
      <c r="K632" s="80"/>
      <c r="L632" s="80"/>
      <c r="M632" s="177"/>
      <c r="N632" s="80"/>
      <c r="O632" s="80"/>
      <c r="P632" s="80"/>
      <c r="Q632" s="80"/>
      <c r="R632" s="80"/>
      <c r="S632" s="80"/>
      <c r="T632" s="80"/>
      <c r="U632" s="80"/>
      <c r="V632" s="80"/>
      <c r="W632" s="80"/>
      <c r="X632" s="80"/>
      <c r="Y632" s="80"/>
      <c r="Z632" s="80"/>
      <c r="AA632" s="80"/>
    </row>
    <row r="633" spans="1:27" ht="12" customHeight="1">
      <c r="A633" s="80"/>
      <c r="B633" s="80"/>
      <c r="C633" s="80"/>
      <c r="D633" s="80"/>
      <c r="E633" s="80"/>
      <c r="F633" s="80"/>
      <c r="G633" s="80"/>
      <c r="H633" s="80"/>
      <c r="I633" s="80"/>
      <c r="J633" s="80"/>
      <c r="K633" s="80"/>
      <c r="L633" s="80"/>
      <c r="M633" s="177"/>
      <c r="N633" s="80"/>
      <c r="O633" s="80"/>
      <c r="P633" s="80"/>
      <c r="Q633" s="80"/>
      <c r="R633" s="80"/>
      <c r="S633" s="80"/>
      <c r="T633" s="80"/>
      <c r="U633" s="80"/>
      <c r="V633" s="80"/>
      <c r="W633" s="80"/>
      <c r="X633" s="80"/>
      <c r="Y633" s="80"/>
      <c r="Z633" s="80"/>
      <c r="AA633" s="80"/>
    </row>
    <row r="634" spans="1:27" ht="12" customHeight="1">
      <c r="A634" s="80"/>
      <c r="B634" s="80"/>
      <c r="C634" s="80"/>
      <c r="D634" s="80"/>
      <c r="E634" s="80"/>
      <c r="F634" s="80"/>
      <c r="G634" s="80"/>
      <c r="H634" s="80"/>
      <c r="I634" s="80"/>
      <c r="J634" s="80"/>
      <c r="K634" s="80"/>
      <c r="L634" s="80"/>
      <c r="M634" s="177"/>
      <c r="N634" s="80"/>
      <c r="O634" s="80"/>
      <c r="P634" s="80"/>
      <c r="Q634" s="80"/>
      <c r="R634" s="80"/>
      <c r="S634" s="80"/>
      <c r="T634" s="80"/>
      <c r="U634" s="80"/>
      <c r="V634" s="80"/>
      <c r="W634" s="80"/>
      <c r="X634" s="80"/>
      <c r="Y634" s="80"/>
      <c r="Z634" s="80"/>
      <c r="AA634" s="80"/>
    </row>
    <row r="635" spans="1:27" ht="12" customHeight="1">
      <c r="A635" s="80"/>
      <c r="B635" s="80"/>
      <c r="C635" s="80"/>
      <c r="D635" s="80"/>
      <c r="E635" s="80"/>
      <c r="F635" s="80"/>
      <c r="G635" s="80"/>
      <c r="H635" s="80"/>
      <c r="I635" s="80"/>
      <c r="J635" s="80"/>
      <c r="K635" s="80"/>
      <c r="L635" s="80"/>
      <c r="M635" s="177"/>
      <c r="N635" s="80"/>
      <c r="O635" s="80"/>
      <c r="P635" s="80"/>
      <c r="Q635" s="80"/>
      <c r="R635" s="80"/>
      <c r="S635" s="80"/>
      <c r="T635" s="80"/>
      <c r="U635" s="80"/>
      <c r="V635" s="80"/>
      <c r="W635" s="80"/>
      <c r="X635" s="80"/>
      <c r="Y635" s="80"/>
      <c r="Z635" s="80"/>
      <c r="AA635" s="80"/>
    </row>
    <row r="636" spans="1:27" ht="12" customHeight="1">
      <c r="A636" s="80"/>
      <c r="B636" s="80"/>
      <c r="C636" s="80"/>
      <c r="D636" s="80"/>
      <c r="E636" s="80"/>
      <c r="F636" s="80"/>
      <c r="G636" s="80"/>
      <c r="H636" s="80"/>
      <c r="I636" s="80"/>
      <c r="J636" s="80"/>
      <c r="K636" s="80"/>
      <c r="L636" s="80"/>
      <c r="M636" s="177"/>
      <c r="N636" s="80"/>
      <c r="O636" s="80"/>
      <c r="P636" s="80"/>
      <c r="Q636" s="80"/>
      <c r="R636" s="80"/>
      <c r="S636" s="80"/>
      <c r="T636" s="80"/>
      <c r="U636" s="80"/>
      <c r="V636" s="80"/>
      <c r="W636" s="80"/>
      <c r="X636" s="80"/>
      <c r="Y636" s="80"/>
      <c r="Z636" s="80"/>
      <c r="AA636" s="80"/>
    </row>
    <row r="637" spans="1:27" ht="12" customHeight="1">
      <c r="A637" s="80"/>
      <c r="B637" s="80"/>
      <c r="C637" s="80"/>
      <c r="D637" s="80"/>
      <c r="E637" s="80"/>
      <c r="F637" s="80"/>
      <c r="G637" s="80"/>
      <c r="H637" s="80"/>
      <c r="I637" s="80"/>
      <c r="J637" s="80"/>
      <c r="K637" s="80"/>
      <c r="L637" s="80"/>
      <c r="M637" s="177"/>
      <c r="N637" s="80"/>
      <c r="O637" s="80"/>
      <c r="P637" s="80"/>
      <c r="Q637" s="80"/>
      <c r="R637" s="80"/>
      <c r="S637" s="80"/>
      <c r="T637" s="80"/>
      <c r="U637" s="80"/>
      <c r="V637" s="80"/>
      <c r="W637" s="80"/>
      <c r="X637" s="80"/>
      <c r="Y637" s="80"/>
      <c r="Z637" s="80"/>
      <c r="AA637" s="80"/>
    </row>
    <row r="638" spans="1:27" ht="12" customHeight="1">
      <c r="A638" s="80"/>
      <c r="B638" s="80"/>
      <c r="C638" s="80"/>
      <c r="D638" s="80"/>
      <c r="E638" s="80"/>
      <c r="F638" s="80"/>
      <c r="G638" s="80"/>
      <c r="H638" s="80"/>
      <c r="I638" s="80"/>
      <c r="J638" s="80"/>
      <c r="K638" s="80"/>
      <c r="L638" s="80"/>
      <c r="M638" s="177"/>
      <c r="N638" s="80"/>
      <c r="O638" s="80"/>
      <c r="P638" s="80"/>
      <c r="Q638" s="80"/>
      <c r="R638" s="80"/>
      <c r="S638" s="80"/>
      <c r="T638" s="80"/>
      <c r="U638" s="80"/>
      <c r="V638" s="80"/>
      <c r="W638" s="80"/>
      <c r="X638" s="80"/>
      <c r="Y638" s="80"/>
      <c r="Z638" s="80"/>
      <c r="AA638" s="80"/>
    </row>
    <row r="639" spans="1:27" ht="12" customHeight="1">
      <c r="A639" s="80"/>
      <c r="B639" s="80"/>
      <c r="C639" s="80"/>
      <c r="D639" s="80"/>
      <c r="E639" s="80"/>
      <c r="F639" s="80"/>
      <c r="G639" s="80"/>
      <c r="H639" s="80"/>
      <c r="I639" s="80"/>
      <c r="J639" s="80"/>
      <c r="K639" s="80"/>
      <c r="L639" s="80"/>
      <c r="M639" s="177"/>
      <c r="N639" s="80"/>
      <c r="O639" s="80"/>
      <c r="P639" s="80"/>
      <c r="Q639" s="80"/>
      <c r="R639" s="80"/>
      <c r="S639" s="80"/>
      <c r="T639" s="80"/>
      <c r="U639" s="80"/>
      <c r="V639" s="80"/>
      <c r="W639" s="80"/>
      <c r="X639" s="80"/>
      <c r="Y639" s="80"/>
      <c r="Z639" s="80"/>
      <c r="AA639" s="80"/>
    </row>
    <row r="640" spans="1:27" ht="12" customHeight="1">
      <c r="A640" s="80"/>
      <c r="B640" s="80"/>
      <c r="C640" s="80"/>
      <c r="D640" s="80"/>
      <c r="E640" s="80"/>
      <c r="F640" s="80"/>
      <c r="G640" s="80"/>
      <c r="H640" s="80"/>
      <c r="I640" s="80"/>
      <c r="J640" s="80"/>
      <c r="K640" s="80"/>
      <c r="L640" s="80"/>
      <c r="M640" s="177"/>
      <c r="N640" s="80"/>
      <c r="O640" s="80"/>
      <c r="P640" s="80"/>
      <c r="Q640" s="80"/>
      <c r="R640" s="80"/>
      <c r="S640" s="80"/>
      <c r="T640" s="80"/>
      <c r="U640" s="80"/>
      <c r="V640" s="80"/>
      <c r="W640" s="80"/>
      <c r="X640" s="80"/>
      <c r="Y640" s="80"/>
      <c r="Z640" s="80"/>
      <c r="AA640" s="80"/>
    </row>
    <row r="641" spans="1:27" ht="12" customHeight="1">
      <c r="A641" s="80"/>
      <c r="B641" s="80"/>
      <c r="C641" s="80"/>
      <c r="D641" s="80"/>
      <c r="E641" s="80"/>
      <c r="F641" s="80"/>
      <c r="G641" s="80"/>
      <c r="H641" s="80"/>
      <c r="I641" s="80"/>
      <c r="J641" s="80"/>
      <c r="K641" s="80"/>
      <c r="L641" s="80"/>
      <c r="M641" s="177"/>
      <c r="N641" s="80"/>
      <c r="O641" s="80"/>
      <c r="P641" s="80"/>
      <c r="Q641" s="80"/>
      <c r="R641" s="80"/>
      <c r="S641" s="80"/>
      <c r="T641" s="80"/>
      <c r="U641" s="80"/>
      <c r="V641" s="80"/>
      <c r="W641" s="80"/>
      <c r="X641" s="80"/>
      <c r="Y641" s="80"/>
      <c r="Z641" s="80"/>
      <c r="AA641" s="80"/>
    </row>
    <row r="642" spans="1:27" ht="12" customHeight="1">
      <c r="A642" s="80"/>
      <c r="B642" s="80"/>
      <c r="C642" s="80"/>
      <c r="D642" s="80"/>
      <c r="E642" s="80"/>
      <c r="F642" s="80"/>
      <c r="G642" s="80"/>
      <c r="H642" s="80"/>
      <c r="I642" s="80"/>
      <c r="J642" s="80"/>
      <c r="K642" s="80"/>
      <c r="L642" s="80"/>
      <c r="M642" s="177"/>
      <c r="N642" s="80"/>
      <c r="O642" s="80"/>
      <c r="P642" s="80"/>
      <c r="Q642" s="80"/>
      <c r="R642" s="80"/>
      <c r="S642" s="80"/>
      <c r="T642" s="80"/>
      <c r="U642" s="80"/>
      <c r="V642" s="80"/>
      <c r="W642" s="80"/>
      <c r="X642" s="80"/>
      <c r="Y642" s="80"/>
      <c r="Z642" s="80"/>
      <c r="AA642" s="80"/>
    </row>
    <row r="643" spans="1:27" ht="12" customHeight="1">
      <c r="A643" s="80"/>
      <c r="B643" s="80"/>
      <c r="C643" s="80"/>
      <c r="D643" s="80"/>
      <c r="E643" s="80"/>
      <c r="F643" s="80"/>
      <c r="G643" s="80"/>
      <c r="H643" s="80"/>
      <c r="I643" s="80"/>
      <c r="J643" s="80"/>
      <c r="K643" s="80"/>
      <c r="L643" s="80"/>
      <c r="M643" s="177"/>
      <c r="N643" s="80"/>
      <c r="O643" s="80"/>
      <c r="P643" s="80"/>
      <c r="Q643" s="80"/>
      <c r="R643" s="80"/>
      <c r="S643" s="80"/>
      <c r="T643" s="80"/>
      <c r="U643" s="80"/>
      <c r="V643" s="80"/>
      <c r="W643" s="80"/>
      <c r="X643" s="80"/>
      <c r="Y643" s="80"/>
      <c r="Z643" s="80"/>
      <c r="AA643" s="80"/>
    </row>
    <row r="644" spans="1:27" ht="12" customHeight="1">
      <c r="A644" s="80"/>
      <c r="B644" s="80"/>
      <c r="C644" s="80"/>
      <c r="D644" s="80"/>
      <c r="E644" s="80"/>
      <c r="F644" s="80"/>
      <c r="G644" s="80"/>
      <c r="H644" s="80"/>
      <c r="I644" s="80"/>
      <c r="J644" s="80"/>
      <c r="K644" s="80"/>
      <c r="L644" s="80"/>
      <c r="M644" s="177"/>
      <c r="N644" s="80"/>
      <c r="O644" s="80"/>
      <c r="P644" s="80"/>
      <c r="Q644" s="80"/>
      <c r="R644" s="80"/>
      <c r="S644" s="80"/>
      <c r="T644" s="80"/>
      <c r="U644" s="80"/>
      <c r="V644" s="80"/>
      <c r="W644" s="80"/>
      <c r="X644" s="80"/>
      <c r="Y644" s="80"/>
      <c r="Z644" s="80"/>
      <c r="AA644" s="80"/>
    </row>
    <row r="645" spans="1:27" ht="12" customHeight="1">
      <c r="A645" s="80"/>
      <c r="B645" s="80"/>
      <c r="C645" s="80"/>
      <c r="D645" s="80"/>
      <c r="E645" s="80"/>
      <c r="F645" s="80"/>
      <c r="G645" s="80"/>
      <c r="H645" s="80"/>
      <c r="I645" s="80"/>
      <c r="J645" s="80"/>
      <c r="K645" s="80"/>
      <c r="L645" s="80"/>
      <c r="M645" s="177"/>
      <c r="N645" s="80"/>
      <c r="O645" s="80"/>
      <c r="P645" s="80"/>
      <c r="Q645" s="80"/>
      <c r="R645" s="80"/>
      <c r="S645" s="80"/>
      <c r="T645" s="80"/>
      <c r="U645" s="80"/>
      <c r="V645" s="80"/>
      <c r="W645" s="80"/>
      <c r="X645" s="80"/>
      <c r="Y645" s="80"/>
      <c r="Z645" s="80"/>
      <c r="AA645" s="80"/>
    </row>
    <row r="646" spans="1:27" ht="12" customHeight="1">
      <c r="A646" s="80"/>
      <c r="B646" s="80"/>
      <c r="C646" s="80"/>
      <c r="D646" s="80"/>
      <c r="E646" s="80"/>
      <c r="F646" s="80"/>
      <c r="G646" s="80"/>
      <c r="H646" s="80"/>
      <c r="I646" s="80"/>
      <c r="J646" s="80"/>
      <c r="K646" s="80"/>
      <c r="L646" s="80"/>
      <c r="M646" s="177"/>
      <c r="N646" s="80"/>
      <c r="O646" s="80"/>
      <c r="P646" s="80"/>
      <c r="Q646" s="80"/>
      <c r="R646" s="80"/>
      <c r="S646" s="80"/>
      <c r="T646" s="80"/>
      <c r="U646" s="80"/>
      <c r="V646" s="80"/>
      <c r="W646" s="80"/>
      <c r="X646" s="80"/>
      <c r="Y646" s="80"/>
      <c r="Z646" s="80"/>
      <c r="AA646" s="80"/>
    </row>
    <row r="647" spans="1:27" ht="12" customHeight="1">
      <c r="A647" s="80"/>
      <c r="B647" s="80"/>
      <c r="C647" s="80"/>
      <c r="D647" s="80"/>
      <c r="E647" s="80"/>
      <c r="F647" s="80"/>
      <c r="G647" s="80"/>
      <c r="H647" s="80"/>
      <c r="I647" s="80"/>
      <c r="J647" s="80"/>
      <c r="K647" s="80"/>
      <c r="L647" s="80"/>
      <c r="M647" s="177"/>
      <c r="N647" s="80"/>
      <c r="O647" s="80"/>
      <c r="P647" s="80"/>
      <c r="Q647" s="80"/>
      <c r="R647" s="80"/>
      <c r="S647" s="80"/>
      <c r="T647" s="80"/>
      <c r="U647" s="80"/>
      <c r="V647" s="80"/>
      <c r="W647" s="80"/>
      <c r="X647" s="80"/>
      <c r="Y647" s="80"/>
      <c r="Z647" s="80"/>
      <c r="AA647" s="80"/>
    </row>
    <row r="648" spans="1:27" ht="12" customHeight="1">
      <c r="A648" s="80"/>
      <c r="B648" s="80"/>
      <c r="C648" s="80"/>
      <c r="D648" s="80"/>
      <c r="E648" s="80"/>
      <c r="F648" s="80"/>
      <c r="G648" s="80"/>
      <c r="H648" s="80"/>
      <c r="I648" s="80"/>
      <c r="J648" s="80"/>
      <c r="K648" s="80"/>
      <c r="L648" s="80"/>
      <c r="M648" s="177"/>
      <c r="N648" s="80"/>
      <c r="O648" s="80"/>
      <c r="P648" s="80"/>
      <c r="Q648" s="80"/>
      <c r="R648" s="80"/>
      <c r="S648" s="80"/>
      <c r="T648" s="80"/>
      <c r="U648" s="80"/>
      <c r="V648" s="80"/>
      <c r="W648" s="80"/>
      <c r="X648" s="80"/>
      <c r="Y648" s="80"/>
      <c r="Z648" s="80"/>
      <c r="AA648" s="80"/>
    </row>
    <row r="649" spans="1:27" ht="12" customHeight="1">
      <c r="A649" s="80"/>
      <c r="B649" s="80"/>
      <c r="C649" s="80"/>
      <c r="D649" s="80"/>
      <c r="E649" s="80"/>
      <c r="F649" s="80"/>
      <c r="G649" s="80"/>
      <c r="H649" s="80"/>
      <c r="I649" s="80"/>
      <c r="J649" s="80"/>
      <c r="K649" s="80"/>
      <c r="L649" s="80"/>
      <c r="M649" s="177"/>
      <c r="N649" s="80"/>
      <c r="O649" s="80"/>
      <c r="P649" s="80"/>
      <c r="Q649" s="80"/>
      <c r="R649" s="80"/>
      <c r="S649" s="80"/>
      <c r="T649" s="80"/>
      <c r="U649" s="80"/>
      <c r="V649" s="80"/>
      <c r="W649" s="80"/>
      <c r="X649" s="80"/>
      <c r="Y649" s="80"/>
      <c r="Z649" s="80"/>
      <c r="AA649" s="80"/>
    </row>
    <row r="650" spans="1:27" ht="12" customHeight="1">
      <c r="A650" s="80"/>
      <c r="B650" s="80"/>
      <c r="C650" s="80"/>
      <c r="D650" s="80"/>
      <c r="E650" s="80"/>
      <c r="F650" s="80"/>
      <c r="G650" s="80"/>
      <c r="H650" s="80"/>
      <c r="I650" s="80"/>
      <c r="J650" s="80"/>
      <c r="K650" s="80"/>
      <c r="L650" s="80"/>
      <c r="M650" s="177"/>
      <c r="N650" s="80"/>
      <c r="O650" s="80"/>
      <c r="P650" s="80"/>
      <c r="Q650" s="80"/>
      <c r="R650" s="80"/>
      <c r="S650" s="80"/>
      <c r="T650" s="80"/>
      <c r="U650" s="80"/>
      <c r="V650" s="80"/>
      <c r="W650" s="80"/>
      <c r="X650" s="80"/>
      <c r="Y650" s="80"/>
      <c r="Z650" s="80"/>
      <c r="AA650" s="80"/>
    </row>
    <row r="651" spans="1:27" ht="12" customHeight="1">
      <c r="A651" s="80"/>
      <c r="B651" s="80"/>
      <c r="C651" s="80"/>
      <c r="D651" s="80"/>
      <c r="E651" s="80"/>
      <c r="F651" s="80"/>
      <c r="G651" s="80"/>
      <c r="H651" s="80"/>
      <c r="I651" s="80"/>
      <c r="J651" s="80"/>
      <c r="K651" s="80"/>
      <c r="L651" s="80"/>
      <c r="M651" s="177"/>
      <c r="N651" s="80"/>
      <c r="O651" s="80"/>
      <c r="P651" s="80"/>
      <c r="Q651" s="80"/>
      <c r="R651" s="80"/>
      <c r="S651" s="80"/>
      <c r="T651" s="80"/>
      <c r="U651" s="80"/>
      <c r="V651" s="80"/>
      <c r="W651" s="80"/>
      <c r="X651" s="80"/>
      <c r="Y651" s="80"/>
      <c r="Z651" s="80"/>
      <c r="AA651" s="80"/>
    </row>
    <row r="652" spans="1:27" ht="12" customHeight="1">
      <c r="A652" s="80"/>
      <c r="B652" s="80"/>
      <c r="C652" s="80"/>
      <c r="D652" s="80"/>
      <c r="E652" s="80"/>
      <c r="F652" s="80"/>
      <c r="G652" s="80"/>
      <c r="H652" s="80"/>
      <c r="I652" s="80"/>
      <c r="J652" s="80"/>
      <c r="K652" s="80"/>
      <c r="L652" s="80"/>
      <c r="M652" s="177"/>
      <c r="N652" s="80"/>
      <c r="O652" s="80"/>
      <c r="P652" s="80"/>
      <c r="Q652" s="80"/>
      <c r="R652" s="80"/>
      <c r="S652" s="80"/>
      <c r="T652" s="80"/>
      <c r="U652" s="80"/>
      <c r="V652" s="80"/>
      <c r="W652" s="80"/>
      <c r="X652" s="80"/>
      <c r="Y652" s="80"/>
      <c r="Z652" s="80"/>
      <c r="AA652" s="80"/>
    </row>
    <row r="653" spans="1:27" ht="12" customHeight="1">
      <c r="A653" s="80"/>
      <c r="B653" s="80"/>
      <c r="C653" s="80"/>
      <c r="D653" s="80"/>
      <c r="E653" s="80"/>
      <c r="F653" s="80"/>
      <c r="G653" s="80"/>
      <c r="H653" s="80"/>
      <c r="I653" s="80"/>
      <c r="J653" s="80"/>
      <c r="K653" s="80"/>
      <c r="L653" s="80"/>
      <c r="M653" s="177"/>
      <c r="N653" s="80"/>
      <c r="O653" s="80"/>
      <c r="P653" s="80"/>
      <c r="Q653" s="80"/>
      <c r="R653" s="80"/>
      <c r="S653" s="80"/>
      <c r="T653" s="80"/>
      <c r="U653" s="80"/>
      <c r="V653" s="80"/>
      <c r="W653" s="80"/>
      <c r="X653" s="80"/>
      <c r="Y653" s="80"/>
      <c r="Z653" s="80"/>
      <c r="AA653" s="80"/>
    </row>
    <row r="654" spans="1:27" ht="12" customHeight="1">
      <c r="A654" s="80"/>
      <c r="B654" s="80"/>
      <c r="C654" s="80"/>
      <c r="D654" s="80"/>
      <c r="E654" s="80"/>
      <c r="F654" s="80"/>
      <c r="G654" s="80"/>
      <c r="H654" s="80"/>
      <c r="I654" s="80"/>
      <c r="J654" s="80"/>
      <c r="K654" s="80"/>
      <c r="L654" s="80"/>
      <c r="M654" s="177"/>
      <c r="N654" s="80"/>
      <c r="O654" s="80"/>
      <c r="P654" s="80"/>
      <c r="Q654" s="80"/>
      <c r="R654" s="80"/>
      <c r="S654" s="80"/>
      <c r="T654" s="80"/>
      <c r="U654" s="80"/>
      <c r="V654" s="80"/>
      <c r="W654" s="80"/>
      <c r="X654" s="80"/>
      <c r="Y654" s="80"/>
      <c r="Z654" s="80"/>
      <c r="AA654" s="80"/>
    </row>
    <row r="655" spans="1:27" ht="12" customHeight="1">
      <c r="A655" s="80"/>
      <c r="B655" s="80"/>
      <c r="C655" s="80"/>
      <c r="D655" s="80"/>
      <c r="E655" s="80"/>
      <c r="F655" s="80"/>
      <c r="G655" s="80"/>
      <c r="H655" s="80"/>
      <c r="I655" s="80"/>
      <c r="J655" s="80"/>
      <c r="K655" s="80"/>
      <c r="L655" s="80"/>
      <c r="M655" s="177"/>
      <c r="N655" s="80"/>
      <c r="O655" s="80"/>
      <c r="P655" s="80"/>
      <c r="Q655" s="80"/>
      <c r="R655" s="80"/>
      <c r="S655" s="80"/>
      <c r="T655" s="80"/>
      <c r="U655" s="80"/>
      <c r="V655" s="80"/>
      <c r="W655" s="80"/>
      <c r="X655" s="80"/>
      <c r="Y655" s="80"/>
      <c r="Z655" s="80"/>
      <c r="AA655" s="80"/>
    </row>
    <row r="656" spans="1:27" ht="12" customHeight="1">
      <c r="A656" s="80"/>
      <c r="B656" s="80"/>
      <c r="C656" s="80"/>
      <c r="D656" s="80"/>
      <c r="E656" s="80"/>
      <c r="F656" s="80"/>
      <c r="G656" s="80"/>
      <c r="H656" s="80"/>
      <c r="I656" s="80"/>
      <c r="J656" s="80"/>
      <c r="K656" s="80"/>
      <c r="L656" s="80"/>
      <c r="M656" s="177"/>
      <c r="N656" s="80"/>
      <c r="O656" s="80"/>
      <c r="P656" s="80"/>
      <c r="Q656" s="80"/>
      <c r="R656" s="80"/>
      <c r="S656" s="80"/>
      <c r="T656" s="80"/>
      <c r="U656" s="80"/>
      <c r="V656" s="80"/>
      <c r="W656" s="80"/>
      <c r="X656" s="80"/>
      <c r="Y656" s="80"/>
      <c r="Z656" s="80"/>
      <c r="AA656" s="80"/>
    </row>
    <row r="657" spans="1:27" ht="12" customHeight="1">
      <c r="A657" s="80"/>
      <c r="B657" s="80"/>
      <c r="C657" s="80"/>
      <c r="D657" s="80"/>
      <c r="E657" s="80"/>
      <c r="F657" s="80"/>
      <c r="G657" s="80"/>
      <c r="H657" s="80"/>
      <c r="I657" s="80"/>
      <c r="J657" s="80"/>
      <c r="K657" s="80"/>
      <c r="L657" s="80"/>
      <c r="M657" s="177"/>
      <c r="N657" s="80"/>
      <c r="O657" s="80"/>
      <c r="P657" s="80"/>
      <c r="Q657" s="80"/>
      <c r="R657" s="80"/>
      <c r="S657" s="80"/>
      <c r="T657" s="80"/>
      <c r="U657" s="80"/>
      <c r="V657" s="80"/>
      <c r="W657" s="80"/>
      <c r="X657" s="80"/>
      <c r="Y657" s="80"/>
      <c r="Z657" s="80"/>
      <c r="AA657" s="80"/>
    </row>
    <row r="658" spans="1:27" ht="12" customHeight="1">
      <c r="A658" s="80"/>
      <c r="B658" s="80"/>
      <c r="C658" s="80"/>
      <c r="D658" s="80"/>
      <c r="E658" s="80"/>
      <c r="F658" s="80"/>
      <c r="G658" s="80"/>
      <c r="H658" s="80"/>
      <c r="I658" s="80"/>
      <c r="J658" s="80"/>
      <c r="K658" s="80"/>
      <c r="L658" s="80"/>
      <c r="M658" s="177"/>
      <c r="N658" s="80"/>
      <c r="O658" s="80"/>
      <c r="P658" s="80"/>
      <c r="Q658" s="80"/>
      <c r="R658" s="80"/>
      <c r="S658" s="80"/>
      <c r="T658" s="80"/>
      <c r="U658" s="80"/>
      <c r="V658" s="80"/>
      <c r="W658" s="80"/>
      <c r="X658" s="80"/>
      <c r="Y658" s="80"/>
      <c r="Z658" s="80"/>
      <c r="AA658" s="80"/>
    </row>
    <row r="659" spans="1:27" ht="12" customHeight="1">
      <c r="A659" s="80"/>
      <c r="B659" s="80"/>
      <c r="C659" s="80"/>
      <c r="D659" s="80"/>
      <c r="E659" s="80"/>
      <c r="F659" s="80"/>
      <c r="G659" s="80"/>
      <c r="H659" s="80"/>
      <c r="I659" s="80"/>
      <c r="J659" s="80"/>
      <c r="K659" s="80"/>
      <c r="L659" s="80"/>
      <c r="M659" s="177"/>
      <c r="N659" s="80"/>
      <c r="O659" s="80"/>
      <c r="P659" s="80"/>
      <c r="Q659" s="80"/>
      <c r="R659" s="80"/>
      <c r="S659" s="80"/>
      <c r="T659" s="80"/>
      <c r="U659" s="80"/>
      <c r="V659" s="80"/>
      <c r="W659" s="80"/>
      <c r="X659" s="80"/>
      <c r="Y659" s="80"/>
      <c r="Z659" s="80"/>
      <c r="AA659" s="80"/>
    </row>
    <row r="660" spans="1:27" ht="12" customHeight="1">
      <c r="A660" s="80"/>
      <c r="B660" s="80"/>
      <c r="C660" s="80"/>
      <c r="D660" s="80"/>
      <c r="E660" s="80"/>
      <c r="F660" s="80"/>
      <c r="G660" s="80"/>
      <c r="H660" s="80"/>
      <c r="I660" s="80"/>
      <c r="J660" s="80"/>
      <c r="K660" s="80"/>
      <c r="L660" s="80"/>
      <c r="M660" s="177"/>
      <c r="N660" s="80"/>
      <c r="O660" s="80"/>
      <c r="P660" s="80"/>
      <c r="Q660" s="80"/>
      <c r="R660" s="80"/>
      <c r="S660" s="80"/>
      <c r="T660" s="80"/>
      <c r="U660" s="80"/>
      <c r="V660" s="80"/>
      <c r="W660" s="80"/>
      <c r="X660" s="80"/>
      <c r="Y660" s="80"/>
      <c r="Z660" s="80"/>
      <c r="AA660" s="80"/>
    </row>
    <row r="661" spans="1:27" ht="12" customHeight="1">
      <c r="A661" s="80"/>
      <c r="B661" s="80"/>
      <c r="C661" s="80"/>
      <c r="D661" s="80"/>
      <c r="E661" s="80"/>
      <c r="F661" s="80"/>
      <c r="G661" s="80"/>
      <c r="H661" s="80"/>
      <c r="I661" s="80"/>
      <c r="J661" s="80"/>
      <c r="K661" s="80"/>
      <c r="L661" s="80"/>
      <c r="M661" s="177"/>
      <c r="N661" s="80"/>
      <c r="O661" s="80"/>
      <c r="P661" s="80"/>
      <c r="Q661" s="80"/>
      <c r="R661" s="80"/>
      <c r="S661" s="80"/>
      <c r="T661" s="80"/>
      <c r="U661" s="80"/>
      <c r="V661" s="80"/>
      <c r="W661" s="80"/>
      <c r="X661" s="80"/>
      <c r="Y661" s="80"/>
      <c r="Z661" s="80"/>
      <c r="AA661" s="80"/>
    </row>
    <row r="662" spans="1:27" ht="12" customHeight="1">
      <c r="A662" s="80"/>
      <c r="B662" s="80"/>
      <c r="C662" s="80"/>
      <c r="D662" s="80"/>
      <c r="E662" s="80"/>
      <c r="F662" s="80"/>
      <c r="G662" s="80"/>
      <c r="H662" s="80"/>
      <c r="I662" s="80"/>
      <c r="J662" s="80"/>
      <c r="K662" s="80"/>
      <c r="L662" s="80"/>
      <c r="M662" s="177"/>
      <c r="N662" s="80"/>
      <c r="O662" s="80"/>
      <c r="P662" s="80"/>
      <c r="Q662" s="80"/>
      <c r="R662" s="80"/>
      <c r="S662" s="80"/>
      <c r="T662" s="80"/>
      <c r="U662" s="80"/>
      <c r="V662" s="80"/>
      <c r="W662" s="80"/>
      <c r="X662" s="80"/>
      <c r="Y662" s="80"/>
      <c r="Z662" s="80"/>
      <c r="AA662" s="80"/>
    </row>
    <row r="663" spans="1:27" ht="12" customHeight="1">
      <c r="A663" s="80"/>
      <c r="B663" s="80"/>
      <c r="C663" s="80"/>
      <c r="D663" s="80"/>
      <c r="E663" s="80"/>
      <c r="F663" s="80"/>
      <c r="G663" s="80"/>
      <c r="H663" s="80"/>
      <c r="I663" s="80"/>
      <c r="J663" s="80"/>
      <c r="K663" s="80"/>
      <c r="L663" s="80"/>
      <c r="M663" s="177"/>
      <c r="N663" s="80"/>
      <c r="O663" s="80"/>
      <c r="P663" s="80"/>
      <c r="Q663" s="80"/>
      <c r="R663" s="80"/>
      <c r="S663" s="80"/>
      <c r="T663" s="80"/>
      <c r="U663" s="80"/>
      <c r="V663" s="80"/>
      <c r="W663" s="80"/>
      <c r="X663" s="80"/>
      <c r="Y663" s="80"/>
      <c r="Z663" s="80"/>
      <c r="AA663" s="80"/>
    </row>
    <row r="664" spans="1:27" ht="12" customHeight="1">
      <c r="A664" s="80"/>
      <c r="B664" s="80"/>
      <c r="C664" s="80"/>
      <c r="D664" s="80"/>
      <c r="E664" s="80"/>
      <c r="F664" s="80"/>
      <c r="G664" s="80"/>
      <c r="H664" s="80"/>
      <c r="I664" s="80"/>
      <c r="J664" s="80"/>
      <c r="K664" s="80"/>
      <c r="L664" s="80"/>
      <c r="M664" s="177"/>
      <c r="N664" s="80"/>
      <c r="O664" s="80"/>
      <c r="P664" s="80"/>
      <c r="Q664" s="80"/>
      <c r="R664" s="80"/>
      <c r="S664" s="80"/>
      <c r="T664" s="80"/>
      <c r="U664" s="80"/>
      <c r="V664" s="80"/>
      <c r="W664" s="80"/>
      <c r="X664" s="80"/>
      <c r="Y664" s="80"/>
      <c r="Z664" s="80"/>
      <c r="AA664" s="80"/>
    </row>
    <row r="665" spans="1:27" ht="12" customHeight="1">
      <c r="A665" s="80"/>
      <c r="B665" s="80"/>
      <c r="C665" s="80"/>
      <c r="D665" s="80"/>
      <c r="E665" s="80"/>
      <c r="F665" s="80"/>
      <c r="G665" s="80"/>
      <c r="H665" s="80"/>
      <c r="I665" s="80"/>
      <c r="J665" s="80"/>
      <c r="K665" s="80"/>
      <c r="L665" s="80"/>
      <c r="M665" s="177"/>
      <c r="N665" s="80"/>
      <c r="O665" s="80"/>
      <c r="P665" s="80"/>
      <c r="Q665" s="80"/>
      <c r="R665" s="80"/>
      <c r="S665" s="80"/>
      <c r="T665" s="80"/>
      <c r="U665" s="80"/>
      <c r="V665" s="80"/>
      <c r="W665" s="80"/>
      <c r="X665" s="80"/>
      <c r="Y665" s="80"/>
      <c r="Z665" s="80"/>
      <c r="AA665" s="80"/>
    </row>
    <row r="666" spans="1:27" ht="12" customHeight="1">
      <c r="A666" s="80"/>
      <c r="B666" s="80"/>
      <c r="C666" s="80"/>
      <c r="D666" s="80"/>
      <c r="E666" s="80"/>
      <c r="F666" s="80"/>
      <c r="G666" s="80"/>
      <c r="H666" s="80"/>
      <c r="I666" s="80"/>
      <c r="J666" s="80"/>
      <c r="K666" s="80"/>
      <c r="L666" s="80"/>
      <c r="M666" s="177"/>
      <c r="N666" s="80"/>
      <c r="O666" s="80"/>
      <c r="P666" s="80"/>
      <c r="Q666" s="80"/>
      <c r="R666" s="80"/>
      <c r="S666" s="80"/>
      <c r="T666" s="80"/>
      <c r="U666" s="80"/>
      <c r="V666" s="80"/>
      <c r="W666" s="80"/>
      <c r="X666" s="80"/>
      <c r="Y666" s="80"/>
      <c r="Z666" s="80"/>
      <c r="AA666" s="80"/>
    </row>
    <row r="667" spans="1:27" ht="12" customHeight="1">
      <c r="A667" s="80"/>
      <c r="B667" s="80"/>
      <c r="C667" s="80"/>
      <c r="D667" s="80"/>
      <c r="E667" s="80"/>
      <c r="F667" s="80"/>
      <c r="G667" s="80"/>
      <c r="H667" s="80"/>
      <c r="I667" s="80"/>
      <c r="J667" s="80"/>
      <c r="K667" s="80"/>
      <c r="L667" s="80"/>
      <c r="M667" s="177"/>
      <c r="N667" s="80"/>
      <c r="O667" s="80"/>
      <c r="P667" s="80"/>
      <c r="Q667" s="80"/>
      <c r="R667" s="80"/>
      <c r="S667" s="80"/>
      <c r="T667" s="80"/>
      <c r="U667" s="80"/>
      <c r="V667" s="80"/>
      <c r="W667" s="80"/>
      <c r="X667" s="80"/>
      <c r="Y667" s="80"/>
      <c r="Z667" s="80"/>
      <c r="AA667" s="80"/>
    </row>
    <row r="668" spans="1:27" ht="12" customHeight="1">
      <c r="A668" s="80"/>
      <c r="B668" s="80"/>
      <c r="C668" s="80"/>
      <c r="D668" s="80"/>
      <c r="E668" s="80"/>
      <c r="F668" s="80"/>
      <c r="G668" s="80"/>
      <c r="H668" s="80"/>
      <c r="I668" s="80"/>
      <c r="J668" s="80"/>
      <c r="K668" s="80"/>
      <c r="L668" s="80"/>
      <c r="M668" s="177"/>
      <c r="N668" s="80"/>
      <c r="O668" s="80"/>
      <c r="P668" s="80"/>
      <c r="Q668" s="80"/>
      <c r="R668" s="80"/>
      <c r="S668" s="80"/>
      <c r="T668" s="80"/>
      <c r="U668" s="80"/>
      <c r="V668" s="80"/>
      <c r="W668" s="80"/>
      <c r="X668" s="80"/>
      <c r="Y668" s="80"/>
      <c r="Z668" s="80"/>
      <c r="AA668" s="80"/>
    </row>
    <row r="669" spans="1:27" ht="12" customHeight="1">
      <c r="A669" s="80"/>
      <c r="B669" s="80"/>
      <c r="C669" s="80"/>
      <c r="D669" s="80"/>
      <c r="E669" s="80"/>
      <c r="F669" s="80"/>
      <c r="G669" s="80"/>
      <c r="H669" s="80"/>
      <c r="I669" s="80"/>
      <c r="J669" s="80"/>
      <c r="K669" s="80"/>
      <c r="L669" s="80"/>
      <c r="M669" s="177"/>
      <c r="N669" s="80"/>
      <c r="O669" s="80"/>
      <c r="P669" s="80"/>
      <c r="Q669" s="80"/>
      <c r="R669" s="80"/>
      <c r="S669" s="80"/>
      <c r="T669" s="80"/>
      <c r="U669" s="80"/>
      <c r="V669" s="80"/>
      <c r="W669" s="80"/>
      <c r="X669" s="80"/>
      <c r="Y669" s="80"/>
      <c r="Z669" s="80"/>
      <c r="AA669" s="80"/>
    </row>
    <row r="670" spans="1:27" ht="12" customHeight="1">
      <c r="A670" s="80"/>
      <c r="B670" s="80"/>
      <c r="C670" s="80"/>
      <c r="D670" s="80"/>
      <c r="E670" s="80"/>
      <c r="F670" s="80"/>
      <c r="G670" s="80"/>
      <c r="H670" s="80"/>
      <c r="I670" s="80"/>
      <c r="J670" s="80"/>
      <c r="K670" s="80"/>
      <c r="L670" s="80"/>
      <c r="M670" s="177"/>
      <c r="N670" s="80"/>
      <c r="O670" s="80"/>
      <c r="P670" s="80"/>
      <c r="Q670" s="80"/>
      <c r="R670" s="80"/>
      <c r="S670" s="80"/>
      <c r="T670" s="80"/>
      <c r="U670" s="80"/>
      <c r="V670" s="80"/>
      <c r="W670" s="80"/>
      <c r="X670" s="80"/>
      <c r="Y670" s="80"/>
      <c r="Z670" s="80"/>
      <c r="AA670" s="80"/>
    </row>
    <row r="671" spans="1:27" ht="12" customHeight="1">
      <c r="A671" s="80"/>
      <c r="B671" s="80"/>
      <c r="C671" s="80"/>
      <c r="D671" s="80"/>
      <c r="E671" s="80"/>
      <c r="F671" s="80"/>
      <c r="G671" s="80"/>
      <c r="H671" s="80"/>
      <c r="I671" s="80"/>
      <c r="J671" s="80"/>
      <c r="K671" s="80"/>
      <c r="L671" s="80"/>
      <c r="M671" s="177"/>
      <c r="N671" s="80"/>
      <c r="O671" s="80"/>
      <c r="P671" s="80"/>
      <c r="Q671" s="80"/>
      <c r="R671" s="80"/>
      <c r="S671" s="80"/>
      <c r="T671" s="80"/>
      <c r="U671" s="80"/>
      <c r="V671" s="80"/>
      <c r="W671" s="80"/>
      <c r="X671" s="80"/>
      <c r="Y671" s="80"/>
      <c r="Z671" s="80"/>
      <c r="AA671" s="80"/>
    </row>
    <row r="672" spans="1:27" ht="12" customHeight="1">
      <c r="A672" s="80"/>
      <c r="B672" s="80"/>
      <c r="C672" s="80"/>
      <c r="D672" s="80"/>
      <c r="E672" s="80"/>
      <c r="F672" s="80"/>
      <c r="G672" s="80"/>
      <c r="H672" s="80"/>
      <c r="I672" s="80"/>
      <c r="J672" s="80"/>
      <c r="K672" s="80"/>
      <c r="L672" s="80"/>
      <c r="M672" s="177"/>
      <c r="N672" s="80"/>
      <c r="O672" s="80"/>
      <c r="P672" s="80"/>
      <c r="Q672" s="80"/>
      <c r="R672" s="80"/>
      <c r="S672" s="80"/>
      <c r="T672" s="80"/>
      <c r="U672" s="80"/>
      <c r="V672" s="80"/>
      <c r="W672" s="80"/>
      <c r="X672" s="80"/>
      <c r="Y672" s="80"/>
      <c r="Z672" s="80"/>
      <c r="AA672" s="80"/>
    </row>
    <row r="673" spans="1:27" ht="12" customHeight="1">
      <c r="A673" s="80"/>
      <c r="B673" s="80"/>
      <c r="C673" s="80"/>
      <c r="D673" s="80"/>
      <c r="E673" s="80"/>
      <c r="F673" s="80"/>
      <c r="G673" s="80"/>
      <c r="H673" s="80"/>
      <c r="I673" s="80"/>
      <c r="J673" s="80"/>
      <c r="K673" s="80"/>
      <c r="L673" s="80"/>
      <c r="M673" s="177"/>
      <c r="N673" s="80"/>
      <c r="O673" s="80"/>
      <c r="P673" s="80"/>
      <c r="Q673" s="80"/>
      <c r="R673" s="80"/>
      <c r="S673" s="80"/>
      <c r="T673" s="80"/>
      <c r="U673" s="80"/>
      <c r="V673" s="80"/>
      <c r="W673" s="80"/>
      <c r="X673" s="80"/>
      <c r="Y673" s="80"/>
      <c r="Z673" s="80"/>
      <c r="AA673" s="80"/>
    </row>
    <row r="674" spans="1:27" ht="12" customHeight="1">
      <c r="A674" s="80"/>
      <c r="B674" s="80"/>
      <c r="C674" s="80"/>
      <c r="D674" s="80"/>
      <c r="E674" s="80"/>
      <c r="F674" s="80"/>
      <c r="G674" s="80"/>
      <c r="H674" s="80"/>
      <c r="I674" s="80"/>
      <c r="J674" s="80"/>
      <c r="K674" s="80"/>
      <c r="L674" s="80"/>
      <c r="M674" s="177"/>
      <c r="N674" s="80"/>
      <c r="O674" s="80"/>
      <c r="P674" s="80"/>
      <c r="Q674" s="80"/>
      <c r="R674" s="80"/>
      <c r="S674" s="80"/>
      <c r="T674" s="80"/>
      <c r="U674" s="80"/>
      <c r="V674" s="80"/>
      <c r="W674" s="80"/>
      <c r="X674" s="80"/>
      <c r="Y674" s="80"/>
      <c r="Z674" s="80"/>
      <c r="AA674" s="80"/>
    </row>
    <row r="675" spans="1:27" ht="12" customHeight="1">
      <c r="A675" s="80"/>
      <c r="B675" s="80"/>
      <c r="C675" s="80"/>
      <c r="D675" s="80"/>
      <c r="E675" s="80"/>
      <c r="F675" s="80"/>
      <c r="G675" s="80"/>
      <c r="H675" s="80"/>
      <c r="I675" s="80"/>
      <c r="J675" s="80"/>
      <c r="K675" s="80"/>
      <c r="L675" s="80"/>
      <c r="M675" s="177"/>
      <c r="N675" s="80"/>
      <c r="O675" s="80"/>
      <c r="P675" s="80"/>
      <c r="Q675" s="80"/>
      <c r="R675" s="80"/>
      <c r="S675" s="80"/>
      <c r="T675" s="80"/>
      <c r="U675" s="80"/>
      <c r="V675" s="80"/>
      <c r="W675" s="80"/>
      <c r="X675" s="80"/>
      <c r="Y675" s="80"/>
      <c r="Z675" s="80"/>
      <c r="AA675" s="80"/>
    </row>
    <row r="676" spans="1:27" ht="12" customHeight="1">
      <c r="A676" s="80"/>
      <c r="B676" s="80"/>
      <c r="C676" s="80"/>
      <c r="D676" s="80"/>
      <c r="E676" s="80"/>
      <c r="F676" s="80"/>
      <c r="G676" s="80"/>
      <c r="H676" s="80"/>
      <c r="I676" s="80"/>
      <c r="J676" s="80"/>
      <c r="K676" s="80"/>
      <c r="L676" s="80"/>
      <c r="M676" s="177"/>
      <c r="N676" s="80"/>
      <c r="O676" s="80"/>
      <c r="P676" s="80"/>
      <c r="Q676" s="80"/>
      <c r="R676" s="80"/>
      <c r="S676" s="80"/>
      <c r="T676" s="80"/>
      <c r="U676" s="80"/>
      <c r="V676" s="80"/>
      <c r="W676" s="80"/>
      <c r="X676" s="80"/>
      <c r="Y676" s="80"/>
      <c r="Z676" s="80"/>
      <c r="AA676" s="80"/>
    </row>
    <row r="677" spans="1:27" ht="12" customHeight="1">
      <c r="A677" s="80"/>
      <c r="B677" s="80"/>
      <c r="C677" s="80"/>
      <c r="D677" s="80"/>
      <c r="E677" s="80"/>
      <c r="F677" s="80"/>
      <c r="G677" s="80"/>
      <c r="H677" s="80"/>
      <c r="I677" s="80"/>
      <c r="J677" s="80"/>
      <c r="K677" s="80"/>
      <c r="L677" s="80"/>
      <c r="M677" s="177"/>
      <c r="N677" s="80"/>
      <c r="O677" s="80"/>
      <c r="P677" s="80"/>
      <c r="Q677" s="80"/>
      <c r="R677" s="80"/>
      <c r="S677" s="80"/>
      <c r="T677" s="80"/>
      <c r="U677" s="80"/>
      <c r="V677" s="80"/>
      <c r="W677" s="80"/>
      <c r="X677" s="80"/>
      <c r="Y677" s="80"/>
      <c r="Z677" s="80"/>
      <c r="AA677" s="80"/>
    </row>
    <row r="678" spans="1:27" ht="12" customHeight="1">
      <c r="A678" s="80"/>
      <c r="B678" s="80"/>
      <c r="C678" s="80"/>
      <c r="D678" s="80"/>
      <c r="E678" s="80"/>
      <c r="F678" s="80"/>
      <c r="G678" s="80"/>
      <c r="H678" s="80"/>
      <c r="I678" s="80"/>
      <c r="J678" s="80"/>
      <c r="K678" s="80"/>
      <c r="L678" s="80"/>
      <c r="M678" s="177"/>
      <c r="N678" s="80"/>
      <c r="O678" s="80"/>
      <c r="P678" s="80"/>
      <c r="Q678" s="80"/>
      <c r="R678" s="80"/>
      <c r="S678" s="80"/>
      <c r="T678" s="80"/>
      <c r="U678" s="80"/>
      <c r="V678" s="80"/>
      <c r="W678" s="80"/>
      <c r="X678" s="80"/>
      <c r="Y678" s="80"/>
      <c r="Z678" s="80"/>
      <c r="AA678" s="80"/>
    </row>
    <row r="679" spans="1:27" ht="12" customHeight="1">
      <c r="A679" s="80"/>
      <c r="B679" s="80"/>
      <c r="C679" s="80"/>
      <c r="D679" s="80"/>
      <c r="E679" s="80"/>
      <c r="F679" s="80"/>
      <c r="G679" s="80"/>
      <c r="H679" s="80"/>
      <c r="I679" s="80"/>
      <c r="J679" s="80"/>
      <c r="K679" s="80"/>
      <c r="L679" s="80"/>
      <c r="M679" s="177"/>
      <c r="N679" s="80"/>
      <c r="O679" s="80"/>
      <c r="P679" s="80"/>
      <c r="Q679" s="80"/>
      <c r="R679" s="80"/>
      <c r="S679" s="80"/>
      <c r="T679" s="80"/>
      <c r="U679" s="80"/>
      <c r="V679" s="80"/>
      <c r="W679" s="80"/>
      <c r="X679" s="80"/>
      <c r="Y679" s="80"/>
      <c r="Z679" s="80"/>
      <c r="AA679" s="80"/>
    </row>
    <row r="680" spans="1:27" ht="12" customHeight="1">
      <c r="A680" s="80"/>
      <c r="B680" s="80"/>
      <c r="C680" s="80"/>
      <c r="D680" s="80"/>
      <c r="E680" s="80"/>
      <c r="F680" s="80"/>
      <c r="G680" s="80"/>
      <c r="H680" s="80"/>
      <c r="I680" s="80"/>
      <c r="J680" s="80"/>
      <c r="K680" s="80"/>
      <c r="L680" s="80"/>
      <c r="M680" s="177"/>
      <c r="N680" s="80"/>
      <c r="O680" s="80"/>
      <c r="P680" s="80"/>
      <c r="Q680" s="80"/>
      <c r="R680" s="80"/>
      <c r="S680" s="80"/>
      <c r="T680" s="80"/>
      <c r="U680" s="80"/>
      <c r="V680" s="80"/>
      <c r="W680" s="80"/>
      <c r="X680" s="80"/>
      <c r="Y680" s="80"/>
      <c r="Z680" s="80"/>
      <c r="AA680" s="80"/>
    </row>
    <row r="681" spans="1:27" ht="12" customHeight="1">
      <c r="A681" s="80"/>
      <c r="B681" s="80"/>
      <c r="C681" s="80"/>
      <c r="D681" s="80"/>
      <c r="E681" s="80"/>
      <c r="F681" s="80"/>
      <c r="G681" s="80"/>
      <c r="H681" s="80"/>
      <c r="I681" s="80"/>
      <c r="J681" s="80"/>
      <c r="K681" s="80"/>
      <c r="L681" s="80"/>
      <c r="M681" s="177"/>
      <c r="N681" s="80"/>
      <c r="O681" s="80"/>
      <c r="P681" s="80"/>
      <c r="Q681" s="80"/>
      <c r="R681" s="80"/>
      <c r="S681" s="80"/>
      <c r="T681" s="80"/>
      <c r="U681" s="80"/>
      <c r="V681" s="80"/>
      <c r="W681" s="80"/>
      <c r="X681" s="80"/>
      <c r="Y681" s="80"/>
      <c r="Z681" s="80"/>
      <c r="AA681" s="80"/>
    </row>
    <row r="682" spans="1:27" ht="12" customHeight="1">
      <c r="A682" s="80"/>
      <c r="B682" s="80"/>
      <c r="C682" s="80"/>
      <c r="D682" s="80"/>
      <c r="E682" s="80"/>
      <c r="F682" s="80"/>
      <c r="G682" s="80"/>
      <c r="H682" s="80"/>
      <c r="I682" s="80"/>
      <c r="J682" s="80"/>
      <c r="K682" s="80"/>
      <c r="L682" s="80"/>
      <c r="M682" s="177"/>
      <c r="N682" s="80"/>
      <c r="O682" s="80"/>
      <c r="P682" s="80"/>
      <c r="Q682" s="80"/>
      <c r="R682" s="80"/>
      <c r="S682" s="80"/>
      <c r="T682" s="80"/>
      <c r="U682" s="80"/>
      <c r="V682" s="80"/>
      <c r="W682" s="80"/>
      <c r="X682" s="80"/>
      <c r="Y682" s="80"/>
      <c r="Z682" s="80"/>
      <c r="AA682" s="80"/>
    </row>
    <row r="683" spans="1:27" ht="12" customHeight="1">
      <c r="A683" s="80"/>
      <c r="B683" s="80"/>
      <c r="C683" s="80"/>
      <c r="D683" s="80"/>
      <c r="E683" s="80"/>
      <c r="F683" s="80"/>
      <c r="G683" s="80"/>
      <c r="H683" s="80"/>
      <c r="I683" s="80"/>
      <c r="J683" s="80"/>
      <c r="K683" s="80"/>
      <c r="L683" s="80"/>
      <c r="M683" s="177"/>
      <c r="N683" s="80"/>
      <c r="O683" s="80"/>
      <c r="P683" s="80"/>
      <c r="Q683" s="80"/>
      <c r="R683" s="80"/>
      <c r="S683" s="80"/>
      <c r="T683" s="80"/>
      <c r="U683" s="80"/>
      <c r="V683" s="80"/>
      <c r="W683" s="80"/>
      <c r="X683" s="80"/>
      <c r="Y683" s="80"/>
      <c r="Z683" s="80"/>
      <c r="AA683" s="80"/>
    </row>
    <row r="684" spans="1:27" ht="12" customHeight="1">
      <c r="A684" s="80"/>
      <c r="B684" s="80"/>
      <c r="C684" s="80"/>
      <c r="D684" s="80"/>
      <c r="E684" s="80"/>
      <c r="F684" s="80"/>
      <c r="G684" s="80"/>
      <c r="H684" s="80"/>
      <c r="I684" s="80"/>
      <c r="J684" s="80"/>
      <c r="K684" s="80"/>
      <c r="L684" s="80"/>
      <c r="M684" s="177"/>
      <c r="N684" s="80"/>
      <c r="O684" s="80"/>
      <c r="P684" s="80"/>
      <c r="Q684" s="80"/>
      <c r="R684" s="80"/>
      <c r="S684" s="80"/>
      <c r="T684" s="80"/>
      <c r="U684" s="80"/>
      <c r="V684" s="80"/>
      <c r="W684" s="80"/>
      <c r="X684" s="80"/>
      <c r="Y684" s="80"/>
      <c r="Z684" s="80"/>
      <c r="AA684" s="80"/>
    </row>
    <row r="685" spans="1:27" ht="12" customHeight="1">
      <c r="A685" s="80"/>
      <c r="B685" s="80"/>
      <c r="C685" s="80"/>
      <c r="D685" s="80"/>
      <c r="E685" s="80"/>
      <c r="F685" s="80"/>
      <c r="G685" s="80"/>
      <c r="H685" s="80"/>
      <c r="I685" s="80"/>
      <c r="J685" s="80"/>
      <c r="K685" s="80"/>
      <c r="L685" s="80"/>
      <c r="M685" s="177"/>
      <c r="N685" s="80"/>
      <c r="O685" s="80"/>
      <c r="P685" s="80"/>
      <c r="Q685" s="80"/>
      <c r="R685" s="80"/>
      <c r="S685" s="80"/>
      <c r="T685" s="80"/>
      <c r="U685" s="80"/>
      <c r="V685" s="80"/>
      <c r="W685" s="80"/>
      <c r="X685" s="80"/>
      <c r="Y685" s="80"/>
      <c r="Z685" s="80"/>
      <c r="AA685" s="80"/>
    </row>
    <row r="686" spans="1:27" ht="12" customHeight="1">
      <c r="A686" s="80"/>
      <c r="B686" s="80"/>
      <c r="C686" s="80"/>
      <c r="D686" s="80"/>
      <c r="E686" s="80"/>
      <c r="F686" s="80"/>
      <c r="G686" s="80"/>
      <c r="H686" s="80"/>
      <c r="I686" s="80"/>
      <c r="J686" s="80"/>
      <c r="K686" s="80"/>
      <c r="L686" s="80"/>
      <c r="M686" s="177"/>
      <c r="N686" s="80"/>
      <c r="O686" s="80"/>
      <c r="P686" s="80"/>
      <c r="Q686" s="80"/>
      <c r="R686" s="80"/>
      <c r="S686" s="80"/>
      <c r="T686" s="80"/>
      <c r="U686" s="80"/>
      <c r="V686" s="80"/>
      <c r="W686" s="80"/>
      <c r="X686" s="80"/>
      <c r="Y686" s="80"/>
      <c r="Z686" s="80"/>
      <c r="AA686" s="80"/>
    </row>
    <row r="687" spans="1:27" ht="12" customHeight="1">
      <c r="A687" s="80"/>
      <c r="B687" s="80"/>
      <c r="C687" s="80"/>
      <c r="D687" s="80"/>
      <c r="E687" s="80"/>
      <c r="F687" s="80"/>
      <c r="G687" s="80"/>
      <c r="H687" s="80"/>
      <c r="I687" s="80"/>
      <c r="J687" s="80"/>
      <c r="K687" s="80"/>
      <c r="L687" s="80"/>
      <c r="M687" s="177"/>
      <c r="N687" s="80"/>
      <c r="O687" s="80"/>
      <c r="P687" s="80"/>
      <c r="Q687" s="80"/>
      <c r="R687" s="80"/>
      <c r="S687" s="80"/>
      <c r="T687" s="80"/>
      <c r="U687" s="80"/>
      <c r="V687" s="80"/>
      <c r="W687" s="80"/>
      <c r="X687" s="80"/>
      <c r="Y687" s="80"/>
      <c r="Z687" s="80"/>
      <c r="AA687" s="80"/>
    </row>
    <row r="688" spans="1:27" ht="12" customHeight="1">
      <c r="A688" s="80"/>
      <c r="B688" s="80"/>
      <c r="C688" s="80"/>
      <c r="D688" s="80"/>
      <c r="E688" s="80"/>
      <c r="F688" s="80"/>
      <c r="G688" s="80"/>
      <c r="H688" s="80"/>
      <c r="I688" s="80"/>
      <c r="J688" s="80"/>
      <c r="K688" s="80"/>
      <c r="L688" s="80"/>
      <c r="M688" s="177"/>
      <c r="N688" s="80"/>
      <c r="O688" s="80"/>
      <c r="P688" s="80"/>
      <c r="Q688" s="80"/>
      <c r="R688" s="80"/>
      <c r="S688" s="80"/>
      <c r="T688" s="80"/>
      <c r="U688" s="80"/>
      <c r="V688" s="80"/>
      <c r="W688" s="80"/>
      <c r="X688" s="80"/>
      <c r="Y688" s="80"/>
      <c r="Z688" s="80"/>
      <c r="AA688" s="80"/>
    </row>
    <row r="689" spans="1:27" ht="12" customHeight="1">
      <c r="A689" s="80"/>
      <c r="B689" s="80"/>
      <c r="C689" s="80"/>
      <c r="D689" s="80"/>
      <c r="E689" s="80"/>
      <c r="F689" s="80"/>
      <c r="G689" s="80"/>
      <c r="H689" s="80"/>
      <c r="I689" s="80"/>
      <c r="J689" s="80"/>
      <c r="K689" s="80"/>
      <c r="L689" s="80"/>
      <c r="M689" s="177"/>
      <c r="N689" s="80"/>
      <c r="O689" s="80"/>
      <c r="P689" s="80"/>
      <c r="Q689" s="80"/>
      <c r="R689" s="80"/>
      <c r="S689" s="80"/>
      <c r="T689" s="80"/>
      <c r="U689" s="80"/>
      <c r="V689" s="80"/>
      <c r="W689" s="80"/>
      <c r="X689" s="80"/>
      <c r="Y689" s="80"/>
      <c r="Z689" s="80"/>
      <c r="AA689" s="80"/>
    </row>
    <row r="690" spans="1:27" ht="12" customHeight="1">
      <c r="A690" s="80"/>
      <c r="B690" s="80"/>
      <c r="C690" s="80"/>
      <c r="D690" s="80"/>
      <c r="E690" s="80"/>
      <c r="F690" s="80"/>
      <c r="G690" s="80"/>
      <c r="H690" s="80"/>
      <c r="I690" s="80"/>
      <c r="J690" s="80"/>
      <c r="K690" s="80"/>
      <c r="L690" s="80"/>
      <c r="M690" s="177"/>
      <c r="N690" s="80"/>
      <c r="O690" s="80"/>
      <c r="P690" s="80"/>
      <c r="Q690" s="80"/>
      <c r="R690" s="80"/>
      <c r="S690" s="80"/>
      <c r="T690" s="80"/>
      <c r="U690" s="80"/>
      <c r="V690" s="80"/>
      <c r="W690" s="80"/>
      <c r="X690" s="80"/>
      <c r="Y690" s="80"/>
      <c r="Z690" s="80"/>
      <c r="AA690" s="80"/>
    </row>
    <row r="691" spans="1:27" ht="12" customHeight="1">
      <c r="A691" s="80"/>
      <c r="B691" s="80"/>
      <c r="C691" s="80"/>
      <c r="D691" s="80"/>
      <c r="E691" s="80"/>
      <c r="F691" s="80"/>
      <c r="G691" s="80"/>
      <c r="H691" s="80"/>
      <c r="I691" s="80"/>
      <c r="J691" s="80"/>
      <c r="K691" s="80"/>
      <c r="L691" s="80"/>
      <c r="M691" s="177"/>
      <c r="N691" s="80"/>
      <c r="O691" s="80"/>
      <c r="P691" s="80"/>
      <c r="Q691" s="80"/>
      <c r="R691" s="80"/>
      <c r="S691" s="80"/>
      <c r="T691" s="80"/>
      <c r="U691" s="80"/>
      <c r="V691" s="80"/>
      <c r="W691" s="80"/>
      <c r="X691" s="80"/>
      <c r="Y691" s="80"/>
      <c r="Z691" s="80"/>
      <c r="AA691" s="80"/>
    </row>
    <row r="692" spans="1:27" ht="12" customHeight="1">
      <c r="A692" s="80"/>
      <c r="B692" s="80"/>
      <c r="C692" s="80"/>
      <c r="D692" s="80"/>
      <c r="E692" s="80"/>
      <c r="F692" s="80"/>
      <c r="G692" s="80"/>
      <c r="H692" s="80"/>
      <c r="I692" s="80"/>
      <c r="J692" s="80"/>
      <c r="K692" s="80"/>
      <c r="L692" s="80"/>
      <c r="M692" s="177"/>
      <c r="N692" s="80"/>
      <c r="O692" s="80"/>
      <c r="P692" s="80"/>
      <c r="Q692" s="80"/>
      <c r="R692" s="80"/>
      <c r="S692" s="80"/>
      <c r="T692" s="80"/>
      <c r="U692" s="80"/>
      <c r="V692" s="80"/>
      <c r="W692" s="80"/>
      <c r="X692" s="80"/>
      <c r="Y692" s="80"/>
      <c r="Z692" s="80"/>
      <c r="AA692" s="80"/>
    </row>
    <row r="693" spans="1:27" ht="12" customHeight="1">
      <c r="A693" s="80"/>
      <c r="B693" s="80"/>
      <c r="C693" s="80"/>
      <c r="D693" s="80"/>
      <c r="E693" s="80"/>
      <c r="F693" s="80"/>
      <c r="G693" s="80"/>
      <c r="H693" s="80"/>
      <c r="I693" s="80"/>
      <c r="J693" s="80"/>
      <c r="K693" s="80"/>
      <c r="L693" s="80"/>
      <c r="M693" s="177"/>
      <c r="N693" s="80"/>
      <c r="O693" s="80"/>
      <c r="P693" s="80"/>
      <c r="Q693" s="80"/>
      <c r="R693" s="80"/>
      <c r="S693" s="80"/>
      <c r="T693" s="80"/>
      <c r="U693" s="80"/>
      <c r="V693" s="80"/>
      <c r="W693" s="80"/>
      <c r="X693" s="80"/>
      <c r="Y693" s="80"/>
      <c r="Z693" s="80"/>
      <c r="AA693" s="80"/>
    </row>
    <row r="694" spans="1:27" ht="12" customHeight="1">
      <c r="A694" s="80"/>
      <c r="B694" s="80"/>
      <c r="C694" s="80"/>
      <c r="D694" s="80"/>
      <c r="E694" s="80"/>
      <c r="F694" s="80"/>
      <c r="G694" s="80"/>
      <c r="H694" s="80"/>
      <c r="I694" s="80"/>
      <c r="J694" s="80"/>
      <c r="K694" s="80"/>
      <c r="L694" s="80"/>
      <c r="M694" s="177"/>
      <c r="N694" s="80"/>
      <c r="O694" s="80"/>
      <c r="P694" s="80"/>
      <c r="Q694" s="80"/>
      <c r="R694" s="80"/>
      <c r="S694" s="80"/>
      <c r="T694" s="80"/>
      <c r="U694" s="80"/>
      <c r="V694" s="80"/>
      <c r="W694" s="80"/>
      <c r="X694" s="80"/>
      <c r="Y694" s="80"/>
      <c r="Z694" s="80"/>
      <c r="AA694" s="80"/>
    </row>
    <row r="695" spans="1:27" ht="12" customHeight="1">
      <c r="A695" s="80"/>
      <c r="B695" s="80"/>
      <c r="C695" s="80"/>
      <c r="D695" s="80"/>
      <c r="E695" s="80"/>
      <c r="F695" s="80"/>
      <c r="G695" s="80"/>
      <c r="H695" s="80"/>
      <c r="I695" s="80"/>
      <c r="J695" s="80"/>
      <c r="K695" s="80"/>
      <c r="L695" s="80"/>
      <c r="M695" s="177"/>
      <c r="N695" s="80"/>
      <c r="O695" s="80"/>
      <c r="P695" s="80"/>
      <c r="Q695" s="80"/>
      <c r="R695" s="80"/>
      <c r="S695" s="80"/>
      <c r="T695" s="80"/>
      <c r="U695" s="80"/>
      <c r="V695" s="80"/>
      <c r="W695" s="80"/>
      <c r="X695" s="80"/>
      <c r="Y695" s="80"/>
      <c r="Z695" s="80"/>
      <c r="AA695" s="80"/>
    </row>
    <row r="696" spans="1:27" ht="12" customHeight="1">
      <c r="A696" s="80"/>
      <c r="B696" s="80"/>
      <c r="C696" s="80"/>
      <c r="D696" s="80"/>
      <c r="E696" s="80"/>
      <c r="F696" s="80"/>
      <c r="G696" s="80"/>
      <c r="H696" s="80"/>
      <c r="I696" s="80"/>
      <c r="J696" s="80"/>
      <c r="K696" s="80"/>
      <c r="L696" s="80"/>
      <c r="M696" s="177"/>
      <c r="N696" s="80"/>
      <c r="O696" s="80"/>
      <c r="P696" s="80"/>
      <c r="Q696" s="80"/>
      <c r="R696" s="80"/>
      <c r="S696" s="80"/>
      <c r="T696" s="80"/>
      <c r="U696" s="80"/>
      <c r="V696" s="80"/>
      <c r="W696" s="80"/>
      <c r="X696" s="80"/>
      <c r="Y696" s="80"/>
      <c r="Z696" s="80"/>
      <c r="AA696" s="80"/>
    </row>
    <row r="697" spans="1:27" ht="12" customHeight="1">
      <c r="A697" s="80"/>
      <c r="B697" s="80"/>
      <c r="C697" s="80"/>
      <c r="D697" s="80"/>
      <c r="E697" s="80"/>
      <c r="F697" s="80"/>
      <c r="G697" s="80"/>
      <c r="H697" s="80"/>
      <c r="I697" s="80"/>
      <c r="J697" s="80"/>
      <c r="K697" s="80"/>
      <c r="L697" s="80"/>
      <c r="M697" s="177"/>
      <c r="N697" s="80"/>
      <c r="O697" s="80"/>
      <c r="P697" s="80"/>
      <c r="Q697" s="80"/>
      <c r="R697" s="80"/>
      <c r="S697" s="80"/>
      <c r="T697" s="80"/>
      <c r="U697" s="80"/>
      <c r="V697" s="80"/>
      <c r="W697" s="80"/>
      <c r="X697" s="80"/>
      <c r="Y697" s="80"/>
      <c r="Z697" s="80"/>
      <c r="AA697" s="80"/>
    </row>
    <row r="698" spans="1:27" ht="12" customHeight="1">
      <c r="A698" s="80"/>
      <c r="B698" s="80"/>
      <c r="C698" s="80"/>
      <c r="D698" s="80"/>
      <c r="E698" s="80"/>
      <c r="F698" s="80"/>
      <c r="G698" s="80"/>
      <c r="H698" s="80"/>
      <c r="I698" s="80"/>
      <c r="J698" s="80"/>
      <c r="K698" s="80"/>
      <c r="L698" s="80"/>
      <c r="M698" s="177"/>
      <c r="N698" s="80"/>
      <c r="O698" s="80"/>
      <c r="P698" s="80"/>
      <c r="Q698" s="80"/>
      <c r="R698" s="80"/>
      <c r="S698" s="80"/>
      <c r="T698" s="80"/>
      <c r="U698" s="80"/>
      <c r="V698" s="80"/>
      <c r="W698" s="80"/>
      <c r="X698" s="80"/>
      <c r="Y698" s="80"/>
      <c r="Z698" s="80"/>
      <c r="AA698" s="80"/>
    </row>
    <row r="699" spans="1:27" ht="12" customHeight="1">
      <c r="A699" s="80"/>
      <c r="B699" s="80"/>
      <c r="C699" s="80"/>
      <c r="D699" s="80"/>
      <c r="E699" s="80"/>
      <c r="F699" s="80"/>
      <c r="G699" s="80"/>
      <c r="H699" s="80"/>
      <c r="I699" s="80"/>
      <c r="J699" s="80"/>
      <c r="K699" s="80"/>
      <c r="L699" s="80"/>
      <c r="M699" s="177"/>
      <c r="N699" s="80"/>
      <c r="O699" s="80"/>
      <c r="P699" s="80"/>
      <c r="Q699" s="80"/>
      <c r="R699" s="80"/>
      <c r="S699" s="80"/>
      <c r="T699" s="80"/>
      <c r="U699" s="80"/>
      <c r="V699" s="80"/>
      <c r="W699" s="80"/>
      <c r="X699" s="80"/>
      <c r="Y699" s="80"/>
      <c r="Z699" s="80"/>
      <c r="AA699" s="80"/>
    </row>
    <row r="700" spans="1:27" ht="12" customHeight="1">
      <c r="A700" s="80"/>
      <c r="B700" s="80"/>
      <c r="C700" s="80"/>
      <c r="D700" s="80"/>
      <c r="E700" s="80"/>
      <c r="F700" s="80"/>
      <c r="G700" s="80"/>
      <c r="H700" s="80"/>
      <c r="I700" s="80"/>
      <c r="J700" s="80"/>
      <c r="K700" s="80"/>
      <c r="L700" s="80"/>
      <c r="M700" s="177"/>
      <c r="N700" s="80"/>
      <c r="O700" s="80"/>
      <c r="P700" s="80"/>
      <c r="Q700" s="80"/>
      <c r="R700" s="80"/>
      <c r="S700" s="80"/>
      <c r="T700" s="80"/>
      <c r="U700" s="80"/>
      <c r="V700" s="80"/>
      <c r="W700" s="80"/>
      <c r="X700" s="80"/>
      <c r="Y700" s="80"/>
      <c r="Z700" s="80"/>
      <c r="AA700" s="80"/>
    </row>
    <row r="701" spans="1:27" ht="12" customHeight="1">
      <c r="A701" s="80"/>
      <c r="B701" s="80"/>
      <c r="C701" s="80"/>
      <c r="D701" s="80"/>
      <c r="E701" s="80"/>
      <c r="F701" s="80"/>
      <c r="G701" s="80"/>
      <c r="H701" s="80"/>
      <c r="I701" s="80"/>
      <c r="J701" s="80"/>
      <c r="K701" s="80"/>
      <c r="L701" s="80"/>
      <c r="M701" s="177"/>
      <c r="N701" s="80"/>
      <c r="O701" s="80"/>
      <c r="P701" s="80"/>
      <c r="Q701" s="80"/>
      <c r="R701" s="80"/>
      <c r="S701" s="80"/>
      <c r="T701" s="80"/>
      <c r="U701" s="80"/>
      <c r="V701" s="80"/>
      <c r="W701" s="80"/>
      <c r="X701" s="80"/>
      <c r="Y701" s="80"/>
      <c r="Z701" s="80"/>
      <c r="AA701" s="80"/>
    </row>
    <row r="702" spans="1:27" ht="12" customHeight="1">
      <c r="A702" s="80"/>
      <c r="B702" s="80"/>
      <c r="C702" s="80"/>
      <c r="D702" s="80"/>
      <c r="E702" s="80"/>
      <c r="F702" s="80"/>
      <c r="G702" s="80"/>
      <c r="H702" s="80"/>
      <c r="I702" s="80"/>
      <c r="J702" s="80"/>
      <c r="K702" s="80"/>
      <c r="L702" s="80"/>
      <c r="M702" s="177"/>
      <c r="N702" s="80"/>
      <c r="O702" s="80"/>
      <c r="P702" s="80"/>
      <c r="Q702" s="80"/>
      <c r="R702" s="80"/>
      <c r="S702" s="80"/>
      <c r="T702" s="80"/>
      <c r="U702" s="80"/>
      <c r="V702" s="80"/>
      <c r="W702" s="80"/>
      <c r="X702" s="80"/>
      <c r="Y702" s="80"/>
      <c r="Z702" s="80"/>
      <c r="AA702" s="80"/>
    </row>
    <row r="703" spans="1:27" ht="12" customHeight="1">
      <c r="A703" s="80"/>
      <c r="B703" s="80"/>
      <c r="C703" s="80"/>
      <c r="D703" s="80"/>
      <c r="E703" s="80"/>
      <c r="F703" s="80"/>
      <c r="G703" s="80"/>
      <c r="H703" s="80"/>
      <c r="I703" s="80"/>
      <c r="J703" s="80"/>
      <c r="K703" s="80"/>
      <c r="L703" s="80"/>
      <c r="M703" s="177"/>
      <c r="N703" s="80"/>
      <c r="O703" s="80"/>
      <c r="P703" s="80"/>
      <c r="Q703" s="80"/>
      <c r="R703" s="80"/>
      <c r="S703" s="80"/>
      <c r="T703" s="80"/>
      <c r="U703" s="80"/>
      <c r="V703" s="80"/>
      <c r="W703" s="80"/>
      <c r="X703" s="80"/>
      <c r="Y703" s="80"/>
      <c r="Z703" s="80"/>
      <c r="AA703" s="80"/>
    </row>
    <row r="704" spans="1:27" ht="12" customHeight="1">
      <c r="A704" s="80"/>
      <c r="B704" s="80"/>
      <c r="C704" s="80"/>
      <c r="D704" s="80"/>
      <c r="E704" s="80"/>
      <c r="F704" s="80"/>
      <c r="G704" s="80"/>
      <c r="H704" s="80"/>
      <c r="I704" s="80"/>
      <c r="J704" s="80"/>
      <c r="K704" s="80"/>
      <c r="L704" s="80"/>
      <c r="M704" s="177"/>
      <c r="N704" s="80"/>
      <c r="O704" s="80"/>
      <c r="P704" s="80"/>
      <c r="Q704" s="80"/>
      <c r="R704" s="80"/>
      <c r="S704" s="80"/>
      <c r="T704" s="80"/>
      <c r="U704" s="80"/>
      <c r="V704" s="80"/>
      <c r="W704" s="80"/>
      <c r="X704" s="80"/>
      <c r="Y704" s="80"/>
      <c r="Z704" s="80"/>
      <c r="AA704" s="80"/>
    </row>
    <row r="705" spans="1:27" ht="12" customHeight="1">
      <c r="A705" s="80"/>
      <c r="B705" s="80"/>
      <c r="C705" s="80"/>
      <c r="D705" s="80"/>
      <c r="E705" s="80"/>
      <c r="F705" s="80"/>
      <c r="G705" s="80"/>
      <c r="H705" s="80"/>
      <c r="I705" s="80"/>
      <c r="J705" s="80"/>
      <c r="K705" s="80"/>
      <c r="L705" s="80"/>
      <c r="M705" s="177"/>
      <c r="N705" s="80"/>
      <c r="O705" s="80"/>
      <c r="P705" s="80"/>
      <c r="Q705" s="80"/>
      <c r="R705" s="80"/>
      <c r="S705" s="80"/>
      <c r="T705" s="80"/>
      <c r="U705" s="80"/>
      <c r="V705" s="80"/>
      <c r="W705" s="80"/>
      <c r="X705" s="80"/>
      <c r="Y705" s="80"/>
      <c r="Z705" s="80"/>
      <c r="AA705" s="80"/>
    </row>
    <row r="706" spans="1:27" ht="12" customHeight="1">
      <c r="A706" s="80"/>
      <c r="B706" s="80"/>
      <c r="C706" s="80"/>
      <c r="D706" s="80"/>
      <c r="E706" s="80"/>
      <c r="F706" s="80"/>
      <c r="G706" s="80"/>
      <c r="H706" s="80"/>
      <c r="I706" s="80"/>
      <c r="J706" s="80"/>
      <c r="K706" s="80"/>
      <c r="L706" s="80"/>
      <c r="M706" s="177"/>
      <c r="N706" s="80"/>
      <c r="O706" s="80"/>
      <c r="P706" s="80"/>
      <c r="Q706" s="80"/>
      <c r="R706" s="80"/>
      <c r="S706" s="80"/>
      <c r="T706" s="80"/>
      <c r="U706" s="80"/>
      <c r="V706" s="80"/>
      <c r="W706" s="80"/>
      <c r="X706" s="80"/>
      <c r="Y706" s="80"/>
      <c r="Z706" s="80"/>
      <c r="AA706" s="80"/>
    </row>
    <row r="707" spans="1:27" ht="12" customHeight="1">
      <c r="A707" s="80"/>
      <c r="B707" s="80"/>
      <c r="C707" s="80"/>
      <c r="D707" s="80"/>
      <c r="E707" s="80"/>
      <c r="F707" s="80"/>
      <c r="G707" s="80"/>
      <c r="H707" s="80"/>
      <c r="I707" s="80"/>
      <c r="J707" s="80"/>
      <c r="K707" s="80"/>
      <c r="L707" s="80"/>
      <c r="M707" s="177"/>
      <c r="N707" s="80"/>
      <c r="O707" s="80"/>
      <c r="P707" s="80"/>
      <c r="Q707" s="80"/>
      <c r="R707" s="80"/>
      <c r="S707" s="80"/>
      <c r="T707" s="80"/>
      <c r="U707" s="80"/>
      <c r="V707" s="80"/>
      <c r="W707" s="80"/>
      <c r="X707" s="80"/>
      <c r="Y707" s="80"/>
      <c r="Z707" s="80"/>
      <c r="AA707" s="80"/>
    </row>
    <row r="708" spans="1:27" ht="12" customHeight="1">
      <c r="A708" s="80"/>
      <c r="B708" s="80"/>
      <c r="C708" s="80"/>
      <c r="D708" s="80"/>
      <c r="E708" s="80"/>
      <c r="F708" s="80"/>
      <c r="G708" s="80"/>
      <c r="H708" s="80"/>
      <c r="I708" s="80"/>
      <c r="J708" s="80"/>
      <c r="K708" s="80"/>
      <c r="L708" s="80"/>
      <c r="M708" s="177"/>
      <c r="N708" s="80"/>
      <c r="O708" s="80"/>
      <c r="P708" s="80"/>
      <c r="Q708" s="80"/>
      <c r="R708" s="80"/>
      <c r="S708" s="80"/>
      <c r="T708" s="80"/>
      <c r="U708" s="80"/>
      <c r="V708" s="80"/>
      <c r="W708" s="80"/>
      <c r="X708" s="80"/>
      <c r="Y708" s="80"/>
      <c r="Z708" s="80"/>
      <c r="AA708" s="80"/>
    </row>
    <row r="709" spans="1:27" ht="12" customHeight="1">
      <c r="A709" s="80"/>
      <c r="B709" s="80"/>
      <c r="C709" s="80"/>
      <c r="D709" s="80"/>
      <c r="E709" s="80"/>
      <c r="F709" s="80"/>
      <c r="G709" s="80"/>
      <c r="H709" s="80"/>
      <c r="I709" s="80"/>
      <c r="J709" s="80"/>
      <c r="K709" s="80"/>
      <c r="L709" s="80"/>
      <c r="M709" s="177"/>
      <c r="N709" s="80"/>
      <c r="O709" s="80"/>
      <c r="P709" s="80"/>
      <c r="Q709" s="80"/>
      <c r="R709" s="80"/>
      <c r="S709" s="80"/>
      <c r="T709" s="80"/>
      <c r="U709" s="80"/>
      <c r="V709" s="80"/>
      <c r="W709" s="80"/>
      <c r="X709" s="80"/>
      <c r="Y709" s="80"/>
      <c r="Z709" s="80"/>
      <c r="AA709" s="80"/>
    </row>
    <row r="710" spans="1:27" ht="12" customHeight="1">
      <c r="A710" s="80"/>
      <c r="B710" s="80"/>
      <c r="C710" s="80"/>
      <c r="D710" s="80"/>
      <c r="E710" s="80"/>
      <c r="F710" s="80"/>
      <c r="G710" s="80"/>
      <c r="H710" s="80"/>
      <c r="I710" s="80"/>
      <c r="J710" s="80"/>
      <c r="K710" s="80"/>
      <c r="L710" s="80"/>
      <c r="M710" s="177"/>
      <c r="N710" s="80"/>
      <c r="O710" s="80"/>
      <c r="P710" s="80"/>
      <c r="Q710" s="80"/>
      <c r="R710" s="80"/>
      <c r="S710" s="80"/>
      <c r="T710" s="80"/>
      <c r="U710" s="80"/>
      <c r="V710" s="80"/>
      <c r="W710" s="80"/>
      <c r="X710" s="80"/>
      <c r="Y710" s="80"/>
      <c r="Z710" s="80"/>
      <c r="AA710" s="80"/>
    </row>
    <row r="711" spans="1:27" ht="12" customHeight="1">
      <c r="A711" s="80"/>
      <c r="B711" s="80"/>
      <c r="C711" s="80"/>
      <c r="D711" s="80"/>
      <c r="E711" s="80"/>
      <c r="F711" s="80"/>
      <c r="G711" s="80"/>
      <c r="H711" s="80"/>
      <c r="I711" s="80"/>
      <c r="J711" s="80"/>
      <c r="K711" s="80"/>
      <c r="L711" s="80"/>
      <c r="M711" s="177"/>
      <c r="N711" s="80"/>
      <c r="O711" s="80"/>
      <c r="P711" s="80"/>
      <c r="Q711" s="80"/>
      <c r="R711" s="80"/>
      <c r="S711" s="80"/>
      <c r="T711" s="80"/>
      <c r="U711" s="80"/>
      <c r="V711" s="80"/>
      <c r="W711" s="80"/>
      <c r="X711" s="80"/>
      <c r="Y711" s="80"/>
      <c r="Z711" s="80"/>
      <c r="AA711" s="80"/>
    </row>
    <row r="712" spans="1:27" ht="12" customHeight="1">
      <c r="A712" s="80"/>
      <c r="B712" s="80"/>
      <c r="C712" s="80"/>
      <c r="D712" s="80"/>
      <c r="E712" s="80"/>
      <c r="F712" s="80"/>
      <c r="G712" s="80"/>
      <c r="H712" s="80"/>
      <c r="I712" s="80"/>
      <c r="J712" s="80"/>
      <c r="K712" s="80"/>
      <c r="L712" s="80"/>
      <c r="M712" s="177"/>
      <c r="N712" s="80"/>
      <c r="O712" s="80"/>
      <c r="P712" s="80"/>
      <c r="Q712" s="80"/>
      <c r="R712" s="80"/>
      <c r="S712" s="80"/>
      <c r="T712" s="80"/>
      <c r="U712" s="80"/>
      <c r="V712" s="80"/>
      <c r="W712" s="80"/>
      <c r="X712" s="80"/>
      <c r="Y712" s="80"/>
      <c r="Z712" s="80"/>
      <c r="AA712" s="80"/>
    </row>
    <row r="713" spans="1:27" ht="12" customHeight="1">
      <c r="A713" s="80"/>
      <c r="B713" s="80"/>
      <c r="C713" s="80"/>
      <c r="D713" s="80"/>
      <c r="E713" s="80"/>
      <c r="F713" s="80"/>
      <c r="G713" s="80"/>
      <c r="H713" s="80"/>
      <c r="I713" s="80"/>
      <c r="J713" s="80"/>
      <c r="K713" s="80"/>
      <c r="L713" s="80"/>
      <c r="M713" s="177"/>
      <c r="N713" s="80"/>
      <c r="O713" s="80"/>
      <c r="P713" s="80"/>
      <c r="Q713" s="80"/>
      <c r="R713" s="80"/>
      <c r="S713" s="80"/>
      <c r="T713" s="80"/>
      <c r="U713" s="80"/>
      <c r="V713" s="80"/>
      <c r="W713" s="80"/>
      <c r="X713" s="80"/>
      <c r="Y713" s="80"/>
      <c r="Z713" s="80"/>
      <c r="AA713" s="80"/>
    </row>
    <row r="714" spans="1:27" ht="12" customHeight="1">
      <c r="A714" s="80"/>
      <c r="B714" s="80"/>
      <c r="C714" s="80"/>
      <c r="D714" s="80"/>
      <c r="E714" s="80"/>
      <c r="F714" s="80"/>
      <c r="G714" s="80"/>
      <c r="H714" s="80"/>
      <c r="I714" s="80"/>
      <c r="J714" s="80"/>
      <c r="K714" s="80"/>
      <c r="L714" s="80"/>
      <c r="M714" s="177"/>
      <c r="N714" s="80"/>
      <c r="O714" s="80"/>
      <c r="P714" s="80"/>
      <c r="Q714" s="80"/>
      <c r="R714" s="80"/>
      <c r="S714" s="80"/>
      <c r="T714" s="80"/>
      <c r="U714" s="80"/>
      <c r="V714" s="80"/>
      <c r="W714" s="80"/>
      <c r="X714" s="80"/>
      <c r="Y714" s="80"/>
      <c r="Z714" s="80"/>
      <c r="AA714" s="80"/>
    </row>
    <row r="715" spans="1:27" ht="12" customHeight="1">
      <c r="A715" s="80"/>
      <c r="B715" s="80"/>
      <c r="C715" s="80"/>
      <c r="D715" s="80"/>
      <c r="E715" s="80"/>
      <c r="F715" s="80"/>
      <c r="G715" s="80"/>
      <c r="H715" s="80"/>
      <c r="I715" s="80"/>
      <c r="J715" s="80"/>
      <c r="K715" s="80"/>
      <c r="L715" s="80"/>
      <c r="M715" s="177"/>
      <c r="N715" s="80"/>
      <c r="O715" s="80"/>
      <c r="P715" s="80"/>
      <c r="Q715" s="80"/>
      <c r="R715" s="80"/>
      <c r="S715" s="80"/>
      <c r="T715" s="80"/>
      <c r="U715" s="80"/>
      <c r="V715" s="80"/>
      <c r="W715" s="80"/>
      <c r="X715" s="80"/>
      <c r="Y715" s="80"/>
      <c r="Z715" s="80"/>
      <c r="AA715" s="80"/>
    </row>
    <row r="716" spans="1:27" ht="12" customHeight="1">
      <c r="A716" s="80"/>
      <c r="B716" s="80"/>
      <c r="C716" s="80"/>
      <c r="D716" s="80"/>
      <c r="E716" s="80"/>
      <c r="F716" s="80"/>
      <c r="G716" s="80"/>
      <c r="H716" s="80"/>
      <c r="I716" s="80"/>
      <c r="J716" s="80"/>
      <c r="K716" s="80"/>
      <c r="L716" s="80"/>
      <c r="M716" s="177"/>
      <c r="N716" s="80"/>
      <c r="O716" s="80"/>
      <c r="P716" s="80"/>
      <c r="Q716" s="80"/>
      <c r="R716" s="80"/>
      <c r="S716" s="80"/>
      <c r="T716" s="80"/>
      <c r="U716" s="80"/>
      <c r="V716" s="80"/>
      <c r="W716" s="80"/>
      <c r="X716" s="80"/>
      <c r="Y716" s="80"/>
      <c r="Z716" s="80"/>
      <c r="AA716" s="80"/>
    </row>
    <row r="717" spans="1:27" ht="12" customHeight="1">
      <c r="A717" s="80"/>
      <c r="B717" s="80"/>
      <c r="C717" s="80"/>
      <c r="D717" s="80"/>
      <c r="E717" s="80"/>
      <c r="F717" s="80"/>
      <c r="G717" s="80"/>
      <c r="H717" s="80"/>
      <c r="I717" s="80"/>
      <c r="J717" s="80"/>
      <c r="K717" s="80"/>
      <c r="L717" s="80"/>
      <c r="M717" s="177"/>
      <c r="N717" s="80"/>
      <c r="O717" s="80"/>
      <c r="P717" s="80"/>
      <c r="Q717" s="80"/>
      <c r="R717" s="80"/>
      <c r="S717" s="80"/>
      <c r="T717" s="80"/>
      <c r="U717" s="80"/>
      <c r="V717" s="80"/>
      <c r="W717" s="80"/>
      <c r="X717" s="80"/>
      <c r="Y717" s="80"/>
      <c r="Z717" s="80"/>
      <c r="AA717" s="80"/>
    </row>
    <row r="718" spans="1:27" ht="12" customHeight="1">
      <c r="A718" s="80"/>
      <c r="B718" s="80"/>
      <c r="C718" s="80"/>
      <c r="D718" s="80"/>
      <c r="E718" s="80"/>
      <c r="F718" s="80"/>
      <c r="G718" s="80"/>
      <c r="H718" s="80"/>
      <c r="I718" s="80"/>
      <c r="J718" s="80"/>
      <c r="K718" s="80"/>
      <c r="L718" s="80"/>
      <c r="M718" s="177"/>
      <c r="N718" s="80"/>
      <c r="O718" s="80"/>
      <c r="P718" s="80"/>
      <c r="Q718" s="80"/>
      <c r="R718" s="80"/>
      <c r="S718" s="80"/>
      <c r="T718" s="80"/>
      <c r="U718" s="80"/>
      <c r="V718" s="80"/>
      <c r="W718" s="80"/>
      <c r="X718" s="80"/>
      <c r="Y718" s="80"/>
      <c r="Z718" s="80"/>
      <c r="AA718" s="80"/>
    </row>
    <row r="719" spans="1:27" ht="12" customHeight="1">
      <c r="A719" s="80"/>
      <c r="B719" s="80"/>
      <c r="C719" s="80"/>
      <c r="D719" s="80"/>
      <c r="E719" s="80"/>
      <c r="F719" s="80"/>
      <c r="G719" s="80"/>
      <c r="H719" s="80"/>
      <c r="I719" s="80"/>
      <c r="J719" s="80"/>
      <c r="K719" s="80"/>
      <c r="L719" s="80"/>
      <c r="M719" s="177"/>
      <c r="N719" s="80"/>
      <c r="O719" s="80"/>
      <c r="P719" s="80"/>
      <c r="Q719" s="80"/>
      <c r="R719" s="80"/>
      <c r="S719" s="80"/>
      <c r="T719" s="80"/>
      <c r="U719" s="80"/>
      <c r="V719" s="80"/>
      <c r="W719" s="80"/>
      <c r="X719" s="80"/>
      <c r="Y719" s="80"/>
      <c r="Z719" s="80"/>
      <c r="AA719" s="80"/>
    </row>
    <row r="720" spans="1:27" ht="12" customHeight="1">
      <c r="A720" s="80"/>
      <c r="B720" s="80"/>
      <c r="C720" s="80"/>
      <c r="D720" s="80"/>
      <c r="E720" s="80"/>
      <c r="F720" s="80"/>
      <c r="G720" s="80"/>
      <c r="H720" s="80"/>
      <c r="I720" s="80"/>
      <c r="J720" s="80"/>
      <c r="K720" s="80"/>
      <c r="L720" s="80"/>
      <c r="M720" s="177"/>
      <c r="N720" s="80"/>
      <c r="O720" s="80"/>
      <c r="P720" s="80"/>
      <c r="Q720" s="80"/>
      <c r="R720" s="80"/>
      <c r="S720" s="80"/>
      <c r="T720" s="80"/>
      <c r="U720" s="80"/>
      <c r="V720" s="80"/>
      <c r="W720" s="80"/>
      <c r="X720" s="80"/>
      <c r="Y720" s="80"/>
      <c r="Z720" s="80"/>
      <c r="AA720" s="80"/>
    </row>
    <row r="721" spans="1:27" ht="12" customHeight="1">
      <c r="A721" s="80"/>
      <c r="B721" s="80"/>
      <c r="C721" s="80"/>
      <c r="D721" s="80"/>
      <c r="E721" s="80"/>
      <c r="F721" s="80"/>
      <c r="G721" s="80"/>
      <c r="H721" s="80"/>
      <c r="I721" s="80"/>
      <c r="J721" s="80"/>
      <c r="K721" s="80"/>
      <c r="L721" s="80"/>
      <c r="M721" s="177"/>
      <c r="N721" s="80"/>
      <c r="O721" s="80"/>
      <c r="P721" s="80"/>
      <c r="Q721" s="80"/>
      <c r="R721" s="80"/>
      <c r="S721" s="80"/>
      <c r="T721" s="80"/>
      <c r="U721" s="80"/>
      <c r="V721" s="80"/>
      <c r="W721" s="80"/>
      <c r="X721" s="80"/>
      <c r="Y721" s="80"/>
      <c r="Z721" s="80"/>
      <c r="AA721" s="80"/>
    </row>
    <row r="722" spans="1:27" ht="12" customHeight="1">
      <c r="A722" s="80"/>
      <c r="B722" s="80"/>
      <c r="C722" s="80"/>
      <c r="D722" s="80"/>
      <c r="E722" s="80"/>
      <c r="F722" s="80"/>
      <c r="G722" s="80"/>
      <c r="H722" s="80"/>
      <c r="I722" s="80"/>
      <c r="J722" s="80"/>
      <c r="K722" s="80"/>
      <c r="L722" s="80"/>
      <c r="M722" s="177"/>
      <c r="N722" s="80"/>
      <c r="O722" s="80"/>
      <c r="P722" s="80"/>
      <c r="Q722" s="80"/>
      <c r="R722" s="80"/>
      <c r="S722" s="80"/>
      <c r="T722" s="80"/>
      <c r="U722" s="80"/>
      <c r="V722" s="80"/>
      <c r="W722" s="80"/>
      <c r="X722" s="80"/>
      <c r="Y722" s="80"/>
      <c r="Z722" s="80"/>
      <c r="AA722" s="80"/>
    </row>
    <row r="723" spans="1:27" ht="12" customHeight="1">
      <c r="A723" s="80"/>
      <c r="B723" s="80"/>
      <c r="C723" s="80"/>
      <c r="D723" s="80"/>
      <c r="E723" s="80"/>
      <c r="F723" s="80"/>
      <c r="G723" s="80"/>
      <c r="H723" s="80"/>
      <c r="I723" s="80"/>
      <c r="J723" s="80"/>
      <c r="K723" s="80"/>
      <c r="L723" s="80"/>
      <c r="M723" s="177"/>
      <c r="N723" s="80"/>
      <c r="O723" s="80"/>
      <c r="P723" s="80"/>
      <c r="Q723" s="80"/>
      <c r="R723" s="80"/>
      <c r="S723" s="80"/>
      <c r="T723" s="80"/>
      <c r="U723" s="80"/>
      <c r="V723" s="80"/>
      <c r="W723" s="80"/>
      <c r="X723" s="80"/>
      <c r="Y723" s="80"/>
      <c r="Z723" s="80"/>
      <c r="AA723" s="80"/>
    </row>
    <row r="724" spans="1:27" ht="12" customHeight="1">
      <c r="A724" s="80"/>
      <c r="B724" s="80"/>
      <c r="C724" s="80"/>
      <c r="D724" s="80"/>
      <c r="E724" s="80"/>
      <c r="F724" s="80"/>
      <c r="G724" s="80"/>
      <c r="H724" s="80"/>
      <c r="I724" s="80"/>
      <c r="J724" s="80"/>
      <c r="K724" s="80"/>
      <c r="L724" s="80"/>
      <c r="M724" s="177"/>
      <c r="N724" s="80"/>
      <c r="O724" s="80"/>
      <c r="P724" s="80"/>
      <c r="Q724" s="80"/>
      <c r="R724" s="80"/>
      <c r="S724" s="80"/>
      <c r="T724" s="80"/>
      <c r="U724" s="80"/>
      <c r="V724" s="80"/>
      <c r="W724" s="80"/>
      <c r="X724" s="80"/>
      <c r="Y724" s="80"/>
      <c r="Z724" s="80"/>
      <c r="AA724" s="80"/>
    </row>
    <row r="725" spans="1:27" ht="12" customHeight="1">
      <c r="A725" s="80"/>
      <c r="B725" s="80"/>
      <c r="C725" s="80"/>
      <c r="D725" s="80"/>
      <c r="E725" s="80"/>
      <c r="F725" s="80"/>
      <c r="G725" s="80"/>
      <c r="H725" s="80"/>
      <c r="I725" s="80"/>
      <c r="J725" s="80"/>
      <c r="K725" s="80"/>
      <c r="L725" s="80"/>
      <c r="M725" s="177"/>
      <c r="N725" s="80"/>
      <c r="O725" s="80"/>
      <c r="P725" s="80"/>
      <c r="Q725" s="80"/>
      <c r="R725" s="80"/>
      <c r="S725" s="80"/>
      <c r="T725" s="80"/>
      <c r="U725" s="80"/>
      <c r="V725" s="80"/>
      <c r="W725" s="80"/>
      <c r="X725" s="80"/>
      <c r="Y725" s="80"/>
      <c r="Z725" s="80"/>
      <c r="AA725" s="80"/>
    </row>
    <row r="726" spans="1:27" ht="12" customHeight="1">
      <c r="A726" s="80"/>
      <c r="B726" s="80"/>
      <c r="C726" s="80"/>
      <c r="D726" s="80"/>
      <c r="E726" s="80"/>
      <c r="F726" s="80"/>
      <c r="G726" s="80"/>
      <c r="H726" s="80"/>
      <c r="I726" s="80"/>
      <c r="J726" s="80"/>
      <c r="K726" s="80"/>
      <c r="L726" s="80"/>
      <c r="M726" s="177"/>
      <c r="N726" s="80"/>
      <c r="O726" s="80"/>
      <c r="P726" s="80"/>
      <c r="Q726" s="80"/>
      <c r="R726" s="80"/>
      <c r="S726" s="80"/>
      <c r="T726" s="80"/>
      <c r="U726" s="80"/>
      <c r="V726" s="80"/>
      <c r="W726" s="80"/>
      <c r="X726" s="80"/>
      <c r="Y726" s="80"/>
      <c r="Z726" s="80"/>
      <c r="AA726" s="80"/>
    </row>
    <row r="727" spans="1:27" ht="12" customHeight="1">
      <c r="A727" s="80"/>
      <c r="B727" s="80"/>
      <c r="C727" s="80"/>
      <c r="D727" s="80"/>
      <c r="E727" s="80"/>
      <c r="F727" s="80"/>
      <c r="G727" s="80"/>
      <c r="H727" s="80"/>
      <c r="I727" s="80"/>
      <c r="J727" s="80"/>
      <c r="K727" s="80"/>
      <c r="L727" s="80"/>
      <c r="M727" s="177"/>
      <c r="N727" s="80"/>
      <c r="O727" s="80"/>
      <c r="P727" s="80"/>
      <c r="Q727" s="80"/>
      <c r="R727" s="80"/>
      <c r="S727" s="80"/>
      <c r="T727" s="80"/>
      <c r="U727" s="80"/>
      <c r="V727" s="80"/>
      <c r="W727" s="80"/>
      <c r="X727" s="80"/>
      <c r="Y727" s="80"/>
      <c r="Z727" s="80"/>
      <c r="AA727" s="80"/>
    </row>
    <row r="728" spans="1:27" ht="12" customHeight="1">
      <c r="A728" s="80"/>
      <c r="B728" s="80"/>
      <c r="C728" s="80"/>
      <c r="D728" s="80"/>
      <c r="E728" s="80"/>
      <c r="F728" s="80"/>
      <c r="G728" s="80"/>
      <c r="H728" s="80"/>
      <c r="I728" s="80"/>
      <c r="J728" s="80"/>
      <c r="K728" s="80"/>
      <c r="L728" s="80"/>
      <c r="M728" s="177"/>
      <c r="N728" s="80"/>
      <c r="O728" s="80"/>
      <c r="P728" s="80"/>
      <c r="Q728" s="80"/>
      <c r="R728" s="80"/>
      <c r="S728" s="80"/>
      <c r="T728" s="80"/>
      <c r="U728" s="80"/>
      <c r="V728" s="80"/>
      <c r="W728" s="80"/>
      <c r="X728" s="80"/>
      <c r="Y728" s="80"/>
      <c r="Z728" s="80"/>
      <c r="AA728" s="80"/>
    </row>
    <row r="729" spans="1:27" ht="12" customHeight="1">
      <c r="A729" s="80"/>
      <c r="B729" s="80"/>
      <c r="C729" s="80"/>
      <c r="D729" s="80"/>
      <c r="E729" s="80"/>
      <c r="F729" s="80"/>
      <c r="G729" s="80"/>
      <c r="H729" s="80"/>
      <c r="I729" s="80"/>
      <c r="J729" s="80"/>
      <c r="K729" s="80"/>
      <c r="L729" s="80"/>
      <c r="M729" s="177"/>
      <c r="N729" s="80"/>
      <c r="O729" s="80"/>
      <c r="P729" s="80"/>
      <c r="Q729" s="80"/>
      <c r="R729" s="80"/>
      <c r="S729" s="80"/>
      <c r="T729" s="80"/>
      <c r="U729" s="80"/>
      <c r="V729" s="80"/>
      <c r="W729" s="80"/>
      <c r="X729" s="80"/>
      <c r="Y729" s="80"/>
      <c r="Z729" s="80"/>
      <c r="AA729" s="80"/>
    </row>
    <row r="730" spans="1:27" ht="12" customHeight="1">
      <c r="A730" s="80"/>
      <c r="B730" s="80"/>
      <c r="C730" s="80"/>
      <c r="D730" s="80"/>
      <c r="E730" s="80"/>
      <c r="F730" s="80"/>
      <c r="G730" s="80"/>
      <c r="H730" s="80"/>
      <c r="I730" s="80"/>
      <c r="J730" s="80"/>
      <c r="K730" s="80"/>
      <c r="L730" s="80"/>
      <c r="M730" s="177"/>
      <c r="N730" s="80"/>
      <c r="O730" s="80"/>
      <c r="P730" s="80"/>
      <c r="Q730" s="80"/>
      <c r="R730" s="80"/>
      <c r="S730" s="80"/>
      <c r="T730" s="80"/>
      <c r="U730" s="80"/>
      <c r="V730" s="80"/>
      <c r="W730" s="80"/>
      <c r="X730" s="80"/>
      <c r="Y730" s="80"/>
      <c r="Z730" s="80"/>
      <c r="AA730" s="80"/>
    </row>
    <row r="731" spans="1:27" ht="12" customHeight="1">
      <c r="A731" s="80"/>
      <c r="B731" s="80"/>
      <c r="C731" s="80"/>
      <c r="D731" s="80"/>
      <c r="E731" s="80"/>
      <c r="F731" s="80"/>
      <c r="G731" s="80"/>
      <c r="H731" s="80"/>
      <c r="I731" s="80"/>
      <c r="J731" s="80"/>
      <c r="K731" s="80"/>
      <c r="L731" s="80"/>
      <c r="M731" s="177"/>
      <c r="N731" s="80"/>
      <c r="O731" s="80"/>
      <c r="P731" s="80"/>
      <c r="Q731" s="80"/>
      <c r="R731" s="80"/>
      <c r="S731" s="80"/>
      <c r="T731" s="80"/>
      <c r="U731" s="80"/>
      <c r="V731" s="80"/>
      <c r="W731" s="80"/>
      <c r="X731" s="80"/>
      <c r="Y731" s="80"/>
      <c r="Z731" s="80"/>
      <c r="AA731" s="80"/>
    </row>
    <row r="732" spans="1:27" ht="12" customHeight="1">
      <c r="A732" s="80"/>
      <c r="B732" s="80"/>
      <c r="C732" s="80"/>
      <c r="D732" s="80"/>
      <c r="E732" s="80"/>
      <c r="F732" s="80"/>
      <c r="G732" s="80"/>
      <c r="H732" s="80"/>
      <c r="I732" s="80"/>
      <c r="J732" s="80"/>
      <c r="K732" s="80"/>
      <c r="L732" s="80"/>
      <c r="M732" s="177"/>
      <c r="N732" s="80"/>
      <c r="O732" s="80"/>
      <c r="P732" s="80"/>
      <c r="Q732" s="80"/>
      <c r="R732" s="80"/>
      <c r="S732" s="80"/>
      <c r="T732" s="80"/>
      <c r="U732" s="80"/>
      <c r="V732" s="80"/>
      <c r="W732" s="80"/>
      <c r="X732" s="80"/>
      <c r="Y732" s="80"/>
      <c r="Z732" s="80"/>
      <c r="AA732" s="80"/>
    </row>
    <row r="733" spans="1:27" ht="12" customHeight="1">
      <c r="A733" s="80"/>
      <c r="B733" s="80"/>
      <c r="C733" s="80"/>
      <c r="D733" s="80"/>
      <c r="E733" s="80"/>
      <c r="F733" s="80"/>
      <c r="G733" s="80"/>
      <c r="H733" s="80"/>
      <c r="I733" s="80"/>
      <c r="J733" s="80"/>
      <c r="K733" s="80"/>
      <c r="L733" s="80"/>
      <c r="M733" s="177"/>
      <c r="N733" s="80"/>
      <c r="O733" s="80"/>
      <c r="P733" s="80"/>
      <c r="Q733" s="80"/>
      <c r="R733" s="80"/>
      <c r="S733" s="80"/>
      <c r="T733" s="80"/>
      <c r="U733" s="80"/>
      <c r="V733" s="80"/>
      <c r="W733" s="80"/>
      <c r="X733" s="80"/>
      <c r="Y733" s="80"/>
      <c r="Z733" s="80"/>
      <c r="AA733" s="80"/>
    </row>
    <row r="734" spans="1:27" ht="12" customHeight="1">
      <c r="A734" s="80"/>
      <c r="B734" s="80"/>
      <c r="C734" s="80"/>
      <c r="D734" s="80"/>
      <c r="E734" s="80"/>
      <c r="F734" s="80"/>
      <c r="G734" s="80"/>
      <c r="H734" s="80"/>
      <c r="I734" s="80"/>
      <c r="J734" s="80"/>
      <c r="K734" s="80"/>
      <c r="L734" s="80"/>
      <c r="M734" s="177"/>
      <c r="N734" s="80"/>
      <c r="O734" s="80"/>
      <c r="P734" s="80"/>
      <c r="Q734" s="80"/>
      <c r="R734" s="80"/>
      <c r="S734" s="80"/>
      <c r="T734" s="80"/>
      <c r="U734" s="80"/>
      <c r="V734" s="80"/>
      <c r="W734" s="80"/>
      <c r="X734" s="80"/>
      <c r="Y734" s="80"/>
      <c r="Z734" s="80"/>
      <c r="AA734" s="80"/>
    </row>
    <row r="735" spans="1:27" ht="12" customHeight="1">
      <c r="A735" s="80"/>
      <c r="B735" s="80"/>
      <c r="C735" s="80"/>
      <c r="D735" s="80"/>
      <c r="E735" s="80"/>
      <c r="F735" s="80"/>
      <c r="G735" s="80"/>
      <c r="H735" s="80"/>
      <c r="I735" s="80"/>
      <c r="J735" s="80"/>
      <c r="K735" s="80"/>
      <c r="L735" s="80"/>
      <c r="M735" s="177"/>
      <c r="N735" s="80"/>
      <c r="O735" s="80"/>
      <c r="P735" s="80"/>
      <c r="Q735" s="80"/>
      <c r="R735" s="80"/>
      <c r="S735" s="80"/>
      <c r="T735" s="80"/>
      <c r="U735" s="80"/>
      <c r="V735" s="80"/>
      <c r="W735" s="80"/>
      <c r="X735" s="80"/>
      <c r="Y735" s="80"/>
      <c r="Z735" s="80"/>
      <c r="AA735" s="80"/>
    </row>
    <row r="736" spans="1:27" ht="12" customHeight="1">
      <c r="A736" s="80"/>
      <c r="B736" s="80"/>
      <c r="C736" s="80"/>
      <c r="D736" s="80"/>
      <c r="E736" s="80"/>
      <c r="F736" s="80"/>
      <c r="G736" s="80"/>
      <c r="H736" s="80"/>
      <c r="I736" s="80"/>
      <c r="J736" s="80"/>
      <c r="K736" s="80"/>
      <c r="L736" s="80"/>
      <c r="M736" s="177"/>
      <c r="N736" s="80"/>
      <c r="O736" s="80"/>
      <c r="P736" s="80"/>
      <c r="Q736" s="80"/>
      <c r="R736" s="80"/>
      <c r="S736" s="80"/>
      <c r="T736" s="80"/>
      <c r="U736" s="80"/>
      <c r="V736" s="80"/>
      <c r="W736" s="80"/>
      <c r="X736" s="80"/>
      <c r="Y736" s="80"/>
      <c r="Z736" s="80"/>
      <c r="AA736" s="80"/>
    </row>
    <row r="737" spans="1:27" ht="12" customHeight="1">
      <c r="A737" s="80"/>
      <c r="B737" s="80"/>
      <c r="C737" s="80"/>
      <c r="D737" s="80"/>
      <c r="E737" s="80"/>
      <c r="F737" s="80"/>
      <c r="G737" s="80"/>
      <c r="H737" s="80"/>
      <c r="I737" s="80"/>
      <c r="J737" s="80"/>
      <c r="K737" s="80"/>
      <c r="L737" s="80"/>
      <c r="M737" s="177"/>
      <c r="N737" s="80"/>
      <c r="O737" s="80"/>
      <c r="P737" s="80"/>
      <c r="Q737" s="80"/>
      <c r="R737" s="80"/>
      <c r="S737" s="80"/>
      <c r="T737" s="80"/>
      <c r="U737" s="80"/>
      <c r="V737" s="80"/>
      <c r="W737" s="80"/>
      <c r="X737" s="80"/>
      <c r="Y737" s="80"/>
      <c r="Z737" s="80"/>
      <c r="AA737" s="80"/>
    </row>
    <row r="738" spans="1:27" ht="12" customHeight="1">
      <c r="A738" s="80"/>
      <c r="B738" s="80"/>
      <c r="C738" s="80"/>
      <c r="D738" s="80"/>
      <c r="E738" s="80"/>
      <c r="F738" s="80"/>
      <c r="G738" s="80"/>
      <c r="H738" s="80"/>
      <c r="I738" s="80"/>
      <c r="J738" s="80"/>
      <c r="K738" s="80"/>
      <c r="L738" s="80"/>
      <c r="M738" s="177"/>
      <c r="N738" s="80"/>
      <c r="O738" s="80"/>
      <c r="P738" s="80"/>
      <c r="Q738" s="80"/>
      <c r="R738" s="80"/>
      <c r="S738" s="80"/>
      <c r="T738" s="80"/>
      <c r="U738" s="80"/>
      <c r="V738" s="80"/>
      <c r="W738" s="80"/>
      <c r="X738" s="80"/>
      <c r="Y738" s="80"/>
      <c r="Z738" s="80"/>
      <c r="AA738" s="80"/>
    </row>
    <row r="739" spans="1:27" ht="12" customHeight="1">
      <c r="A739" s="80"/>
      <c r="B739" s="80"/>
      <c r="C739" s="80"/>
      <c r="D739" s="80"/>
      <c r="E739" s="80"/>
      <c r="F739" s="80"/>
      <c r="G739" s="80"/>
      <c r="H739" s="80"/>
      <c r="I739" s="80"/>
      <c r="J739" s="80"/>
      <c r="K739" s="80"/>
      <c r="L739" s="80"/>
      <c r="M739" s="177"/>
      <c r="N739" s="80"/>
      <c r="O739" s="80"/>
      <c r="P739" s="80"/>
      <c r="Q739" s="80"/>
      <c r="R739" s="80"/>
      <c r="S739" s="80"/>
      <c r="T739" s="80"/>
      <c r="U739" s="80"/>
      <c r="V739" s="80"/>
      <c r="W739" s="80"/>
      <c r="X739" s="80"/>
      <c r="Y739" s="80"/>
      <c r="Z739" s="80"/>
      <c r="AA739" s="80"/>
    </row>
    <row r="740" spans="1:27" ht="12" customHeight="1">
      <c r="A740" s="80"/>
      <c r="B740" s="80"/>
      <c r="C740" s="80"/>
      <c r="D740" s="80"/>
      <c r="E740" s="80"/>
      <c r="F740" s="80"/>
      <c r="G740" s="80"/>
      <c r="H740" s="80"/>
      <c r="I740" s="80"/>
      <c r="J740" s="80"/>
      <c r="K740" s="80"/>
      <c r="L740" s="80"/>
      <c r="M740" s="177"/>
      <c r="N740" s="80"/>
      <c r="O740" s="80"/>
      <c r="P740" s="80"/>
      <c r="Q740" s="80"/>
      <c r="R740" s="80"/>
      <c r="S740" s="80"/>
      <c r="T740" s="80"/>
      <c r="U740" s="80"/>
      <c r="V740" s="80"/>
      <c r="W740" s="80"/>
      <c r="X740" s="80"/>
      <c r="Y740" s="80"/>
      <c r="Z740" s="80"/>
      <c r="AA740" s="80"/>
    </row>
    <row r="741" spans="1:27" ht="12" customHeight="1">
      <c r="A741" s="80"/>
      <c r="B741" s="80"/>
      <c r="C741" s="80"/>
      <c r="D741" s="80"/>
      <c r="E741" s="80"/>
      <c r="F741" s="80"/>
      <c r="G741" s="80"/>
      <c r="H741" s="80"/>
      <c r="I741" s="80"/>
      <c r="J741" s="80"/>
      <c r="K741" s="80"/>
      <c r="L741" s="80"/>
      <c r="M741" s="177"/>
      <c r="N741" s="80"/>
      <c r="O741" s="80"/>
      <c r="P741" s="80"/>
      <c r="Q741" s="80"/>
      <c r="R741" s="80"/>
      <c r="S741" s="80"/>
      <c r="T741" s="80"/>
      <c r="U741" s="80"/>
      <c r="V741" s="80"/>
      <c r="W741" s="80"/>
      <c r="X741" s="80"/>
      <c r="Y741" s="80"/>
      <c r="Z741" s="80"/>
      <c r="AA741" s="80"/>
    </row>
    <row r="742" spans="1:27" ht="12" customHeight="1">
      <c r="A742" s="80"/>
      <c r="B742" s="80"/>
      <c r="C742" s="80"/>
      <c r="D742" s="80"/>
      <c r="E742" s="80"/>
      <c r="F742" s="80"/>
      <c r="G742" s="80"/>
      <c r="H742" s="80"/>
      <c r="I742" s="80"/>
      <c r="J742" s="80"/>
      <c r="K742" s="80"/>
      <c r="L742" s="80"/>
      <c r="M742" s="177"/>
      <c r="N742" s="80"/>
      <c r="O742" s="80"/>
      <c r="P742" s="80"/>
      <c r="Q742" s="80"/>
      <c r="R742" s="80"/>
      <c r="S742" s="80"/>
      <c r="T742" s="80"/>
      <c r="U742" s="80"/>
      <c r="V742" s="80"/>
      <c r="W742" s="80"/>
      <c r="X742" s="80"/>
      <c r="Y742" s="80"/>
      <c r="Z742" s="80"/>
      <c r="AA742" s="80"/>
    </row>
    <row r="743" spans="1:27" ht="12" customHeight="1">
      <c r="A743" s="80"/>
      <c r="B743" s="80"/>
      <c r="C743" s="80"/>
      <c r="D743" s="80"/>
      <c r="E743" s="80"/>
      <c r="F743" s="80"/>
      <c r="G743" s="80"/>
      <c r="H743" s="80"/>
      <c r="I743" s="80"/>
      <c r="J743" s="80"/>
      <c r="K743" s="80"/>
      <c r="L743" s="80"/>
      <c r="M743" s="177"/>
      <c r="N743" s="80"/>
      <c r="O743" s="80"/>
      <c r="P743" s="80"/>
      <c r="Q743" s="80"/>
      <c r="R743" s="80"/>
      <c r="S743" s="80"/>
      <c r="T743" s="80"/>
      <c r="U743" s="80"/>
      <c r="V743" s="80"/>
      <c r="W743" s="80"/>
      <c r="X743" s="80"/>
      <c r="Y743" s="80"/>
      <c r="Z743" s="80"/>
      <c r="AA743" s="80"/>
    </row>
    <row r="744" spans="1:27" ht="12" customHeight="1">
      <c r="A744" s="80"/>
      <c r="B744" s="80"/>
      <c r="C744" s="80"/>
      <c r="D744" s="80"/>
      <c r="E744" s="80"/>
      <c r="F744" s="80"/>
      <c r="G744" s="80"/>
      <c r="H744" s="80"/>
      <c r="I744" s="80"/>
      <c r="J744" s="80"/>
      <c r="K744" s="80"/>
      <c r="L744" s="80"/>
      <c r="M744" s="177"/>
      <c r="N744" s="80"/>
      <c r="O744" s="80"/>
      <c r="P744" s="80"/>
      <c r="Q744" s="80"/>
      <c r="R744" s="80"/>
      <c r="S744" s="80"/>
      <c r="T744" s="80"/>
      <c r="U744" s="80"/>
      <c r="V744" s="80"/>
      <c r="W744" s="80"/>
      <c r="X744" s="80"/>
      <c r="Y744" s="80"/>
      <c r="Z744" s="80"/>
      <c r="AA744" s="80"/>
    </row>
    <row r="745" spans="1:27" ht="12" customHeight="1">
      <c r="A745" s="80"/>
      <c r="B745" s="80"/>
      <c r="C745" s="80"/>
      <c r="D745" s="80"/>
      <c r="E745" s="80"/>
      <c r="F745" s="80"/>
      <c r="G745" s="80"/>
      <c r="H745" s="80"/>
      <c r="I745" s="80"/>
      <c r="J745" s="80"/>
      <c r="K745" s="80"/>
      <c r="L745" s="80"/>
      <c r="M745" s="177"/>
      <c r="N745" s="80"/>
      <c r="O745" s="80"/>
      <c r="P745" s="80"/>
      <c r="Q745" s="80"/>
      <c r="R745" s="80"/>
      <c r="S745" s="80"/>
      <c r="T745" s="80"/>
      <c r="U745" s="80"/>
      <c r="V745" s="80"/>
      <c r="W745" s="80"/>
      <c r="X745" s="80"/>
      <c r="Y745" s="80"/>
      <c r="Z745" s="80"/>
      <c r="AA745" s="80"/>
    </row>
    <row r="746" spans="1:27" ht="12" customHeight="1">
      <c r="A746" s="80"/>
      <c r="B746" s="80"/>
      <c r="C746" s="80"/>
      <c r="D746" s="80"/>
      <c r="E746" s="80"/>
      <c r="F746" s="80"/>
      <c r="G746" s="80"/>
      <c r="H746" s="80"/>
      <c r="I746" s="80"/>
      <c r="J746" s="80"/>
      <c r="K746" s="80"/>
      <c r="L746" s="80"/>
      <c r="M746" s="177"/>
      <c r="N746" s="80"/>
      <c r="O746" s="80"/>
      <c r="P746" s="80"/>
      <c r="Q746" s="80"/>
      <c r="R746" s="80"/>
      <c r="S746" s="80"/>
      <c r="T746" s="80"/>
      <c r="U746" s="80"/>
      <c r="V746" s="80"/>
      <c r="W746" s="80"/>
      <c r="X746" s="80"/>
      <c r="Y746" s="80"/>
      <c r="Z746" s="80"/>
      <c r="AA746" s="80"/>
    </row>
    <row r="747" spans="1:27" ht="12" customHeight="1">
      <c r="A747" s="80"/>
      <c r="B747" s="80"/>
      <c r="C747" s="80"/>
      <c r="D747" s="80"/>
      <c r="E747" s="80"/>
      <c r="F747" s="80"/>
      <c r="G747" s="80"/>
      <c r="H747" s="80"/>
      <c r="I747" s="80"/>
      <c r="J747" s="80"/>
      <c r="K747" s="80"/>
      <c r="L747" s="80"/>
      <c r="M747" s="177"/>
      <c r="N747" s="80"/>
      <c r="O747" s="80"/>
      <c r="P747" s="80"/>
      <c r="Q747" s="80"/>
      <c r="R747" s="80"/>
      <c r="S747" s="80"/>
      <c r="T747" s="80"/>
      <c r="U747" s="80"/>
      <c r="V747" s="80"/>
      <c r="W747" s="80"/>
      <c r="X747" s="80"/>
      <c r="Y747" s="80"/>
      <c r="Z747" s="80"/>
      <c r="AA747" s="80"/>
    </row>
    <row r="748" spans="1:27" ht="12" customHeight="1">
      <c r="A748" s="80"/>
      <c r="B748" s="80"/>
      <c r="C748" s="80"/>
      <c r="D748" s="80"/>
      <c r="E748" s="80"/>
      <c r="F748" s="80"/>
      <c r="G748" s="80"/>
      <c r="H748" s="80"/>
      <c r="I748" s="80"/>
      <c r="J748" s="80"/>
      <c r="K748" s="80"/>
      <c r="L748" s="80"/>
      <c r="M748" s="177"/>
      <c r="N748" s="80"/>
      <c r="O748" s="80"/>
      <c r="P748" s="80"/>
      <c r="Q748" s="80"/>
      <c r="R748" s="80"/>
      <c r="S748" s="80"/>
      <c r="T748" s="80"/>
      <c r="U748" s="80"/>
      <c r="V748" s="80"/>
      <c r="W748" s="80"/>
      <c r="X748" s="80"/>
      <c r="Y748" s="80"/>
      <c r="Z748" s="80"/>
      <c r="AA748" s="80"/>
    </row>
    <row r="749" spans="1:27" ht="12" customHeight="1">
      <c r="A749" s="80"/>
      <c r="B749" s="80"/>
      <c r="C749" s="80"/>
      <c r="D749" s="80"/>
      <c r="E749" s="80"/>
      <c r="F749" s="80"/>
      <c r="G749" s="80"/>
      <c r="H749" s="80"/>
      <c r="I749" s="80"/>
      <c r="J749" s="80"/>
      <c r="K749" s="80"/>
      <c r="L749" s="80"/>
      <c r="M749" s="177"/>
      <c r="N749" s="80"/>
      <c r="O749" s="80"/>
      <c r="P749" s="80"/>
      <c r="Q749" s="80"/>
      <c r="R749" s="80"/>
      <c r="S749" s="80"/>
      <c r="T749" s="80"/>
      <c r="U749" s="80"/>
      <c r="V749" s="80"/>
      <c r="W749" s="80"/>
      <c r="X749" s="80"/>
      <c r="Y749" s="80"/>
      <c r="Z749" s="80"/>
      <c r="AA749" s="80"/>
    </row>
    <row r="750" spans="1:27" ht="12" customHeight="1">
      <c r="A750" s="80"/>
      <c r="B750" s="80"/>
      <c r="C750" s="80"/>
      <c r="D750" s="80"/>
      <c r="E750" s="80"/>
      <c r="F750" s="80"/>
      <c r="G750" s="80"/>
      <c r="H750" s="80"/>
      <c r="I750" s="80"/>
      <c r="J750" s="80"/>
      <c r="K750" s="80"/>
      <c r="L750" s="80"/>
      <c r="M750" s="177"/>
      <c r="N750" s="80"/>
      <c r="O750" s="80"/>
      <c r="P750" s="80"/>
      <c r="Q750" s="80"/>
      <c r="R750" s="80"/>
      <c r="S750" s="80"/>
      <c r="T750" s="80"/>
      <c r="U750" s="80"/>
      <c r="V750" s="80"/>
      <c r="W750" s="80"/>
      <c r="X750" s="80"/>
      <c r="Y750" s="80"/>
      <c r="Z750" s="80"/>
      <c r="AA750" s="80"/>
    </row>
    <row r="751" spans="1:27" ht="12" customHeight="1">
      <c r="A751" s="80"/>
      <c r="B751" s="80"/>
      <c r="C751" s="80"/>
      <c r="D751" s="80"/>
      <c r="E751" s="80"/>
      <c r="F751" s="80"/>
      <c r="G751" s="80"/>
      <c r="H751" s="80"/>
      <c r="I751" s="80"/>
      <c r="J751" s="80"/>
      <c r="K751" s="80"/>
      <c r="L751" s="80"/>
      <c r="M751" s="177"/>
      <c r="N751" s="80"/>
      <c r="O751" s="80"/>
      <c r="P751" s="80"/>
      <c r="Q751" s="80"/>
      <c r="R751" s="80"/>
      <c r="S751" s="80"/>
      <c r="T751" s="80"/>
      <c r="U751" s="80"/>
      <c r="V751" s="80"/>
      <c r="W751" s="80"/>
      <c r="X751" s="80"/>
      <c r="Y751" s="80"/>
      <c r="Z751" s="80"/>
      <c r="AA751" s="80"/>
    </row>
    <row r="752" spans="1:27" ht="12" customHeight="1">
      <c r="A752" s="80"/>
      <c r="B752" s="80"/>
      <c r="C752" s="80"/>
      <c r="D752" s="80"/>
      <c r="E752" s="80"/>
      <c r="F752" s="80"/>
      <c r="G752" s="80"/>
      <c r="H752" s="80"/>
      <c r="I752" s="80"/>
      <c r="J752" s="80"/>
      <c r="K752" s="80"/>
      <c r="L752" s="80"/>
      <c r="M752" s="177"/>
      <c r="N752" s="80"/>
      <c r="O752" s="80"/>
      <c r="P752" s="80"/>
      <c r="Q752" s="80"/>
      <c r="R752" s="80"/>
      <c r="S752" s="80"/>
      <c r="T752" s="80"/>
      <c r="U752" s="80"/>
      <c r="V752" s="80"/>
      <c r="W752" s="80"/>
      <c r="X752" s="80"/>
      <c r="Y752" s="80"/>
      <c r="Z752" s="80"/>
      <c r="AA752" s="80"/>
    </row>
    <row r="753" spans="1:27" ht="12" customHeight="1">
      <c r="A753" s="80"/>
      <c r="B753" s="80"/>
      <c r="C753" s="80"/>
      <c r="D753" s="80"/>
      <c r="E753" s="80"/>
      <c r="F753" s="80"/>
      <c r="G753" s="80"/>
      <c r="H753" s="80"/>
      <c r="I753" s="80"/>
      <c r="J753" s="80"/>
      <c r="K753" s="80"/>
      <c r="L753" s="80"/>
      <c r="M753" s="177"/>
      <c r="N753" s="80"/>
      <c r="O753" s="80"/>
      <c r="P753" s="80"/>
      <c r="Q753" s="80"/>
      <c r="R753" s="80"/>
      <c r="S753" s="80"/>
      <c r="T753" s="80"/>
      <c r="U753" s="80"/>
      <c r="V753" s="80"/>
      <c r="W753" s="80"/>
      <c r="X753" s="80"/>
      <c r="Y753" s="80"/>
      <c r="Z753" s="80"/>
      <c r="AA753" s="80"/>
    </row>
    <row r="754" spans="1:27" ht="12" customHeight="1">
      <c r="A754" s="80"/>
      <c r="B754" s="80"/>
      <c r="C754" s="80"/>
      <c r="D754" s="80"/>
      <c r="E754" s="80"/>
      <c r="F754" s="80"/>
      <c r="G754" s="80"/>
      <c r="H754" s="80"/>
      <c r="I754" s="80"/>
      <c r="J754" s="80"/>
      <c r="K754" s="80"/>
      <c r="L754" s="80"/>
      <c r="M754" s="177"/>
      <c r="N754" s="80"/>
      <c r="O754" s="80"/>
      <c r="P754" s="80"/>
      <c r="Q754" s="80"/>
      <c r="R754" s="80"/>
      <c r="S754" s="80"/>
      <c r="T754" s="80"/>
      <c r="U754" s="80"/>
      <c r="V754" s="80"/>
      <c r="W754" s="80"/>
      <c r="X754" s="80"/>
      <c r="Y754" s="80"/>
      <c r="Z754" s="80"/>
      <c r="AA754" s="80"/>
    </row>
    <row r="755" spans="1:27" ht="12" customHeight="1">
      <c r="A755" s="80"/>
      <c r="B755" s="80"/>
      <c r="C755" s="80"/>
      <c r="D755" s="80"/>
      <c r="E755" s="80"/>
      <c r="F755" s="80"/>
      <c r="G755" s="80"/>
      <c r="H755" s="80"/>
      <c r="I755" s="80"/>
      <c r="J755" s="80"/>
      <c r="K755" s="80"/>
      <c r="L755" s="80"/>
      <c r="M755" s="177"/>
      <c r="N755" s="80"/>
      <c r="O755" s="80"/>
      <c r="P755" s="80"/>
      <c r="Q755" s="80"/>
      <c r="R755" s="80"/>
      <c r="S755" s="80"/>
      <c r="T755" s="80"/>
      <c r="U755" s="80"/>
      <c r="V755" s="80"/>
      <c r="W755" s="80"/>
      <c r="X755" s="80"/>
      <c r="Y755" s="80"/>
      <c r="Z755" s="80"/>
      <c r="AA755" s="80"/>
    </row>
    <row r="756" spans="1:27" ht="12" customHeight="1">
      <c r="A756" s="80"/>
      <c r="B756" s="80"/>
      <c r="C756" s="80"/>
      <c r="D756" s="80"/>
      <c r="E756" s="80"/>
      <c r="F756" s="80"/>
      <c r="G756" s="80"/>
      <c r="H756" s="80"/>
      <c r="I756" s="80"/>
      <c r="J756" s="80"/>
      <c r="K756" s="80"/>
      <c r="L756" s="80"/>
      <c r="M756" s="177"/>
      <c r="N756" s="80"/>
      <c r="O756" s="80"/>
      <c r="P756" s="80"/>
      <c r="Q756" s="80"/>
      <c r="R756" s="80"/>
      <c r="S756" s="80"/>
      <c r="T756" s="80"/>
      <c r="U756" s="80"/>
      <c r="V756" s="80"/>
      <c r="W756" s="80"/>
      <c r="X756" s="80"/>
      <c r="Y756" s="80"/>
      <c r="Z756" s="80"/>
      <c r="AA756" s="80"/>
    </row>
    <row r="757" spans="1:27" ht="12" customHeight="1">
      <c r="A757" s="80"/>
      <c r="B757" s="80"/>
      <c r="C757" s="80"/>
      <c r="D757" s="80"/>
      <c r="E757" s="80"/>
      <c r="F757" s="80"/>
      <c r="G757" s="80"/>
      <c r="H757" s="80"/>
      <c r="I757" s="80"/>
      <c r="J757" s="80"/>
      <c r="K757" s="80"/>
      <c r="L757" s="80"/>
      <c r="M757" s="177"/>
      <c r="N757" s="80"/>
      <c r="O757" s="80"/>
      <c r="P757" s="80"/>
      <c r="Q757" s="80"/>
      <c r="R757" s="80"/>
      <c r="S757" s="80"/>
      <c r="T757" s="80"/>
      <c r="U757" s="80"/>
      <c r="V757" s="80"/>
      <c r="W757" s="80"/>
      <c r="X757" s="80"/>
      <c r="Y757" s="80"/>
      <c r="Z757" s="80"/>
      <c r="AA757" s="80"/>
    </row>
    <row r="758" spans="1:27" ht="12" customHeight="1">
      <c r="A758" s="80"/>
      <c r="B758" s="80"/>
      <c r="C758" s="80"/>
      <c r="D758" s="80"/>
      <c r="E758" s="80"/>
      <c r="F758" s="80"/>
      <c r="G758" s="80"/>
      <c r="H758" s="80"/>
      <c r="I758" s="80"/>
      <c r="J758" s="80"/>
      <c r="K758" s="80"/>
      <c r="L758" s="80"/>
      <c r="M758" s="177"/>
      <c r="N758" s="80"/>
      <c r="O758" s="80"/>
      <c r="P758" s="80"/>
      <c r="Q758" s="80"/>
      <c r="R758" s="80"/>
      <c r="S758" s="80"/>
      <c r="T758" s="80"/>
      <c r="U758" s="80"/>
      <c r="V758" s="80"/>
      <c r="W758" s="80"/>
      <c r="X758" s="80"/>
      <c r="Y758" s="80"/>
      <c r="Z758" s="80"/>
      <c r="AA758" s="80"/>
    </row>
    <row r="759" spans="1:27" ht="12" customHeight="1">
      <c r="A759" s="80"/>
      <c r="B759" s="80"/>
      <c r="C759" s="80"/>
      <c r="D759" s="80"/>
      <c r="E759" s="80"/>
      <c r="F759" s="80"/>
      <c r="G759" s="80"/>
      <c r="H759" s="80"/>
      <c r="I759" s="80"/>
      <c r="J759" s="80"/>
      <c r="K759" s="80"/>
      <c r="L759" s="80"/>
      <c r="M759" s="177"/>
      <c r="N759" s="80"/>
      <c r="O759" s="80"/>
      <c r="P759" s="80"/>
      <c r="Q759" s="80"/>
      <c r="R759" s="80"/>
      <c r="S759" s="80"/>
      <c r="T759" s="80"/>
      <c r="U759" s="80"/>
      <c r="V759" s="80"/>
      <c r="W759" s="80"/>
      <c r="X759" s="80"/>
      <c r="Y759" s="80"/>
      <c r="Z759" s="80"/>
      <c r="AA759" s="80"/>
    </row>
    <row r="760" spans="1:27" ht="12" customHeight="1">
      <c r="A760" s="80"/>
      <c r="B760" s="80"/>
      <c r="C760" s="80"/>
      <c r="D760" s="80"/>
      <c r="E760" s="80"/>
      <c r="F760" s="80"/>
      <c r="G760" s="80"/>
      <c r="H760" s="80"/>
      <c r="I760" s="80"/>
      <c r="J760" s="80"/>
      <c r="K760" s="80"/>
      <c r="L760" s="80"/>
      <c r="M760" s="177"/>
      <c r="N760" s="80"/>
      <c r="O760" s="80"/>
      <c r="P760" s="80"/>
      <c r="Q760" s="80"/>
      <c r="R760" s="80"/>
      <c r="S760" s="80"/>
      <c r="T760" s="80"/>
      <c r="U760" s="80"/>
      <c r="V760" s="80"/>
      <c r="W760" s="80"/>
      <c r="X760" s="80"/>
      <c r="Y760" s="80"/>
      <c r="Z760" s="80"/>
      <c r="AA760" s="80"/>
    </row>
    <row r="761" spans="1:27" ht="12" customHeight="1">
      <c r="A761" s="80"/>
      <c r="B761" s="80"/>
      <c r="C761" s="80"/>
      <c r="D761" s="80"/>
      <c r="E761" s="80"/>
      <c r="F761" s="80"/>
      <c r="G761" s="80"/>
      <c r="H761" s="80"/>
      <c r="I761" s="80"/>
      <c r="J761" s="80"/>
      <c r="K761" s="80"/>
      <c r="L761" s="80"/>
      <c r="M761" s="177"/>
      <c r="N761" s="80"/>
      <c r="O761" s="80"/>
      <c r="P761" s="80"/>
      <c r="Q761" s="80"/>
      <c r="R761" s="80"/>
      <c r="S761" s="80"/>
      <c r="T761" s="80"/>
      <c r="U761" s="80"/>
      <c r="V761" s="80"/>
      <c r="W761" s="80"/>
      <c r="X761" s="80"/>
      <c r="Y761" s="80"/>
      <c r="Z761" s="80"/>
      <c r="AA761" s="80"/>
    </row>
    <row r="762" spans="1:27" ht="12" customHeight="1">
      <c r="A762" s="80"/>
      <c r="B762" s="80"/>
      <c r="C762" s="80"/>
      <c r="D762" s="80"/>
      <c r="E762" s="80"/>
      <c r="F762" s="80"/>
      <c r="G762" s="80"/>
      <c r="H762" s="80"/>
      <c r="I762" s="80"/>
      <c r="J762" s="80"/>
      <c r="K762" s="80"/>
      <c r="L762" s="80"/>
      <c r="M762" s="177"/>
      <c r="N762" s="80"/>
      <c r="O762" s="80"/>
      <c r="P762" s="80"/>
      <c r="Q762" s="80"/>
      <c r="R762" s="80"/>
      <c r="S762" s="80"/>
      <c r="T762" s="80"/>
      <c r="U762" s="80"/>
      <c r="V762" s="80"/>
      <c r="W762" s="80"/>
      <c r="X762" s="80"/>
      <c r="Y762" s="80"/>
      <c r="Z762" s="80"/>
      <c r="AA762" s="80"/>
    </row>
    <row r="763" spans="1:27" ht="12" customHeight="1">
      <c r="A763" s="80"/>
      <c r="B763" s="80"/>
      <c r="C763" s="80"/>
      <c r="D763" s="80"/>
      <c r="E763" s="80"/>
      <c r="F763" s="80"/>
      <c r="G763" s="80"/>
      <c r="H763" s="80"/>
      <c r="I763" s="80"/>
      <c r="J763" s="80"/>
      <c r="K763" s="80"/>
      <c r="L763" s="80"/>
      <c r="M763" s="177"/>
      <c r="N763" s="80"/>
      <c r="O763" s="80"/>
      <c r="P763" s="80"/>
      <c r="Q763" s="80"/>
      <c r="R763" s="80"/>
      <c r="S763" s="80"/>
      <c r="T763" s="80"/>
      <c r="U763" s="80"/>
      <c r="V763" s="80"/>
      <c r="W763" s="80"/>
      <c r="X763" s="80"/>
      <c r="Y763" s="80"/>
      <c r="Z763" s="80"/>
      <c r="AA763" s="80"/>
    </row>
    <row r="764" spans="1:27" ht="12" customHeight="1">
      <c r="A764" s="80"/>
      <c r="B764" s="80"/>
      <c r="C764" s="80"/>
      <c r="D764" s="80"/>
      <c r="E764" s="80"/>
      <c r="F764" s="80"/>
      <c r="G764" s="80"/>
      <c r="H764" s="80"/>
      <c r="I764" s="80"/>
      <c r="J764" s="80"/>
      <c r="K764" s="80"/>
      <c r="L764" s="80"/>
      <c r="M764" s="177"/>
      <c r="N764" s="80"/>
      <c r="O764" s="80"/>
      <c r="P764" s="80"/>
      <c r="Q764" s="80"/>
      <c r="R764" s="80"/>
      <c r="S764" s="80"/>
      <c r="T764" s="80"/>
      <c r="U764" s="80"/>
      <c r="V764" s="80"/>
      <c r="W764" s="80"/>
      <c r="X764" s="80"/>
      <c r="Y764" s="80"/>
      <c r="Z764" s="80"/>
      <c r="AA764" s="80"/>
    </row>
    <row r="765" spans="1:27" ht="12" customHeight="1">
      <c r="A765" s="80"/>
      <c r="B765" s="80"/>
      <c r="C765" s="80"/>
      <c r="D765" s="80"/>
      <c r="E765" s="80"/>
      <c r="F765" s="80"/>
      <c r="G765" s="80"/>
      <c r="H765" s="80"/>
      <c r="I765" s="80"/>
      <c r="J765" s="80"/>
      <c r="K765" s="80"/>
      <c r="L765" s="80"/>
      <c r="M765" s="177"/>
      <c r="N765" s="80"/>
      <c r="O765" s="80"/>
      <c r="P765" s="80"/>
      <c r="Q765" s="80"/>
      <c r="R765" s="80"/>
      <c r="S765" s="80"/>
      <c r="T765" s="80"/>
      <c r="U765" s="80"/>
      <c r="V765" s="80"/>
      <c r="W765" s="80"/>
      <c r="X765" s="80"/>
      <c r="Y765" s="80"/>
      <c r="Z765" s="80"/>
      <c r="AA765" s="80"/>
    </row>
    <row r="766" spans="1:27" ht="12" customHeight="1">
      <c r="A766" s="80"/>
      <c r="B766" s="80"/>
      <c r="C766" s="80"/>
      <c r="D766" s="80"/>
      <c r="E766" s="80"/>
      <c r="F766" s="80"/>
      <c r="G766" s="80"/>
      <c r="H766" s="80"/>
      <c r="I766" s="80"/>
      <c r="J766" s="80"/>
      <c r="K766" s="80"/>
      <c r="L766" s="80"/>
      <c r="M766" s="177"/>
      <c r="N766" s="80"/>
      <c r="O766" s="80"/>
      <c r="P766" s="80"/>
      <c r="Q766" s="80"/>
      <c r="R766" s="80"/>
      <c r="S766" s="80"/>
      <c r="T766" s="80"/>
      <c r="U766" s="80"/>
      <c r="V766" s="80"/>
      <c r="W766" s="80"/>
      <c r="X766" s="80"/>
      <c r="Y766" s="80"/>
      <c r="Z766" s="80"/>
      <c r="AA766" s="80"/>
    </row>
    <row r="767" spans="1:27" ht="12" customHeight="1">
      <c r="A767" s="80"/>
      <c r="B767" s="80"/>
      <c r="C767" s="80"/>
      <c r="D767" s="80"/>
      <c r="E767" s="80"/>
      <c r="F767" s="80"/>
      <c r="G767" s="80"/>
      <c r="H767" s="80"/>
      <c r="I767" s="80"/>
      <c r="J767" s="80"/>
      <c r="K767" s="80"/>
      <c r="L767" s="80"/>
      <c r="M767" s="177"/>
      <c r="N767" s="80"/>
      <c r="O767" s="80"/>
      <c r="P767" s="80"/>
      <c r="Q767" s="80"/>
      <c r="R767" s="80"/>
      <c r="S767" s="80"/>
      <c r="T767" s="80"/>
      <c r="U767" s="80"/>
      <c r="V767" s="80"/>
      <c r="W767" s="80"/>
      <c r="X767" s="80"/>
      <c r="Y767" s="80"/>
      <c r="Z767" s="80"/>
      <c r="AA767" s="80"/>
    </row>
    <row r="768" spans="1:27" ht="12" customHeight="1">
      <c r="A768" s="80"/>
      <c r="B768" s="80"/>
      <c r="C768" s="80"/>
      <c r="D768" s="80"/>
      <c r="E768" s="80"/>
      <c r="F768" s="80"/>
      <c r="G768" s="80"/>
      <c r="H768" s="80"/>
      <c r="I768" s="80"/>
      <c r="J768" s="80"/>
      <c r="K768" s="80"/>
      <c r="L768" s="80"/>
      <c r="M768" s="177"/>
      <c r="N768" s="80"/>
      <c r="O768" s="80"/>
      <c r="P768" s="80"/>
      <c r="Q768" s="80"/>
      <c r="R768" s="80"/>
      <c r="S768" s="80"/>
      <c r="T768" s="80"/>
      <c r="U768" s="80"/>
      <c r="V768" s="80"/>
      <c r="W768" s="80"/>
      <c r="X768" s="80"/>
      <c r="Y768" s="80"/>
      <c r="Z768" s="80"/>
      <c r="AA768" s="80"/>
    </row>
    <row r="769" spans="1:27" ht="12" customHeight="1">
      <c r="A769" s="80"/>
      <c r="B769" s="80"/>
      <c r="C769" s="80"/>
      <c r="D769" s="80"/>
      <c r="E769" s="80"/>
      <c r="F769" s="80"/>
      <c r="G769" s="80"/>
      <c r="H769" s="80"/>
      <c r="I769" s="80"/>
      <c r="J769" s="80"/>
      <c r="K769" s="80"/>
      <c r="L769" s="80"/>
      <c r="M769" s="177"/>
      <c r="N769" s="80"/>
      <c r="O769" s="80"/>
      <c r="P769" s="80"/>
      <c r="Q769" s="80"/>
      <c r="R769" s="80"/>
      <c r="S769" s="80"/>
      <c r="T769" s="80"/>
      <c r="U769" s="80"/>
      <c r="V769" s="80"/>
      <c r="W769" s="80"/>
      <c r="X769" s="80"/>
      <c r="Y769" s="80"/>
      <c r="Z769" s="80"/>
      <c r="AA769" s="80"/>
    </row>
    <row r="770" spans="1:27" ht="12" customHeight="1">
      <c r="A770" s="80"/>
      <c r="B770" s="80"/>
      <c r="C770" s="80"/>
      <c r="D770" s="80"/>
      <c r="E770" s="80"/>
      <c r="F770" s="80"/>
      <c r="G770" s="80"/>
      <c r="H770" s="80"/>
      <c r="I770" s="80"/>
      <c r="J770" s="80"/>
      <c r="K770" s="80"/>
      <c r="L770" s="80"/>
      <c r="M770" s="177"/>
      <c r="N770" s="80"/>
      <c r="O770" s="80"/>
      <c r="P770" s="80"/>
      <c r="Q770" s="80"/>
      <c r="R770" s="80"/>
      <c r="S770" s="80"/>
      <c r="T770" s="80"/>
      <c r="U770" s="80"/>
      <c r="V770" s="80"/>
      <c r="W770" s="80"/>
      <c r="X770" s="80"/>
      <c r="Y770" s="80"/>
      <c r="Z770" s="80"/>
      <c r="AA770" s="80"/>
    </row>
    <row r="771" spans="1:27" ht="12" customHeight="1">
      <c r="A771" s="80"/>
      <c r="B771" s="80"/>
      <c r="C771" s="80"/>
      <c r="D771" s="80"/>
      <c r="E771" s="80"/>
      <c r="F771" s="80"/>
      <c r="G771" s="80"/>
      <c r="H771" s="80"/>
      <c r="I771" s="80"/>
      <c r="J771" s="80"/>
      <c r="K771" s="80"/>
      <c r="L771" s="80"/>
      <c r="M771" s="177"/>
      <c r="N771" s="80"/>
      <c r="O771" s="80"/>
      <c r="P771" s="80"/>
      <c r="Q771" s="80"/>
      <c r="R771" s="80"/>
      <c r="S771" s="80"/>
      <c r="T771" s="80"/>
      <c r="U771" s="80"/>
      <c r="V771" s="80"/>
      <c r="W771" s="80"/>
      <c r="X771" s="80"/>
      <c r="Y771" s="80"/>
      <c r="Z771" s="80"/>
      <c r="AA771" s="80"/>
    </row>
    <row r="772" spans="1:27" ht="12" customHeight="1">
      <c r="A772" s="80"/>
      <c r="B772" s="80"/>
      <c r="C772" s="80"/>
      <c r="D772" s="80"/>
      <c r="E772" s="80"/>
      <c r="F772" s="80"/>
      <c r="G772" s="80"/>
      <c r="H772" s="80"/>
      <c r="I772" s="80"/>
      <c r="J772" s="80"/>
      <c r="K772" s="80"/>
      <c r="L772" s="80"/>
      <c r="M772" s="177"/>
      <c r="N772" s="80"/>
      <c r="O772" s="80"/>
      <c r="P772" s="80"/>
      <c r="Q772" s="80"/>
      <c r="R772" s="80"/>
      <c r="S772" s="80"/>
      <c r="T772" s="80"/>
      <c r="U772" s="80"/>
      <c r="V772" s="80"/>
      <c r="W772" s="80"/>
      <c r="X772" s="80"/>
      <c r="Y772" s="80"/>
      <c r="Z772" s="80"/>
      <c r="AA772" s="80"/>
    </row>
    <row r="773" spans="1:27" ht="12" customHeight="1">
      <c r="A773" s="80"/>
      <c r="B773" s="80"/>
      <c r="C773" s="80"/>
      <c r="D773" s="80"/>
      <c r="E773" s="80"/>
      <c r="F773" s="80"/>
      <c r="G773" s="80"/>
      <c r="H773" s="80"/>
      <c r="I773" s="80"/>
      <c r="J773" s="80"/>
      <c r="K773" s="80"/>
      <c r="L773" s="80"/>
      <c r="M773" s="177"/>
      <c r="N773" s="80"/>
      <c r="O773" s="80"/>
      <c r="P773" s="80"/>
      <c r="Q773" s="80"/>
      <c r="R773" s="80"/>
      <c r="S773" s="80"/>
      <c r="T773" s="80"/>
      <c r="U773" s="80"/>
      <c r="V773" s="80"/>
      <c r="W773" s="80"/>
      <c r="X773" s="80"/>
      <c r="Y773" s="80"/>
      <c r="Z773" s="80"/>
      <c r="AA773" s="80"/>
    </row>
    <row r="774" spans="1:27" ht="12" customHeight="1">
      <c r="A774" s="80"/>
      <c r="B774" s="80"/>
      <c r="C774" s="80"/>
      <c r="D774" s="80"/>
      <c r="E774" s="80"/>
      <c r="F774" s="80"/>
      <c r="G774" s="80"/>
      <c r="H774" s="80"/>
      <c r="I774" s="80"/>
      <c r="J774" s="80"/>
      <c r="K774" s="80"/>
      <c r="L774" s="80"/>
      <c r="M774" s="177"/>
      <c r="N774" s="80"/>
      <c r="O774" s="80"/>
      <c r="P774" s="80"/>
      <c r="Q774" s="80"/>
      <c r="R774" s="80"/>
      <c r="S774" s="80"/>
      <c r="T774" s="80"/>
      <c r="U774" s="80"/>
      <c r="V774" s="80"/>
      <c r="W774" s="80"/>
      <c r="X774" s="80"/>
      <c r="Y774" s="80"/>
      <c r="Z774" s="80"/>
      <c r="AA774" s="80"/>
    </row>
    <row r="775" spans="1:27" ht="12" customHeight="1">
      <c r="A775" s="80"/>
      <c r="B775" s="80"/>
      <c r="C775" s="80"/>
      <c r="D775" s="80"/>
      <c r="E775" s="80"/>
      <c r="F775" s="80"/>
      <c r="G775" s="80"/>
      <c r="H775" s="80"/>
      <c r="I775" s="80"/>
      <c r="J775" s="80"/>
      <c r="K775" s="80"/>
      <c r="L775" s="80"/>
      <c r="M775" s="177"/>
      <c r="N775" s="80"/>
      <c r="O775" s="80"/>
      <c r="P775" s="80"/>
      <c r="Q775" s="80"/>
      <c r="R775" s="80"/>
      <c r="S775" s="80"/>
      <c r="T775" s="80"/>
      <c r="U775" s="80"/>
      <c r="V775" s="80"/>
      <c r="W775" s="80"/>
      <c r="X775" s="80"/>
      <c r="Y775" s="80"/>
      <c r="Z775" s="80"/>
      <c r="AA775" s="80"/>
    </row>
    <row r="776" spans="1:27" ht="12" customHeight="1">
      <c r="A776" s="80"/>
      <c r="B776" s="80"/>
      <c r="C776" s="80"/>
      <c r="D776" s="80"/>
      <c r="E776" s="80"/>
      <c r="F776" s="80"/>
      <c r="G776" s="80"/>
      <c r="H776" s="80"/>
      <c r="I776" s="80"/>
      <c r="J776" s="80"/>
      <c r="K776" s="80"/>
      <c r="L776" s="80"/>
      <c r="M776" s="177"/>
      <c r="N776" s="80"/>
      <c r="O776" s="80"/>
      <c r="P776" s="80"/>
      <c r="Q776" s="80"/>
      <c r="R776" s="80"/>
      <c r="S776" s="80"/>
      <c r="T776" s="80"/>
      <c r="U776" s="80"/>
      <c r="V776" s="80"/>
      <c r="W776" s="80"/>
      <c r="X776" s="80"/>
      <c r="Y776" s="80"/>
      <c r="Z776" s="80"/>
      <c r="AA776" s="80"/>
    </row>
    <row r="777" spans="1:27" ht="12" customHeight="1">
      <c r="A777" s="80"/>
      <c r="B777" s="80"/>
      <c r="C777" s="80"/>
      <c r="D777" s="80"/>
      <c r="E777" s="80"/>
      <c r="F777" s="80"/>
      <c r="G777" s="80"/>
      <c r="H777" s="80"/>
      <c r="I777" s="80"/>
      <c r="J777" s="80"/>
      <c r="K777" s="80"/>
      <c r="L777" s="80"/>
      <c r="M777" s="177"/>
      <c r="N777" s="80"/>
      <c r="O777" s="80"/>
      <c r="P777" s="80"/>
      <c r="Q777" s="80"/>
      <c r="R777" s="80"/>
      <c r="S777" s="80"/>
      <c r="T777" s="80"/>
      <c r="U777" s="80"/>
      <c r="V777" s="80"/>
      <c r="W777" s="80"/>
      <c r="X777" s="80"/>
      <c r="Y777" s="80"/>
      <c r="Z777" s="80"/>
      <c r="AA777" s="80"/>
    </row>
    <row r="778" spans="1:27" ht="12" customHeight="1">
      <c r="A778" s="80"/>
      <c r="B778" s="80"/>
      <c r="C778" s="80"/>
      <c r="D778" s="80"/>
      <c r="E778" s="80"/>
      <c r="F778" s="80"/>
      <c r="G778" s="80"/>
      <c r="H778" s="80"/>
      <c r="I778" s="80"/>
      <c r="J778" s="80"/>
      <c r="K778" s="80"/>
      <c r="L778" s="80"/>
      <c r="M778" s="177"/>
      <c r="N778" s="80"/>
      <c r="O778" s="80"/>
      <c r="P778" s="80"/>
      <c r="Q778" s="80"/>
      <c r="R778" s="80"/>
      <c r="S778" s="80"/>
      <c r="T778" s="80"/>
      <c r="U778" s="80"/>
      <c r="V778" s="80"/>
      <c r="W778" s="80"/>
      <c r="X778" s="80"/>
      <c r="Y778" s="80"/>
      <c r="Z778" s="80"/>
      <c r="AA778" s="80"/>
    </row>
    <row r="779" spans="1:27" ht="12" customHeight="1">
      <c r="A779" s="80"/>
      <c r="B779" s="80"/>
      <c r="C779" s="80"/>
      <c r="D779" s="80"/>
      <c r="E779" s="80"/>
      <c r="F779" s="80"/>
      <c r="G779" s="80"/>
      <c r="H779" s="80"/>
      <c r="I779" s="80"/>
      <c r="J779" s="80"/>
      <c r="K779" s="80"/>
      <c r="L779" s="80"/>
      <c r="M779" s="177"/>
      <c r="N779" s="80"/>
      <c r="O779" s="80"/>
      <c r="P779" s="80"/>
      <c r="Q779" s="80"/>
      <c r="R779" s="80"/>
      <c r="S779" s="80"/>
      <c r="T779" s="80"/>
      <c r="U779" s="80"/>
      <c r="V779" s="80"/>
      <c r="W779" s="80"/>
      <c r="X779" s="80"/>
      <c r="Y779" s="80"/>
      <c r="Z779" s="80"/>
      <c r="AA779" s="80"/>
    </row>
    <row r="780" spans="1:27" ht="12" customHeight="1">
      <c r="A780" s="80"/>
      <c r="B780" s="80"/>
      <c r="C780" s="80"/>
      <c r="D780" s="80"/>
      <c r="E780" s="80"/>
      <c r="F780" s="80"/>
      <c r="G780" s="80"/>
      <c r="H780" s="80"/>
      <c r="I780" s="80"/>
      <c r="J780" s="80"/>
      <c r="K780" s="80"/>
      <c r="L780" s="80"/>
      <c r="M780" s="177"/>
      <c r="N780" s="80"/>
      <c r="O780" s="80"/>
      <c r="P780" s="80"/>
      <c r="Q780" s="80"/>
      <c r="R780" s="80"/>
      <c r="S780" s="80"/>
      <c r="T780" s="80"/>
      <c r="U780" s="80"/>
      <c r="V780" s="80"/>
      <c r="W780" s="80"/>
      <c r="X780" s="80"/>
      <c r="Y780" s="80"/>
      <c r="Z780" s="80"/>
      <c r="AA780" s="80"/>
    </row>
    <row r="781" spans="1:27" ht="12" customHeight="1">
      <c r="A781" s="80"/>
      <c r="B781" s="80"/>
      <c r="C781" s="80"/>
      <c r="D781" s="80"/>
      <c r="E781" s="80"/>
      <c r="F781" s="80"/>
      <c r="G781" s="80"/>
      <c r="H781" s="80"/>
      <c r="I781" s="80"/>
      <c r="J781" s="80"/>
      <c r="K781" s="80"/>
      <c r="L781" s="80"/>
      <c r="M781" s="177"/>
      <c r="N781" s="80"/>
      <c r="O781" s="80"/>
      <c r="P781" s="80"/>
      <c r="Q781" s="80"/>
      <c r="R781" s="80"/>
      <c r="S781" s="80"/>
      <c r="T781" s="80"/>
      <c r="U781" s="80"/>
      <c r="V781" s="80"/>
      <c r="W781" s="80"/>
      <c r="X781" s="80"/>
      <c r="Y781" s="80"/>
      <c r="Z781" s="80"/>
      <c r="AA781" s="80"/>
    </row>
    <row r="782" spans="1:27" ht="12" customHeight="1">
      <c r="A782" s="80"/>
      <c r="B782" s="80"/>
      <c r="C782" s="80"/>
      <c r="D782" s="80"/>
      <c r="E782" s="80"/>
      <c r="F782" s="80"/>
      <c r="G782" s="80"/>
      <c r="H782" s="80"/>
      <c r="I782" s="80"/>
      <c r="J782" s="80"/>
      <c r="K782" s="80"/>
      <c r="L782" s="80"/>
      <c r="M782" s="177"/>
      <c r="N782" s="80"/>
      <c r="O782" s="80"/>
      <c r="P782" s="80"/>
      <c r="Q782" s="80"/>
      <c r="R782" s="80"/>
      <c r="S782" s="80"/>
      <c r="T782" s="80"/>
      <c r="U782" s="80"/>
      <c r="V782" s="80"/>
      <c r="W782" s="80"/>
      <c r="X782" s="80"/>
      <c r="Y782" s="80"/>
      <c r="Z782" s="80"/>
      <c r="AA782" s="80"/>
    </row>
    <row r="783" spans="1:27" ht="12" customHeight="1">
      <c r="A783" s="80"/>
      <c r="B783" s="80"/>
      <c r="C783" s="80"/>
      <c r="D783" s="80"/>
      <c r="E783" s="80"/>
      <c r="F783" s="80"/>
      <c r="G783" s="80"/>
      <c r="H783" s="80"/>
      <c r="I783" s="80"/>
      <c r="J783" s="80"/>
      <c r="K783" s="80"/>
      <c r="L783" s="80"/>
      <c r="M783" s="177"/>
      <c r="N783" s="80"/>
      <c r="O783" s="80"/>
      <c r="P783" s="80"/>
      <c r="Q783" s="80"/>
      <c r="R783" s="80"/>
      <c r="S783" s="80"/>
      <c r="T783" s="80"/>
      <c r="U783" s="80"/>
      <c r="V783" s="80"/>
      <c r="W783" s="80"/>
      <c r="X783" s="80"/>
      <c r="Y783" s="80"/>
      <c r="Z783" s="80"/>
      <c r="AA783" s="80"/>
    </row>
    <row r="784" spans="1:27" ht="12" customHeight="1">
      <c r="A784" s="80"/>
      <c r="B784" s="80"/>
      <c r="C784" s="80"/>
      <c r="D784" s="80"/>
      <c r="E784" s="80"/>
      <c r="F784" s="80"/>
      <c r="G784" s="80"/>
      <c r="H784" s="80"/>
      <c r="I784" s="80"/>
      <c r="J784" s="80"/>
      <c r="K784" s="80"/>
      <c r="L784" s="80"/>
      <c r="M784" s="177"/>
      <c r="N784" s="80"/>
      <c r="O784" s="80"/>
      <c r="P784" s="80"/>
      <c r="Q784" s="80"/>
      <c r="R784" s="80"/>
      <c r="S784" s="80"/>
      <c r="T784" s="80"/>
      <c r="U784" s="80"/>
      <c r="V784" s="80"/>
      <c r="W784" s="80"/>
      <c r="X784" s="80"/>
      <c r="Y784" s="80"/>
      <c r="Z784" s="80"/>
      <c r="AA784" s="80"/>
    </row>
    <row r="785" spans="1:27" ht="12" customHeight="1">
      <c r="A785" s="80"/>
      <c r="B785" s="80"/>
      <c r="C785" s="80"/>
      <c r="D785" s="80"/>
      <c r="E785" s="80"/>
      <c r="F785" s="80"/>
      <c r="G785" s="80"/>
      <c r="H785" s="80"/>
      <c r="I785" s="80"/>
      <c r="J785" s="80"/>
      <c r="K785" s="80"/>
      <c r="L785" s="80"/>
      <c r="M785" s="177"/>
      <c r="N785" s="80"/>
      <c r="O785" s="80"/>
      <c r="P785" s="80"/>
      <c r="Q785" s="80"/>
      <c r="R785" s="80"/>
      <c r="S785" s="80"/>
      <c r="T785" s="80"/>
      <c r="U785" s="80"/>
      <c r="V785" s="80"/>
      <c r="W785" s="80"/>
      <c r="X785" s="80"/>
      <c r="Y785" s="80"/>
      <c r="Z785" s="80"/>
      <c r="AA785" s="80"/>
    </row>
    <row r="786" spans="1:27" ht="12" customHeight="1">
      <c r="A786" s="80"/>
      <c r="B786" s="80"/>
      <c r="C786" s="80"/>
      <c r="D786" s="80"/>
      <c r="E786" s="80"/>
      <c r="F786" s="80"/>
      <c r="G786" s="80"/>
      <c r="H786" s="80"/>
      <c r="I786" s="80"/>
      <c r="J786" s="80"/>
      <c r="K786" s="80"/>
      <c r="L786" s="80"/>
      <c r="M786" s="177"/>
      <c r="N786" s="80"/>
      <c r="O786" s="80"/>
      <c r="P786" s="80"/>
      <c r="Q786" s="80"/>
      <c r="R786" s="80"/>
      <c r="S786" s="80"/>
      <c r="T786" s="80"/>
      <c r="U786" s="80"/>
      <c r="V786" s="80"/>
      <c r="W786" s="80"/>
      <c r="X786" s="80"/>
      <c r="Y786" s="80"/>
      <c r="Z786" s="80"/>
      <c r="AA786" s="80"/>
    </row>
    <row r="787" spans="1:27" ht="12" customHeight="1">
      <c r="A787" s="80"/>
      <c r="B787" s="80"/>
      <c r="C787" s="80"/>
      <c r="D787" s="80"/>
      <c r="E787" s="80"/>
      <c r="F787" s="80"/>
      <c r="G787" s="80"/>
      <c r="H787" s="80"/>
      <c r="I787" s="80"/>
      <c r="J787" s="80"/>
      <c r="K787" s="80"/>
      <c r="L787" s="80"/>
      <c r="M787" s="177"/>
      <c r="N787" s="80"/>
      <c r="O787" s="80"/>
      <c r="P787" s="80"/>
      <c r="Q787" s="80"/>
      <c r="R787" s="80"/>
      <c r="S787" s="80"/>
      <c r="T787" s="80"/>
      <c r="U787" s="80"/>
      <c r="V787" s="80"/>
      <c r="W787" s="80"/>
      <c r="X787" s="80"/>
      <c r="Y787" s="80"/>
      <c r="Z787" s="80"/>
      <c r="AA787" s="80"/>
    </row>
    <row r="788" spans="1:27" ht="12" customHeight="1">
      <c r="A788" s="80"/>
      <c r="B788" s="80"/>
      <c r="C788" s="80"/>
      <c r="D788" s="80"/>
      <c r="E788" s="80"/>
      <c r="F788" s="80"/>
      <c r="G788" s="80"/>
      <c r="H788" s="80"/>
      <c r="I788" s="80"/>
      <c r="J788" s="80"/>
      <c r="K788" s="80"/>
      <c r="L788" s="80"/>
      <c r="M788" s="177"/>
      <c r="N788" s="80"/>
      <c r="O788" s="80"/>
      <c r="P788" s="80"/>
      <c r="Q788" s="80"/>
      <c r="R788" s="80"/>
      <c r="S788" s="80"/>
      <c r="T788" s="80"/>
      <c r="U788" s="80"/>
      <c r="V788" s="80"/>
      <c r="W788" s="80"/>
      <c r="X788" s="80"/>
      <c r="Y788" s="80"/>
      <c r="Z788" s="80"/>
      <c r="AA788" s="80"/>
    </row>
    <row r="789" spans="1:27" ht="12" customHeight="1">
      <c r="A789" s="80"/>
      <c r="B789" s="80"/>
      <c r="C789" s="80"/>
      <c r="D789" s="80"/>
      <c r="E789" s="80"/>
      <c r="F789" s="80"/>
      <c r="G789" s="80"/>
      <c r="H789" s="80"/>
      <c r="I789" s="80"/>
      <c r="J789" s="80"/>
      <c r="K789" s="80"/>
      <c r="L789" s="80"/>
      <c r="M789" s="177"/>
      <c r="N789" s="80"/>
      <c r="O789" s="80"/>
      <c r="P789" s="80"/>
      <c r="Q789" s="80"/>
      <c r="R789" s="80"/>
      <c r="S789" s="80"/>
      <c r="T789" s="80"/>
      <c r="U789" s="80"/>
      <c r="V789" s="80"/>
      <c r="W789" s="80"/>
      <c r="X789" s="80"/>
      <c r="Y789" s="80"/>
      <c r="Z789" s="80"/>
      <c r="AA789" s="80"/>
    </row>
    <row r="790" spans="1:27" ht="12" customHeight="1">
      <c r="A790" s="80"/>
      <c r="B790" s="80"/>
      <c r="C790" s="80"/>
      <c r="D790" s="80"/>
      <c r="E790" s="80"/>
      <c r="F790" s="80"/>
      <c r="G790" s="80"/>
      <c r="H790" s="80"/>
      <c r="I790" s="80"/>
      <c r="J790" s="80"/>
      <c r="K790" s="80"/>
      <c r="L790" s="80"/>
      <c r="M790" s="177"/>
      <c r="N790" s="80"/>
      <c r="O790" s="80"/>
      <c r="P790" s="80"/>
      <c r="Q790" s="80"/>
      <c r="R790" s="80"/>
      <c r="S790" s="80"/>
      <c r="T790" s="80"/>
      <c r="U790" s="80"/>
      <c r="V790" s="80"/>
      <c r="W790" s="80"/>
      <c r="X790" s="80"/>
      <c r="Y790" s="80"/>
      <c r="Z790" s="80"/>
      <c r="AA790" s="80"/>
    </row>
    <row r="791" spans="1:27" ht="12" customHeight="1">
      <c r="A791" s="80"/>
      <c r="B791" s="80"/>
      <c r="C791" s="80"/>
      <c r="D791" s="80"/>
      <c r="E791" s="80"/>
      <c r="F791" s="80"/>
      <c r="G791" s="80"/>
      <c r="H791" s="80"/>
      <c r="I791" s="80"/>
      <c r="J791" s="80"/>
      <c r="K791" s="80"/>
      <c r="L791" s="80"/>
      <c r="M791" s="177"/>
      <c r="N791" s="80"/>
      <c r="O791" s="80"/>
      <c r="P791" s="80"/>
      <c r="Q791" s="80"/>
      <c r="R791" s="80"/>
      <c r="S791" s="80"/>
      <c r="T791" s="80"/>
      <c r="U791" s="80"/>
      <c r="V791" s="80"/>
      <c r="W791" s="80"/>
      <c r="X791" s="80"/>
      <c r="Y791" s="80"/>
      <c r="Z791" s="80"/>
      <c r="AA791" s="80"/>
    </row>
    <row r="792" spans="1:27" ht="12" customHeight="1">
      <c r="A792" s="80"/>
      <c r="B792" s="80"/>
      <c r="C792" s="80"/>
      <c r="D792" s="80"/>
      <c r="E792" s="80"/>
      <c r="F792" s="80"/>
      <c r="G792" s="80"/>
      <c r="H792" s="80"/>
      <c r="I792" s="80"/>
      <c r="J792" s="80"/>
      <c r="K792" s="80"/>
      <c r="L792" s="80"/>
      <c r="M792" s="177"/>
      <c r="N792" s="80"/>
      <c r="O792" s="80"/>
      <c r="P792" s="80"/>
      <c r="Q792" s="80"/>
      <c r="R792" s="80"/>
      <c r="S792" s="80"/>
      <c r="T792" s="80"/>
      <c r="U792" s="80"/>
      <c r="V792" s="80"/>
      <c r="W792" s="80"/>
      <c r="X792" s="80"/>
      <c r="Y792" s="80"/>
      <c r="Z792" s="80"/>
      <c r="AA792" s="80"/>
    </row>
    <row r="793" spans="1:27" ht="12" customHeight="1">
      <c r="A793" s="80"/>
      <c r="B793" s="80"/>
      <c r="C793" s="80"/>
      <c r="D793" s="80"/>
      <c r="E793" s="80"/>
      <c r="F793" s="80"/>
      <c r="G793" s="80"/>
      <c r="H793" s="80"/>
      <c r="I793" s="80"/>
      <c r="J793" s="80"/>
      <c r="K793" s="80"/>
      <c r="L793" s="80"/>
      <c r="M793" s="177"/>
      <c r="N793" s="80"/>
      <c r="O793" s="80"/>
      <c r="P793" s="80"/>
      <c r="Q793" s="80"/>
      <c r="R793" s="80"/>
      <c r="S793" s="80"/>
      <c r="T793" s="80"/>
      <c r="U793" s="80"/>
      <c r="V793" s="80"/>
      <c r="W793" s="80"/>
      <c r="X793" s="80"/>
      <c r="Y793" s="80"/>
      <c r="Z793" s="80"/>
      <c r="AA793" s="80"/>
    </row>
    <row r="794" spans="1:27" ht="12" customHeight="1">
      <c r="A794" s="80"/>
      <c r="B794" s="80"/>
      <c r="C794" s="80"/>
      <c r="D794" s="80"/>
      <c r="E794" s="80"/>
      <c r="F794" s="80"/>
      <c r="G794" s="80"/>
      <c r="H794" s="80"/>
      <c r="I794" s="80"/>
      <c r="J794" s="80"/>
      <c r="K794" s="80"/>
      <c r="L794" s="80"/>
      <c r="M794" s="177"/>
      <c r="N794" s="80"/>
      <c r="O794" s="80"/>
      <c r="P794" s="80"/>
      <c r="Q794" s="80"/>
      <c r="R794" s="80"/>
      <c r="S794" s="80"/>
      <c r="T794" s="80"/>
      <c r="U794" s="80"/>
      <c r="V794" s="80"/>
      <c r="W794" s="80"/>
      <c r="X794" s="80"/>
      <c r="Y794" s="80"/>
      <c r="Z794" s="80"/>
      <c r="AA794" s="80"/>
    </row>
    <row r="795" spans="1:27" ht="12" customHeight="1">
      <c r="A795" s="80"/>
      <c r="B795" s="80"/>
      <c r="C795" s="80"/>
      <c r="D795" s="80"/>
      <c r="E795" s="80"/>
      <c r="F795" s="80"/>
      <c r="G795" s="80"/>
      <c r="H795" s="80"/>
      <c r="I795" s="80"/>
      <c r="J795" s="80"/>
      <c r="K795" s="80"/>
      <c r="L795" s="80"/>
      <c r="M795" s="177"/>
      <c r="N795" s="80"/>
      <c r="O795" s="80"/>
      <c r="P795" s="80"/>
      <c r="Q795" s="80"/>
      <c r="R795" s="80"/>
      <c r="S795" s="80"/>
      <c r="T795" s="80"/>
      <c r="U795" s="80"/>
      <c r="V795" s="80"/>
      <c r="W795" s="80"/>
      <c r="X795" s="80"/>
      <c r="Y795" s="80"/>
      <c r="Z795" s="80"/>
      <c r="AA795" s="80"/>
    </row>
    <row r="796" spans="1:27" ht="12" customHeight="1">
      <c r="A796" s="80"/>
      <c r="B796" s="80"/>
      <c r="C796" s="80"/>
      <c r="D796" s="80"/>
      <c r="E796" s="80"/>
      <c r="F796" s="80"/>
      <c r="G796" s="80"/>
      <c r="H796" s="80"/>
      <c r="I796" s="80"/>
      <c r="J796" s="80"/>
      <c r="K796" s="80"/>
      <c r="L796" s="80"/>
      <c r="M796" s="177"/>
      <c r="N796" s="80"/>
      <c r="O796" s="80"/>
      <c r="P796" s="80"/>
      <c r="Q796" s="80"/>
      <c r="R796" s="80"/>
      <c r="S796" s="80"/>
      <c r="T796" s="80"/>
      <c r="U796" s="80"/>
      <c r="V796" s="80"/>
      <c r="W796" s="80"/>
      <c r="X796" s="80"/>
      <c r="Y796" s="80"/>
      <c r="Z796" s="80"/>
      <c r="AA796" s="80"/>
    </row>
    <row r="797" spans="1:27" ht="12" customHeight="1">
      <c r="A797" s="80"/>
      <c r="B797" s="80"/>
      <c r="C797" s="80"/>
      <c r="D797" s="80"/>
      <c r="E797" s="80"/>
      <c r="F797" s="80"/>
      <c r="G797" s="80"/>
      <c r="H797" s="80"/>
      <c r="I797" s="80"/>
      <c r="J797" s="80"/>
      <c r="K797" s="80"/>
      <c r="L797" s="80"/>
      <c r="M797" s="177"/>
      <c r="N797" s="80"/>
      <c r="O797" s="80"/>
      <c r="P797" s="80"/>
      <c r="Q797" s="80"/>
      <c r="R797" s="80"/>
      <c r="S797" s="80"/>
      <c r="T797" s="80"/>
      <c r="U797" s="80"/>
      <c r="V797" s="80"/>
      <c r="W797" s="80"/>
      <c r="X797" s="80"/>
      <c r="Y797" s="80"/>
      <c r="Z797" s="80"/>
      <c r="AA797" s="80"/>
    </row>
    <row r="798" spans="1:27" ht="12" customHeight="1">
      <c r="A798" s="80"/>
      <c r="B798" s="80"/>
      <c r="C798" s="80"/>
      <c r="D798" s="80"/>
      <c r="E798" s="80"/>
      <c r="F798" s="80"/>
      <c r="G798" s="80"/>
      <c r="H798" s="80"/>
      <c r="I798" s="80"/>
      <c r="J798" s="80"/>
      <c r="K798" s="80"/>
      <c r="L798" s="80"/>
      <c r="M798" s="177"/>
      <c r="N798" s="80"/>
      <c r="O798" s="80"/>
      <c r="P798" s="80"/>
      <c r="Q798" s="80"/>
      <c r="R798" s="80"/>
      <c r="S798" s="80"/>
      <c r="T798" s="80"/>
      <c r="U798" s="80"/>
      <c r="V798" s="80"/>
      <c r="W798" s="80"/>
      <c r="X798" s="80"/>
      <c r="Y798" s="80"/>
      <c r="Z798" s="80"/>
      <c r="AA798" s="80"/>
    </row>
    <row r="799" spans="1:27" ht="12" customHeight="1">
      <c r="A799" s="80"/>
      <c r="B799" s="80"/>
      <c r="C799" s="80"/>
      <c r="D799" s="80"/>
      <c r="E799" s="80"/>
      <c r="F799" s="80"/>
      <c r="G799" s="80"/>
      <c r="H799" s="80"/>
      <c r="I799" s="80"/>
      <c r="J799" s="80"/>
      <c r="K799" s="80"/>
      <c r="L799" s="80"/>
      <c r="M799" s="177"/>
      <c r="N799" s="80"/>
      <c r="O799" s="80"/>
      <c r="P799" s="80"/>
      <c r="Q799" s="80"/>
      <c r="R799" s="80"/>
      <c r="S799" s="80"/>
      <c r="T799" s="80"/>
      <c r="U799" s="80"/>
      <c r="V799" s="80"/>
      <c r="W799" s="80"/>
      <c r="X799" s="80"/>
      <c r="Y799" s="80"/>
      <c r="Z799" s="80"/>
      <c r="AA799" s="80"/>
    </row>
    <row r="800" spans="1:27" ht="12" customHeight="1">
      <c r="A800" s="80"/>
      <c r="B800" s="80"/>
      <c r="C800" s="80"/>
      <c r="D800" s="80"/>
      <c r="E800" s="80"/>
      <c r="F800" s="80"/>
      <c r="G800" s="80"/>
      <c r="H800" s="80"/>
      <c r="I800" s="80"/>
      <c r="J800" s="80"/>
      <c r="K800" s="80"/>
      <c r="L800" s="80"/>
      <c r="M800" s="177"/>
      <c r="N800" s="80"/>
      <c r="O800" s="80"/>
      <c r="P800" s="80"/>
      <c r="Q800" s="80"/>
      <c r="R800" s="80"/>
      <c r="S800" s="80"/>
      <c r="T800" s="80"/>
      <c r="U800" s="80"/>
      <c r="V800" s="80"/>
      <c r="W800" s="80"/>
      <c r="X800" s="80"/>
      <c r="Y800" s="80"/>
      <c r="Z800" s="80"/>
      <c r="AA800" s="80"/>
    </row>
    <row r="801" spans="1:27" ht="12" customHeight="1">
      <c r="A801" s="80"/>
      <c r="B801" s="80"/>
      <c r="C801" s="80"/>
      <c r="D801" s="80"/>
      <c r="E801" s="80"/>
      <c r="F801" s="80"/>
      <c r="G801" s="80"/>
      <c r="H801" s="80"/>
      <c r="I801" s="80"/>
      <c r="J801" s="80"/>
      <c r="K801" s="80"/>
      <c r="L801" s="80"/>
      <c r="M801" s="177"/>
      <c r="N801" s="80"/>
      <c r="O801" s="80"/>
      <c r="P801" s="80"/>
      <c r="Q801" s="80"/>
      <c r="R801" s="80"/>
      <c r="S801" s="80"/>
      <c r="T801" s="80"/>
      <c r="U801" s="80"/>
      <c r="V801" s="80"/>
      <c r="W801" s="80"/>
      <c r="X801" s="80"/>
      <c r="Y801" s="80"/>
      <c r="Z801" s="80"/>
      <c r="AA801" s="80"/>
    </row>
    <row r="802" spans="1:27" ht="12" customHeight="1">
      <c r="A802" s="80"/>
      <c r="B802" s="80"/>
      <c r="C802" s="80"/>
      <c r="D802" s="80"/>
      <c r="E802" s="80"/>
      <c r="F802" s="80"/>
      <c r="G802" s="80"/>
      <c r="H802" s="80"/>
      <c r="I802" s="80"/>
      <c r="J802" s="80"/>
      <c r="K802" s="80"/>
      <c r="L802" s="80"/>
      <c r="M802" s="177"/>
      <c r="N802" s="80"/>
      <c r="O802" s="80"/>
      <c r="P802" s="80"/>
      <c r="Q802" s="80"/>
      <c r="R802" s="80"/>
      <c r="S802" s="80"/>
      <c r="T802" s="80"/>
      <c r="U802" s="80"/>
      <c r="V802" s="80"/>
      <c r="W802" s="80"/>
      <c r="X802" s="80"/>
      <c r="Y802" s="80"/>
      <c r="Z802" s="80"/>
      <c r="AA802" s="80"/>
    </row>
    <row r="803" spans="1:27" ht="12" customHeight="1">
      <c r="A803" s="80"/>
      <c r="B803" s="80"/>
      <c r="C803" s="80"/>
      <c r="D803" s="80"/>
      <c r="E803" s="80"/>
      <c r="F803" s="80"/>
      <c r="G803" s="80"/>
      <c r="H803" s="80"/>
      <c r="I803" s="80"/>
      <c r="J803" s="80"/>
      <c r="K803" s="80"/>
      <c r="L803" s="80"/>
      <c r="M803" s="177"/>
      <c r="N803" s="80"/>
      <c r="O803" s="80"/>
      <c r="P803" s="80"/>
      <c r="Q803" s="80"/>
      <c r="R803" s="80"/>
      <c r="S803" s="80"/>
      <c r="T803" s="80"/>
      <c r="U803" s="80"/>
      <c r="V803" s="80"/>
      <c r="W803" s="80"/>
      <c r="X803" s="80"/>
      <c r="Y803" s="80"/>
      <c r="Z803" s="80"/>
      <c r="AA803" s="80"/>
    </row>
    <row r="804" spans="1:27" ht="12" customHeight="1">
      <c r="A804" s="80"/>
      <c r="B804" s="80"/>
      <c r="C804" s="80"/>
      <c r="D804" s="80"/>
      <c r="E804" s="80"/>
      <c r="F804" s="80"/>
      <c r="G804" s="80"/>
      <c r="H804" s="80"/>
      <c r="I804" s="80"/>
      <c r="J804" s="80"/>
      <c r="K804" s="80"/>
      <c r="L804" s="80"/>
      <c r="M804" s="177"/>
      <c r="N804" s="80"/>
      <c r="O804" s="80"/>
      <c r="P804" s="80"/>
      <c r="Q804" s="80"/>
      <c r="R804" s="80"/>
      <c r="S804" s="80"/>
      <c r="T804" s="80"/>
      <c r="U804" s="80"/>
      <c r="V804" s="80"/>
      <c r="W804" s="80"/>
      <c r="X804" s="80"/>
      <c r="Y804" s="80"/>
      <c r="Z804" s="80"/>
      <c r="AA804" s="80"/>
    </row>
    <row r="805" spans="1:27" ht="12" customHeight="1">
      <c r="A805" s="80"/>
      <c r="B805" s="80"/>
      <c r="C805" s="80"/>
      <c r="D805" s="80"/>
      <c r="E805" s="80"/>
      <c r="F805" s="80"/>
      <c r="G805" s="80"/>
      <c r="H805" s="80"/>
      <c r="I805" s="80"/>
      <c r="J805" s="80"/>
      <c r="K805" s="80"/>
      <c r="L805" s="80"/>
      <c r="M805" s="177"/>
      <c r="N805" s="80"/>
      <c r="O805" s="80"/>
      <c r="P805" s="80"/>
      <c r="Q805" s="80"/>
      <c r="R805" s="80"/>
      <c r="S805" s="80"/>
      <c r="T805" s="80"/>
      <c r="U805" s="80"/>
      <c r="V805" s="80"/>
      <c r="W805" s="80"/>
      <c r="X805" s="80"/>
      <c r="Y805" s="80"/>
      <c r="Z805" s="80"/>
      <c r="AA805" s="80"/>
    </row>
    <row r="806" spans="1:27" ht="12" customHeight="1">
      <c r="A806" s="80"/>
      <c r="B806" s="80"/>
      <c r="C806" s="80"/>
      <c r="D806" s="80"/>
      <c r="E806" s="80"/>
      <c r="F806" s="80"/>
      <c r="G806" s="80"/>
      <c r="H806" s="80"/>
      <c r="I806" s="80"/>
      <c r="J806" s="80"/>
      <c r="K806" s="80"/>
      <c r="L806" s="80"/>
      <c r="M806" s="177"/>
      <c r="N806" s="80"/>
      <c r="O806" s="80"/>
      <c r="P806" s="80"/>
      <c r="Q806" s="80"/>
      <c r="R806" s="80"/>
      <c r="S806" s="80"/>
      <c r="T806" s="80"/>
      <c r="U806" s="80"/>
      <c r="V806" s="80"/>
      <c r="W806" s="80"/>
      <c r="X806" s="80"/>
      <c r="Y806" s="80"/>
      <c r="Z806" s="80"/>
      <c r="AA806" s="80"/>
    </row>
    <row r="807" spans="1:27" ht="12" customHeight="1">
      <c r="A807" s="80"/>
      <c r="B807" s="80"/>
      <c r="C807" s="80"/>
      <c r="D807" s="80"/>
      <c r="E807" s="80"/>
      <c r="F807" s="80"/>
      <c r="G807" s="80"/>
      <c r="H807" s="80"/>
      <c r="I807" s="80"/>
      <c r="J807" s="80"/>
      <c r="K807" s="80"/>
      <c r="L807" s="80"/>
      <c r="M807" s="177"/>
      <c r="N807" s="80"/>
      <c r="O807" s="80"/>
      <c r="P807" s="80"/>
      <c r="Q807" s="80"/>
      <c r="R807" s="80"/>
      <c r="S807" s="80"/>
      <c r="T807" s="80"/>
      <c r="U807" s="80"/>
      <c r="V807" s="80"/>
      <c r="W807" s="80"/>
      <c r="X807" s="80"/>
      <c r="Y807" s="80"/>
      <c r="Z807" s="80"/>
      <c r="AA807" s="80"/>
    </row>
    <row r="808" spans="1:27" ht="12" customHeight="1">
      <c r="A808" s="80"/>
      <c r="B808" s="80"/>
      <c r="C808" s="80"/>
      <c r="D808" s="80"/>
      <c r="E808" s="80"/>
      <c r="F808" s="80"/>
      <c r="G808" s="80"/>
      <c r="H808" s="80"/>
      <c r="I808" s="80"/>
      <c r="J808" s="80"/>
      <c r="K808" s="80"/>
      <c r="L808" s="80"/>
      <c r="M808" s="177"/>
      <c r="N808" s="80"/>
      <c r="O808" s="80"/>
      <c r="P808" s="80"/>
      <c r="Q808" s="80"/>
      <c r="R808" s="80"/>
      <c r="S808" s="80"/>
      <c r="T808" s="80"/>
      <c r="U808" s="80"/>
      <c r="V808" s="80"/>
      <c r="W808" s="80"/>
      <c r="X808" s="80"/>
      <c r="Y808" s="80"/>
      <c r="Z808" s="80"/>
      <c r="AA808" s="80"/>
    </row>
    <row r="809" spans="1:27" ht="12" customHeight="1">
      <c r="A809" s="80"/>
      <c r="B809" s="80"/>
      <c r="C809" s="80"/>
      <c r="D809" s="80"/>
      <c r="E809" s="80"/>
      <c r="F809" s="80"/>
      <c r="G809" s="80"/>
      <c r="H809" s="80"/>
      <c r="I809" s="80"/>
      <c r="J809" s="80"/>
      <c r="K809" s="80"/>
      <c r="L809" s="80"/>
      <c r="M809" s="177"/>
      <c r="N809" s="80"/>
      <c r="O809" s="80"/>
      <c r="P809" s="80"/>
      <c r="Q809" s="80"/>
      <c r="R809" s="80"/>
      <c r="S809" s="80"/>
      <c r="T809" s="80"/>
      <c r="U809" s="80"/>
      <c r="V809" s="80"/>
      <c r="W809" s="80"/>
      <c r="X809" s="80"/>
      <c r="Y809" s="80"/>
      <c r="Z809" s="80"/>
      <c r="AA809" s="80"/>
    </row>
    <row r="810" spans="1:27" ht="12" customHeight="1">
      <c r="A810" s="80"/>
      <c r="B810" s="80"/>
      <c r="C810" s="80"/>
      <c r="D810" s="80"/>
      <c r="E810" s="80"/>
      <c r="F810" s="80"/>
      <c r="G810" s="80"/>
      <c r="H810" s="80"/>
      <c r="I810" s="80"/>
      <c r="J810" s="80"/>
      <c r="K810" s="80"/>
      <c r="L810" s="80"/>
      <c r="M810" s="177"/>
      <c r="N810" s="80"/>
      <c r="O810" s="80"/>
      <c r="P810" s="80"/>
      <c r="Q810" s="80"/>
      <c r="R810" s="80"/>
      <c r="S810" s="80"/>
      <c r="T810" s="80"/>
      <c r="U810" s="80"/>
      <c r="V810" s="80"/>
      <c r="W810" s="80"/>
      <c r="X810" s="80"/>
      <c r="Y810" s="80"/>
      <c r="Z810" s="80"/>
      <c r="AA810" s="80"/>
    </row>
    <row r="811" spans="1:27" ht="12" customHeight="1">
      <c r="A811" s="80"/>
      <c r="B811" s="80"/>
      <c r="C811" s="80"/>
      <c r="D811" s="80"/>
      <c r="E811" s="80"/>
      <c r="F811" s="80"/>
      <c r="G811" s="80"/>
      <c r="H811" s="80"/>
      <c r="I811" s="80"/>
      <c r="J811" s="80"/>
      <c r="K811" s="80"/>
      <c r="L811" s="80"/>
      <c r="M811" s="177"/>
      <c r="N811" s="80"/>
      <c r="O811" s="80"/>
      <c r="P811" s="80"/>
      <c r="Q811" s="80"/>
      <c r="R811" s="80"/>
      <c r="S811" s="80"/>
      <c r="T811" s="80"/>
      <c r="U811" s="80"/>
      <c r="V811" s="80"/>
      <c r="W811" s="80"/>
      <c r="X811" s="80"/>
      <c r="Y811" s="80"/>
      <c r="Z811" s="80"/>
      <c r="AA811" s="80"/>
    </row>
    <row r="812" spans="1:27" ht="12" customHeight="1">
      <c r="A812" s="80"/>
      <c r="B812" s="80"/>
      <c r="C812" s="80"/>
      <c r="D812" s="80"/>
      <c r="E812" s="80"/>
      <c r="F812" s="80"/>
      <c r="G812" s="80"/>
      <c r="H812" s="80"/>
      <c r="I812" s="80"/>
      <c r="J812" s="80"/>
      <c r="K812" s="80"/>
      <c r="L812" s="80"/>
      <c r="M812" s="177"/>
      <c r="N812" s="80"/>
      <c r="O812" s="80"/>
      <c r="P812" s="80"/>
      <c r="Q812" s="80"/>
      <c r="R812" s="80"/>
      <c r="S812" s="80"/>
      <c r="T812" s="80"/>
      <c r="U812" s="80"/>
      <c r="V812" s="80"/>
      <c r="W812" s="80"/>
      <c r="X812" s="80"/>
      <c r="Y812" s="80"/>
      <c r="Z812" s="80"/>
      <c r="AA812" s="80"/>
    </row>
    <row r="813" spans="1:27" ht="12" customHeight="1">
      <c r="A813" s="80"/>
      <c r="B813" s="80"/>
      <c r="C813" s="80"/>
      <c r="D813" s="80"/>
      <c r="E813" s="80"/>
      <c r="F813" s="80"/>
      <c r="G813" s="80"/>
      <c r="H813" s="80"/>
      <c r="I813" s="80"/>
      <c r="J813" s="80"/>
      <c r="K813" s="80"/>
      <c r="L813" s="80"/>
      <c r="M813" s="177"/>
      <c r="N813" s="80"/>
      <c r="O813" s="80"/>
      <c r="P813" s="80"/>
      <c r="Q813" s="80"/>
      <c r="R813" s="80"/>
      <c r="S813" s="80"/>
      <c r="T813" s="80"/>
      <c r="U813" s="80"/>
      <c r="V813" s="80"/>
      <c r="W813" s="80"/>
      <c r="X813" s="80"/>
      <c r="Y813" s="80"/>
      <c r="Z813" s="80"/>
      <c r="AA813" s="80"/>
    </row>
    <row r="814" spans="1:27" ht="12" customHeight="1">
      <c r="A814" s="80"/>
      <c r="B814" s="80"/>
      <c r="C814" s="80"/>
      <c r="D814" s="80"/>
      <c r="E814" s="80"/>
      <c r="F814" s="80"/>
      <c r="G814" s="80"/>
      <c r="H814" s="80"/>
      <c r="I814" s="80"/>
      <c r="J814" s="80"/>
      <c r="K814" s="80"/>
      <c r="L814" s="80"/>
      <c r="M814" s="177"/>
      <c r="N814" s="80"/>
      <c r="O814" s="80"/>
      <c r="P814" s="80"/>
      <c r="Q814" s="80"/>
      <c r="R814" s="80"/>
      <c r="S814" s="80"/>
      <c r="T814" s="80"/>
      <c r="U814" s="80"/>
      <c r="V814" s="80"/>
      <c r="W814" s="80"/>
      <c r="X814" s="80"/>
      <c r="Y814" s="80"/>
      <c r="Z814" s="80"/>
      <c r="AA814" s="80"/>
    </row>
    <row r="815" spans="1:27" ht="12" customHeight="1">
      <c r="A815" s="80"/>
      <c r="B815" s="80"/>
      <c r="C815" s="80"/>
      <c r="D815" s="80"/>
      <c r="E815" s="80"/>
      <c r="F815" s="80"/>
      <c r="G815" s="80"/>
      <c r="H815" s="80"/>
      <c r="I815" s="80"/>
      <c r="J815" s="80"/>
      <c r="K815" s="80"/>
      <c r="L815" s="80"/>
      <c r="M815" s="177"/>
      <c r="N815" s="80"/>
      <c r="O815" s="80"/>
      <c r="P815" s="80"/>
      <c r="Q815" s="80"/>
      <c r="R815" s="80"/>
      <c r="S815" s="80"/>
      <c r="T815" s="80"/>
      <c r="U815" s="80"/>
      <c r="V815" s="80"/>
      <c r="W815" s="80"/>
      <c r="X815" s="80"/>
      <c r="Y815" s="80"/>
      <c r="Z815" s="80"/>
      <c r="AA815" s="80"/>
    </row>
    <row r="816" spans="1:27" ht="12" customHeight="1">
      <c r="A816" s="80"/>
      <c r="B816" s="80"/>
      <c r="C816" s="80"/>
      <c r="D816" s="80"/>
      <c r="E816" s="80"/>
      <c r="F816" s="80"/>
      <c r="G816" s="80"/>
      <c r="H816" s="80"/>
      <c r="I816" s="80"/>
      <c r="J816" s="80"/>
      <c r="K816" s="80"/>
      <c r="L816" s="80"/>
      <c r="M816" s="177"/>
      <c r="N816" s="80"/>
      <c r="O816" s="80"/>
      <c r="P816" s="80"/>
      <c r="Q816" s="80"/>
      <c r="R816" s="80"/>
      <c r="S816" s="80"/>
      <c r="T816" s="80"/>
      <c r="U816" s="80"/>
      <c r="V816" s="80"/>
      <c r="W816" s="80"/>
      <c r="X816" s="80"/>
      <c r="Y816" s="80"/>
      <c r="Z816" s="80"/>
      <c r="AA816" s="80"/>
    </row>
    <row r="817" spans="1:27" ht="12" customHeight="1">
      <c r="A817" s="80"/>
      <c r="B817" s="80"/>
      <c r="C817" s="80"/>
      <c r="D817" s="80"/>
      <c r="E817" s="80"/>
      <c r="F817" s="80"/>
      <c r="G817" s="80"/>
      <c r="H817" s="80"/>
      <c r="I817" s="80"/>
      <c r="J817" s="80"/>
      <c r="K817" s="80"/>
      <c r="L817" s="80"/>
      <c r="M817" s="177"/>
      <c r="N817" s="80"/>
      <c r="O817" s="80"/>
      <c r="P817" s="80"/>
      <c r="Q817" s="80"/>
      <c r="R817" s="80"/>
      <c r="S817" s="80"/>
      <c r="T817" s="80"/>
      <c r="U817" s="80"/>
      <c r="V817" s="80"/>
      <c r="W817" s="80"/>
      <c r="X817" s="80"/>
      <c r="Y817" s="80"/>
      <c r="Z817" s="80"/>
      <c r="AA817" s="80"/>
    </row>
    <row r="818" spans="1:27" ht="12" customHeight="1">
      <c r="A818" s="80"/>
      <c r="B818" s="80"/>
      <c r="C818" s="80"/>
      <c r="D818" s="80"/>
      <c r="E818" s="80"/>
      <c r="F818" s="80"/>
      <c r="G818" s="80"/>
      <c r="H818" s="80"/>
      <c r="I818" s="80"/>
      <c r="J818" s="80"/>
      <c r="K818" s="80"/>
      <c r="L818" s="80"/>
      <c r="M818" s="177"/>
      <c r="N818" s="80"/>
      <c r="O818" s="80"/>
      <c r="P818" s="80"/>
      <c r="Q818" s="80"/>
      <c r="R818" s="80"/>
      <c r="S818" s="80"/>
      <c r="T818" s="80"/>
      <c r="U818" s="80"/>
      <c r="V818" s="80"/>
      <c r="W818" s="80"/>
      <c r="X818" s="80"/>
      <c r="Y818" s="80"/>
      <c r="Z818" s="80"/>
      <c r="AA818" s="80"/>
    </row>
    <row r="819" spans="1:27" ht="12" customHeight="1">
      <c r="A819" s="80"/>
      <c r="B819" s="80"/>
      <c r="C819" s="80"/>
      <c r="D819" s="80"/>
      <c r="E819" s="80"/>
      <c r="F819" s="80"/>
      <c r="G819" s="80"/>
      <c r="H819" s="80"/>
      <c r="I819" s="80"/>
      <c r="J819" s="80"/>
      <c r="K819" s="80"/>
      <c r="L819" s="80"/>
      <c r="M819" s="177"/>
      <c r="N819" s="80"/>
      <c r="O819" s="80"/>
      <c r="P819" s="80"/>
      <c r="Q819" s="80"/>
      <c r="R819" s="80"/>
      <c r="S819" s="80"/>
      <c r="T819" s="80"/>
      <c r="U819" s="80"/>
      <c r="V819" s="80"/>
      <c r="W819" s="80"/>
      <c r="X819" s="80"/>
      <c r="Y819" s="80"/>
      <c r="Z819" s="80"/>
      <c r="AA819" s="80"/>
    </row>
    <row r="820" spans="1:27" ht="12" customHeight="1">
      <c r="A820" s="80"/>
      <c r="B820" s="80"/>
      <c r="C820" s="80"/>
      <c r="D820" s="80"/>
      <c r="E820" s="80"/>
      <c r="F820" s="80"/>
      <c r="G820" s="80"/>
      <c r="H820" s="80"/>
      <c r="I820" s="80"/>
      <c r="J820" s="80"/>
      <c r="K820" s="80"/>
      <c r="L820" s="80"/>
      <c r="M820" s="177"/>
      <c r="N820" s="80"/>
      <c r="O820" s="80"/>
      <c r="P820" s="80"/>
      <c r="Q820" s="80"/>
      <c r="R820" s="80"/>
      <c r="S820" s="80"/>
      <c r="T820" s="80"/>
      <c r="U820" s="80"/>
      <c r="V820" s="80"/>
      <c r="W820" s="80"/>
      <c r="X820" s="80"/>
      <c r="Y820" s="80"/>
      <c r="Z820" s="80"/>
      <c r="AA820" s="80"/>
    </row>
    <row r="821" spans="1:27" ht="12" customHeight="1">
      <c r="A821" s="80"/>
      <c r="B821" s="80"/>
      <c r="C821" s="80"/>
      <c r="D821" s="80"/>
      <c r="E821" s="80"/>
      <c r="F821" s="80"/>
      <c r="G821" s="80"/>
      <c r="H821" s="80"/>
      <c r="I821" s="80"/>
      <c r="J821" s="80"/>
      <c r="K821" s="80"/>
      <c r="L821" s="80"/>
      <c r="M821" s="177"/>
      <c r="N821" s="80"/>
      <c r="O821" s="80"/>
      <c r="P821" s="80"/>
      <c r="Q821" s="80"/>
      <c r="R821" s="80"/>
      <c r="S821" s="80"/>
      <c r="T821" s="80"/>
      <c r="U821" s="80"/>
      <c r="V821" s="80"/>
      <c r="W821" s="80"/>
      <c r="X821" s="80"/>
      <c r="Y821" s="80"/>
      <c r="Z821" s="80"/>
      <c r="AA821" s="80"/>
    </row>
    <row r="822" spans="1:27" ht="12" customHeight="1">
      <c r="A822" s="80"/>
      <c r="B822" s="80"/>
      <c r="C822" s="80"/>
      <c r="D822" s="80"/>
      <c r="E822" s="80"/>
      <c r="F822" s="80"/>
      <c r="G822" s="80"/>
      <c r="H822" s="80"/>
      <c r="I822" s="80"/>
      <c r="J822" s="80"/>
      <c r="K822" s="80"/>
      <c r="L822" s="80"/>
      <c r="M822" s="177"/>
      <c r="N822" s="80"/>
      <c r="O822" s="80"/>
      <c r="P822" s="80"/>
      <c r="Q822" s="80"/>
      <c r="R822" s="80"/>
      <c r="S822" s="80"/>
      <c r="T822" s="80"/>
      <c r="U822" s="80"/>
      <c r="V822" s="80"/>
      <c r="W822" s="80"/>
      <c r="X822" s="80"/>
      <c r="Y822" s="80"/>
      <c r="Z822" s="80"/>
      <c r="AA822" s="80"/>
    </row>
    <row r="823" spans="1:27" ht="12" customHeight="1">
      <c r="A823" s="80"/>
      <c r="B823" s="80"/>
      <c r="C823" s="80"/>
      <c r="D823" s="80"/>
      <c r="E823" s="80"/>
      <c r="F823" s="80"/>
      <c r="G823" s="80"/>
      <c r="H823" s="80"/>
      <c r="I823" s="80"/>
      <c r="J823" s="80"/>
      <c r="K823" s="80"/>
      <c r="L823" s="80"/>
      <c r="M823" s="177"/>
      <c r="N823" s="80"/>
      <c r="O823" s="80"/>
      <c r="P823" s="80"/>
      <c r="Q823" s="80"/>
      <c r="R823" s="80"/>
      <c r="S823" s="80"/>
      <c r="T823" s="80"/>
      <c r="U823" s="80"/>
      <c r="V823" s="80"/>
      <c r="W823" s="80"/>
      <c r="X823" s="80"/>
      <c r="Y823" s="80"/>
      <c r="Z823" s="80"/>
      <c r="AA823" s="80"/>
    </row>
    <row r="824" spans="1:27" ht="12" customHeight="1">
      <c r="A824" s="80"/>
      <c r="B824" s="80"/>
      <c r="C824" s="80"/>
      <c r="D824" s="80"/>
      <c r="E824" s="80"/>
      <c r="F824" s="80"/>
      <c r="G824" s="80"/>
      <c r="H824" s="80"/>
      <c r="I824" s="80"/>
      <c r="J824" s="80"/>
      <c r="K824" s="80"/>
      <c r="L824" s="80"/>
      <c r="M824" s="177"/>
      <c r="N824" s="80"/>
      <c r="O824" s="80"/>
      <c r="P824" s="80"/>
      <c r="Q824" s="80"/>
      <c r="R824" s="80"/>
      <c r="S824" s="80"/>
      <c r="T824" s="80"/>
      <c r="U824" s="80"/>
      <c r="V824" s="80"/>
      <c r="W824" s="80"/>
      <c r="X824" s="80"/>
      <c r="Y824" s="80"/>
      <c r="Z824" s="80"/>
      <c r="AA824" s="80"/>
    </row>
    <row r="825" spans="1:27" ht="12" customHeight="1">
      <c r="A825" s="80"/>
      <c r="B825" s="80"/>
      <c r="C825" s="80"/>
      <c r="D825" s="80"/>
      <c r="E825" s="80"/>
      <c r="F825" s="80"/>
      <c r="G825" s="80"/>
      <c r="H825" s="80"/>
      <c r="I825" s="80"/>
      <c r="J825" s="80"/>
      <c r="K825" s="80"/>
      <c r="L825" s="80"/>
      <c r="M825" s="177"/>
      <c r="N825" s="80"/>
      <c r="O825" s="80"/>
      <c r="P825" s="80"/>
      <c r="Q825" s="80"/>
      <c r="R825" s="80"/>
      <c r="S825" s="80"/>
      <c r="T825" s="80"/>
      <c r="U825" s="80"/>
      <c r="V825" s="80"/>
      <c r="W825" s="80"/>
      <c r="X825" s="80"/>
      <c r="Y825" s="80"/>
      <c r="Z825" s="80"/>
      <c r="AA825" s="80"/>
    </row>
    <row r="826" spans="1:27" ht="12" customHeight="1">
      <c r="A826" s="80"/>
      <c r="B826" s="80"/>
      <c r="C826" s="80"/>
      <c r="D826" s="80"/>
      <c r="E826" s="80"/>
      <c r="F826" s="80"/>
      <c r="G826" s="80"/>
      <c r="H826" s="80"/>
      <c r="I826" s="80"/>
      <c r="J826" s="80"/>
      <c r="K826" s="80"/>
      <c r="L826" s="80"/>
      <c r="M826" s="177"/>
      <c r="N826" s="80"/>
      <c r="O826" s="80"/>
      <c r="P826" s="80"/>
      <c r="Q826" s="80"/>
      <c r="R826" s="80"/>
      <c r="S826" s="80"/>
      <c r="T826" s="80"/>
      <c r="U826" s="80"/>
      <c r="V826" s="80"/>
      <c r="W826" s="80"/>
      <c r="X826" s="80"/>
      <c r="Y826" s="80"/>
      <c r="Z826" s="80"/>
      <c r="AA826" s="80"/>
    </row>
    <row r="827" spans="1:27" ht="12" customHeight="1">
      <c r="A827" s="80"/>
      <c r="B827" s="80"/>
      <c r="C827" s="80"/>
      <c r="D827" s="80"/>
      <c r="E827" s="80"/>
      <c r="F827" s="80"/>
      <c r="G827" s="80"/>
      <c r="H827" s="80"/>
      <c r="I827" s="80"/>
      <c r="J827" s="80"/>
      <c r="K827" s="80"/>
      <c r="L827" s="80"/>
      <c r="M827" s="177"/>
      <c r="N827" s="80"/>
      <c r="O827" s="80"/>
      <c r="P827" s="80"/>
      <c r="Q827" s="80"/>
      <c r="R827" s="80"/>
      <c r="S827" s="80"/>
      <c r="T827" s="80"/>
      <c r="U827" s="80"/>
      <c r="V827" s="80"/>
      <c r="W827" s="80"/>
      <c r="X827" s="80"/>
      <c r="Y827" s="80"/>
      <c r="Z827" s="80"/>
      <c r="AA827" s="80"/>
    </row>
    <row r="828" spans="1:27" ht="12" customHeight="1">
      <c r="A828" s="80"/>
      <c r="B828" s="80"/>
      <c r="C828" s="80"/>
      <c r="D828" s="80"/>
      <c r="E828" s="80"/>
      <c r="F828" s="80"/>
      <c r="G828" s="80"/>
      <c r="H828" s="80"/>
      <c r="I828" s="80"/>
      <c r="J828" s="80"/>
      <c r="K828" s="80"/>
      <c r="L828" s="80"/>
      <c r="M828" s="177"/>
      <c r="N828" s="80"/>
      <c r="O828" s="80"/>
      <c r="P828" s="80"/>
      <c r="Q828" s="80"/>
      <c r="R828" s="80"/>
      <c r="S828" s="80"/>
      <c r="T828" s="80"/>
      <c r="U828" s="80"/>
      <c r="V828" s="80"/>
      <c r="W828" s="80"/>
      <c r="X828" s="80"/>
      <c r="Y828" s="80"/>
      <c r="Z828" s="80"/>
      <c r="AA828" s="80"/>
    </row>
    <row r="829" spans="1:27" ht="12" customHeight="1">
      <c r="A829" s="80"/>
      <c r="B829" s="80"/>
      <c r="C829" s="80"/>
      <c r="D829" s="80"/>
      <c r="E829" s="80"/>
      <c r="F829" s="80"/>
      <c r="G829" s="80"/>
      <c r="H829" s="80"/>
      <c r="I829" s="80"/>
      <c r="J829" s="80"/>
      <c r="K829" s="80"/>
      <c r="L829" s="80"/>
      <c r="M829" s="177"/>
      <c r="N829" s="80"/>
      <c r="O829" s="80"/>
      <c r="P829" s="80"/>
      <c r="Q829" s="80"/>
      <c r="R829" s="80"/>
      <c r="S829" s="80"/>
      <c r="T829" s="80"/>
      <c r="U829" s="80"/>
      <c r="V829" s="80"/>
      <c r="W829" s="80"/>
      <c r="X829" s="80"/>
      <c r="Y829" s="80"/>
      <c r="Z829" s="80"/>
      <c r="AA829" s="80"/>
    </row>
    <row r="830" spans="1:27" ht="12" customHeight="1">
      <c r="A830" s="80"/>
      <c r="B830" s="80"/>
      <c r="C830" s="80"/>
      <c r="D830" s="80"/>
      <c r="E830" s="80"/>
      <c r="F830" s="80"/>
      <c r="G830" s="80"/>
      <c r="H830" s="80"/>
      <c r="I830" s="80"/>
      <c r="J830" s="80"/>
      <c r="K830" s="80"/>
      <c r="L830" s="80"/>
      <c r="M830" s="177"/>
      <c r="N830" s="80"/>
      <c r="O830" s="80"/>
      <c r="P830" s="80"/>
      <c r="Q830" s="80"/>
      <c r="R830" s="80"/>
      <c r="S830" s="80"/>
      <c r="T830" s="80"/>
      <c r="U830" s="80"/>
      <c r="V830" s="80"/>
      <c r="W830" s="80"/>
      <c r="X830" s="80"/>
      <c r="Y830" s="80"/>
      <c r="Z830" s="80"/>
      <c r="AA830" s="80"/>
    </row>
    <row r="831" spans="1:27" ht="12" customHeight="1">
      <c r="A831" s="80"/>
      <c r="B831" s="80"/>
      <c r="C831" s="80"/>
      <c r="D831" s="80"/>
      <c r="E831" s="80"/>
      <c r="F831" s="80"/>
      <c r="G831" s="80"/>
      <c r="H831" s="80"/>
      <c r="I831" s="80"/>
      <c r="J831" s="80"/>
      <c r="K831" s="80"/>
      <c r="L831" s="80"/>
      <c r="M831" s="177"/>
      <c r="N831" s="80"/>
      <c r="O831" s="80"/>
      <c r="P831" s="80"/>
      <c r="Q831" s="80"/>
      <c r="R831" s="80"/>
      <c r="S831" s="80"/>
      <c r="T831" s="80"/>
      <c r="U831" s="80"/>
      <c r="V831" s="80"/>
      <c r="W831" s="80"/>
      <c r="X831" s="80"/>
      <c r="Y831" s="80"/>
      <c r="Z831" s="80"/>
      <c r="AA831" s="80"/>
    </row>
    <row r="832" spans="1:27" ht="12" customHeight="1">
      <c r="A832" s="80"/>
      <c r="B832" s="80"/>
      <c r="C832" s="80"/>
      <c r="D832" s="80"/>
      <c r="E832" s="80"/>
      <c r="F832" s="80"/>
      <c r="G832" s="80"/>
      <c r="H832" s="80"/>
      <c r="I832" s="80"/>
      <c r="J832" s="80"/>
      <c r="K832" s="80"/>
      <c r="L832" s="80"/>
      <c r="M832" s="177"/>
      <c r="N832" s="80"/>
      <c r="O832" s="80"/>
      <c r="P832" s="80"/>
      <c r="Q832" s="80"/>
      <c r="R832" s="80"/>
      <c r="S832" s="80"/>
      <c r="T832" s="80"/>
      <c r="U832" s="80"/>
      <c r="V832" s="80"/>
      <c r="W832" s="80"/>
      <c r="X832" s="80"/>
      <c r="Y832" s="80"/>
      <c r="Z832" s="80"/>
      <c r="AA832" s="80"/>
    </row>
    <row r="833" spans="1:27" ht="12" customHeight="1">
      <c r="A833" s="80"/>
      <c r="B833" s="80"/>
      <c r="C833" s="80"/>
      <c r="D833" s="80"/>
      <c r="E833" s="80"/>
      <c r="F833" s="80"/>
      <c r="G833" s="80"/>
      <c r="H833" s="80"/>
      <c r="I833" s="80"/>
      <c r="J833" s="80"/>
      <c r="K833" s="80"/>
      <c r="L833" s="80"/>
      <c r="M833" s="177"/>
      <c r="N833" s="80"/>
      <c r="O833" s="80"/>
      <c r="P833" s="80"/>
      <c r="Q833" s="80"/>
      <c r="R833" s="80"/>
      <c r="S833" s="80"/>
      <c r="T833" s="80"/>
      <c r="U833" s="80"/>
      <c r="V833" s="80"/>
      <c r="W833" s="80"/>
      <c r="X833" s="80"/>
      <c r="Y833" s="80"/>
      <c r="Z833" s="80"/>
      <c r="AA833" s="80"/>
    </row>
    <row r="834" spans="1:27" ht="12" customHeight="1">
      <c r="A834" s="80"/>
      <c r="B834" s="80"/>
      <c r="C834" s="80"/>
      <c r="D834" s="80"/>
      <c r="E834" s="80"/>
      <c r="F834" s="80"/>
      <c r="G834" s="80"/>
      <c r="H834" s="80"/>
      <c r="I834" s="80"/>
      <c r="J834" s="80"/>
      <c r="K834" s="80"/>
      <c r="L834" s="80"/>
      <c r="M834" s="177"/>
      <c r="N834" s="80"/>
      <c r="O834" s="80"/>
      <c r="P834" s="80"/>
      <c r="Q834" s="80"/>
      <c r="R834" s="80"/>
      <c r="S834" s="80"/>
      <c r="T834" s="80"/>
      <c r="U834" s="80"/>
      <c r="V834" s="80"/>
      <c r="W834" s="80"/>
      <c r="X834" s="80"/>
      <c r="Y834" s="80"/>
      <c r="Z834" s="80"/>
      <c r="AA834" s="80"/>
    </row>
    <row r="835" spans="1:27" ht="12" customHeight="1">
      <c r="A835" s="80"/>
      <c r="B835" s="80"/>
      <c r="C835" s="80"/>
      <c r="D835" s="80"/>
      <c r="E835" s="80"/>
      <c r="F835" s="80"/>
      <c r="G835" s="80"/>
      <c r="H835" s="80"/>
      <c r="I835" s="80"/>
      <c r="J835" s="80"/>
      <c r="K835" s="80"/>
      <c r="L835" s="80"/>
      <c r="M835" s="177"/>
      <c r="N835" s="80"/>
      <c r="O835" s="80"/>
      <c r="P835" s="80"/>
      <c r="Q835" s="80"/>
      <c r="R835" s="80"/>
      <c r="S835" s="80"/>
      <c r="T835" s="80"/>
      <c r="U835" s="80"/>
      <c r="V835" s="80"/>
      <c r="W835" s="80"/>
      <c r="X835" s="80"/>
      <c r="Y835" s="80"/>
      <c r="Z835" s="80"/>
      <c r="AA835" s="80"/>
    </row>
    <row r="836" spans="1:27" ht="12" customHeight="1">
      <c r="A836" s="80"/>
      <c r="B836" s="80"/>
      <c r="C836" s="80"/>
      <c r="D836" s="80"/>
      <c r="E836" s="80"/>
      <c r="F836" s="80"/>
      <c r="G836" s="80"/>
      <c r="H836" s="80"/>
      <c r="I836" s="80"/>
      <c r="J836" s="80"/>
      <c r="K836" s="80"/>
      <c r="L836" s="80"/>
      <c r="M836" s="177"/>
      <c r="N836" s="80"/>
      <c r="O836" s="80"/>
      <c r="P836" s="80"/>
      <c r="Q836" s="80"/>
      <c r="R836" s="80"/>
      <c r="S836" s="80"/>
      <c r="T836" s="80"/>
      <c r="U836" s="80"/>
      <c r="V836" s="80"/>
      <c r="W836" s="80"/>
      <c r="X836" s="80"/>
      <c r="Y836" s="80"/>
      <c r="Z836" s="80"/>
      <c r="AA836" s="80"/>
    </row>
    <row r="837" spans="1:27" ht="12" customHeight="1">
      <c r="A837" s="80"/>
      <c r="B837" s="80"/>
      <c r="C837" s="80"/>
      <c r="D837" s="80"/>
      <c r="E837" s="80"/>
      <c r="F837" s="80"/>
      <c r="G837" s="80"/>
      <c r="H837" s="80"/>
      <c r="I837" s="80"/>
      <c r="J837" s="80"/>
      <c r="K837" s="80"/>
      <c r="L837" s="80"/>
      <c r="M837" s="177"/>
      <c r="N837" s="80"/>
      <c r="O837" s="80"/>
      <c r="P837" s="80"/>
      <c r="Q837" s="80"/>
      <c r="R837" s="80"/>
      <c r="S837" s="80"/>
      <c r="T837" s="80"/>
      <c r="U837" s="80"/>
      <c r="V837" s="80"/>
      <c r="W837" s="80"/>
      <c r="X837" s="80"/>
      <c r="Y837" s="80"/>
      <c r="Z837" s="80"/>
      <c r="AA837" s="80"/>
    </row>
    <row r="838" spans="1:27" ht="12" customHeight="1">
      <c r="A838" s="80"/>
      <c r="B838" s="80"/>
      <c r="C838" s="80"/>
      <c r="D838" s="80"/>
      <c r="E838" s="80"/>
      <c r="F838" s="80"/>
      <c r="G838" s="80"/>
      <c r="H838" s="80"/>
      <c r="I838" s="80"/>
      <c r="J838" s="80"/>
      <c r="K838" s="80"/>
      <c r="L838" s="80"/>
      <c r="M838" s="177"/>
      <c r="N838" s="80"/>
      <c r="O838" s="80"/>
      <c r="P838" s="80"/>
      <c r="Q838" s="80"/>
      <c r="R838" s="80"/>
      <c r="S838" s="80"/>
      <c r="T838" s="80"/>
      <c r="U838" s="80"/>
      <c r="V838" s="80"/>
      <c r="W838" s="80"/>
      <c r="X838" s="80"/>
      <c r="Y838" s="80"/>
      <c r="Z838" s="80"/>
      <c r="AA838" s="80"/>
    </row>
    <row r="839" spans="1:27" ht="12" customHeight="1">
      <c r="A839" s="80"/>
      <c r="B839" s="80"/>
      <c r="C839" s="80"/>
      <c r="D839" s="80"/>
      <c r="E839" s="80"/>
      <c r="F839" s="80"/>
      <c r="G839" s="80"/>
      <c r="H839" s="80"/>
      <c r="I839" s="80"/>
      <c r="J839" s="80"/>
      <c r="K839" s="80"/>
      <c r="L839" s="80"/>
      <c r="M839" s="177"/>
      <c r="N839" s="80"/>
      <c r="O839" s="80"/>
      <c r="P839" s="80"/>
      <c r="Q839" s="80"/>
      <c r="R839" s="80"/>
      <c r="S839" s="80"/>
      <c r="T839" s="80"/>
      <c r="U839" s="80"/>
      <c r="V839" s="80"/>
      <c r="W839" s="80"/>
      <c r="X839" s="80"/>
      <c r="Y839" s="80"/>
      <c r="Z839" s="80"/>
      <c r="AA839" s="80"/>
    </row>
    <row r="840" spans="1:27" ht="12" customHeight="1">
      <c r="A840" s="80"/>
      <c r="B840" s="80"/>
      <c r="C840" s="80"/>
      <c r="D840" s="80"/>
      <c r="E840" s="80"/>
      <c r="F840" s="80"/>
      <c r="G840" s="80"/>
      <c r="H840" s="80"/>
      <c r="I840" s="80"/>
      <c r="J840" s="80"/>
      <c r="K840" s="80"/>
      <c r="L840" s="80"/>
      <c r="M840" s="177"/>
      <c r="N840" s="80"/>
      <c r="O840" s="80"/>
      <c r="P840" s="80"/>
      <c r="Q840" s="80"/>
      <c r="R840" s="80"/>
      <c r="S840" s="80"/>
      <c r="T840" s="80"/>
      <c r="U840" s="80"/>
      <c r="V840" s="80"/>
      <c r="W840" s="80"/>
      <c r="X840" s="80"/>
      <c r="Y840" s="80"/>
      <c r="Z840" s="80"/>
      <c r="AA840" s="80"/>
    </row>
    <row r="841" spans="1:27" ht="12" customHeight="1">
      <c r="A841" s="80"/>
      <c r="B841" s="80"/>
      <c r="C841" s="80"/>
      <c r="D841" s="80"/>
      <c r="E841" s="80"/>
      <c r="F841" s="80"/>
      <c r="G841" s="80"/>
      <c r="H841" s="80"/>
      <c r="I841" s="80"/>
      <c r="J841" s="80"/>
      <c r="K841" s="80"/>
      <c r="L841" s="80"/>
      <c r="M841" s="177"/>
      <c r="N841" s="80"/>
      <c r="O841" s="80"/>
      <c r="P841" s="80"/>
      <c r="Q841" s="80"/>
      <c r="R841" s="80"/>
      <c r="S841" s="80"/>
      <c r="T841" s="80"/>
      <c r="U841" s="80"/>
      <c r="V841" s="80"/>
      <c r="W841" s="80"/>
      <c r="X841" s="80"/>
      <c r="Y841" s="80"/>
      <c r="Z841" s="80"/>
      <c r="AA841" s="80"/>
    </row>
    <row r="842" spans="1:27" ht="12" customHeight="1">
      <c r="A842" s="80"/>
      <c r="B842" s="80"/>
      <c r="C842" s="80"/>
      <c r="D842" s="80"/>
      <c r="E842" s="80"/>
      <c r="F842" s="80"/>
      <c r="G842" s="80"/>
      <c r="H842" s="80"/>
      <c r="I842" s="80"/>
      <c r="J842" s="80"/>
      <c r="K842" s="80"/>
      <c r="L842" s="80"/>
      <c r="M842" s="177"/>
      <c r="N842" s="80"/>
      <c r="O842" s="80"/>
      <c r="P842" s="80"/>
      <c r="Q842" s="80"/>
      <c r="R842" s="80"/>
      <c r="S842" s="80"/>
      <c r="T842" s="80"/>
      <c r="U842" s="80"/>
      <c r="V842" s="80"/>
      <c r="W842" s="80"/>
      <c r="X842" s="80"/>
      <c r="Y842" s="80"/>
      <c r="Z842" s="80"/>
      <c r="AA842" s="80"/>
    </row>
    <row r="843" spans="1:27" ht="12" customHeight="1">
      <c r="A843" s="80"/>
      <c r="B843" s="80"/>
      <c r="C843" s="80"/>
      <c r="D843" s="80"/>
      <c r="E843" s="80"/>
      <c r="F843" s="80"/>
      <c r="G843" s="80"/>
      <c r="H843" s="80"/>
      <c r="I843" s="80"/>
      <c r="J843" s="80"/>
      <c r="K843" s="80"/>
      <c r="L843" s="80"/>
      <c r="M843" s="177"/>
      <c r="N843" s="80"/>
      <c r="O843" s="80"/>
      <c r="P843" s="80"/>
      <c r="Q843" s="80"/>
      <c r="R843" s="80"/>
      <c r="S843" s="80"/>
      <c r="T843" s="80"/>
      <c r="U843" s="80"/>
      <c r="V843" s="80"/>
      <c r="W843" s="80"/>
      <c r="X843" s="80"/>
      <c r="Y843" s="80"/>
      <c r="Z843" s="80"/>
      <c r="AA843" s="80"/>
    </row>
    <row r="844" spans="1:27" ht="12" customHeight="1">
      <c r="A844" s="80"/>
      <c r="B844" s="80"/>
      <c r="C844" s="80"/>
      <c r="D844" s="80"/>
      <c r="E844" s="80"/>
      <c r="F844" s="80"/>
      <c r="G844" s="80"/>
      <c r="H844" s="80"/>
      <c r="I844" s="80"/>
      <c r="J844" s="80"/>
      <c r="K844" s="80"/>
      <c r="L844" s="80"/>
      <c r="M844" s="177"/>
      <c r="N844" s="80"/>
      <c r="O844" s="80"/>
      <c r="P844" s="80"/>
      <c r="Q844" s="80"/>
      <c r="R844" s="80"/>
      <c r="S844" s="80"/>
      <c r="T844" s="80"/>
      <c r="U844" s="80"/>
      <c r="V844" s="80"/>
      <c r="W844" s="80"/>
      <c r="X844" s="80"/>
      <c r="Y844" s="80"/>
      <c r="Z844" s="80"/>
      <c r="AA844" s="80"/>
    </row>
    <row r="845" spans="1:27" ht="12" customHeight="1">
      <c r="A845" s="80"/>
      <c r="B845" s="80"/>
      <c r="C845" s="80"/>
      <c r="D845" s="80"/>
      <c r="E845" s="80"/>
      <c r="F845" s="80"/>
      <c r="G845" s="80"/>
      <c r="H845" s="80"/>
      <c r="I845" s="80"/>
      <c r="J845" s="80"/>
      <c r="K845" s="80"/>
      <c r="L845" s="80"/>
      <c r="M845" s="177"/>
      <c r="N845" s="80"/>
      <c r="O845" s="80"/>
      <c r="P845" s="80"/>
      <c r="Q845" s="80"/>
      <c r="R845" s="80"/>
      <c r="S845" s="80"/>
      <c r="T845" s="80"/>
      <c r="U845" s="80"/>
      <c r="V845" s="80"/>
      <c r="W845" s="80"/>
      <c r="X845" s="80"/>
      <c r="Y845" s="80"/>
      <c r="Z845" s="80"/>
      <c r="AA845" s="80"/>
    </row>
    <row r="846" spans="1:27" ht="12" customHeight="1">
      <c r="A846" s="80"/>
      <c r="B846" s="80"/>
      <c r="C846" s="80"/>
      <c r="D846" s="80"/>
      <c r="E846" s="80"/>
      <c r="F846" s="80"/>
      <c r="G846" s="80"/>
      <c r="H846" s="80"/>
      <c r="I846" s="80"/>
      <c r="J846" s="80"/>
      <c r="K846" s="80"/>
      <c r="L846" s="80"/>
      <c r="M846" s="177"/>
      <c r="N846" s="80"/>
      <c r="O846" s="80"/>
      <c r="P846" s="80"/>
      <c r="Q846" s="80"/>
      <c r="R846" s="80"/>
      <c r="S846" s="80"/>
      <c r="T846" s="80"/>
      <c r="U846" s="80"/>
      <c r="V846" s="80"/>
      <c r="W846" s="80"/>
      <c r="X846" s="80"/>
      <c r="Y846" s="80"/>
      <c r="Z846" s="80"/>
      <c r="AA846" s="80"/>
    </row>
    <row r="847" spans="1:27" ht="12" customHeight="1">
      <c r="A847" s="80"/>
      <c r="B847" s="80"/>
      <c r="C847" s="80"/>
      <c r="D847" s="80"/>
      <c r="E847" s="80"/>
      <c r="F847" s="80"/>
      <c r="G847" s="80"/>
      <c r="H847" s="80"/>
      <c r="I847" s="80"/>
      <c r="J847" s="80"/>
      <c r="K847" s="80"/>
      <c r="L847" s="80"/>
      <c r="M847" s="177"/>
      <c r="N847" s="80"/>
      <c r="O847" s="80"/>
      <c r="P847" s="80"/>
      <c r="Q847" s="80"/>
      <c r="R847" s="80"/>
      <c r="S847" s="80"/>
      <c r="T847" s="80"/>
      <c r="U847" s="80"/>
      <c r="V847" s="80"/>
      <c r="W847" s="80"/>
      <c r="X847" s="80"/>
      <c r="Y847" s="80"/>
      <c r="Z847" s="80"/>
      <c r="AA847" s="80"/>
    </row>
    <row r="848" spans="1:27" ht="12" customHeight="1">
      <c r="A848" s="80"/>
      <c r="B848" s="80"/>
      <c r="C848" s="80"/>
      <c r="D848" s="80"/>
      <c r="E848" s="80"/>
      <c r="F848" s="80"/>
      <c r="G848" s="80"/>
      <c r="H848" s="80"/>
      <c r="I848" s="80"/>
      <c r="J848" s="80"/>
      <c r="K848" s="80"/>
      <c r="L848" s="80"/>
      <c r="M848" s="177"/>
      <c r="N848" s="80"/>
      <c r="O848" s="80"/>
      <c r="P848" s="80"/>
      <c r="Q848" s="80"/>
      <c r="R848" s="80"/>
      <c r="S848" s="80"/>
      <c r="T848" s="80"/>
      <c r="U848" s="80"/>
      <c r="V848" s="80"/>
      <c r="W848" s="80"/>
      <c r="X848" s="80"/>
      <c r="Y848" s="80"/>
      <c r="Z848" s="80"/>
      <c r="AA848" s="80"/>
    </row>
    <row r="849" spans="1:27" ht="12" customHeight="1">
      <c r="A849" s="80"/>
      <c r="B849" s="80"/>
      <c r="C849" s="80"/>
      <c r="D849" s="80"/>
      <c r="E849" s="80"/>
      <c r="F849" s="80"/>
      <c r="G849" s="80"/>
      <c r="H849" s="80"/>
      <c r="I849" s="80"/>
      <c r="J849" s="80"/>
      <c r="K849" s="80"/>
      <c r="L849" s="80"/>
      <c r="M849" s="177"/>
      <c r="N849" s="80"/>
      <c r="O849" s="80"/>
      <c r="P849" s="80"/>
      <c r="Q849" s="80"/>
      <c r="R849" s="80"/>
      <c r="S849" s="80"/>
      <c r="T849" s="80"/>
      <c r="U849" s="80"/>
      <c r="V849" s="80"/>
      <c r="W849" s="80"/>
      <c r="X849" s="80"/>
      <c r="Y849" s="80"/>
      <c r="Z849" s="80"/>
      <c r="AA849" s="80"/>
    </row>
    <row r="850" spans="1:27" ht="12" customHeight="1">
      <c r="A850" s="80"/>
      <c r="B850" s="80"/>
      <c r="C850" s="80"/>
      <c r="D850" s="80"/>
      <c r="E850" s="80"/>
      <c r="F850" s="80"/>
      <c r="G850" s="80"/>
      <c r="H850" s="80"/>
      <c r="I850" s="80"/>
      <c r="J850" s="80"/>
      <c r="K850" s="80"/>
      <c r="L850" s="80"/>
      <c r="M850" s="177"/>
      <c r="N850" s="80"/>
      <c r="O850" s="80"/>
      <c r="P850" s="80"/>
      <c r="Q850" s="80"/>
      <c r="R850" s="80"/>
      <c r="S850" s="80"/>
      <c r="T850" s="80"/>
      <c r="U850" s="80"/>
      <c r="V850" s="80"/>
      <c r="W850" s="80"/>
      <c r="X850" s="80"/>
      <c r="Y850" s="80"/>
      <c r="Z850" s="80"/>
      <c r="AA850" s="80"/>
    </row>
    <row r="851" spans="1:27" ht="12" customHeight="1">
      <c r="A851" s="80"/>
      <c r="B851" s="80"/>
      <c r="C851" s="80"/>
      <c r="D851" s="80"/>
      <c r="E851" s="80"/>
      <c r="F851" s="80"/>
      <c r="G851" s="80"/>
      <c r="H851" s="80"/>
      <c r="I851" s="80"/>
      <c r="J851" s="80"/>
      <c r="K851" s="80"/>
      <c r="L851" s="80"/>
      <c r="M851" s="177"/>
      <c r="N851" s="80"/>
      <c r="O851" s="80"/>
      <c r="P851" s="80"/>
      <c r="Q851" s="80"/>
      <c r="R851" s="80"/>
      <c r="S851" s="80"/>
      <c r="T851" s="80"/>
      <c r="U851" s="80"/>
      <c r="V851" s="80"/>
      <c r="W851" s="80"/>
      <c r="X851" s="80"/>
      <c r="Y851" s="80"/>
      <c r="Z851" s="80"/>
      <c r="AA851" s="80"/>
    </row>
    <row r="852" spans="1:27" ht="12" customHeight="1">
      <c r="A852" s="80"/>
      <c r="B852" s="80"/>
      <c r="C852" s="80"/>
      <c r="D852" s="80"/>
      <c r="E852" s="80"/>
      <c r="F852" s="80"/>
      <c r="G852" s="80"/>
      <c r="H852" s="80"/>
      <c r="I852" s="80"/>
      <c r="J852" s="80"/>
      <c r="K852" s="80"/>
      <c r="L852" s="80"/>
      <c r="M852" s="177"/>
      <c r="N852" s="80"/>
      <c r="O852" s="80"/>
      <c r="P852" s="80"/>
      <c r="Q852" s="80"/>
      <c r="R852" s="80"/>
      <c r="S852" s="80"/>
      <c r="T852" s="80"/>
      <c r="U852" s="80"/>
      <c r="V852" s="80"/>
      <c r="W852" s="80"/>
      <c r="X852" s="80"/>
      <c r="Y852" s="80"/>
      <c r="Z852" s="80"/>
      <c r="AA852" s="80"/>
    </row>
    <row r="853" spans="1:27" ht="12" customHeight="1">
      <c r="A853" s="80"/>
      <c r="B853" s="80"/>
      <c r="C853" s="80"/>
      <c r="D853" s="80"/>
      <c r="E853" s="80"/>
      <c r="F853" s="80"/>
      <c r="G853" s="80"/>
      <c r="H853" s="80"/>
      <c r="I853" s="80"/>
      <c r="J853" s="80"/>
      <c r="K853" s="80"/>
      <c r="L853" s="80"/>
      <c r="M853" s="177"/>
      <c r="N853" s="80"/>
      <c r="O853" s="80"/>
      <c r="P853" s="80"/>
      <c r="Q853" s="80"/>
      <c r="R853" s="80"/>
      <c r="S853" s="80"/>
      <c r="T853" s="80"/>
      <c r="U853" s="80"/>
      <c r="V853" s="80"/>
      <c r="W853" s="80"/>
      <c r="X853" s="80"/>
      <c r="Y853" s="80"/>
      <c r="Z853" s="80"/>
      <c r="AA853" s="80"/>
    </row>
    <row r="854" spans="1:27" ht="12" customHeight="1">
      <c r="A854" s="80"/>
      <c r="B854" s="80"/>
      <c r="C854" s="80"/>
      <c r="D854" s="80"/>
      <c r="E854" s="80"/>
      <c r="F854" s="80"/>
      <c r="G854" s="80"/>
      <c r="H854" s="80"/>
      <c r="I854" s="80"/>
      <c r="J854" s="80"/>
      <c r="K854" s="80"/>
      <c r="L854" s="80"/>
      <c r="M854" s="177"/>
      <c r="N854" s="80"/>
      <c r="O854" s="80"/>
      <c r="P854" s="80"/>
      <c r="Q854" s="80"/>
      <c r="R854" s="80"/>
      <c r="S854" s="80"/>
      <c r="T854" s="80"/>
      <c r="U854" s="80"/>
      <c r="V854" s="80"/>
      <c r="W854" s="80"/>
      <c r="X854" s="80"/>
      <c r="Y854" s="80"/>
      <c r="Z854" s="80"/>
      <c r="AA854" s="80"/>
    </row>
    <row r="855" spans="1:27" ht="12" customHeight="1">
      <c r="A855" s="80"/>
      <c r="B855" s="80"/>
      <c r="C855" s="80"/>
      <c r="D855" s="80"/>
      <c r="E855" s="80"/>
      <c r="F855" s="80"/>
      <c r="G855" s="80"/>
      <c r="H855" s="80"/>
      <c r="I855" s="80"/>
      <c r="J855" s="80"/>
      <c r="K855" s="80"/>
      <c r="L855" s="80"/>
      <c r="M855" s="177"/>
      <c r="N855" s="80"/>
      <c r="O855" s="80"/>
      <c r="P855" s="80"/>
      <c r="Q855" s="80"/>
      <c r="R855" s="80"/>
      <c r="S855" s="80"/>
      <c r="T855" s="80"/>
      <c r="U855" s="80"/>
      <c r="V855" s="80"/>
      <c r="W855" s="80"/>
      <c r="X855" s="80"/>
      <c r="Y855" s="80"/>
      <c r="Z855" s="80"/>
      <c r="AA855" s="80"/>
    </row>
    <row r="856" spans="1:27" ht="12" customHeight="1">
      <c r="A856" s="80"/>
      <c r="B856" s="80"/>
      <c r="C856" s="80"/>
      <c r="D856" s="80"/>
      <c r="E856" s="80"/>
      <c r="F856" s="80"/>
      <c r="G856" s="80"/>
      <c r="H856" s="80"/>
      <c r="I856" s="80"/>
      <c r="J856" s="80"/>
      <c r="K856" s="80"/>
      <c r="L856" s="80"/>
      <c r="M856" s="177"/>
      <c r="N856" s="80"/>
      <c r="O856" s="80"/>
      <c r="P856" s="80"/>
      <c r="Q856" s="80"/>
      <c r="R856" s="80"/>
      <c r="S856" s="80"/>
      <c r="T856" s="80"/>
      <c r="U856" s="80"/>
      <c r="V856" s="80"/>
      <c r="W856" s="80"/>
      <c r="X856" s="80"/>
      <c r="Y856" s="80"/>
      <c r="Z856" s="80"/>
      <c r="AA856" s="80"/>
    </row>
    <row r="857" spans="1:27" ht="12" customHeight="1">
      <c r="A857" s="80"/>
      <c r="B857" s="80"/>
      <c r="C857" s="80"/>
      <c r="D857" s="80"/>
      <c r="E857" s="80"/>
      <c r="F857" s="80"/>
      <c r="G857" s="80"/>
      <c r="H857" s="80"/>
      <c r="I857" s="80"/>
      <c r="J857" s="80"/>
      <c r="K857" s="80"/>
      <c r="L857" s="80"/>
      <c r="M857" s="177"/>
      <c r="N857" s="80"/>
      <c r="O857" s="80"/>
      <c r="P857" s="80"/>
      <c r="Q857" s="80"/>
      <c r="R857" s="80"/>
      <c r="S857" s="80"/>
      <c r="T857" s="80"/>
      <c r="U857" s="80"/>
      <c r="V857" s="80"/>
      <c r="W857" s="80"/>
      <c r="X857" s="80"/>
      <c r="Y857" s="80"/>
      <c r="Z857" s="80"/>
      <c r="AA857" s="80"/>
    </row>
    <row r="858" spans="1:27" ht="12" customHeight="1">
      <c r="A858" s="80"/>
      <c r="B858" s="80"/>
      <c r="C858" s="80"/>
      <c r="D858" s="80"/>
      <c r="E858" s="80"/>
      <c r="F858" s="80"/>
      <c r="G858" s="80"/>
      <c r="H858" s="80"/>
      <c r="I858" s="80"/>
      <c r="J858" s="80"/>
      <c r="K858" s="80"/>
      <c r="L858" s="80"/>
      <c r="M858" s="177"/>
      <c r="N858" s="80"/>
      <c r="O858" s="80"/>
      <c r="P858" s="80"/>
      <c r="Q858" s="80"/>
      <c r="R858" s="80"/>
      <c r="S858" s="80"/>
      <c r="T858" s="80"/>
      <c r="U858" s="80"/>
      <c r="V858" s="80"/>
      <c r="W858" s="80"/>
      <c r="X858" s="80"/>
      <c r="Y858" s="80"/>
      <c r="Z858" s="80"/>
      <c r="AA858" s="80"/>
    </row>
    <row r="859" spans="1:27" ht="12" customHeight="1">
      <c r="A859" s="80"/>
      <c r="B859" s="80"/>
      <c r="C859" s="80"/>
      <c r="D859" s="80"/>
      <c r="E859" s="80"/>
      <c r="F859" s="80"/>
      <c r="G859" s="80"/>
      <c r="H859" s="80"/>
      <c r="I859" s="80"/>
      <c r="J859" s="80"/>
      <c r="K859" s="80"/>
      <c r="L859" s="80"/>
      <c r="M859" s="177"/>
      <c r="N859" s="80"/>
      <c r="O859" s="80"/>
      <c r="P859" s="80"/>
      <c r="Q859" s="80"/>
      <c r="R859" s="80"/>
      <c r="S859" s="80"/>
      <c r="T859" s="80"/>
      <c r="U859" s="80"/>
      <c r="V859" s="80"/>
      <c r="W859" s="80"/>
      <c r="X859" s="80"/>
      <c r="Y859" s="80"/>
      <c r="Z859" s="80"/>
      <c r="AA859" s="80"/>
    </row>
    <row r="860" spans="1:27" ht="12" customHeight="1">
      <c r="A860" s="80"/>
      <c r="B860" s="80"/>
      <c r="C860" s="80"/>
      <c r="D860" s="80"/>
      <c r="E860" s="80"/>
      <c r="F860" s="80"/>
      <c r="G860" s="80"/>
      <c r="H860" s="80"/>
      <c r="I860" s="80"/>
      <c r="J860" s="80"/>
      <c r="K860" s="80"/>
      <c r="L860" s="80"/>
      <c r="M860" s="177"/>
      <c r="N860" s="80"/>
      <c r="O860" s="80"/>
      <c r="P860" s="80"/>
      <c r="Q860" s="80"/>
      <c r="R860" s="80"/>
      <c r="S860" s="80"/>
      <c r="T860" s="80"/>
      <c r="U860" s="80"/>
      <c r="V860" s="80"/>
      <c r="W860" s="80"/>
      <c r="X860" s="80"/>
      <c r="Y860" s="80"/>
      <c r="Z860" s="80"/>
      <c r="AA860" s="80"/>
    </row>
    <row r="861" spans="1:27" ht="12" customHeight="1">
      <c r="A861" s="80"/>
      <c r="B861" s="80"/>
      <c r="C861" s="80"/>
      <c r="D861" s="80"/>
      <c r="E861" s="80"/>
      <c r="F861" s="80"/>
      <c r="G861" s="80"/>
      <c r="H861" s="80"/>
      <c r="I861" s="80"/>
      <c r="J861" s="80"/>
      <c r="K861" s="80"/>
      <c r="L861" s="80"/>
      <c r="M861" s="177"/>
      <c r="N861" s="80"/>
      <c r="O861" s="80"/>
      <c r="P861" s="80"/>
      <c r="Q861" s="80"/>
      <c r="R861" s="80"/>
      <c r="S861" s="80"/>
      <c r="T861" s="80"/>
      <c r="U861" s="80"/>
      <c r="V861" s="80"/>
      <c r="W861" s="80"/>
      <c r="X861" s="80"/>
      <c r="Y861" s="80"/>
      <c r="Z861" s="80"/>
      <c r="AA861" s="80"/>
    </row>
    <row r="862" spans="1:27" ht="12" customHeight="1">
      <c r="A862" s="80"/>
      <c r="B862" s="80"/>
      <c r="C862" s="80"/>
      <c r="D862" s="80"/>
      <c r="E862" s="80"/>
      <c r="F862" s="80"/>
      <c r="G862" s="80"/>
      <c r="H862" s="80"/>
      <c r="I862" s="80"/>
      <c r="J862" s="80"/>
      <c r="K862" s="80"/>
      <c r="L862" s="80"/>
      <c r="M862" s="177"/>
      <c r="N862" s="80"/>
      <c r="O862" s="80"/>
      <c r="P862" s="80"/>
      <c r="Q862" s="80"/>
      <c r="R862" s="80"/>
      <c r="S862" s="80"/>
      <c r="T862" s="80"/>
      <c r="U862" s="80"/>
      <c r="V862" s="80"/>
      <c r="W862" s="80"/>
      <c r="X862" s="80"/>
      <c r="Y862" s="80"/>
      <c r="Z862" s="80"/>
      <c r="AA862" s="80"/>
    </row>
    <row r="863" spans="1:27" ht="12" customHeight="1">
      <c r="A863" s="80"/>
      <c r="B863" s="80"/>
      <c r="C863" s="80"/>
      <c r="D863" s="80"/>
      <c r="E863" s="80"/>
      <c r="F863" s="80"/>
      <c r="G863" s="80"/>
      <c r="H863" s="80"/>
      <c r="I863" s="80"/>
      <c r="J863" s="80"/>
      <c r="K863" s="80"/>
      <c r="L863" s="80"/>
      <c r="M863" s="177"/>
      <c r="N863" s="80"/>
      <c r="O863" s="80"/>
      <c r="P863" s="80"/>
      <c r="Q863" s="80"/>
      <c r="R863" s="80"/>
      <c r="S863" s="80"/>
      <c r="T863" s="80"/>
      <c r="U863" s="80"/>
      <c r="V863" s="80"/>
      <c r="W863" s="80"/>
      <c r="X863" s="80"/>
      <c r="Y863" s="80"/>
      <c r="Z863" s="80"/>
      <c r="AA863" s="80"/>
    </row>
    <row r="864" spans="1:27" ht="12" customHeight="1">
      <c r="A864" s="80"/>
      <c r="B864" s="80"/>
      <c r="C864" s="80"/>
      <c r="D864" s="80"/>
      <c r="E864" s="80"/>
      <c r="F864" s="80"/>
      <c r="G864" s="80"/>
      <c r="H864" s="80"/>
      <c r="I864" s="80"/>
      <c r="J864" s="80"/>
      <c r="K864" s="80"/>
      <c r="L864" s="80"/>
      <c r="M864" s="177"/>
      <c r="N864" s="80"/>
      <c r="O864" s="80"/>
      <c r="P864" s="80"/>
      <c r="Q864" s="80"/>
      <c r="R864" s="80"/>
      <c r="S864" s="80"/>
      <c r="T864" s="80"/>
      <c r="U864" s="80"/>
      <c r="V864" s="80"/>
      <c r="W864" s="80"/>
      <c r="X864" s="80"/>
      <c r="Y864" s="80"/>
      <c r="Z864" s="80"/>
      <c r="AA864" s="80"/>
    </row>
    <row r="865" spans="1:27" ht="12" customHeight="1">
      <c r="A865" s="80"/>
      <c r="B865" s="80"/>
      <c r="C865" s="80"/>
      <c r="D865" s="80"/>
      <c r="E865" s="80"/>
      <c r="F865" s="80"/>
      <c r="G865" s="80"/>
      <c r="H865" s="80"/>
      <c r="I865" s="80"/>
      <c r="J865" s="80"/>
      <c r="K865" s="80"/>
      <c r="L865" s="80"/>
      <c r="M865" s="177"/>
      <c r="N865" s="80"/>
      <c r="O865" s="80"/>
      <c r="P865" s="80"/>
      <c r="Q865" s="80"/>
      <c r="R865" s="80"/>
      <c r="S865" s="80"/>
      <c r="T865" s="80"/>
      <c r="U865" s="80"/>
      <c r="V865" s="80"/>
      <c r="W865" s="80"/>
      <c r="X865" s="80"/>
      <c r="Y865" s="80"/>
      <c r="Z865" s="80"/>
      <c r="AA865" s="80"/>
    </row>
    <row r="866" spans="1:27" ht="12" customHeight="1">
      <c r="A866" s="80"/>
      <c r="B866" s="80"/>
      <c r="C866" s="80"/>
      <c r="D866" s="80"/>
      <c r="E866" s="80"/>
      <c r="F866" s="80"/>
      <c r="G866" s="80"/>
      <c r="H866" s="80"/>
      <c r="I866" s="80"/>
      <c r="J866" s="80"/>
      <c r="K866" s="80"/>
      <c r="L866" s="80"/>
      <c r="M866" s="177"/>
      <c r="N866" s="80"/>
      <c r="O866" s="80"/>
      <c r="P866" s="80"/>
      <c r="Q866" s="80"/>
      <c r="R866" s="80"/>
      <c r="S866" s="80"/>
      <c r="T866" s="80"/>
      <c r="U866" s="80"/>
      <c r="V866" s="80"/>
      <c r="W866" s="80"/>
      <c r="X866" s="80"/>
      <c r="Y866" s="80"/>
      <c r="Z866" s="80"/>
      <c r="AA866" s="80"/>
    </row>
    <row r="867" spans="1:27" ht="12" customHeight="1">
      <c r="A867" s="80"/>
      <c r="B867" s="80"/>
      <c r="C867" s="80"/>
      <c r="D867" s="80"/>
      <c r="E867" s="80"/>
      <c r="F867" s="80"/>
      <c r="G867" s="80"/>
      <c r="H867" s="80"/>
      <c r="I867" s="80"/>
      <c r="J867" s="80"/>
      <c r="K867" s="80"/>
      <c r="L867" s="80"/>
      <c r="M867" s="177"/>
      <c r="N867" s="80"/>
      <c r="O867" s="80"/>
      <c r="P867" s="80"/>
      <c r="Q867" s="80"/>
      <c r="R867" s="80"/>
      <c r="S867" s="80"/>
      <c r="T867" s="80"/>
      <c r="U867" s="80"/>
      <c r="V867" s="80"/>
      <c r="W867" s="80"/>
      <c r="X867" s="80"/>
      <c r="Y867" s="80"/>
      <c r="Z867" s="80"/>
      <c r="AA867" s="80"/>
    </row>
    <row r="868" spans="1:27" ht="12" customHeight="1">
      <c r="A868" s="80"/>
      <c r="B868" s="80"/>
      <c r="C868" s="80"/>
      <c r="D868" s="80"/>
      <c r="E868" s="80"/>
      <c r="F868" s="80"/>
      <c r="G868" s="80"/>
      <c r="H868" s="80"/>
      <c r="I868" s="80"/>
      <c r="J868" s="80"/>
      <c r="K868" s="80"/>
      <c r="L868" s="80"/>
      <c r="M868" s="177"/>
      <c r="N868" s="80"/>
      <c r="O868" s="80"/>
      <c r="P868" s="80"/>
      <c r="Q868" s="80"/>
      <c r="R868" s="80"/>
      <c r="S868" s="80"/>
      <c r="T868" s="80"/>
      <c r="U868" s="80"/>
      <c r="V868" s="80"/>
      <c r="W868" s="80"/>
      <c r="X868" s="80"/>
      <c r="Y868" s="80"/>
      <c r="Z868" s="80"/>
      <c r="AA868" s="80"/>
    </row>
    <row r="869" spans="1:27" ht="12" customHeight="1">
      <c r="A869" s="80"/>
      <c r="B869" s="80"/>
      <c r="C869" s="80"/>
      <c r="D869" s="80"/>
      <c r="E869" s="80"/>
      <c r="F869" s="80"/>
      <c r="G869" s="80"/>
      <c r="H869" s="80"/>
      <c r="I869" s="80"/>
      <c r="J869" s="80"/>
      <c r="K869" s="80"/>
      <c r="L869" s="80"/>
      <c r="M869" s="177"/>
      <c r="N869" s="80"/>
      <c r="O869" s="80"/>
      <c r="P869" s="80"/>
      <c r="Q869" s="80"/>
      <c r="R869" s="80"/>
      <c r="S869" s="80"/>
      <c r="T869" s="80"/>
      <c r="U869" s="80"/>
      <c r="V869" s="80"/>
      <c r="W869" s="80"/>
      <c r="X869" s="80"/>
      <c r="Y869" s="80"/>
      <c r="Z869" s="80"/>
      <c r="AA869" s="80"/>
    </row>
    <row r="870" spans="1:27" ht="12" customHeight="1">
      <c r="A870" s="80"/>
      <c r="B870" s="80"/>
      <c r="C870" s="80"/>
      <c r="D870" s="80"/>
      <c r="E870" s="80"/>
      <c r="F870" s="80"/>
      <c r="G870" s="80"/>
      <c r="H870" s="80"/>
      <c r="I870" s="80"/>
      <c r="J870" s="80"/>
      <c r="K870" s="80"/>
      <c r="L870" s="80"/>
      <c r="M870" s="177"/>
      <c r="N870" s="80"/>
      <c r="O870" s="80"/>
      <c r="P870" s="80"/>
      <c r="Q870" s="80"/>
      <c r="R870" s="80"/>
      <c r="S870" s="80"/>
      <c r="T870" s="80"/>
      <c r="U870" s="80"/>
      <c r="V870" s="80"/>
      <c r="W870" s="80"/>
      <c r="X870" s="80"/>
      <c r="Y870" s="80"/>
      <c r="Z870" s="80"/>
      <c r="AA870" s="80"/>
    </row>
    <row r="871" spans="1:27" ht="12" customHeight="1">
      <c r="A871" s="80"/>
      <c r="B871" s="80"/>
      <c r="C871" s="80"/>
      <c r="D871" s="80"/>
      <c r="E871" s="80"/>
      <c r="F871" s="80"/>
      <c r="G871" s="80"/>
      <c r="H871" s="80"/>
      <c r="I871" s="80"/>
      <c r="J871" s="80"/>
      <c r="K871" s="80"/>
      <c r="L871" s="80"/>
      <c r="M871" s="177"/>
      <c r="N871" s="80"/>
      <c r="O871" s="80"/>
      <c r="P871" s="80"/>
      <c r="Q871" s="80"/>
      <c r="R871" s="80"/>
      <c r="S871" s="80"/>
      <c r="T871" s="80"/>
      <c r="U871" s="80"/>
      <c r="V871" s="80"/>
      <c r="W871" s="80"/>
      <c r="X871" s="80"/>
      <c r="Y871" s="80"/>
      <c r="Z871" s="80"/>
      <c r="AA871" s="80"/>
    </row>
    <row r="872" spans="1:27" ht="12" customHeight="1">
      <c r="A872" s="80"/>
      <c r="B872" s="80"/>
      <c r="C872" s="80"/>
      <c r="D872" s="80"/>
      <c r="E872" s="80"/>
      <c r="F872" s="80"/>
      <c r="G872" s="80"/>
      <c r="H872" s="80"/>
      <c r="I872" s="80"/>
      <c r="J872" s="80"/>
      <c r="K872" s="80"/>
      <c r="L872" s="80"/>
      <c r="M872" s="177"/>
      <c r="N872" s="80"/>
      <c r="O872" s="80"/>
      <c r="P872" s="80"/>
      <c r="Q872" s="80"/>
      <c r="R872" s="80"/>
      <c r="S872" s="80"/>
      <c r="T872" s="80"/>
      <c r="U872" s="80"/>
      <c r="V872" s="80"/>
      <c r="W872" s="80"/>
      <c r="X872" s="80"/>
      <c r="Y872" s="80"/>
      <c r="Z872" s="80"/>
      <c r="AA872" s="80"/>
    </row>
    <row r="873" spans="1:27" ht="12" customHeight="1">
      <c r="A873" s="80"/>
      <c r="B873" s="80"/>
      <c r="C873" s="80"/>
      <c r="D873" s="80"/>
      <c r="E873" s="80"/>
      <c r="F873" s="80"/>
      <c r="G873" s="80"/>
      <c r="H873" s="80"/>
      <c r="I873" s="80"/>
      <c r="J873" s="80"/>
      <c r="K873" s="80"/>
      <c r="L873" s="80"/>
      <c r="M873" s="177"/>
      <c r="N873" s="80"/>
      <c r="O873" s="80"/>
      <c r="P873" s="80"/>
      <c r="Q873" s="80"/>
      <c r="R873" s="80"/>
      <c r="S873" s="80"/>
      <c r="T873" s="80"/>
      <c r="U873" s="80"/>
      <c r="V873" s="80"/>
      <c r="W873" s="80"/>
      <c r="X873" s="80"/>
      <c r="Y873" s="80"/>
      <c r="Z873" s="80"/>
      <c r="AA873" s="80"/>
    </row>
    <row r="874" spans="1:27" ht="12" customHeight="1">
      <c r="A874" s="80"/>
      <c r="B874" s="80"/>
      <c r="C874" s="80"/>
      <c r="D874" s="80"/>
      <c r="E874" s="80"/>
      <c r="F874" s="80"/>
      <c r="G874" s="80"/>
      <c r="H874" s="80"/>
      <c r="I874" s="80"/>
      <c r="J874" s="80"/>
      <c r="K874" s="80"/>
      <c r="L874" s="80"/>
      <c r="M874" s="177"/>
      <c r="N874" s="80"/>
      <c r="O874" s="80"/>
      <c r="P874" s="80"/>
      <c r="Q874" s="80"/>
      <c r="R874" s="80"/>
      <c r="S874" s="80"/>
      <c r="T874" s="80"/>
      <c r="U874" s="80"/>
      <c r="V874" s="80"/>
      <c r="W874" s="80"/>
      <c r="X874" s="80"/>
      <c r="Y874" s="80"/>
      <c r="Z874" s="80"/>
      <c r="AA874" s="80"/>
    </row>
    <row r="875" spans="1:27" ht="12" customHeight="1">
      <c r="A875" s="80"/>
      <c r="B875" s="80"/>
      <c r="C875" s="80"/>
      <c r="D875" s="80"/>
      <c r="E875" s="80"/>
      <c r="F875" s="80"/>
      <c r="G875" s="80"/>
      <c r="H875" s="80"/>
      <c r="I875" s="80"/>
      <c r="J875" s="80"/>
      <c r="K875" s="80"/>
      <c r="L875" s="80"/>
      <c r="M875" s="177"/>
      <c r="N875" s="80"/>
      <c r="O875" s="80"/>
      <c r="P875" s="80"/>
      <c r="Q875" s="80"/>
      <c r="R875" s="80"/>
      <c r="S875" s="80"/>
      <c r="T875" s="80"/>
      <c r="U875" s="80"/>
      <c r="V875" s="80"/>
      <c r="W875" s="80"/>
      <c r="X875" s="80"/>
      <c r="Y875" s="80"/>
      <c r="Z875" s="80"/>
      <c r="AA875" s="80"/>
    </row>
    <row r="876" spans="1:27" ht="12" customHeight="1">
      <c r="A876" s="80"/>
      <c r="B876" s="80"/>
      <c r="C876" s="80"/>
      <c r="D876" s="80"/>
      <c r="E876" s="80"/>
      <c r="F876" s="80"/>
      <c r="G876" s="80"/>
      <c r="H876" s="80"/>
      <c r="I876" s="80"/>
      <c r="J876" s="80"/>
      <c r="K876" s="80"/>
      <c r="L876" s="80"/>
      <c r="M876" s="177"/>
      <c r="N876" s="80"/>
      <c r="O876" s="80"/>
      <c r="P876" s="80"/>
      <c r="Q876" s="80"/>
      <c r="R876" s="80"/>
      <c r="S876" s="80"/>
      <c r="T876" s="80"/>
      <c r="U876" s="80"/>
      <c r="V876" s="80"/>
      <c r="W876" s="80"/>
      <c r="X876" s="80"/>
      <c r="Y876" s="80"/>
      <c r="Z876" s="80"/>
      <c r="AA876" s="80"/>
    </row>
    <row r="877" spans="1:27" ht="12" customHeight="1">
      <c r="A877" s="80"/>
      <c r="B877" s="80"/>
      <c r="C877" s="80"/>
      <c r="D877" s="80"/>
      <c r="E877" s="80"/>
      <c r="F877" s="80"/>
      <c r="G877" s="80"/>
      <c r="H877" s="80"/>
      <c r="I877" s="80"/>
      <c r="J877" s="80"/>
      <c r="K877" s="80"/>
      <c r="L877" s="80"/>
      <c r="M877" s="177"/>
      <c r="N877" s="80"/>
      <c r="O877" s="80"/>
      <c r="P877" s="80"/>
      <c r="Q877" s="80"/>
      <c r="R877" s="80"/>
      <c r="S877" s="80"/>
      <c r="T877" s="80"/>
      <c r="U877" s="80"/>
      <c r="V877" s="80"/>
      <c r="W877" s="80"/>
      <c r="X877" s="80"/>
      <c r="Y877" s="80"/>
      <c r="Z877" s="80"/>
      <c r="AA877" s="80"/>
    </row>
    <row r="878" spans="1:27" ht="12" customHeight="1">
      <c r="A878" s="80"/>
      <c r="B878" s="80"/>
      <c r="C878" s="80"/>
      <c r="D878" s="80"/>
      <c r="E878" s="80"/>
      <c r="F878" s="80"/>
      <c r="G878" s="80"/>
      <c r="H878" s="80"/>
      <c r="I878" s="80"/>
      <c r="J878" s="80"/>
      <c r="K878" s="80"/>
      <c r="L878" s="80"/>
      <c r="M878" s="177"/>
      <c r="N878" s="80"/>
      <c r="O878" s="80"/>
      <c r="P878" s="80"/>
      <c r="Q878" s="80"/>
      <c r="R878" s="80"/>
      <c r="S878" s="80"/>
      <c r="T878" s="80"/>
      <c r="U878" s="80"/>
      <c r="V878" s="80"/>
      <c r="W878" s="80"/>
      <c r="X878" s="80"/>
      <c r="Y878" s="80"/>
      <c r="Z878" s="80"/>
      <c r="AA878" s="80"/>
    </row>
    <row r="879" spans="1:27" ht="12" customHeight="1">
      <c r="A879" s="80"/>
      <c r="B879" s="80"/>
      <c r="C879" s="80"/>
      <c r="D879" s="80"/>
      <c r="E879" s="80"/>
      <c r="F879" s="80"/>
      <c r="G879" s="80"/>
      <c r="H879" s="80"/>
      <c r="I879" s="80"/>
      <c r="J879" s="80"/>
      <c r="K879" s="80"/>
      <c r="L879" s="80"/>
      <c r="M879" s="177"/>
      <c r="N879" s="80"/>
      <c r="O879" s="80"/>
      <c r="P879" s="80"/>
      <c r="Q879" s="80"/>
      <c r="R879" s="80"/>
      <c r="S879" s="80"/>
      <c r="T879" s="80"/>
      <c r="U879" s="80"/>
      <c r="V879" s="80"/>
      <c r="W879" s="80"/>
      <c r="X879" s="80"/>
      <c r="Y879" s="80"/>
      <c r="Z879" s="80"/>
      <c r="AA879" s="80"/>
    </row>
    <row r="880" spans="1:27" ht="12" customHeight="1">
      <c r="A880" s="80"/>
      <c r="B880" s="80"/>
      <c r="C880" s="80"/>
      <c r="D880" s="80"/>
      <c r="E880" s="80"/>
      <c r="F880" s="80"/>
      <c r="G880" s="80"/>
      <c r="H880" s="80"/>
      <c r="I880" s="80"/>
      <c r="J880" s="80"/>
      <c r="K880" s="80"/>
      <c r="L880" s="80"/>
      <c r="M880" s="177"/>
      <c r="N880" s="80"/>
      <c r="O880" s="80"/>
      <c r="P880" s="80"/>
      <c r="Q880" s="80"/>
      <c r="R880" s="80"/>
      <c r="S880" s="80"/>
      <c r="T880" s="80"/>
      <c r="U880" s="80"/>
      <c r="V880" s="80"/>
      <c r="W880" s="80"/>
      <c r="X880" s="80"/>
      <c r="Y880" s="80"/>
      <c r="Z880" s="80"/>
      <c r="AA880" s="80"/>
    </row>
    <row r="881" spans="1:27" ht="12" customHeight="1">
      <c r="A881" s="80"/>
      <c r="B881" s="80"/>
      <c r="C881" s="80"/>
      <c r="D881" s="80"/>
      <c r="E881" s="80"/>
      <c r="F881" s="80"/>
      <c r="G881" s="80"/>
      <c r="H881" s="80"/>
      <c r="I881" s="80"/>
      <c r="J881" s="80"/>
      <c r="K881" s="80"/>
      <c r="L881" s="80"/>
      <c r="M881" s="177"/>
      <c r="N881" s="80"/>
      <c r="O881" s="80"/>
      <c r="P881" s="80"/>
      <c r="Q881" s="80"/>
      <c r="R881" s="80"/>
      <c r="S881" s="80"/>
      <c r="T881" s="80"/>
      <c r="U881" s="80"/>
      <c r="V881" s="80"/>
      <c r="W881" s="80"/>
      <c r="X881" s="80"/>
      <c r="Y881" s="80"/>
      <c r="Z881" s="80"/>
      <c r="AA881" s="80"/>
    </row>
    <row r="882" spans="1:27" ht="12" customHeight="1">
      <c r="A882" s="80"/>
      <c r="B882" s="80"/>
      <c r="C882" s="80"/>
      <c r="D882" s="80"/>
      <c r="E882" s="80"/>
      <c r="F882" s="80"/>
      <c r="G882" s="80"/>
      <c r="H882" s="80"/>
      <c r="I882" s="80"/>
      <c r="J882" s="80"/>
      <c r="K882" s="80"/>
      <c r="L882" s="80"/>
      <c r="M882" s="177"/>
      <c r="N882" s="80"/>
      <c r="O882" s="80"/>
      <c r="P882" s="80"/>
      <c r="Q882" s="80"/>
      <c r="R882" s="80"/>
      <c r="S882" s="80"/>
      <c r="T882" s="80"/>
      <c r="U882" s="80"/>
      <c r="V882" s="80"/>
      <c r="W882" s="80"/>
      <c r="X882" s="80"/>
      <c r="Y882" s="80"/>
      <c r="Z882" s="80"/>
      <c r="AA882" s="80"/>
    </row>
    <row r="883" spans="1:27" ht="12" customHeight="1">
      <c r="A883" s="80"/>
      <c r="B883" s="80"/>
      <c r="C883" s="80"/>
      <c r="D883" s="80"/>
      <c r="E883" s="80"/>
      <c r="F883" s="80"/>
      <c r="G883" s="80"/>
      <c r="H883" s="80"/>
      <c r="I883" s="80"/>
      <c r="J883" s="80"/>
      <c r="K883" s="80"/>
      <c r="L883" s="80"/>
      <c r="M883" s="177"/>
      <c r="N883" s="80"/>
      <c r="O883" s="80"/>
      <c r="P883" s="80"/>
      <c r="Q883" s="80"/>
      <c r="R883" s="80"/>
      <c r="S883" s="80"/>
      <c r="T883" s="80"/>
      <c r="U883" s="80"/>
      <c r="V883" s="80"/>
      <c r="W883" s="80"/>
      <c r="X883" s="80"/>
      <c r="Y883" s="80"/>
      <c r="Z883" s="80"/>
      <c r="AA883" s="80"/>
    </row>
    <row r="884" spans="1:27" ht="12" customHeight="1">
      <c r="A884" s="80"/>
      <c r="B884" s="80"/>
      <c r="C884" s="80"/>
      <c r="D884" s="80"/>
      <c r="E884" s="80"/>
      <c r="F884" s="80"/>
      <c r="G884" s="80"/>
      <c r="H884" s="80"/>
      <c r="I884" s="80"/>
      <c r="J884" s="80"/>
      <c r="K884" s="80"/>
      <c r="L884" s="80"/>
      <c r="M884" s="177"/>
      <c r="N884" s="80"/>
      <c r="O884" s="80"/>
      <c r="P884" s="80"/>
      <c r="Q884" s="80"/>
      <c r="R884" s="80"/>
      <c r="S884" s="80"/>
      <c r="T884" s="80"/>
      <c r="U884" s="80"/>
      <c r="V884" s="80"/>
      <c r="W884" s="80"/>
      <c r="X884" s="80"/>
      <c r="Y884" s="80"/>
      <c r="Z884" s="80"/>
      <c r="AA884" s="80"/>
    </row>
    <row r="885" spans="1:27" ht="12" customHeight="1">
      <c r="A885" s="80"/>
      <c r="B885" s="80"/>
      <c r="C885" s="80"/>
      <c r="D885" s="80"/>
      <c r="E885" s="80"/>
      <c r="F885" s="80"/>
      <c r="G885" s="80"/>
      <c r="H885" s="80"/>
      <c r="I885" s="80"/>
      <c r="J885" s="80"/>
      <c r="K885" s="80"/>
      <c r="L885" s="80"/>
      <c r="M885" s="177"/>
      <c r="N885" s="80"/>
      <c r="O885" s="80"/>
      <c r="P885" s="80"/>
      <c r="Q885" s="80"/>
      <c r="R885" s="80"/>
      <c r="S885" s="80"/>
      <c r="T885" s="80"/>
      <c r="U885" s="80"/>
      <c r="V885" s="80"/>
      <c r="W885" s="80"/>
      <c r="X885" s="80"/>
      <c r="Y885" s="80"/>
      <c r="Z885" s="80"/>
      <c r="AA885" s="80"/>
    </row>
    <row r="886" spans="1:27" ht="12" customHeight="1">
      <c r="A886" s="80"/>
      <c r="B886" s="80"/>
      <c r="C886" s="80"/>
      <c r="D886" s="80"/>
      <c r="E886" s="80"/>
      <c r="F886" s="80"/>
      <c r="G886" s="80"/>
      <c r="H886" s="80"/>
      <c r="I886" s="80"/>
      <c r="J886" s="80"/>
      <c r="K886" s="80"/>
      <c r="L886" s="80"/>
      <c r="M886" s="177"/>
      <c r="N886" s="80"/>
      <c r="O886" s="80"/>
      <c r="P886" s="80"/>
      <c r="Q886" s="80"/>
      <c r="R886" s="80"/>
      <c r="S886" s="80"/>
      <c r="T886" s="80"/>
      <c r="U886" s="80"/>
      <c r="V886" s="80"/>
      <c r="W886" s="80"/>
      <c r="X886" s="80"/>
      <c r="Y886" s="80"/>
      <c r="Z886" s="80"/>
      <c r="AA886" s="80"/>
    </row>
    <row r="887" spans="1:27" ht="12" customHeight="1">
      <c r="A887" s="80"/>
      <c r="B887" s="80"/>
      <c r="C887" s="80"/>
      <c r="D887" s="80"/>
      <c r="E887" s="80"/>
      <c r="F887" s="80"/>
      <c r="G887" s="80"/>
      <c r="H887" s="80"/>
      <c r="I887" s="80"/>
      <c r="J887" s="80"/>
      <c r="K887" s="80"/>
      <c r="L887" s="80"/>
      <c r="M887" s="177"/>
      <c r="N887" s="80"/>
      <c r="O887" s="80"/>
      <c r="P887" s="80"/>
      <c r="Q887" s="80"/>
      <c r="R887" s="80"/>
      <c r="S887" s="80"/>
      <c r="T887" s="80"/>
      <c r="U887" s="80"/>
      <c r="V887" s="80"/>
      <c r="W887" s="80"/>
      <c r="X887" s="80"/>
      <c r="Y887" s="80"/>
      <c r="Z887" s="80"/>
      <c r="AA887" s="80"/>
    </row>
    <row r="888" spans="1:27" ht="12" customHeight="1">
      <c r="A888" s="80"/>
      <c r="B888" s="80"/>
      <c r="C888" s="80"/>
      <c r="D888" s="80"/>
      <c r="E888" s="80"/>
      <c r="F888" s="80"/>
      <c r="G888" s="80"/>
      <c r="H888" s="80"/>
      <c r="I888" s="80"/>
      <c r="J888" s="80"/>
      <c r="K888" s="80"/>
      <c r="L888" s="80"/>
      <c r="M888" s="177"/>
      <c r="N888" s="80"/>
      <c r="O888" s="80"/>
      <c r="P888" s="80"/>
      <c r="Q888" s="80"/>
      <c r="R888" s="80"/>
      <c r="S888" s="80"/>
      <c r="T888" s="80"/>
      <c r="U888" s="80"/>
      <c r="V888" s="80"/>
      <c r="W888" s="80"/>
      <c r="X888" s="80"/>
      <c r="Y888" s="80"/>
      <c r="Z888" s="80"/>
      <c r="AA888" s="80"/>
    </row>
    <row r="889" spans="1:27" ht="12" customHeight="1">
      <c r="A889" s="80"/>
      <c r="B889" s="80"/>
      <c r="C889" s="80"/>
      <c r="D889" s="80"/>
      <c r="E889" s="80"/>
      <c r="F889" s="80"/>
      <c r="G889" s="80"/>
      <c r="H889" s="80"/>
      <c r="I889" s="80"/>
      <c r="J889" s="80"/>
      <c r="K889" s="80"/>
      <c r="L889" s="80"/>
      <c r="M889" s="177"/>
      <c r="N889" s="80"/>
      <c r="O889" s="80"/>
      <c r="P889" s="80"/>
      <c r="Q889" s="80"/>
      <c r="R889" s="80"/>
      <c r="S889" s="80"/>
      <c r="T889" s="80"/>
      <c r="U889" s="80"/>
      <c r="V889" s="80"/>
      <c r="W889" s="80"/>
      <c r="X889" s="80"/>
      <c r="Y889" s="80"/>
      <c r="Z889" s="80"/>
      <c r="AA889" s="80"/>
    </row>
    <row r="890" spans="1:27" ht="12" customHeight="1">
      <c r="A890" s="80"/>
      <c r="B890" s="80"/>
      <c r="C890" s="80"/>
      <c r="D890" s="80"/>
      <c r="E890" s="80"/>
      <c r="F890" s="80"/>
      <c r="G890" s="80"/>
      <c r="H890" s="80"/>
      <c r="I890" s="80"/>
      <c r="J890" s="80"/>
      <c r="K890" s="80"/>
      <c r="L890" s="80"/>
      <c r="M890" s="177"/>
      <c r="N890" s="80"/>
      <c r="O890" s="80"/>
      <c r="P890" s="80"/>
      <c r="Q890" s="80"/>
      <c r="R890" s="80"/>
      <c r="S890" s="80"/>
      <c r="T890" s="80"/>
      <c r="U890" s="80"/>
      <c r="V890" s="80"/>
      <c r="W890" s="80"/>
      <c r="X890" s="80"/>
      <c r="Y890" s="80"/>
      <c r="Z890" s="80"/>
      <c r="AA890" s="80"/>
    </row>
    <row r="891" spans="1:27" ht="12" customHeight="1">
      <c r="A891" s="80"/>
      <c r="B891" s="80"/>
      <c r="C891" s="80"/>
      <c r="D891" s="80"/>
      <c r="E891" s="80"/>
      <c r="F891" s="80"/>
      <c r="G891" s="80"/>
      <c r="H891" s="80"/>
      <c r="I891" s="80"/>
      <c r="J891" s="80"/>
      <c r="K891" s="80"/>
      <c r="L891" s="80"/>
      <c r="M891" s="177"/>
      <c r="N891" s="80"/>
      <c r="O891" s="80"/>
      <c r="P891" s="80"/>
      <c r="Q891" s="80"/>
      <c r="R891" s="80"/>
      <c r="S891" s="80"/>
      <c r="T891" s="80"/>
      <c r="U891" s="80"/>
      <c r="V891" s="80"/>
      <c r="W891" s="80"/>
      <c r="X891" s="80"/>
      <c r="Y891" s="80"/>
      <c r="Z891" s="80"/>
      <c r="AA891" s="80"/>
    </row>
    <row r="892" spans="1:27" ht="12" customHeight="1">
      <c r="A892" s="80"/>
      <c r="B892" s="80"/>
      <c r="C892" s="80"/>
      <c r="D892" s="80"/>
      <c r="E892" s="80"/>
      <c r="F892" s="80"/>
      <c r="G892" s="80"/>
      <c r="H892" s="80"/>
      <c r="I892" s="80"/>
      <c r="J892" s="80"/>
      <c r="K892" s="80"/>
      <c r="L892" s="80"/>
      <c r="M892" s="177"/>
      <c r="N892" s="80"/>
      <c r="O892" s="80"/>
      <c r="P892" s="80"/>
      <c r="Q892" s="80"/>
      <c r="R892" s="80"/>
      <c r="S892" s="80"/>
      <c r="T892" s="80"/>
      <c r="U892" s="80"/>
      <c r="V892" s="80"/>
      <c r="W892" s="80"/>
      <c r="X892" s="80"/>
      <c r="Y892" s="80"/>
      <c r="Z892" s="80"/>
      <c r="AA892" s="80"/>
    </row>
    <row r="893" spans="1:27" ht="12" customHeight="1">
      <c r="A893" s="80"/>
      <c r="B893" s="80"/>
      <c r="C893" s="80"/>
      <c r="D893" s="80"/>
      <c r="E893" s="80"/>
      <c r="F893" s="80"/>
      <c r="G893" s="80"/>
      <c r="H893" s="80"/>
      <c r="I893" s="80"/>
      <c r="J893" s="80"/>
      <c r="K893" s="80"/>
      <c r="L893" s="80"/>
      <c r="M893" s="177"/>
      <c r="N893" s="80"/>
      <c r="O893" s="80"/>
      <c r="P893" s="80"/>
      <c r="Q893" s="80"/>
      <c r="R893" s="80"/>
      <c r="S893" s="80"/>
      <c r="T893" s="80"/>
      <c r="U893" s="80"/>
      <c r="V893" s="80"/>
      <c r="W893" s="80"/>
      <c r="X893" s="80"/>
      <c r="Y893" s="80"/>
      <c r="Z893" s="80"/>
      <c r="AA893" s="80"/>
    </row>
    <row r="894" spans="1:27" ht="12" customHeight="1">
      <c r="A894" s="80"/>
      <c r="B894" s="80"/>
      <c r="C894" s="80"/>
      <c r="D894" s="80"/>
      <c r="E894" s="80"/>
      <c r="F894" s="80"/>
      <c r="G894" s="80"/>
      <c r="H894" s="80"/>
      <c r="I894" s="80"/>
      <c r="J894" s="80"/>
      <c r="K894" s="80"/>
      <c r="L894" s="80"/>
      <c r="M894" s="177"/>
      <c r="N894" s="80"/>
      <c r="O894" s="80"/>
      <c r="P894" s="80"/>
      <c r="Q894" s="80"/>
      <c r="R894" s="80"/>
      <c r="S894" s="80"/>
      <c r="T894" s="80"/>
      <c r="U894" s="80"/>
      <c r="V894" s="80"/>
      <c r="W894" s="80"/>
      <c r="X894" s="80"/>
      <c r="Y894" s="80"/>
      <c r="Z894" s="80"/>
      <c r="AA894" s="80"/>
    </row>
    <row r="895" spans="1:27" ht="12" customHeight="1">
      <c r="A895" s="80"/>
      <c r="B895" s="80"/>
      <c r="C895" s="80"/>
      <c r="D895" s="80"/>
      <c r="E895" s="80"/>
      <c r="F895" s="80"/>
      <c r="G895" s="80"/>
      <c r="H895" s="80"/>
      <c r="I895" s="80"/>
      <c r="J895" s="80"/>
      <c r="K895" s="80"/>
      <c r="L895" s="80"/>
      <c r="M895" s="177"/>
      <c r="N895" s="80"/>
      <c r="O895" s="80"/>
      <c r="P895" s="80"/>
      <c r="Q895" s="80"/>
      <c r="R895" s="80"/>
      <c r="S895" s="80"/>
      <c r="T895" s="80"/>
      <c r="U895" s="80"/>
      <c r="V895" s="80"/>
      <c r="W895" s="80"/>
      <c r="X895" s="80"/>
      <c r="Y895" s="80"/>
      <c r="Z895" s="80"/>
      <c r="AA895" s="80"/>
    </row>
    <row r="896" spans="1:27" ht="12" customHeight="1">
      <c r="A896" s="80"/>
      <c r="B896" s="80"/>
      <c r="C896" s="80"/>
      <c r="D896" s="80"/>
      <c r="E896" s="80"/>
      <c r="F896" s="80"/>
      <c r="G896" s="80"/>
      <c r="H896" s="80"/>
      <c r="I896" s="80"/>
      <c r="J896" s="80"/>
      <c r="K896" s="80"/>
      <c r="L896" s="80"/>
      <c r="M896" s="177"/>
      <c r="N896" s="80"/>
      <c r="O896" s="80"/>
      <c r="P896" s="80"/>
      <c r="Q896" s="80"/>
      <c r="R896" s="80"/>
      <c r="S896" s="80"/>
      <c r="T896" s="80"/>
      <c r="U896" s="80"/>
      <c r="V896" s="80"/>
      <c r="W896" s="80"/>
      <c r="X896" s="80"/>
      <c r="Y896" s="80"/>
      <c r="Z896" s="80"/>
      <c r="AA896" s="80"/>
    </row>
    <row r="897" spans="1:27" ht="12" customHeight="1">
      <c r="A897" s="80"/>
      <c r="B897" s="80"/>
      <c r="C897" s="80"/>
      <c r="D897" s="80"/>
      <c r="E897" s="80"/>
      <c r="F897" s="80"/>
      <c r="G897" s="80"/>
      <c r="H897" s="80"/>
      <c r="I897" s="80"/>
      <c r="J897" s="80"/>
      <c r="K897" s="80"/>
      <c r="L897" s="80"/>
      <c r="M897" s="177"/>
      <c r="N897" s="80"/>
      <c r="O897" s="80"/>
      <c r="P897" s="80"/>
      <c r="Q897" s="80"/>
      <c r="R897" s="80"/>
      <c r="S897" s="80"/>
      <c r="T897" s="80"/>
      <c r="U897" s="80"/>
      <c r="V897" s="80"/>
      <c r="W897" s="80"/>
      <c r="X897" s="80"/>
      <c r="Y897" s="80"/>
      <c r="Z897" s="80"/>
      <c r="AA897" s="80"/>
    </row>
    <row r="898" spans="1:27" ht="12" customHeight="1">
      <c r="A898" s="80"/>
      <c r="B898" s="80"/>
      <c r="C898" s="80"/>
      <c r="D898" s="80"/>
      <c r="E898" s="80"/>
      <c r="F898" s="80"/>
      <c r="G898" s="80"/>
      <c r="H898" s="80"/>
      <c r="I898" s="80"/>
      <c r="J898" s="80"/>
      <c r="K898" s="80"/>
      <c r="L898" s="80"/>
      <c r="M898" s="177"/>
      <c r="N898" s="80"/>
      <c r="O898" s="80"/>
      <c r="P898" s="80"/>
      <c r="Q898" s="80"/>
      <c r="R898" s="80"/>
      <c r="S898" s="80"/>
      <c r="T898" s="80"/>
      <c r="U898" s="80"/>
      <c r="V898" s="80"/>
      <c r="W898" s="80"/>
      <c r="X898" s="80"/>
      <c r="Y898" s="80"/>
      <c r="Z898" s="80"/>
      <c r="AA898" s="80"/>
    </row>
    <row r="899" spans="1:27" ht="12" customHeight="1">
      <c r="A899" s="80"/>
      <c r="B899" s="80"/>
      <c r="C899" s="80"/>
      <c r="D899" s="80"/>
      <c r="E899" s="80"/>
      <c r="F899" s="80"/>
      <c r="G899" s="80"/>
      <c r="H899" s="80"/>
      <c r="I899" s="80"/>
      <c r="J899" s="80"/>
      <c r="K899" s="80"/>
      <c r="L899" s="80"/>
      <c r="M899" s="177"/>
      <c r="N899" s="80"/>
      <c r="O899" s="80"/>
      <c r="P899" s="80"/>
      <c r="Q899" s="80"/>
      <c r="R899" s="80"/>
      <c r="S899" s="80"/>
      <c r="T899" s="80"/>
      <c r="U899" s="80"/>
      <c r="V899" s="80"/>
      <c r="W899" s="80"/>
      <c r="X899" s="80"/>
      <c r="Y899" s="80"/>
      <c r="Z899" s="80"/>
      <c r="AA899" s="80"/>
    </row>
    <row r="900" spans="1:27" ht="12" customHeight="1">
      <c r="A900" s="80"/>
      <c r="B900" s="80"/>
      <c r="C900" s="80"/>
      <c r="D900" s="80"/>
      <c r="E900" s="80"/>
      <c r="F900" s="80"/>
      <c r="G900" s="80"/>
      <c r="H900" s="80"/>
      <c r="I900" s="80"/>
      <c r="J900" s="80"/>
      <c r="K900" s="80"/>
      <c r="L900" s="80"/>
      <c r="M900" s="177"/>
      <c r="N900" s="80"/>
      <c r="O900" s="80"/>
      <c r="P900" s="80"/>
      <c r="Q900" s="80"/>
      <c r="R900" s="80"/>
      <c r="S900" s="80"/>
      <c r="T900" s="80"/>
      <c r="U900" s="80"/>
      <c r="V900" s="80"/>
      <c r="W900" s="80"/>
      <c r="X900" s="80"/>
      <c r="Y900" s="80"/>
      <c r="Z900" s="80"/>
      <c r="AA900" s="80"/>
    </row>
    <row r="901" spans="1:27" ht="12" customHeight="1">
      <c r="A901" s="80"/>
      <c r="B901" s="80"/>
      <c r="C901" s="80"/>
      <c r="D901" s="80"/>
      <c r="E901" s="80"/>
      <c r="F901" s="80"/>
      <c r="G901" s="80"/>
      <c r="H901" s="80"/>
      <c r="I901" s="80"/>
      <c r="J901" s="80"/>
      <c r="K901" s="80"/>
      <c r="L901" s="80"/>
      <c r="M901" s="177"/>
      <c r="N901" s="80"/>
      <c r="O901" s="80"/>
      <c r="P901" s="80"/>
      <c r="Q901" s="80"/>
      <c r="R901" s="80"/>
      <c r="S901" s="80"/>
      <c r="T901" s="80"/>
      <c r="U901" s="80"/>
      <c r="V901" s="80"/>
      <c r="W901" s="80"/>
      <c r="X901" s="80"/>
      <c r="Y901" s="80"/>
      <c r="Z901" s="80"/>
      <c r="AA901" s="80"/>
    </row>
    <row r="902" spans="1:27" ht="12" customHeight="1">
      <c r="A902" s="80"/>
      <c r="B902" s="80"/>
      <c r="C902" s="80"/>
      <c r="D902" s="80"/>
      <c r="E902" s="80"/>
      <c r="F902" s="80"/>
      <c r="G902" s="80"/>
      <c r="H902" s="80"/>
      <c r="I902" s="80"/>
      <c r="J902" s="80"/>
      <c r="K902" s="80"/>
      <c r="L902" s="80"/>
      <c r="M902" s="177"/>
      <c r="N902" s="80"/>
      <c r="O902" s="80"/>
      <c r="P902" s="80"/>
      <c r="Q902" s="80"/>
      <c r="R902" s="80"/>
      <c r="S902" s="80"/>
      <c r="T902" s="80"/>
      <c r="U902" s="80"/>
      <c r="V902" s="80"/>
      <c r="W902" s="80"/>
      <c r="X902" s="80"/>
      <c r="Y902" s="80"/>
      <c r="Z902" s="80"/>
      <c r="AA902" s="80"/>
    </row>
    <row r="903" spans="1:27" ht="12" customHeight="1">
      <c r="A903" s="80"/>
      <c r="B903" s="80"/>
      <c r="C903" s="80"/>
      <c r="D903" s="80"/>
      <c r="E903" s="80"/>
      <c r="F903" s="80"/>
      <c r="G903" s="80"/>
      <c r="H903" s="80"/>
      <c r="I903" s="80"/>
      <c r="J903" s="80"/>
      <c r="K903" s="80"/>
      <c r="L903" s="80"/>
      <c r="M903" s="177"/>
      <c r="N903" s="80"/>
      <c r="O903" s="80"/>
      <c r="P903" s="80"/>
      <c r="Q903" s="80"/>
      <c r="R903" s="80"/>
      <c r="S903" s="80"/>
      <c r="T903" s="80"/>
      <c r="U903" s="80"/>
      <c r="V903" s="80"/>
      <c r="W903" s="80"/>
      <c r="X903" s="80"/>
      <c r="Y903" s="80"/>
      <c r="Z903" s="80"/>
      <c r="AA903" s="80"/>
    </row>
    <row r="904" spans="1:27" ht="12" customHeight="1">
      <c r="A904" s="80"/>
      <c r="B904" s="80"/>
      <c r="C904" s="80"/>
      <c r="D904" s="80"/>
      <c r="E904" s="80"/>
      <c r="F904" s="80"/>
      <c r="G904" s="80"/>
      <c r="H904" s="80"/>
      <c r="I904" s="80"/>
      <c r="J904" s="80"/>
      <c r="K904" s="80"/>
      <c r="L904" s="80"/>
      <c r="M904" s="177"/>
      <c r="N904" s="80"/>
      <c r="O904" s="80"/>
      <c r="P904" s="80"/>
      <c r="Q904" s="80"/>
      <c r="R904" s="80"/>
      <c r="S904" s="80"/>
      <c r="T904" s="80"/>
      <c r="U904" s="80"/>
      <c r="V904" s="80"/>
      <c r="W904" s="80"/>
      <c r="X904" s="80"/>
      <c r="Y904" s="80"/>
      <c r="Z904" s="80"/>
      <c r="AA904" s="80"/>
    </row>
    <row r="905" spans="1:27" ht="12" customHeight="1">
      <c r="A905" s="80"/>
      <c r="B905" s="80"/>
      <c r="C905" s="80"/>
      <c r="D905" s="80"/>
      <c r="E905" s="80"/>
      <c r="F905" s="80"/>
      <c r="G905" s="80"/>
      <c r="H905" s="80"/>
      <c r="I905" s="80"/>
      <c r="J905" s="80"/>
      <c r="K905" s="80"/>
      <c r="L905" s="80"/>
      <c r="M905" s="177"/>
      <c r="N905" s="80"/>
      <c r="O905" s="80"/>
      <c r="P905" s="80"/>
      <c r="Q905" s="80"/>
      <c r="R905" s="80"/>
      <c r="S905" s="80"/>
      <c r="T905" s="80"/>
      <c r="U905" s="80"/>
      <c r="V905" s="80"/>
      <c r="W905" s="80"/>
      <c r="X905" s="80"/>
      <c r="Y905" s="80"/>
      <c r="Z905" s="80"/>
      <c r="AA905" s="80"/>
    </row>
    <row r="906" spans="1:27" ht="12" customHeight="1">
      <c r="A906" s="80"/>
      <c r="B906" s="80"/>
      <c r="C906" s="80"/>
      <c r="D906" s="80"/>
      <c r="E906" s="80"/>
      <c r="F906" s="80"/>
      <c r="G906" s="80"/>
      <c r="H906" s="80"/>
      <c r="I906" s="80"/>
      <c r="J906" s="80"/>
      <c r="K906" s="80"/>
      <c r="L906" s="80"/>
      <c r="M906" s="177"/>
      <c r="N906" s="80"/>
      <c r="O906" s="80"/>
      <c r="P906" s="80"/>
      <c r="Q906" s="80"/>
      <c r="R906" s="80"/>
      <c r="S906" s="80"/>
      <c r="T906" s="80"/>
      <c r="U906" s="80"/>
      <c r="V906" s="80"/>
      <c r="W906" s="80"/>
      <c r="X906" s="80"/>
      <c r="Y906" s="80"/>
      <c r="Z906" s="80"/>
      <c r="AA906" s="80"/>
    </row>
    <row r="907" spans="1:27" ht="12" customHeight="1">
      <c r="A907" s="80"/>
      <c r="B907" s="80"/>
      <c r="C907" s="80"/>
      <c r="D907" s="80"/>
      <c r="E907" s="80"/>
      <c r="F907" s="80"/>
      <c r="G907" s="80"/>
      <c r="H907" s="80"/>
      <c r="I907" s="80"/>
      <c r="J907" s="80"/>
      <c r="K907" s="80"/>
      <c r="L907" s="80"/>
      <c r="M907" s="177"/>
      <c r="N907" s="80"/>
      <c r="O907" s="80"/>
      <c r="P907" s="80"/>
      <c r="Q907" s="80"/>
      <c r="R907" s="80"/>
      <c r="S907" s="80"/>
      <c r="T907" s="80"/>
      <c r="U907" s="80"/>
      <c r="V907" s="80"/>
      <c r="W907" s="80"/>
      <c r="X907" s="80"/>
      <c r="Y907" s="80"/>
      <c r="Z907" s="80"/>
      <c r="AA907" s="80"/>
    </row>
    <row r="908" spans="1:27" ht="12" customHeight="1">
      <c r="A908" s="80"/>
      <c r="B908" s="80"/>
      <c r="C908" s="80"/>
      <c r="D908" s="80"/>
      <c r="E908" s="80"/>
      <c r="F908" s="80"/>
      <c r="G908" s="80"/>
      <c r="H908" s="80"/>
      <c r="I908" s="80"/>
      <c r="J908" s="80"/>
      <c r="K908" s="80"/>
      <c r="L908" s="80"/>
      <c r="M908" s="177"/>
      <c r="N908" s="80"/>
      <c r="O908" s="80"/>
      <c r="P908" s="80"/>
      <c r="Q908" s="80"/>
      <c r="R908" s="80"/>
      <c r="S908" s="80"/>
      <c r="T908" s="80"/>
      <c r="U908" s="80"/>
      <c r="V908" s="80"/>
      <c r="W908" s="80"/>
      <c r="X908" s="80"/>
      <c r="Y908" s="80"/>
      <c r="Z908" s="80"/>
      <c r="AA908" s="80"/>
    </row>
    <row r="909" spans="1:27" ht="12" customHeight="1">
      <c r="A909" s="80"/>
      <c r="B909" s="80"/>
      <c r="C909" s="80"/>
      <c r="D909" s="80"/>
      <c r="E909" s="80"/>
      <c r="F909" s="80"/>
      <c r="G909" s="80"/>
      <c r="H909" s="80"/>
      <c r="I909" s="80"/>
      <c r="J909" s="80"/>
      <c r="K909" s="80"/>
      <c r="L909" s="80"/>
      <c r="M909" s="177"/>
      <c r="N909" s="80"/>
      <c r="O909" s="80"/>
      <c r="P909" s="80"/>
      <c r="Q909" s="80"/>
      <c r="R909" s="80"/>
      <c r="S909" s="80"/>
      <c r="T909" s="80"/>
      <c r="U909" s="80"/>
      <c r="V909" s="80"/>
      <c r="W909" s="80"/>
      <c r="X909" s="80"/>
      <c r="Y909" s="80"/>
      <c r="Z909" s="80"/>
      <c r="AA909" s="80"/>
    </row>
    <row r="910" spans="1:27" ht="12" customHeight="1">
      <c r="A910" s="80"/>
      <c r="B910" s="80"/>
      <c r="C910" s="80"/>
      <c r="D910" s="80"/>
      <c r="E910" s="80"/>
      <c r="F910" s="80"/>
      <c r="G910" s="80"/>
      <c r="H910" s="80"/>
      <c r="I910" s="80"/>
      <c r="J910" s="80"/>
      <c r="K910" s="80"/>
      <c r="L910" s="80"/>
      <c r="M910" s="177"/>
      <c r="N910" s="80"/>
      <c r="O910" s="80"/>
      <c r="P910" s="80"/>
      <c r="Q910" s="80"/>
      <c r="R910" s="80"/>
      <c r="S910" s="80"/>
      <c r="T910" s="80"/>
      <c r="U910" s="80"/>
      <c r="V910" s="80"/>
      <c r="W910" s="80"/>
      <c r="X910" s="80"/>
      <c r="Y910" s="80"/>
      <c r="Z910" s="80"/>
      <c r="AA910" s="80"/>
    </row>
    <row r="911" spans="1:27" ht="12" customHeight="1">
      <c r="A911" s="80"/>
      <c r="B911" s="80"/>
      <c r="C911" s="80"/>
      <c r="D911" s="80"/>
      <c r="E911" s="80"/>
      <c r="F911" s="80"/>
      <c r="G911" s="80"/>
      <c r="H911" s="80"/>
      <c r="I911" s="80"/>
      <c r="J911" s="80"/>
      <c r="K911" s="80"/>
      <c r="L911" s="80"/>
      <c r="M911" s="177"/>
      <c r="N911" s="80"/>
      <c r="O911" s="80"/>
      <c r="P911" s="80"/>
      <c r="Q911" s="80"/>
      <c r="R911" s="80"/>
      <c r="S911" s="80"/>
      <c r="T911" s="80"/>
      <c r="U911" s="80"/>
      <c r="V911" s="80"/>
      <c r="W911" s="80"/>
      <c r="X911" s="80"/>
      <c r="Y911" s="80"/>
      <c r="Z911" s="80"/>
      <c r="AA911" s="80"/>
    </row>
    <row r="912" spans="1:27" ht="12" customHeight="1">
      <c r="A912" s="80"/>
      <c r="B912" s="80"/>
      <c r="C912" s="80"/>
      <c r="D912" s="80"/>
      <c r="E912" s="80"/>
      <c r="F912" s="80"/>
      <c r="G912" s="80"/>
      <c r="H912" s="80"/>
      <c r="I912" s="80"/>
      <c r="J912" s="80"/>
      <c r="K912" s="80"/>
      <c r="L912" s="80"/>
      <c r="M912" s="177"/>
      <c r="N912" s="80"/>
      <c r="O912" s="80"/>
      <c r="P912" s="80"/>
      <c r="Q912" s="80"/>
      <c r="R912" s="80"/>
      <c r="S912" s="80"/>
      <c r="T912" s="80"/>
      <c r="U912" s="80"/>
      <c r="V912" s="80"/>
      <c r="W912" s="80"/>
      <c r="X912" s="80"/>
      <c r="Y912" s="80"/>
      <c r="Z912" s="80"/>
      <c r="AA912" s="80"/>
    </row>
    <row r="913" spans="1:27" ht="12" customHeight="1">
      <c r="A913" s="80"/>
      <c r="B913" s="80"/>
      <c r="C913" s="80"/>
      <c r="D913" s="80"/>
      <c r="E913" s="80"/>
      <c r="F913" s="80"/>
      <c r="G913" s="80"/>
      <c r="H913" s="80"/>
      <c r="I913" s="80"/>
      <c r="J913" s="80"/>
      <c r="K913" s="80"/>
      <c r="L913" s="80"/>
      <c r="M913" s="177"/>
      <c r="N913" s="80"/>
      <c r="O913" s="80"/>
      <c r="P913" s="80"/>
      <c r="Q913" s="80"/>
      <c r="R913" s="80"/>
      <c r="S913" s="80"/>
      <c r="T913" s="80"/>
      <c r="U913" s="80"/>
      <c r="V913" s="80"/>
      <c r="W913" s="80"/>
      <c r="X913" s="80"/>
      <c r="Y913" s="80"/>
      <c r="Z913" s="80"/>
      <c r="AA913" s="80"/>
    </row>
    <row r="914" spans="1:27" ht="12" customHeight="1">
      <c r="A914" s="80"/>
      <c r="B914" s="80"/>
      <c r="C914" s="80"/>
      <c r="D914" s="80"/>
      <c r="E914" s="80"/>
      <c r="F914" s="80"/>
      <c r="G914" s="80"/>
      <c r="H914" s="80"/>
      <c r="I914" s="80"/>
      <c r="J914" s="80"/>
      <c r="K914" s="80"/>
      <c r="L914" s="80"/>
      <c r="M914" s="177"/>
      <c r="N914" s="80"/>
      <c r="O914" s="80"/>
      <c r="P914" s="80"/>
      <c r="Q914" s="80"/>
      <c r="R914" s="80"/>
      <c r="S914" s="80"/>
      <c r="T914" s="80"/>
      <c r="U914" s="80"/>
      <c r="V914" s="80"/>
      <c r="W914" s="80"/>
      <c r="X914" s="80"/>
      <c r="Y914" s="80"/>
      <c r="Z914" s="80"/>
      <c r="AA914" s="80"/>
    </row>
    <row r="915" spans="1:27" ht="12" customHeight="1">
      <c r="A915" s="80"/>
      <c r="B915" s="80"/>
      <c r="C915" s="80"/>
      <c r="D915" s="80"/>
      <c r="E915" s="80"/>
      <c r="F915" s="80"/>
      <c r="G915" s="80"/>
      <c r="H915" s="80"/>
      <c r="I915" s="80"/>
      <c r="J915" s="80"/>
      <c r="K915" s="80"/>
      <c r="L915" s="80"/>
      <c r="M915" s="177"/>
      <c r="N915" s="80"/>
      <c r="O915" s="80"/>
      <c r="P915" s="80"/>
      <c r="Q915" s="80"/>
      <c r="R915" s="80"/>
      <c r="S915" s="80"/>
      <c r="T915" s="80"/>
      <c r="U915" s="80"/>
      <c r="V915" s="80"/>
      <c r="W915" s="80"/>
      <c r="X915" s="80"/>
      <c r="Y915" s="80"/>
      <c r="Z915" s="80"/>
      <c r="AA915" s="80"/>
    </row>
    <row r="916" spans="1:27" ht="12" customHeight="1">
      <c r="A916" s="80"/>
      <c r="B916" s="80"/>
      <c r="C916" s="80"/>
      <c r="D916" s="80"/>
      <c r="E916" s="80"/>
      <c r="F916" s="80"/>
      <c r="G916" s="80"/>
      <c r="H916" s="80"/>
      <c r="I916" s="80"/>
      <c r="J916" s="80"/>
      <c r="K916" s="80"/>
      <c r="L916" s="80"/>
      <c r="M916" s="177"/>
      <c r="N916" s="80"/>
      <c r="O916" s="80"/>
      <c r="P916" s="80"/>
      <c r="Q916" s="80"/>
      <c r="R916" s="80"/>
      <c r="S916" s="80"/>
      <c r="T916" s="80"/>
      <c r="U916" s="80"/>
      <c r="V916" s="80"/>
      <c r="W916" s="80"/>
      <c r="X916" s="80"/>
      <c r="Y916" s="80"/>
      <c r="Z916" s="80"/>
      <c r="AA916" s="80"/>
    </row>
    <row r="917" spans="1:27" ht="12" customHeight="1">
      <c r="A917" s="80"/>
      <c r="B917" s="80"/>
      <c r="C917" s="80"/>
      <c r="D917" s="80"/>
      <c r="E917" s="80"/>
      <c r="F917" s="80"/>
      <c r="G917" s="80"/>
      <c r="H917" s="80"/>
      <c r="I917" s="80"/>
      <c r="J917" s="80"/>
      <c r="K917" s="80"/>
      <c r="L917" s="80"/>
      <c r="M917" s="177"/>
      <c r="N917" s="80"/>
      <c r="O917" s="80"/>
      <c r="P917" s="80"/>
      <c r="Q917" s="80"/>
      <c r="R917" s="80"/>
      <c r="S917" s="80"/>
      <c r="T917" s="80"/>
      <c r="U917" s="80"/>
      <c r="V917" s="80"/>
      <c r="W917" s="80"/>
      <c r="X917" s="80"/>
      <c r="Y917" s="80"/>
      <c r="Z917" s="80"/>
      <c r="AA917" s="80"/>
    </row>
    <row r="918" spans="1:27" ht="12" customHeight="1">
      <c r="A918" s="80"/>
      <c r="B918" s="80"/>
      <c r="C918" s="80"/>
      <c r="D918" s="80"/>
      <c r="E918" s="80"/>
      <c r="F918" s="80"/>
      <c r="G918" s="80"/>
      <c r="H918" s="80"/>
      <c r="I918" s="80"/>
      <c r="J918" s="80"/>
      <c r="K918" s="80"/>
      <c r="L918" s="80"/>
      <c r="M918" s="177"/>
      <c r="N918" s="80"/>
      <c r="O918" s="80"/>
      <c r="P918" s="80"/>
      <c r="Q918" s="80"/>
      <c r="R918" s="80"/>
      <c r="S918" s="80"/>
      <c r="T918" s="80"/>
      <c r="U918" s="80"/>
      <c r="V918" s="80"/>
      <c r="W918" s="80"/>
      <c r="X918" s="80"/>
      <c r="Y918" s="80"/>
      <c r="Z918" s="80"/>
      <c r="AA918" s="80"/>
    </row>
    <row r="919" spans="1:27" ht="12" customHeight="1">
      <c r="A919" s="80"/>
      <c r="B919" s="80"/>
      <c r="C919" s="80"/>
      <c r="D919" s="80"/>
      <c r="E919" s="80"/>
      <c r="F919" s="80"/>
      <c r="G919" s="80"/>
      <c r="H919" s="80"/>
      <c r="I919" s="80"/>
      <c r="J919" s="80"/>
      <c r="K919" s="80"/>
      <c r="L919" s="80"/>
      <c r="M919" s="177"/>
      <c r="N919" s="80"/>
      <c r="O919" s="80"/>
      <c r="P919" s="80"/>
      <c r="Q919" s="80"/>
      <c r="R919" s="80"/>
      <c r="S919" s="80"/>
      <c r="T919" s="80"/>
      <c r="U919" s="80"/>
      <c r="V919" s="80"/>
      <c r="W919" s="80"/>
      <c r="X919" s="80"/>
      <c r="Y919" s="80"/>
      <c r="Z919" s="80"/>
      <c r="AA919" s="80"/>
    </row>
    <row r="920" spans="1:27" ht="12" customHeight="1">
      <c r="A920" s="80"/>
      <c r="B920" s="80"/>
      <c r="C920" s="80"/>
      <c r="D920" s="80"/>
      <c r="E920" s="80"/>
      <c r="F920" s="80"/>
      <c r="G920" s="80"/>
      <c r="H920" s="80"/>
      <c r="I920" s="80"/>
      <c r="J920" s="80"/>
      <c r="K920" s="80"/>
      <c r="L920" s="80"/>
      <c r="M920" s="177"/>
      <c r="N920" s="80"/>
      <c r="O920" s="80"/>
      <c r="P920" s="80"/>
      <c r="Q920" s="80"/>
      <c r="R920" s="80"/>
      <c r="S920" s="80"/>
      <c r="T920" s="80"/>
      <c r="U920" s="80"/>
      <c r="V920" s="80"/>
      <c r="W920" s="80"/>
      <c r="X920" s="80"/>
      <c r="Y920" s="80"/>
      <c r="Z920" s="80"/>
      <c r="AA920" s="80"/>
    </row>
    <row r="921" spans="1:27" ht="12" customHeight="1">
      <c r="A921" s="80"/>
      <c r="B921" s="80"/>
      <c r="C921" s="80"/>
      <c r="D921" s="80"/>
      <c r="E921" s="80"/>
      <c r="F921" s="80"/>
      <c r="G921" s="80"/>
      <c r="H921" s="80"/>
      <c r="I921" s="80"/>
      <c r="J921" s="80"/>
      <c r="K921" s="80"/>
      <c r="L921" s="80"/>
      <c r="M921" s="177"/>
      <c r="N921" s="80"/>
      <c r="O921" s="80"/>
      <c r="P921" s="80"/>
      <c r="Q921" s="80"/>
      <c r="R921" s="80"/>
      <c r="S921" s="80"/>
      <c r="T921" s="80"/>
      <c r="U921" s="80"/>
      <c r="V921" s="80"/>
      <c r="W921" s="80"/>
      <c r="X921" s="80"/>
      <c r="Y921" s="80"/>
      <c r="Z921" s="80"/>
      <c r="AA921" s="80"/>
    </row>
    <row r="922" spans="1:27" ht="12" customHeight="1">
      <c r="A922" s="80"/>
      <c r="B922" s="80"/>
      <c r="C922" s="80"/>
      <c r="D922" s="80"/>
      <c r="E922" s="80"/>
      <c r="F922" s="80"/>
      <c r="G922" s="80"/>
      <c r="H922" s="80"/>
      <c r="I922" s="80"/>
      <c r="J922" s="80"/>
      <c r="K922" s="80"/>
      <c r="L922" s="80"/>
      <c r="M922" s="177"/>
      <c r="N922" s="80"/>
      <c r="O922" s="80"/>
      <c r="P922" s="80"/>
      <c r="Q922" s="80"/>
      <c r="R922" s="80"/>
      <c r="S922" s="80"/>
      <c r="T922" s="80"/>
      <c r="U922" s="80"/>
      <c r="V922" s="80"/>
      <c r="W922" s="80"/>
      <c r="X922" s="80"/>
      <c r="Y922" s="80"/>
      <c r="Z922" s="80"/>
      <c r="AA922" s="80"/>
    </row>
    <row r="923" spans="1:27" ht="12" customHeight="1">
      <c r="A923" s="80"/>
      <c r="B923" s="80"/>
      <c r="C923" s="80"/>
      <c r="D923" s="80"/>
      <c r="E923" s="80"/>
      <c r="F923" s="80"/>
      <c r="G923" s="80"/>
      <c r="H923" s="80"/>
      <c r="I923" s="80"/>
      <c r="J923" s="80"/>
      <c r="K923" s="80"/>
      <c r="L923" s="80"/>
      <c r="M923" s="177"/>
      <c r="N923" s="80"/>
      <c r="O923" s="80"/>
      <c r="P923" s="80"/>
      <c r="Q923" s="80"/>
      <c r="R923" s="80"/>
      <c r="S923" s="80"/>
      <c r="T923" s="80"/>
      <c r="U923" s="80"/>
      <c r="V923" s="80"/>
      <c r="W923" s="80"/>
      <c r="X923" s="80"/>
      <c r="Y923" s="80"/>
      <c r="Z923" s="80"/>
      <c r="AA923" s="80"/>
    </row>
    <row r="924" spans="1:27" ht="12" customHeight="1">
      <c r="A924" s="80"/>
      <c r="B924" s="80"/>
      <c r="C924" s="80"/>
      <c r="D924" s="80"/>
      <c r="E924" s="80"/>
      <c r="F924" s="80"/>
      <c r="G924" s="80"/>
      <c r="H924" s="80"/>
      <c r="I924" s="80"/>
      <c r="J924" s="80"/>
      <c r="K924" s="80"/>
      <c r="L924" s="80"/>
      <c r="M924" s="177"/>
      <c r="N924" s="80"/>
      <c r="O924" s="80"/>
      <c r="P924" s="80"/>
      <c r="Q924" s="80"/>
      <c r="R924" s="80"/>
      <c r="S924" s="80"/>
      <c r="T924" s="80"/>
      <c r="U924" s="80"/>
      <c r="V924" s="80"/>
      <c r="W924" s="80"/>
      <c r="X924" s="80"/>
      <c r="Y924" s="80"/>
      <c r="Z924" s="80"/>
      <c r="AA924" s="80"/>
    </row>
    <row r="925" spans="1:27" ht="12" customHeight="1">
      <c r="A925" s="80"/>
      <c r="B925" s="80"/>
      <c r="C925" s="80"/>
      <c r="D925" s="80"/>
      <c r="E925" s="80"/>
      <c r="F925" s="80"/>
      <c r="G925" s="80"/>
      <c r="H925" s="80"/>
      <c r="I925" s="80"/>
      <c r="J925" s="80"/>
      <c r="K925" s="80"/>
      <c r="L925" s="80"/>
      <c r="M925" s="177"/>
      <c r="N925" s="80"/>
      <c r="O925" s="80"/>
      <c r="P925" s="80"/>
      <c r="Q925" s="80"/>
      <c r="R925" s="80"/>
      <c r="S925" s="80"/>
      <c r="T925" s="80"/>
      <c r="U925" s="80"/>
      <c r="V925" s="80"/>
      <c r="W925" s="80"/>
      <c r="X925" s="80"/>
      <c r="Y925" s="80"/>
      <c r="Z925" s="80"/>
      <c r="AA925" s="80"/>
    </row>
    <row r="926" spans="1:27" ht="12" customHeight="1">
      <c r="A926" s="80"/>
      <c r="B926" s="80"/>
      <c r="C926" s="80"/>
      <c r="D926" s="80"/>
      <c r="E926" s="80"/>
      <c r="F926" s="80"/>
      <c r="G926" s="80"/>
      <c r="H926" s="80"/>
      <c r="I926" s="80"/>
      <c r="J926" s="80"/>
      <c r="K926" s="80"/>
      <c r="L926" s="80"/>
      <c r="M926" s="177"/>
      <c r="N926" s="80"/>
      <c r="O926" s="80"/>
      <c r="P926" s="80"/>
      <c r="Q926" s="80"/>
      <c r="R926" s="80"/>
      <c r="S926" s="80"/>
      <c r="T926" s="80"/>
      <c r="U926" s="80"/>
      <c r="V926" s="80"/>
      <c r="W926" s="80"/>
      <c r="X926" s="80"/>
      <c r="Y926" s="80"/>
      <c r="Z926" s="80"/>
      <c r="AA926" s="80"/>
    </row>
    <row r="927" spans="1:27" ht="12" customHeight="1">
      <c r="A927" s="80"/>
      <c r="B927" s="80"/>
      <c r="C927" s="80"/>
      <c r="D927" s="80"/>
      <c r="E927" s="80"/>
      <c r="F927" s="80"/>
      <c r="G927" s="80"/>
      <c r="H927" s="80"/>
      <c r="I927" s="80"/>
      <c r="J927" s="80"/>
      <c r="K927" s="80"/>
      <c r="L927" s="80"/>
      <c r="M927" s="177"/>
      <c r="N927" s="80"/>
      <c r="O927" s="80"/>
      <c r="P927" s="80"/>
      <c r="Q927" s="80"/>
      <c r="R927" s="80"/>
      <c r="S927" s="80"/>
      <c r="T927" s="80"/>
      <c r="U927" s="80"/>
      <c r="V927" s="80"/>
      <c r="W927" s="80"/>
      <c r="X927" s="80"/>
      <c r="Y927" s="80"/>
      <c r="Z927" s="80"/>
      <c r="AA927" s="80"/>
    </row>
    <row r="928" spans="1:27" ht="12" customHeight="1">
      <c r="A928" s="80"/>
      <c r="B928" s="80"/>
      <c r="C928" s="80"/>
      <c r="D928" s="80"/>
      <c r="E928" s="80"/>
      <c r="F928" s="80"/>
      <c r="G928" s="80"/>
      <c r="H928" s="80"/>
      <c r="I928" s="80"/>
      <c r="J928" s="80"/>
      <c r="K928" s="80"/>
      <c r="L928" s="80"/>
      <c r="M928" s="177"/>
      <c r="N928" s="80"/>
      <c r="O928" s="80"/>
      <c r="P928" s="80"/>
      <c r="Q928" s="80"/>
      <c r="R928" s="80"/>
      <c r="S928" s="80"/>
      <c r="T928" s="80"/>
      <c r="U928" s="80"/>
      <c r="V928" s="80"/>
      <c r="W928" s="80"/>
      <c r="X928" s="80"/>
      <c r="Y928" s="80"/>
      <c r="Z928" s="80"/>
      <c r="AA928" s="80"/>
    </row>
    <row r="929" spans="1:27" ht="12" customHeight="1">
      <c r="A929" s="80"/>
      <c r="B929" s="80"/>
      <c r="C929" s="80"/>
      <c r="D929" s="80"/>
      <c r="E929" s="80"/>
      <c r="F929" s="80"/>
      <c r="G929" s="80"/>
      <c r="H929" s="80"/>
      <c r="I929" s="80"/>
      <c r="J929" s="80"/>
      <c r="K929" s="80"/>
      <c r="L929" s="80"/>
      <c r="M929" s="177"/>
      <c r="N929" s="80"/>
      <c r="O929" s="80"/>
      <c r="P929" s="80"/>
      <c r="Q929" s="80"/>
      <c r="R929" s="80"/>
      <c r="S929" s="80"/>
      <c r="T929" s="80"/>
      <c r="U929" s="80"/>
      <c r="V929" s="80"/>
      <c r="W929" s="80"/>
      <c r="X929" s="80"/>
      <c r="Y929" s="80"/>
      <c r="Z929" s="80"/>
      <c r="AA929" s="80"/>
    </row>
    <row r="930" spans="1:27" ht="12" customHeight="1">
      <c r="A930" s="80"/>
      <c r="B930" s="80"/>
      <c r="C930" s="80"/>
      <c r="D930" s="80"/>
      <c r="E930" s="80"/>
      <c r="F930" s="80"/>
      <c r="G930" s="80"/>
      <c r="H930" s="80"/>
      <c r="I930" s="80"/>
      <c r="J930" s="80"/>
      <c r="K930" s="80"/>
      <c r="L930" s="80"/>
      <c r="M930" s="177"/>
      <c r="N930" s="80"/>
      <c r="O930" s="80"/>
      <c r="P930" s="80"/>
      <c r="Q930" s="80"/>
      <c r="R930" s="80"/>
      <c r="S930" s="80"/>
      <c r="T930" s="80"/>
      <c r="U930" s="80"/>
      <c r="V930" s="80"/>
      <c r="W930" s="80"/>
      <c r="X930" s="80"/>
      <c r="Y930" s="80"/>
      <c r="Z930" s="80"/>
      <c r="AA930" s="80"/>
    </row>
    <row r="931" spans="1:27" ht="12" customHeight="1">
      <c r="A931" s="80"/>
      <c r="B931" s="80"/>
      <c r="C931" s="80"/>
      <c r="D931" s="80"/>
      <c r="E931" s="80"/>
      <c r="F931" s="80"/>
      <c r="G931" s="80"/>
      <c r="H931" s="80"/>
      <c r="I931" s="80"/>
      <c r="J931" s="80"/>
      <c r="K931" s="80"/>
      <c r="L931" s="80"/>
      <c r="M931" s="177"/>
      <c r="N931" s="80"/>
      <c r="O931" s="80"/>
      <c r="P931" s="80"/>
      <c r="Q931" s="80"/>
      <c r="R931" s="80"/>
      <c r="S931" s="80"/>
      <c r="T931" s="80"/>
      <c r="U931" s="80"/>
      <c r="V931" s="80"/>
      <c r="W931" s="80"/>
      <c r="X931" s="80"/>
      <c r="Y931" s="80"/>
      <c r="Z931" s="80"/>
      <c r="AA931" s="80"/>
    </row>
    <row r="932" spans="1:27" ht="12" customHeight="1">
      <c r="A932" s="80"/>
      <c r="B932" s="80"/>
      <c r="C932" s="80"/>
      <c r="D932" s="80"/>
      <c r="E932" s="80"/>
      <c r="F932" s="80"/>
      <c r="G932" s="80"/>
      <c r="H932" s="80"/>
      <c r="I932" s="80"/>
      <c r="J932" s="80"/>
      <c r="K932" s="80"/>
      <c r="L932" s="80"/>
      <c r="M932" s="177"/>
      <c r="N932" s="80"/>
      <c r="O932" s="80"/>
      <c r="P932" s="80"/>
      <c r="Q932" s="80"/>
      <c r="R932" s="80"/>
      <c r="S932" s="80"/>
      <c r="T932" s="80"/>
      <c r="U932" s="80"/>
      <c r="V932" s="80"/>
      <c r="W932" s="80"/>
      <c r="X932" s="80"/>
      <c r="Y932" s="80"/>
      <c r="Z932" s="80"/>
      <c r="AA932" s="80"/>
    </row>
    <row r="933" spans="1:27" ht="12" customHeight="1">
      <c r="A933" s="80"/>
      <c r="B933" s="80"/>
      <c r="C933" s="80"/>
      <c r="D933" s="80"/>
      <c r="E933" s="80"/>
      <c r="F933" s="80"/>
      <c r="G933" s="80"/>
      <c r="H933" s="80"/>
      <c r="I933" s="80"/>
      <c r="J933" s="80"/>
      <c r="K933" s="80"/>
      <c r="L933" s="80"/>
      <c r="M933" s="177"/>
      <c r="N933" s="80"/>
      <c r="O933" s="80"/>
      <c r="P933" s="80"/>
      <c r="Q933" s="80"/>
      <c r="R933" s="80"/>
      <c r="S933" s="80"/>
      <c r="T933" s="80"/>
      <c r="U933" s="80"/>
      <c r="V933" s="80"/>
      <c r="W933" s="80"/>
      <c r="X933" s="80"/>
      <c r="Y933" s="80"/>
      <c r="Z933" s="80"/>
      <c r="AA933" s="80"/>
    </row>
    <row r="934" spans="1:27" ht="12" customHeight="1">
      <c r="A934" s="80"/>
      <c r="B934" s="80"/>
      <c r="C934" s="80"/>
      <c r="D934" s="80"/>
      <c r="E934" s="80"/>
      <c r="F934" s="80"/>
      <c r="G934" s="80"/>
      <c r="H934" s="80"/>
      <c r="I934" s="80"/>
      <c r="J934" s="80"/>
      <c r="K934" s="80"/>
      <c r="L934" s="80"/>
      <c r="M934" s="177"/>
      <c r="N934" s="80"/>
      <c r="O934" s="80"/>
      <c r="P934" s="80"/>
      <c r="Q934" s="80"/>
      <c r="R934" s="80"/>
      <c r="S934" s="80"/>
      <c r="T934" s="80"/>
      <c r="U934" s="80"/>
      <c r="V934" s="80"/>
      <c r="W934" s="80"/>
      <c r="X934" s="80"/>
      <c r="Y934" s="80"/>
      <c r="Z934" s="80"/>
      <c r="AA934" s="80"/>
    </row>
    <row r="935" spans="1:27" ht="12" customHeight="1">
      <c r="A935" s="80"/>
      <c r="B935" s="80"/>
      <c r="C935" s="80"/>
      <c r="D935" s="80"/>
      <c r="E935" s="80"/>
      <c r="F935" s="80"/>
      <c r="G935" s="80"/>
      <c r="H935" s="80"/>
      <c r="I935" s="80"/>
      <c r="J935" s="80"/>
      <c r="K935" s="80"/>
      <c r="L935" s="80"/>
      <c r="M935" s="177"/>
      <c r="N935" s="80"/>
      <c r="O935" s="80"/>
      <c r="P935" s="80"/>
      <c r="Q935" s="80"/>
      <c r="R935" s="80"/>
      <c r="S935" s="80"/>
      <c r="T935" s="80"/>
      <c r="U935" s="80"/>
      <c r="V935" s="80"/>
      <c r="W935" s="80"/>
      <c r="X935" s="80"/>
      <c r="Y935" s="80"/>
      <c r="Z935" s="80"/>
      <c r="AA935" s="80"/>
    </row>
    <row r="936" spans="1:27" ht="12" customHeight="1">
      <c r="A936" s="80"/>
      <c r="B936" s="80"/>
      <c r="C936" s="80"/>
      <c r="D936" s="80"/>
      <c r="E936" s="80"/>
      <c r="F936" s="80"/>
      <c r="G936" s="80"/>
      <c r="H936" s="80"/>
      <c r="I936" s="80"/>
      <c r="J936" s="80"/>
      <c r="K936" s="80"/>
      <c r="L936" s="80"/>
      <c r="M936" s="177"/>
      <c r="N936" s="80"/>
      <c r="O936" s="80"/>
      <c r="P936" s="80"/>
      <c r="Q936" s="80"/>
      <c r="R936" s="80"/>
      <c r="S936" s="80"/>
      <c r="T936" s="80"/>
      <c r="U936" s="80"/>
      <c r="V936" s="80"/>
      <c r="W936" s="80"/>
      <c r="X936" s="80"/>
      <c r="Y936" s="80"/>
      <c r="Z936" s="80"/>
      <c r="AA936" s="80"/>
    </row>
    <row r="937" spans="1:27" ht="12" customHeight="1">
      <c r="A937" s="80"/>
      <c r="B937" s="80"/>
      <c r="C937" s="80"/>
      <c r="D937" s="80"/>
      <c r="E937" s="80"/>
      <c r="F937" s="80"/>
      <c r="G937" s="80"/>
      <c r="H937" s="80"/>
      <c r="I937" s="80"/>
      <c r="J937" s="80"/>
      <c r="K937" s="80"/>
      <c r="L937" s="80"/>
      <c r="M937" s="177"/>
      <c r="N937" s="80"/>
      <c r="O937" s="80"/>
      <c r="P937" s="80"/>
      <c r="Q937" s="80"/>
      <c r="R937" s="80"/>
      <c r="S937" s="80"/>
      <c r="T937" s="80"/>
      <c r="U937" s="80"/>
      <c r="V937" s="80"/>
      <c r="W937" s="80"/>
      <c r="X937" s="80"/>
      <c r="Y937" s="80"/>
      <c r="Z937" s="80"/>
      <c r="AA937" s="80"/>
    </row>
    <row r="938" spans="1:27" ht="12" customHeight="1">
      <c r="A938" s="80"/>
      <c r="B938" s="80"/>
      <c r="C938" s="80"/>
      <c r="D938" s="80"/>
      <c r="E938" s="80"/>
      <c r="F938" s="80"/>
      <c r="G938" s="80"/>
      <c r="H938" s="80"/>
      <c r="I938" s="80"/>
      <c r="J938" s="80"/>
      <c r="K938" s="80"/>
      <c r="L938" s="80"/>
      <c r="M938" s="177"/>
      <c r="N938" s="80"/>
      <c r="O938" s="80"/>
      <c r="P938" s="80"/>
      <c r="Q938" s="80"/>
      <c r="R938" s="80"/>
      <c r="S938" s="80"/>
      <c r="T938" s="80"/>
      <c r="U938" s="80"/>
      <c r="V938" s="80"/>
      <c r="W938" s="80"/>
      <c r="X938" s="80"/>
      <c r="Y938" s="80"/>
      <c r="Z938" s="80"/>
      <c r="AA938" s="80"/>
    </row>
    <row r="939" spans="1:27" ht="12" customHeight="1">
      <c r="A939" s="80"/>
      <c r="B939" s="80"/>
      <c r="C939" s="80"/>
      <c r="D939" s="80"/>
      <c r="E939" s="80"/>
      <c r="F939" s="80"/>
      <c r="G939" s="80"/>
      <c r="H939" s="80"/>
      <c r="I939" s="80"/>
      <c r="J939" s="80"/>
      <c r="K939" s="80"/>
      <c r="L939" s="80"/>
      <c r="M939" s="177"/>
      <c r="N939" s="80"/>
      <c r="O939" s="80"/>
      <c r="P939" s="80"/>
      <c r="Q939" s="80"/>
      <c r="R939" s="80"/>
      <c r="S939" s="80"/>
      <c r="T939" s="80"/>
      <c r="U939" s="80"/>
      <c r="V939" s="80"/>
      <c r="W939" s="80"/>
      <c r="X939" s="80"/>
      <c r="Y939" s="80"/>
      <c r="Z939" s="80"/>
      <c r="AA939" s="80"/>
    </row>
    <row r="940" spans="1:27" ht="12" customHeight="1">
      <c r="A940" s="80"/>
      <c r="B940" s="80"/>
      <c r="C940" s="80"/>
      <c r="D940" s="80"/>
      <c r="E940" s="80"/>
      <c r="F940" s="80"/>
      <c r="G940" s="80"/>
      <c r="H940" s="80"/>
      <c r="I940" s="80"/>
      <c r="J940" s="80"/>
      <c r="K940" s="80"/>
      <c r="L940" s="80"/>
      <c r="M940" s="177"/>
      <c r="N940" s="80"/>
      <c r="O940" s="80"/>
      <c r="P940" s="80"/>
      <c r="Q940" s="80"/>
      <c r="R940" s="80"/>
      <c r="S940" s="80"/>
      <c r="T940" s="80"/>
      <c r="U940" s="80"/>
      <c r="V940" s="80"/>
      <c r="W940" s="80"/>
      <c r="X940" s="80"/>
      <c r="Y940" s="80"/>
      <c r="Z940" s="80"/>
      <c r="AA940" s="80"/>
    </row>
    <row r="941" spans="1:27" ht="12" customHeight="1">
      <c r="A941" s="80"/>
      <c r="B941" s="80"/>
      <c r="C941" s="80"/>
      <c r="D941" s="80"/>
      <c r="E941" s="80"/>
      <c r="F941" s="80"/>
      <c r="G941" s="80"/>
      <c r="H941" s="80"/>
      <c r="I941" s="80"/>
      <c r="J941" s="80"/>
      <c r="K941" s="80"/>
      <c r="L941" s="80"/>
      <c r="M941" s="177"/>
      <c r="N941" s="80"/>
      <c r="O941" s="80"/>
      <c r="P941" s="80"/>
      <c r="Q941" s="80"/>
      <c r="R941" s="80"/>
      <c r="S941" s="80"/>
      <c r="T941" s="80"/>
      <c r="U941" s="80"/>
      <c r="V941" s="80"/>
      <c r="W941" s="80"/>
      <c r="X941" s="80"/>
      <c r="Y941" s="80"/>
      <c r="Z941" s="80"/>
      <c r="AA941" s="80"/>
    </row>
    <row r="942" spans="1:27" ht="12" customHeight="1">
      <c r="A942" s="80"/>
      <c r="B942" s="80"/>
      <c r="C942" s="80"/>
      <c r="D942" s="80"/>
      <c r="E942" s="80"/>
      <c r="F942" s="80"/>
      <c r="G942" s="80"/>
      <c r="H942" s="80"/>
      <c r="I942" s="80"/>
      <c r="J942" s="80"/>
      <c r="K942" s="80"/>
      <c r="L942" s="80"/>
      <c r="M942" s="177"/>
      <c r="N942" s="80"/>
      <c r="O942" s="80"/>
      <c r="P942" s="80"/>
      <c r="Q942" s="80"/>
      <c r="R942" s="80"/>
      <c r="S942" s="80"/>
      <c r="T942" s="80"/>
      <c r="U942" s="80"/>
      <c r="V942" s="80"/>
      <c r="W942" s="80"/>
      <c r="X942" s="80"/>
      <c r="Y942" s="80"/>
      <c r="Z942" s="80"/>
      <c r="AA942" s="80"/>
    </row>
    <row r="943" spans="1:27" ht="12" customHeight="1">
      <c r="A943" s="80"/>
      <c r="B943" s="80"/>
      <c r="C943" s="80"/>
      <c r="D943" s="80"/>
      <c r="E943" s="80"/>
      <c r="F943" s="80"/>
      <c r="G943" s="80"/>
      <c r="H943" s="80"/>
      <c r="I943" s="80"/>
      <c r="J943" s="80"/>
      <c r="K943" s="80"/>
      <c r="L943" s="80"/>
      <c r="M943" s="177"/>
      <c r="N943" s="80"/>
      <c r="O943" s="80"/>
      <c r="P943" s="80"/>
      <c r="Q943" s="80"/>
      <c r="R943" s="80"/>
      <c r="S943" s="80"/>
      <c r="T943" s="80"/>
      <c r="U943" s="80"/>
      <c r="V943" s="80"/>
      <c r="W943" s="80"/>
      <c r="X943" s="80"/>
      <c r="Y943" s="80"/>
      <c r="Z943" s="80"/>
      <c r="AA943" s="80"/>
    </row>
    <row r="944" spans="1:27" ht="12" customHeight="1">
      <c r="A944" s="80"/>
      <c r="B944" s="80"/>
      <c r="C944" s="80"/>
      <c r="D944" s="80"/>
      <c r="E944" s="80"/>
      <c r="F944" s="80"/>
      <c r="G944" s="80"/>
      <c r="H944" s="80"/>
      <c r="I944" s="80"/>
      <c r="J944" s="80"/>
      <c r="K944" s="80"/>
      <c r="L944" s="80"/>
      <c r="M944" s="177"/>
      <c r="N944" s="80"/>
      <c r="O944" s="80"/>
      <c r="P944" s="80"/>
      <c r="Q944" s="80"/>
      <c r="R944" s="80"/>
      <c r="S944" s="80"/>
      <c r="T944" s="80"/>
      <c r="U944" s="80"/>
      <c r="V944" s="80"/>
      <c r="W944" s="80"/>
      <c r="X944" s="80"/>
      <c r="Y944" s="80"/>
      <c r="Z944" s="80"/>
      <c r="AA944" s="80"/>
    </row>
    <row r="945" spans="1:27" ht="12" customHeight="1">
      <c r="A945" s="80"/>
      <c r="B945" s="80"/>
      <c r="C945" s="80"/>
      <c r="D945" s="80"/>
      <c r="E945" s="80"/>
      <c r="F945" s="80"/>
      <c r="G945" s="80"/>
      <c r="H945" s="80"/>
      <c r="I945" s="80"/>
      <c r="J945" s="80"/>
      <c r="K945" s="80"/>
      <c r="L945" s="80"/>
      <c r="M945" s="177"/>
      <c r="N945" s="80"/>
      <c r="O945" s="80"/>
      <c r="P945" s="80"/>
      <c r="Q945" s="80"/>
      <c r="R945" s="80"/>
      <c r="S945" s="80"/>
      <c r="T945" s="80"/>
      <c r="U945" s="80"/>
      <c r="V945" s="80"/>
      <c r="W945" s="80"/>
      <c r="X945" s="80"/>
      <c r="Y945" s="80"/>
      <c r="Z945" s="80"/>
      <c r="AA945" s="80"/>
    </row>
    <row r="946" spans="1:27" ht="12" customHeight="1">
      <c r="A946" s="80"/>
      <c r="B946" s="80"/>
      <c r="C946" s="80"/>
      <c r="D946" s="80"/>
      <c r="E946" s="80"/>
      <c r="F946" s="80"/>
      <c r="G946" s="80"/>
      <c r="H946" s="80"/>
      <c r="I946" s="80"/>
      <c r="J946" s="80"/>
      <c r="K946" s="80"/>
      <c r="L946" s="80"/>
      <c r="M946" s="177"/>
      <c r="N946" s="80"/>
      <c r="O946" s="80"/>
      <c r="P946" s="80"/>
      <c r="Q946" s="80"/>
      <c r="R946" s="80"/>
      <c r="S946" s="80"/>
      <c r="T946" s="80"/>
      <c r="U946" s="80"/>
      <c r="V946" s="80"/>
      <c r="W946" s="80"/>
      <c r="X946" s="80"/>
      <c r="Y946" s="80"/>
      <c r="Z946" s="80"/>
      <c r="AA946" s="80"/>
    </row>
    <row r="947" spans="1:27" ht="12" customHeight="1">
      <c r="A947" s="80"/>
      <c r="B947" s="80"/>
      <c r="C947" s="80"/>
      <c r="D947" s="80"/>
      <c r="E947" s="80"/>
      <c r="F947" s="80"/>
      <c r="G947" s="80"/>
      <c r="H947" s="80"/>
      <c r="I947" s="80"/>
      <c r="J947" s="80"/>
      <c r="K947" s="80"/>
      <c r="L947" s="80"/>
      <c r="M947" s="177"/>
      <c r="N947" s="80"/>
      <c r="O947" s="80"/>
      <c r="P947" s="80"/>
      <c r="Q947" s="80"/>
      <c r="R947" s="80"/>
      <c r="S947" s="80"/>
      <c r="T947" s="80"/>
      <c r="U947" s="80"/>
      <c r="V947" s="80"/>
      <c r="W947" s="80"/>
      <c r="X947" s="80"/>
      <c r="Y947" s="80"/>
      <c r="Z947" s="80"/>
      <c r="AA947" s="80"/>
    </row>
    <row r="948" spans="1:27" ht="12" customHeight="1">
      <c r="A948" s="80"/>
      <c r="B948" s="80"/>
      <c r="C948" s="80"/>
      <c r="D948" s="80"/>
      <c r="E948" s="80"/>
      <c r="F948" s="80"/>
      <c r="G948" s="80"/>
      <c r="H948" s="80"/>
      <c r="I948" s="80"/>
      <c r="J948" s="80"/>
      <c r="K948" s="80"/>
      <c r="L948" s="80"/>
      <c r="M948" s="177"/>
      <c r="N948" s="80"/>
      <c r="O948" s="80"/>
      <c r="P948" s="80"/>
      <c r="Q948" s="80"/>
      <c r="R948" s="80"/>
      <c r="S948" s="80"/>
      <c r="T948" s="80"/>
      <c r="U948" s="80"/>
      <c r="V948" s="80"/>
      <c r="W948" s="80"/>
      <c r="X948" s="80"/>
      <c r="Y948" s="80"/>
      <c r="Z948" s="80"/>
      <c r="AA948" s="80"/>
    </row>
    <row r="949" spans="1:27" ht="12" customHeight="1">
      <c r="A949" s="80"/>
      <c r="B949" s="80"/>
      <c r="C949" s="80"/>
      <c r="D949" s="80"/>
      <c r="E949" s="80"/>
      <c r="F949" s="80"/>
      <c r="G949" s="80"/>
      <c r="H949" s="80"/>
      <c r="I949" s="80"/>
      <c r="J949" s="80"/>
      <c r="K949" s="80"/>
      <c r="L949" s="80"/>
      <c r="M949" s="177"/>
      <c r="N949" s="80"/>
      <c r="O949" s="80"/>
      <c r="P949" s="80"/>
      <c r="Q949" s="80"/>
      <c r="R949" s="80"/>
      <c r="S949" s="80"/>
      <c r="T949" s="80"/>
      <c r="U949" s="80"/>
      <c r="V949" s="80"/>
      <c r="W949" s="80"/>
      <c r="X949" s="80"/>
      <c r="Y949" s="80"/>
      <c r="Z949" s="80"/>
      <c r="AA949" s="80"/>
    </row>
    <row r="950" spans="1:27" ht="12" customHeight="1">
      <c r="A950" s="80"/>
      <c r="B950" s="80"/>
      <c r="C950" s="80"/>
      <c r="D950" s="80"/>
      <c r="E950" s="80"/>
      <c r="F950" s="80"/>
      <c r="G950" s="80"/>
      <c r="H950" s="80"/>
      <c r="I950" s="80"/>
      <c r="J950" s="80"/>
      <c r="K950" s="80"/>
      <c r="L950" s="80"/>
      <c r="M950" s="177"/>
      <c r="N950" s="80"/>
      <c r="O950" s="80"/>
      <c r="P950" s="80"/>
      <c r="Q950" s="80"/>
      <c r="R950" s="80"/>
      <c r="S950" s="80"/>
      <c r="T950" s="80"/>
      <c r="U950" s="80"/>
      <c r="V950" s="80"/>
      <c r="W950" s="80"/>
      <c r="X950" s="80"/>
      <c r="Y950" s="80"/>
      <c r="Z950" s="80"/>
      <c r="AA950" s="80"/>
    </row>
    <row r="951" spans="1:27" ht="12" customHeight="1">
      <c r="A951" s="80"/>
      <c r="B951" s="80"/>
      <c r="C951" s="80"/>
      <c r="D951" s="80"/>
      <c r="E951" s="80"/>
      <c r="F951" s="80"/>
      <c r="G951" s="80"/>
      <c r="H951" s="80"/>
      <c r="I951" s="80"/>
      <c r="J951" s="80"/>
      <c r="K951" s="80"/>
      <c r="L951" s="80"/>
      <c r="M951" s="177"/>
      <c r="N951" s="80"/>
      <c r="O951" s="80"/>
      <c r="P951" s="80"/>
      <c r="Q951" s="80"/>
      <c r="R951" s="80"/>
      <c r="S951" s="80"/>
      <c r="T951" s="80"/>
      <c r="U951" s="80"/>
      <c r="V951" s="80"/>
      <c r="W951" s="80"/>
      <c r="X951" s="80"/>
      <c r="Y951" s="80"/>
      <c r="Z951" s="80"/>
      <c r="AA951" s="80"/>
    </row>
    <row r="952" spans="1:27" ht="12" customHeight="1">
      <c r="A952" s="80"/>
      <c r="B952" s="80"/>
      <c r="C952" s="80"/>
      <c r="D952" s="80"/>
      <c r="E952" s="80"/>
      <c r="F952" s="80"/>
      <c r="G952" s="80"/>
      <c r="H952" s="80"/>
      <c r="I952" s="80"/>
      <c r="J952" s="80"/>
      <c r="K952" s="80"/>
      <c r="L952" s="80"/>
      <c r="M952" s="177"/>
      <c r="N952" s="80"/>
      <c r="O952" s="80"/>
      <c r="P952" s="80"/>
      <c r="Q952" s="80"/>
      <c r="R952" s="80"/>
      <c r="S952" s="80"/>
      <c r="T952" s="80"/>
      <c r="U952" s="80"/>
      <c r="V952" s="80"/>
      <c r="W952" s="80"/>
      <c r="X952" s="80"/>
      <c r="Y952" s="80"/>
      <c r="Z952" s="80"/>
      <c r="AA952" s="80"/>
    </row>
    <row r="953" spans="1:27" ht="12" customHeight="1">
      <c r="A953" s="80"/>
      <c r="B953" s="80"/>
      <c r="C953" s="80"/>
      <c r="D953" s="80"/>
      <c r="E953" s="80"/>
      <c r="F953" s="80"/>
      <c r="G953" s="80"/>
      <c r="H953" s="80"/>
      <c r="I953" s="80"/>
      <c r="J953" s="80"/>
      <c r="K953" s="80"/>
      <c r="L953" s="80"/>
      <c r="M953" s="177"/>
      <c r="N953" s="80"/>
      <c r="O953" s="80"/>
      <c r="P953" s="80"/>
      <c r="Q953" s="80"/>
      <c r="R953" s="80"/>
      <c r="S953" s="80"/>
      <c r="T953" s="80"/>
      <c r="U953" s="80"/>
      <c r="V953" s="80"/>
      <c r="W953" s="80"/>
      <c r="X953" s="80"/>
      <c r="Y953" s="80"/>
      <c r="Z953" s="80"/>
      <c r="AA953" s="80"/>
    </row>
    <row r="954" spans="1:27" ht="12" customHeight="1">
      <c r="A954" s="80"/>
      <c r="B954" s="80"/>
      <c r="C954" s="80"/>
      <c r="D954" s="80"/>
      <c r="E954" s="80"/>
      <c r="F954" s="80"/>
      <c r="G954" s="80"/>
      <c r="H954" s="80"/>
      <c r="I954" s="80"/>
      <c r="J954" s="80"/>
      <c r="K954" s="80"/>
      <c r="L954" s="80"/>
      <c r="M954" s="177"/>
      <c r="N954" s="80"/>
      <c r="O954" s="80"/>
      <c r="P954" s="80"/>
      <c r="Q954" s="80"/>
      <c r="R954" s="80"/>
      <c r="S954" s="80"/>
      <c r="T954" s="80"/>
      <c r="U954" s="80"/>
      <c r="V954" s="80"/>
      <c r="W954" s="80"/>
      <c r="X954" s="80"/>
      <c r="Y954" s="80"/>
      <c r="Z954" s="80"/>
      <c r="AA954" s="80"/>
    </row>
    <row r="955" spans="1:27" ht="12" customHeight="1">
      <c r="A955" s="80"/>
      <c r="B955" s="80"/>
      <c r="C955" s="80"/>
      <c r="D955" s="80"/>
      <c r="E955" s="80"/>
      <c r="F955" s="80"/>
      <c r="G955" s="80"/>
      <c r="H955" s="80"/>
      <c r="I955" s="80"/>
      <c r="J955" s="80"/>
      <c r="K955" s="80"/>
      <c r="L955" s="80"/>
      <c r="M955" s="177"/>
      <c r="N955" s="80"/>
      <c r="O955" s="80"/>
      <c r="P955" s="80"/>
      <c r="Q955" s="80"/>
      <c r="R955" s="80"/>
      <c r="S955" s="80"/>
      <c r="T955" s="80"/>
      <c r="U955" s="80"/>
      <c r="V955" s="80"/>
      <c r="W955" s="80"/>
      <c r="X955" s="80"/>
      <c r="Y955" s="80"/>
      <c r="Z955" s="80"/>
      <c r="AA955" s="80"/>
    </row>
    <row r="956" spans="1:27" ht="12" customHeight="1">
      <c r="A956" s="80"/>
      <c r="B956" s="80"/>
      <c r="C956" s="80"/>
      <c r="D956" s="80"/>
      <c r="E956" s="80"/>
      <c r="F956" s="80"/>
      <c r="G956" s="80"/>
      <c r="H956" s="80"/>
      <c r="I956" s="80"/>
      <c r="J956" s="80"/>
      <c r="K956" s="80"/>
      <c r="L956" s="80"/>
      <c r="M956" s="177"/>
      <c r="N956" s="80"/>
      <c r="O956" s="80"/>
      <c r="P956" s="80"/>
      <c r="Q956" s="80"/>
      <c r="R956" s="80"/>
      <c r="S956" s="80"/>
      <c r="T956" s="80"/>
      <c r="U956" s="80"/>
      <c r="V956" s="80"/>
      <c r="W956" s="80"/>
      <c r="X956" s="80"/>
      <c r="Y956" s="80"/>
      <c r="Z956" s="80"/>
      <c r="AA956" s="80"/>
    </row>
    <row r="957" spans="1:27" ht="12" customHeight="1">
      <c r="A957" s="80"/>
      <c r="B957" s="80"/>
      <c r="C957" s="80"/>
      <c r="D957" s="80"/>
      <c r="E957" s="80"/>
      <c r="F957" s="80"/>
      <c r="G957" s="80"/>
      <c r="H957" s="80"/>
      <c r="I957" s="80"/>
      <c r="J957" s="80"/>
      <c r="K957" s="80"/>
      <c r="L957" s="80"/>
      <c r="M957" s="177"/>
      <c r="N957" s="80"/>
      <c r="O957" s="80"/>
      <c r="P957" s="80"/>
      <c r="Q957" s="80"/>
      <c r="R957" s="80"/>
      <c r="S957" s="80"/>
      <c r="T957" s="80"/>
      <c r="U957" s="80"/>
      <c r="V957" s="80"/>
      <c r="W957" s="80"/>
      <c r="X957" s="80"/>
      <c r="Y957" s="80"/>
      <c r="Z957" s="80"/>
      <c r="AA957" s="80"/>
    </row>
    <row r="958" spans="1:27" ht="12" customHeight="1">
      <c r="A958" s="80"/>
      <c r="B958" s="80"/>
      <c r="C958" s="80"/>
      <c r="D958" s="80"/>
      <c r="E958" s="80"/>
      <c r="F958" s="80"/>
      <c r="G958" s="80"/>
      <c r="H958" s="80"/>
      <c r="I958" s="80"/>
      <c r="J958" s="80"/>
      <c r="K958" s="80"/>
      <c r="L958" s="80"/>
      <c r="M958" s="177"/>
      <c r="N958" s="80"/>
      <c r="O958" s="80"/>
      <c r="P958" s="80"/>
      <c r="Q958" s="80"/>
      <c r="R958" s="80"/>
      <c r="S958" s="80"/>
      <c r="T958" s="80"/>
      <c r="U958" s="80"/>
      <c r="V958" s="80"/>
      <c r="W958" s="80"/>
      <c r="X958" s="80"/>
      <c r="Y958" s="80"/>
      <c r="Z958" s="80"/>
      <c r="AA958" s="80"/>
    </row>
    <row r="959" spans="1:27" ht="12" customHeight="1">
      <c r="A959" s="80"/>
      <c r="B959" s="80"/>
      <c r="C959" s="80"/>
      <c r="D959" s="80"/>
      <c r="E959" s="80"/>
      <c r="F959" s="80"/>
      <c r="G959" s="80"/>
      <c r="H959" s="80"/>
      <c r="I959" s="80"/>
      <c r="J959" s="80"/>
      <c r="K959" s="80"/>
      <c r="L959" s="80"/>
      <c r="M959" s="177"/>
      <c r="N959" s="80"/>
      <c r="O959" s="80"/>
      <c r="P959" s="80"/>
      <c r="Q959" s="80"/>
      <c r="R959" s="80"/>
      <c r="S959" s="80"/>
      <c r="T959" s="80"/>
      <c r="U959" s="80"/>
      <c r="V959" s="80"/>
      <c r="W959" s="80"/>
      <c r="X959" s="80"/>
      <c r="Y959" s="80"/>
      <c r="Z959" s="80"/>
      <c r="AA959" s="80"/>
    </row>
    <row r="960" spans="1:27" ht="12" customHeight="1">
      <c r="A960" s="80"/>
      <c r="B960" s="80"/>
      <c r="C960" s="80"/>
      <c r="D960" s="80"/>
      <c r="E960" s="80"/>
      <c r="F960" s="80"/>
      <c r="G960" s="80"/>
      <c r="H960" s="80"/>
      <c r="I960" s="80"/>
      <c r="J960" s="80"/>
      <c r="K960" s="80"/>
      <c r="L960" s="80"/>
      <c r="M960" s="177"/>
      <c r="N960" s="80"/>
      <c r="O960" s="80"/>
      <c r="P960" s="80"/>
      <c r="Q960" s="80"/>
      <c r="R960" s="80"/>
      <c r="S960" s="80"/>
      <c r="T960" s="80"/>
      <c r="U960" s="80"/>
      <c r="V960" s="80"/>
      <c r="W960" s="80"/>
      <c r="X960" s="80"/>
      <c r="Y960" s="80"/>
      <c r="Z960" s="80"/>
      <c r="AA960" s="80"/>
    </row>
    <row r="961" spans="1:27" ht="12" customHeight="1">
      <c r="A961" s="80"/>
      <c r="B961" s="80"/>
      <c r="C961" s="80"/>
      <c r="D961" s="80"/>
      <c r="E961" s="80"/>
      <c r="F961" s="80"/>
      <c r="G961" s="80"/>
      <c r="H961" s="80"/>
      <c r="I961" s="80"/>
      <c r="J961" s="80"/>
      <c r="K961" s="80"/>
      <c r="L961" s="80"/>
      <c r="M961" s="177"/>
      <c r="N961" s="80"/>
      <c r="O961" s="80"/>
      <c r="P961" s="80"/>
      <c r="Q961" s="80"/>
      <c r="R961" s="80"/>
      <c r="S961" s="80"/>
      <c r="T961" s="80"/>
      <c r="U961" s="80"/>
      <c r="V961" s="80"/>
      <c r="W961" s="80"/>
      <c r="X961" s="80"/>
      <c r="Y961" s="80"/>
      <c r="Z961" s="80"/>
      <c r="AA961" s="80"/>
    </row>
    <row r="962" spans="1:27" ht="12" customHeight="1">
      <c r="A962" s="80"/>
      <c r="B962" s="80"/>
      <c r="C962" s="80"/>
      <c r="D962" s="80"/>
      <c r="E962" s="80"/>
      <c r="F962" s="80"/>
      <c r="G962" s="80"/>
      <c r="H962" s="80"/>
      <c r="I962" s="80"/>
      <c r="J962" s="80"/>
      <c r="K962" s="80"/>
      <c r="L962" s="80"/>
      <c r="M962" s="177"/>
      <c r="N962" s="80"/>
      <c r="O962" s="80"/>
      <c r="P962" s="80"/>
      <c r="Q962" s="80"/>
      <c r="R962" s="80"/>
      <c r="S962" s="80"/>
      <c r="T962" s="80"/>
      <c r="U962" s="80"/>
      <c r="V962" s="80"/>
      <c r="W962" s="80"/>
      <c r="X962" s="80"/>
      <c r="Y962" s="80"/>
      <c r="Z962" s="80"/>
      <c r="AA962" s="80"/>
    </row>
    <row r="963" spans="1:27" ht="12" customHeight="1">
      <c r="A963" s="80"/>
      <c r="B963" s="80"/>
      <c r="C963" s="80"/>
      <c r="D963" s="80"/>
      <c r="E963" s="80"/>
      <c r="F963" s="80"/>
      <c r="G963" s="80"/>
      <c r="H963" s="80"/>
      <c r="I963" s="80"/>
      <c r="J963" s="80"/>
      <c r="K963" s="80"/>
      <c r="L963" s="80"/>
      <c r="M963" s="177"/>
      <c r="N963" s="80"/>
      <c r="O963" s="80"/>
      <c r="P963" s="80"/>
      <c r="Q963" s="80"/>
      <c r="R963" s="80"/>
      <c r="S963" s="80"/>
      <c r="T963" s="80"/>
      <c r="U963" s="80"/>
      <c r="V963" s="80"/>
      <c r="W963" s="80"/>
      <c r="X963" s="80"/>
      <c r="Y963" s="80"/>
      <c r="Z963" s="80"/>
      <c r="AA963" s="80"/>
    </row>
    <row r="964" spans="1:27" ht="12" customHeight="1">
      <c r="A964" s="80"/>
      <c r="B964" s="80"/>
      <c r="C964" s="80"/>
      <c r="D964" s="80"/>
      <c r="E964" s="80"/>
      <c r="F964" s="80"/>
      <c r="G964" s="80"/>
      <c r="H964" s="80"/>
      <c r="I964" s="80"/>
      <c r="J964" s="80"/>
      <c r="K964" s="80"/>
      <c r="L964" s="80"/>
      <c r="M964" s="177"/>
      <c r="N964" s="80"/>
      <c r="O964" s="80"/>
      <c r="P964" s="80"/>
      <c r="Q964" s="80"/>
      <c r="R964" s="80"/>
      <c r="S964" s="80"/>
      <c r="T964" s="80"/>
      <c r="U964" s="80"/>
      <c r="V964" s="80"/>
      <c r="W964" s="80"/>
      <c r="X964" s="80"/>
      <c r="Y964" s="80"/>
      <c r="Z964" s="80"/>
      <c r="AA964" s="80"/>
    </row>
    <row r="965" spans="1:27" ht="12" customHeight="1">
      <c r="A965" s="80"/>
      <c r="B965" s="80"/>
      <c r="C965" s="80"/>
      <c r="D965" s="80"/>
      <c r="E965" s="80"/>
      <c r="F965" s="80"/>
      <c r="G965" s="80"/>
      <c r="H965" s="80"/>
      <c r="I965" s="80"/>
      <c r="J965" s="80"/>
      <c r="K965" s="80"/>
      <c r="L965" s="80"/>
      <c r="M965" s="177"/>
      <c r="N965" s="80"/>
      <c r="O965" s="80"/>
      <c r="P965" s="80"/>
      <c r="Q965" s="80"/>
      <c r="R965" s="80"/>
      <c r="S965" s="80"/>
      <c r="T965" s="80"/>
      <c r="U965" s="80"/>
      <c r="V965" s="80"/>
      <c r="W965" s="80"/>
      <c r="X965" s="80"/>
      <c r="Y965" s="80"/>
      <c r="Z965" s="80"/>
      <c r="AA965" s="80"/>
    </row>
    <row r="966" spans="1:27" ht="12" customHeight="1">
      <c r="A966" s="80"/>
      <c r="B966" s="80"/>
      <c r="C966" s="80"/>
      <c r="D966" s="80"/>
      <c r="E966" s="80"/>
      <c r="F966" s="80"/>
      <c r="G966" s="80"/>
      <c r="H966" s="80"/>
      <c r="I966" s="80"/>
      <c r="J966" s="80"/>
      <c r="K966" s="80"/>
      <c r="L966" s="80"/>
      <c r="M966" s="177"/>
      <c r="N966" s="80"/>
      <c r="O966" s="80"/>
      <c r="P966" s="80"/>
      <c r="Q966" s="80"/>
      <c r="R966" s="80"/>
      <c r="S966" s="80"/>
      <c r="T966" s="80"/>
      <c r="U966" s="80"/>
      <c r="V966" s="80"/>
      <c r="W966" s="80"/>
      <c r="X966" s="80"/>
      <c r="Y966" s="80"/>
      <c r="Z966" s="80"/>
      <c r="AA966" s="80"/>
    </row>
    <row r="967" spans="1:27" ht="12" customHeight="1">
      <c r="A967" s="80"/>
      <c r="B967" s="80"/>
      <c r="C967" s="80"/>
      <c r="D967" s="80"/>
      <c r="E967" s="80"/>
      <c r="F967" s="80"/>
      <c r="G967" s="80"/>
      <c r="H967" s="80"/>
      <c r="I967" s="80"/>
      <c r="J967" s="80"/>
      <c r="K967" s="80"/>
      <c r="L967" s="80"/>
      <c r="M967" s="177"/>
      <c r="N967" s="80"/>
      <c r="O967" s="80"/>
      <c r="P967" s="80"/>
      <c r="Q967" s="80"/>
      <c r="R967" s="80"/>
      <c r="S967" s="80"/>
      <c r="T967" s="80"/>
      <c r="U967" s="80"/>
      <c r="V967" s="80"/>
      <c r="W967" s="80"/>
      <c r="X967" s="80"/>
      <c r="Y967" s="80"/>
      <c r="Z967" s="80"/>
      <c r="AA967" s="80"/>
    </row>
    <row r="968" spans="1:27" ht="12" customHeight="1">
      <c r="A968" s="80"/>
      <c r="B968" s="80"/>
      <c r="C968" s="80"/>
      <c r="D968" s="80"/>
      <c r="E968" s="80"/>
      <c r="F968" s="80"/>
      <c r="G968" s="80"/>
      <c r="H968" s="80"/>
      <c r="I968" s="80"/>
      <c r="J968" s="80"/>
      <c r="K968" s="80"/>
      <c r="L968" s="80"/>
      <c r="M968" s="177"/>
      <c r="N968" s="80"/>
      <c r="O968" s="80"/>
      <c r="P968" s="80"/>
      <c r="Q968" s="80"/>
      <c r="R968" s="80"/>
      <c r="S968" s="80"/>
      <c r="T968" s="80"/>
      <c r="U968" s="80"/>
      <c r="V968" s="80"/>
      <c r="W968" s="80"/>
      <c r="X968" s="80"/>
      <c r="Y968" s="80"/>
      <c r="Z968" s="80"/>
      <c r="AA968" s="80"/>
    </row>
    <row r="969" spans="1:27" ht="12" customHeight="1">
      <c r="A969" s="80"/>
      <c r="B969" s="80"/>
      <c r="C969" s="80"/>
      <c r="D969" s="80"/>
      <c r="E969" s="80"/>
      <c r="F969" s="80"/>
      <c r="G969" s="80"/>
      <c r="H969" s="80"/>
      <c r="I969" s="80"/>
      <c r="J969" s="80"/>
      <c r="K969" s="80"/>
      <c r="L969" s="80"/>
      <c r="M969" s="177"/>
      <c r="N969" s="80"/>
      <c r="O969" s="80"/>
      <c r="P969" s="80"/>
      <c r="Q969" s="80"/>
      <c r="R969" s="80"/>
      <c r="S969" s="80"/>
      <c r="T969" s="80"/>
      <c r="U969" s="80"/>
      <c r="V969" s="80"/>
      <c r="W969" s="80"/>
      <c r="X969" s="80"/>
      <c r="Y969" s="80"/>
      <c r="Z969" s="80"/>
      <c r="AA969" s="80"/>
    </row>
    <row r="970" spans="1:27" ht="12" customHeight="1">
      <c r="A970" s="80"/>
      <c r="B970" s="80"/>
      <c r="C970" s="80"/>
      <c r="D970" s="80"/>
      <c r="E970" s="80"/>
      <c r="F970" s="80"/>
      <c r="G970" s="80"/>
      <c r="H970" s="80"/>
      <c r="I970" s="80"/>
      <c r="J970" s="80"/>
      <c r="K970" s="80"/>
      <c r="L970" s="80"/>
      <c r="M970" s="177"/>
      <c r="N970" s="80"/>
      <c r="O970" s="80"/>
      <c r="P970" s="80"/>
      <c r="Q970" s="80"/>
      <c r="R970" s="80"/>
      <c r="S970" s="80"/>
      <c r="T970" s="80"/>
      <c r="U970" s="80"/>
      <c r="V970" s="80"/>
      <c r="W970" s="80"/>
      <c r="X970" s="80"/>
      <c r="Y970" s="80"/>
      <c r="Z970" s="80"/>
      <c r="AA970" s="80"/>
    </row>
    <row r="971" spans="1:27" ht="12" customHeight="1">
      <c r="A971" s="80"/>
      <c r="B971" s="80"/>
      <c r="C971" s="80"/>
      <c r="D971" s="80"/>
      <c r="E971" s="80"/>
      <c r="F971" s="80"/>
      <c r="G971" s="80"/>
      <c r="H971" s="80"/>
      <c r="I971" s="80"/>
      <c r="J971" s="80"/>
      <c r="K971" s="80"/>
      <c r="L971" s="80"/>
      <c r="M971" s="177"/>
      <c r="N971" s="80"/>
      <c r="O971" s="80"/>
      <c r="P971" s="80"/>
      <c r="Q971" s="80"/>
      <c r="R971" s="80"/>
      <c r="S971" s="80"/>
      <c r="T971" s="80"/>
      <c r="U971" s="80"/>
      <c r="V971" s="80"/>
      <c r="W971" s="80"/>
      <c r="X971" s="80"/>
      <c r="Y971" s="80"/>
      <c r="Z971" s="80"/>
      <c r="AA971" s="80"/>
    </row>
    <row r="972" spans="1:27" ht="12" customHeight="1">
      <c r="A972" s="80"/>
      <c r="B972" s="80"/>
      <c r="C972" s="80"/>
      <c r="D972" s="80"/>
      <c r="E972" s="80"/>
      <c r="F972" s="80"/>
      <c r="G972" s="80"/>
      <c r="H972" s="80"/>
      <c r="I972" s="80"/>
      <c r="J972" s="80"/>
      <c r="K972" s="80"/>
      <c r="L972" s="80"/>
      <c r="M972" s="177"/>
      <c r="N972" s="80"/>
      <c r="O972" s="80"/>
      <c r="P972" s="80"/>
      <c r="Q972" s="80"/>
      <c r="R972" s="80"/>
      <c r="S972" s="80"/>
      <c r="T972" s="80"/>
      <c r="U972" s="80"/>
      <c r="V972" s="80"/>
      <c r="W972" s="80"/>
      <c r="X972" s="80"/>
      <c r="Y972" s="80"/>
      <c r="Z972" s="80"/>
      <c r="AA972" s="80"/>
    </row>
    <row r="973" spans="1:27" ht="12" customHeight="1">
      <c r="A973" s="80"/>
      <c r="B973" s="80"/>
      <c r="C973" s="80"/>
      <c r="D973" s="80"/>
      <c r="E973" s="80"/>
      <c r="F973" s="80"/>
      <c r="G973" s="80"/>
      <c r="H973" s="80"/>
      <c r="I973" s="80"/>
      <c r="J973" s="80"/>
      <c r="K973" s="80"/>
      <c r="L973" s="80"/>
      <c r="M973" s="177"/>
      <c r="N973" s="80"/>
      <c r="O973" s="80"/>
      <c r="P973" s="80"/>
      <c r="Q973" s="80"/>
      <c r="R973" s="80"/>
      <c r="S973" s="80"/>
      <c r="T973" s="80"/>
      <c r="U973" s="80"/>
      <c r="V973" s="80"/>
      <c r="W973" s="80"/>
      <c r="X973" s="80"/>
      <c r="Y973" s="80"/>
      <c r="Z973" s="80"/>
      <c r="AA973" s="80"/>
    </row>
    <row r="974" spans="1:27" ht="12" customHeight="1">
      <c r="A974" s="80"/>
      <c r="B974" s="80"/>
      <c r="C974" s="80"/>
      <c r="D974" s="80"/>
      <c r="E974" s="80"/>
      <c r="F974" s="80"/>
      <c r="G974" s="80"/>
      <c r="H974" s="80"/>
      <c r="I974" s="80"/>
      <c r="J974" s="80"/>
      <c r="K974" s="80"/>
      <c r="L974" s="80"/>
      <c r="M974" s="177"/>
      <c r="N974" s="80"/>
      <c r="O974" s="80"/>
      <c r="P974" s="80"/>
      <c r="Q974" s="80"/>
      <c r="R974" s="80"/>
      <c r="S974" s="80"/>
      <c r="T974" s="80"/>
      <c r="U974" s="80"/>
      <c r="V974" s="80"/>
      <c r="W974" s="80"/>
      <c r="X974" s="80"/>
      <c r="Y974" s="80"/>
      <c r="Z974" s="80"/>
      <c r="AA974" s="80"/>
    </row>
    <row r="975" spans="1:27" ht="12" customHeight="1">
      <c r="A975" s="80"/>
      <c r="B975" s="80"/>
      <c r="C975" s="80"/>
      <c r="D975" s="80"/>
      <c r="E975" s="80"/>
      <c r="F975" s="80"/>
      <c r="G975" s="80"/>
      <c r="H975" s="80"/>
      <c r="I975" s="80"/>
      <c r="J975" s="80"/>
      <c r="K975" s="80"/>
      <c r="L975" s="80"/>
      <c r="M975" s="177"/>
      <c r="N975" s="80"/>
      <c r="O975" s="80"/>
      <c r="P975" s="80"/>
      <c r="Q975" s="80"/>
      <c r="R975" s="80"/>
      <c r="S975" s="80"/>
      <c r="T975" s="80"/>
      <c r="U975" s="80"/>
      <c r="V975" s="80"/>
      <c r="W975" s="80"/>
      <c r="X975" s="80"/>
      <c r="Y975" s="80"/>
      <c r="Z975" s="80"/>
      <c r="AA975" s="80"/>
    </row>
    <row r="976" spans="1:27" ht="12" customHeight="1">
      <c r="A976" s="80"/>
      <c r="B976" s="80"/>
      <c r="C976" s="80"/>
      <c r="D976" s="80"/>
      <c r="E976" s="80"/>
      <c r="F976" s="80"/>
      <c r="G976" s="80"/>
      <c r="H976" s="80"/>
      <c r="I976" s="80"/>
      <c r="J976" s="80"/>
      <c r="K976" s="80"/>
      <c r="L976" s="80"/>
      <c r="M976" s="177"/>
      <c r="N976" s="80"/>
      <c r="O976" s="80"/>
      <c r="P976" s="80"/>
      <c r="Q976" s="80"/>
      <c r="R976" s="80"/>
      <c r="S976" s="80"/>
      <c r="T976" s="80"/>
      <c r="U976" s="80"/>
      <c r="V976" s="80"/>
      <c r="W976" s="80"/>
      <c r="X976" s="80"/>
      <c r="Y976" s="80"/>
      <c r="Z976" s="80"/>
      <c r="AA976" s="80"/>
    </row>
    <row r="977" spans="1:27" ht="12" customHeight="1">
      <c r="A977" s="80"/>
      <c r="B977" s="80"/>
      <c r="C977" s="80"/>
      <c r="D977" s="80"/>
      <c r="E977" s="80"/>
      <c r="F977" s="80"/>
      <c r="G977" s="80"/>
      <c r="H977" s="80"/>
      <c r="I977" s="80"/>
      <c r="J977" s="80"/>
      <c r="K977" s="80"/>
      <c r="L977" s="80"/>
      <c r="M977" s="177"/>
      <c r="N977" s="80"/>
      <c r="O977" s="80"/>
      <c r="P977" s="80"/>
      <c r="Q977" s="80"/>
      <c r="R977" s="80"/>
      <c r="S977" s="80"/>
      <c r="T977" s="80"/>
      <c r="U977" s="80"/>
      <c r="V977" s="80"/>
      <c r="W977" s="80"/>
      <c r="X977" s="80"/>
      <c r="Y977" s="80"/>
      <c r="Z977" s="80"/>
      <c r="AA977" s="80"/>
    </row>
    <row r="978" spans="1:27" ht="12" customHeight="1">
      <c r="A978" s="80"/>
      <c r="B978" s="80"/>
      <c r="C978" s="80"/>
      <c r="D978" s="80"/>
      <c r="E978" s="80"/>
      <c r="F978" s="80"/>
      <c r="G978" s="80"/>
      <c r="H978" s="80"/>
      <c r="I978" s="80"/>
      <c r="J978" s="80"/>
      <c r="K978" s="80"/>
      <c r="L978" s="80"/>
      <c r="M978" s="177"/>
      <c r="N978" s="80"/>
      <c r="O978" s="80"/>
      <c r="P978" s="80"/>
      <c r="Q978" s="80"/>
      <c r="R978" s="80"/>
      <c r="S978" s="80"/>
      <c r="T978" s="80"/>
      <c r="U978" s="80"/>
      <c r="V978" s="80"/>
      <c r="W978" s="80"/>
      <c r="X978" s="80"/>
      <c r="Y978" s="80"/>
      <c r="Z978" s="80"/>
      <c r="AA978" s="80"/>
    </row>
    <row r="979" spans="1:27" ht="12" customHeight="1">
      <c r="A979" s="80"/>
      <c r="B979" s="80"/>
      <c r="C979" s="80"/>
      <c r="D979" s="80"/>
      <c r="E979" s="80"/>
      <c r="F979" s="80"/>
      <c r="G979" s="80"/>
      <c r="H979" s="80"/>
      <c r="I979" s="80"/>
      <c r="J979" s="80"/>
      <c r="K979" s="80"/>
      <c r="L979" s="80"/>
      <c r="M979" s="177"/>
      <c r="N979" s="80"/>
      <c r="O979" s="80"/>
      <c r="P979" s="80"/>
      <c r="Q979" s="80"/>
      <c r="R979" s="80"/>
      <c r="S979" s="80"/>
      <c r="T979" s="80"/>
      <c r="U979" s="80"/>
      <c r="V979" s="80"/>
      <c r="W979" s="80"/>
      <c r="X979" s="80"/>
      <c r="Y979" s="80"/>
      <c r="Z979" s="80"/>
      <c r="AA979" s="80"/>
    </row>
    <row r="980" spans="1:27" ht="12" customHeight="1">
      <c r="A980" s="80"/>
      <c r="B980" s="80"/>
      <c r="C980" s="80"/>
      <c r="D980" s="80"/>
      <c r="E980" s="80"/>
      <c r="F980" s="80"/>
      <c r="G980" s="80"/>
      <c r="H980" s="80"/>
      <c r="I980" s="80"/>
      <c r="J980" s="80"/>
      <c r="K980" s="80"/>
      <c r="L980" s="80"/>
      <c r="M980" s="177"/>
      <c r="N980" s="80"/>
      <c r="O980" s="80"/>
      <c r="P980" s="80"/>
      <c r="Q980" s="80"/>
      <c r="R980" s="80"/>
      <c r="S980" s="80"/>
      <c r="T980" s="80"/>
      <c r="U980" s="80"/>
      <c r="V980" s="80"/>
      <c r="W980" s="80"/>
      <c r="X980" s="80"/>
      <c r="Y980" s="80"/>
      <c r="Z980" s="80"/>
      <c r="AA980" s="80"/>
    </row>
    <row r="981" spans="1:27" ht="12" customHeight="1">
      <c r="A981" s="80"/>
      <c r="B981" s="80"/>
      <c r="C981" s="80"/>
      <c r="D981" s="80"/>
      <c r="E981" s="80"/>
      <c r="F981" s="80"/>
      <c r="G981" s="80"/>
      <c r="H981" s="80"/>
      <c r="I981" s="80"/>
      <c r="J981" s="80"/>
      <c r="K981" s="80"/>
      <c r="L981" s="80"/>
      <c r="M981" s="177"/>
      <c r="N981" s="80"/>
      <c r="O981" s="80"/>
      <c r="P981" s="80"/>
      <c r="Q981" s="80"/>
      <c r="R981" s="80"/>
      <c r="S981" s="80"/>
      <c r="T981" s="80"/>
      <c r="U981" s="80"/>
      <c r="V981" s="80"/>
      <c r="W981" s="80"/>
      <c r="X981" s="80"/>
      <c r="Y981" s="80"/>
      <c r="Z981" s="80"/>
      <c r="AA981" s="80"/>
    </row>
    <row r="982" spans="1:27" ht="12" customHeight="1">
      <c r="A982" s="80"/>
      <c r="B982" s="80"/>
      <c r="C982" s="80"/>
      <c r="D982" s="80"/>
      <c r="E982" s="80"/>
      <c r="F982" s="80"/>
      <c r="G982" s="80"/>
      <c r="H982" s="80"/>
      <c r="I982" s="80"/>
      <c r="J982" s="80"/>
      <c r="K982" s="80"/>
      <c r="L982" s="80"/>
      <c r="M982" s="177"/>
      <c r="N982" s="80"/>
      <c r="O982" s="80"/>
      <c r="P982" s="80"/>
      <c r="Q982" s="80"/>
      <c r="R982" s="80"/>
      <c r="S982" s="80"/>
      <c r="T982" s="80"/>
      <c r="U982" s="80"/>
      <c r="V982" s="80"/>
      <c r="W982" s="80"/>
      <c r="X982" s="80"/>
      <c r="Y982" s="80"/>
      <c r="Z982" s="80"/>
      <c r="AA982" s="80"/>
    </row>
    <row r="983" spans="1:27" ht="12" customHeight="1">
      <c r="A983" s="80"/>
      <c r="B983" s="80"/>
      <c r="C983" s="80"/>
      <c r="D983" s="80"/>
      <c r="E983" s="80"/>
      <c r="F983" s="80"/>
      <c r="G983" s="80"/>
      <c r="H983" s="80"/>
      <c r="I983" s="80"/>
      <c r="J983" s="80"/>
      <c r="K983" s="80"/>
      <c r="L983" s="80"/>
      <c r="M983" s="177"/>
      <c r="N983" s="80"/>
      <c r="O983" s="80"/>
      <c r="P983" s="80"/>
      <c r="Q983" s="80"/>
      <c r="R983" s="80"/>
      <c r="S983" s="80"/>
      <c r="T983" s="80"/>
      <c r="U983" s="80"/>
      <c r="V983" s="80"/>
      <c r="W983" s="80"/>
      <c r="X983" s="80"/>
      <c r="Y983" s="80"/>
      <c r="Z983" s="80"/>
      <c r="AA983" s="80"/>
    </row>
    <row r="984" spans="1:27" ht="12" customHeight="1">
      <c r="A984" s="80"/>
      <c r="B984" s="80"/>
      <c r="C984" s="80"/>
      <c r="D984" s="80"/>
      <c r="E984" s="80"/>
      <c r="F984" s="80"/>
      <c r="G984" s="80"/>
      <c r="H984" s="80"/>
      <c r="I984" s="80"/>
      <c r="J984" s="80"/>
      <c r="K984" s="80"/>
      <c r="L984" s="80"/>
      <c r="M984" s="177"/>
      <c r="N984" s="80"/>
      <c r="O984" s="80"/>
      <c r="P984" s="80"/>
      <c r="Q984" s="80"/>
      <c r="R984" s="80"/>
      <c r="S984" s="80"/>
      <c r="T984" s="80"/>
      <c r="U984" s="80"/>
      <c r="V984" s="80"/>
      <c r="W984" s="80"/>
      <c r="X984" s="80"/>
      <c r="Y984" s="80"/>
      <c r="Z984" s="80"/>
      <c r="AA984" s="80"/>
    </row>
    <row r="985" spans="1:27" ht="12" customHeight="1">
      <c r="A985" s="80"/>
      <c r="B985" s="80"/>
      <c r="C985" s="80"/>
      <c r="D985" s="80"/>
      <c r="E985" s="80"/>
      <c r="F985" s="80"/>
      <c r="G985" s="80"/>
      <c r="H985" s="80"/>
      <c r="I985" s="80"/>
      <c r="J985" s="80"/>
      <c r="K985" s="80"/>
      <c r="L985" s="80"/>
      <c r="M985" s="177"/>
      <c r="N985" s="80"/>
      <c r="O985" s="80"/>
      <c r="P985" s="80"/>
      <c r="Q985" s="80"/>
      <c r="R985" s="80"/>
      <c r="S985" s="80"/>
      <c r="T985" s="80"/>
      <c r="U985" s="80"/>
      <c r="V985" s="80"/>
      <c r="W985" s="80"/>
      <c r="X985" s="80"/>
      <c r="Y985" s="80"/>
      <c r="Z985" s="80"/>
      <c r="AA985" s="80"/>
    </row>
    <row r="986" spans="1:27" ht="12" customHeight="1">
      <c r="A986" s="80"/>
      <c r="B986" s="80"/>
      <c r="C986" s="80"/>
      <c r="D986" s="80"/>
      <c r="E986" s="80"/>
      <c r="F986" s="80"/>
      <c r="G986" s="80"/>
      <c r="H986" s="80"/>
      <c r="I986" s="80"/>
      <c r="J986" s="80"/>
      <c r="K986" s="80"/>
      <c r="L986" s="80"/>
      <c r="M986" s="177"/>
      <c r="N986" s="80"/>
      <c r="O986" s="80"/>
      <c r="P986" s="80"/>
      <c r="Q986" s="80"/>
      <c r="R986" s="80"/>
      <c r="S986" s="80"/>
      <c r="T986" s="80"/>
      <c r="U986" s="80"/>
      <c r="V986" s="80"/>
      <c r="W986" s="80"/>
      <c r="X986" s="80"/>
      <c r="Y986" s="80"/>
      <c r="Z986" s="80"/>
      <c r="AA986" s="80"/>
    </row>
    <row r="987" spans="1:27" ht="12" customHeight="1">
      <c r="A987" s="80"/>
      <c r="B987" s="80"/>
      <c r="C987" s="80"/>
      <c r="D987" s="80"/>
      <c r="E987" s="80"/>
      <c r="F987" s="80"/>
      <c r="G987" s="80"/>
      <c r="H987" s="80"/>
      <c r="I987" s="80"/>
      <c r="J987" s="80"/>
      <c r="K987" s="80"/>
      <c r="L987" s="80"/>
      <c r="M987" s="177"/>
      <c r="N987" s="80"/>
      <c r="O987" s="80"/>
      <c r="P987" s="80"/>
      <c r="Q987" s="80"/>
      <c r="R987" s="80"/>
      <c r="S987" s="80"/>
      <c r="T987" s="80"/>
      <c r="U987" s="80"/>
      <c r="V987" s="80"/>
      <c r="W987" s="80"/>
      <c r="X987" s="80"/>
      <c r="Y987" s="80"/>
      <c r="Z987" s="80"/>
      <c r="AA987" s="80"/>
    </row>
    <row r="988" spans="1:27" ht="12" customHeight="1">
      <c r="A988" s="80"/>
      <c r="B988" s="80"/>
      <c r="C988" s="80"/>
      <c r="D988" s="80"/>
      <c r="E988" s="80"/>
      <c r="F988" s="80"/>
      <c r="G988" s="80"/>
      <c r="H988" s="80"/>
      <c r="I988" s="80"/>
      <c r="J988" s="80"/>
      <c r="K988" s="80"/>
      <c r="L988" s="80"/>
      <c r="M988" s="177"/>
      <c r="N988" s="80"/>
      <c r="O988" s="80"/>
      <c r="P988" s="80"/>
      <c r="Q988" s="80"/>
      <c r="R988" s="80"/>
      <c r="S988" s="80"/>
      <c r="T988" s="80"/>
      <c r="U988" s="80"/>
      <c r="V988" s="80"/>
      <c r="W988" s="80"/>
      <c r="X988" s="80"/>
      <c r="Y988" s="80"/>
      <c r="Z988" s="80"/>
      <c r="AA988" s="80"/>
    </row>
    <row r="989" spans="1:27" ht="12" customHeight="1">
      <c r="A989" s="80"/>
      <c r="B989" s="80"/>
      <c r="C989" s="80"/>
      <c r="D989" s="80"/>
      <c r="E989" s="80"/>
      <c r="F989" s="80"/>
      <c r="G989" s="80"/>
      <c r="H989" s="80"/>
      <c r="I989" s="80"/>
      <c r="J989" s="80"/>
      <c r="K989" s="80"/>
      <c r="L989" s="80"/>
      <c r="M989" s="177"/>
      <c r="N989" s="80"/>
      <c r="O989" s="80"/>
      <c r="P989" s="80"/>
      <c r="Q989" s="80"/>
      <c r="R989" s="80"/>
      <c r="S989" s="80"/>
      <c r="T989" s="80"/>
      <c r="U989" s="80"/>
      <c r="V989" s="80"/>
      <c r="W989" s="80"/>
      <c r="X989" s="80"/>
      <c r="Y989" s="80"/>
      <c r="Z989" s="80"/>
      <c r="AA989" s="80"/>
    </row>
    <row r="990" spans="1:27" ht="12" customHeight="1">
      <c r="A990" s="80"/>
      <c r="B990" s="80"/>
      <c r="C990" s="80"/>
      <c r="D990" s="80"/>
      <c r="E990" s="80"/>
      <c r="F990" s="80"/>
      <c r="G990" s="80"/>
      <c r="H990" s="80"/>
      <c r="I990" s="80"/>
      <c r="J990" s="80"/>
      <c r="K990" s="80"/>
      <c r="L990" s="80"/>
      <c r="M990" s="177"/>
      <c r="N990" s="80"/>
      <c r="O990" s="80"/>
      <c r="P990" s="80"/>
      <c r="Q990" s="80"/>
      <c r="R990" s="80"/>
      <c r="S990" s="80"/>
      <c r="T990" s="80"/>
      <c r="U990" s="80"/>
      <c r="V990" s="80"/>
      <c r="W990" s="80"/>
      <c r="X990" s="80"/>
      <c r="Y990" s="80"/>
      <c r="Z990" s="80"/>
      <c r="AA990" s="80"/>
    </row>
    <row r="991" spans="1:27" ht="12" customHeight="1">
      <c r="A991" s="80"/>
      <c r="B991" s="80"/>
      <c r="C991" s="80"/>
      <c r="D991" s="80"/>
      <c r="E991" s="80"/>
      <c r="F991" s="80"/>
      <c r="G991" s="80"/>
      <c r="H991" s="80"/>
      <c r="I991" s="80"/>
      <c r="J991" s="80"/>
      <c r="K991" s="80"/>
      <c r="L991" s="80"/>
      <c r="M991" s="177"/>
      <c r="N991" s="80"/>
      <c r="O991" s="80"/>
      <c r="P991" s="80"/>
      <c r="Q991" s="80"/>
      <c r="R991" s="80"/>
      <c r="S991" s="80"/>
      <c r="T991" s="80"/>
      <c r="U991" s="80"/>
      <c r="V991" s="80"/>
      <c r="W991" s="80"/>
      <c r="X991" s="80"/>
      <c r="Y991" s="80"/>
      <c r="Z991" s="80"/>
      <c r="AA991" s="80"/>
    </row>
    <row r="992" spans="1:27" ht="12" customHeight="1">
      <c r="A992" s="80"/>
      <c r="B992" s="80"/>
      <c r="C992" s="80"/>
      <c r="D992" s="80"/>
      <c r="E992" s="80"/>
      <c r="F992" s="80"/>
      <c r="G992" s="80"/>
      <c r="H992" s="80"/>
      <c r="I992" s="80"/>
      <c r="J992" s="80"/>
      <c r="K992" s="80"/>
      <c r="L992" s="80"/>
      <c r="M992" s="177"/>
      <c r="N992" s="80"/>
      <c r="O992" s="80"/>
      <c r="P992" s="80"/>
      <c r="Q992" s="80"/>
      <c r="R992" s="80"/>
      <c r="S992" s="80"/>
      <c r="T992" s="80"/>
      <c r="U992" s="80"/>
      <c r="V992" s="80"/>
      <c r="W992" s="80"/>
      <c r="X992" s="80"/>
      <c r="Y992" s="80"/>
      <c r="Z992" s="80"/>
      <c r="AA992" s="80"/>
    </row>
    <row r="993" spans="1:27" ht="12" customHeight="1">
      <c r="A993" s="80"/>
      <c r="B993" s="80"/>
      <c r="C993" s="80"/>
      <c r="D993" s="80"/>
      <c r="E993" s="80"/>
      <c r="F993" s="80"/>
      <c r="G993" s="80"/>
      <c r="H993" s="80"/>
      <c r="I993" s="80"/>
      <c r="J993" s="80"/>
      <c r="K993" s="80"/>
      <c r="L993" s="80"/>
      <c r="M993" s="177"/>
      <c r="N993" s="80"/>
      <c r="O993" s="80"/>
      <c r="P993" s="80"/>
      <c r="Q993" s="80"/>
      <c r="R993" s="80"/>
      <c r="S993" s="80"/>
      <c r="T993" s="80"/>
      <c r="U993" s="80"/>
      <c r="V993" s="80"/>
      <c r="W993" s="80"/>
      <c r="X993" s="80"/>
      <c r="Y993" s="80"/>
      <c r="Z993" s="80"/>
      <c r="AA993" s="80"/>
    </row>
    <row r="994" spans="1:27" ht="12" customHeight="1">
      <c r="A994" s="80"/>
      <c r="B994" s="80"/>
      <c r="C994" s="80"/>
      <c r="D994" s="80"/>
      <c r="E994" s="80"/>
      <c r="F994" s="80"/>
      <c r="G994" s="80"/>
      <c r="H994" s="80"/>
      <c r="I994" s="80"/>
      <c r="J994" s="80"/>
      <c r="K994" s="80"/>
      <c r="L994" s="80"/>
      <c r="M994" s="177"/>
      <c r="N994" s="80"/>
      <c r="O994" s="80"/>
      <c r="P994" s="80"/>
      <c r="Q994" s="80"/>
      <c r="R994" s="80"/>
      <c r="S994" s="80"/>
      <c r="T994" s="80"/>
      <c r="U994" s="80"/>
      <c r="V994" s="80"/>
      <c r="W994" s="80"/>
      <c r="X994" s="80"/>
      <c r="Y994" s="80"/>
      <c r="Z994" s="80"/>
      <c r="AA994" s="80"/>
    </row>
    <row r="995" spans="1:27" ht="12" customHeight="1">
      <c r="A995" s="80"/>
      <c r="B995" s="80"/>
      <c r="C995" s="80"/>
      <c r="D995" s="80"/>
      <c r="E995" s="80"/>
      <c r="F995" s="80"/>
      <c r="G995" s="80"/>
      <c r="H995" s="80"/>
      <c r="I995" s="80"/>
      <c r="J995" s="80"/>
      <c r="K995" s="80"/>
      <c r="L995" s="80"/>
      <c r="M995" s="177"/>
      <c r="N995" s="80"/>
      <c r="O995" s="80"/>
      <c r="P995" s="80"/>
      <c r="Q995" s="80"/>
      <c r="R995" s="80"/>
      <c r="S995" s="80"/>
      <c r="T995" s="80"/>
      <c r="U995" s="80"/>
      <c r="V995" s="80"/>
      <c r="W995" s="80"/>
      <c r="X995" s="80"/>
      <c r="Y995" s="80"/>
      <c r="Z995" s="80"/>
      <c r="AA995" s="80"/>
    </row>
    <row r="996" spans="1:27" ht="12" customHeight="1">
      <c r="A996" s="80"/>
      <c r="B996" s="80"/>
      <c r="C996" s="80"/>
      <c r="D996" s="80"/>
      <c r="E996" s="80"/>
      <c r="F996" s="80"/>
      <c r="G996" s="80"/>
      <c r="H996" s="80"/>
      <c r="I996" s="80"/>
      <c r="J996" s="80"/>
      <c r="K996" s="80"/>
      <c r="L996" s="80"/>
      <c r="M996" s="177"/>
      <c r="N996" s="80"/>
      <c r="O996" s="80"/>
      <c r="P996" s="80"/>
      <c r="Q996" s="80"/>
      <c r="R996" s="80"/>
      <c r="S996" s="80"/>
      <c r="T996" s="80"/>
      <c r="U996" s="80"/>
      <c r="V996" s="80"/>
      <c r="W996" s="80"/>
      <c r="X996" s="80"/>
      <c r="Y996" s="80"/>
      <c r="Z996" s="80"/>
      <c r="AA996" s="80"/>
    </row>
    <row r="997" spans="1:27" ht="12" customHeight="1">
      <c r="A997" s="80"/>
      <c r="B997" s="80"/>
      <c r="C997" s="80"/>
      <c r="D997" s="80"/>
      <c r="E997" s="80"/>
      <c r="F997" s="80"/>
      <c r="G997" s="80"/>
      <c r="H997" s="80"/>
      <c r="I997" s="80"/>
      <c r="J997" s="80"/>
      <c r="K997" s="80"/>
      <c r="L997" s="80"/>
      <c r="M997" s="177"/>
      <c r="N997" s="80"/>
      <c r="O997" s="80"/>
      <c r="P997" s="80"/>
      <c r="Q997" s="80"/>
      <c r="R997" s="80"/>
      <c r="S997" s="80"/>
      <c r="T997" s="80"/>
      <c r="U997" s="80"/>
      <c r="V997" s="80"/>
      <c r="W997" s="80"/>
      <c r="X997" s="80"/>
      <c r="Y997" s="80"/>
      <c r="Z997" s="80"/>
      <c r="AA997" s="80"/>
    </row>
    <row r="998" spans="1:27" ht="12" customHeight="1">
      <c r="A998" s="80"/>
      <c r="B998" s="80"/>
      <c r="C998" s="80"/>
      <c r="D998" s="80"/>
      <c r="E998" s="80"/>
      <c r="F998" s="80"/>
      <c r="G998" s="80"/>
      <c r="H998" s="80"/>
      <c r="I998" s="80"/>
      <c r="J998" s="80"/>
      <c r="K998" s="80"/>
      <c r="L998" s="80"/>
      <c r="M998" s="177"/>
      <c r="N998" s="80"/>
      <c r="O998" s="80"/>
      <c r="P998" s="80"/>
      <c r="Q998" s="80"/>
      <c r="R998" s="80"/>
      <c r="S998" s="80"/>
      <c r="T998" s="80"/>
      <c r="U998" s="80"/>
      <c r="V998" s="80"/>
      <c r="W998" s="80"/>
      <c r="X998" s="80"/>
      <c r="Y998" s="80"/>
      <c r="Z998" s="80"/>
      <c r="AA998" s="80"/>
    </row>
    <row r="999" spans="1:27" ht="12" customHeight="1">
      <c r="A999" s="80"/>
      <c r="B999" s="80"/>
      <c r="C999" s="80"/>
      <c r="D999" s="80"/>
      <c r="E999" s="80"/>
      <c r="F999" s="80"/>
      <c r="G999" s="80"/>
      <c r="H999" s="80"/>
      <c r="I999" s="80"/>
      <c r="J999" s="80"/>
      <c r="K999" s="80"/>
      <c r="L999" s="80"/>
      <c r="M999" s="177"/>
      <c r="N999" s="80"/>
      <c r="O999" s="80"/>
      <c r="P999" s="80"/>
      <c r="Q999" s="80"/>
      <c r="R999" s="80"/>
      <c r="S999" s="80"/>
      <c r="T999" s="80"/>
      <c r="U999" s="80"/>
      <c r="V999" s="80"/>
      <c r="W999" s="80"/>
      <c r="X999" s="80"/>
      <c r="Y999" s="80"/>
      <c r="Z999" s="80"/>
      <c r="AA999" s="80"/>
    </row>
    <row r="1000" spans="1:27" ht="12" customHeight="1">
      <c r="A1000" s="80"/>
      <c r="B1000" s="80"/>
      <c r="C1000" s="80"/>
      <c r="D1000" s="80"/>
      <c r="E1000" s="80"/>
      <c r="F1000" s="80"/>
      <c r="G1000" s="80"/>
      <c r="H1000" s="80"/>
      <c r="I1000" s="80"/>
      <c r="J1000" s="80"/>
      <c r="K1000" s="80"/>
      <c r="L1000" s="80"/>
      <c r="M1000" s="177"/>
      <c r="N1000" s="80"/>
      <c r="O1000" s="80"/>
      <c r="P1000" s="80"/>
      <c r="Q1000" s="80"/>
      <c r="R1000" s="80"/>
      <c r="S1000" s="80"/>
      <c r="T1000" s="80"/>
      <c r="U1000" s="80"/>
      <c r="V1000" s="80"/>
      <c r="W1000" s="80"/>
      <c r="X1000" s="80"/>
      <c r="Y1000" s="80"/>
      <c r="Z1000" s="80"/>
      <c r="AA1000" s="80"/>
    </row>
    <row r="1001" spans="1:27" ht="12" customHeight="1">
      <c r="A1001" s="80"/>
      <c r="B1001" s="80"/>
      <c r="C1001" s="80"/>
      <c r="D1001" s="80"/>
      <c r="E1001" s="80"/>
      <c r="F1001" s="80"/>
      <c r="G1001" s="80"/>
      <c r="H1001" s="80"/>
      <c r="I1001" s="80"/>
      <c r="J1001" s="80"/>
      <c r="K1001" s="80"/>
      <c r="L1001" s="80"/>
      <c r="M1001" s="177"/>
      <c r="N1001" s="80"/>
      <c r="O1001" s="80"/>
      <c r="P1001" s="80"/>
      <c r="Q1001" s="80"/>
      <c r="R1001" s="80"/>
      <c r="S1001" s="80"/>
      <c r="T1001" s="80"/>
      <c r="U1001" s="80"/>
      <c r="V1001" s="80"/>
      <c r="W1001" s="80"/>
      <c r="X1001" s="80"/>
      <c r="Y1001" s="80"/>
      <c r="Z1001" s="80"/>
      <c r="AA1001" s="80"/>
    </row>
    <row r="1002" spans="1:27" ht="12" customHeight="1">
      <c r="A1002" s="80"/>
      <c r="B1002" s="80"/>
      <c r="C1002" s="80"/>
      <c r="D1002" s="80"/>
      <c r="E1002" s="80"/>
      <c r="F1002" s="80"/>
      <c r="G1002" s="80"/>
      <c r="H1002" s="80"/>
      <c r="I1002" s="80"/>
      <c r="J1002" s="80"/>
      <c r="K1002" s="80"/>
      <c r="L1002" s="80"/>
      <c r="M1002" s="177"/>
      <c r="N1002" s="80"/>
      <c r="O1002" s="80"/>
      <c r="P1002" s="80"/>
      <c r="Q1002" s="80"/>
      <c r="R1002" s="80"/>
      <c r="S1002" s="80"/>
      <c r="T1002" s="80"/>
      <c r="U1002" s="80"/>
      <c r="V1002" s="80"/>
      <c r="W1002" s="80"/>
      <c r="X1002" s="80"/>
      <c r="Y1002" s="80"/>
      <c r="Z1002" s="80"/>
      <c r="AA1002" s="80"/>
    </row>
    <row r="1003" spans="1:27" ht="12" customHeight="1">
      <c r="A1003" s="80"/>
      <c r="B1003" s="80"/>
      <c r="C1003" s="80"/>
      <c r="D1003" s="80"/>
      <c r="E1003" s="80"/>
      <c r="F1003" s="80"/>
      <c r="G1003" s="80"/>
      <c r="H1003" s="80"/>
      <c r="I1003" s="80"/>
      <c r="J1003" s="80"/>
      <c r="K1003" s="80"/>
      <c r="L1003" s="80"/>
      <c r="M1003" s="177"/>
      <c r="N1003" s="80"/>
      <c r="O1003" s="80"/>
      <c r="P1003" s="80"/>
      <c r="Q1003" s="80"/>
      <c r="R1003" s="80"/>
      <c r="S1003" s="80"/>
      <c r="T1003" s="80"/>
      <c r="U1003" s="80"/>
      <c r="V1003" s="80"/>
      <c r="W1003" s="80"/>
      <c r="X1003" s="80"/>
      <c r="Y1003" s="80"/>
      <c r="Z1003" s="80"/>
      <c r="AA1003" s="80"/>
    </row>
    <row r="1004" spans="1:27" ht="12" customHeight="1">
      <c r="A1004" s="80"/>
      <c r="B1004" s="80"/>
      <c r="C1004" s="80"/>
      <c r="D1004" s="80"/>
      <c r="E1004" s="80"/>
      <c r="F1004" s="80"/>
      <c r="G1004" s="80"/>
      <c r="H1004" s="80"/>
      <c r="I1004" s="80"/>
      <c r="J1004" s="80"/>
      <c r="K1004" s="80"/>
      <c r="L1004" s="80"/>
      <c r="M1004" s="177"/>
      <c r="N1004" s="80"/>
      <c r="O1004" s="80"/>
      <c r="P1004" s="80"/>
      <c r="Q1004" s="80"/>
      <c r="R1004" s="80"/>
      <c r="S1004" s="80"/>
      <c r="T1004" s="80"/>
      <c r="U1004" s="80"/>
      <c r="V1004" s="80"/>
      <c r="W1004" s="80"/>
      <c r="X1004" s="80"/>
      <c r="Y1004" s="80"/>
      <c r="Z1004" s="80"/>
      <c r="AA1004" s="80"/>
    </row>
    <row r="1005" spans="1:27" ht="12" customHeight="1">
      <c r="A1005" s="80"/>
      <c r="B1005" s="80"/>
      <c r="C1005" s="80"/>
      <c r="D1005" s="80"/>
      <c r="E1005" s="80"/>
      <c r="F1005" s="80"/>
      <c r="G1005" s="80"/>
      <c r="H1005" s="80"/>
      <c r="I1005" s="80"/>
      <c r="J1005" s="80"/>
      <c r="K1005" s="80"/>
      <c r="L1005" s="80"/>
      <c r="M1005" s="177"/>
      <c r="N1005" s="80"/>
      <c r="O1005" s="80"/>
      <c r="P1005" s="80"/>
      <c r="Q1005" s="80"/>
      <c r="R1005" s="80"/>
      <c r="S1005" s="80"/>
      <c r="T1005" s="80"/>
      <c r="U1005" s="80"/>
      <c r="V1005" s="80"/>
      <c r="W1005" s="80"/>
      <c r="X1005" s="80"/>
      <c r="Y1005" s="80"/>
      <c r="Z1005" s="80"/>
      <c r="AA1005" s="80"/>
    </row>
    <row r="1006" spans="1:27" ht="12" customHeight="1">
      <c r="A1006" s="80"/>
      <c r="B1006" s="80"/>
      <c r="C1006" s="80"/>
      <c r="D1006" s="80"/>
      <c r="E1006" s="80"/>
      <c r="F1006" s="80"/>
      <c r="G1006" s="80"/>
      <c r="H1006" s="80"/>
      <c r="I1006" s="80"/>
      <c r="J1006" s="80"/>
      <c r="K1006" s="80"/>
      <c r="L1006" s="80"/>
      <c r="M1006" s="177"/>
      <c r="N1006" s="80"/>
      <c r="O1006" s="80"/>
      <c r="P1006" s="80"/>
      <c r="Q1006" s="80"/>
      <c r="R1006" s="80"/>
      <c r="S1006" s="80"/>
      <c r="T1006" s="80"/>
      <c r="U1006" s="80"/>
      <c r="V1006" s="80"/>
      <c r="W1006" s="80"/>
      <c r="X1006" s="80"/>
      <c r="Y1006" s="80"/>
      <c r="Z1006" s="80"/>
      <c r="AA1006" s="80"/>
    </row>
    <row r="1007" spans="1:27" ht="12" customHeight="1">
      <c r="A1007" s="80"/>
      <c r="B1007" s="80"/>
      <c r="C1007" s="80"/>
      <c r="D1007" s="80"/>
      <c r="E1007" s="80"/>
      <c r="F1007" s="80"/>
      <c r="G1007" s="80"/>
      <c r="H1007" s="80"/>
      <c r="I1007" s="80"/>
      <c r="J1007" s="80"/>
      <c r="K1007" s="80"/>
      <c r="L1007" s="80"/>
      <c r="M1007" s="177"/>
      <c r="N1007" s="80"/>
      <c r="O1007" s="80"/>
      <c r="P1007" s="80"/>
      <c r="Q1007" s="80"/>
      <c r="R1007" s="80"/>
      <c r="S1007" s="80"/>
      <c r="T1007" s="80"/>
      <c r="U1007" s="80"/>
      <c r="V1007" s="80"/>
      <c r="W1007" s="80"/>
      <c r="X1007" s="80"/>
      <c r="Y1007" s="80"/>
      <c r="Z1007" s="80"/>
      <c r="AA1007" s="80"/>
    </row>
    <row r="1008" spans="1:27" ht="12" customHeight="1">
      <c r="A1008" s="80"/>
      <c r="B1008" s="80"/>
      <c r="C1008" s="80"/>
      <c r="D1008" s="80"/>
      <c r="E1008" s="80"/>
      <c r="F1008" s="80"/>
      <c r="G1008" s="80"/>
      <c r="H1008" s="80"/>
      <c r="I1008" s="80"/>
      <c r="J1008" s="80"/>
      <c r="K1008" s="80"/>
      <c r="L1008" s="80"/>
      <c r="M1008" s="177"/>
      <c r="N1008" s="80"/>
      <c r="O1008" s="80"/>
      <c r="P1008" s="80"/>
      <c r="Q1008" s="80"/>
      <c r="R1008" s="80"/>
      <c r="S1008" s="80"/>
      <c r="T1008" s="80"/>
      <c r="U1008" s="80"/>
      <c r="V1008" s="80"/>
      <c r="W1008" s="80"/>
      <c r="X1008" s="80"/>
      <c r="Y1008" s="80"/>
      <c r="Z1008" s="80"/>
      <c r="AA1008" s="80"/>
    </row>
    <row r="1009" spans="1:27" ht="12" customHeight="1">
      <c r="A1009" s="80"/>
      <c r="B1009" s="80"/>
      <c r="C1009" s="80"/>
      <c r="D1009" s="80"/>
      <c r="E1009" s="80"/>
      <c r="F1009" s="80"/>
      <c r="G1009" s="80"/>
      <c r="H1009" s="80"/>
      <c r="I1009" s="80"/>
      <c r="J1009" s="80"/>
      <c r="K1009" s="80"/>
      <c r="L1009" s="80"/>
      <c r="M1009" s="177"/>
      <c r="N1009" s="80"/>
      <c r="O1009" s="80"/>
      <c r="P1009" s="80"/>
      <c r="Q1009" s="80"/>
      <c r="R1009" s="80"/>
      <c r="S1009" s="80"/>
      <c r="T1009" s="80"/>
      <c r="U1009" s="80"/>
      <c r="V1009" s="80"/>
      <c r="W1009" s="80"/>
      <c r="X1009" s="80"/>
      <c r="Y1009" s="80"/>
      <c r="Z1009" s="80"/>
      <c r="AA1009" s="80"/>
    </row>
    <row r="1010" spans="1:27" ht="12" customHeight="1">
      <c r="A1010" s="80"/>
      <c r="B1010" s="80"/>
      <c r="C1010" s="80"/>
      <c r="D1010" s="80"/>
      <c r="E1010" s="80"/>
      <c r="F1010" s="80"/>
      <c r="G1010" s="80"/>
      <c r="H1010" s="80"/>
      <c r="I1010" s="80"/>
      <c r="J1010" s="80"/>
      <c r="K1010" s="80"/>
      <c r="L1010" s="80"/>
      <c r="M1010" s="177"/>
      <c r="N1010" s="80"/>
      <c r="O1010" s="80"/>
      <c r="P1010" s="80"/>
      <c r="Q1010" s="80"/>
      <c r="R1010" s="80"/>
      <c r="S1010" s="80"/>
      <c r="T1010" s="80"/>
      <c r="U1010" s="80"/>
      <c r="V1010" s="80"/>
      <c r="W1010" s="80"/>
      <c r="X1010" s="80"/>
      <c r="Y1010" s="80"/>
      <c r="Z1010" s="80"/>
      <c r="AA1010" s="80"/>
    </row>
    <row r="1011" spans="1:27" ht="12" customHeight="1">
      <c r="A1011" s="80"/>
      <c r="B1011" s="80"/>
      <c r="C1011" s="80"/>
      <c r="D1011" s="80"/>
      <c r="E1011" s="80"/>
      <c r="F1011" s="80"/>
      <c r="G1011" s="80"/>
      <c r="H1011" s="80"/>
      <c r="I1011" s="80"/>
      <c r="J1011" s="80"/>
      <c r="K1011" s="80"/>
      <c r="L1011" s="80"/>
      <c r="M1011" s="177"/>
      <c r="N1011" s="80"/>
      <c r="O1011" s="80"/>
      <c r="P1011" s="80"/>
      <c r="Q1011" s="80"/>
      <c r="R1011" s="80"/>
      <c r="S1011" s="80"/>
      <c r="T1011" s="80"/>
      <c r="U1011" s="80"/>
      <c r="V1011" s="80"/>
      <c r="W1011" s="80"/>
      <c r="X1011" s="80"/>
      <c r="Y1011" s="80"/>
      <c r="Z1011" s="80"/>
      <c r="AA1011" s="80"/>
    </row>
    <row r="1012" spans="1:27" ht="12" customHeight="1">
      <c r="A1012" s="80"/>
      <c r="B1012" s="80"/>
      <c r="C1012" s="80"/>
      <c r="D1012" s="80"/>
      <c r="E1012" s="80"/>
      <c r="F1012" s="80"/>
      <c r="G1012" s="80"/>
      <c r="H1012" s="80"/>
      <c r="I1012" s="80"/>
      <c r="J1012" s="80"/>
      <c r="K1012" s="80"/>
      <c r="L1012" s="80"/>
      <c r="M1012" s="177"/>
      <c r="N1012" s="80"/>
      <c r="O1012" s="80"/>
      <c r="P1012" s="80"/>
      <c r="Q1012" s="80"/>
      <c r="R1012" s="80"/>
      <c r="S1012" s="80"/>
      <c r="T1012" s="80"/>
      <c r="U1012" s="80"/>
      <c r="V1012" s="80"/>
      <c r="W1012" s="80"/>
      <c r="X1012" s="80"/>
      <c r="Y1012" s="80"/>
      <c r="Z1012" s="80"/>
      <c r="AA1012" s="80"/>
    </row>
    <row r="1013" spans="1:27" ht="12" customHeight="1">
      <c r="A1013" s="80"/>
      <c r="B1013" s="80"/>
      <c r="C1013" s="80"/>
      <c r="D1013" s="80"/>
      <c r="E1013" s="80"/>
      <c r="F1013" s="80"/>
      <c r="G1013" s="80"/>
      <c r="H1013" s="80"/>
      <c r="I1013" s="80"/>
      <c r="J1013" s="80"/>
      <c r="K1013" s="80"/>
      <c r="L1013" s="80"/>
      <c r="M1013" s="177"/>
      <c r="N1013" s="80"/>
      <c r="O1013" s="80"/>
      <c r="P1013" s="80"/>
      <c r="Q1013" s="80"/>
      <c r="R1013" s="80"/>
      <c r="S1013" s="80"/>
      <c r="T1013" s="80"/>
      <c r="U1013" s="80"/>
      <c r="V1013" s="80"/>
      <c r="W1013" s="80"/>
      <c r="X1013" s="80"/>
      <c r="Y1013" s="80"/>
      <c r="Z1013" s="80"/>
      <c r="AA1013" s="80"/>
    </row>
    <row r="1014" spans="1:27" ht="12" customHeight="1">
      <c r="A1014" s="80"/>
      <c r="B1014" s="80"/>
      <c r="C1014" s="80"/>
      <c r="D1014" s="80"/>
      <c r="E1014" s="80"/>
      <c r="F1014" s="80"/>
      <c r="G1014" s="80"/>
      <c r="H1014" s="80"/>
      <c r="I1014" s="80"/>
      <c r="J1014" s="80"/>
      <c r="K1014" s="80"/>
      <c r="L1014" s="80"/>
      <c r="M1014" s="177"/>
      <c r="N1014" s="80"/>
      <c r="O1014" s="80"/>
      <c r="P1014" s="80"/>
      <c r="Q1014" s="80"/>
      <c r="R1014" s="80"/>
      <c r="S1014" s="80"/>
      <c r="T1014" s="80"/>
      <c r="U1014" s="80"/>
      <c r="V1014" s="80"/>
      <c r="W1014" s="80"/>
      <c r="X1014" s="80"/>
      <c r="Y1014" s="80"/>
      <c r="Z1014" s="80"/>
      <c r="AA1014" s="80"/>
    </row>
    <row r="1015" spans="1:27" ht="12" customHeight="1">
      <c r="A1015" s="80"/>
      <c r="B1015" s="80"/>
      <c r="C1015" s="80"/>
      <c r="D1015" s="80"/>
      <c r="E1015" s="80"/>
      <c r="F1015" s="80"/>
      <c r="G1015" s="80"/>
      <c r="H1015" s="80"/>
      <c r="I1015" s="80"/>
      <c r="J1015" s="80"/>
      <c r="K1015" s="80"/>
      <c r="L1015" s="80"/>
      <c r="M1015" s="177"/>
      <c r="N1015" s="80"/>
      <c r="O1015" s="80"/>
      <c r="P1015" s="80"/>
      <c r="Q1015" s="80"/>
      <c r="R1015" s="80"/>
      <c r="S1015" s="80"/>
      <c r="T1015" s="80"/>
      <c r="U1015" s="80"/>
      <c r="V1015" s="80"/>
      <c r="W1015" s="80"/>
      <c r="X1015" s="80"/>
      <c r="Y1015" s="80"/>
      <c r="Z1015" s="80"/>
      <c r="AA1015" s="80"/>
    </row>
    <row r="1016" spans="1:27" ht="12" customHeight="1">
      <c r="A1016" s="80"/>
      <c r="B1016" s="80"/>
      <c r="C1016" s="80"/>
      <c r="D1016" s="80"/>
      <c r="E1016" s="80"/>
      <c r="F1016" s="80"/>
      <c r="G1016" s="80"/>
      <c r="H1016" s="80"/>
      <c r="I1016" s="80"/>
      <c r="J1016" s="80"/>
      <c r="K1016" s="80"/>
      <c r="L1016" s="80"/>
      <c r="M1016" s="177"/>
      <c r="N1016" s="80"/>
      <c r="O1016" s="80"/>
      <c r="P1016" s="80"/>
      <c r="Q1016" s="80"/>
      <c r="R1016" s="80"/>
      <c r="S1016" s="80"/>
      <c r="T1016" s="80"/>
      <c r="U1016" s="80"/>
      <c r="V1016" s="80"/>
      <c r="W1016" s="80"/>
      <c r="X1016" s="80"/>
      <c r="Y1016" s="80"/>
      <c r="Z1016" s="80"/>
      <c r="AA1016" s="80"/>
    </row>
    <row r="1017" spans="1:27" ht="12" customHeight="1">
      <c r="A1017" s="80"/>
      <c r="B1017" s="80"/>
      <c r="C1017" s="80"/>
      <c r="D1017" s="80"/>
      <c r="E1017" s="80"/>
      <c r="F1017" s="80"/>
      <c r="G1017" s="80"/>
      <c r="H1017" s="80"/>
      <c r="I1017" s="80"/>
      <c r="J1017" s="80"/>
      <c r="K1017" s="80"/>
      <c r="L1017" s="80"/>
      <c r="M1017" s="177"/>
      <c r="N1017" s="80"/>
      <c r="O1017" s="80"/>
      <c r="P1017" s="80"/>
      <c r="Q1017" s="80"/>
      <c r="R1017" s="80"/>
      <c r="S1017" s="80"/>
      <c r="T1017" s="80"/>
      <c r="U1017" s="80"/>
      <c r="V1017" s="80"/>
      <c r="W1017" s="80"/>
      <c r="X1017" s="80"/>
      <c r="Y1017" s="80"/>
      <c r="Z1017" s="80"/>
      <c r="AA1017" s="80"/>
    </row>
    <row r="1018" spans="1:27" ht="12" customHeight="1">
      <c r="A1018" s="80"/>
      <c r="B1018" s="80"/>
      <c r="C1018" s="80"/>
      <c r="D1018" s="80"/>
      <c r="E1018" s="80"/>
      <c r="F1018" s="80"/>
      <c r="G1018" s="80"/>
      <c r="H1018" s="80"/>
      <c r="I1018" s="80"/>
      <c r="J1018" s="80"/>
      <c r="K1018" s="80"/>
      <c r="L1018" s="80"/>
      <c r="M1018" s="177"/>
      <c r="N1018" s="80"/>
      <c r="O1018" s="80"/>
      <c r="P1018" s="80"/>
      <c r="Q1018" s="80"/>
      <c r="R1018" s="80"/>
      <c r="S1018" s="80"/>
      <c r="T1018" s="80"/>
      <c r="U1018" s="80"/>
      <c r="V1018" s="80"/>
      <c r="W1018" s="80"/>
      <c r="X1018" s="80"/>
      <c r="Y1018" s="80"/>
      <c r="Z1018" s="80"/>
      <c r="AA1018" s="80"/>
    </row>
    <row r="1019" spans="1:27" ht="12" customHeight="1">
      <c r="A1019" s="80"/>
      <c r="B1019" s="80"/>
      <c r="C1019" s="80"/>
      <c r="D1019" s="80"/>
      <c r="E1019" s="80"/>
      <c r="F1019" s="80"/>
      <c r="G1019" s="80"/>
      <c r="H1019" s="80"/>
      <c r="I1019" s="80"/>
      <c r="J1019" s="80"/>
      <c r="K1019" s="80"/>
      <c r="L1019" s="80"/>
      <c r="M1019" s="177"/>
      <c r="N1019" s="80"/>
      <c r="O1019" s="80"/>
      <c r="P1019" s="80"/>
      <c r="Q1019" s="80"/>
      <c r="R1019" s="80"/>
      <c r="S1019" s="80"/>
      <c r="T1019" s="80"/>
      <c r="U1019" s="80"/>
      <c r="V1019" s="80"/>
      <c r="W1019" s="80"/>
      <c r="X1019" s="80"/>
      <c r="Y1019" s="80"/>
      <c r="Z1019" s="80"/>
      <c r="AA1019" s="80"/>
    </row>
    <row r="1020" spans="1:27" ht="12" customHeight="1">
      <c r="A1020" s="80"/>
      <c r="B1020" s="80"/>
      <c r="C1020" s="80"/>
      <c r="D1020" s="80"/>
      <c r="E1020" s="80"/>
      <c r="F1020" s="80"/>
      <c r="G1020" s="80"/>
      <c r="H1020" s="80"/>
      <c r="I1020" s="80"/>
      <c r="J1020" s="80"/>
      <c r="K1020" s="80"/>
      <c r="L1020" s="80"/>
      <c r="M1020" s="177"/>
      <c r="N1020" s="80"/>
      <c r="O1020" s="80"/>
      <c r="P1020" s="80"/>
      <c r="Q1020" s="80"/>
      <c r="R1020" s="80"/>
      <c r="S1020" s="80"/>
      <c r="T1020" s="80"/>
      <c r="U1020" s="80"/>
      <c r="V1020" s="80"/>
      <c r="W1020" s="80"/>
      <c r="X1020" s="80"/>
      <c r="Y1020" s="80"/>
      <c r="Z1020" s="80"/>
      <c r="AA1020" s="80"/>
    </row>
    <row r="1021" spans="1:27" ht="12" customHeight="1">
      <c r="A1021" s="80"/>
      <c r="B1021" s="80"/>
      <c r="C1021" s="80"/>
      <c r="D1021" s="80"/>
      <c r="E1021" s="80"/>
      <c r="F1021" s="80"/>
      <c r="G1021" s="80"/>
      <c r="H1021" s="80"/>
      <c r="I1021" s="80"/>
      <c r="J1021" s="80"/>
      <c r="K1021" s="80"/>
      <c r="L1021" s="80"/>
      <c r="M1021" s="177"/>
      <c r="N1021" s="80"/>
      <c r="O1021" s="80"/>
      <c r="P1021" s="80"/>
      <c r="Q1021" s="80"/>
      <c r="R1021" s="80"/>
      <c r="S1021" s="80"/>
      <c r="T1021" s="80"/>
      <c r="U1021" s="80"/>
      <c r="V1021" s="80"/>
      <c r="W1021" s="80"/>
      <c r="X1021" s="80"/>
      <c r="Y1021" s="80"/>
      <c r="Z1021" s="80"/>
      <c r="AA1021" s="80"/>
    </row>
    <row r="1022" spans="1:27" ht="12" customHeight="1">
      <c r="A1022" s="80"/>
      <c r="B1022" s="80"/>
      <c r="C1022" s="80"/>
      <c r="D1022" s="80"/>
      <c r="E1022" s="80"/>
      <c r="F1022" s="80"/>
      <c r="G1022" s="80"/>
      <c r="H1022" s="80"/>
      <c r="I1022" s="80"/>
      <c r="J1022" s="80"/>
      <c r="K1022" s="80"/>
      <c r="L1022" s="80"/>
      <c r="M1022" s="177"/>
      <c r="N1022" s="80"/>
      <c r="O1022" s="80"/>
      <c r="P1022" s="80"/>
      <c r="Q1022" s="80"/>
      <c r="R1022" s="80"/>
      <c r="S1022" s="80"/>
      <c r="T1022" s="80"/>
      <c r="U1022" s="80"/>
      <c r="V1022" s="80"/>
      <c r="W1022" s="80"/>
      <c r="X1022" s="80"/>
      <c r="Y1022" s="80"/>
      <c r="Z1022" s="80"/>
      <c r="AA1022" s="80"/>
    </row>
    <row r="1023" spans="1:27" ht="12" customHeight="1">
      <c r="A1023" s="80"/>
      <c r="B1023" s="80"/>
      <c r="C1023" s="80"/>
      <c r="D1023" s="80"/>
      <c r="E1023" s="80"/>
      <c r="F1023" s="80"/>
      <c r="G1023" s="80"/>
      <c r="H1023" s="80"/>
      <c r="I1023" s="80"/>
      <c r="J1023" s="80"/>
      <c r="K1023" s="80"/>
      <c r="L1023" s="80"/>
      <c r="M1023" s="177"/>
      <c r="N1023" s="80"/>
      <c r="O1023" s="80"/>
      <c r="P1023" s="80"/>
      <c r="Q1023" s="80"/>
      <c r="R1023" s="80"/>
      <c r="S1023" s="80"/>
      <c r="T1023" s="80"/>
      <c r="U1023" s="80"/>
      <c r="V1023" s="80"/>
      <c r="W1023" s="80"/>
      <c r="X1023" s="80"/>
      <c r="Y1023" s="80"/>
      <c r="Z1023" s="80"/>
      <c r="AA1023" s="80"/>
    </row>
    <row r="1024" spans="1:27" ht="12" customHeight="1">
      <c r="A1024" s="80"/>
      <c r="B1024" s="80"/>
      <c r="C1024" s="80"/>
      <c r="D1024" s="80"/>
      <c r="E1024" s="80"/>
      <c r="F1024" s="80"/>
      <c r="G1024" s="80"/>
      <c r="H1024" s="80"/>
      <c r="I1024" s="80"/>
      <c r="J1024" s="80"/>
      <c r="K1024" s="80"/>
      <c r="L1024" s="80"/>
      <c r="M1024" s="177"/>
      <c r="N1024" s="80"/>
      <c r="O1024" s="80"/>
      <c r="P1024" s="80"/>
      <c r="Q1024" s="80"/>
      <c r="R1024" s="80"/>
      <c r="S1024" s="80"/>
      <c r="T1024" s="80"/>
      <c r="U1024" s="80"/>
      <c r="V1024" s="80"/>
      <c r="W1024" s="80"/>
      <c r="X1024" s="80"/>
      <c r="Y1024" s="80"/>
      <c r="Z1024" s="80"/>
      <c r="AA1024" s="80"/>
    </row>
    <row r="1025" spans="1:27" ht="12" customHeight="1">
      <c r="A1025" s="80"/>
      <c r="B1025" s="80"/>
      <c r="C1025" s="80"/>
      <c r="D1025" s="80"/>
      <c r="E1025" s="80"/>
      <c r="F1025" s="80"/>
      <c r="G1025" s="80"/>
      <c r="H1025" s="80"/>
      <c r="I1025" s="80"/>
      <c r="J1025" s="80"/>
      <c r="K1025" s="80"/>
      <c r="L1025" s="80"/>
      <c r="M1025" s="177"/>
      <c r="N1025" s="80"/>
      <c r="O1025" s="80"/>
      <c r="P1025" s="80"/>
      <c r="Q1025" s="80"/>
      <c r="R1025" s="80"/>
      <c r="S1025" s="80"/>
      <c r="T1025" s="80"/>
      <c r="U1025" s="80"/>
      <c r="V1025" s="80"/>
      <c r="W1025" s="80"/>
      <c r="X1025" s="80"/>
      <c r="Y1025" s="80"/>
      <c r="Z1025" s="80"/>
      <c r="AA1025" s="80"/>
    </row>
    <row r="1026" spans="1:27" ht="12" customHeight="1">
      <c r="A1026" s="80"/>
      <c r="B1026" s="80"/>
      <c r="C1026" s="80"/>
      <c r="D1026" s="80"/>
      <c r="E1026" s="80"/>
      <c r="F1026" s="80"/>
      <c r="G1026" s="80"/>
      <c r="H1026" s="80"/>
      <c r="I1026" s="80"/>
      <c r="J1026" s="80"/>
      <c r="K1026" s="80"/>
      <c r="L1026" s="80"/>
      <c r="M1026" s="177"/>
      <c r="N1026" s="80"/>
      <c r="O1026" s="80"/>
      <c r="P1026" s="80"/>
      <c r="Q1026" s="80"/>
      <c r="R1026" s="80"/>
      <c r="S1026" s="80"/>
      <c r="T1026" s="80"/>
      <c r="U1026" s="80"/>
      <c r="V1026" s="80"/>
      <c r="W1026" s="80"/>
      <c r="X1026" s="80"/>
      <c r="Y1026" s="80"/>
      <c r="Z1026" s="80"/>
      <c r="AA1026" s="80"/>
    </row>
    <row r="1027" spans="1:27" ht="12" customHeight="1">
      <c r="A1027" s="80"/>
      <c r="B1027" s="80"/>
      <c r="C1027" s="80"/>
      <c r="D1027" s="80"/>
      <c r="E1027" s="80"/>
      <c r="F1027" s="80"/>
      <c r="G1027" s="80"/>
      <c r="H1027" s="80"/>
      <c r="I1027" s="80"/>
      <c r="J1027" s="80"/>
      <c r="K1027" s="80"/>
      <c r="L1027" s="80"/>
      <c r="M1027" s="177"/>
      <c r="N1027" s="80"/>
      <c r="O1027" s="80"/>
      <c r="P1027" s="80"/>
      <c r="Q1027" s="80"/>
      <c r="R1027" s="80"/>
      <c r="S1027" s="80"/>
      <c r="T1027" s="80"/>
      <c r="U1027" s="80"/>
      <c r="V1027" s="80"/>
      <c r="W1027" s="80"/>
      <c r="X1027" s="80"/>
      <c r="Y1027" s="80"/>
      <c r="Z1027" s="80"/>
      <c r="AA1027" s="80"/>
    </row>
    <row r="1028" spans="1:27" ht="12" customHeight="1">
      <c r="A1028" s="80"/>
      <c r="B1028" s="80"/>
      <c r="C1028" s="80"/>
      <c r="D1028" s="80"/>
      <c r="E1028" s="80"/>
      <c r="F1028" s="80"/>
      <c r="G1028" s="80"/>
      <c r="H1028" s="80"/>
      <c r="I1028" s="80"/>
      <c r="J1028" s="80"/>
      <c r="K1028" s="80"/>
      <c r="L1028" s="80"/>
      <c r="M1028" s="177"/>
      <c r="N1028" s="80"/>
      <c r="O1028" s="80"/>
      <c r="P1028" s="80"/>
      <c r="Q1028" s="80"/>
      <c r="R1028" s="80"/>
      <c r="S1028" s="80"/>
      <c r="T1028" s="80"/>
      <c r="U1028" s="80"/>
      <c r="V1028" s="80"/>
      <c r="W1028" s="80"/>
      <c r="X1028" s="80"/>
      <c r="Y1028" s="80"/>
      <c r="Z1028" s="80"/>
      <c r="AA1028" s="80"/>
    </row>
    <row r="1029" spans="1:27" ht="12" customHeight="1">
      <c r="A1029" s="80"/>
      <c r="B1029" s="80"/>
      <c r="C1029" s="80"/>
      <c r="D1029" s="80"/>
      <c r="E1029" s="80"/>
      <c r="F1029" s="80"/>
      <c r="G1029" s="80"/>
      <c r="H1029" s="80"/>
      <c r="I1029" s="80"/>
      <c r="J1029" s="80"/>
      <c r="K1029" s="80"/>
      <c r="L1029" s="80"/>
      <c r="M1029" s="177"/>
      <c r="N1029" s="80"/>
      <c r="O1029" s="80"/>
      <c r="P1029" s="80"/>
      <c r="Q1029" s="80"/>
      <c r="R1029" s="80"/>
      <c r="S1029" s="80"/>
      <c r="T1029" s="80"/>
      <c r="U1029" s="80"/>
      <c r="V1029" s="80"/>
      <c r="W1029" s="80"/>
      <c r="X1029" s="80"/>
      <c r="Y1029" s="80"/>
      <c r="Z1029" s="80"/>
      <c r="AA1029" s="80"/>
    </row>
    <row r="1030" spans="1:27" ht="12" customHeight="1">
      <c r="A1030" s="80"/>
      <c r="B1030" s="80"/>
      <c r="C1030" s="80"/>
      <c r="D1030" s="80"/>
      <c r="E1030" s="80"/>
      <c r="F1030" s="80"/>
      <c r="G1030" s="80"/>
      <c r="H1030" s="80"/>
      <c r="I1030" s="80"/>
      <c r="J1030" s="80"/>
      <c r="K1030" s="80"/>
      <c r="L1030" s="80"/>
      <c r="M1030" s="177"/>
      <c r="N1030" s="80"/>
      <c r="O1030" s="80"/>
      <c r="P1030" s="80"/>
      <c r="Q1030" s="80"/>
      <c r="R1030" s="80"/>
      <c r="S1030" s="80"/>
      <c r="T1030" s="80"/>
      <c r="U1030" s="80"/>
      <c r="V1030" s="80"/>
      <c r="W1030" s="80"/>
      <c r="X1030" s="80"/>
      <c r="Y1030" s="80"/>
      <c r="Z1030" s="80"/>
      <c r="AA1030" s="80"/>
    </row>
    <row r="1031" spans="1:27" ht="12" customHeight="1">
      <c r="A1031" s="80"/>
      <c r="B1031" s="80"/>
      <c r="C1031" s="80"/>
      <c r="D1031" s="80"/>
      <c r="E1031" s="80"/>
      <c r="F1031" s="80"/>
      <c r="G1031" s="80"/>
      <c r="H1031" s="80"/>
      <c r="I1031" s="80"/>
      <c r="J1031" s="80"/>
      <c r="K1031" s="80"/>
      <c r="L1031" s="80"/>
      <c r="M1031" s="177"/>
      <c r="N1031" s="80"/>
      <c r="O1031" s="80"/>
      <c r="P1031" s="80"/>
      <c r="Q1031" s="80"/>
      <c r="R1031" s="80"/>
      <c r="S1031" s="80"/>
      <c r="T1031" s="80"/>
      <c r="U1031" s="80"/>
      <c r="V1031" s="80"/>
      <c r="W1031" s="80"/>
      <c r="X1031" s="80"/>
      <c r="Y1031" s="80"/>
      <c r="Z1031" s="80"/>
      <c r="AA1031" s="80"/>
    </row>
    <row r="1032" spans="1:27" ht="12" customHeight="1">
      <c r="A1032" s="80"/>
      <c r="B1032" s="80"/>
      <c r="C1032" s="80"/>
      <c r="D1032" s="80"/>
      <c r="E1032" s="80"/>
      <c r="F1032" s="80"/>
      <c r="G1032" s="80"/>
      <c r="H1032" s="80"/>
      <c r="I1032" s="80"/>
      <c r="J1032" s="80"/>
      <c r="K1032" s="80"/>
      <c r="L1032" s="80"/>
      <c r="M1032" s="177"/>
      <c r="N1032" s="80"/>
      <c r="O1032" s="80"/>
      <c r="P1032" s="80"/>
      <c r="Q1032" s="80"/>
      <c r="R1032" s="80"/>
      <c r="S1032" s="80"/>
      <c r="T1032" s="80"/>
      <c r="U1032" s="80"/>
      <c r="V1032" s="80"/>
      <c r="W1032" s="80"/>
      <c r="X1032" s="80"/>
      <c r="Y1032" s="80"/>
      <c r="Z1032" s="80"/>
      <c r="AA1032" s="80"/>
    </row>
    <row r="1033" spans="1:27" ht="12" customHeight="1">
      <c r="A1033" s="80"/>
      <c r="B1033" s="80"/>
      <c r="C1033" s="80"/>
      <c r="D1033" s="80"/>
      <c r="E1033" s="80"/>
      <c r="F1033" s="80"/>
      <c r="G1033" s="80"/>
      <c r="H1033" s="80"/>
      <c r="I1033" s="80"/>
      <c r="J1033" s="80"/>
      <c r="K1033" s="80"/>
      <c r="L1033" s="80"/>
      <c r="M1033" s="177"/>
      <c r="N1033" s="80"/>
      <c r="O1033" s="80"/>
      <c r="P1033" s="80"/>
      <c r="Q1033" s="80"/>
      <c r="R1033" s="80"/>
      <c r="S1033" s="80"/>
      <c r="T1033" s="80"/>
      <c r="U1033" s="80"/>
      <c r="V1033" s="80"/>
      <c r="W1033" s="80"/>
      <c r="X1033" s="80"/>
      <c r="Y1033" s="80"/>
      <c r="Z1033" s="80"/>
      <c r="AA1033" s="80"/>
    </row>
    <row r="1034" spans="1:27" ht="12" customHeight="1">
      <c r="A1034" s="80"/>
      <c r="B1034" s="80"/>
      <c r="C1034" s="80"/>
      <c r="D1034" s="80"/>
      <c r="E1034" s="80"/>
      <c r="F1034" s="80"/>
      <c r="G1034" s="80"/>
      <c r="H1034" s="80"/>
      <c r="I1034" s="80"/>
      <c r="J1034" s="80"/>
      <c r="K1034" s="80"/>
      <c r="L1034" s="80"/>
      <c r="M1034" s="177"/>
      <c r="N1034" s="80"/>
      <c r="O1034" s="80"/>
      <c r="P1034" s="80"/>
      <c r="Q1034" s="80"/>
      <c r="R1034" s="80"/>
      <c r="S1034" s="80"/>
      <c r="T1034" s="80"/>
      <c r="U1034" s="80"/>
      <c r="V1034" s="80"/>
      <c r="W1034" s="80"/>
      <c r="X1034" s="80"/>
      <c r="Y1034" s="80"/>
      <c r="Z1034" s="80"/>
      <c r="AA1034" s="80"/>
    </row>
    <row r="1035" spans="1:27" ht="12" customHeight="1">
      <c r="A1035" s="80"/>
      <c r="B1035" s="80"/>
      <c r="C1035" s="80"/>
      <c r="D1035" s="80"/>
      <c r="E1035" s="80"/>
      <c r="F1035" s="80"/>
      <c r="G1035" s="80"/>
      <c r="H1035" s="80"/>
      <c r="I1035" s="80"/>
      <c r="J1035" s="80"/>
      <c r="K1035" s="80"/>
      <c r="L1035" s="80"/>
      <c r="M1035" s="177"/>
      <c r="N1035" s="80"/>
      <c r="O1035" s="80"/>
      <c r="P1035" s="80"/>
      <c r="Q1035" s="80"/>
      <c r="R1035" s="80"/>
      <c r="S1035" s="80"/>
      <c r="T1035" s="80"/>
      <c r="U1035" s="80"/>
      <c r="V1035" s="80"/>
      <c r="W1035" s="80"/>
      <c r="X1035" s="80"/>
      <c r="Y1035" s="80"/>
      <c r="Z1035" s="80"/>
      <c r="AA1035" s="80"/>
    </row>
    <row r="1036" spans="1:27" ht="12" customHeight="1">
      <c r="A1036" s="80"/>
      <c r="B1036" s="80"/>
      <c r="C1036" s="80"/>
      <c r="D1036" s="80"/>
      <c r="E1036" s="80"/>
      <c r="F1036" s="80"/>
      <c r="G1036" s="80"/>
      <c r="H1036" s="80"/>
      <c r="I1036" s="80"/>
      <c r="J1036" s="80"/>
      <c r="K1036" s="80"/>
      <c r="L1036" s="80"/>
      <c r="M1036" s="177"/>
      <c r="N1036" s="80"/>
      <c r="O1036" s="80"/>
      <c r="P1036" s="80"/>
      <c r="Q1036" s="80"/>
      <c r="R1036" s="80"/>
      <c r="S1036" s="80"/>
      <c r="T1036" s="80"/>
      <c r="U1036" s="80"/>
      <c r="V1036" s="80"/>
      <c r="W1036" s="80"/>
      <c r="X1036" s="80"/>
      <c r="Y1036" s="80"/>
      <c r="Z1036" s="80"/>
      <c r="AA1036" s="80"/>
    </row>
    <row r="1037" spans="1:27" ht="12" customHeight="1">
      <c r="A1037" s="80"/>
      <c r="B1037" s="80"/>
      <c r="C1037" s="80"/>
      <c r="D1037" s="80"/>
      <c r="E1037" s="80"/>
      <c r="F1037" s="80"/>
      <c r="G1037" s="80"/>
      <c r="H1037" s="80"/>
      <c r="I1037" s="80"/>
      <c r="J1037" s="80"/>
      <c r="K1037" s="80"/>
      <c r="L1037" s="80"/>
      <c r="M1037" s="177"/>
      <c r="N1037" s="80"/>
      <c r="O1037" s="80"/>
      <c r="P1037" s="80"/>
      <c r="Q1037" s="80"/>
      <c r="R1037" s="80"/>
      <c r="S1037" s="80"/>
      <c r="T1037" s="80"/>
      <c r="U1037" s="80"/>
      <c r="V1037" s="80"/>
      <c r="W1037" s="80"/>
      <c r="X1037" s="80"/>
      <c r="Y1037" s="80"/>
      <c r="Z1037" s="80"/>
      <c r="AA1037" s="80"/>
    </row>
    <row r="1038" spans="1:27" ht="12" customHeight="1">
      <c r="A1038" s="80"/>
      <c r="B1038" s="80"/>
      <c r="C1038" s="80"/>
      <c r="D1038" s="80"/>
      <c r="E1038" s="80"/>
      <c r="F1038" s="80"/>
      <c r="G1038" s="80"/>
      <c r="H1038" s="80"/>
      <c r="I1038" s="80"/>
      <c r="J1038" s="80"/>
      <c r="K1038" s="80"/>
      <c r="L1038" s="80"/>
      <c r="M1038" s="177"/>
      <c r="N1038" s="80"/>
      <c r="O1038" s="80"/>
      <c r="P1038" s="80"/>
      <c r="Q1038" s="80"/>
      <c r="R1038" s="80"/>
      <c r="S1038" s="80"/>
      <c r="T1038" s="80"/>
      <c r="U1038" s="80"/>
      <c r="V1038" s="80"/>
      <c r="W1038" s="80"/>
      <c r="X1038" s="80"/>
      <c r="Y1038" s="80"/>
      <c r="Z1038" s="80"/>
      <c r="AA1038" s="80"/>
    </row>
    <row r="1039" spans="1:27" ht="12" customHeight="1">
      <c r="A1039" s="80"/>
      <c r="B1039" s="80"/>
      <c r="C1039" s="80"/>
      <c r="D1039" s="80"/>
      <c r="E1039" s="80"/>
      <c r="F1039" s="80"/>
      <c r="G1039" s="80"/>
      <c r="H1039" s="80"/>
      <c r="I1039" s="80"/>
      <c r="J1039" s="80"/>
      <c r="K1039" s="80"/>
      <c r="L1039" s="80"/>
      <c r="M1039" s="177"/>
      <c r="N1039" s="80"/>
      <c r="O1039" s="80"/>
      <c r="P1039" s="80"/>
      <c r="Q1039" s="80"/>
      <c r="R1039" s="80"/>
      <c r="S1039" s="80"/>
      <c r="T1039" s="80"/>
      <c r="U1039" s="80"/>
      <c r="V1039" s="80"/>
      <c r="W1039" s="80"/>
      <c r="X1039" s="80"/>
      <c r="Y1039" s="80"/>
      <c r="Z1039" s="80"/>
      <c r="AA1039" s="80"/>
    </row>
    <row r="1040" spans="1:27" ht="12" customHeight="1">
      <c r="A1040" s="80"/>
      <c r="B1040" s="80"/>
      <c r="C1040" s="80"/>
      <c r="D1040" s="80"/>
      <c r="E1040" s="80"/>
      <c r="F1040" s="80"/>
      <c r="G1040" s="80"/>
      <c r="H1040" s="80"/>
      <c r="I1040" s="80"/>
      <c r="J1040" s="80"/>
      <c r="K1040" s="80"/>
      <c r="L1040" s="80"/>
      <c r="M1040" s="177"/>
      <c r="N1040" s="80"/>
      <c r="O1040" s="80"/>
      <c r="P1040" s="80"/>
      <c r="Q1040" s="80"/>
      <c r="R1040" s="80"/>
      <c r="S1040" s="80"/>
      <c r="T1040" s="80"/>
      <c r="U1040" s="80"/>
      <c r="V1040" s="80"/>
      <c r="W1040" s="80"/>
      <c r="X1040" s="80"/>
      <c r="Y1040" s="80"/>
      <c r="Z1040" s="80"/>
      <c r="AA1040" s="80"/>
    </row>
    <row r="1041" spans="1:27" ht="12" customHeight="1">
      <c r="A1041" s="80"/>
      <c r="B1041" s="80"/>
      <c r="C1041" s="80"/>
      <c r="D1041" s="80"/>
      <c r="E1041" s="80"/>
      <c r="F1041" s="80"/>
      <c r="G1041" s="80"/>
      <c r="H1041" s="80"/>
      <c r="I1041" s="80"/>
      <c r="J1041" s="80"/>
      <c r="K1041" s="80"/>
      <c r="L1041" s="80"/>
      <c r="M1041" s="177"/>
      <c r="N1041" s="80"/>
      <c r="O1041" s="80"/>
      <c r="P1041" s="80"/>
      <c r="Q1041" s="80"/>
      <c r="R1041" s="80"/>
      <c r="S1041" s="80"/>
      <c r="T1041" s="80"/>
      <c r="U1041" s="80"/>
      <c r="V1041" s="80"/>
      <c r="W1041" s="80"/>
      <c r="X1041" s="80"/>
      <c r="Y1041" s="80"/>
      <c r="Z1041" s="80"/>
      <c r="AA1041" s="80"/>
    </row>
    <row r="1042" spans="1:27" ht="12" customHeight="1">
      <c r="A1042" s="80"/>
      <c r="B1042" s="80"/>
      <c r="C1042" s="80"/>
      <c r="D1042" s="80"/>
      <c r="E1042" s="80"/>
      <c r="F1042" s="80"/>
      <c r="G1042" s="80"/>
      <c r="H1042" s="80"/>
      <c r="I1042" s="80"/>
      <c r="J1042" s="80"/>
      <c r="K1042" s="80"/>
      <c r="L1042" s="80"/>
      <c r="M1042" s="177"/>
      <c r="N1042" s="80"/>
      <c r="O1042" s="80"/>
      <c r="P1042" s="80"/>
      <c r="Q1042" s="80"/>
      <c r="R1042" s="80"/>
      <c r="S1042" s="80"/>
      <c r="T1042" s="80"/>
      <c r="U1042" s="80"/>
      <c r="V1042" s="80"/>
      <c r="W1042" s="80"/>
      <c r="X1042" s="80"/>
      <c r="Y1042" s="80"/>
      <c r="Z1042" s="80"/>
      <c r="AA1042" s="80"/>
    </row>
    <row r="1043" spans="1:27" ht="12" customHeight="1">
      <c r="A1043" s="80"/>
      <c r="B1043" s="80"/>
      <c r="C1043" s="80"/>
      <c r="D1043" s="80"/>
      <c r="E1043" s="80"/>
      <c r="F1043" s="80"/>
      <c r="G1043" s="80"/>
      <c r="H1043" s="80"/>
      <c r="I1043" s="80"/>
      <c r="J1043" s="80"/>
      <c r="K1043" s="80"/>
      <c r="L1043" s="80"/>
      <c r="M1043" s="177"/>
      <c r="N1043" s="80"/>
      <c r="O1043" s="80"/>
      <c r="P1043" s="80"/>
      <c r="Q1043" s="80"/>
      <c r="R1043" s="80"/>
      <c r="S1043" s="80"/>
      <c r="T1043" s="80"/>
      <c r="U1043" s="80"/>
      <c r="V1043" s="80"/>
      <c r="W1043" s="80"/>
      <c r="X1043" s="80"/>
      <c r="Y1043" s="80"/>
      <c r="Z1043" s="80"/>
      <c r="AA1043" s="80"/>
    </row>
    <row r="1044" spans="1:27" ht="12" customHeight="1">
      <c r="A1044" s="80"/>
      <c r="B1044" s="80"/>
      <c r="C1044" s="80"/>
      <c r="D1044" s="80"/>
      <c r="E1044" s="80"/>
      <c r="F1044" s="80"/>
      <c r="G1044" s="80"/>
      <c r="H1044" s="80"/>
      <c r="I1044" s="80"/>
      <c r="J1044" s="80"/>
      <c r="K1044" s="80"/>
      <c r="L1044" s="80"/>
      <c r="M1044" s="177"/>
      <c r="N1044" s="80"/>
      <c r="O1044" s="80"/>
      <c r="P1044" s="80"/>
      <c r="Q1044" s="80"/>
      <c r="R1044" s="80"/>
      <c r="S1044" s="80"/>
      <c r="T1044" s="80"/>
      <c r="U1044" s="80"/>
      <c r="V1044" s="80"/>
      <c r="W1044" s="80"/>
      <c r="X1044" s="80"/>
      <c r="Y1044" s="80"/>
      <c r="Z1044" s="80"/>
      <c r="AA1044" s="80"/>
    </row>
    <row r="1045" spans="1:27" ht="12" customHeight="1">
      <c r="A1045" s="80"/>
      <c r="B1045" s="80"/>
      <c r="C1045" s="80"/>
      <c r="D1045" s="80"/>
      <c r="E1045" s="80"/>
      <c r="F1045" s="80"/>
      <c r="G1045" s="80"/>
      <c r="H1045" s="80"/>
      <c r="I1045" s="80"/>
      <c r="J1045" s="80"/>
      <c r="K1045" s="80"/>
      <c r="L1045" s="80"/>
      <c r="M1045" s="177"/>
      <c r="N1045" s="80"/>
      <c r="O1045" s="80"/>
      <c r="P1045" s="80"/>
      <c r="Q1045" s="80"/>
      <c r="R1045" s="80"/>
      <c r="S1045" s="80"/>
      <c r="T1045" s="80"/>
      <c r="U1045" s="80"/>
      <c r="V1045" s="80"/>
      <c r="W1045" s="80"/>
      <c r="X1045" s="80"/>
      <c r="Y1045" s="80"/>
      <c r="Z1045" s="80"/>
      <c r="AA1045" s="80"/>
    </row>
    <row r="1046" spans="1:27" ht="12" customHeight="1">
      <c r="A1046" s="80"/>
      <c r="B1046" s="80"/>
      <c r="C1046" s="80"/>
      <c r="D1046" s="80"/>
      <c r="E1046" s="80"/>
      <c r="F1046" s="80"/>
      <c r="G1046" s="80"/>
      <c r="H1046" s="80"/>
      <c r="I1046" s="80"/>
      <c r="J1046" s="80"/>
      <c r="K1046" s="80"/>
      <c r="L1046" s="80"/>
      <c r="M1046" s="177"/>
      <c r="N1046" s="80"/>
      <c r="O1046" s="80"/>
      <c r="P1046" s="80"/>
      <c r="Q1046" s="80"/>
      <c r="R1046" s="80"/>
      <c r="S1046" s="80"/>
      <c r="T1046" s="80"/>
      <c r="U1046" s="80"/>
      <c r="V1046" s="80"/>
      <c r="W1046" s="80"/>
      <c r="X1046" s="80"/>
      <c r="Y1046" s="80"/>
      <c r="Z1046" s="80"/>
      <c r="AA1046" s="80"/>
    </row>
    <row r="1047" spans="1:27" ht="12" customHeight="1">
      <c r="A1047" s="80"/>
      <c r="B1047" s="80"/>
      <c r="C1047" s="80"/>
      <c r="D1047" s="80"/>
      <c r="E1047" s="80"/>
      <c r="F1047" s="80"/>
      <c r="G1047" s="80"/>
      <c r="H1047" s="80"/>
      <c r="I1047" s="80"/>
      <c r="J1047" s="80"/>
      <c r="K1047" s="80"/>
      <c r="L1047" s="80"/>
      <c r="M1047" s="177"/>
      <c r="N1047" s="80"/>
      <c r="O1047" s="80"/>
      <c r="P1047" s="80"/>
      <c r="Q1047" s="80"/>
      <c r="R1047" s="80"/>
      <c r="S1047" s="80"/>
      <c r="T1047" s="80"/>
      <c r="U1047" s="80"/>
      <c r="V1047" s="80"/>
      <c r="W1047" s="80"/>
      <c r="X1047" s="80"/>
      <c r="Y1047" s="80"/>
      <c r="Z1047" s="80"/>
      <c r="AA1047" s="80"/>
    </row>
    <row r="1048" spans="1:27" ht="12" customHeight="1">
      <c r="A1048" s="80"/>
      <c r="B1048" s="80"/>
      <c r="C1048" s="80"/>
      <c r="D1048" s="80"/>
      <c r="E1048" s="80"/>
      <c r="F1048" s="80"/>
      <c r="G1048" s="80"/>
      <c r="H1048" s="80"/>
      <c r="I1048" s="80"/>
      <c r="J1048" s="80"/>
      <c r="K1048" s="80"/>
      <c r="L1048" s="80"/>
      <c r="M1048" s="177"/>
      <c r="N1048" s="80"/>
      <c r="O1048" s="80"/>
      <c r="P1048" s="80"/>
      <c r="Q1048" s="80"/>
      <c r="R1048" s="80"/>
      <c r="S1048" s="80"/>
      <c r="T1048" s="80"/>
      <c r="U1048" s="80"/>
      <c r="V1048" s="80"/>
      <c r="W1048" s="80"/>
      <c r="X1048" s="80"/>
      <c r="Y1048" s="80"/>
      <c r="Z1048" s="80"/>
      <c r="AA1048" s="80"/>
    </row>
    <row r="1049" spans="1:27" ht="12" customHeight="1">
      <c r="A1049" s="80"/>
      <c r="B1049" s="80"/>
      <c r="C1049" s="80"/>
      <c r="D1049" s="80"/>
      <c r="E1049" s="80"/>
      <c r="F1049" s="80"/>
      <c r="G1049" s="80"/>
      <c r="H1049" s="80"/>
      <c r="I1049" s="80"/>
      <c r="J1049" s="80"/>
      <c r="K1049" s="80"/>
      <c r="L1049" s="80"/>
      <c r="M1049" s="177"/>
      <c r="N1049" s="80"/>
      <c r="O1049" s="80"/>
      <c r="P1049" s="80"/>
      <c r="Q1049" s="80"/>
      <c r="R1049" s="80"/>
      <c r="S1049" s="80"/>
      <c r="T1049" s="80"/>
      <c r="U1049" s="80"/>
      <c r="V1049" s="80"/>
      <c r="W1049" s="80"/>
      <c r="X1049" s="80"/>
      <c r="Y1049" s="80"/>
      <c r="Z1049" s="80"/>
      <c r="AA1049" s="80"/>
    </row>
    <row r="1050" spans="1:27" ht="12" customHeight="1">
      <c r="A1050" s="80"/>
      <c r="B1050" s="80"/>
      <c r="C1050" s="80"/>
      <c r="D1050" s="80"/>
      <c r="E1050" s="80"/>
      <c r="F1050" s="80"/>
      <c r="G1050" s="80"/>
      <c r="H1050" s="80"/>
      <c r="I1050" s="80"/>
      <c r="J1050" s="80"/>
      <c r="K1050" s="80"/>
      <c r="L1050" s="80"/>
      <c r="M1050" s="177"/>
      <c r="N1050" s="80"/>
      <c r="O1050" s="80"/>
      <c r="P1050" s="80"/>
      <c r="Q1050" s="80"/>
      <c r="R1050" s="80"/>
      <c r="S1050" s="80"/>
      <c r="T1050" s="80"/>
      <c r="U1050" s="80"/>
      <c r="V1050" s="80"/>
      <c r="W1050" s="80"/>
      <c r="X1050" s="80"/>
      <c r="Y1050" s="80"/>
      <c r="Z1050" s="80"/>
      <c r="AA1050" s="80"/>
    </row>
    <row r="1051" spans="1:27" ht="12" customHeight="1">
      <c r="A1051" s="80"/>
      <c r="B1051" s="80"/>
      <c r="C1051" s="80"/>
      <c r="D1051" s="80"/>
      <c r="E1051" s="80"/>
      <c r="F1051" s="80"/>
      <c r="G1051" s="80"/>
      <c r="H1051" s="80"/>
      <c r="I1051" s="80"/>
      <c r="J1051" s="80"/>
      <c r="K1051" s="80"/>
      <c r="L1051" s="80"/>
      <c r="M1051" s="177"/>
      <c r="N1051" s="80"/>
      <c r="O1051" s="80"/>
      <c r="P1051" s="80"/>
      <c r="Q1051" s="80"/>
      <c r="R1051" s="80"/>
      <c r="S1051" s="80"/>
      <c r="T1051" s="80"/>
      <c r="U1051" s="80"/>
      <c r="V1051" s="80"/>
      <c r="W1051" s="80"/>
      <c r="X1051" s="80"/>
      <c r="Y1051" s="80"/>
      <c r="Z1051" s="80"/>
      <c r="AA1051" s="80"/>
    </row>
    <row r="1052" spans="1:27" ht="12" customHeight="1">
      <c r="A1052" s="80"/>
      <c r="B1052" s="80"/>
      <c r="C1052" s="80"/>
      <c r="D1052" s="80"/>
      <c r="E1052" s="80"/>
      <c r="F1052" s="80"/>
      <c r="G1052" s="80"/>
      <c r="H1052" s="80"/>
      <c r="I1052" s="80"/>
      <c r="J1052" s="80"/>
      <c r="K1052" s="80"/>
      <c r="L1052" s="80"/>
      <c r="M1052" s="177"/>
      <c r="N1052" s="80"/>
      <c r="O1052" s="80"/>
      <c r="P1052" s="80"/>
      <c r="Q1052" s="80"/>
      <c r="R1052" s="80"/>
      <c r="S1052" s="80"/>
      <c r="T1052" s="80"/>
      <c r="U1052" s="80"/>
      <c r="V1052" s="80"/>
      <c r="W1052" s="80"/>
      <c r="X1052" s="80"/>
      <c r="Y1052" s="80"/>
      <c r="Z1052" s="80"/>
      <c r="AA1052" s="80"/>
    </row>
    <row r="1053" spans="1:27" ht="12" customHeight="1">
      <c r="A1053" s="80"/>
      <c r="B1053" s="80"/>
      <c r="C1053" s="80"/>
      <c r="D1053" s="80"/>
      <c r="E1053" s="80"/>
      <c r="F1053" s="80"/>
      <c r="G1053" s="80"/>
      <c r="H1053" s="80"/>
      <c r="I1053" s="80"/>
      <c r="J1053" s="80"/>
      <c r="K1053" s="80"/>
      <c r="L1053" s="80"/>
      <c r="M1053" s="177"/>
      <c r="N1053" s="80"/>
      <c r="O1053" s="80"/>
      <c r="P1053" s="80"/>
      <c r="Q1053" s="80"/>
      <c r="R1053" s="80"/>
      <c r="S1053" s="80"/>
      <c r="T1053" s="80"/>
      <c r="U1053" s="80"/>
      <c r="V1053" s="80"/>
      <c r="W1053" s="80"/>
      <c r="X1053" s="80"/>
      <c r="Y1053" s="80"/>
      <c r="Z1053" s="80"/>
      <c r="AA1053" s="80"/>
    </row>
    <row r="1054" spans="1:27" ht="12" customHeight="1">
      <c r="A1054" s="80"/>
      <c r="B1054" s="80"/>
      <c r="C1054" s="80"/>
      <c r="D1054" s="80"/>
      <c r="E1054" s="80"/>
      <c r="F1054" s="80"/>
      <c r="G1054" s="80"/>
      <c r="H1054" s="80"/>
      <c r="I1054" s="80"/>
      <c r="J1054" s="80"/>
      <c r="K1054" s="80"/>
      <c r="L1054" s="80"/>
      <c r="M1054" s="177"/>
      <c r="N1054" s="80"/>
      <c r="O1054" s="80"/>
      <c r="P1054" s="80"/>
      <c r="Q1054" s="80"/>
      <c r="R1054" s="80"/>
      <c r="S1054" s="80"/>
      <c r="T1054" s="80"/>
      <c r="U1054" s="80"/>
      <c r="V1054" s="80"/>
      <c r="W1054" s="80"/>
      <c r="X1054" s="80"/>
      <c r="Y1054" s="80"/>
      <c r="Z1054" s="80"/>
      <c r="AA1054" s="80"/>
    </row>
    <row r="1055" spans="1:27" ht="12" customHeight="1">
      <c r="A1055" s="80"/>
      <c r="B1055" s="80"/>
      <c r="C1055" s="80"/>
      <c r="D1055" s="80"/>
      <c r="E1055" s="80"/>
      <c r="F1055" s="80"/>
      <c r="G1055" s="80"/>
      <c r="H1055" s="80"/>
      <c r="I1055" s="80"/>
      <c r="J1055" s="80"/>
      <c r="K1055" s="80"/>
      <c r="L1055" s="80"/>
      <c r="M1055" s="177"/>
      <c r="N1055" s="80"/>
      <c r="O1055" s="80"/>
      <c r="P1055" s="80"/>
      <c r="Q1055" s="80"/>
      <c r="R1055" s="80"/>
      <c r="S1055" s="80"/>
      <c r="T1055" s="80"/>
      <c r="U1055" s="80"/>
      <c r="V1055" s="80"/>
      <c r="W1055" s="80"/>
      <c r="X1055" s="80"/>
      <c r="Y1055" s="80"/>
      <c r="Z1055" s="80"/>
      <c r="AA1055" s="80"/>
    </row>
    <row r="1056" spans="1:27" ht="12" customHeight="1">
      <c r="A1056" s="80"/>
      <c r="B1056" s="80"/>
      <c r="C1056" s="80"/>
      <c r="D1056" s="80"/>
      <c r="E1056" s="80"/>
      <c r="F1056" s="80"/>
      <c r="G1056" s="80"/>
      <c r="H1056" s="80"/>
      <c r="I1056" s="80"/>
      <c r="J1056" s="80"/>
      <c r="K1056" s="80"/>
      <c r="L1056" s="80"/>
      <c r="M1056" s="177"/>
      <c r="N1056" s="80"/>
      <c r="O1056" s="80"/>
      <c r="P1056" s="80"/>
      <c r="Q1056" s="80"/>
      <c r="R1056" s="80"/>
      <c r="S1056" s="80"/>
      <c r="T1056" s="80"/>
      <c r="U1056" s="80"/>
      <c r="V1056" s="80"/>
      <c r="W1056" s="80"/>
      <c r="X1056" s="80"/>
      <c r="Y1056" s="80"/>
      <c r="Z1056" s="80"/>
      <c r="AA1056" s="80"/>
    </row>
    <row r="1057" spans="1:27" ht="12" customHeight="1">
      <c r="A1057" s="80"/>
      <c r="B1057" s="80"/>
      <c r="C1057" s="80"/>
      <c r="D1057" s="80"/>
      <c r="E1057" s="80"/>
      <c r="F1057" s="80"/>
      <c r="G1057" s="80"/>
      <c r="H1057" s="80"/>
      <c r="I1057" s="80"/>
      <c r="J1057" s="80"/>
      <c r="K1057" s="80"/>
      <c r="L1057" s="80"/>
      <c r="M1057" s="177"/>
      <c r="N1057" s="80"/>
      <c r="O1057" s="80"/>
      <c r="P1057" s="80"/>
      <c r="Q1057" s="80"/>
      <c r="R1057" s="80"/>
      <c r="S1057" s="80"/>
      <c r="T1057" s="80"/>
      <c r="U1057" s="80"/>
      <c r="V1057" s="80"/>
      <c r="W1057" s="80"/>
      <c r="X1057" s="80"/>
      <c r="Y1057" s="80"/>
      <c r="Z1057" s="80"/>
      <c r="AA1057" s="80"/>
    </row>
    <row r="1058" spans="1:27" ht="12" customHeight="1">
      <c r="A1058" s="80"/>
      <c r="B1058" s="80"/>
      <c r="C1058" s="80"/>
      <c r="D1058" s="80"/>
      <c r="E1058" s="80"/>
      <c r="F1058" s="80"/>
      <c r="G1058" s="80"/>
      <c r="H1058" s="80"/>
      <c r="I1058" s="80"/>
      <c r="J1058" s="80"/>
      <c r="K1058" s="80"/>
      <c r="L1058" s="80"/>
      <c r="M1058" s="177"/>
      <c r="N1058" s="80"/>
      <c r="O1058" s="80"/>
      <c r="P1058" s="80"/>
      <c r="Q1058" s="80"/>
      <c r="R1058" s="80"/>
      <c r="S1058" s="80"/>
      <c r="T1058" s="80"/>
      <c r="U1058" s="80"/>
      <c r="V1058" s="80"/>
      <c r="W1058" s="80"/>
      <c r="X1058" s="80"/>
      <c r="Y1058" s="80"/>
      <c r="Z1058" s="80"/>
      <c r="AA1058" s="80"/>
    </row>
    <row r="1059" spans="1:27" ht="12" customHeight="1">
      <c r="A1059" s="80"/>
      <c r="B1059" s="80"/>
      <c r="C1059" s="80"/>
      <c r="D1059" s="80"/>
      <c r="E1059" s="80"/>
      <c r="F1059" s="80"/>
      <c r="G1059" s="80"/>
      <c r="H1059" s="80"/>
      <c r="I1059" s="80"/>
      <c r="J1059" s="80"/>
      <c r="K1059" s="80"/>
      <c r="L1059" s="80"/>
      <c r="M1059" s="177"/>
      <c r="N1059" s="80"/>
      <c r="O1059" s="80"/>
      <c r="P1059" s="80"/>
      <c r="Q1059" s="80"/>
      <c r="R1059" s="80"/>
      <c r="S1059" s="80"/>
      <c r="T1059" s="80"/>
      <c r="U1059" s="80"/>
      <c r="V1059" s="80"/>
      <c r="W1059" s="80"/>
      <c r="X1059" s="80"/>
      <c r="Y1059" s="80"/>
      <c r="Z1059" s="80"/>
      <c r="AA1059" s="80"/>
    </row>
    <row r="1060" spans="1:27" ht="12" customHeight="1">
      <c r="A1060" s="80"/>
      <c r="B1060" s="80"/>
      <c r="C1060" s="80"/>
      <c r="D1060" s="80"/>
      <c r="E1060" s="80"/>
      <c r="F1060" s="80"/>
      <c r="G1060" s="80"/>
      <c r="H1060" s="80"/>
      <c r="I1060" s="80"/>
      <c r="J1060" s="80"/>
      <c r="K1060" s="80"/>
      <c r="L1060" s="80"/>
      <c r="M1060" s="177"/>
      <c r="N1060" s="80"/>
      <c r="O1060" s="80"/>
      <c r="P1060" s="80"/>
      <c r="Q1060" s="80"/>
      <c r="R1060" s="80"/>
      <c r="S1060" s="80"/>
      <c r="T1060" s="80"/>
      <c r="U1060" s="80"/>
      <c r="V1060" s="80"/>
      <c r="W1060" s="80"/>
      <c r="X1060" s="80"/>
      <c r="Y1060" s="80"/>
      <c r="Z1060" s="80"/>
      <c r="AA1060" s="80"/>
    </row>
    <row r="1061" spans="1:27" ht="12" customHeight="1">
      <c r="A1061" s="80"/>
      <c r="B1061" s="80"/>
      <c r="C1061" s="80"/>
      <c r="D1061" s="80"/>
      <c r="E1061" s="80"/>
      <c r="F1061" s="80"/>
      <c r="G1061" s="80"/>
      <c r="H1061" s="80"/>
      <c r="I1061" s="80"/>
      <c r="J1061" s="80"/>
      <c r="K1061" s="80"/>
      <c r="L1061" s="80"/>
      <c r="M1061" s="177"/>
      <c r="N1061" s="80"/>
      <c r="O1061" s="80"/>
      <c r="P1061" s="80"/>
      <c r="Q1061" s="80"/>
      <c r="R1061" s="80"/>
      <c r="S1061" s="80"/>
      <c r="T1061" s="80"/>
      <c r="U1061" s="80"/>
      <c r="V1061" s="80"/>
      <c r="W1061" s="80"/>
      <c r="X1061" s="80"/>
      <c r="Y1061" s="80"/>
      <c r="Z1061" s="80"/>
      <c r="AA1061" s="80"/>
    </row>
    <row r="1062" spans="1:27" ht="12" customHeight="1">
      <c r="A1062" s="80"/>
      <c r="B1062" s="80"/>
      <c r="C1062" s="80"/>
      <c r="D1062" s="80"/>
      <c r="E1062" s="80"/>
      <c r="F1062" s="80"/>
      <c r="G1062" s="80"/>
      <c r="H1062" s="80"/>
      <c r="I1062" s="80"/>
      <c r="J1062" s="80"/>
      <c r="K1062" s="80"/>
      <c r="L1062" s="80"/>
      <c r="M1062" s="177"/>
      <c r="N1062" s="80"/>
      <c r="O1062" s="80"/>
      <c r="P1062" s="80"/>
      <c r="Q1062" s="80"/>
      <c r="R1062" s="80"/>
      <c r="S1062" s="80"/>
      <c r="T1062" s="80"/>
      <c r="U1062" s="80"/>
      <c r="V1062" s="80"/>
      <c r="W1062" s="80"/>
      <c r="X1062" s="80"/>
      <c r="Y1062" s="80"/>
      <c r="Z1062" s="80"/>
      <c r="AA1062" s="80"/>
    </row>
    <row r="1063" spans="1:27" ht="12" customHeight="1">
      <c r="A1063" s="80"/>
      <c r="B1063" s="80"/>
      <c r="C1063" s="80"/>
      <c r="D1063" s="80"/>
      <c r="E1063" s="80"/>
      <c r="F1063" s="80"/>
      <c r="G1063" s="80"/>
      <c r="H1063" s="80"/>
      <c r="I1063" s="80"/>
      <c r="J1063" s="80"/>
      <c r="K1063" s="80"/>
      <c r="L1063" s="80"/>
      <c r="M1063" s="177"/>
      <c r="N1063" s="80"/>
      <c r="O1063" s="80"/>
      <c r="P1063" s="80"/>
      <c r="Q1063" s="80"/>
      <c r="R1063" s="80"/>
      <c r="S1063" s="80"/>
      <c r="T1063" s="80"/>
      <c r="U1063" s="80"/>
      <c r="V1063" s="80"/>
      <c r="W1063" s="80"/>
      <c r="X1063" s="80"/>
      <c r="Y1063" s="80"/>
      <c r="Z1063" s="80"/>
      <c r="AA1063" s="80"/>
    </row>
    <row r="1064" spans="1:27" ht="12" customHeight="1">
      <c r="A1064" s="80"/>
      <c r="B1064" s="80"/>
      <c r="C1064" s="80"/>
      <c r="D1064" s="80"/>
      <c r="E1064" s="80"/>
      <c r="F1064" s="80"/>
      <c r="G1064" s="80"/>
      <c r="H1064" s="80"/>
      <c r="I1064" s="80"/>
      <c r="J1064" s="80"/>
      <c r="K1064" s="80"/>
      <c r="L1064" s="80"/>
      <c r="M1064" s="177"/>
      <c r="N1064" s="80"/>
      <c r="O1064" s="80"/>
      <c r="P1064" s="80"/>
      <c r="Q1064" s="80"/>
      <c r="R1064" s="80"/>
      <c r="S1064" s="80"/>
      <c r="T1064" s="80"/>
      <c r="U1064" s="80"/>
      <c r="V1064" s="80"/>
      <c r="W1064" s="80"/>
      <c r="X1064" s="80"/>
      <c r="Y1064" s="80"/>
      <c r="Z1064" s="80"/>
      <c r="AA1064" s="80"/>
    </row>
    <row r="1065" spans="1:27" ht="12" customHeight="1">
      <c r="A1065" s="80"/>
      <c r="B1065" s="80"/>
      <c r="C1065" s="80"/>
      <c r="D1065" s="80"/>
      <c r="E1065" s="80"/>
      <c r="F1065" s="80"/>
      <c r="G1065" s="80"/>
      <c r="H1065" s="80"/>
      <c r="I1065" s="80"/>
      <c r="J1065" s="80"/>
      <c r="K1065" s="80"/>
      <c r="L1065" s="80"/>
      <c r="M1065" s="177"/>
      <c r="N1065" s="80"/>
      <c r="O1065" s="80"/>
      <c r="P1065" s="80"/>
      <c r="Q1065" s="80"/>
      <c r="R1065" s="80"/>
      <c r="S1065" s="80"/>
      <c r="T1065" s="80"/>
      <c r="U1065" s="80"/>
      <c r="V1065" s="80"/>
      <c r="W1065" s="80"/>
      <c r="X1065" s="80"/>
      <c r="Y1065" s="80"/>
      <c r="Z1065" s="80"/>
      <c r="AA1065" s="80"/>
    </row>
    <row r="1066" spans="1:27" ht="12" customHeight="1">
      <c r="A1066" s="80"/>
      <c r="B1066" s="80"/>
      <c r="C1066" s="80"/>
      <c r="D1066" s="80"/>
      <c r="E1066" s="80"/>
      <c r="F1066" s="80"/>
      <c r="G1066" s="80"/>
      <c r="H1066" s="80"/>
      <c r="I1066" s="80"/>
      <c r="J1066" s="80"/>
      <c r="K1066" s="80"/>
      <c r="L1066" s="80"/>
      <c r="M1066" s="177"/>
      <c r="N1066" s="80"/>
      <c r="O1066" s="80"/>
      <c r="P1066" s="80"/>
      <c r="Q1066" s="80"/>
      <c r="R1066" s="80"/>
      <c r="S1066" s="80"/>
      <c r="T1066" s="80"/>
      <c r="U1066" s="80"/>
      <c r="V1066" s="80"/>
      <c r="W1066" s="80"/>
      <c r="X1066" s="80"/>
      <c r="Y1066" s="80"/>
      <c r="Z1066" s="80"/>
      <c r="AA1066" s="80"/>
    </row>
    <row r="1067" spans="1:27" ht="12" customHeight="1">
      <c r="A1067" s="80"/>
      <c r="B1067" s="80"/>
      <c r="C1067" s="80"/>
      <c r="D1067" s="80"/>
      <c r="E1067" s="80"/>
      <c r="F1067" s="80"/>
      <c r="G1067" s="80"/>
      <c r="H1067" s="80"/>
      <c r="I1067" s="80"/>
      <c r="J1067" s="80"/>
      <c r="K1067" s="80"/>
      <c r="L1067" s="80"/>
      <c r="M1067" s="177"/>
      <c r="N1067" s="80"/>
      <c r="O1067" s="80"/>
      <c r="P1067" s="80"/>
      <c r="Q1067" s="80"/>
      <c r="R1067" s="80"/>
      <c r="S1067" s="80"/>
      <c r="T1067" s="80"/>
      <c r="U1067" s="80"/>
      <c r="V1067" s="80"/>
      <c r="W1067" s="80"/>
      <c r="X1067" s="80"/>
      <c r="Y1067" s="80"/>
      <c r="Z1067" s="80"/>
      <c r="AA1067" s="80"/>
    </row>
    <row r="1068" spans="1:27" ht="12" customHeight="1">
      <c r="A1068" s="80"/>
      <c r="B1068" s="80"/>
      <c r="C1068" s="80"/>
      <c r="D1068" s="80"/>
      <c r="E1068" s="80"/>
      <c r="F1068" s="80"/>
      <c r="G1068" s="80"/>
      <c r="H1068" s="80"/>
      <c r="I1068" s="80"/>
      <c r="J1068" s="80"/>
      <c r="K1068" s="80"/>
      <c r="L1068" s="80"/>
      <c r="M1068" s="177"/>
      <c r="N1068" s="80"/>
      <c r="O1068" s="80"/>
      <c r="P1068" s="80"/>
      <c r="Q1068" s="80"/>
      <c r="R1068" s="80"/>
      <c r="S1068" s="80"/>
      <c r="T1068" s="80"/>
      <c r="U1068" s="80"/>
      <c r="V1068" s="80"/>
      <c r="W1068" s="80"/>
      <c r="X1068" s="80"/>
      <c r="Y1068" s="80"/>
      <c r="Z1068" s="80"/>
      <c r="AA1068" s="80"/>
    </row>
    <row r="1069" spans="1:27" ht="12" customHeight="1">
      <c r="A1069" s="80"/>
      <c r="B1069" s="80"/>
      <c r="C1069" s="80"/>
      <c r="D1069" s="80"/>
      <c r="E1069" s="80"/>
      <c r="F1069" s="80"/>
      <c r="G1069" s="80"/>
      <c r="H1069" s="80"/>
      <c r="I1069" s="80"/>
      <c r="J1069" s="80"/>
      <c r="K1069" s="80"/>
      <c r="L1069" s="80"/>
      <c r="M1069" s="177"/>
      <c r="N1069" s="80"/>
      <c r="O1069" s="80"/>
      <c r="P1069" s="80"/>
      <c r="Q1069" s="80"/>
      <c r="R1069" s="80"/>
      <c r="S1069" s="80"/>
      <c r="T1069" s="80"/>
      <c r="U1069" s="80"/>
      <c r="V1069" s="80"/>
      <c r="W1069" s="80"/>
      <c r="X1069" s="80"/>
      <c r="Y1069" s="80"/>
      <c r="Z1069" s="80"/>
      <c r="AA1069" s="80"/>
    </row>
    <row r="1070" spans="1:27" ht="12" customHeight="1">
      <c r="A1070" s="80"/>
      <c r="B1070" s="80"/>
      <c r="C1070" s="80"/>
      <c r="D1070" s="80"/>
      <c r="E1070" s="80"/>
      <c r="F1070" s="80"/>
      <c r="G1070" s="80"/>
      <c r="H1070" s="80"/>
      <c r="I1070" s="80"/>
      <c r="J1070" s="80"/>
      <c r="K1070" s="80"/>
      <c r="L1070" s="80"/>
      <c r="M1070" s="177"/>
      <c r="N1070" s="80"/>
      <c r="O1070" s="80"/>
      <c r="P1070" s="80"/>
      <c r="Q1070" s="80"/>
      <c r="R1070" s="80"/>
      <c r="S1070" s="80"/>
      <c r="T1070" s="80"/>
      <c r="U1070" s="80"/>
      <c r="V1070" s="80"/>
      <c r="W1070" s="80"/>
      <c r="X1070" s="80"/>
      <c r="Y1070" s="80"/>
      <c r="Z1070" s="80"/>
      <c r="AA1070" s="80"/>
    </row>
    <row r="1071" spans="1:27" ht="12" customHeight="1">
      <c r="A1071" s="80"/>
      <c r="B1071" s="80"/>
      <c r="C1071" s="80"/>
      <c r="D1071" s="80"/>
      <c r="E1071" s="80"/>
      <c r="F1071" s="80"/>
      <c r="G1071" s="80"/>
      <c r="H1071" s="80"/>
      <c r="I1071" s="80"/>
      <c r="J1071" s="80"/>
      <c r="K1071" s="80"/>
      <c r="L1071" s="80"/>
      <c r="M1071" s="177"/>
      <c r="N1071" s="80"/>
      <c r="O1071" s="80"/>
      <c r="P1071" s="80"/>
      <c r="Q1071" s="80"/>
      <c r="R1071" s="80"/>
      <c r="S1071" s="80"/>
      <c r="T1071" s="80"/>
      <c r="U1071" s="80"/>
      <c r="V1071" s="80"/>
      <c r="W1071" s="80"/>
      <c r="X1071" s="80"/>
      <c r="Y1071" s="80"/>
      <c r="Z1071" s="80"/>
      <c r="AA1071" s="80"/>
    </row>
    <row r="1072" spans="1:27" ht="12" customHeight="1">
      <c r="A1072" s="80"/>
      <c r="B1072" s="80"/>
      <c r="C1072" s="80"/>
      <c r="D1072" s="80"/>
      <c r="E1072" s="80"/>
      <c r="F1072" s="80"/>
      <c r="G1072" s="80"/>
      <c r="H1072" s="80"/>
      <c r="I1072" s="80"/>
      <c r="J1072" s="80"/>
      <c r="K1072" s="80"/>
      <c r="L1072" s="80"/>
      <c r="M1072" s="177"/>
      <c r="N1072" s="80"/>
      <c r="O1072" s="80"/>
      <c r="P1072" s="80"/>
      <c r="Q1072" s="80"/>
      <c r="R1072" s="80"/>
      <c r="S1072" s="80"/>
      <c r="T1072" s="80"/>
      <c r="U1072" s="80"/>
      <c r="V1072" s="80"/>
      <c r="W1072" s="80"/>
      <c r="X1072" s="80"/>
      <c r="Y1072" s="80"/>
      <c r="Z1072" s="80"/>
      <c r="AA1072" s="80"/>
    </row>
    <row r="1073" spans="1:27" ht="12" customHeight="1">
      <c r="A1073" s="80"/>
      <c r="B1073" s="80"/>
      <c r="C1073" s="80"/>
      <c r="D1073" s="80"/>
      <c r="E1073" s="80"/>
      <c r="F1073" s="80"/>
      <c r="G1073" s="80"/>
      <c r="H1073" s="80"/>
      <c r="I1073" s="80"/>
      <c r="J1073" s="80"/>
      <c r="K1073" s="80"/>
      <c r="L1073" s="80"/>
      <c r="M1073" s="177"/>
      <c r="N1073" s="80"/>
      <c r="O1073" s="80"/>
      <c r="P1073" s="80"/>
      <c r="Q1073" s="80"/>
      <c r="R1073" s="80"/>
      <c r="S1073" s="80"/>
      <c r="T1073" s="80"/>
      <c r="U1073" s="80"/>
      <c r="V1073" s="80"/>
      <c r="W1073" s="80"/>
      <c r="X1073" s="80"/>
      <c r="Y1073" s="80"/>
      <c r="Z1073" s="80"/>
      <c r="AA1073" s="80"/>
    </row>
    <row r="1074" spans="1:27" ht="12" customHeight="1">
      <c r="A1074" s="80"/>
      <c r="B1074" s="80"/>
      <c r="C1074" s="80"/>
      <c r="D1074" s="80"/>
      <c r="E1074" s="80"/>
      <c r="F1074" s="80"/>
      <c r="G1074" s="80"/>
      <c r="H1074" s="80"/>
      <c r="I1074" s="80"/>
      <c r="J1074" s="80"/>
      <c r="K1074" s="80"/>
      <c r="L1074" s="80"/>
      <c r="M1074" s="177"/>
      <c r="N1074" s="80"/>
      <c r="O1074" s="80"/>
      <c r="P1074" s="80"/>
      <c r="Q1074" s="80"/>
      <c r="R1074" s="80"/>
      <c r="S1074" s="80"/>
      <c r="T1074" s="80"/>
      <c r="U1074" s="80"/>
      <c r="V1074" s="80"/>
      <c r="W1074" s="80"/>
      <c r="X1074" s="80"/>
      <c r="Y1074" s="80"/>
      <c r="Z1074" s="80"/>
      <c r="AA1074" s="80"/>
    </row>
    <row r="1075" spans="1:27" ht="12" customHeight="1">
      <c r="A1075" s="80"/>
      <c r="B1075" s="80"/>
      <c r="C1075" s="80"/>
      <c r="D1075" s="80"/>
      <c r="E1075" s="80"/>
      <c r="F1075" s="80"/>
      <c r="G1075" s="80"/>
      <c r="H1075" s="80"/>
      <c r="I1075" s="80"/>
      <c r="J1075" s="80"/>
      <c r="K1075" s="80"/>
      <c r="L1075" s="80"/>
      <c r="M1075" s="177"/>
      <c r="N1075" s="80"/>
      <c r="O1075" s="80"/>
      <c r="P1075" s="80"/>
      <c r="Q1075" s="80"/>
      <c r="R1075" s="80"/>
      <c r="S1075" s="80"/>
      <c r="T1075" s="80"/>
      <c r="U1075" s="80"/>
      <c r="V1075" s="80"/>
      <c r="W1075" s="80"/>
      <c r="X1075" s="80"/>
      <c r="Y1075" s="80"/>
      <c r="Z1075" s="80"/>
      <c r="AA1075" s="80"/>
    </row>
    <row r="1076" spans="1:27" ht="12" customHeight="1">
      <c r="A1076" s="80"/>
      <c r="B1076" s="80"/>
      <c r="C1076" s="80"/>
      <c r="D1076" s="80"/>
      <c r="E1076" s="80"/>
      <c r="F1076" s="80"/>
      <c r="G1076" s="80"/>
      <c r="H1076" s="80"/>
      <c r="I1076" s="80"/>
      <c r="J1076" s="80"/>
      <c r="K1076" s="80"/>
      <c r="L1076" s="80"/>
      <c r="M1076" s="177"/>
      <c r="N1076" s="80"/>
      <c r="O1076" s="80"/>
      <c r="P1076" s="80"/>
      <c r="Q1076" s="80"/>
      <c r="R1076" s="80"/>
      <c r="S1076" s="80"/>
      <c r="T1076" s="80"/>
      <c r="U1076" s="80"/>
      <c r="V1076" s="80"/>
      <c r="W1076" s="80"/>
      <c r="X1076" s="80"/>
      <c r="Y1076" s="80"/>
      <c r="Z1076" s="80"/>
      <c r="AA1076" s="80"/>
    </row>
    <row r="1077" spans="1:27" ht="12" customHeight="1">
      <c r="A1077" s="80"/>
      <c r="B1077" s="80"/>
      <c r="C1077" s="80"/>
      <c r="D1077" s="80"/>
      <c r="E1077" s="80"/>
      <c r="F1077" s="80"/>
      <c r="G1077" s="80"/>
      <c r="H1077" s="80"/>
      <c r="I1077" s="80"/>
      <c r="J1077" s="80"/>
      <c r="K1077" s="80"/>
      <c r="L1077" s="80"/>
      <c r="M1077" s="177"/>
      <c r="N1077" s="80"/>
      <c r="O1077" s="80"/>
      <c r="P1077" s="80"/>
      <c r="Q1077" s="80"/>
      <c r="R1077" s="80"/>
      <c r="S1077" s="80"/>
      <c r="T1077" s="80"/>
      <c r="U1077" s="80"/>
      <c r="V1077" s="80"/>
      <c r="W1077" s="80"/>
      <c r="X1077" s="80"/>
      <c r="Y1077" s="80"/>
      <c r="Z1077" s="80"/>
      <c r="AA1077" s="80"/>
    </row>
    <row r="1078" spans="1:27" ht="12" customHeight="1">
      <c r="A1078" s="80"/>
      <c r="B1078" s="80"/>
      <c r="C1078" s="80"/>
      <c r="D1078" s="80"/>
      <c r="E1078" s="80"/>
      <c r="F1078" s="80"/>
      <c r="G1078" s="80"/>
      <c r="H1078" s="80"/>
      <c r="I1078" s="80"/>
      <c r="J1078" s="80"/>
      <c r="K1078" s="80"/>
      <c r="L1078" s="80"/>
      <c r="M1078" s="177"/>
      <c r="N1078" s="80"/>
      <c r="O1078" s="80"/>
      <c r="P1078" s="80"/>
      <c r="Q1078" s="80"/>
      <c r="R1078" s="80"/>
      <c r="S1078" s="80"/>
      <c r="T1078" s="80"/>
      <c r="U1078" s="80"/>
      <c r="V1078" s="80"/>
      <c r="W1078" s="80"/>
      <c r="X1078" s="80"/>
      <c r="Y1078" s="80"/>
      <c r="Z1078" s="80"/>
      <c r="AA1078" s="80"/>
    </row>
    <row r="1079" spans="1:27" ht="12" customHeight="1">
      <c r="A1079" s="80"/>
      <c r="B1079" s="80"/>
      <c r="C1079" s="80"/>
      <c r="D1079" s="80"/>
      <c r="E1079" s="80"/>
      <c r="F1079" s="80"/>
      <c r="G1079" s="80"/>
      <c r="H1079" s="80"/>
      <c r="I1079" s="80"/>
      <c r="J1079" s="80"/>
      <c r="K1079" s="80"/>
      <c r="L1079" s="80"/>
      <c r="M1079" s="177"/>
      <c r="N1079" s="80"/>
      <c r="O1079" s="80"/>
      <c r="P1079" s="80"/>
      <c r="Q1079" s="80"/>
      <c r="R1079" s="80"/>
      <c r="S1079" s="80"/>
      <c r="T1079" s="80"/>
      <c r="U1079" s="80"/>
      <c r="V1079" s="80"/>
      <c r="W1079" s="80"/>
      <c r="X1079" s="80"/>
      <c r="Y1079" s="80"/>
      <c r="Z1079" s="80"/>
      <c r="AA1079" s="80"/>
    </row>
    <row r="1080" spans="1:27" ht="12" customHeight="1">
      <c r="A1080" s="80"/>
      <c r="B1080" s="80"/>
      <c r="C1080" s="80"/>
      <c r="D1080" s="80"/>
      <c r="E1080" s="80"/>
      <c r="F1080" s="80"/>
      <c r="G1080" s="80"/>
      <c r="H1080" s="80"/>
      <c r="I1080" s="80"/>
      <c r="J1080" s="80"/>
      <c r="K1080" s="80"/>
      <c r="L1080" s="80"/>
      <c r="M1080" s="177"/>
      <c r="N1080" s="80"/>
      <c r="O1080" s="80"/>
      <c r="P1080" s="80"/>
      <c r="Q1080" s="80"/>
      <c r="R1080" s="80"/>
      <c r="S1080" s="80"/>
      <c r="T1080" s="80"/>
      <c r="U1080" s="80"/>
      <c r="V1080" s="80"/>
      <c r="W1080" s="80"/>
      <c r="X1080" s="80"/>
      <c r="Y1080" s="80"/>
      <c r="Z1080" s="80"/>
      <c r="AA1080" s="80"/>
    </row>
    <row r="1081" spans="1:27" ht="12" customHeight="1">
      <c r="A1081" s="80"/>
      <c r="B1081" s="80"/>
      <c r="C1081" s="80"/>
      <c r="D1081" s="80"/>
      <c r="E1081" s="80"/>
      <c r="F1081" s="80"/>
      <c r="G1081" s="80"/>
      <c r="H1081" s="80"/>
      <c r="I1081" s="80"/>
      <c r="J1081" s="80"/>
      <c r="K1081" s="80"/>
      <c r="L1081" s="80"/>
      <c r="M1081" s="177"/>
      <c r="N1081" s="80"/>
      <c r="O1081" s="80"/>
      <c r="P1081" s="80"/>
      <c r="Q1081" s="80"/>
      <c r="R1081" s="80"/>
      <c r="S1081" s="80"/>
      <c r="T1081" s="80"/>
      <c r="U1081" s="80"/>
      <c r="V1081" s="80"/>
      <c r="W1081" s="80"/>
      <c r="X1081" s="80"/>
      <c r="Y1081" s="80"/>
      <c r="Z1081" s="80"/>
      <c r="AA1081" s="80"/>
    </row>
    <row r="1082" spans="1:27" ht="12" customHeight="1">
      <c r="A1082" s="80"/>
      <c r="B1082" s="80"/>
      <c r="C1082" s="80"/>
      <c r="D1082" s="80"/>
      <c r="E1082" s="80"/>
      <c r="F1082" s="80"/>
      <c r="G1082" s="80"/>
      <c r="H1082" s="80"/>
      <c r="I1082" s="80"/>
      <c r="J1082" s="80"/>
      <c r="K1082" s="80"/>
      <c r="L1082" s="80"/>
      <c r="M1082" s="177"/>
      <c r="N1082" s="80"/>
      <c r="O1082" s="80"/>
      <c r="P1082" s="80"/>
      <c r="Q1082" s="80"/>
      <c r="R1082" s="80"/>
      <c r="S1082" s="80"/>
      <c r="T1082" s="80"/>
      <c r="U1082" s="80"/>
      <c r="V1082" s="80"/>
      <c r="W1082" s="80"/>
      <c r="X1082" s="80"/>
      <c r="Y1082" s="80"/>
      <c r="Z1082" s="80"/>
      <c r="AA1082" s="80"/>
    </row>
    <row r="1083" spans="1:27" ht="12" customHeight="1">
      <c r="A1083" s="80"/>
      <c r="B1083" s="80"/>
      <c r="C1083" s="80"/>
      <c r="D1083" s="80"/>
      <c r="E1083" s="80"/>
      <c r="F1083" s="80"/>
      <c r="G1083" s="80"/>
      <c r="H1083" s="80"/>
      <c r="I1083" s="80"/>
      <c r="J1083" s="80"/>
      <c r="K1083" s="80"/>
      <c r="L1083" s="80"/>
      <c r="M1083" s="177"/>
      <c r="N1083" s="80"/>
      <c r="O1083" s="80"/>
      <c r="P1083" s="80"/>
      <c r="Q1083" s="80"/>
      <c r="R1083" s="80"/>
      <c r="S1083" s="80"/>
      <c r="T1083" s="80"/>
      <c r="U1083" s="80"/>
      <c r="V1083" s="80"/>
      <c r="W1083" s="80"/>
      <c r="X1083" s="80"/>
      <c r="Y1083" s="80"/>
      <c r="Z1083" s="80"/>
      <c r="AA1083" s="80"/>
    </row>
    <row r="1084" spans="1:27" ht="12" customHeight="1">
      <c r="A1084" s="80"/>
      <c r="B1084" s="80"/>
      <c r="C1084" s="80"/>
      <c r="D1084" s="80"/>
      <c r="E1084" s="80"/>
      <c r="F1084" s="80"/>
      <c r="G1084" s="80"/>
      <c r="H1084" s="80"/>
      <c r="I1084" s="80"/>
      <c r="J1084" s="80"/>
      <c r="K1084" s="80"/>
      <c r="L1084" s="80"/>
      <c r="M1084" s="177"/>
      <c r="N1084" s="80"/>
      <c r="O1084" s="80"/>
      <c r="P1084" s="80"/>
      <c r="Q1084" s="80"/>
      <c r="R1084" s="80"/>
      <c r="S1084" s="80"/>
      <c r="T1084" s="80"/>
      <c r="U1084" s="80"/>
      <c r="V1084" s="80"/>
      <c r="W1084" s="80"/>
      <c r="X1084" s="80"/>
      <c r="Y1084" s="80"/>
      <c r="Z1084" s="80"/>
      <c r="AA1084" s="80"/>
    </row>
    <row r="1085" spans="1:27" ht="12" customHeight="1">
      <c r="A1085" s="80"/>
      <c r="B1085" s="80"/>
      <c r="C1085" s="80"/>
      <c r="D1085" s="80"/>
      <c r="E1085" s="80"/>
      <c r="F1085" s="80"/>
      <c r="G1085" s="80"/>
      <c r="H1085" s="80"/>
      <c r="I1085" s="80"/>
      <c r="J1085" s="80"/>
      <c r="K1085" s="80"/>
      <c r="L1085" s="80"/>
      <c r="M1085" s="177"/>
      <c r="N1085" s="80"/>
      <c r="O1085" s="80"/>
      <c r="P1085" s="80"/>
      <c r="Q1085" s="80"/>
      <c r="R1085" s="80"/>
      <c r="S1085" s="80"/>
      <c r="T1085" s="80"/>
      <c r="U1085" s="80"/>
      <c r="V1085" s="80"/>
      <c r="W1085" s="80"/>
      <c r="X1085" s="80"/>
      <c r="Y1085" s="80"/>
      <c r="Z1085" s="80"/>
      <c r="AA1085" s="80"/>
    </row>
    <row r="1086" spans="1:27" ht="12" customHeight="1">
      <c r="A1086" s="80"/>
      <c r="B1086" s="80"/>
      <c r="C1086" s="80"/>
      <c r="D1086" s="80"/>
      <c r="E1086" s="80"/>
      <c r="F1086" s="80"/>
      <c r="G1086" s="80"/>
      <c r="H1086" s="80"/>
      <c r="I1086" s="80"/>
      <c r="J1086" s="80"/>
      <c r="K1086" s="80"/>
      <c r="L1086" s="80"/>
      <c r="M1086" s="177"/>
      <c r="N1086" s="80"/>
      <c r="O1086" s="80"/>
      <c r="P1086" s="80"/>
      <c r="Q1086" s="80"/>
      <c r="R1086" s="80"/>
      <c r="S1086" s="80"/>
      <c r="T1086" s="80"/>
      <c r="U1086" s="80"/>
      <c r="V1086" s="80"/>
      <c r="W1086" s="80"/>
      <c r="X1086" s="80"/>
      <c r="Y1086" s="80"/>
      <c r="Z1086" s="80"/>
      <c r="AA1086" s="80"/>
    </row>
    <row r="1087" spans="1:27" ht="12" customHeight="1">
      <c r="A1087" s="80"/>
      <c r="B1087" s="80"/>
      <c r="C1087" s="80"/>
      <c r="D1087" s="80"/>
      <c r="E1087" s="80"/>
      <c r="F1087" s="80"/>
      <c r="G1087" s="80"/>
      <c r="H1087" s="80"/>
      <c r="I1087" s="80"/>
      <c r="J1087" s="80"/>
      <c r="K1087" s="80"/>
      <c r="L1087" s="80"/>
      <c r="M1087" s="177"/>
      <c r="N1087" s="80"/>
      <c r="O1087" s="80"/>
      <c r="P1087" s="80"/>
      <c r="Q1087" s="80"/>
      <c r="R1087" s="80"/>
      <c r="S1087" s="80"/>
      <c r="T1087" s="80"/>
      <c r="U1087" s="80"/>
      <c r="V1087" s="80"/>
      <c r="W1087" s="80"/>
      <c r="X1087" s="80"/>
      <c r="Y1087" s="80"/>
      <c r="Z1087" s="80"/>
      <c r="AA1087" s="80"/>
    </row>
    <row r="1088" spans="1:27" ht="12" customHeight="1">
      <c r="A1088" s="80"/>
      <c r="B1088" s="80"/>
      <c r="C1088" s="80"/>
      <c r="D1088" s="80"/>
      <c r="E1088" s="80"/>
      <c r="F1088" s="80"/>
      <c r="G1088" s="80"/>
      <c r="H1088" s="80"/>
      <c r="I1088" s="80"/>
      <c r="J1088" s="80"/>
      <c r="K1088" s="80"/>
      <c r="L1088" s="80"/>
      <c r="M1088" s="177"/>
      <c r="N1088" s="80"/>
      <c r="O1088" s="80"/>
      <c r="P1088" s="80"/>
      <c r="Q1088" s="80"/>
      <c r="R1088" s="80"/>
      <c r="S1088" s="80"/>
      <c r="T1088" s="80"/>
      <c r="U1088" s="80"/>
      <c r="V1088" s="80"/>
      <c r="W1088" s="80"/>
      <c r="X1088" s="80"/>
      <c r="Y1088" s="80"/>
      <c r="Z1088" s="80"/>
      <c r="AA1088" s="80"/>
    </row>
    <row r="1089" spans="1:27" ht="12" customHeight="1">
      <c r="A1089" s="80"/>
      <c r="B1089" s="80"/>
      <c r="C1089" s="80"/>
      <c r="D1089" s="80"/>
      <c r="E1089" s="80"/>
      <c r="F1089" s="80"/>
      <c r="G1089" s="80"/>
      <c r="H1089" s="80"/>
      <c r="I1089" s="80"/>
      <c r="J1089" s="80"/>
      <c r="K1089" s="80"/>
      <c r="L1089" s="80"/>
      <c r="M1089" s="177"/>
      <c r="N1089" s="80"/>
      <c r="O1089" s="80"/>
      <c r="P1089" s="80"/>
      <c r="Q1089" s="80"/>
      <c r="R1089" s="80"/>
      <c r="S1089" s="80"/>
      <c r="T1089" s="80"/>
      <c r="U1089" s="80"/>
      <c r="V1089" s="80"/>
      <c r="W1089" s="80"/>
      <c r="X1089" s="80"/>
      <c r="Y1089" s="80"/>
      <c r="Z1089" s="80"/>
      <c r="AA1089" s="80"/>
    </row>
    <row r="1090" spans="1:27" ht="12" customHeight="1">
      <c r="A1090" s="80"/>
      <c r="B1090" s="80"/>
      <c r="C1090" s="80"/>
      <c r="D1090" s="80"/>
      <c r="E1090" s="80"/>
      <c r="F1090" s="80"/>
      <c r="G1090" s="80"/>
      <c r="H1090" s="80"/>
      <c r="I1090" s="80"/>
      <c r="J1090" s="80"/>
      <c r="K1090" s="80"/>
      <c r="L1090" s="80"/>
      <c r="M1090" s="177"/>
      <c r="N1090" s="80"/>
      <c r="O1090" s="80"/>
      <c r="P1090" s="80"/>
      <c r="Q1090" s="80"/>
      <c r="R1090" s="80"/>
      <c r="S1090" s="80"/>
      <c r="T1090" s="80"/>
      <c r="U1090" s="80"/>
      <c r="V1090" s="80"/>
      <c r="W1090" s="80"/>
      <c r="X1090" s="80"/>
      <c r="Y1090" s="80"/>
      <c r="Z1090" s="80"/>
      <c r="AA1090" s="80"/>
    </row>
    <row r="1091" spans="1:27" ht="12" customHeight="1">
      <c r="A1091" s="80"/>
      <c r="B1091" s="80"/>
      <c r="C1091" s="80"/>
      <c r="D1091" s="80"/>
      <c r="E1091" s="80"/>
      <c r="F1091" s="80"/>
      <c r="G1091" s="80"/>
      <c r="H1091" s="80"/>
      <c r="I1091" s="80"/>
      <c r="J1091" s="80"/>
      <c r="K1091" s="80"/>
      <c r="L1091" s="80"/>
      <c r="M1091" s="177"/>
      <c r="N1091" s="80"/>
      <c r="O1091" s="80"/>
      <c r="P1091" s="80"/>
      <c r="Q1091" s="80"/>
      <c r="R1091" s="80"/>
      <c r="S1091" s="80"/>
      <c r="T1091" s="80"/>
      <c r="U1091" s="80"/>
      <c r="V1091" s="80"/>
      <c r="W1091" s="80"/>
      <c r="X1091" s="80"/>
      <c r="Y1091" s="80"/>
      <c r="Z1091" s="80"/>
      <c r="AA1091" s="80"/>
    </row>
    <row r="1092" spans="1:27" ht="12" customHeight="1">
      <c r="A1092" s="80"/>
      <c r="B1092" s="80"/>
      <c r="C1092" s="80"/>
      <c r="D1092" s="80"/>
      <c r="E1092" s="80"/>
      <c r="F1092" s="80"/>
      <c r="G1092" s="80"/>
      <c r="H1092" s="80"/>
      <c r="I1092" s="80"/>
      <c r="J1092" s="80"/>
      <c r="K1092" s="80"/>
      <c r="L1092" s="80"/>
      <c r="M1092" s="177"/>
      <c r="N1092" s="80"/>
      <c r="O1092" s="80"/>
      <c r="P1092" s="80"/>
      <c r="Q1092" s="80"/>
      <c r="R1092" s="80"/>
      <c r="S1092" s="80"/>
      <c r="T1092" s="80"/>
      <c r="U1092" s="80"/>
      <c r="V1092" s="80"/>
      <c r="W1092" s="80"/>
      <c r="X1092" s="80"/>
      <c r="Y1092" s="80"/>
      <c r="Z1092" s="80"/>
      <c r="AA1092" s="80"/>
    </row>
    <row r="1093" spans="1:27" ht="12" customHeight="1">
      <c r="A1093" s="80"/>
      <c r="B1093" s="80"/>
      <c r="C1093" s="80"/>
      <c r="D1093" s="80"/>
      <c r="E1093" s="80"/>
      <c r="F1093" s="80"/>
      <c r="G1093" s="80"/>
      <c r="H1093" s="80"/>
      <c r="I1093" s="80"/>
      <c r="J1093" s="80"/>
      <c r="K1093" s="80"/>
      <c r="L1093" s="80"/>
      <c r="M1093" s="177"/>
      <c r="N1093" s="80"/>
      <c r="O1093" s="80"/>
      <c r="P1093" s="80"/>
      <c r="Q1093" s="80"/>
      <c r="R1093" s="80"/>
      <c r="S1093" s="80"/>
      <c r="T1093" s="80"/>
      <c r="U1093" s="80"/>
      <c r="V1093" s="80"/>
      <c r="W1093" s="80"/>
      <c r="X1093" s="80"/>
      <c r="Y1093" s="80"/>
      <c r="Z1093" s="80"/>
      <c r="AA1093" s="80"/>
    </row>
    <row r="1094" spans="1:27" ht="12" customHeight="1">
      <c r="A1094" s="80"/>
      <c r="B1094" s="80"/>
      <c r="C1094" s="80"/>
      <c r="D1094" s="80"/>
      <c r="E1094" s="80"/>
      <c r="F1094" s="80"/>
      <c r="G1094" s="80"/>
      <c r="H1094" s="80"/>
      <c r="I1094" s="80"/>
      <c r="J1094" s="80"/>
      <c r="K1094" s="80"/>
      <c r="L1094" s="80"/>
      <c r="M1094" s="177"/>
      <c r="N1094" s="80"/>
      <c r="O1094" s="80"/>
      <c r="P1094" s="80"/>
      <c r="Q1094" s="80"/>
      <c r="R1094" s="80"/>
      <c r="S1094" s="80"/>
      <c r="T1094" s="80"/>
      <c r="U1094" s="80"/>
      <c r="V1094" s="80"/>
      <c r="W1094" s="80"/>
      <c r="X1094" s="80"/>
      <c r="Y1094" s="80"/>
      <c r="Z1094" s="80"/>
      <c r="AA1094" s="80"/>
    </row>
    <row r="1095" spans="1:27" ht="12" customHeight="1">
      <c r="A1095" s="80"/>
      <c r="B1095" s="80"/>
      <c r="C1095" s="80"/>
      <c r="D1095" s="80"/>
      <c r="E1095" s="80"/>
      <c r="F1095" s="80"/>
      <c r="G1095" s="80"/>
      <c r="H1095" s="80"/>
      <c r="I1095" s="80"/>
      <c r="J1095" s="80"/>
      <c r="K1095" s="80"/>
      <c r="L1095" s="80"/>
      <c r="M1095" s="177"/>
      <c r="N1095" s="80"/>
      <c r="O1095" s="80"/>
      <c r="P1095" s="80"/>
      <c r="Q1095" s="80"/>
      <c r="R1095" s="80"/>
      <c r="S1095" s="80"/>
      <c r="T1095" s="80"/>
      <c r="U1095" s="80"/>
      <c r="V1095" s="80"/>
      <c r="W1095" s="80"/>
      <c r="X1095" s="80"/>
      <c r="Y1095" s="80"/>
      <c r="Z1095" s="80"/>
      <c r="AA1095" s="80"/>
    </row>
    <row r="1096" spans="1:27" ht="12" customHeight="1">
      <c r="A1096" s="80"/>
      <c r="B1096" s="80"/>
      <c r="C1096" s="80"/>
      <c r="D1096" s="80"/>
      <c r="E1096" s="80"/>
      <c r="F1096" s="80"/>
      <c r="G1096" s="80"/>
      <c r="H1096" s="80"/>
      <c r="I1096" s="80"/>
      <c r="J1096" s="80"/>
      <c r="K1096" s="80"/>
      <c r="L1096" s="80"/>
      <c r="M1096" s="177"/>
      <c r="N1096" s="80"/>
      <c r="O1096" s="80"/>
      <c r="P1096" s="80"/>
      <c r="Q1096" s="80"/>
      <c r="R1096" s="80"/>
      <c r="S1096" s="80"/>
      <c r="T1096" s="80"/>
      <c r="U1096" s="80"/>
      <c r="V1096" s="80"/>
      <c r="W1096" s="80"/>
      <c r="X1096" s="80"/>
      <c r="Y1096" s="80"/>
      <c r="Z1096" s="80"/>
      <c r="AA1096" s="80"/>
    </row>
    <row r="1097" spans="1:27" ht="12" customHeight="1">
      <c r="A1097" s="80"/>
      <c r="B1097" s="80"/>
      <c r="C1097" s="80"/>
      <c r="D1097" s="80"/>
      <c r="E1097" s="80"/>
      <c r="F1097" s="80"/>
      <c r="G1097" s="80"/>
      <c r="H1097" s="80"/>
      <c r="I1097" s="80"/>
      <c r="J1097" s="80"/>
      <c r="K1097" s="80"/>
      <c r="L1097" s="80"/>
      <c r="M1097" s="177"/>
      <c r="N1097" s="80"/>
      <c r="O1097" s="80"/>
      <c r="P1097" s="80"/>
      <c r="Q1097" s="80"/>
      <c r="R1097" s="80"/>
      <c r="S1097" s="80"/>
      <c r="T1097" s="80"/>
      <c r="U1097" s="80"/>
      <c r="V1097" s="80"/>
      <c r="W1097" s="80"/>
      <c r="X1097" s="80"/>
      <c r="Y1097" s="80"/>
      <c r="Z1097" s="80"/>
      <c r="AA1097" s="80"/>
    </row>
    <row r="1098" spans="1:27" ht="12" customHeight="1">
      <c r="A1098" s="80"/>
      <c r="B1098" s="80"/>
      <c r="C1098" s="80"/>
      <c r="D1098" s="80"/>
      <c r="E1098" s="80"/>
      <c r="F1098" s="80"/>
      <c r="G1098" s="80"/>
      <c r="H1098" s="80"/>
      <c r="I1098" s="80"/>
      <c r="J1098" s="80"/>
      <c r="K1098" s="80"/>
      <c r="L1098" s="80"/>
      <c r="M1098" s="177"/>
      <c r="N1098" s="80"/>
      <c r="O1098" s="80"/>
      <c r="P1098" s="80"/>
      <c r="Q1098" s="80"/>
      <c r="R1098" s="80"/>
      <c r="S1098" s="80"/>
      <c r="T1098" s="80"/>
      <c r="U1098" s="80"/>
      <c r="V1098" s="80"/>
      <c r="W1098" s="80"/>
      <c r="X1098" s="80"/>
      <c r="Y1098" s="80"/>
      <c r="Z1098" s="80"/>
      <c r="AA1098" s="80"/>
    </row>
    <row r="1099" spans="1:27" ht="12" customHeight="1">
      <c r="A1099" s="80"/>
      <c r="B1099" s="80"/>
      <c r="C1099" s="80"/>
      <c r="D1099" s="80"/>
      <c r="E1099" s="80"/>
      <c r="F1099" s="80"/>
      <c r="G1099" s="80"/>
      <c r="H1099" s="80"/>
      <c r="I1099" s="80"/>
      <c r="J1099" s="80"/>
      <c r="K1099" s="80"/>
      <c r="L1099" s="80"/>
      <c r="M1099" s="177"/>
      <c r="N1099" s="80"/>
      <c r="O1099" s="80"/>
      <c r="P1099" s="80"/>
      <c r="Q1099" s="80"/>
      <c r="R1099" s="80"/>
      <c r="S1099" s="80"/>
      <c r="T1099" s="80"/>
      <c r="U1099" s="80"/>
      <c r="V1099" s="80"/>
      <c r="W1099" s="80"/>
      <c r="X1099" s="80"/>
      <c r="Y1099" s="80"/>
      <c r="Z1099" s="80"/>
      <c r="AA1099" s="80"/>
    </row>
    <row r="1100" spans="1:27" ht="12" customHeight="1">
      <c r="A1100" s="80"/>
      <c r="B1100" s="80"/>
      <c r="C1100" s="80"/>
      <c r="D1100" s="80"/>
      <c r="E1100" s="80"/>
      <c r="F1100" s="80"/>
      <c r="G1100" s="80"/>
      <c r="H1100" s="80"/>
      <c r="I1100" s="80"/>
      <c r="J1100" s="80"/>
      <c r="K1100" s="80"/>
      <c r="L1100" s="80"/>
      <c r="M1100" s="177"/>
      <c r="N1100" s="80"/>
      <c r="O1100" s="80"/>
      <c r="P1100" s="80"/>
      <c r="Q1100" s="80"/>
      <c r="R1100" s="80"/>
      <c r="S1100" s="80"/>
      <c r="T1100" s="80"/>
      <c r="U1100" s="80"/>
      <c r="V1100" s="80"/>
      <c r="W1100" s="80"/>
      <c r="X1100" s="80"/>
      <c r="Y1100" s="80"/>
      <c r="Z1100" s="80"/>
      <c r="AA1100" s="80"/>
    </row>
    <row r="1101" spans="1:27" ht="12" customHeight="1">
      <c r="A1101" s="80"/>
      <c r="B1101" s="80"/>
      <c r="C1101" s="80"/>
      <c r="D1101" s="80"/>
      <c r="E1101" s="80"/>
      <c r="F1101" s="80"/>
      <c r="G1101" s="80"/>
      <c r="H1101" s="80"/>
      <c r="I1101" s="80"/>
      <c r="J1101" s="80"/>
      <c r="K1101" s="80"/>
      <c r="L1101" s="80"/>
      <c r="M1101" s="177"/>
      <c r="N1101" s="80"/>
      <c r="O1101" s="80"/>
      <c r="P1101" s="80"/>
      <c r="Q1101" s="80"/>
      <c r="R1101" s="80"/>
      <c r="S1101" s="80"/>
      <c r="T1101" s="80"/>
      <c r="U1101" s="80"/>
      <c r="V1101" s="80"/>
      <c r="W1101" s="80"/>
      <c r="X1101" s="80"/>
      <c r="Y1101" s="80"/>
      <c r="Z1101" s="80"/>
      <c r="AA1101" s="80"/>
    </row>
    <row r="1102" spans="1:27" ht="12" customHeight="1">
      <c r="A1102" s="80"/>
      <c r="B1102" s="80"/>
      <c r="C1102" s="80"/>
      <c r="D1102" s="80"/>
      <c r="E1102" s="80"/>
      <c r="F1102" s="80"/>
      <c r="G1102" s="80"/>
      <c r="H1102" s="80"/>
      <c r="I1102" s="80"/>
      <c r="J1102" s="80"/>
      <c r="K1102" s="80"/>
      <c r="L1102" s="80"/>
      <c r="M1102" s="177"/>
      <c r="N1102" s="80"/>
      <c r="O1102" s="80"/>
      <c r="P1102" s="80"/>
      <c r="Q1102" s="80"/>
      <c r="R1102" s="80"/>
      <c r="S1102" s="80"/>
      <c r="T1102" s="80"/>
      <c r="U1102" s="80"/>
      <c r="V1102" s="80"/>
      <c r="W1102" s="80"/>
      <c r="X1102" s="80"/>
      <c r="Y1102" s="80"/>
      <c r="Z1102" s="80"/>
      <c r="AA1102" s="80"/>
    </row>
    <row r="1103" spans="1:27" ht="12" customHeight="1">
      <c r="A1103" s="80"/>
      <c r="B1103" s="80"/>
      <c r="C1103" s="80"/>
      <c r="D1103" s="80"/>
      <c r="E1103" s="80"/>
      <c r="F1103" s="80"/>
      <c r="G1103" s="80"/>
      <c r="H1103" s="80"/>
      <c r="I1103" s="80"/>
      <c r="J1103" s="80"/>
      <c r="K1103" s="80"/>
      <c r="L1103" s="80"/>
      <c r="M1103" s="177"/>
      <c r="N1103" s="80"/>
      <c r="O1103" s="80"/>
      <c r="P1103" s="80"/>
      <c r="Q1103" s="80"/>
      <c r="R1103" s="80"/>
      <c r="S1103" s="80"/>
      <c r="T1103" s="80"/>
      <c r="U1103" s="80"/>
      <c r="V1103" s="80"/>
      <c r="W1103" s="80"/>
      <c r="X1103" s="80"/>
      <c r="Y1103" s="80"/>
      <c r="Z1103" s="80"/>
      <c r="AA1103" s="80"/>
    </row>
    <row r="1104" spans="1:27" ht="12" customHeight="1">
      <c r="A1104" s="80"/>
      <c r="B1104" s="80"/>
      <c r="C1104" s="80"/>
      <c r="D1104" s="80"/>
      <c r="E1104" s="80"/>
      <c r="F1104" s="80"/>
      <c r="G1104" s="80"/>
      <c r="H1104" s="80"/>
      <c r="I1104" s="80"/>
      <c r="J1104" s="80"/>
      <c r="K1104" s="80"/>
      <c r="L1104" s="80"/>
      <c r="M1104" s="177"/>
      <c r="N1104" s="80"/>
      <c r="O1104" s="80"/>
      <c r="P1104" s="80"/>
      <c r="Q1104" s="80"/>
      <c r="R1104" s="80"/>
      <c r="S1104" s="80"/>
      <c r="T1104" s="80"/>
      <c r="U1104" s="80"/>
      <c r="V1104" s="80"/>
      <c r="W1104" s="80"/>
      <c r="X1104" s="80"/>
      <c r="Y1104" s="80"/>
      <c r="Z1104" s="80"/>
      <c r="AA1104" s="80"/>
    </row>
    <row r="1105" spans="1:27" ht="12" customHeight="1">
      <c r="A1105" s="80"/>
      <c r="B1105" s="80"/>
      <c r="C1105" s="80"/>
      <c r="D1105" s="80"/>
      <c r="E1105" s="80"/>
      <c r="F1105" s="80"/>
      <c r="G1105" s="80"/>
      <c r="H1105" s="80"/>
      <c r="I1105" s="80"/>
      <c r="J1105" s="80"/>
      <c r="K1105" s="80"/>
      <c r="L1105" s="80"/>
      <c r="M1105" s="177"/>
      <c r="N1105" s="80"/>
      <c r="O1105" s="80"/>
      <c r="P1105" s="80"/>
      <c r="Q1105" s="80"/>
      <c r="R1105" s="80"/>
      <c r="S1105" s="80"/>
      <c r="T1105" s="80"/>
      <c r="U1105" s="80"/>
      <c r="V1105" s="80"/>
      <c r="W1105" s="80"/>
      <c r="X1105" s="80"/>
      <c r="Y1105" s="80"/>
      <c r="Z1105" s="80"/>
      <c r="AA1105" s="80"/>
    </row>
    <row r="1106" spans="1:27" ht="12" customHeight="1">
      <c r="A1106" s="80"/>
      <c r="B1106" s="80"/>
      <c r="C1106" s="80"/>
      <c r="D1106" s="80"/>
      <c r="E1106" s="80"/>
      <c r="F1106" s="80"/>
      <c r="G1106" s="80"/>
      <c r="H1106" s="80"/>
      <c r="I1106" s="80"/>
      <c r="J1106" s="80"/>
      <c r="K1106" s="80"/>
      <c r="L1106" s="80"/>
      <c r="M1106" s="177"/>
      <c r="N1106" s="80"/>
      <c r="O1106" s="80"/>
      <c r="P1106" s="80"/>
      <c r="Q1106" s="80"/>
      <c r="R1106" s="80"/>
      <c r="S1106" s="80"/>
      <c r="T1106" s="80"/>
      <c r="U1106" s="80"/>
      <c r="V1106" s="80"/>
      <c r="W1106" s="80"/>
      <c r="X1106" s="80"/>
      <c r="Y1106" s="80"/>
      <c r="Z1106" s="80"/>
      <c r="AA1106" s="80"/>
    </row>
    <row r="1107" spans="1:27" ht="12" customHeight="1">
      <c r="A1107" s="80"/>
      <c r="B1107" s="80"/>
      <c r="C1107" s="80"/>
      <c r="D1107" s="80"/>
      <c r="E1107" s="80"/>
      <c r="F1107" s="80"/>
      <c r="G1107" s="80"/>
      <c r="H1107" s="80"/>
      <c r="I1107" s="80"/>
      <c r="J1107" s="80"/>
      <c r="K1107" s="80"/>
      <c r="L1107" s="80"/>
      <c r="M1107" s="177"/>
      <c r="N1107" s="80"/>
      <c r="O1107" s="80"/>
      <c r="P1107" s="80"/>
      <c r="Q1107" s="80"/>
      <c r="R1107" s="80"/>
      <c r="S1107" s="80"/>
      <c r="T1107" s="80"/>
      <c r="U1107" s="80"/>
      <c r="V1107" s="80"/>
      <c r="W1107" s="80"/>
      <c r="X1107" s="80"/>
      <c r="Y1107" s="80"/>
      <c r="Z1107" s="80"/>
      <c r="AA1107" s="80"/>
    </row>
    <row r="1108" spans="1:27" ht="12" customHeight="1">
      <c r="A1108" s="80"/>
      <c r="B1108" s="80"/>
      <c r="C1108" s="80"/>
      <c r="D1108" s="80"/>
      <c r="E1108" s="80"/>
      <c r="F1108" s="80"/>
      <c r="G1108" s="80"/>
      <c r="H1108" s="80"/>
      <c r="I1108" s="80"/>
      <c r="J1108" s="80"/>
      <c r="K1108" s="80"/>
      <c r="L1108" s="80"/>
      <c r="M1108" s="177"/>
      <c r="N1108" s="80"/>
      <c r="O1108" s="80"/>
      <c r="P1108" s="80"/>
      <c r="Q1108" s="80"/>
      <c r="R1108" s="80"/>
      <c r="S1108" s="80"/>
      <c r="T1108" s="80"/>
      <c r="U1108" s="80"/>
      <c r="V1108" s="80"/>
      <c r="W1108" s="80"/>
      <c r="X1108" s="80"/>
      <c r="Y1108" s="80"/>
      <c r="Z1108" s="80"/>
      <c r="AA1108" s="80"/>
    </row>
    <row r="1109" spans="1:27" ht="12" customHeight="1">
      <c r="A1109" s="80"/>
      <c r="B1109" s="80"/>
      <c r="C1109" s="80"/>
      <c r="D1109" s="80"/>
      <c r="E1109" s="80"/>
      <c r="F1109" s="80"/>
      <c r="G1109" s="80"/>
      <c r="H1109" s="80"/>
      <c r="I1109" s="80"/>
      <c r="J1109" s="80"/>
      <c r="K1109" s="80"/>
      <c r="L1109" s="80"/>
      <c r="M1109" s="177"/>
      <c r="N1109" s="80"/>
      <c r="O1109" s="80"/>
      <c r="P1109" s="80"/>
      <c r="Q1109" s="80"/>
      <c r="R1109" s="80"/>
      <c r="S1109" s="80"/>
      <c r="T1109" s="80"/>
      <c r="U1109" s="80"/>
      <c r="V1109" s="80"/>
      <c r="W1109" s="80"/>
      <c r="X1109" s="80"/>
      <c r="Y1109" s="80"/>
      <c r="Z1109" s="80"/>
      <c r="AA1109" s="80"/>
    </row>
    <row r="1110" spans="1:27" ht="12" customHeight="1">
      <c r="A1110" s="80"/>
      <c r="B1110" s="80"/>
      <c r="C1110" s="80"/>
      <c r="D1110" s="80"/>
      <c r="E1110" s="80"/>
      <c r="F1110" s="80"/>
      <c r="G1110" s="80"/>
      <c r="H1110" s="80"/>
      <c r="I1110" s="80"/>
      <c r="J1110" s="80"/>
      <c r="K1110" s="80"/>
      <c r="L1110" s="80"/>
      <c r="M1110" s="177"/>
      <c r="N1110" s="80"/>
      <c r="O1110" s="80"/>
      <c r="P1110" s="80"/>
      <c r="Q1110" s="80"/>
      <c r="R1110" s="80"/>
      <c r="S1110" s="80"/>
      <c r="T1110" s="80"/>
      <c r="U1110" s="80"/>
      <c r="V1110" s="80"/>
      <c r="W1110" s="80"/>
      <c r="X1110" s="80"/>
      <c r="Y1110" s="80"/>
      <c r="Z1110" s="80"/>
      <c r="AA1110" s="80"/>
    </row>
    <row r="1111" spans="1:27" ht="12" customHeight="1">
      <c r="A1111" s="80"/>
      <c r="B1111" s="80"/>
      <c r="C1111" s="80"/>
      <c r="D1111" s="80"/>
      <c r="E1111" s="80"/>
      <c r="F1111" s="80"/>
      <c r="G1111" s="80"/>
      <c r="H1111" s="80"/>
      <c r="I1111" s="80"/>
      <c r="J1111" s="80"/>
      <c r="K1111" s="80"/>
      <c r="L1111" s="80"/>
      <c r="M1111" s="177"/>
      <c r="N1111" s="80"/>
      <c r="O1111" s="80"/>
      <c r="P1111" s="80"/>
      <c r="Q1111" s="80"/>
      <c r="R1111" s="80"/>
      <c r="S1111" s="80"/>
      <c r="T1111" s="80"/>
      <c r="U1111" s="80"/>
      <c r="V1111" s="80"/>
      <c r="W1111" s="80"/>
      <c r="X1111" s="80"/>
      <c r="Y1111" s="80"/>
      <c r="Z1111" s="80"/>
      <c r="AA1111" s="80"/>
    </row>
    <row r="1112" spans="1:27" ht="12" customHeight="1">
      <c r="A1112" s="80"/>
      <c r="B1112" s="80"/>
      <c r="C1112" s="80"/>
      <c r="D1112" s="80"/>
      <c r="E1112" s="80"/>
      <c r="F1112" s="80"/>
      <c r="G1112" s="80"/>
      <c r="H1112" s="80"/>
      <c r="I1112" s="80"/>
      <c r="J1112" s="80"/>
      <c r="K1112" s="80"/>
      <c r="L1112" s="80"/>
      <c r="M1112" s="177"/>
      <c r="N1112" s="80"/>
      <c r="O1112" s="80"/>
      <c r="P1112" s="80"/>
      <c r="Q1112" s="80"/>
      <c r="R1112" s="80"/>
      <c r="S1112" s="80"/>
      <c r="T1112" s="80"/>
      <c r="U1112" s="80"/>
      <c r="V1112" s="80"/>
      <c r="W1112" s="80"/>
      <c r="X1112" s="80"/>
      <c r="Y1112" s="80"/>
      <c r="Z1112" s="80"/>
      <c r="AA1112" s="80"/>
    </row>
    <row r="1113" spans="1:27" ht="12" customHeight="1">
      <c r="A1113" s="80"/>
      <c r="B1113" s="80"/>
      <c r="C1113" s="80"/>
      <c r="D1113" s="80"/>
      <c r="E1113" s="80"/>
      <c r="F1113" s="80"/>
      <c r="G1113" s="80"/>
      <c r="H1113" s="80"/>
      <c r="I1113" s="80"/>
      <c r="J1113" s="80"/>
      <c r="K1113" s="80"/>
      <c r="L1113" s="80"/>
      <c r="M1113" s="177"/>
      <c r="N1113" s="80"/>
      <c r="O1113" s="80"/>
      <c r="P1113" s="80"/>
      <c r="Q1113" s="80"/>
      <c r="R1113" s="80"/>
      <c r="S1113" s="80"/>
      <c r="T1113" s="80"/>
      <c r="U1113" s="80"/>
      <c r="V1113" s="80"/>
      <c r="W1113" s="80"/>
      <c r="X1113" s="80"/>
      <c r="Y1113" s="80"/>
      <c r="Z1113" s="80"/>
      <c r="AA1113" s="80"/>
    </row>
    <row r="1114" spans="1:27" ht="12" customHeight="1">
      <c r="A1114" s="80"/>
      <c r="B1114" s="80"/>
      <c r="C1114" s="80"/>
      <c r="D1114" s="80"/>
      <c r="E1114" s="80"/>
      <c r="F1114" s="80"/>
      <c r="G1114" s="80"/>
      <c r="H1114" s="80"/>
      <c r="I1114" s="80"/>
      <c r="J1114" s="80"/>
      <c r="K1114" s="80"/>
      <c r="L1114" s="80"/>
      <c r="M1114" s="177"/>
      <c r="N1114" s="80"/>
      <c r="O1114" s="80"/>
      <c r="P1114" s="80"/>
      <c r="Q1114" s="80"/>
      <c r="R1114" s="80"/>
      <c r="S1114" s="80"/>
      <c r="T1114" s="80"/>
      <c r="U1114" s="80"/>
      <c r="V1114" s="80"/>
      <c r="W1114" s="80"/>
      <c r="X1114" s="80"/>
      <c r="Y1114" s="80"/>
      <c r="Z1114" s="80"/>
      <c r="AA1114" s="80"/>
    </row>
    <row r="1115" spans="1:27" ht="12" customHeight="1">
      <c r="A1115" s="80"/>
      <c r="B1115" s="80"/>
      <c r="C1115" s="80"/>
      <c r="D1115" s="80"/>
      <c r="E1115" s="80"/>
      <c r="F1115" s="80"/>
      <c r="G1115" s="80"/>
      <c r="H1115" s="80"/>
      <c r="I1115" s="80"/>
      <c r="J1115" s="80"/>
      <c r="K1115" s="80"/>
      <c r="L1115" s="80"/>
      <c r="M1115" s="177"/>
      <c r="N1115" s="80"/>
      <c r="O1115" s="80"/>
      <c r="P1115" s="80"/>
      <c r="Q1115" s="80"/>
      <c r="R1115" s="80"/>
      <c r="S1115" s="80"/>
      <c r="T1115" s="80"/>
      <c r="U1115" s="80"/>
      <c r="V1115" s="80"/>
      <c r="W1115" s="80"/>
      <c r="X1115" s="80"/>
      <c r="Y1115" s="80"/>
      <c r="Z1115" s="80"/>
      <c r="AA1115" s="80"/>
    </row>
    <row r="1116" spans="1:27" ht="12" customHeight="1">
      <c r="A1116" s="80"/>
      <c r="B1116" s="80"/>
      <c r="C1116" s="80"/>
      <c r="D1116" s="80"/>
      <c r="E1116" s="80"/>
      <c r="F1116" s="80"/>
      <c r="G1116" s="80"/>
      <c r="H1116" s="80"/>
      <c r="I1116" s="80"/>
      <c r="J1116" s="80"/>
      <c r="K1116" s="80"/>
      <c r="L1116" s="80"/>
      <c r="M1116" s="177"/>
      <c r="N1116" s="80"/>
      <c r="O1116" s="80"/>
      <c r="P1116" s="80"/>
      <c r="Q1116" s="80"/>
      <c r="R1116" s="80"/>
      <c r="S1116" s="80"/>
      <c r="T1116" s="80"/>
      <c r="U1116" s="80"/>
      <c r="V1116" s="80"/>
      <c r="W1116" s="80"/>
      <c r="X1116" s="80"/>
      <c r="Y1116" s="80"/>
      <c r="Z1116" s="80"/>
      <c r="AA1116" s="80"/>
    </row>
    <row r="1117" spans="1:27" ht="12" customHeight="1">
      <c r="A1117" s="80"/>
      <c r="B1117" s="80"/>
      <c r="C1117" s="80"/>
      <c r="D1117" s="80"/>
      <c r="E1117" s="80"/>
      <c r="F1117" s="80"/>
      <c r="G1117" s="80"/>
      <c r="H1117" s="80"/>
      <c r="I1117" s="80"/>
      <c r="J1117" s="80"/>
      <c r="K1117" s="80"/>
      <c r="L1117" s="80"/>
      <c r="M1117" s="177"/>
      <c r="N1117" s="80"/>
      <c r="O1117" s="80"/>
      <c r="P1117" s="80"/>
      <c r="Q1117" s="80"/>
      <c r="R1117" s="80"/>
      <c r="S1117" s="80"/>
      <c r="T1117" s="80"/>
      <c r="U1117" s="80"/>
      <c r="V1117" s="80"/>
      <c r="W1117" s="80"/>
      <c r="X1117" s="80"/>
      <c r="Y1117" s="80"/>
      <c r="Z1117" s="80"/>
      <c r="AA1117" s="80"/>
    </row>
    <row r="1118" spans="1:27" ht="12" customHeight="1">
      <c r="A1118" s="80"/>
      <c r="B1118" s="80"/>
      <c r="C1118" s="80"/>
      <c r="D1118" s="80"/>
      <c r="E1118" s="80"/>
      <c r="F1118" s="80"/>
      <c r="G1118" s="80"/>
      <c r="H1118" s="80"/>
      <c r="I1118" s="80"/>
      <c r="J1118" s="80"/>
      <c r="K1118" s="80"/>
      <c r="L1118" s="80"/>
      <c r="M1118" s="177"/>
      <c r="N1118" s="80"/>
      <c r="O1118" s="80"/>
      <c r="P1118" s="80"/>
      <c r="Q1118" s="80"/>
      <c r="R1118" s="80"/>
      <c r="S1118" s="80"/>
      <c r="T1118" s="80"/>
      <c r="U1118" s="80"/>
      <c r="V1118" s="80"/>
      <c r="W1118" s="80"/>
      <c r="X1118" s="80"/>
      <c r="Y1118" s="80"/>
      <c r="Z1118" s="80"/>
      <c r="AA1118" s="80"/>
    </row>
    <row r="1119" spans="1:27" ht="12" customHeight="1">
      <c r="A1119" s="80"/>
      <c r="B1119" s="80"/>
      <c r="C1119" s="80"/>
      <c r="D1119" s="80"/>
      <c r="E1119" s="80"/>
      <c r="F1119" s="80"/>
      <c r="G1119" s="80"/>
      <c r="H1119" s="80"/>
      <c r="I1119" s="80"/>
      <c r="J1119" s="80"/>
      <c r="K1119" s="80"/>
      <c r="L1119" s="80"/>
      <c r="M1119" s="177"/>
      <c r="N1119" s="80"/>
      <c r="O1119" s="80"/>
      <c r="P1119" s="80"/>
      <c r="Q1119" s="80"/>
      <c r="R1119" s="80"/>
      <c r="S1119" s="80"/>
      <c r="T1119" s="80"/>
      <c r="U1119" s="80"/>
      <c r="V1119" s="80"/>
      <c r="W1119" s="80"/>
      <c r="X1119" s="80"/>
      <c r="Y1119" s="80"/>
      <c r="Z1119" s="80"/>
      <c r="AA1119" s="80"/>
    </row>
    <row r="1120" spans="1:27" ht="12" customHeight="1">
      <c r="A1120" s="80"/>
      <c r="B1120" s="80"/>
      <c r="C1120" s="80"/>
      <c r="D1120" s="80"/>
      <c r="E1120" s="80"/>
      <c r="F1120" s="80"/>
      <c r="G1120" s="80"/>
      <c r="H1120" s="80"/>
      <c r="I1120" s="80"/>
      <c r="J1120" s="80"/>
      <c r="K1120" s="80"/>
      <c r="L1120" s="80"/>
      <c r="M1120" s="177"/>
      <c r="N1120" s="80"/>
      <c r="O1120" s="80"/>
      <c r="P1120" s="80"/>
      <c r="Q1120" s="80"/>
      <c r="R1120" s="80"/>
      <c r="S1120" s="80"/>
      <c r="T1120" s="80"/>
      <c r="U1120" s="80"/>
      <c r="V1120" s="80"/>
      <c r="W1120" s="80"/>
      <c r="X1120" s="80"/>
      <c r="Y1120" s="80"/>
      <c r="Z1120" s="80"/>
      <c r="AA1120" s="80"/>
    </row>
    <row r="1121" spans="1:27" ht="12" customHeight="1">
      <c r="A1121" s="80"/>
      <c r="B1121" s="80"/>
      <c r="C1121" s="80"/>
      <c r="D1121" s="80"/>
      <c r="E1121" s="80"/>
      <c r="F1121" s="80"/>
      <c r="G1121" s="80"/>
      <c r="H1121" s="80"/>
      <c r="I1121" s="80"/>
      <c r="J1121" s="80"/>
      <c r="K1121" s="80"/>
      <c r="L1121" s="80"/>
      <c r="M1121" s="177"/>
      <c r="N1121" s="80"/>
      <c r="O1121" s="80"/>
      <c r="P1121" s="80"/>
      <c r="Q1121" s="80"/>
      <c r="R1121" s="80"/>
      <c r="S1121" s="80"/>
      <c r="T1121" s="80"/>
      <c r="U1121" s="80"/>
      <c r="V1121" s="80"/>
      <c r="W1121" s="80"/>
      <c r="X1121" s="80"/>
      <c r="Y1121" s="80"/>
      <c r="Z1121" s="80"/>
      <c r="AA1121" s="80"/>
    </row>
    <row r="1122" spans="1:27" ht="12" customHeight="1">
      <c r="A1122" s="80"/>
      <c r="B1122" s="80"/>
      <c r="C1122" s="80"/>
      <c r="D1122" s="80"/>
      <c r="E1122" s="80"/>
      <c r="F1122" s="80"/>
      <c r="G1122" s="80"/>
      <c r="H1122" s="80"/>
      <c r="I1122" s="80"/>
      <c r="J1122" s="80"/>
      <c r="K1122" s="80"/>
      <c r="L1122" s="80"/>
      <c r="M1122" s="177"/>
      <c r="N1122" s="80"/>
      <c r="O1122" s="80"/>
      <c r="P1122" s="80"/>
      <c r="Q1122" s="80"/>
      <c r="R1122" s="80"/>
      <c r="S1122" s="80"/>
      <c r="T1122" s="80"/>
      <c r="U1122" s="80"/>
      <c r="V1122" s="80"/>
      <c r="W1122" s="80"/>
      <c r="X1122" s="80"/>
      <c r="Y1122" s="80"/>
      <c r="Z1122" s="80"/>
      <c r="AA1122" s="80"/>
    </row>
    <row r="1123" spans="1:27" ht="12" customHeight="1">
      <c r="A1123" s="80"/>
      <c r="B1123" s="80"/>
      <c r="C1123" s="80"/>
      <c r="D1123" s="80"/>
      <c r="E1123" s="80"/>
      <c r="F1123" s="80"/>
      <c r="G1123" s="80"/>
      <c r="H1123" s="80"/>
      <c r="I1123" s="80"/>
      <c r="J1123" s="80"/>
      <c r="K1123" s="80"/>
      <c r="L1123" s="80"/>
      <c r="M1123" s="177"/>
      <c r="N1123" s="80"/>
      <c r="O1123" s="80"/>
      <c r="P1123" s="80"/>
      <c r="Q1123" s="80"/>
      <c r="R1123" s="80"/>
      <c r="S1123" s="80"/>
      <c r="T1123" s="80"/>
      <c r="U1123" s="80"/>
      <c r="V1123" s="80"/>
      <c r="W1123" s="80"/>
      <c r="X1123" s="80"/>
      <c r="Y1123" s="80"/>
      <c r="Z1123" s="80"/>
      <c r="AA1123" s="80"/>
    </row>
    <row r="1124" spans="1:27" ht="12" customHeight="1">
      <c r="A1124" s="80"/>
      <c r="B1124" s="80"/>
      <c r="C1124" s="80"/>
      <c r="D1124" s="80"/>
      <c r="E1124" s="80"/>
      <c r="F1124" s="80"/>
      <c r="G1124" s="80"/>
      <c r="H1124" s="80"/>
      <c r="I1124" s="80"/>
      <c r="J1124" s="80"/>
      <c r="K1124" s="80"/>
      <c r="L1124" s="80"/>
      <c r="M1124" s="177"/>
      <c r="N1124" s="80"/>
      <c r="O1124" s="80"/>
      <c r="P1124" s="80"/>
      <c r="Q1124" s="80"/>
      <c r="R1124" s="80"/>
      <c r="S1124" s="80"/>
      <c r="T1124" s="80"/>
      <c r="U1124" s="80"/>
      <c r="V1124" s="80"/>
      <c r="W1124" s="80"/>
      <c r="X1124" s="80"/>
      <c r="Y1124" s="80"/>
      <c r="Z1124" s="80"/>
      <c r="AA1124" s="80"/>
    </row>
    <row r="1125" spans="1:27" ht="12" customHeight="1">
      <c r="A1125" s="80"/>
      <c r="B1125" s="80"/>
      <c r="C1125" s="80"/>
      <c r="D1125" s="80"/>
      <c r="E1125" s="80"/>
      <c r="F1125" s="80"/>
      <c r="G1125" s="80"/>
      <c r="H1125" s="80"/>
      <c r="I1125" s="80"/>
      <c r="J1125" s="80"/>
      <c r="K1125" s="80"/>
      <c r="L1125" s="80"/>
      <c r="M1125" s="177"/>
      <c r="N1125" s="80"/>
      <c r="O1125" s="80"/>
      <c r="P1125" s="80"/>
      <c r="Q1125" s="80"/>
      <c r="R1125" s="80"/>
      <c r="S1125" s="80"/>
      <c r="T1125" s="80"/>
      <c r="U1125" s="80"/>
      <c r="V1125" s="80"/>
      <c r="W1125" s="80"/>
      <c r="X1125" s="80"/>
      <c r="Y1125" s="80"/>
      <c r="Z1125" s="80"/>
      <c r="AA1125" s="80"/>
    </row>
    <row r="1126" spans="1:27" ht="12" customHeight="1">
      <c r="A1126" s="80"/>
      <c r="B1126" s="80"/>
      <c r="C1126" s="80"/>
      <c r="D1126" s="80"/>
      <c r="E1126" s="80"/>
      <c r="F1126" s="80"/>
      <c r="G1126" s="80"/>
      <c r="H1126" s="80"/>
      <c r="I1126" s="80"/>
      <c r="J1126" s="80"/>
      <c r="K1126" s="80"/>
      <c r="L1126" s="80"/>
      <c r="M1126" s="177"/>
      <c r="N1126" s="80"/>
      <c r="O1126" s="80"/>
      <c r="P1126" s="80"/>
      <c r="Q1126" s="80"/>
      <c r="R1126" s="80"/>
      <c r="S1126" s="80"/>
      <c r="T1126" s="80"/>
      <c r="U1126" s="80"/>
      <c r="V1126" s="80"/>
      <c r="W1126" s="80"/>
      <c r="X1126" s="80"/>
      <c r="Y1126" s="80"/>
      <c r="Z1126" s="80"/>
      <c r="AA1126" s="80"/>
    </row>
    <row r="1127" spans="1:27" ht="12" customHeight="1">
      <c r="A1127" s="80"/>
      <c r="B1127" s="80"/>
      <c r="C1127" s="80"/>
      <c r="D1127" s="80"/>
      <c r="E1127" s="80"/>
      <c r="F1127" s="80"/>
      <c r="G1127" s="80"/>
      <c r="H1127" s="80"/>
      <c r="I1127" s="80"/>
      <c r="J1127" s="80"/>
      <c r="K1127" s="80"/>
      <c r="L1127" s="80"/>
      <c r="M1127" s="177"/>
      <c r="N1127" s="80"/>
      <c r="O1127" s="80"/>
      <c r="P1127" s="80"/>
      <c r="Q1127" s="80"/>
      <c r="R1127" s="80"/>
      <c r="S1127" s="80"/>
      <c r="T1127" s="80"/>
      <c r="U1127" s="80"/>
      <c r="V1127" s="80"/>
      <c r="W1127" s="80"/>
      <c r="X1127" s="80"/>
      <c r="Y1127" s="80"/>
      <c r="Z1127" s="80"/>
      <c r="AA1127" s="80"/>
    </row>
    <row r="1128" spans="1:27" ht="12" customHeight="1">
      <c r="A1128" s="80"/>
      <c r="B1128" s="80"/>
      <c r="C1128" s="80"/>
      <c r="D1128" s="80"/>
      <c r="E1128" s="80"/>
      <c r="F1128" s="80"/>
      <c r="G1128" s="80"/>
      <c r="H1128" s="80"/>
      <c r="I1128" s="80"/>
      <c r="J1128" s="80"/>
      <c r="K1128" s="80"/>
      <c r="L1128" s="80"/>
      <c r="M1128" s="177"/>
      <c r="N1128" s="80"/>
      <c r="O1128" s="80"/>
      <c r="P1128" s="80"/>
      <c r="Q1128" s="80"/>
      <c r="R1128" s="80"/>
      <c r="S1128" s="80"/>
      <c r="T1128" s="80"/>
      <c r="U1128" s="80"/>
      <c r="V1128" s="80"/>
      <c r="W1128" s="80"/>
      <c r="X1128" s="80"/>
      <c r="Y1128" s="80"/>
      <c r="Z1128" s="80"/>
      <c r="AA1128" s="80"/>
    </row>
    <row r="1129" spans="1:27" ht="12" customHeight="1">
      <c r="A1129" s="80"/>
      <c r="B1129" s="80"/>
      <c r="C1129" s="80"/>
      <c r="D1129" s="80"/>
      <c r="E1129" s="80"/>
      <c r="F1129" s="80"/>
      <c r="G1129" s="80"/>
      <c r="H1129" s="80"/>
      <c r="I1129" s="80"/>
      <c r="J1129" s="80"/>
      <c r="K1129" s="80"/>
      <c r="L1129" s="80"/>
      <c r="M1129" s="177"/>
      <c r="N1129" s="80"/>
      <c r="O1129" s="80"/>
      <c r="P1129" s="80"/>
      <c r="Q1129" s="80"/>
      <c r="R1129" s="80"/>
      <c r="S1129" s="80"/>
      <c r="T1129" s="80"/>
      <c r="U1129" s="80"/>
      <c r="V1129" s="80"/>
      <c r="W1129" s="80"/>
      <c r="X1129" s="80"/>
      <c r="Y1129" s="80"/>
      <c r="Z1129" s="80"/>
      <c r="AA1129" s="80"/>
    </row>
    <row r="1130" spans="1:27" ht="12" customHeight="1">
      <c r="A1130" s="80"/>
      <c r="B1130" s="80"/>
      <c r="C1130" s="80"/>
      <c r="D1130" s="80"/>
      <c r="E1130" s="80"/>
      <c r="F1130" s="80"/>
      <c r="G1130" s="80"/>
      <c r="H1130" s="80"/>
      <c r="I1130" s="80"/>
      <c r="J1130" s="80"/>
      <c r="K1130" s="80"/>
      <c r="L1130" s="80"/>
      <c r="M1130" s="177"/>
      <c r="N1130" s="80"/>
      <c r="O1130" s="80"/>
      <c r="P1130" s="80"/>
      <c r="Q1130" s="80"/>
      <c r="R1130" s="80"/>
      <c r="S1130" s="80"/>
      <c r="T1130" s="80"/>
      <c r="U1130" s="80"/>
      <c r="V1130" s="80"/>
      <c r="W1130" s="80"/>
      <c r="X1130" s="80"/>
      <c r="Y1130" s="80"/>
      <c r="Z1130" s="80"/>
      <c r="AA1130" s="80"/>
    </row>
    <row r="1131" spans="1:27" ht="12" customHeight="1">
      <c r="A1131" s="80"/>
      <c r="B1131" s="80"/>
      <c r="C1131" s="80"/>
      <c r="D1131" s="80"/>
      <c r="E1131" s="80"/>
      <c r="F1131" s="80"/>
      <c r="G1131" s="80"/>
      <c r="H1131" s="80"/>
      <c r="I1131" s="80"/>
      <c r="J1131" s="80"/>
      <c r="K1131" s="80"/>
      <c r="L1131" s="80"/>
      <c r="M1131" s="177"/>
      <c r="N1131" s="80"/>
      <c r="O1131" s="80"/>
      <c r="P1131" s="80"/>
      <c r="Q1131" s="80"/>
      <c r="R1131" s="80"/>
      <c r="S1131" s="80"/>
      <c r="T1131" s="80"/>
      <c r="U1131" s="80"/>
      <c r="V1131" s="80"/>
      <c r="W1131" s="80"/>
      <c r="X1131" s="80"/>
      <c r="Y1131" s="80"/>
      <c r="Z1131" s="80"/>
      <c r="AA1131" s="80"/>
    </row>
    <row r="1132" spans="1:27" ht="12" customHeight="1">
      <c r="A1132" s="80"/>
      <c r="B1132" s="80"/>
      <c r="C1132" s="80"/>
      <c r="D1132" s="80"/>
      <c r="E1132" s="80"/>
      <c r="F1132" s="80"/>
      <c r="G1132" s="80"/>
      <c r="H1132" s="80"/>
      <c r="I1132" s="80"/>
      <c r="J1132" s="80"/>
      <c r="K1132" s="80"/>
      <c r="L1132" s="80"/>
      <c r="M1132" s="177"/>
      <c r="N1132" s="80"/>
      <c r="O1132" s="80"/>
      <c r="P1132" s="80"/>
      <c r="Q1132" s="80"/>
      <c r="R1132" s="80"/>
      <c r="S1132" s="80"/>
      <c r="T1132" s="80"/>
      <c r="U1132" s="80"/>
      <c r="V1132" s="80"/>
      <c r="W1132" s="80"/>
      <c r="X1132" s="80"/>
      <c r="Y1132" s="80"/>
      <c r="Z1132" s="80"/>
      <c r="AA1132" s="80"/>
    </row>
    <row r="1133" spans="1:27" ht="12" customHeight="1">
      <c r="A1133" s="80"/>
      <c r="B1133" s="80"/>
      <c r="C1133" s="80"/>
      <c r="D1133" s="80"/>
      <c r="E1133" s="80"/>
      <c r="F1133" s="80"/>
      <c r="G1133" s="80"/>
      <c r="H1133" s="80"/>
      <c r="I1133" s="80"/>
      <c r="J1133" s="80"/>
      <c r="K1133" s="80"/>
      <c r="L1133" s="80"/>
      <c r="M1133" s="177"/>
      <c r="N1133" s="80"/>
      <c r="O1133" s="80"/>
      <c r="P1133" s="80"/>
      <c r="Q1133" s="80"/>
      <c r="R1133" s="80"/>
      <c r="S1133" s="80"/>
      <c r="T1133" s="80"/>
      <c r="U1133" s="80"/>
      <c r="V1133" s="80"/>
      <c r="W1133" s="80"/>
      <c r="X1133" s="80"/>
      <c r="Y1133" s="80"/>
      <c r="Z1133" s="80"/>
      <c r="AA1133" s="80"/>
    </row>
    <row r="1134" spans="1:27" ht="12" customHeight="1">
      <c r="A1134" s="80"/>
      <c r="B1134" s="80"/>
      <c r="C1134" s="80"/>
      <c r="D1134" s="80"/>
      <c r="E1134" s="80"/>
      <c r="F1134" s="80"/>
      <c r="G1134" s="80"/>
      <c r="H1134" s="80"/>
      <c r="I1134" s="80"/>
      <c r="J1134" s="80"/>
      <c r="K1134" s="80"/>
      <c r="L1134" s="80"/>
      <c r="M1134" s="177"/>
      <c r="N1134" s="80"/>
      <c r="O1134" s="80"/>
      <c r="P1134" s="80"/>
      <c r="Q1134" s="80"/>
      <c r="R1134" s="80"/>
      <c r="S1134" s="80"/>
      <c r="T1134" s="80"/>
      <c r="U1134" s="80"/>
      <c r="V1134" s="80"/>
      <c r="W1134" s="80"/>
      <c r="X1134" s="80"/>
      <c r="Y1134" s="80"/>
      <c r="Z1134" s="80"/>
      <c r="AA1134" s="80"/>
    </row>
    <row r="1135" spans="1:27" ht="12" customHeight="1">
      <c r="A1135" s="80"/>
      <c r="B1135" s="80"/>
      <c r="C1135" s="80"/>
      <c r="D1135" s="80"/>
      <c r="E1135" s="80"/>
      <c r="F1135" s="80"/>
      <c r="G1135" s="80"/>
      <c r="H1135" s="80"/>
      <c r="I1135" s="80"/>
      <c r="J1135" s="80"/>
      <c r="K1135" s="80"/>
      <c r="L1135" s="80"/>
      <c r="M1135" s="177"/>
      <c r="N1135" s="80"/>
      <c r="O1135" s="80"/>
      <c r="P1135" s="80"/>
      <c r="Q1135" s="80"/>
      <c r="R1135" s="80"/>
      <c r="S1135" s="80"/>
      <c r="T1135" s="80"/>
      <c r="U1135" s="80"/>
      <c r="V1135" s="80"/>
      <c r="W1135" s="80"/>
      <c r="X1135" s="80"/>
      <c r="Y1135" s="80"/>
      <c r="Z1135" s="80"/>
      <c r="AA1135" s="80"/>
    </row>
    <row r="1136" spans="1:27" ht="12" customHeight="1">
      <c r="A1136" s="80"/>
      <c r="B1136" s="80"/>
      <c r="C1136" s="80"/>
      <c r="D1136" s="80"/>
      <c r="E1136" s="80"/>
      <c r="F1136" s="80"/>
      <c r="G1136" s="80"/>
      <c r="H1136" s="80"/>
      <c r="I1136" s="80"/>
      <c r="J1136" s="80"/>
      <c r="K1136" s="80"/>
      <c r="L1136" s="80"/>
      <c r="M1136" s="177"/>
      <c r="N1136" s="80"/>
      <c r="O1136" s="80"/>
      <c r="P1136" s="80"/>
      <c r="Q1136" s="80"/>
      <c r="R1136" s="80"/>
      <c r="S1136" s="80"/>
      <c r="T1136" s="80"/>
      <c r="U1136" s="80"/>
      <c r="V1136" s="80"/>
      <c r="W1136" s="80"/>
      <c r="X1136" s="80"/>
      <c r="Y1136" s="80"/>
      <c r="Z1136" s="80"/>
      <c r="AA1136" s="80"/>
    </row>
    <row r="1137" spans="1:27" ht="12" customHeight="1">
      <c r="A1137" s="80"/>
      <c r="B1137" s="80"/>
      <c r="C1137" s="80"/>
      <c r="D1137" s="80"/>
      <c r="E1137" s="80"/>
      <c r="F1137" s="80"/>
      <c r="G1137" s="80"/>
      <c r="H1137" s="80"/>
      <c r="I1137" s="80"/>
      <c r="J1137" s="80"/>
      <c r="K1137" s="80"/>
      <c r="L1137" s="80"/>
      <c r="M1137" s="177"/>
      <c r="N1137" s="80"/>
      <c r="O1137" s="80"/>
      <c r="P1137" s="80"/>
      <c r="Q1137" s="80"/>
      <c r="R1137" s="80"/>
      <c r="S1137" s="80"/>
      <c r="T1137" s="80"/>
      <c r="U1137" s="80"/>
      <c r="V1137" s="80"/>
      <c r="W1137" s="80"/>
      <c r="X1137" s="80"/>
      <c r="Y1137" s="80"/>
      <c r="Z1137" s="80"/>
      <c r="AA1137" s="80"/>
    </row>
    <row r="1138" spans="1:27" ht="12" customHeight="1">
      <c r="A1138" s="80"/>
      <c r="B1138" s="80"/>
      <c r="C1138" s="80"/>
      <c r="D1138" s="80"/>
      <c r="E1138" s="80"/>
      <c r="F1138" s="80"/>
      <c r="G1138" s="80"/>
      <c r="H1138" s="80"/>
      <c r="I1138" s="80"/>
      <c r="J1138" s="80"/>
      <c r="K1138" s="80"/>
      <c r="L1138" s="80"/>
      <c r="M1138" s="177"/>
      <c r="N1138" s="80"/>
      <c r="O1138" s="80"/>
      <c r="P1138" s="80"/>
      <c r="Q1138" s="80"/>
      <c r="R1138" s="80"/>
      <c r="S1138" s="80"/>
      <c r="T1138" s="80"/>
      <c r="U1138" s="80"/>
      <c r="V1138" s="80"/>
      <c r="W1138" s="80"/>
      <c r="X1138" s="80"/>
      <c r="Y1138" s="80"/>
      <c r="Z1138" s="80"/>
      <c r="AA1138" s="80"/>
    </row>
    <row r="1139" spans="1:27" ht="12" customHeight="1">
      <c r="A1139" s="80"/>
      <c r="B1139" s="80"/>
      <c r="C1139" s="80"/>
      <c r="D1139" s="80"/>
      <c r="E1139" s="80"/>
      <c r="F1139" s="80"/>
      <c r="G1139" s="80"/>
      <c r="H1139" s="80"/>
      <c r="I1139" s="80"/>
      <c r="J1139" s="80"/>
      <c r="K1139" s="80"/>
      <c r="L1139" s="80"/>
      <c r="M1139" s="177"/>
      <c r="N1139" s="80"/>
      <c r="O1139" s="80"/>
      <c r="P1139" s="80"/>
      <c r="Q1139" s="80"/>
      <c r="R1139" s="80"/>
      <c r="S1139" s="80"/>
      <c r="T1139" s="80"/>
      <c r="U1139" s="80"/>
      <c r="V1139" s="80"/>
      <c r="W1139" s="80"/>
      <c r="X1139" s="80"/>
      <c r="Y1139" s="80"/>
      <c r="Z1139" s="80"/>
      <c r="AA1139" s="80"/>
    </row>
    <row r="1140" spans="1:27" ht="12" customHeight="1">
      <c r="A1140" s="80"/>
      <c r="B1140" s="80"/>
      <c r="C1140" s="80"/>
      <c r="D1140" s="80"/>
      <c r="E1140" s="80"/>
      <c r="F1140" s="80"/>
      <c r="G1140" s="80"/>
      <c r="H1140" s="80"/>
      <c r="I1140" s="80"/>
      <c r="J1140" s="80"/>
      <c r="K1140" s="80"/>
      <c r="L1140" s="80"/>
      <c r="M1140" s="177"/>
      <c r="N1140" s="80"/>
      <c r="O1140" s="80"/>
      <c r="P1140" s="80"/>
      <c r="Q1140" s="80"/>
      <c r="R1140" s="80"/>
      <c r="S1140" s="80"/>
      <c r="T1140" s="80"/>
      <c r="U1140" s="80"/>
      <c r="V1140" s="80"/>
      <c r="W1140" s="80"/>
      <c r="X1140" s="80"/>
      <c r="Y1140" s="80"/>
      <c r="Z1140" s="80"/>
      <c r="AA1140" s="80"/>
    </row>
    <row r="1141" spans="1:27" ht="12" customHeight="1">
      <c r="A1141" s="80"/>
      <c r="B1141" s="80"/>
      <c r="C1141" s="80"/>
      <c r="D1141" s="80"/>
      <c r="E1141" s="80"/>
      <c r="F1141" s="80"/>
      <c r="G1141" s="80"/>
      <c r="H1141" s="80"/>
      <c r="I1141" s="80"/>
      <c r="J1141" s="80"/>
      <c r="K1141" s="80"/>
      <c r="L1141" s="80"/>
      <c r="M1141" s="177"/>
      <c r="N1141" s="80"/>
      <c r="O1141" s="80"/>
      <c r="P1141" s="80"/>
      <c r="Q1141" s="80"/>
      <c r="R1141" s="80"/>
      <c r="S1141" s="80"/>
      <c r="T1141" s="80"/>
      <c r="U1141" s="80"/>
      <c r="V1141" s="80"/>
      <c r="W1141" s="80"/>
      <c r="X1141" s="80"/>
      <c r="Y1141" s="80"/>
      <c r="Z1141" s="80"/>
      <c r="AA1141" s="80"/>
    </row>
    <row r="1142" spans="1:27" ht="12" customHeight="1">
      <c r="A1142" s="80"/>
      <c r="B1142" s="80"/>
      <c r="C1142" s="80"/>
      <c r="D1142" s="80"/>
      <c r="E1142" s="80"/>
      <c r="F1142" s="80"/>
      <c r="G1142" s="80"/>
      <c r="H1142" s="80"/>
      <c r="I1142" s="80"/>
      <c r="J1142" s="80"/>
      <c r="K1142" s="80"/>
      <c r="L1142" s="80"/>
      <c r="M1142" s="177"/>
      <c r="N1142" s="80"/>
      <c r="O1142" s="80"/>
      <c r="P1142" s="80"/>
      <c r="Q1142" s="80"/>
      <c r="R1142" s="80"/>
      <c r="S1142" s="80"/>
      <c r="T1142" s="80"/>
      <c r="U1142" s="80"/>
      <c r="V1142" s="80"/>
      <c r="W1142" s="80"/>
      <c r="X1142" s="80"/>
      <c r="Y1142" s="80"/>
      <c r="Z1142" s="80"/>
      <c r="AA1142" s="80"/>
    </row>
    <row r="1143" spans="1:27" ht="12" customHeight="1">
      <c r="A1143" s="80"/>
      <c r="B1143" s="80"/>
      <c r="C1143" s="80"/>
      <c r="D1143" s="80"/>
      <c r="E1143" s="80"/>
      <c r="F1143" s="80"/>
      <c r="G1143" s="80"/>
      <c r="H1143" s="80"/>
      <c r="I1143" s="80"/>
      <c r="J1143" s="80"/>
      <c r="K1143" s="80"/>
      <c r="L1143" s="80"/>
      <c r="M1143" s="177"/>
      <c r="N1143" s="80"/>
      <c r="O1143" s="80"/>
      <c r="P1143" s="80"/>
      <c r="Q1143" s="80"/>
      <c r="R1143" s="80"/>
      <c r="S1143" s="80"/>
      <c r="T1143" s="80"/>
      <c r="U1143" s="80"/>
      <c r="V1143" s="80"/>
      <c r="W1143" s="80"/>
      <c r="X1143" s="80"/>
      <c r="Y1143" s="80"/>
      <c r="Z1143" s="80"/>
      <c r="AA1143" s="80"/>
    </row>
    <row r="1144" spans="1:27" ht="12" customHeight="1">
      <c r="A1144" s="80"/>
      <c r="B1144" s="80"/>
      <c r="C1144" s="80"/>
      <c r="D1144" s="80"/>
      <c r="E1144" s="80"/>
      <c r="F1144" s="80"/>
      <c r="G1144" s="80"/>
      <c r="H1144" s="80"/>
      <c r="I1144" s="80"/>
      <c r="J1144" s="80"/>
      <c r="K1144" s="80"/>
      <c r="L1144" s="80"/>
      <c r="M1144" s="177"/>
      <c r="N1144" s="80"/>
      <c r="O1144" s="80"/>
      <c r="P1144" s="80"/>
      <c r="Q1144" s="80"/>
      <c r="R1144" s="80"/>
      <c r="S1144" s="80"/>
      <c r="T1144" s="80"/>
      <c r="U1144" s="80"/>
      <c r="V1144" s="80"/>
      <c r="W1144" s="80"/>
      <c r="X1144" s="80"/>
      <c r="Y1144" s="80"/>
      <c r="Z1144" s="80"/>
      <c r="AA1144" s="80"/>
    </row>
    <row r="1145" spans="1:27" ht="12" customHeight="1">
      <c r="A1145" s="80"/>
      <c r="B1145" s="80"/>
      <c r="C1145" s="80"/>
      <c r="D1145" s="80"/>
      <c r="E1145" s="80"/>
      <c r="F1145" s="80"/>
      <c r="G1145" s="80"/>
      <c r="H1145" s="80"/>
      <c r="I1145" s="80"/>
      <c r="J1145" s="80"/>
      <c r="K1145" s="80"/>
      <c r="L1145" s="80"/>
      <c r="M1145" s="177"/>
      <c r="N1145" s="80"/>
      <c r="O1145" s="80"/>
      <c r="P1145" s="80"/>
      <c r="Q1145" s="80"/>
      <c r="R1145" s="80"/>
      <c r="S1145" s="80"/>
      <c r="T1145" s="80"/>
      <c r="U1145" s="80"/>
      <c r="V1145" s="80"/>
      <c r="W1145" s="80"/>
      <c r="X1145" s="80"/>
      <c r="Y1145" s="80"/>
      <c r="Z1145" s="80"/>
      <c r="AA1145" s="80"/>
    </row>
    <row r="1146" spans="1:27" ht="12" customHeight="1">
      <c r="A1146" s="80"/>
      <c r="B1146" s="80"/>
      <c r="C1146" s="80"/>
      <c r="D1146" s="80"/>
      <c r="E1146" s="80"/>
      <c r="F1146" s="80"/>
      <c r="G1146" s="80"/>
      <c r="H1146" s="80"/>
      <c r="I1146" s="80"/>
      <c r="J1146" s="80"/>
      <c r="K1146" s="80"/>
      <c r="L1146" s="80"/>
      <c r="M1146" s="177"/>
      <c r="N1146" s="80"/>
      <c r="O1146" s="80"/>
      <c r="P1146" s="80"/>
      <c r="Q1146" s="80"/>
      <c r="R1146" s="80"/>
      <c r="S1146" s="80"/>
      <c r="T1146" s="80"/>
      <c r="U1146" s="80"/>
      <c r="V1146" s="80"/>
      <c r="W1146" s="80"/>
      <c r="X1146" s="80"/>
      <c r="Y1146" s="80"/>
      <c r="Z1146" s="80"/>
      <c r="AA1146" s="80"/>
    </row>
    <row r="1147" spans="1:27" ht="12" customHeight="1">
      <c r="A1147" s="80"/>
      <c r="B1147" s="80"/>
      <c r="C1147" s="80"/>
      <c r="D1147" s="80"/>
      <c r="E1147" s="80"/>
      <c r="F1147" s="80"/>
      <c r="G1147" s="80"/>
      <c r="H1147" s="80"/>
      <c r="I1147" s="80"/>
      <c r="J1147" s="80"/>
      <c r="K1147" s="80"/>
      <c r="L1147" s="80"/>
      <c r="M1147" s="177"/>
      <c r="N1147" s="80"/>
      <c r="O1147" s="80"/>
      <c r="P1147" s="80"/>
      <c r="Q1147" s="80"/>
      <c r="R1147" s="80"/>
      <c r="S1147" s="80"/>
      <c r="T1147" s="80"/>
      <c r="U1147" s="80"/>
      <c r="V1147" s="80"/>
      <c r="W1147" s="80"/>
      <c r="X1147" s="80"/>
      <c r="Y1147" s="80"/>
      <c r="Z1147" s="80"/>
      <c r="AA1147" s="80"/>
    </row>
    <row r="1148" spans="1:27" ht="12" customHeight="1">
      <c r="A1148" s="80"/>
      <c r="B1148" s="80"/>
      <c r="C1148" s="80"/>
      <c r="D1148" s="80"/>
      <c r="E1148" s="80"/>
      <c r="F1148" s="80"/>
      <c r="G1148" s="80"/>
      <c r="H1148" s="80"/>
      <c r="I1148" s="80"/>
      <c r="J1148" s="80"/>
      <c r="K1148" s="80"/>
      <c r="L1148" s="80"/>
      <c r="M1148" s="177"/>
      <c r="N1148" s="80"/>
      <c r="O1148" s="80"/>
      <c r="P1148" s="80"/>
      <c r="Q1148" s="80"/>
      <c r="R1148" s="80"/>
      <c r="S1148" s="80"/>
      <c r="T1148" s="80"/>
      <c r="U1148" s="80"/>
      <c r="V1148" s="80"/>
      <c r="W1148" s="80"/>
      <c r="X1148" s="80"/>
      <c r="Y1148" s="80"/>
      <c r="Z1148" s="80"/>
      <c r="AA1148" s="80"/>
    </row>
    <row r="1149" spans="1:27" ht="12" customHeight="1">
      <c r="A1149" s="80"/>
      <c r="B1149" s="80"/>
      <c r="C1149" s="80"/>
      <c r="D1149" s="80"/>
      <c r="E1149" s="80"/>
      <c r="F1149" s="80"/>
      <c r="G1149" s="80"/>
      <c r="H1149" s="80"/>
      <c r="I1149" s="80"/>
      <c r="J1149" s="80"/>
      <c r="K1149" s="80"/>
      <c r="L1149" s="80"/>
      <c r="M1149" s="177"/>
      <c r="N1149" s="80"/>
      <c r="O1149" s="80"/>
      <c r="P1149" s="80"/>
      <c r="Q1149" s="80"/>
      <c r="R1149" s="80"/>
      <c r="S1149" s="80"/>
      <c r="T1149" s="80"/>
      <c r="U1149" s="80"/>
      <c r="V1149" s="80"/>
      <c r="W1149" s="80"/>
      <c r="X1149" s="80"/>
      <c r="Y1149" s="80"/>
      <c r="Z1149" s="80"/>
      <c r="AA1149" s="80"/>
    </row>
    <row r="1150" spans="1:27" ht="12" customHeight="1">
      <c r="A1150" s="80"/>
      <c r="B1150" s="80"/>
      <c r="C1150" s="80"/>
      <c r="D1150" s="80"/>
      <c r="E1150" s="80"/>
      <c r="F1150" s="80"/>
      <c r="G1150" s="80"/>
      <c r="H1150" s="80"/>
      <c r="I1150" s="80"/>
      <c r="J1150" s="80"/>
      <c r="K1150" s="80"/>
      <c r="L1150" s="80"/>
      <c r="M1150" s="177"/>
      <c r="N1150" s="80"/>
      <c r="O1150" s="80"/>
      <c r="P1150" s="80"/>
      <c r="Q1150" s="80"/>
      <c r="R1150" s="80"/>
      <c r="S1150" s="80"/>
      <c r="T1150" s="80"/>
      <c r="U1150" s="80"/>
      <c r="V1150" s="80"/>
      <c r="W1150" s="80"/>
      <c r="X1150" s="80"/>
      <c r="Y1150" s="80"/>
      <c r="Z1150" s="80"/>
      <c r="AA1150" s="80"/>
    </row>
    <row r="1151" spans="1:27" ht="12" customHeight="1">
      <c r="A1151" s="80"/>
      <c r="B1151" s="80"/>
      <c r="C1151" s="80"/>
      <c r="D1151" s="80"/>
      <c r="E1151" s="80"/>
      <c r="F1151" s="80"/>
      <c r="G1151" s="80"/>
      <c r="H1151" s="80"/>
      <c r="I1151" s="80"/>
      <c r="J1151" s="80"/>
      <c r="K1151" s="80"/>
      <c r="L1151" s="80"/>
      <c r="M1151" s="177"/>
      <c r="N1151" s="80"/>
      <c r="O1151" s="80"/>
      <c r="P1151" s="80"/>
      <c r="Q1151" s="80"/>
      <c r="R1151" s="80"/>
      <c r="S1151" s="80"/>
      <c r="T1151" s="80"/>
      <c r="U1151" s="80"/>
      <c r="V1151" s="80"/>
      <c r="W1151" s="80"/>
      <c r="X1151" s="80"/>
      <c r="Y1151" s="80"/>
      <c r="Z1151" s="80"/>
      <c r="AA1151" s="80"/>
    </row>
    <row r="1152" spans="1:27" ht="12" customHeight="1">
      <c r="A1152" s="80"/>
      <c r="B1152" s="80"/>
      <c r="C1152" s="80"/>
      <c r="D1152" s="80"/>
      <c r="E1152" s="80"/>
      <c r="F1152" s="80"/>
      <c r="G1152" s="80"/>
      <c r="H1152" s="80"/>
      <c r="I1152" s="80"/>
      <c r="J1152" s="80"/>
      <c r="K1152" s="80"/>
      <c r="L1152" s="80"/>
      <c r="M1152" s="177"/>
      <c r="N1152" s="80"/>
      <c r="O1152" s="80"/>
      <c r="P1152" s="80"/>
      <c r="Q1152" s="80"/>
      <c r="R1152" s="80"/>
      <c r="S1152" s="80"/>
      <c r="T1152" s="80"/>
      <c r="U1152" s="80"/>
      <c r="V1152" s="80"/>
      <c r="W1152" s="80"/>
      <c r="X1152" s="80"/>
      <c r="Y1152" s="80"/>
      <c r="Z1152" s="80"/>
      <c r="AA1152" s="80"/>
    </row>
    <row r="1153" spans="1:27" ht="12" customHeight="1">
      <c r="A1153" s="80"/>
      <c r="B1153" s="80"/>
      <c r="C1153" s="80"/>
      <c r="D1153" s="80"/>
      <c r="E1153" s="80"/>
      <c r="F1153" s="80"/>
      <c r="G1153" s="80"/>
      <c r="H1153" s="80"/>
      <c r="I1153" s="80"/>
      <c r="J1153" s="80"/>
      <c r="K1153" s="80"/>
      <c r="L1153" s="80"/>
      <c r="M1153" s="177"/>
      <c r="N1153" s="80"/>
      <c r="O1153" s="80"/>
      <c r="P1153" s="80"/>
      <c r="Q1153" s="80"/>
      <c r="R1153" s="80"/>
      <c r="S1153" s="80"/>
      <c r="T1153" s="80"/>
      <c r="U1153" s="80"/>
      <c r="V1153" s="80"/>
      <c r="W1153" s="80"/>
      <c r="X1153" s="80"/>
      <c r="Y1153" s="80"/>
      <c r="Z1153" s="80"/>
      <c r="AA1153" s="80"/>
    </row>
    <row r="1154" spans="1:27" ht="12" customHeight="1">
      <c r="A1154" s="80"/>
      <c r="B1154" s="80"/>
      <c r="C1154" s="80"/>
      <c r="D1154" s="80"/>
      <c r="E1154" s="80"/>
      <c r="F1154" s="80"/>
      <c r="G1154" s="80"/>
      <c r="H1154" s="80"/>
      <c r="I1154" s="80"/>
      <c r="J1154" s="80"/>
      <c r="K1154" s="80"/>
      <c r="L1154" s="80"/>
      <c r="M1154" s="177"/>
      <c r="N1154" s="80"/>
      <c r="O1154" s="80"/>
      <c r="P1154" s="80"/>
      <c r="Q1154" s="80"/>
      <c r="R1154" s="80"/>
      <c r="S1154" s="80"/>
      <c r="T1154" s="80"/>
      <c r="U1154" s="80"/>
      <c r="V1154" s="80"/>
      <c r="W1154" s="80"/>
      <c r="X1154" s="80"/>
      <c r="Y1154" s="80"/>
      <c r="Z1154" s="80"/>
      <c r="AA1154" s="80"/>
    </row>
    <row r="1155" spans="1:27" ht="12" customHeight="1">
      <c r="A1155" s="80"/>
      <c r="B1155" s="80"/>
      <c r="C1155" s="80"/>
      <c r="D1155" s="80"/>
      <c r="E1155" s="80"/>
      <c r="F1155" s="80"/>
      <c r="G1155" s="80"/>
      <c r="H1155" s="80"/>
      <c r="I1155" s="80"/>
      <c r="J1155" s="80"/>
      <c r="K1155" s="80"/>
      <c r="L1155" s="80"/>
      <c r="M1155" s="177"/>
      <c r="N1155" s="80"/>
      <c r="O1155" s="80"/>
      <c r="P1155" s="80"/>
      <c r="Q1155" s="80"/>
      <c r="R1155" s="80"/>
      <c r="S1155" s="80"/>
      <c r="T1155" s="80"/>
      <c r="U1155" s="80"/>
      <c r="V1155" s="80"/>
      <c r="W1155" s="80"/>
      <c r="X1155" s="80"/>
      <c r="Y1155" s="80"/>
      <c r="Z1155" s="80"/>
      <c r="AA1155" s="80"/>
    </row>
    <row r="1156" spans="1:27" ht="12" customHeight="1">
      <c r="A1156" s="80"/>
      <c r="B1156" s="80"/>
      <c r="C1156" s="80"/>
      <c r="D1156" s="80"/>
      <c r="E1156" s="80"/>
      <c r="F1156" s="80"/>
      <c r="G1156" s="80"/>
      <c r="H1156" s="80"/>
      <c r="I1156" s="80"/>
      <c r="J1156" s="80"/>
      <c r="K1156" s="80"/>
      <c r="L1156" s="80"/>
      <c r="M1156" s="177"/>
      <c r="N1156" s="80"/>
      <c r="O1156" s="80"/>
      <c r="P1156" s="80"/>
      <c r="Q1156" s="80"/>
      <c r="R1156" s="80"/>
      <c r="S1156" s="80"/>
      <c r="T1156" s="80"/>
      <c r="U1156" s="80"/>
      <c r="V1156" s="80"/>
      <c r="W1156" s="80"/>
      <c r="X1156" s="80"/>
      <c r="Y1156" s="80"/>
      <c r="Z1156" s="80"/>
      <c r="AA1156" s="80"/>
    </row>
    <row r="1157" spans="1:27" ht="12" customHeight="1">
      <c r="A1157" s="80"/>
      <c r="B1157" s="80"/>
      <c r="C1157" s="80"/>
      <c r="D1157" s="80"/>
      <c r="E1157" s="80"/>
      <c r="F1157" s="80"/>
      <c r="G1157" s="80"/>
      <c r="H1157" s="80"/>
      <c r="I1157" s="80"/>
      <c r="J1157" s="80"/>
      <c r="K1157" s="80"/>
      <c r="L1157" s="80"/>
      <c r="M1157" s="177"/>
      <c r="N1157" s="80"/>
      <c r="O1157" s="80"/>
      <c r="P1157" s="80"/>
      <c r="Q1157" s="80"/>
      <c r="R1157" s="80"/>
      <c r="S1157" s="80"/>
      <c r="T1157" s="80"/>
      <c r="U1157" s="80"/>
      <c r="V1157" s="80"/>
      <c r="W1157" s="80"/>
      <c r="X1157" s="80"/>
      <c r="Y1157" s="80"/>
      <c r="Z1157" s="80"/>
      <c r="AA1157" s="80"/>
    </row>
    <row r="1158" spans="1:27" ht="12" customHeight="1">
      <c r="A1158" s="80"/>
      <c r="B1158" s="80"/>
      <c r="C1158" s="80"/>
      <c r="D1158" s="80"/>
      <c r="E1158" s="80"/>
      <c r="F1158" s="80"/>
      <c r="G1158" s="80"/>
      <c r="H1158" s="80"/>
      <c r="I1158" s="80"/>
      <c r="J1158" s="80"/>
      <c r="K1158" s="80"/>
      <c r="L1158" s="80"/>
      <c r="M1158" s="177"/>
      <c r="N1158" s="80"/>
      <c r="O1158" s="80"/>
      <c r="P1158" s="80"/>
      <c r="Q1158" s="80"/>
      <c r="R1158" s="80"/>
      <c r="S1158" s="80"/>
      <c r="T1158" s="80"/>
      <c r="U1158" s="80"/>
      <c r="V1158" s="80"/>
      <c r="W1158" s="80"/>
      <c r="X1158" s="80"/>
      <c r="Y1158" s="80"/>
      <c r="Z1158" s="80"/>
      <c r="AA1158" s="80"/>
    </row>
    <row r="1159" spans="1:27" ht="12" customHeight="1">
      <c r="A1159" s="80"/>
      <c r="B1159" s="80"/>
      <c r="C1159" s="80"/>
      <c r="D1159" s="80"/>
      <c r="E1159" s="80"/>
      <c r="F1159" s="80"/>
      <c r="G1159" s="80"/>
      <c r="H1159" s="80"/>
      <c r="I1159" s="80"/>
      <c r="J1159" s="80"/>
      <c r="K1159" s="80"/>
      <c r="L1159" s="80"/>
      <c r="M1159" s="177"/>
      <c r="N1159" s="80"/>
      <c r="O1159" s="80"/>
      <c r="P1159" s="80"/>
      <c r="Q1159" s="80"/>
      <c r="R1159" s="80"/>
      <c r="S1159" s="80"/>
      <c r="T1159" s="80"/>
      <c r="U1159" s="80"/>
      <c r="V1159" s="80"/>
      <c r="W1159" s="80"/>
      <c r="X1159" s="80"/>
      <c r="Y1159" s="80"/>
      <c r="Z1159" s="80"/>
      <c r="AA1159" s="80"/>
    </row>
    <row r="1160" spans="1:27" ht="12" customHeight="1">
      <c r="A1160" s="80"/>
      <c r="B1160" s="80"/>
      <c r="C1160" s="80"/>
      <c r="D1160" s="80"/>
      <c r="E1160" s="80"/>
      <c r="F1160" s="80"/>
      <c r="G1160" s="80"/>
      <c r="H1160" s="80"/>
      <c r="I1160" s="80"/>
      <c r="J1160" s="80"/>
      <c r="K1160" s="80"/>
      <c r="L1160" s="80"/>
      <c r="M1160" s="177"/>
      <c r="N1160" s="80"/>
      <c r="O1160" s="80"/>
      <c r="P1160" s="80"/>
      <c r="Q1160" s="80"/>
      <c r="R1160" s="80"/>
      <c r="S1160" s="80"/>
      <c r="T1160" s="80"/>
      <c r="U1160" s="80"/>
      <c r="V1160" s="80"/>
      <c r="W1160" s="80"/>
      <c r="X1160" s="80"/>
      <c r="Y1160" s="80"/>
      <c r="Z1160" s="80"/>
      <c r="AA1160" s="80"/>
    </row>
    <row r="1161" spans="1:27" ht="12" customHeight="1">
      <c r="A1161" s="80"/>
      <c r="B1161" s="80"/>
      <c r="C1161" s="80"/>
      <c r="D1161" s="80"/>
      <c r="E1161" s="80"/>
      <c r="F1161" s="80"/>
      <c r="G1161" s="80"/>
      <c r="H1161" s="80"/>
      <c r="I1161" s="80"/>
      <c r="J1161" s="80"/>
      <c r="K1161" s="80"/>
      <c r="L1161" s="80"/>
      <c r="M1161" s="177"/>
      <c r="N1161" s="80"/>
      <c r="O1161" s="80"/>
      <c r="P1161" s="80"/>
      <c r="Q1161" s="80"/>
      <c r="R1161" s="80"/>
      <c r="S1161" s="80"/>
      <c r="T1161" s="80"/>
      <c r="U1161" s="80"/>
      <c r="V1161" s="80"/>
      <c r="W1161" s="80"/>
      <c r="X1161" s="80"/>
      <c r="Y1161" s="80"/>
      <c r="Z1161" s="80"/>
      <c r="AA1161" s="80"/>
    </row>
    <row r="1162" spans="1:27" ht="12" customHeight="1">
      <c r="A1162" s="80"/>
      <c r="B1162" s="80"/>
      <c r="C1162" s="80"/>
      <c r="D1162" s="80"/>
      <c r="E1162" s="80"/>
      <c r="F1162" s="80"/>
      <c r="G1162" s="80"/>
      <c r="H1162" s="80"/>
      <c r="I1162" s="80"/>
      <c r="J1162" s="80"/>
      <c r="K1162" s="80"/>
      <c r="L1162" s="80"/>
      <c r="M1162" s="177"/>
      <c r="N1162" s="80"/>
      <c r="O1162" s="80"/>
      <c r="P1162" s="80"/>
      <c r="Q1162" s="80"/>
      <c r="R1162" s="80"/>
      <c r="S1162" s="80"/>
      <c r="T1162" s="80"/>
      <c r="U1162" s="80"/>
      <c r="V1162" s="80"/>
      <c r="W1162" s="80"/>
      <c r="X1162" s="80"/>
      <c r="Y1162" s="80"/>
      <c r="Z1162" s="80"/>
      <c r="AA1162" s="80"/>
    </row>
    <row r="1163" spans="1:27" ht="12" customHeight="1">
      <c r="A1163" s="80"/>
      <c r="B1163" s="80"/>
      <c r="C1163" s="80"/>
      <c r="D1163" s="80"/>
      <c r="E1163" s="80"/>
      <c r="F1163" s="80"/>
      <c r="G1163" s="80"/>
      <c r="H1163" s="80"/>
      <c r="I1163" s="80"/>
      <c r="J1163" s="80"/>
      <c r="K1163" s="80"/>
      <c r="L1163" s="80"/>
      <c r="M1163" s="177"/>
      <c r="N1163" s="80"/>
      <c r="O1163" s="80"/>
      <c r="P1163" s="80"/>
      <c r="Q1163" s="80"/>
      <c r="R1163" s="80"/>
      <c r="S1163" s="80"/>
      <c r="T1163" s="80"/>
      <c r="U1163" s="80"/>
      <c r="V1163" s="80"/>
      <c r="W1163" s="80"/>
      <c r="X1163" s="80"/>
      <c r="Y1163" s="80"/>
      <c r="Z1163" s="80"/>
      <c r="AA1163" s="80"/>
    </row>
    <row r="1164" spans="1:27" ht="12" customHeight="1">
      <c r="A1164" s="80"/>
      <c r="B1164" s="80"/>
      <c r="C1164" s="80"/>
      <c r="D1164" s="80"/>
      <c r="E1164" s="80"/>
      <c r="F1164" s="80"/>
      <c r="G1164" s="80"/>
      <c r="H1164" s="80"/>
      <c r="I1164" s="80"/>
      <c r="J1164" s="80"/>
      <c r="K1164" s="80"/>
      <c r="L1164" s="80"/>
      <c r="M1164" s="177"/>
      <c r="N1164" s="80"/>
      <c r="O1164" s="80"/>
      <c r="P1164" s="80"/>
      <c r="Q1164" s="80"/>
      <c r="R1164" s="80"/>
      <c r="S1164" s="80"/>
      <c r="T1164" s="80"/>
      <c r="U1164" s="80"/>
      <c r="V1164" s="80"/>
      <c r="W1164" s="80"/>
      <c r="X1164" s="80"/>
      <c r="Y1164" s="80"/>
      <c r="Z1164" s="80"/>
      <c r="AA1164" s="80"/>
    </row>
    <row r="1165" spans="1:27" ht="12" customHeight="1">
      <c r="A1165" s="80"/>
      <c r="B1165" s="80"/>
      <c r="C1165" s="80"/>
      <c r="D1165" s="80"/>
      <c r="E1165" s="80"/>
      <c r="F1165" s="80"/>
      <c r="G1165" s="80"/>
      <c r="H1165" s="80"/>
      <c r="I1165" s="80"/>
      <c r="J1165" s="80"/>
      <c r="K1165" s="80"/>
      <c r="L1165" s="80"/>
      <c r="M1165" s="177"/>
      <c r="N1165" s="80"/>
      <c r="O1165" s="80"/>
      <c r="P1165" s="80"/>
      <c r="Q1165" s="80"/>
      <c r="R1165" s="80"/>
      <c r="S1165" s="80"/>
      <c r="T1165" s="80"/>
      <c r="U1165" s="80"/>
      <c r="V1165" s="80"/>
      <c r="W1165" s="80"/>
      <c r="X1165" s="80"/>
      <c r="Y1165" s="80"/>
      <c r="Z1165" s="80"/>
      <c r="AA1165" s="80"/>
    </row>
    <row r="1166" spans="1:27" ht="12" customHeight="1">
      <c r="A1166" s="80"/>
      <c r="B1166" s="80"/>
      <c r="C1166" s="80"/>
      <c r="D1166" s="80"/>
      <c r="E1166" s="80"/>
      <c r="F1166" s="80"/>
      <c r="G1166" s="80"/>
      <c r="H1166" s="80"/>
      <c r="I1166" s="80"/>
      <c r="J1166" s="80"/>
      <c r="K1166" s="80"/>
      <c r="L1166" s="80"/>
      <c r="M1166" s="177"/>
      <c r="N1166" s="80"/>
      <c r="O1166" s="80"/>
      <c r="P1166" s="80"/>
      <c r="Q1166" s="80"/>
      <c r="R1166" s="80"/>
      <c r="S1166" s="80"/>
      <c r="T1166" s="80"/>
      <c r="U1166" s="80"/>
      <c r="V1166" s="80"/>
      <c r="W1166" s="80"/>
      <c r="X1166" s="80"/>
      <c r="Y1166" s="80"/>
      <c r="Z1166" s="80"/>
      <c r="AA1166" s="80"/>
    </row>
    <row r="1167" spans="1:27" ht="12" customHeight="1">
      <c r="A1167" s="80"/>
      <c r="B1167" s="80"/>
      <c r="C1167" s="80"/>
      <c r="D1167" s="80"/>
      <c r="E1167" s="80"/>
      <c r="F1167" s="80"/>
      <c r="G1167" s="80"/>
      <c r="H1167" s="80"/>
      <c r="I1167" s="80"/>
      <c r="J1167" s="80"/>
      <c r="K1167" s="80"/>
      <c r="L1167" s="80"/>
      <c r="M1167" s="177"/>
      <c r="N1167" s="80"/>
      <c r="O1167" s="80"/>
      <c r="P1167" s="80"/>
      <c r="Q1167" s="80"/>
      <c r="R1167" s="80"/>
      <c r="S1167" s="80"/>
      <c r="T1167" s="80"/>
      <c r="U1167" s="80"/>
      <c r="V1167" s="80"/>
      <c r="W1167" s="80"/>
      <c r="X1167" s="80"/>
      <c r="Y1167" s="80"/>
      <c r="Z1167" s="80"/>
      <c r="AA1167" s="80"/>
    </row>
    <row r="1168" spans="1:27" ht="12" customHeight="1">
      <c r="A1168" s="80"/>
      <c r="B1168" s="80"/>
      <c r="C1168" s="80"/>
      <c r="D1168" s="80"/>
      <c r="E1168" s="80"/>
      <c r="F1168" s="80"/>
      <c r="G1168" s="80"/>
      <c r="H1168" s="80"/>
      <c r="I1168" s="80"/>
      <c r="J1168" s="80"/>
      <c r="K1168" s="80"/>
      <c r="L1168" s="80"/>
      <c r="M1168" s="177"/>
      <c r="N1168" s="80"/>
      <c r="O1168" s="80"/>
      <c r="P1168" s="80"/>
      <c r="Q1168" s="80"/>
      <c r="R1168" s="80"/>
      <c r="S1168" s="80"/>
      <c r="T1168" s="80"/>
      <c r="U1168" s="80"/>
      <c r="V1168" s="80"/>
      <c r="W1168" s="80"/>
      <c r="X1168" s="80"/>
      <c r="Y1168" s="80"/>
      <c r="Z1168" s="80"/>
      <c r="AA1168" s="80"/>
    </row>
    <row r="1169" spans="1:27" ht="12" customHeight="1">
      <c r="A1169" s="80"/>
      <c r="B1169" s="80"/>
      <c r="C1169" s="80"/>
      <c r="D1169" s="80"/>
      <c r="E1169" s="80"/>
      <c r="F1169" s="80"/>
      <c r="G1169" s="80"/>
      <c r="H1169" s="80"/>
      <c r="I1169" s="80"/>
      <c r="J1169" s="80"/>
      <c r="K1169" s="80"/>
      <c r="L1169" s="80"/>
      <c r="M1169" s="177"/>
      <c r="N1169" s="80"/>
      <c r="O1169" s="80"/>
      <c r="P1169" s="80"/>
      <c r="Q1169" s="80"/>
      <c r="R1169" s="80"/>
      <c r="S1169" s="80"/>
      <c r="T1169" s="80"/>
      <c r="U1169" s="80"/>
      <c r="V1169" s="80"/>
      <c r="W1169" s="80"/>
      <c r="X1169" s="80"/>
      <c r="Y1169" s="80"/>
      <c r="Z1169" s="80"/>
      <c r="AA1169" s="80"/>
    </row>
    <row r="1170" spans="1:27" ht="12" customHeight="1">
      <c r="A1170" s="80"/>
      <c r="B1170" s="80"/>
      <c r="C1170" s="80"/>
      <c r="D1170" s="80"/>
      <c r="E1170" s="80"/>
      <c r="F1170" s="80"/>
      <c r="G1170" s="80"/>
      <c r="H1170" s="80"/>
      <c r="I1170" s="80"/>
      <c r="J1170" s="80"/>
      <c r="K1170" s="80"/>
      <c r="L1170" s="80"/>
      <c r="M1170" s="177"/>
      <c r="N1170" s="80"/>
      <c r="O1170" s="80"/>
      <c r="P1170" s="80"/>
      <c r="Q1170" s="80"/>
      <c r="R1170" s="80"/>
      <c r="S1170" s="80"/>
      <c r="T1170" s="80"/>
      <c r="U1170" s="80"/>
      <c r="V1170" s="80"/>
      <c r="W1170" s="80"/>
      <c r="X1170" s="80"/>
      <c r="Y1170" s="80"/>
      <c r="Z1170" s="80"/>
      <c r="AA1170" s="80"/>
    </row>
    <row r="1171" spans="1:27" ht="12" customHeight="1">
      <c r="A1171" s="80"/>
      <c r="B1171" s="80"/>
      <c r="C1171" s="80"/>
      <c r="D1171" s="80"/>
      <c r="E1171" s="80"/>
      <c r="F1171" s="80"/>
      <c r="G1171" s="80"/>
      <c r="H1171" s="80"/>
      <c r="I1171" s="80"/>
      <c r="J1171" s="80"/>
      <c r="K1171" s="80"/>
      <c r="L1171" s="80"/>
      <c r="M1171" s="177"/>
      <c r="N1171" s="80"/>
      <c r="O1171" s="80"/>
      <c r="P1171" s="80"/>
      <c r="Q1171" s="80"/>
      <c r="R1171" s="80"/>
      <c r="S1171" s="80"/>
      <c r="T1171" s="80"/>
      <c r="U1171" s="80"/>
      <c r="V1171" s="80"/>
      <c r="W1171" s="80"/>
      <c r="X1171" s="80"/>
      <c r="Y1171" s="80"/>
      <c r="Z1171" s="80"/>
      <c r="AA1171" s="80"/>
    </row>
    <row r="1172" spans="1:27" ht="12" customHeight="1">
      <c r="A1172" s="80"/>
      <c r="B1172" s="80"/>
      <c r="C1172" s="80"/>
      <c r="D1172" s="80"/>
      <c r="E1172" s="80"/>
      <c r="F1172" s="80"/>
      <c r="G1172" s="80"/>
      <c r="H1172" s="80"/>
      <c r="I1172" s="80"/>
      <c r="J1172" s="80"/>
      <c r="K1172" s="80"/>
      <c r="L1172" s="80"/>
      <c r="M1172" s="177"/>
      <c r="N1172" s="80"/>
      <c r="O1172" s="80"/>
      <c r="P1172" s="80"/>
      <c r="Q1172" s="80"/>
      <c r="R1172" s="80"/>
      <c r="S1172" s="80"/>
      <c r="T1172" s="80"/>
      <c r="U1172" s="80"/>
      <c r="V1172" s="80"/>
      <c r="W1172" s="80"/>
      <c r="X1172" s="80"/>
      <c r="Y1172" s="80"/>
      <c r="Z1172" s="80"/>
      <c r="AA1172" s="80"/>
    </row>
    <row r="1173" spans="1:27" ht="12" customHeight="1">
      <c r="A1173" s="80"/>
      <c r="B1173" s="80"/>
      <c r="C1173" s="80"/>
      <c r="D1173" s="80"/>
      <c r="E1173" s="80"/>
      <c r="F1173" s="80"/>
      <c r="G1173" s="80"/>
      <c r="H1173" s="80"/>
      <c r="I1173" s="80"/>
      <c r="J1173" s="80"/>
      <c r="K1173" s="80"/>
      <c r="L1173" s="80"/>
      <c r="M1173" s="177"/>
      <c r="N1173" s="80"/>
      <c r="O1173" s="80"/>
      <c r="P1173" s="80"/>
      <c r="Q1173" s="80"/>
      <c r="R1173" s="80"/>
      <c r="S1173" s="80"/>
      <c r="T1173" s="80"/>
      <c r="U1173" s="80"/>
      <c r="V1173" s="80"/>
      <c r="W1173" s="80"/>
      <c r="X1173" s="80"/>
      <c r="Y1173" s="80"/>
      <c r="Z1173" s="80"/>
      <c r="AA1173" s="80"/>
    </row>
    <row r="1174" spans="1:27" ht="12" customHeight="1">
      <c r="A1174" s="80"/>
      <c r="B1174" s="80"/>
      <c r="C1174" s="80"/>
      <c r="D1174" s="80"/>
      <c r="E1174" s="80"/>
      <c r="F1174" s="80"/>
      <c r="G1174" s="80"/>
      <c r="H1174" s="80"/>
      <c r="I1174" s="80"/>
      <c r="J1174" s="80"/>
      <c r="K1174" s="80"/>
      <c r="L1174" s="80"/>
      <c r="M1174" s="177"/>
      <c r="N1174" s="80"/>
      <c r="O1174" s="80"/>
      <c r="P1174" s="80"/>
      <c r="Q1174" s="80"/>
      <c r="R1174" s="80"/>
      <c r="S1174" s="80"/>
      <c r="T1174" s="80"/>
      <c r="U1174" s="80"/>
      <c r="V1174" s="80"/>
      <c r="W1174" s="80"/>
      <c r="X1174" s="80"/>
      <c r="Y1174" s="80"/>
      <c r="Z1174" s="80"/>
      <c r="AA1174" s="80"/>
    </row>
    <row r="1175" spans="1:27" ht="12" customHeight="1">
      <c r="A1175" s="80"/>
      <c r="B1175" s="80"/>
      <c r="C1175" s="80"/>
      <c r="D1175" s="80"/>
      <c r="E1175" s="80"/>
      <c r="F1175" s="80"/>
      <c r="G1175" s="80"/>
      <c r="H1175" s="80"/>
      <c r="I1175" s="80"/>
      <c r="J1175" s="80"/>
      <c r="K1175" s="80"/>
      <c r="L1175" s="80"/>
      <c r="M1175" s="177"/>
      <c r="N1175" s="80"/>
      <c r="O1175" s="80"/>
      <c r="P1175" s="80"/>
      <c r="Q1175" s="80"/>
      <c r="R1175" s="80"/>
      <c r="S1175" s="80"/>
      <c r="T1175" s="80"/>
      <c r="U1175" s="80"/>
      <c r="V1175" s="80"/>
      <c r="W1175" s="80"/>
      <c r="X1175" s="80"/>
      <c r="Y1175" s="80"/>
      <c r="Z1175" s="80"/>
      <c r="AA1175" s="80"/>
    </row>
    <row r="1176" spans="1:27" ht="12" customHeight="1">
      <c r="A1176" s="80"/>
      <c r="B1176" s="80"/>
      <c r="C1176" s="80"/>
      <c r="D1176" s="80"/>
      <c r="E1176" s="80"/>
      <c r="F1176" s="80"/>
      <c r="G1176" s="80"/>
      <c r="H1176" s="80"/>
      <c r="I1176" s="80"/>
      <c r="J1176" s="80"/>
      <c r="K1176" s="80"/>
      <c r="L1176" s="80"/>
      <c r="M1176" s="177"/>
      <c r="N1176" s="80"/>
      <c r="O1176" s="80"/>
      <c r="P1176" s="80"/>
      <c r="Q1176" s="80"/>
      <c r="R1176" s="80"/>
      <c r="S1176" s="80"/>
      <c r="T1176" s="80"/>
      <c r="U1176" s="80"/>
      <c r="V1176" s="80"/>
      <c r="W1176" s="80"/>
      <c r="X1176" s="80"/>
      <c r="Y1176" s="80"/>
      <c r="Z1176" s="80"/>
      <c r="AA1176" s="80"/>
    </row>
    <row r="1177" spans="1:27" ht="12" customHeight="1">
      <c r="A1177" s="80"/>
      <c r="B1177" s="80"/>
      <c r="C1177" s="80"/>
      <c r="D1177" s="80"/>
      <c r="E1177" s="80"/>
      <c r="F1177" s="80"/>
      <c r="G1177" s="80"/>
      <c r="H1177" s="80"/>
      <c r="I1177" s="80"/>
      <c r="J1177" s="80"/>
      <c r="K1177" s="80"/>
      <c r="L1177" s="80"/>
      <c r="M1177" s="177"/>
      <c r="N1177" s="80"/>
      <c r="O1177" s="80"/>
      <c r="P1177" s="80"/>
      <c r="Q1177" s="80"/>
      <c r="R1177" s="80"/>
      <c r="S1177" s="80"/>
      <c r="T1177" s="80"/>
      <c r="U1177" s="80"/>
      <c r="V1177" s="80"/>
      <c r="W1177" s="80"/>
      <c r="X1177" s="80"/>
      <c r="Y1177" s="80"/>
      <c r="Z1177" s="80"/>
      <c r="AA1177" s="80"/>
    </row>
    <row r="1178" spans="1:27" ht="12" customHeight="1">
      <c r="A1178" s="80"/>
      <c r="B1178" s="80"/>
      <c r="C1178" s="80"/>
      <c r="D1178" s="80"/>
      <c r="E1178" s="80"/>
      <c r="F1178" s="80"/>
      <c r="G1178" s="80"/>
      <c r="H1178" s="80"/>
      <c r="I1178" s="80"/>
      <c r="J1178" s="80"/>
      <c r="K1178" s="80"/>
      <c r="L1178" s="80"/>
      <c r="M1178" s="177"/>
      <c r="N1178" s="80"/>
      <c r="O1178" s="80"/>
      <c r="P1178" s="80"/>
      <c r="Q1178" s="80"/>
      <c r="R1178" s="80"/>
      <c r="S1178" s="80"/>
      <c r="T1178" s="80"/>
      <c r="U1178" s="80"/>
      <c r="V1178" s="80"/>
      <c r="W1178" s="80"/>
      <c r="X1178" s="80"/>
      <c r="Y1178" s="80"/>
      <c r="Z1178" s="80"/>
      <c r="AA1178" s="80"/>
    </row>
    <row r="1179" spans="1:27" ht="12" customHeight="1">
      <c r="A1179" s="80"/>
      <c r="B1179" s="80"/>
      <c r="C1179" s="80"/>
      <c r="D1179" s="80"/>
      <c r="E1179" s="80"/>
      <c r="F1179" s="80"/>
      <c r="G1179" s="80"/>
      <c r="H1179" s="80"/>
      <c r="I1179" s="80"/>
      <c r="J1179" s="80"/>
      <c r="K1179" s="80"/>
      <c r="L1179" s="80"/>
      <c r="M1179" s="177"/>
      <c r="N1179" s="80"/>
      <c r="O1179" s="80"/>
      <c r="P1179" s="80"/>
      <c r="Q1179" s="80"/>
      <c r="R1179" s="80"/>
      <c r="S1179" s="80"/>
      <c r="T1179" s="80"/>
      <c r="U1179" s="80"/>
      <c r="V1179" s="80"/>
      <c r="W1179" s="80"/>
      <c r="X1179" s="80"/>
      <c r="Y1179" s="80"/>
      <c r="Z1179" s="80"/>
      <c r="AA1179" s="80"/>
    </row>
    <row r="1180" spans="1:27" ht="12" customHeight="1">
      <c r="A1180" s="80"/>
      <c r="B1180" s="80"/>
      <c r="C1180" s="80"/>
      <c r="D1180" s="80"/>
      <c r="E1180" s="80"/>
      <c r="F1180" s="80"/>
      <c r="G1180" s="80"/>
      <c r="H1180" s="80"/>
      <c r="I1180" s="80"/>
      <c r="J1180" s="80"/>
      <c r="K1180" s="80"/>
      <c r="L1180" s="80"/>
      <c r="M1180" s="177"/>
      <c r="N1180" s="80"/>
      <c r="O1180" s="80"/>
      <c r="P1180" s="80"/>
      <c r="Q1180" s="80"/>
      <c r="R1180" s="80"/>
      <c r="S1180" s="80"/>
      <c r="T1180" s="80"/>
      <c r="U1180" s="80"/>
      <c r="V1180" s="80"/>
      <c r="W1180" s="80"/>
      <c r="X1180" s="80"/>
      <c r="Y1180" s="80"/>
      <c r="Z1180" s="80"/>
      <c r="AA1180" s="80"/>
    </row>
    <row r="1181" spans="1:27" ht="12" customHeight="1">
      <c r="A1181" s="80"/>
      <c r="B1181" s="80"/>
      <c r="C1181" s="80"/>
      <c r="D1181" s="80"/>
      <c r="E1181" s="80"/>
      <c r="F1181" s="80"/>
      <c r="G1181" s="80"/>
      <c r="H1181" s="80"/>
      <c r="I1181" s="80"/>
      <c r="J1181" s="80"/>
      <c r="K1181" s="80"/>
      <c r="L1181" s="80"/>
      <c r="M1181" s="177"/>
      <c r="N1181" s="80"/>
      <c r="O1181" s="80"/>
      <c r="P1181" s="80"/>
      <c r="Q1181" s="80"/>
      <c r="R1181" s="80"/>
      <c r="S1181" s="80"/>
      <c r="T1181" s="80"/>
      <c r="U1181" s="80"/>
      <c r="V1181" s="80"/>
      <c r="W1181" s="80"/>
      <c r="X1181" s="80"/>
      <c r="Y1181" s="80"/>
      <c r="Z1181" s="80"/>
      <c r="AA1181" s="80"/>
    </row>
    <row r="1182" spans="1:27" ht="12" customHeight="1">
      <c r="A1182" s="80"/>
      <c r="B1182" s="80"/>
      <c r="C1182" s="80"/>
      <c r="D1182" s="80"/>
      <c r="E1182" s="80"/>
      <c r="F1182" s="80"/>
      <c r="G1182" s="80"/>
      <c r="H1182" s="80"/>
      <c r="I1182" s="80"/>
      <c r="J1182" s="80"/>
      <c r="K1182" s="80"/>
      <c r="L1182" s="80"/>
      <c r="M1182" s="177"/>
      <c r="N1182" s="80"/>
      <c r="O1182" s="80"/>
      <c r="P1182" s="80"/>
      <c r="Q1182" s="80"/>
      <c r="R1182" s="80"/>
      <c r="S1182" s="80"/>
      <c r="T1182" s="80"/>
      <c r="U1182" s="80"/>
      <c r="V1182" s="80"/>
      <c r="W1182" s="80"/>
      <c r="X1182" s="80"/>
      <c r="Y1182" s="80"/>
      <c r="Z1182" s="80"/>
      <c r="AA1182" s="80"/>
    </row>
    <row r="1183" spans="1:27" ht="12" customHeight="1">
      <c r="A1183" s="80"/>
      <c r="B1183" s="80"/>
      <c r="C1183" s="80"/>
      <c r="D1183" s="80"/>
      <c r="E1183" s="80"/>
      <c r="F1183" s="80"/>
      <c r="G1183" s="80"/>
      <c r="H1183" s="80"/>
      <c r="I1183" s="80"/>
      <c r="J1183" s="80"/>
      <c r="K1183" s="80"/>
      <c r="L1183" s="80"/>
      <c r="M1183" s="177"/>
      <c r="N1183" s="80"/>
      <c r="O1183" s="80"/>
      <c r="P1183" s="80"/>
      <c r="Q1183" s="80"/>
      <c r="R1183" s="80"/>
      <c r="S1183" s="80"/>
      <c r="T1183" s="80"/>
      <c r="U1183" s="80"/>
      <c r="V1183" s="80"/>
      <c r="W1183" s="80"/>
      <c r="X1183" s="80"/>
      <c r="Y1183" s="80"/>
      <c r="Z1183" s="80"/>
      <c r="AA1183" s="80"/>
    </row>
    <row r="1184" spans="1:27" ht="12" customHeight="1">
      <c r="A1184" s="80"/>
      <c r="B1184" s="80"/>
      <c r="C1184" s="80"/>
      <c r="D1184" s="80"/>
      <c r="E1184" s="80"/>
      <c r="F1184" s="80"/>
      <c r="G1184" s="80"/>
      <c r="H1184" s="80"/>
      <c r="I1184" s="80"/>
      <c r="J1184" s="80"/>
      <c r="K1184" s="80"/>
      <c r="L1184" s="80"/>
      <c r="M1184" s="177"/>
      <c r="N1184" s="80"/>
      <c r="O1184" s="80"/>
      <c r="P1184" s="80"/>
      <c r="Q1184" s="80"/>
      <c r="R1184" s="80"/>
      <c r="S1184" s="80"/>
      <c r="T1184" s="80"/>
      <c r="U1184" s="80"/>
      <c r="V1184" s="80"/>
      <c r="W1184" s="80"/>
      <c r="X1184" s="80"/>
      <c r="Y1184" s="80"/>
      <c r="Z1184" s="80"/>
      <c r="AA1184" s="80"/>
    </row>
    <row r="1185" spans="1:27" ht="12" customHeight="1">
      <c r="A1185" s="80"/>
      <c r="B1185" s="80"/>
      <c r="C1185" s="80"/>
      <c r="D1185" s="80"/>
      <c r="E1185" s="80"/>
      <c r="F1185" s="80"/>
      <c r="G1185" s="80"/>
      <c r="H1185" s="80"/>
      <c r="I1185" s="80"/>
      <c r="J1185" s="80"/>
      <c r="K1185" s="80"/>
      <c r="L1185" s="80"/>
      <c r="M1185" s="177"/>
      <c r="N1185" s="80"/>
      <c r="O1185" s="80"/>
      <c r="P1185" s="80"/>
      <c r="Q1185" s="80"/>
      <c r="R1185" s="80"/>
      <c r="S1185" s="80"/>
      <c r="T1185" s="80"/>
      <c r="U1185" s="80"/>
      <c r="V1185" s="80"/>
      <c r="W1185" s="80"/>
      <c r="X1185" s="80"/>
      <c r="Y1185" s="80"/>
      <c r="Z1185" s="80"/>
      <c r="AA1185" s="80"/>
    </row>
    <row r="1186" spans="1:27" ht="12" customHeight="1">
      <c r="A1186" s="80"/>
      <c r="B1186" s="80"/>
      <c r="C1186" s="80"/>
      <c r="D1186" s="80"/>
      <c r="E1186" s="80"/>
      <c r="F1186" s="80"/>
      <c r="G1186" s="80"/>
      <c r="H1186" s="80"/>
      <c r="I1186" s="80"/>
      <c r="J1186" s="80"/>
      <c r="K1186" s="80"/>
      <c r="L1186" s="80"/>
      <c r="M1186" s="177"/>
      <c r="N1186" s="80"/>
      <c r="O1186" s="80"/>
      <c r="P1186" s="80"/>
      <c r="Q1186" s="80"/>
      <c r="R1186" s="80"/>
      <c r="S1186" s="80"/>
      <c r="T1186" s="80"/>
      <c r="U1186" s="80"/>
      <c r="V1186" s="80"/>
      <c r="W1186" s="80"/>
      <c r="X1186" s="80"/>
      <c r="Y1186" s="80"/>
      <c r="Z1186" s="80"/>
      <c r="AA1186" s="80"/>
    </row>
    <row r="1187" spans="1:27" ht="12" customHeight="1">
      <c r="A1187" s="80"/>
      <c r="B1187" s="80"/>
      <c r="C1187" s="80"/>
      <c r="D1187" s="80"/>
      <c r="E1187" s="80"/>
      <c r="F1187" s="80"/>
      <c r="G1187" s="80"/>
      <c r="H1187" s="80"/>
      <c r="I1187" s="80"/>
      <c r="J1187" s="80"/>
      <c r="K1187" s="80"/>
      <c r="L1187" s="80"/>
      <c r="M1187" s="177"/>
      <c r="N1187" s="80"/>
      <c r="O1187" s="80"/>
      <c r="P1187" s="80"/>
      <c r="Q1187" s="80"/>
      <c r="R1187" s="80"/>
      <c r="S1187" s="80"/>
      <c r="T1187" s="80"/>
      <c r="U1187" s="80"/>
      <c r="V1187" s="80"/>
      <c r="W1187" s="80"/>
      <c r="X1187" s="80"/>
      <c r="Y1187" s="80"/>
      <c r="Z1187" s="80"/>
      <c r="AA1187" s="80"/>
    </row>
    <row r="1188" spans="1:27" ht="12" customHeight="1">
      <c r="A1188" s="80"/>
      <c r="B1188" s="80"/>
      <c r="C1188" s="80"/>
      <c r="D1188" s="80"/>
      <c r="E1188" s="80"/>
      <c r="F1188" s="80"/>
      <c r="G1188" s="80"/>
      <c r="H1188" s="80"/>
      <c r="I1188" s="80"/>
      <c r="J1188" s="80"/>
      <c r="K1188" s="80"/>
      <c r="L1188" s="80"/>
      <c r="M1188" s="177"/>
      <c r="N1188" s="80"/>
      <c r="O1188" s="80"/>
      <c r="P1188" s="80"/>
      <c r="Q1188" s="80"/>
      <c r="R1188" s="80"/>
      <c r="S1188" s="80"/>
      <c r="T1188" s="80"/>
      <c r="U1188" s="80"/>
      <c r="V1188" s="80"/>
      <c r="W1188" s="80"/>
      <c r="X1188" s="80"/>
      <c r="Y1188" s="80"/>
      <c r="Z1188" s="80"/>
      <c r="AA1188" s="80"/>
    </row>
    <row r="1189" spans="1:27" ht="12" customHeight="1">
      <c r="A1189" s="80"/>
      <c r="B1189" s="80"/>
      <c r="C1189" s="80"/>
      <c r="D1189" s="80"/>
      <c r="E1189" s="80"/>
      <c r="F1189" s="80"/>
      <c r="G1189" s="80"/>
      <c r="H1189" s="80"/>
      <c r="I1189" s="80"/>
      <c r="J1189" s="80"/>
      <c r="K1189" s="80"/>
      <c r="L1189" s="80"/>
      <c r="M1189" s="177"/>
      <c r="N1189" s="80"/>
      <c r="O1189" s="80"/>
      <c r="P1189" s="80"/>
      <c r="Q1189" s="80"/>
      <c r="R1189" s="80"/>
      <c r="S1189" s="80"/>
      <c r="T1189" s="80"/>
      <c r="U1189" s="80"/>
      <c r="V1189" s="80"/>
      <c r="W1189" s="80"/>
      <c r="X1189" s="80"/>
      <c r="Y1189" s="80"/>
      <c r="Z1189" s="80"/>
      <c r="AA1189" s="80"/>
    </row>
    <row r="1190" spans="1:27" ht="12" customHeight="1">
      <c r="A1190" s="80"/>
      <c r="B1190" s="80"/>
      <c r="C1190" s="80"/>
      <c r="D1190" s="80"/>
      <c r="E1190" s="80"/>
      <c r="F1190" s="80"/>
      <c r="G1190" s="80"/>
      <c r="H1190" s="80"/>
      <c r="I1190" s="80"/>
      <c r="J1190" s="80"/>
      <c r="K1190" s="80"/>
      <c r="L1190" s="80"/>
      <c r="M1190" s="177"/>
      <c r="N1190" s="80"/>
      <c r="O1190" s="80"/>
      <c r="P1190" s="80"/>
      <c r="Q1190" s="80"/>
      <c r="R1190" s="80"/>
      <c r="S1190" s="80"/>
      <c r="T1190" s="80"/>
      <c r="U1190" s="80"/>
      <c r="V1190" s="80"/>
      <c r="W1190" s="80"/>
      <c r="X1190" s="80"/>
      <c r="Y1190" s="80"/>
      <c r="Z1190" s="80"/>
      <c r="AA1190" s="80"/>
    </row>
    <row r="1191" spans="1:27" ht="12" customHeight="1">
      <c r="A1191" s="80"/>
      <c r="B1191" s="80"/>
      <c r="C1191" s="80"/>
      <c r="D1191" s="80"/>
      <c r="E1191" s="80"/>
      <c r="F1191" s="80"/>
      <c r="G1191" s="80"/>
      <c r="H1191" s="80"/>
      <c r="I1191" s="80"/>
      <c r="J1191" s="80"/>
      <c r="K1191" s="80"/>
      <c r="L1191" s="80"/>
      <c r="M1191" s="177"/>
      <c r="N1191" s="80"/>
      <c r="O1191" s="80"/>
      <c r="P1191" s="80"/>
      <c r="Q1191" s="80"/>
      <c r="R1191" s="80"/>
      <c r="S1191" s="80"/>
      <c r="T1191" s="80"/>
      <c r="U1191" s="80"/>
      <c r="V1191" s="80"/>
      <c r="W1191" s="80"/>
      <c r="X1191" s="80"/>
      <c r="Y1191" s="80"/>
      <c r="Z1191" s="80"/>
      <c r="AA1191" s="80"/>
    </row>
    <row r="1192" spans="1:27" ht="12" customHeight="1">
      <c r="A1192" s="80"/>
      <c r="B1192" s="80"/>
      <c r="C1192" s="80"/>
      <c r="D1192" s="80"/>
      <c r="E1192" s="80"/>
      <c r="F1192" s="80"/>
      <c r="G1192" s="80"/>
      <c r="H1192" s="80"/>
      <c r="I1192" s="80"/>
      <c r="J1192" s="80"/>
      <c r="K1192" s="80"/>
      <c r="L1192" s="80"/>
      <c r="M1192" s="177"/>
      <c r="N1192" s="80"/>
      <c r="O1192" s="80"/>
      <c r="P1192" s="80"/>
      <c r="Q1192" s="80"/>
      <c r="R1192" s="80"/>
      <c r="S1192" s="80"/>
      <c r="T1192" s="80"/>
      <c r="U1192" s="80"/>
      <c r="V1192" s="80"/>
      <c r="W1192" s="80"/>
      <c r="X1192" s="80"/>
      <c r="Y1192" s="80"/>
      <c r="Z1192" s="80"/>
      <c r="AA1192" s="80"/>
    </row>
    <row r="1193" spans="1:27" ht="12" customHeight="1">
      <c r="A1193" s="80"/>
      <c r="B1193" s="80"/>
      <c r="C1193" s="80"/>
      <c r="D1193" s="80"/>
      <c r="E1193" s="80"/>
      <c r="F1193" s="80"/>
      <c r="G1193" s="80"/>
      <c r="H1193" s="80"/>
      <c r="I1193" s="80"/>
      <c r="J1193" s="80"/>
      <c r="K1193" s="80"/>
      <c r="L1193" s="80"/>
      <c r="M1193" s="177"/>
      <c r="N1193" s="80"/>
      <c r="O1193" s="80"/>
      <c r="P1193" s="80"/>
      <c r="Q1193" s="80"/>
      <c r="R1193" s="80"/>
      <c r="S1193" s="80"/>
      <c r="T1193" s="80"/>
      <c r="U1193" s="80"/>
      <c r="V1193" s="80"/>
      <c r="W1193" s="80"/>
      <c r="X1193" s="80"/>
      <c r="Y1193" s="80"/>
      <c r="Z1193" s="80"/>
      <c r="AA1193" s="80"/>
    </row>
    <row r="1194" spans="1:27" ht="12" customHeight="1">
      <c r="A1194" s="80"/>
      <c r="B1194" s="80"/>
      <c r="C1194" s="80"/>
      <c r="D1194" s="80"/>
      <c r="E1194" s="80"/>
      <c r="F1194" s="80"/>
      <c r="G1194" s="80"/>
      <c r="H1194" s="80"/>
      <c r="I1194" s="80"/>
      <c r="J1194" s="80"/>
      <c r="K1194" s="80"/>
      <c r="L1194" s="80"/>
      <c r="M1194" s="177"/>
      <c r="N1194" s="80"/>
      <c r="O1194" s="80"/>
      <c r="P1194" s="80"/>
      <c r="Q1194" s="80"/>
      <c r="R1194" s="80"/>
      <c r="S1194" s="80"/>
      <c r="T1194" s="80"/>
      <c r="U1194" s="80"/>
      <c r="V1194" s="80"/>
      <c r="W1194" s="80"/>
      <c r="X1194" s="80"/>
      <c r="Y1194" s="80"/>
      <c r="Z1194" s="80"/>
      <c r="AA1194" s="80"/>
    </row>
    <row r="1195" spans="1:27" ht="12" customHeight="1">
      <c r="A1195" s="80"/>
      <c r="B1195" s="80"/>
      <c r="C1195" s="80"/>
      <c r="D1195" s="80"/>
      <c r="E1195" s="80"/>
      <c r="F1195" s="80"/>
      <c r="G1195" s="80"/>
      <c r="H1195" s="80"/>
      <c r="I1195" s="80"/>
      <c r="J1195" s="80"/>
      <c r="K1195" s="80"/>
      <c r="L1195" s="80"/>
      <c r="M1195" s="177"/>
      <c r="N1195" s="80"/>
      <c r="O1195" s="80"/>
      <c r="P1195" s="80"/>
      <c r="Q1195" s="80"/>
      <c r="R1195" s="80"/>
      <c r="S1195" s="80"/>
      <c r="T1195" s="80"/>
      <c r="U1195" s="80"/>
      <c r="V1195" s="80"/>
      <c r="W1195" s="80"/>
      <c r="X1195" s="80"/>
      <c r="Y1195" s="80"/>
      <c r="Z1195" s="80"/>
      <c r="AA1195" s="80"/>
    </row>
    <row r="1196" spans="1:27" ht="12" customHeight="1">
      <c r="A1196" s="80"/>
      <c r="B1196" s="80"/>
      <c r="C1196" s="80"/>
      <c r="D1196" s="80"/>
      <c r="E1196" s="80"/>
      <c r="F1196" s="80"/>
      <c r="G1196" s="80"/>
      <c r="H1196" s="80"/>
      <c r="I1196" s="80"/>
      <c r="J1196" s="80"/>
      <c r="K1196" s="80"/>
      <c r="L1196" s="80"/>
      <c r="M1196" s="177"/>
      <c r="N1196" s="80"/>
      <c r="O1196" s="80"/>
      <c r="P1196" s="80"/>
      <c r="Q1196" s="80"/>
      <c r="R1196" s="80"/>
      <c r="S1196" s="80"/>
      <c r="T1196" s="80"/>
      <c r="U1196" s="80"/>
      <c r="V1196" s="80"/>
      <c r="W1196" s="80"/>
      <c r="X1196" s="80"/>
      <c r="Y1196" s="80"/>
      <c r="Z1196" s="80"/>
      <c r="AA1196" s="80"/>
    </row>
    <row r="1197" spans="1:27" ht="12" customHeight="1">
      <c r="A1197" s="80"/>
      <c r="B1197" s="80"/>
      <c r="C1197" s="80"/>
      <c r="D1197" s="80"/>
      <c r="E1197" s="80"/>
      <c r="F1197" s="80"/>
      <c r="G1197" s="80"/>
      <c r="H1197" s="80"/>
      <c r="I1197" s="80"/>
      <c r="J1197" s="80"/>
      <c r="K1197" s="80"/>
      <c r="L1197" s="80"/>
      <c r="M1197" s="177"/>
      <c r="N1197" s="80"/>
      <c r="O1197" s="80"/>
      <c r="P1197" s="80"/>
      <c r="Q1197" s="80"/>
      <c r="R1197" s="80"/>
      <c r="S1197" s="80"/>
      <c r="T1197" s="80"/>
      <c r="U1197" s="80"/>
      <c r="V1197" s="80"/>
      <c r="W1197" s="80"/>
      <c r="X1197" s="80"/>
      <c r="Y1197" s="80"/>
      <c r="Z1197" s="80"/>
      <c r="AA1197" s="80"/>
    </row>
    <row r="1198" spans="1:27" ht="12" customHeight="1">
      <c r="A1198" s="80"/>
      <c r="B1198" s="80"/>
      <c r="C1198" s="80"/>
      <c r="D1198" s="80"/>
      <c r="E1198" s="80"/>
      <c r="F1198" s="80"/>
      <c r="G1198" s="80"/>
      <c r="H1198" s="80"/>
      <c r="I1198" s="80"/>
      <c r="J1198" s="80"/>
      <c r="K1198" s="80"/>
      <c r="L1198" s="80"/>
      <c r="M1198" s="177"/>
      <c r="N1198" s="80"/>
      <c r="O1198" s="80"/>
      <c r="P1198" s="80"/>
      <c r="Q1198" s="80"/>
      <c r="R1198" s="80"/>
      <c r="S1198" s="80"/>
      <c r="T1198" s="80"/>
      <c r="U1198" s="80"/>
      <c r="V1198" s="80"/>
      <c r="W1198" s="80"/>
      <c r="X1198" s="80"/>
      <c r="Y1198" s="80"/>
      <c r="Z1198" s="80"/>
      <c r="AA1198" s="80"/>
    </row>
    <row r="1199" spans="1:27" ht="12" customHeight="1">
      <c r="A1199" s="80"/>
      <c r="B1199" s="80"/>
      <c r="C1199" s="80"/>
      <c r="D1199" s="80"/>
      <c r="E1199" s="80"/>
      <c r="F1199" s="80"/>
      <c r="G1199" s="80"/>
      <c r="H1199" s="80"/>
      <c r="I1199" s="80"/>
      <c r="J1199" s="80"/>
      <c r="K1199" s="80"/>
      <c r="L1199" s="80"/>
      <c r="M1199" s="177"/>
      <c r="N1199" s="80"/>
      <c r="O1199" s="80"/>
      <c r="P1199" s="80"/>
      <c r="Q1199" s="80"/>
      <c r="R1199" s="80"/>
      <c r="S1199" s="80"/>
      <c r="T1199" s="80"/>
      <c r="U1199" s="80"/>
      <c r="V1199" s="80"/>
      <c r="W1199" s="80"/>
      <c r="X1199" s="80"/>
      <c r="Y1199" s="80"/>
      <c r="Z1199" s="80"/>
      <c r="AA1199" s="80"/>
    </row>
    <row r="1200" spans="1:27" ht="12" customHeight="1">
      <c r="A1200" s="80"/>
      <c r="B1200" s="80"/>
      <c r="C1200" s="80"/>
      <c r="D1200" s="80"/>
      <c r="E1200" s="80"/>
      <c r="F1200" s="80"/>
      <c r="G1200" s="80"/>
      <c r="H1200" s="80"/>
      <c r="I1200" s="80"/>
      <c r="J1200" s="80"/>
      <c r="K1200" s="80"/>
      <c r="L1200" s="80"/>
      <c r="M1200" s="177"/>
      <c r="N1200" s="80"/>
      <c r="O1200" s="80"/>
      <c r="P1200" s="80"/>
      <c r="Q1200" s="80"/>
      <c r="R1200" s="80"/>
      <c r="S1200" s="80"/>
      <c r="T1200" s="80"/>
      <c r="U1200" s="80"/>
      <c r="V1200" s="80"/>
      <c r="W1200" s="80"/>
      <c r="X1200" s="80"/>
      <c r="Y1200" s="80"/>
      <c r="Z1200" s="80"/>
      <c r="AA1200" s="80"/>
    </row>
    <row r="1201" spans="1:27" ht="12" customHeight="1">
      <c r="A1201" s="80"/>
      <c r="B1201" s="80"/>
      <c r="C1201" s="80"/>
      <c r="D1201" s="80"/>
      <c r="E1201" s="80"/>
      <c r="F1201" s="80"/>
      <c r="G1201" s="80"/>
      <c r="H1201" s="80"/>
      <c r="I1201" s="80"/>
      <c r="J1201" s="80"/>
      <c r="K1201" s="80"/>
      <c r="L1201" s="80"/>
      <c r="M1201" s="177"/>
      <c r="N1201" s="80"/>
      <c r="O1201" s="80"/>
      <c r="P1201" s="80"/>
      <c r="Q1201" s="80"/>
      <c r="R1201" s="80"/>
      <c r="S1201" s="80"/>
      <c r="T1201" s="80"/>
      <c r="U1201" s="80"/>
      <c r="V1201" s="80"/>
      <c r="W1201" s="80"/>
      <c r="X1201" s="80"/>
      <c r="Y1201" s="80"/>
      <c r="Z1201" s="80"/>
      <c r="AA1201" s="80"/>
    </row>
    <row r="1202" spans="1:27" ht="12" customHeight="1">
      <c r="A1202" s="80"/>
      <c r="B1202" s="80"/>
      <c r="C1202" s="80"/>
      <c r="D1202" s="80"/>
      <c r="E1202" s="80"/>
      <c r="F1202" s="80"/>
      <c r="G1202" s="80"/>
      <c r="H1202" s="80"/>
      <c r="I1202" s="80"/>
      <c r="J1202" s="80"/>
      <c r="K1202" s="80"/>
      <c r="L1202" s="80"/>
      <c r="M1202" s="177"/>
      <c r="N1202" s="80"/>
      <c r="O1202" s="80"/>
      <c r="P1202" s="80"/>
      <c r="Q1202" s="80"/>
      <c r="R1202" s="80"/>
      <c r="S1202" s="80"/>
      <c r="T1202" s="80"/>
      <c r="U1202" s="80"/>
      <c r="V1202" s="80"/>
      <c r="W1202" s="80"/>
      <c r="X1202" s="80"/>
      <c r="Y1202" s="80"/>
      <c r="Z1202" s="80"/>
      <c r="AA1202" s="80"/>
    </row>
    <row r="1203" spans="1:27" ht="12" customHeight="1">
      <c r="A1203" s="80"/>
      <c r="B1203" s="80"/>
      <c r="C1203" s="80"/>
      <c r="D1203" s="80"/>
      <c r="E1203" s="80"/>
      <c r="F1203" s="80"/>
      <c r="G1203" s="80"/>
      <c r="H1203" s="80"/>
      <c r="I1203" s="80"/>
      <c r="J1203" s="80"/>
      <c r="K1203" s="80"/>
      <c r="L1203" s="80"/>
      <c r="M1203" s="177"/>
      <c r="N1203" s="80"/>
      <c r="O1203" s="80"/>
      <c r="P1203" s="80"/>
      <c r="Q1203" s="80"/>
      <c r="R1203" s="80"/>
      <c r="S1203" s="80"/>
      <c r="T1203" s="80"/>
      <c r="U1203" s="80"/>
      <c r="V1203" s="80"/>
      <c r="W1203" s="80"/>
      <c r="X1203" s="80"/>
      <c r="Y1203" s="80"/>
      <c r="Z1203" s="80"/>
      <c r="AA1203" s="80"/>
    </row>
    <row r="1204" spans="1:27" ht="12" customHeight="1">
      <c r="A1204" s="80"/>
      <c r="B1204" s="80"/>
      <c r="C1204" s="80"/>
      <c r="D1204" s="80"/>
      <c r="E1204" s="80"/>
      <c r="F1204" s="80"/>
      <c r="G1204" s="80"/>
      <c r="H1204" s="80"/>
      <c r="I1204" s="80"/>
      <c r="J1204" s="80"/>
      <c r="K1204" s="80"/>
      <c r="L1204" s="80"/>
      <c r="M1204" s="177"/>
      <c r="N1204" s="80"/>
      <c r="O1204" s="80"/>
      <c r="P1204" s="80"/>
      <c r="Q1204" s="80"/>
      <c r="R1204" s="80"/>
      <c r="S1204" s="80"/>
      <c r="T1204" s="80"/>
      <c r="U1204" s="80"/>
      <c r="V1204" s="80"/>
      <c r="W1204" s="80"/>
      <c r="X1204" s="80"/>
      <c r="Y1204" s="80"/>
      <c r="Z1204" s="80"/>
      <c r="AA1204" s="80"/>
    </row>
    <row r="1205" spans="1:27" ht="12" customHeight="1">
      <c r="A1205" s="80"/>
      <c r="B1205" s="80"/>
      <c r="C1205" s="80"/>
      <c r="D1205" s="80"/>
      <c r="E1205" s="80"/>
      <c r="F1205" s="80"/>
      <c r="G1205" s="80"/>
      <c r="H1205" s="80"/>
      <c r="I1205" s="80"/>
      <c r="J1205" s="80"/>
      <c r="K1205" s="80"/>
      <c r="L1205" s="80"/>
      <c r="M1205" s="177"/>
      <c r="N1205" s="80"/>
      <c r="O1205" s="80"/>
      <c r="P1205" s="80"/>
      <c r="Q1205" s="80"/>
      <c r="R1205" s="80"/>
      <c r="S1205" s="80"/>
      <c r="T1205" s="80"/>
      <c r="U1205" s="80"/>
      <c r="V1205" s="80"/>
      <c r="W1205" s="80"/>
      <c r="X1205" s="80"/>
      <c r="Y1205" s="80"/>
      <c r="Z1205" s="80"/>
      <c r="AA1205" s="80"/>
    </row>
    <row r="1206" spans="1:27" ht="12" customHeight="1">
      <c r="A1206" s="80"/>
      <c r="B1206" s="80"/>
      <c r="C1206" s="80"/>
      <c r="D1206" s="80"/>
      <c r="E1206" s="80"/>
      <c r="F1206" s="80"/>
      <c r="G1206" s="80"/>
      <c r="H1206" s="80"/>
      <c r="I1206" s="80"/>
      <c r="J1206" s="80"/>
      <c r="K1206" s="80"/>
      <c r="L1206" s="80"/>
      <c r="M1206" s="177"/>
      <c r="N1206" s="80"/>
      <c r="O1206" s="80"/>
      <c r="P1206" s="80"/>
      <c r="Q1206" s="80"/>
      <c r="R1206" s="80"/>
      <c r="S1206" s="80"/>
      <c r="T1206" s="80"/>
      <c r="U1206" s="80"/>
      <c r="V1206" s="80"/>
      <c r="W1206" s="80"/>
      <c r="X1206" s="80"/>
      <c r="Y1206" s="80"/>
      <c r="Z1206" s="80"/>
      <c r="AA1206" s="80"/>
    </row>
    <row r="1207" spans="1:27" ht="12" customHeight="1">
      <c r="A1207" s="80"/>
      <c r="B1207" s="80"/>
      <c r="C1207" s="80"/>
      <c r="D1207" s="80"/>
      <c r="E1207" s="80"/>
      <c r="F1207" s="80"/>
      <c r="G1207" s="80"/>
      <c r="H1207" s="80"/>
      <c r="I1207" s="80"/>
      <c r="J1207" s="80"/>
      <c r="K1207" s="80"/>
      <c r="L1207" s="80"/>
      <c r="M1207" s="177"/>
      <c r="N1207" s="80"/>
      <c r="O1207" s="80"/>
      <c r="P1207" s="80"/>
      <c r="Q1207" s="80"/>
      <c r="R1207" s="80"/>
      <c r="S1207" s="80"/>
      <c r="T1207" s="80"/>
      <c r="U1207" s="80"/>
      <c r="V1207" s="80"/>
      <c r="W1207" s="80"/>
      <c r="X1207" s="80"/>
      <c r="Y1207" s="80"/>
      <c r="Z1207" s="80"/>
      <c r="AA1207" s="80"/>
    </row>
    <row r="1208" spans="1:27" ht="12" customHeight="1">
      <c r="A1208" s="80"/>
      <c r="B1208" s="80"/>
      <c r="C1208" s="80"/>
      <c r="D1208" s="80"/>
      <c r="E1208" s="80"/>
      <c r="F1208" s="80"/>
      <c r="G1208" s="80"/>
      <c r="H1208" s="80"/>
      <c r="I1208" s="80"/>
      <c r="J1208" s="80"/>
      <c r="K1208" s="80"/>
      <c r="L1208" s="80"/>
      <c r="M1208" s="177"/>
      <c r="N1208" s="80"/>
      <c r="O1208" s="80"/>
      <c r="P1208" s="80"/>
      <c r="Q1208" s="80"/>
      <c r="R1208" s="80"/>
      <c r="S1208" s="80"/>
      <c r="T1208" s="80"/>
      <c r="U1208" s="80"/>
      <c r="V1208" s="80"/>
      <c r="W1208" s="80"/>
      <c r="X1208" s="80"/>
      <c r="Y1208" s="80"/>
      <c r="Z1208" s="80"/>
      <c r="AA1208" s="80"/>
    </row>
    <row r="1209" spans="1:27" ht="12" customHeight="1">
      <c r="A1209" s="80"/>
      <c r="B1209" s="80"/>
      <c r="C1209" s="80"/>
      <c r="D1209" s="80"/>
      <c r="E1209" s="80"/>
      <c r="F1209" s="80"/>
      <c r="G1209" s="80"/>
      <c r="H1209" s="80"/>
      <c r="I1209" s="80"/>
      <c r="J1209" s="80"/>
      <c r="K1209" s="80"/>
      <c r="L1209" s="80"/>
      <c r="M1209" s="177"/>
      <c r="N1209" s="80"/>
      <c r="O1209" s="80"/>
      <c r="P1209" s="80"/>
      <c r="Q1209" s="80"/>
      <c r="R1209" s="80"/>
      <c r="S1209" s="80"/>
      <c r="T1209" s="80"/>
      <c r="U1209" s="80"/>
      <c r="V1209" s="80"/>
      <c r="W1209" s="80"/>
      <c r="X1209" s="80"/>
      <c r="Y1209" s="80"/>
      <c r="Z1209" s="80"/>
      <c r="AA1209" s="80"/>
    </row>
    <row r="1210" spans="1:27" ht="12" customHeight="1">
      <c r="A1210" s="80"/>
      <c r="B1210" s="80"/>
      <c r="C1210" s="80"/>
      <c r="D1210" s="80"/>
      <c r="E1210" s="80"/>
      <c r="F1210" s="80"/>
      <c r="G1210" s="80"/>
      <c r="H1210" s="80"/>
      <c r="I1210" s="80"/>
      <c r="J1210" s="80"/>
      <c r="K1210" s="80"/>
      <c r="L1210" s="80"/>
      <c r="M1210" s="177"/>
      <c r="N1210" s="80"/>
      <c r="O1210" s="80"/>
      <c r="P1210" s="80"/>
      <c r="Q1210" s="80"/>
      <c r="R1210" s="80"/>
      <c r="S1210" s="80"/>
      <c r="T1210" s="80"/>
      <c r="U1210" s="80"/>
      <c r="V1210" s="80"/>
      <c r="W1210" s="80"/>
      <c r="X1210" s="80"/>
      <c r="Y1210" s="80"/>
      <c r="Z1210" s="80"/>
      <c r="AA1210" s="80"/>
    </row>
    <row r="1211" spans="1:27" ht="12" customHeight="1">
      <c r="A1211" s="80"/>
      <c r="B1211" s="80"/>
      <c r="C1211" s="80"/>
      <c r="D1211" s="80"/>
      <c r="E1211" s="80"/>
      <c r="F1211" s="80"/>
      <c r="G1211" s="80"/>
      <c r="H1211" s="80"/>
      <c r="I1211" s="80"/>
      <c r="J1211" s="80"/>
      <c r="K1211" s="80"/>
      <c r="L1211" s="80"/>
      <c r="M1211" s="177"/>
      <c r="N1211" s="80"/>
      <c r="O1211" s="80"/>
      <c r="P1211" s="80"/>
      <c r="Q1211" s="80"/>
      <c r="R1211" s="80"/>
      <c r="S1211" s="80"/>
      <c r="T1211" s="80"/>
      <c r="U1211" s="80"/>
      <c r="V1211" s="80"/>
      <c r="W1211" s="80"/>
      <c r="X1211" s="80"/>
      <c r="Y1211" s="80"/>
      <c r="Z1211" s="80"/>
      <c r="AA1211" s="80"/>
    </row>
    <row r="1212" spans="1:27" ht="12" customHeight="1">
      <c r="A1212" s="80"/>
      <c r="B1212" s="80"/>
      <c r="C1212" s="80"/>
      <c r="D1212" s="80"/>
      <c r="E1212" s="80"/>
      <c r="F1212" s="80"/>
      <c r="G1212" s="80"/>
      <c r="H1212" s="80"/>
      <c r="I1212" s="80"/>
      <c r="J1212" s="80"/>
      <c r="K1212" s="80"/>
      <c r="L1212" s="80"/>
      <c r="M1212" s="177"/>
      <c r="N1212" s="80"/>
      <c r="O1212" s="80"/>
      <c r="P1212" s="80"/>
      <c r="Q1212" s="80"/>
      <c r="R1212" s="80"/>
      <c r="S1212" s="80"/>
      <c r="T1212" s="80"/>
      <c r="U1212" s="80"/>
      <c r="V1212" s="80"/>
      <c r="W1212" s="80"/>
      <c r="X1212" s="80"/>
      <c r="Y1212" s="80"/>
      <c r="Z1212" s="80"/>
      <c r="AA1212" s="80"/>
    </row>
    <row r="1213" spans="1:27" ht="12" customHeight="1">
      <c r="A1213" s="80"/>
      <c r="B1213" s="80"/>
      <c r="C1213" s="80"/>
      <c r="D1213" s="80"/>
      <c r="E1213" s="80"/>
      <c r="F1213" s="80"/>
      <c r="G1213" s="80"/>
      <c r="H1213" s="80"/>
      <c r="I1213" s="80"/>
      <c r="J1213" s="80"/>
      <c r="K1213" s="80"/>
      <c r="L1213" s="80"/>
      <c r="M1213" s="177"/>
      <c r="N1213" s="80"/>
      <c r="O1213" s="80"/>
      <c r="P1213" s="80"/>
      <c r="Q1213" s="80"/>
      <c r="R1213" s="80"/>
      <c r="S1213" s="80"/>
      <c r="T1213" s="80"/>
      <c r="U1213" s="80"/>
      <c r="V1213" s="80"/>
      <c r="W1213" s="80"/>
      <c r="X1213" s="80"/>
      <c r="Y1213" s="80"/>
      <c r="Z1213" s="80"/>
      <c r="AA1213" s="80"/>
    </row>
    <row r="1214" spans="1:27" ht="12" customHeight="1">
      <c r="A1214" s="80"/>
      <c r="B1214" s="80"/>
      <c r="C1214" s="80"/>
      <c r="D1214" s="80"/>
      <c r="E1214" s="80"/>
      <c r="F1214" s="80"/>
      <c r="G1214" s="80"/>
      <c r="H1214" s="80"/>
      <c r="I1214" s="80"/>
      <c r="J1214" s="80"/>
      <c r="K1214" s="80"/>
      <c r="L1214" s="80"/>
      <c r="M1214" s="177"/>
      <c r="N1214" s="80"/>
      <c r="O1214" s="80"/>
      <c r="P1214" s="80"/>
      <c r="Q1214" s="80"/>
      <c r="R1214" s="80"/>
      <c r="S1214" s="80"/>
      <c r="T1214" s="80"/>
      <c r="U1214" s="80"/>
      <c r="V1214" s="80"/>
      <c r="W1214" s="80"/>
      <c r="X1214" s="80"/>
      <c r="Y1214" s="80"/>
      <c r="Z1214" s="80"/>
      <c r="AA1214" s="80"/>
    </row>
    <row r="1215" spans="1:27" ht="12" customHeight="1">
      <c r="A1215" s="80"/>
      <c r="B1215" s="80"/>
      <c r="C1215" s="80"/>
      <c r="D1215" s="80"/>
      <c r="E1215" s="80"/>
      <c r="F1215" s="80"/>
      <c r="G1215" s="80"/>
      <c r="H1215" s="80"/>
      <c r="I1215" s="80"/>
      <c r="J1215" s="80"/>
      <c r="K1215" s="80"/>
      <c r="L1215" s="80"/>
      <c r="M1215" s="177"/>
      <c r="N1215" s="80"/>
      <c r="O1215" s="80"/>
      <c r="P1215" s="80"/>
      <c r="Q1215" s="80"/>
      <c r="R1215" s="80"/>
      <c r="S1215" s="80"/>
      <c r="T1215" s="80"/>
      <c r="U1215" s="80"/>
      <c r="V1215" s="80"/>
      <c r="W1215" s="80"/>
      <c r="X1215" s="80"/>
      <c r="Y1215" s="80"/>
      <c r="Z1215" s="80"/>
      <c r="AA1215" s="80"/>
    </row>
    <row r="1216" spans="1:27" ht="12" customHeight="1">
      <c r="A1216" s="80"/>
      <c r="B1216" s="80"/>
      <c r="C1216" s="80"/>
      <c r="D1216" s="80"/>
      <c r="E1216" s="80"/>
      <c r="F1216" s="80"/>
      <c r="G1216" s="80"/>
      <c r="H1216" s="80"/>
      <c r="I1216" s="80"/>
      <c r="J1216" s="80"/>
      <c r="K1216" s="80"/>
      <c r="L1216" s="80"/>
      <c r="M1216" s="177"/>
      <c r="N1216" s="80"/>
      <c r="O1216" s="80"/>
      <c r="P1216" s="80"/>
      <c r="Q1216" s="80"/>
      <c r="R1216" s="80"/>
      <c r="S1216" s="80"/>
      <c r="T1216" s="80"/>
      <c r="U1216" s="80"/>
      <c r="V1216" s="80"/>
      <c r="W1216" s="80"/>
      <c r="X1216" s="80"/>
      <c r="Y1216" s="80"/>
      <c r="Z1216" s="80"/>
      <c r="AA1216" s="80"/>
    </row>
    <row r="1217" spans="1:27" ht="12" customHeight="1">
      <c r="A1217" s="80"/>
      <c r="B1217" s="80"/>
      <c r="C1217" s="80"/>
      <c r="D1217" s="80"/>
      <c r="E1217" s="80"/>
      <c r="F1217" s="80"/>
      <c r="G1217" s="80"/>
      <c r="H1217" s="80"/>
      <c r="I1217" s="80"/>
      <c r="J1217" s="80"/>
      <c r="K1217" s="80"/>
      <c r="L1217" s="80"/>
      <c r="M1217" s="177"/>
      <c r="N1217" s="80"/>
      <c r="O1217" s="80"/>
      <c r="P1217" s="80"/>
      <c r="Q1217" s="80"/>
      <c r="R1217" s="80"/>
      <c r="S1217" s="80"/>
      <c r="T1217" s="80"/>
      <c r="U1217" s="80"/>
      <c r="V1217" s="80"/>
      <c r="W1217" s="80"/>
      <c r="X1217" s="80"/>
      <c r="Y1217" s="80"/>
      <c r="Z1217" s="80"/>
      <c r="AA1217" s="80"/>
    </row>
    <row r="1218" spans="1:27" ht="12" customHeight="1">
      <c r="A1218" s="80"/>
      <c r="B1218" s="80"/>
      <c r="C1218" s="80"/>
      <c r="D1218" s="80"/>
      <c r="E1218" s="80"/>
      <c r="F1218" s="80"/>
      <c r="G1218" s="80"/>
      <c r="H1218" s="80"/>
      <c r="I1218" s="80"/>
      <c r="J1218" s="80"/>
      <c r="K1218" s="80"/>
      <c r="L1218" s="80"/>
      <c r="M1218" s="177"/>
      <c r="N1218" s="80"/>
      <c r="O1218" s="80"/>
      <c r="P1218" s="80"/>
      <c r="Q1218" s="80"/>
      <c r="R1218" s="80"/>
      <c r="S1218" s="80"/>
      <c r="T1218" s="80"/>
      <c r="U1218" s="80"/>
      <c r="V1218" s="80"/>
      <c r="W1218" s="80"/>
      <c r="X1218" s="80"/>
      <c r="Y1218" s="80"/>
      <c r="Z1218" s="80"/>
      <c r="AA1218" s="80"/>
    </row>
    <row r="1219" spans="1:27" ht="12" customHeight="1">
      <c r="A1219" s="80"/>
      <c r="B1219" s="80"/>
      <c r="C1219" s="80"/>
      <c r="D1219" s="80"/>
      <c r="E1219" s="80"/>
      <c r="F1219" s="80"/>
      <c r="G1219" s="80"/>
      <c r="H1219" s="80"/>
      <c r="I1219" s="80"/>
      <c r="J1219" s="80"/>
      <c r="K1219" s="80"/>
      <c r="L1219" s="80"/>
      <c r="M1219" s="177"/>
      <c r="N1219" s="80"/>
      <c r="O1219" s="80"/>
      <c r="P1219" s="80"/>
      <c r="Q1219" s="80"/>
      <c r="R1219" s="80"/>
      <c r="S1219" s="80"/>
      <c r="T1219" s="80"/>
      <c r="U1219" s="80"/>
      <c r="V1219" s="80"/>
      <c r="W1219" s="80"/>
      <c r="X1219" s="80"/>
      <c r="Y1219" s="80"/>
      <c r="Z1219" s="80"/>
      <c r="AA1219" s="80"/>
    </row>
    <row r="1220" spans="1:27" ht="12" customHeight="1">
      <c r="A1220" s="80"/>
      <c r="B1220" s="80"/>
      <c r="C1220" s="80"/>
      <c r="D1220" s="80"/>
      <c r="E1220" s="80"/>
      <c r="F1220" s="80"/>
      <c r="G1220" s="80"/>
      <c r="H1220" s="80"/>
      <c r="I1220" s="80"/>
      <c r="J1220" s="80"/>
      <c r="K1220" s="80"/>
      <c r="L1220" s="80"/>
      <c r="M1220" s="177"/>
      <c r="N1220" s="80"/>
      <c r="O1220" s="80"/>
      <c r="P1220" s="80"/>
      <c r="Q1220" s="80"/>
      <c r="R1220" s="80"/>
      <c r="S1220" s="80"/>
      <c r="T1220" s="80"/>
      <c r="U1220" s="80"/>
      <c r="V1220" s="80"/>
      <c r="W1220" s="80"/>
      <c r="X1220" s="80"/>
      <c r="Y1220" s="80"/>
      <c r="Z1220" s="80"/>
      <c r="AA1220" s="80"/>
    </row>
    <row r="1221" spans="1:27" ht="12" customHeight="1">
      <c r="A1221" s="80"/>
      <c r="B1221" s="80"/>
      <c r="C1221" s="80"/>
      <c r="D1221" s="80"/>
      <c r="E1221" s="80"/>
      <c r="F1221" s="80"/>
      <c r="G1221" s="80"/>
      <c r="H1221" s="80"/>
      <c r="I1221" s="80"/>
      <c r="J1221" s="80"/>
      <c r="K1221" s="80"/>
      <c r="L1221" s="80"/>
      <c r="M1221" s="177"/>
      <c r="N1221" s="80"/>
      <c r="O1221" s="80"/>
      <c r="P1221" s="80"/>
      <c r="Q1221" s="80"/>
      <c r="R1221" s="80"/>
      <c r="S1221" s="80"/>
      <c r="T1221" s="80"/>
      <c r="U1221" s="80"/>
      <c r="V1221" s="80"/>
      <c r="W1221" s="80"/>
      <c r="X1221" s="80"/>
      <c r="Y1221" s="80"/>
      <c r="Z1221" s="80"/>
      <c r="AA1221" s="80"/>
    </row>
    <row r="1222" spans="1:27" ht="12" customHeight="1">
      <c r="A1222" s="80"/>
      <c r="B1222" s="80"/>
      <c r="C1222" s="80"/>
      <c r="D1222" s="80"/>
      <c r="E1222" s="80"/>
      <c r="F1222" s="80"/>
      <c r="G1222" s="80"/>
      <c r="H1222" s="80"/>
      <c r="I1222" s="80"/>
      <c r="J1222" s="80"/>
      <c r="K1222" s="80"/>
      <c r="L1222" s="80"/>
      <c r="M1222" s="177"/>
      <c r="N1222" s="80"/>
      <c r="O1222" s="80"/>
      <c r="P1222" s="80"/>
      <c r="Q1222" s="80"/>
      <c r="R1222" s="80"/>
      <c r="S1222" s="80"/>
      <c r="T1222" s="80"/>
      <c r="U1222" s="80"/>
      <c r="V1222" s="80"/>
      <c r="W1222" s="80"/>
      <c r="X1222" s="80"/>
      <c r="Y1222" s="80"/>
      <c r="Z1222" s="80"/>
      <c r="AA1222" s="80"/>
    </row>
    <row r="1223" spans="1:27" ht="12" customHeight="1">
      <c r="A1223" s="80"/>
      <c r="B1223" s="80"/>
      <c r="C1223" s="80"/>
      <c r="D1223" s="80"/>
      <c r="E1223" s="80"/>
      <c r="F1223" s="80"/>
      <c r="G1223" s="80"/>
      <c r="H1223" s="80"/>
      <c r="I1223" s="80"/>
      <c r="J1223" s="80"/>
      <c r="K1223" s="80"/>
      <c r="L1223" s="80"/>
      <c r="M1223" s="177"/>
      <c r="N1223" s="80"/>
      <c r="O1223" s="80"/>
      <c r="P1223" s="80"/>
      <c r="Q1223" s="80"/>
      <c r="R1223" s="80"/>
      <c r="S1223" s="80"/>
      <c r="T1223" s="80"/>
      <c r="U1223" s="80"/>
      <c r="V1223" s="80"/>
      <c r="W1223" s="80"/>
      <c r="X1223" s="80"/>
      <c r="Y1223" s="80"/>
      <c r="Z1223" s="80"/>
      <c r="AA1223" s="80"/>
    </row>
    <row r="1224" spans="1:27" ht="12" customHeight="1">
      <c r="A1224" s="80"/>
      <c r="B1224" s="80"/>
      <c r="C1224" s="80"/>
      <c r="D1224" s="80"/>
      <c r="E1224" s="80"/>
      <c r="F1224" s="80"/>
      <c r="G1224" s="80"/>
      <c r="H1224" s="80"/>
      <c r="I1224" s="80"/>
      <c r="J1224" s="80"/>
      <c r="K1224" s="80"/>
      <c r="L1224" s="80"/>
      <c r="M1224" s="177"/>
      <c r="N1224" s="80"/>
      <c r="O1224" s="80"/>
      <c r="P1224" s="80"/>
      <c r="Q1224" s="80"/>
      <c r="R1224" s="80"/>
      <c r="S1224" s="80"/>
      <c r="T1224" s="80"/>
      <c r="U1224" s="80"/>
      <c r="V1224" s="80"/>
      <c r="W1224" s="80"/>
      <c r="X1224" s="80"/>
      <c r="Y1224" s="80"/>
      <c r="Z1224" s="80"/>
      <c r="AA1224" s="80"/>
    </row>
    <row r="1225" spans="1:27" ht="12" customHeight="1">
      <c r="A1225" s="80"/>
      <c r="B1225" s="80"/>
      <c r="C1225" s="80"/>
      <c r="D1225" s="80"/>
      <c r="E1225" s="80"/>
      <c r="F1225" s="80"/>
      <c r="G1225" s="80"/>
      <c r="H1225" s="80"/>
      <c r="I1225" s="80"/>
      <c r="J1225" s="80"/>
      <c r="K1225" s="80"/>
      <c r="L1225" s="80"/>
      <c r="M1225" s="177"/>
      <c r="N1225" s="80"/>
      <c r="O1225" s="80"/>
      <c r="P1225" s="80"/>
      <c r="Q1225" s="80"/>
      <c r="R1225" s="80"/>
      <c r="S1225" s="80"/>
      <c r="T1225" s="80"/>
      <c r="U1225" s="80"/>
      <c r="V1225" s="80"/>
      <c r="W1225" s="80"/>
      <c r="X1225" s="80"/>
      <c r="Y1225" s="80"/>
      <c r="Z1225" s="80"/>
      <c r="AA1225" s="80"/>
    </row>
    <row r="1226" spans="1:27" ht="12" customHeight="1">
      <c r="A1226" s="80"/>
      <c r="B1226" s="80"/>
      <c r="C1226" s="80"/>
      <c r="D1226" s="80"/>
      <c r="E1226" s="80"/>
      <c r="F1226" s="80"/>
      <c r="G1226" s="80"/>
      <c r="H1226" s="80"/>
      <c r="I1226" s="80"/>
      <c r="J1226" s="80"/>
      <c r="K1226" s="80"/>
      <c r="L1226" s="80"/>
      <c r="M1226" s="177"/>
      <c r="N1226" s="80"/>
      <c r="O1226" s="80"/>
      <c r="P1226" s="80"/>
      <c r="Q1226" s="80"/>
      <c r="R1226" s="80"/>
      <c r="S1226" s="80"/>
      <c r="T1226" s="80"/>
      <c r="U1226" s="80"/>
      <c r="V1226" s="80"/>
      <c r="W1226" s="80"/>
      <c r="X1226" s="80"/>
      <c r="Y1226" s="80"/>
      <c r="Z1226" s="80"/>
      <c r="AA1226" s="80"/>
    </row>
    <row r="1227" spans="1:27" ht="12" customHeight="1">
      <c r="A1227" s="80"/>
      <c r="B1227" s="80"/>
      <c r="C1227" s="80"/>
      <c r="D1227" s="80"/>
      <c r="E1227" s="80"/>
      <c r="F1227" s="80"/>
      <c r="G1227" s="80"/>
      <c r="H1227" s="80"/>
      <c r="I1227" s="80"/>
      <c r="J1227" s="80"/>
      <c r="K1227" s="80"/>
      <c r="L1227" s="80"/>
      <c r="M1227" s="177"/>
      <c r="N1227" s="80"/>
      <c r="O1227" s="80"/>
      <c r="P1227" s="80"/>
      <c r="Q1227" s="80"/>
      <c r="R1227" s="80"/>
      <c r="S1227" s="80"/>
      <c r="T1227" s="80"/>
      <c r="U1227" s="80"/>
      <c r="V1227" s="80"/>
      <c r="W1227" s="80"/>
      <c r="X1227" s="80"/>
      <c r="Y1227" s="80"/>
      <c r="Z1227" s="80"/>
      <c r="AA1227" s="80"/>
    </row>
    <row r="1228" spans="1:27" ht="12" customHeight="1">
      <c r="A1228" s="80"/>
      <c r="B1228" s="80"/>
      <c r="C1228" s="80"/>
      <c r="D1228" s="80"/>
      <c r="E1228" s="80"/>
      <c r="F1228" s="80"/>
      <c r="G1228" s="80"/>
      <c r="H1228" s="80"/>
      <c r="I1228" s="80"/>
      <c r="J1228" s="80"/>
      <c r="K1228" s="80"/>
      <c r="L1228" s="80"/>
      <c r="M1228" s="177"/>
      <c r="N1228" s="80"/>
      <c r="O1228" s="80"/>
      <c r="P1228" s="80"/>
      <c r="Q1228" s="80"/>
      <c r="R1228" s="80"/>
      <c r="S1228" s="80"/>
      <c r="T1228" s="80"/>
      <c r="U1228" s="80"/>
      <c r="V1228" s="80"/>
      <c r="W1228" s="80"/>
      <c r="X1228" s="80"/>
      <c r="Y1228" s="80"/>
      <c r="Z1228" s="80"/>
      <c r="AA1228" s="80"/>
    </row>
    <row r="1229" spans="1:27" ht="12" customHeight="1">
      <c r="A1229" s="80"/>
      <c r="B1229" s="80"/>
      <c r="C1229" s="80"/>
      <c r="D1229" s="80"/>
      <c r="E1229" s="80"/>
      <c r="F1229" s="80"/>
      <c r="G1229" s="80"/>
      <c r="H1229" s="80"/>
      <c r="I1229" s="80"/>
      <c r="J1229" s="80"/>
      <c r="K1229" s="80"/>
      <c r="L1229" s="80"/>
      <c r="M1229" s="177"/>
      <c r="N1229" s="80"/>
      <c r="O1229" s="80"/>
      <c r="P1229" s="80"/>
      <c r="Q1229" s="80"/>
      <c r="R1229" s="80"/>
      <c r="S1229" s="80"/>
      <c r="T1229" s="80"/>
      <c r="U1229" s="80"/>
      <c r="V1229" s="80"/>
      <c r="W1229" s="80"/>
      <c r="X1229" s="80"/>
      <c r="Y1229" s="80"/>
      <c r="Z1229" s="80"/>
      <c r="AA1229" s="80"/>
    </row>
    <row r="1230" spans="1:27" ht="12" customHeight="1">
      <c r="A1230" s="80"/>
      <c r="B1230" s="80"/>
      <c r="C1230" s="80"/>
      <c r="D1230" s="80"/>
      <c r="E1230" s="80"/>
      <c r="F1230" s="80"/>
      <c r="G1230" s="80"/>
      <c r="H1230" s="80"/>
      <c r="I1230" s="80"/>
      <c r="J1230" s="80"/>
      <c r="K1230" s="80"/>
      <c r="L1230" s="80"/>
      <c r="M1230" s="177"/>
      <c r="N1230" s="80"/>
      <c r="O1230" s="80"/>
      <c r="P1230" s="80"/>
      <c r="Q1230" s="80"/>
      <c r="R1230" s="80"/>
      <c r="S1230" s="80"/>
      <c r="T1230" s="80"/>
      <c r="U1230" s="80"/>
      <c r="V1230" s="80"/>
      <c r="W1230" s="80"/>
      <c r="X1230" s="80"/>
      <c r="Y1230" s="80"/>
      <c r="Z1230" s="80"/>
      <c r="AA1230" s="80"/>
    </row>
    <row r="1231" spans="1:27" ht="12" customHeight="1">
      <c r="A1231" s="80"/>
      <c r="B1231" s="80"/>
      <c r="C1231" s="80"/>
      <c r="D1231" s="80"/>
      <c r="E1231" s="80"/>
      <c r="F1231" s="80"/>
      <c r="G1231" s="80"/>
      <c r="H1231" s="80"/>
      <c r="I1231" s="80"/>
      <c r="J1231" s="80"/>
      <c r="K1231" s="80"/>
      <c r="L1231" s="80"/>
      <c r="M1231" s="177"/>
      <c r="N1231" s="80"/>
      <c r="O1231" s="80"/>
      <c r="P1231" s="80"/>
      <c r="Q1231" s="80"/>
      <c r="R1231" s="80"/>
      <c r="S1231" s="80"/>
      <c r="T1231" s="80"/>
      <c r="U1231" s="80"/>
      <c r="V1231" s="80"/>
      <c r="W1231" s="80"/>
      <c r="X1231" s="80"/>
      <c r="Y1231" s="80"/>
      <c r="Z1231" s="80"/>
      <c r="AA1231" s="80"/>
    </row>
    <row r="1232" spans="1:27" ht="12" customHeight="1">
      <c r="A1232" s="80"/>
      <c r="B1232" s="80"/>
      <c r="C1232" s="80"/>
      <c r="D1232" s="80"/>
      <c r="E1232" s="80"/>
      <c r="F1232" s="80"/>
      <c r="G1232" s="80"/>
      <c r="H1232" s="80"/>
      <c r="I1232" s="80"/>
      <c r="J1232" s="80"/>
      <c r="K1232" s="80"/>
      <c r="L1232" s="80"/>
      <c r="M1232" s="177"/>
      <c r="N1232" s="80"/>
      <c r="O1232" s="80"/>
      <c r="P1232" s="80"/>
      <c r="Q1232" s="80"/>
      <c r="R1232" s="80"/>
      <c r="S1232" s="80"/>
      <c r="T1232" s="80"/>
      <c r="U1232" s="80"/>
      <c r="V1232" s="80"/>
      <c r="W1232" s="80"/>
      <c r="X1232" s="80"/>
      <c r="Y1232" s="80"/>
      <c r="Z1232" s="80"/>
      <c r="AA1232" s="80"/>
    </row>
    <row r="1233" spans="1:27" ht="12" customHeight="1">
      <c r="A1233" s="80"/>
      <c r="B1233" s="80"/>
      <c r="C1233" s="80"/>
      <c r="D1233" s="80"/>
      <c r="E1233" s="80"/>
      <c r="F1233" s="80"/>
      <c r="G1233" s="80"/>
      <c r="H1233" s="80"/>
      <c r="I1233" s="80"/>
      <c r="J1233" s="80"/>
      <c r="K1233" s="80"/>
      <c r="L1233" s="80"/>
      <c r="M1233" s="177"/>
      <c r="N1233" s="80"/>
      <c r="O1233" s="80"/>
      <c r="P1233" s="80"/>
      <c r="Q1233" s="80"/>
      <c r="R1233" s="80"/>
      <c r="S1233" s="80"/>
      <c r="T1233" s="80"/>
      <c r="U1233" s="80"/>
      <c r="V1233" s="80"/>
      <c r="W1233" s="80"/>
      <c r="X1233" s="80"/>
      <c r="Y1233" s="80"/>
      <c r="Z1233" s="80"/>
      <c r="AA1233" s="80"/>
    </row>
    <row r="1234" spans="1:27" ht="12" customHeight="1">
      <c r="A1234" s="80"/>
      <c r="B1234" s="80"/>
      <c r="C1234" s="80"/>
      <c r="D1234" s="80"/>
      <c r="E1234" s="80"/>
      <c r="F1234" s="80"/>
      <c r="G1234" s="80"/>
      <c r="H1234" s="80"/>
      <c r="I1234" s="80"/>
      <c r="J1234" s="80"/>
      <c r="K1234" s="80"/>
      <c r="L1234" s="80"/>
      <c r="M1234" s="177"/>
      <c r="N1234" s="80"/>
      <c r="O1234" s="80"/>
      <c r="P1234" s="80"/>
      <c r="Q1234" s="80"/>
      <c r="R1234" s="80"/>
      <c r="S1234" s="80"/>
      <c r="T1234" s="80"/>
      <c r="U1234" s="80"/>
      <c r="V1234" s="80"/>
      <c r="W1234" s="80"/>
      <c r="X1234" s="80"/>
      <c r="Y1234" s="80"/>
      <c r="Z1234" s="80"/>
      <c r="AA1234" s="80"/>
    </row>
    <row r="1235" spans="1:27" ht="12" customHeight="1">
      <c r="A1235" s="80"/>
      <c r="B1235" s="80"/>
      <c r="C1235" s="80"/>
      <c r="D1235" s="80"/>
      <c r="E1235" s="80"/>
      <c r="F1235" s="80"/>
      <c r="G1235" s="80"/>
      <c r="H1235" s="80"/>
      <c r="I1235" s="80"/>
      <c r="J1235" s="80"/>
      <c r="K1235" s="80"/>
      <c r="L1235" s="80"/>
      <c r="M1235" s="177"/>
      <c r="N1235" s="80"/>
      <c r="O1235" s="80"/>
      <c r="P1235" s="80"/>
      <c r="Q1235" s="80"/>
      <c r="R1235" s="80"/>
      <c r="S1235" s="80"/>
      <c r="T1235" s="80"/>
      <c r="U1235" s="80"/>
      <c r="V1235" s="80"/>
      <c r="W1235" s="80"/>
      <c r="X1235" s="80"/>
      <c r="Y1235" s="80"/>
      <c r="Z1235" s="80"/>
      <c r="AA1235" s="80"/>
    </row>
    <row r="1236" spans="1:27" ht="12" customHeight="1">
      <c r="A1236" s="80"/>
      <c r="B1236" s="80"/>
      <c r="C1236" s="80"/>
      <c r="D1236" s="80"/>
      <c r="E1236" s="80"/>
      <c r="F1236" s="80"/>
      <c r="G1236" s="80"/>
      <c r="H1236" s="80"/>
      <c r="I1236" s="80"/>
      <c r="J1236" s="80"/>
      <c r="K1236" s="80"/>
      <c r="L1236" s="80"/>
      <c r="M1236" s="177"/>
      <c r="N1236" s="80"/>
      <c r="O1236" s="80"/>
      <c r="P1236" s="80"/>
      <c r="Q1236" s="80"/>
      <c r="R1236" s="80"/>
      <c r="S1236" s="80"/>
      <c r="T1236" s="80"/>
      <c r="U1236" s="80"/>
      <c r="V1236" s="80"/>
      <c r="W1236" s="80"/>
      <c r="X1236" s="80"/>
      <c r="Y1236" s="80"/>
      <c r="Z1236" s="80"/>
      <c r="AA1236" s="80"/>
    </row>
    <row r="1237" spans="1:27" ht="12" customHeight="1">
      <c r="A1237" s="80"/>
      <c r="B1237" s="80"/>
      <c r="C1237" s="80"/>
      <c r="D1237" s="80"/>
      <c r="E1237" s="80"/>
      <c r="F1237" s="80"/>
      <c r="G1237" s="80"/>
      <c r="H1237" s="80"/>
      <c r="I1237" s="80"/>
      <c r="J1237" s="80"/>
      <c r="K1237" s="80"/>
      <c r="L1237" s="80"/>
      <c r="M1237" s="177"/>
      <c r="N1237" s="80"/>
      <c r="O1237" s="80"/>
      <c r="P1237" s="80"/>
      <c r="Q1237" s="80"/>
      <c r="R1237" s="80"/>
      <c r="S1237" s="80"/>
      <c r="T1237" s="80"/>
      <c r="U1237" s="80"/>
      <c r="V1237" s="80"/>
      <c r="W1237" s="80"/>
      <c r="X1237" s="80"/>
      <c r="Y1237" s="80"/>
      <c r="Z1237" s="80"/>
      <c r="AA1237" s="80"/>
    </row>
    <row r="1238" spans="1:27" ht="12" customHeight="1">
      <c r="A1238" s="80"/>
      <c r="B1238" s="80"/>
      <c r="C1238" s="80"/>
      <c r="D1238" s="80"/>
      <c r="E1238" s="80"/>
      <c r="F1238" s="80"/>
      <c r="G1238" s="80"/>
      <c r="H1238" s="80"/>
      <c r="I1238" s="80"/>
      <c r="J1238" s="80"/>
      <c r="K1238" s="80"/>
      <c r="L1238" s="80"/>
      <c r="M1238" s="177"/>
      <c r="N1238" s="80"/>
      <c r="O1238" s="80"/>
      <c r="P1238" s="80"/>
      <c r="Q1238" s="80"/>
      <c r="R1238" s="80"/>
      <c r="S1238" s="80"/>
      <c r="T1238" s="80"/>
      <c r="U1238" s="80"/>
      <c r="V1238" s="80"/>
      <c r="W1238" s="80"/>
      <c r="X1238" s="80"/>
      <c r="Y1238" s="80"/>
      <c r="Z1238" s="80"/>
      <c r="AA1238" s="80"/>
    </row>
    <row r="1239" spans="1:27" ht="12" customHeight="1">
      <c r="A1239" s="80"/>
      <c r="B1239" s="80"/>
      <c r="C1239" s="80"/>
      <c r="D1239" s="80"/>
      <c r="E1239" s="80"/>
      <c r="F1239" s="80"/>
      <c r="G1239" s="80"/>
      <c r="H1239" s="80"/>
      <c r="I1239" s="80"/>
      <c r="J1239" s="80"/>
      <c r="K1239" s="80"/>
      <c r="L1239" s="80"/>
      <c r="M1239" s="177"/>
      <c r="N1239" s="80"/>
      <c r="O1239" s="80"/>
      <c r="P1239" s="80"/>
      <c r="Q1239" s="80"/>
      <c r="R1239" s="80"/>
      <c r="S1239" s="80"/>
      <c r="T1239" s="80"/>
      <c r="U1239" s="80"/>
      <c r="V1239" s="80"/>
      <c r="W1239" s="80"/>
      <c r="X1239" s="80"/>
      <c r="Y1239" s="80"/>
      <c r="Z1239" s="80"/>
      <c r="AA1239" s="80"/>
    </row>
    <row r="1240" spans="1:27" ht="12" customHeight="1">
      <c r="A1240" s="80"/>
      <c r="B1240" s="80"/>
      <c r="C1240" s="80"/>
      <c r="D1240" s="80"/>
      <c r="E1240" s="80"/>
      <c r="F1240" s="80"/>
      <c r="G1240" s="80"/>
      <c r="H1240" s="80"/>
      <c r="I1240" s="80"/>
      <c r="J1240" s="80"/>
      <c r="K1240" s="80"/>
      <c r="L1240" s="80"/>
      <c r="M1240" s="177"/>
      <c r="N1240" s="80"/>
      <c r="O1240" s="80"/>
      <c r="P1240" s="80"/>
      <c r="Q1240" s="80"/>
      <c r="R1240" s="80"/>
      <c r="S1240" s="80"/>
      <c r="T1240" s="80"/>
      <c r="U1240" s="80"/>
      <c r="V1240" s="80"/>
      <c r="W1240" s="80"/>
      <c r="X1240" s="80"/>
      <c r="Y1240" s="80"/>
      <c r="Z1240" s="80"/>
      <c r="AA1240" s="80"/>
    </row>
    <row r="1241" spans="1:27" ht="12" customHeight="1">
      <c r="A1241" s="80"/>
      <c r="B1241" s="80"/>
      <c r="C1241" s="80"/>
      <c r="D1241" s="80"/>
      <c r="E1241" s="80"/>
      <c r="F1241" s="80"/>
      <c r="G1241" s="80"/>
      <c r="H1241" s="80"/>
      <c r="I1241" s="80"/>
      <c r="J1241" s="80"/>
      <c r="K1241" s="80"/>
      <c r="L1241" s="80"/>
      <c r="M1241" s="177"/>
      <c r="N1241" s="80"/>
      <c r="O1241" s="80"/>
      <c r="P1241" s="80"/>
      <c r="Q1241" s="80"/>
      <c r="R1241" s="80"/>
      <c r="S1241" s="80"/>
      <c r="T1241" s="80"/>
      <c r="U1241" s="80"/>
      <c r="V1241" s="80"/>
      <c r="W1241" s="80"/>
      <c r="X1241" s="80"/>
      <c r="Y1241" s="80"/>
      <c r="Z1241" s="80"/>
      <c r="AA1241" s="80"/>
    </row>
    <row r="1242" spans="1:27" ht="12" customHeight="1">
      <c r="A1242" s="80"/>
      <c r="B1242" s="80"/>
      <c r="C1242" s="80"/>
      <c r="D1242" s="80"/>
      <c r="E1242" s="80"/>
      <c r="F1242" s="80"/>
      <c r="G1242" s="80"/>
      <c r="H1242" s="80"/>
      <c r="I1242" s="80"/>
      <c r="J1242" s="80"/>
      <c r="K1242" s="80"/>
      <c r="L1242" s="80"/>
      <c r="M1242" s="177"/>
      <c r="N1242" s="80"/>
      <c r="O1242" s="80"/>
      <c r="P1242" s="80"/>
      <c r="Q1242" s="80"/>
      <c r="R1242" s="80"/>
      <c r="S1242" s="80"/>
      <c r="T1242" s="80"/>
      <c r="U1242" s="80"/>
      <c r="V1242" s="80"/>
      <c r="W1242" s="80"/>
      <c r="X1242" s="80"/>
      <c r="Y1242" s="80"/>
      <c r="Z1242" s="80"/>
      <c r="AA1242" s="80"/>
    </row>
    <row r="1243" spans="1:27" ht="12" customHeight="1">
      <c r="A1243" s="80"/>
      <c r="B1243" s="80"/>
      <c r="C1243" s="80"/>
      <c r="D1243" s="80"/>
      <c r="E1243" s="80"/>
      <c r="F1243" s="80"/>
      <c r="G1243" s="80"/>
      <c r="H1243" s="80"/>
      <c r="I1243" s="80"/>
      <c r="J1243" s="80"/>
      <c r="K1243" s="80"/>
      <c r="L1243" s="80"/>
      <c r="M1243" s="177"/>
      <c r="N1243" s="80"/>
      <c r="O1243" s="80"/>
      <c r="P1243" s="80"/>
      <c r="Q1243" s="80"/>
      <c r="R1243" s="80"/>
      <c r="S1243" s="80"/>
      <c r="T1243" s="80"/>
      <c r="U1243" s="80"/>
      <c r="V1243" s="80"/>
      <c r="W1243" s="80"/>
      <c r="X1243" s="80"/>
      <c r="Y1243" s="80"/>
      <c r="Z1243" s="80"/>
      <c r="AA1243" s="80"/>
    </row>
    <row r="1244" spans="1:27" ht="12" customHeight="1">
      <c r="A1244" s="80"/>
      <c r="B1244" s="80"/>
      <c r="C1244" s="80"/>
      <c r="D1244" s="80"/>
      <c r="E1244" s="80"/>
      <c r="F1244" s="80"/>
      <c r="G1244" s="80"/>
      <c r="H1244" s="80"/>
      <c r="I1244" s="80"/>
      <c r="J1244" s="80"/>
      <c r="K1244" s="80"/>
      <c r="L1244" s="80"/>
      <c r="M1244" s="177"/>
      <c r="N1244" s="80"/>
      <c r="O1244" s="80"/>
      <c r="P1244" s="80"/>
      <c r="Q1244" s="80"/>
      <c r="R1244" s="80"/>
      <c r="S1244" s="80"/>
      <c r="T1244" s="80"/>
      <c r="U1244" s="80"/>
      <c r="V1244" s="80"/>
      <c r="W1244" s="80"/>
      <c r="X1244" s="80"/>
      <c r="Y1244" s="80"/>
      <c r="Z1244" s="80"/>
      <c r="AA1244" s="80"/>
    </row>
    <row r="1245" spans="1:27" ht="12" customHeight="1">
      <c r="A1245" s="80"/>
      <c r="B1245" s="80"/>
      <c r="C1245" s="80"/>
      <c r="D1245" s="80"/>
      <c r="E1245" s="80"/>
      <c r="F1245" s="80"/>
      <c r="G1245" s="80"/>
      <c r="H1245" s="80"/>
      <c r="I1245" s="80"/>
      <c r="J1245" s="80"/>
      <c r="K1245" s="80"/>
      <c r="L1245" s="80"/>
      <c r="M1245" s="177"/>
      <c r="N1245" s="80"/>
      <c r="O1245" s="80"/>
      <c r="P1245" s="80"/>
      <c r="Q1245" s="80"/>
      <c r="R1245" s="80"/>
      <c r="S1245" s="80"/>
      <c r="T1245" s="80"/>
      <c r="U1245" s="80"/>
      <c r="V1245" s="80"/>
      <c r="W1245" s="80"/>
      <c r="X1245" s="80"/>
      <c r="Y1245" s="80"/>
      <c r="Z1245" s="80"/>
      <c r="AA1245" s="80"/>
    </row>
    <row r="1246" spans="1:27" ht="12" customHeight="1">
      <c r="A1246" s="80"/>
      <c r="B1246" s="80"/>
      <c r="C1246" s="80"/>
      <c r="D1246" s="80"/>
      <c r="E1246" s="80"/>
      <c r="F1246" s="80"/>
      <c r="G1246" s="80"/>
      <c r="H1246" s="80"/>
      <c r="I1246" s="80"/>
      <c r="J1246" s="80"/>
      <c r="K1246" s="80"/>
      <c r="L1246" s="80"/>
      <c r="M1246" s="177"/>
      <c r="N1246" s="80"/>
      <c r="O1246" s="80"/>
      <c r="P1246" s="80"/>
      <c r="Q1246" s="80"/>
      <c r="R1246" s="80"/>
      <c r="S1246" s="80"/>
      <c r="T1246" s="80"/>
      <c r="U1246" s="80"/>
      <c r="V1246" s="80"/>
      <c r="W1246" s="80"/>
      <c r="X1246" s="80"/>
      <c r="Y1246" s="80"/>
      <c r="Z1246" s="80"/>
      <c r="AA1246" s="80"/>
    </row>
    <row r="1247" spans="1:27" ht="12" customHeight="1">
      <c r="A1247" s="80"/>
      <c r="B1247" s="80"/>
      <c r="C1247" s="80"/>
      <c r="D1247" s="80"/>
      <c r="E1247" s="80"/>
      <c r="F1247" s="80"/>
      <c r="G1247" s="80"/>
      <c r="H1247" s="80"/>
      <c r="I1247" s="80"/>
      <c r="J1247" s="80"/>
      <c r="K1247" s="80"/>
      <c r="L1247" s="80"/>
      <c r="M1247" s="177"/>
      <c r="N1247" s="80"/>
      <c r="O1247" s="80"/>
      <c r="P1247" s="80"/>
      <c r="Q1247" s="80"/>
      <c r="R1247" s="80"/>
      <c r="S1247" s="80"/>
      <c r="T1247" s="80"/>
      <c r="U1247" s="80"/>
      <c r="V1247" s="80"/>
      <c r="W1247" s="80"/>
      <c r="X1247" s="80"/>
      <c r="Y1247" s="80"/>
      <c r="Z1247" s="80"/>
      <c r="AA1247" s="80"/>
    </row>
    <row r="1248" spans="1:27" ht="12" customHeight="1">
      <c r="A1248" s="80"/>
      <c r="B1248" s="80"/>
      <c r="C1248" s="80"/>
      <c r="D1248" s="80"/>
      <c r="E1248" s="80"/>
      <c r="F1248" s="80"/>
      <c r="G1248" s="80"/>
      <c r="H1248" s="80"/>
      <c r="I1248" s="80"/>
      <c r="J1248" s="80"/>
      <c r="K1248" s="80"/>
      <c r="L1248" s="80"/>
      <c r="M1248" s="177"/>
      <c r="N1248" s="80"/>
      <c r="O1248" s="80"/>
      <c r="P1248" s="80"/>
      <c r="Q1248" s="80"/>
      <c r="R1248" s="80"/>
      <c r="S1248" s="80"/>
      <c r="T1248" s="80"/>
      <c r="U1248" s="80"/>
      <c r="V1248" s="80"/>
      <c r="W1248" s="80"/>
      <c r="X1248" s="80"/>
      <c r="Y1248" s="80"/>
      <c r="Z1248" s="80"/>
      <c r="AA1248" s="80"/>
    </row>
    <row r="1249" spans="1:27" ht="12" customHeight="1">
      <c r="A1249" s="80"/>
      <c r="B1249" s="80"/>
      <c r="C1249" s="80"/>
      <c r="D1249" s="80"/>
      <c r="E1249" s="80"/>
      <c r="F1249" s="80"/>
      <c r="G1249" s="80"/>
      <c r="H1249" s="80"/>
      <c r="I1249" s="80"/>
      <c r="J1249" s="80"/>
      <c r="K1249" s="80"/>
      <c r="L1249" s="80"/>
      <c r="M1249" s="177"/>
      <c r="N1249" s="80"/>
      <c r="O1249" s="80"/>
      <c r="P1249" s="80"/>
      <c r="Q1249" s="80"/>
      <c r="R1249" s="80"/>
      <c r="S1249" s="80"/>
      <c r="T1249" s="80"/>
      <c r="U1249" s="80"/>
      <c r="V1249" s="80"/>
      <c r="W1249" s="80"/>
      <c r="X1249" s="80"/>
      <c r="Y1249" s="80"/>
      <c r="Z1249" s="80"/>
      <c r="AA1249" s="80"/>
    </row>
    <row r="1250" spans="1:27" ht="12" customHeight="1">
      <c r="A1250" s="80"/>
      <c r="B1250" s="80"/>
      <c r="C1250" s="80"/>
      <c r="D1250" s="80"/>
      <c r="E1250" s="80"/>
      <c r="F1250" s="80"/>
      <c r="G1250" s="80"/>
      <c r="H1250" s="80"/>
      <c r="I1250" s="80"/>
      <c r="J1250" s="80"/>
      <c r="K1250" s="80"/>
      <c r="L1250" s="80"/>
      <c r="M1250" s="177"/>
      <c r="N1250" s="80"/>
      <c r="O1250" s="80"/>
      <c r="P1250" s="80"/>
      <c r="Q1250" s="80"/>
      <c r="R1250" s="80"/>
      <c r="S1250" s="80"/>
      <c r="T1250" s="80"/>
      <c r="U1250" s="80"/>
      <c r="V1250" s="80"/>
      <c r="W1250" s="80"/>
      <c r="X1250" s="80"/>
      <c r="Y1250" s="80"/>
      <c r="Z1250" s="80"/>
      <c r="AA1250" s="80"/>
    </row>
    <row r="1251" spans="1:27" ht="12" customHeight="1">
      <c r="A1251" s="80"/>
      <c r="B1251" s="80"/>
      <c r="C1251" s="80"/>
      <c r="D1251" s="80"/>
      <c r="E1251" s="80"/>
      <c r="F1251" s="80"/>
      <c r="G1251" s="80"/>
      <c r="H1251" s="80"/>
      <c r="I1251" s="80"/>
      <c r="J1251" s="80"/>
      <c r="K1251" s="80"/>
      <c r="L1251" s="80"/>
      <c r="M1251" s="177"/>
      <c r="N1251" s="80"/>
      <c r="O1251" s="80"/>
      <c r="P1251" s="80"/>
      <c r="Q1251" s="80"/>
      <c r="R1251" s="80"/>
      <c r="S1251" s="80"/>
      <c r="T1251" s="80"/>
      <c r="U1251" s="80"/>
      <c r="V1251" s="80"/>
      <c r="W1251" s="80"/>
      <c r="X1251" s="80"/>
      <c r="Y1251" s="80"/>
      <c r="Z1251" s="80"/>
      <c r="AA1251" s="80"/>
    </row>
    <row r="1252" spans="1:27" ht="12" customHeight="1">
      <c r="A1252" s="80"/>
      <c r="B1252" s="80"/>
      <c r="C1252" s="80"/>
      <c r="D1252" s="80"/>
      <c r="E1252" s="80"/>
      <c r="F1252" s="80"/>
      <c r="G1252" s="80"/>
      <c r="H1252" s="80"/>
      <c r="I1252" s="80"/>
      <c r="J1252" s="80"/>
      <c r="K1252" s="80"/>
      <c r="L1252" s="80"/>
      <c r="M1252" s="177"/>
      <c r="N1252" s="80"/>
      <c r="O1252" s="80"/>
      <c r="P1252" s="80"/>
      <c r="Q1252" s="80"/>
      <c r="R1252" s="80"/>
      <c r="S1252" s="80"/>
      <c r="T1252" s="80"/>
      <c r="U1252" s="80"/>
      <c r="V1252" s="80"/>
      <c r="W1252" s="80"/>
      <c r="X1252" s="80"/>
      <c r="Y1252" s="80"/>
      <c r="Z1252" s="80"/>
      <c r="AA1252" s="80"/>
    </row>
    <row r="1253" spans="1:27" ht="12" customHeight="1">
      <c r="A1253" s="80"/>
      <c r="B1253" s="80"/>
      <c r="C1253" s="80"/>
      <c r="D1253" s="80"/>
      <c r="E1253" s="80"/>
      <c r="F1253" s="80"/>
      <c r="G1253" s="80"/>
      <c r="H1253" s="80"/>
      <c r="I1253" s="80"/>
      <c r="J1253" s="80"/>
      <c r="K1253" s="80"/>
      <c r="L1253" s="80"/>
      <c r="M1253" s="177"/>
      <c r="N1253" s="80"/>
      <c r="O1253" s="80"/>
      <c r="P1253" s="80"/>
      <c r="Q1253" s="80"/>
      <c r="R1253" s="80"/>
      <c r="S1253" s="80"/>
      <c r="T1253" s="80"/>
      <c r="U1253" s="80"/>
      <c r="V1253" s="80"/>
      <c r="W1253" s="80"/>
      <c r="X1253" s="80"/>
      <c r="Y1253" s="80"/>
      <c r="Z1253" s="80"/>
      <c r="AA1253" s="80"/>
    </row>
    <row r="1254" spans="1:27" ht="12" customHeight="1">
      <c r="A1254" s="80"/>
      <c r="B1254" s="80"/>
      <c r="C1254" s="80"/>
      <c r="D1254" s="80"/>
      <c r="E1254" s="80"/>
      <c r="F1254" s="80"/>
      <c r="G1254" s="80"/>
      <c r="H1254" s="80"/>
      <c r="I1254" s="80"/>
      <c r="J1254" s="80"/>
      <c r="K1254" s="80"/>
      <c r="L1254" s="80"/>
      <c r="M1254" s="177"/>
      <c r="N1254" s="80"/>
      <c r="O1254" s="80"/>
      <c r="P1254" s="80"/>
      <c r="Q1254" s="80"/>
      <c r="R1254" s="80"/>
      <c r="S1254" s="80"/>
      <c r="T1254" s="80"/>
      <c r="U1254" s="80"/>
      <c r="V1254" s="80"/>
      <c r="W1254" s="80"/>
      <c r="X1254" s="80"/>
      <c r="Y1254" s="80"/>
      <c r="Z1254" s="80"/>
      <c r="AA1254" s="80"/>
    </row>
    <row r="1255" spans="1:27" ht="12" customHeight="1">
      <c r="A1255" s="80"/>
      <c r="B1255" s="80"/>
      <c r="C1255" s="80"/>
      <c r="D1255" s="80"/>
      <c r="E1255" s="80"/>
      <c r="F1255" s="80"/>
      <c r="G1255" s="80"/>
      <c r="H1255" s="80"/>
      <c r="I1255" s="80"/>
      <c r="J1255" s="80"/>
      <c r="K1255" s="80"/>
      <c r="L1255" s="80"/>
      <c r="M1255" s="177"/>
      <c r="N1255" s="80"/>
      <c r="O1255" s="80"/>
      <c r="P1255" s="80"/>
      <c r="Q1255" s="80"/>
      <c r="R1255" s="80"/>
      <c r="S1255" s="80"/>
      <c r="T1255" s="80"/>
      <c r="U1255" s="80"/>
      <c r="V1255" s="80"/>
      <c r="W1255" s="80"/>
      <c r="X1255" s="80"/>
      <c r="Y1255" s="80"/>
      <c r="Z1255" s="80"/>
      <c r="AA1255" s="80"/>
    </row>
    <row r="1256" spans="1:27" ht="12" customHeight="1">
      <c r="A1256" s="80"/>
      <c r="B1256" s="80"/>
      <c r="C1256" s="80"/>
      <c r="D1256" s="80"/>
      <c r="E1256" s="80"/>
      <c r="F1256" s="80"/>
      <c r="G1256" s="80"/>
      <c r="H1256" s="80"/>
      <c r="I1256" s="80"/>
      <c r="J1256" s="80"/>
      <c r="K1256" s="80"/>
      <c r="L1256" s="80"/>
      <c r="M1256" s="177"/>
      <c r="N1256" s="80"/>
      <c r="O1256" s="80"/>
      <c r="P1256" s="80"/>
      <c r="Q1256" s="80"/>
      <c r="R1256" s="80"/>
      <c r="S1256" s="80"/>
      <c r="T1256" s="80"/>
      <c r="U1256" s="80"/>
      <c r="V1256" s="80"/>
      <c r="W1256" s="80"/>
      <c r="X1256" s="80"/>
      <c r="Y1256" s="80"/>
      <c r="Z1256" s="80"/>
      <c r="AA1256" s="80"/>
    </row>
    <row r="1257" spans="1:27" ht="12" customHeight="1">
      <c r="A1257" s="80"/>
      <c r="B1257" s="80"/>
      <c r="C1257" s="80"/>
      <c r="D1257" s="80"/>
      <c r="E1257" s="80"/>
      <c r="F1257" s="80"/>
      <c r="G1257" s="80"/>
      <c r="H1257" s="80"/>
      <c r="I1257" s="80"/>
      <c r="J1257" s="80"/>
      <c r="K1257" s="80"/>
      <c r="L1257" s="80"/>
      <c r="M1257" s="177"/>
      <c r="N1257" s="80"/>
      <c r="O1257" s="80"/>
      <c r="P1257" s="80"/>
      <c r="Q1257" s="80"/>
      <c r="R1257" s="80"/>
      <c r="S1257" s="80"/>
      <c r="T1257" s="80"/>
      <c r="U1257" s="80"/>
      <c r="V1257" s="80"/>
      <c r="W1257" s="80"/>
      <c r="X1257" s="80"/>
      <c r="Y1257" s="80"/>
      <c r="Z1257" s="80"/>
      <c r="AA1257" s="80"/>
    </row>
    <row r="1258" spans="1:27" ht="12" customHeight="1">
      <c r="A1258" s="80"/>
      <c r="B1258" s="80"/>
      <c r="C1258" s="80"/>
      <c r="D1258" s="80"/>
      <c r="E1258" s="80"/>
      <c r="F1258" s="80"/>
      <c r="G1258" s="80"/>
      <c r="H1258" s="80"/>
      <c r="I1258" s="80"/>
      <c r="J1258" s="80"/>
      <c r="K1258" s="80"/>
      <c r="L1258" s="80"/>
      <c r="M1258" s="177"/>
      <c r="N1258" s="80"/>
      <c r="O1258" s="80"/>
      <c r="P1258" s="80"/>
      <c r="Q1258" s="80"/>
      <c r="R1258" s="80"/>
      <c r="S1258" s="80"/>
      <c r="T1258" s="80"/>
      <c r="U1258" s="80"/>
      <c r="V1258" s="80"/>
      <c r="W1258" s="80"/>
      <c r="X1258" s="80"/>
      <c r="Y1258" s="80"/>
      <c r="Z1258" s="80"/>
      <c r="AA1258" s="80"/>
    </row>
    <row r="1259" spans="1:27" ht="12" customHeight="1">
      <c r="A1259" s="80"/>
      <c r="B1259" s="80"/>
      <c r="C1259" s="80"/>
      <c r="D1259" s="80"/>
      <c r="E1259" s="80"/>
      <c r="F1259" s="80"/>
      <c r="G1259" s="80"/>
      <c r="H1259" s="80"/>
      <c r="I1259" s="80"/>
      <c r="J1259" s="80"/>
      <c r="K1259" s="80"/>
      <c r="L1259" s="80"/>
      <c r="M1259" s="177"/>
      <c r="N1259" s="80"/>
      <c r="O1259" s="80"/>
      <c r="P1259" s="80"/>
      <c r="Q1259" s="80"/>
      <c r="R1259" s="80"/>
      <c r="S1259" s="80"/>
      <c r="T1259" s="80"/>
      <c r="U1259" s="80"/>
      <c r="V1259" s="80"/>
      <c r="W1259" s="80"/>
      <c r="X1259" s="80"/>
      <c r="Y1259" s="80"/>
      <c r="Z1259" s="80"/>
      <c r="AA1259" s="80"/>
    </row>
    <row r="1260" spans="1:27">
      <c r="M1260" s="709"/>
      <c r="N1260" s="608"/>
    </row>
    <row r="1261" spans="1:27">
      <c r="M1261" s="709"/>
      <c r="N1261" s="608"/>
    </row>
    <row r="1262" spans="1:27">
      <c r="M1262" s="709"/>
      <c r="N1262" s="608"/>
    </row>
    <row r="1263" spans="1:27">
      <c r="M1263" s="709"/>
      <c r="N1263" s="608"/>
    </row>
    <row r="1264" spans="1:27">
      <c r="M1264" s="709"/>
      <c r="N1264" s="608"/>
    </row>
  </sheetData>
  <sheetProtection algorithmName="SHA-512" hashValue="OYG44u/webDeqYMagwska42N+iK+mp11Ncx6V/NkFOHJeD9HKRwbtTaEDVtOppww5E00z0PqBxC8k7LL0WAcMQ==" saltValue="cA4DIObWDtjueU3EsMus3A==" spinCount="100000" sheet="1" objects="1" scenarios="1"/>
  <customSheetViews>
    <customSheetView guid="{80DBB23A-788A-4876-A46F-C8CD77F4CEEC}" showGridLines="0" fitToPage="1" hiddenColumns="1">
      <pane ySplit="1" topLeftCell="A420" activePane="bottomLeft" state="frozen"/>
      <selection pane="bottomLeft" activeCell="M419" sqref="M419"/>
      <pageMargins left="0.7" right="0.7" top="0.75" bottom="0.75" header="0" footer="0"/>
      <pageSetup fitToHeight="0" orientation="portrait"/>
    </customSheetView>
    <customSheetView guid="{E56CFA07-B62D-4672-9EDE-094AE1102D0C}" showGridLines="0" fitToPage="1" hiddenColumns="1">
      <pane ySplit="1" topLeftCell="A148" activePane="bottomLeft" state="frozen"/>
      <selection pane="bottomLeft" activeCell="M159" sqref="M159"/>
      <pageMargins left="0.7" right="0.7" top="0.75" bottom="0.75" header="0" footer="0"/>
      <pageSetup fitToHeight="0" orientation="portrait"/>
    </customSheetView>
    <customSheetView guid="{FB8FBA87-37E8-4FC2-B783-5AECFD22DC45}" showGridLines="0" fitToPage="1" hiddenColumns="1">
      <pane ySplit="1" topLeftCell="A2" activePane="bottomLeft" state="frozen"/>
      <selection pane="bottomLeft" activeCell="M419" sqref="M419"/>
      <pageMargins left="0.7" right="0.7" top="0.75" bottom="0.75" header="0" footer="0"/>
      <pageSetup fitToHeight="0" orientation="portrait"/>
    </customSheetView>
  </customSheetViews>
  <mergeCells count="63">
    <mergeCell ref="B93:L93"/>
    <mergeCell ref="B94:L94"/>
    <mergeCell ref="B392:L392"/>
    <mergeCell ref="I415:L415"/>
    <mergeCell ref="E415:H415"/>
    <mergeCell ref="B355:L355"/>
    <mergeCell ref="B357:L357"/>
    <mergeCell ref="E380:G380"/>
    <mergeCell ref="H380:I380"/>
    <mergeCell ref="K380:L380"/>
    <mergeCell ref="B95:L95"/>
    <mergeCell ref="B96:L96"/>
    <mergeCell ref="B97:L97"/>
    <mergeCell ref="B105:L105"/>
    <mergeCell ref="B111:L111"/>
    <mergeCell ref="B114:L114"/>
    <mergeCell ref="K8:K9"/>
    <mergeCell ref="L8:L9"/>
    <mergeCell ref="B78:L78"/>
    <mergeCell ref="B82:L82"/>
    <mergeCell ref="B87:L87"/>
    <mergeCell ref="G7:J7"/>
    <mergeCell ref="G8:G9"/>
    <mergeCell ref="H8:H9"/>
    <mergeCell ref="I8:I9"/>
    <mergeCell ref="J8:J9"/>
    <mergeCell ref="B119:L119"/>
    <mergeCell ref="B120:L120"/>
    <mergeCell ref="E153:H153"/>
    <mergeCell ref="I153:L153"/>
    <mergeCell ref="B168:L168"/>
    <mergeCell ref="E192:H192"/>
    <mergeCell ref="I192:L192"/>
    <mergeCell ref="B210:L210"/>
    <mergeCell ref="B211:L211"/>
    <mergeCell ref="B212:L212"/>
    <mergeCell ref="B213:L213"/>
    <mergeCell ref="B214:L214"/>
    <mergeCell ref="B217:L217"/>
    <mergeCell ref="E256:H256"/>
    <mergeCell ref="I256:L256"/>
    <mergeCell ref="B269:L269"/>
    <mergeCell ref="B271:L271"/>
    <mergeCell ref="B274:I274"/>
    <mergeCell ref="B276:L276"/>
    <mergeCell ref="E292:H292"/>
    <mergeCell ref="I292:L292"/>
    <mergeCell ref="E345:H345"/>
    <mergeCell ref="I345:L345"/>
    <mergeCell ref="B354:L354"/>
    <mergeCell ref="B538:L538"/>
    <mergeCell ref="B539:L539"/>
    <mergeCell ref="E460:H460"/>
    <mergeCell ref="I460:L460"/>
    <mergeCell ref="B523:L523"/>
    <mergeCell ref="B536:L536"/>
    <mergeCell ref="E452:H452"/>
    <mergeCell ref="I452:L452"/>
    <mergeCell ref="B540:L540"/>
    <mergeCell ref="B542:L542"/>
    <mergeCell ref="E558:H558"/>
    <mergeCell ref="I558:L558"/>
    <mergeCell ref="B575:L575"/>
  </mergeCells>
  <pageMargins left="0.7" right="0.7" top="0.75" bottom="0.75" header="0" footer="0"/>
  <pageSetup fitToHeight="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pageSetUpPr fitToPage="1"/>
  </sheetPr>
  <dimension ref="A1:Z1098"/>
  <sheetViews>
    <sheetView showGridLines="0" workbookViewId="0">
      <selection activeCell="J133" sqref="J133"/>
    </sheetView>
  </sheetViews>
  <sheetFormatPr defaultColWidth="14.42578125" defaultRowHeight="15" customHeight="1"/>
  <cols>
    <col min="1" max="1" width="4" customWidth="1"/>
    <col min="2" max="2" width="15.42578125" customWidth="1"/>
    <col min="3" max="3" width="16" customWidth="1"/>
    <col min="4" max="11" width="19.5703125" customWidth="1"/>
    <col min="12" max="12" width="6.42578125" hidden="1" customWidth="1"/>
    <col min="13" max="13" width="12.42578125" customWidth="1"/>
    <col min="14" max="20" width="9.140625" customWidth="1"/>
    <col min="21" max="26" width="8.7109375" customWidth="1"/>
  </cols>
  <sheetData>
    <row r="1" spans="1:26" ht="15.75" customHeight="1">
      <c r="A1" s="76" t="s">
        <v>591</v>
      </c>
      <c r="B1" s="77"/>
      <c r="C1" s="77"/>
      <c r="D1" s="77"/>
      <c r="E1" s="77"/>
      <c r="F1" s="78"/>
      <c r="G1" s="78"/>
      <c r="H1" s="78"/>
      <c r="I1" s="78"/>
      <c r="J1" s="78"/>
      <c r="K1" s="78"/>
      <c r="L1" s="80"/>
      <c r="M1" s="80"/>
      <c r="N1" s="80"/>
      <c r="O1" s="80"/>
      <c r="P1" s="80"/>
      <c r="Q1" s="80"/>
      <c r="R1" s="80"/>
      <c r="S1" s="80"/>
      <c r="T1" s="80"/>
      <c r="U1" s="80"/>
      <c r="V1" s="80"/>
      <c r="W1" s="80"/>
      <c r="X1" s="80"/>
      <c r="Y1" s="80"/>
      <c r="Z1" s="80"/>
    </row>
    <row r="2" spans="1:26" s="1402" customFormat="1" ht="15.75" customHeight="1">
      <c r="A2" s="1850"/>
      <c r="B2" s="1851"/>
      <c r="C2" s="1851"/>
      <c r="D2" s="1851"/>
      <c r="E2" s="1851"/>
      <c r="F2" s="619"/>
      <c r="G2" s="619"/>
      <c r="H2" s="619"/>
      <c r="I2" s="619"/>
      <c r="J2" s="619"/>
      <c r="K2" s="619"/>
      <c r="L2" s="619"/>
      <c r="M2" s="619"/>
      <c r="N2" s="619"/>
      <c r="O2" s="619"/>
      <c r="P2" s="619"/>
      <c r="Q2" s="619"/>
      <c r="R2" s="619"/>
      <c r="S2" s="619"/>
      <c r="T2" s="619"/>
      <c r="U2" s="619"/>
      <c r="V2" s="619"/>
      <c r="W2" s="619"/>
      <c r="X2" s="619"/>
      <c r="Y2" s="619"/>
      <c r="Z2" s="619"/>
    </row>
    <row r="3" spans="1:26" s="1402" customFormat="1" ht="15.75" customHeight="1" thickBot="1">
      <c r="A3" s="1850"/>
      <c r="B3" s="1851"/>
      <c r="C3" s="1851"/>
      <c r="D3" s="1851"/>
      <c r="E3" s="1851"/>
      <c r="F3" s="619"/>
      <c r="G3" s="619"/>
      <c r="H3" s="13" t="s">
        <v>228</v>
      </c>
      <c r="I3" s="84"/>
      <c r="J3" s="619"/>
      <c r="K3" s="619"/>
      <c r="L3" s="619"/>
      <c r="M3" s="619"/>
      <c r="N3" s="619"/>
      <c r="O3" s="619"/>
      <c r="P3" s="619"/>
      <c r="Q3" s="619"/>
      <c r="R3" s="619"/>
      <c r="S3" s="619"/>
      <c r="T3" s="619"/>
      <c r="U3" s="619"/>
      <c r="V3" s="619"/>
      <c r="W3" s="619"/>
      <c r="X3" s="619"/>
      <c r="Y3" s="619"/>
      <c r="Z3" s="619"/>
    </row>
    <row r="4" spans="1:26" s="1402" customFormat="1" ht="15.75" customHeight="1" thickBot="1">
      <c r="A4" s="1850"/>
      <c r="B4" s="1851"/>
      <c r="C4" s="1851"/>
      <c r="D4" s="1851"/>
      <c r="E4" s="1851"/>
      <c r="F4" s="619"/>
      <c r="G4" s="619"/>
      <c r="H4" s="86" t="s">
        <v>594</v>
      </c>
      <c r="I4" s="1091"/>
      <c r="J4" s="619"/>
      <c r="K4" s="619"/>
      <c r="L4" s="619"/>
      <c r="M4" s="619"/>
      <c r="N4" s="619"/>
      <c r="O4" s="619"/>
      <c r="P4" s="619"/>
      <c r="Q4" s="619"/>
      <c r="R4" s="619"/>
      <c r="S4" s="619"/>
      <c r="T4" s="619"/>
      <c r="U4" s="619"/>
      <c r="V4" s="619"/>
      <c r="W4" s="619"/>
      <c r="X4" s="619"/>
      <c r="Y4" s="619"/>
      <c r="Z4" s="619"/>
    </row>
    <row r="5" spans="1:26" s="1402" customFormat="1" ht="15.75" customHeight="1">
      <c r="A5" s="1850"/>
      <c r="B5" s="1851"/>
      <c r="C5" s="1851"/>
      <c r="D5" s="1851"/>
      <c r="E5" s="1851"/>
      <c r="F5" s="619"/>
      <c r="G5" s="619"/>
      <c r="H5" s="619"/>
      <c r="I5" s="619"/>
      <c r="J5" s="619"/>
      <c r="K5" s="619"/>
      <c r="L5" s="619"/>
      <c r="M5" s="619"/>
      <c r="N5" s="619"/>
      <c r="O5" s="619"/>
      <c r="P5" s="619"/>
      <c r="Q5" s="619"/>
      <c r="R5" s="619"/>
      <c r="S5" s="619"/>
      <c r="T5" s="619"/>
      <c r="U5" s="619"/>
      <c r="V5" s="619"/>
      <c r="W5" s="619"/>
      <c r="X5" s="619"/>
      <c r="Y5" s="619"/>
      <c r="Z5" s="619"/>
    </row>
    <row r="6" spans="1:26" ht="12" customHeight="1">
      <c r="A6" s="11" t="s">
        <v>86</v>
      </c>
      <c r="B6" s="9" t="s">
        <v>87</v>
      </c>
      <c r="C6" s="9"/>
      <c r="D6" s="80"/>
      <c r="E6" s="80"/>
      <c r="F6" s="80"/>
      <c r="G6" s="80"/>
      <c r="H6" s="80"/>
      <c r="I6" s="80"/>
      <c r="J6" s="80"/>
      <c r="K6" s="80"/>
      <c r="L6" s="80"/>
      <c r="M6" s="80"/>
      <c r="N6" s="80"/>
      <c r="O6" s="80"/>
      <c r="P6" s="80"/>
      <c r="Q6" s="80"/>
      <c r="R6" s="80"/>
      <c r="S6" s="80"/>
      <c r="T6" s="80"/>
      <c r="U6" s="80"/>
      <c r="V6" s="80"/>
      <c r="W6" s="80"/>
      <c r="X6" s="80"/>
      <c r="Y6" s="80"/>
      <c r="Z6" s="80"/>
    </row>
    <row r="7" spans="1:26" ht="12" customHeight="1">
      <c r="A7" s="80"/>
      <c r="B7" s="80"/>
      <c r="C7" s="80"/>
      <c r="D7" s="80"/>
      <c r="E7" s="80"/>
      <c r="F7" s="80"/>
      <c r="G7" s="80"/>
      <c r="H7" s="80"/>
      <c r="I7" s="80"/>
      <c r="J7" s="80"/>
      <c r="K7" s="80"/>
      <c r="L7" s="80"/>
      <c r="M7" s="1"/>
      <c r="N7" s="80"/>
      <c r="O7" s="80"/>
      <c r="P7" s="80"/>
      <c r="Q7" s="80"/>
      <c r="R7" s="80"/>
      <c r="S7" s="80"/>
      <c r="T7" s="80"/>
      <c r="U7" s="80"/>
      <c r="V7" s="80"/>
      <c r="W7" s="80"/>
      <c r="X7" s="80"/>
      <c r="Y7" s="80"/>
      <c r="Z7" s="80"/>
    </row>
    <row r="8" spans="1:26" ht="27.75" customHeight="1">
      <c r="A8" s="80"/>
      <c r="B8" s="1995" t="s">
        <v>1557</v>
      </c>
      <c r="C8" s="1949"/>
      <c r="D8" s="1949"/>
      <c r="E8" s="1949"/>
      <c r="F8" s="1949"/>
      <c r="G8" s="1949"/>
      <c r="H8" s="1949"/>
      <c r="I8" s="1949"/>
      <c r="J8" s="1949"/>
      <c r="K8" s="1950"/>
      <c r="L8" s="80"/>
      <c r="M8" s="80"/>
      <c r="N8" s="80"/>
      <c r="O8" s="80"/>
      <c r="P8" s="80"/>
      <c r="Q8" s="80"/>
      <c r="R8" s="80"/>
      <c r="S8" s="80"/>
      <c r="T8" s="80"/>
      <c r="U8" s="80"/>
      <c r="V8" s="80"/>
      <c r="W8" s="80"/>
      <c r="X8" s="80"/>
      <c r="Y8" s="80"/>
      <c r="Z8" s="80"/>
    </row>
    <row r="9" spans="1:26" ht="12" customHeight="1">
      <c r="A9" s="80"/>
      <c r="B9" s="80"/>
      <c r="C9" s="80"/>
      <c r="D9" s="1964">
        <v>44742</v>
      </c>
      <c r="E9" s="1965"/>
      <c r="F9" s="1965"/>
      <c r="G9" s="1952"/>
      <c r="H9" s="1964">
        <v>44377</v>
      </c>
      <c r="I9" s="1965"/>
      <c r="J9" s="1965"/>
      <c r="K9" s="1952"/>
      <c r="L9" s="80"/>
      <c r="M9" s="1"/>
      <c r="N9" s="80"/>
      <c r="O9" s="80"/>
      <c r="P9" s="80"/>
      <c r="Q9" s="80"/>
      <c r="R9" s="80"/>
      <c r="S9" s="80"/>
      <c r="T9" s="80"/>
      <c r="U9" s="80"/>
      <c r="V9" s="80"/>
      <c r="W9" s="80"/>
      <c r="X9" s="80"/>
      <c r="Y9" s="80"/>
      <c r="Z9" s="80"/>
    </row>
    <row r="10" spans="1:26" ht="36">
      <c r="A10" s="80"/>
      <c r="B10" s="80"/>
      <c r="C10" s="80"/>
      <c r="D10" s="92" t="s">
        <v>138</v>
      </c>
      <c r="E10" s="92" t="s">
        <v>597</v>
      </c>
      <c r="F10" s="92" t="s">
        <v>140</v>
      </c>
      <c r="G10" s="92" t="s">
        <v>141</v>
      </c>
      <c r="H10" s="92" t="s">
        <v>138</v>
      </c>
      <c r="I10" s="92" t="s">
        <v>597</v>
      </c>
      <c r="J10" s="92" t="s">
        <v>140</v>
      </c>
      <c r="K10" s="92" t="s">
        <v>141</v>
      </c>
      <c r="L10" s="80"/>
      <c r="M10" s="1"/>
      <c r="N10" s="80"/>
      <c r="O10" s="80"/>
      <c r="P10" s="80"/>
      <c r="Q10" s="80"/>
      <c r="R10" s="80"/>
      <c r="S10" s="80"/>
      <c r="T10" s="80"/>
      <c r="U10" s="80"/>
      <c r="V10" s="80"/>
      <c r="W10" s="80"/>
      <c r="X10" s="80"/>
      <c r="Y10" s="80"/>
      <c r="Z10" s="80"/>
    </row>
    <row r="11" spans="1:26" ht="12" customHeight="1">
      <c r="A11" s="80"/>
      <c r="B11" s="80"/>
      <c r="C11" s="80"/>
      <c r="D11" s="94" t="s">
        <v>142</v>
      </c>
      <c r="E11" s="94" t="s">
        <v>142</v>
      </c>
      <c r="F11" s="94" t="s">
        <v>142</v>
      </c>
      <c r="G11" s="94" t="s">
        <v>142</v>
      </c>
      <c r="H11" s="94" t="s">
        <v>142</v>
      </c>
      <c r="I11" s="94" t="s">
        <v>142</v>
      </c>
      <c r="J11" s="94" t="s">
        <v>142</v>
      </c>
      <c r="K11" s="94" t="s">
        <v>142</v>
      </c>
      <c r="L11" s="80"/>
      <c r="M11" s="1"/>
      <c r="N11" s="80"/>
      <c r="O11" s="80"/>
      <c r="P11" s="80"/>
      <c r="Q11" s="80"/>
      <c r="R11" s="80"/>
      <c r="S11" s="80"/>
      <c r="T11" s="80"/>
      <c r="U11" s="80"/>
      <c r="V11" s="80"/>
      <c r="W11" s="80"/>
      <c r="X11" s="80"/>
      <c r="Y11" s="80"/>
      <c r="Z11" s="80"/>
    </row>
    <row r="12" spans="1:26" ht="12" customHeight="1">
      <c r="A12" s="80"/>
      <c r="B12" s="80"/>
      <c r="C12" s="80"/>
      <c r="D12" s="80"/>
      <c r="E12" s="80"/>
      <c r="F12" s="80"/>
      <c r="G12" s="80"/>
      <c r="H12" s="80"/>
      <c r="I12" s="165"/>
      <c r="J12" s="165"/>
      <c r="K12" s="165"/>
      <c r="L12" s="80"/>
      <c r="M12" s="1"/>
      <c r="N12" s="80"/>
      <c r="O12" s="80"/>
      <c r="P12" s="80"/>
      <c r="Q12" s="80"/>
      <c r="R12" s="80"/>
      <c r="S12" s="80"/>
      <c r="T12" s="80"/>
      <c r="U12" s="80"/>
      <c r="V12" s="80"/>
      <c r="W12" s="80"/>
      <c r="X12" s="80"/>
      <c r="Y12" s="80"/>
      <c r="Z12" s="80"/>
    </row>
    <row r="13" spans="1:26" ht="12" customHeight="1">
      <c r="A13" s="80" t="s">
        <v>678</v>
      </c>
      <c r="B13" s="80" t="s">
        <v>1558</v>
      </c>
      <c r="C13" s="80"/>
      <c r="D13" s="1638">
        <f>-'1a.Detailed SOFP '!G919</f>
        <v>0</v>
      </c>
      <c r="E13" s="1638">
        <f>-'1a.Detailed SOFP '!H919</f>
        <v>0</v>
      </c>
      <c r="F13" s="1638">
        <f>-'1a.Detailed SOFP '!I919</f>
        <v>0</v>
      </c>
      <c r="G13" s="1638">
        <f>-'1a.Detailed SOFP '!J919</f>
        <v>0</v>
      </c>
      <c r="H13" s="1638">
        <f>-'1a.Detailed SOFP '!K919</f>
        <v>0</v>
      </c>
      <c r="I13" s="1638">
        <f>-'1a.Detailed SOFP '!L919</f>
        <v>0</v>
      </c>
      <c r="J13" s="1638">
        <f>-'1a.Detailed SOFP '!M919</f>
        <v>0</v>
      </c>
      <c r="K13" s="1638">
        <f>-'1a.Detailed SOFP '!N919</f>
        <v>0</v>
      </c>
      <c r="L13" s="80"/>
      <c r="M13" s="1"/>
      <c r="N13" s="80"/>
      <c r="O13" s="80"/>
      <c r="P13" s="80"/>
      <c r="Q13" s="80"/>
      <c r="R13" s="80"/>
      <c r="S13" s="80"/>
      <c r="T13" s="80"/>
      <c r="U13" s="80"/>
      <c r="V13" s="80"/>
      <c r="W13" s="80"/>
      <c r="X13" s="80"/>
      <c r="Y13" s="80"/>
      <c r="Z13" s="80"/>
    </row>
    <row r="14" spans="1:26" ht="12" customHeight="1">
      <c r="A14" s="80" t="s">
        <v>692</v>
      </c>
      <c r="B14" s="80" t="s">
        <v>216</v>
      </c>
      <c r="C14" s="80"/>
      <c r="D14" s="1638">
        <f>-'1a.Detailed SOFP '!G920</f>
        <v>0</v>
      </c>
      <c r="E14" s="1638">
        <f>-'1a.Detailed SOFP '!H920</f>
        <v>0</v>
      </c>
      <c r="F14" s="1638">
        <f>-'1a.Detailed SOFP '!I920</f>
        <v>0</v>
      </c>
      <c r="G14" s="1638">
        <f>-'1a.Detailed SOFP '!J920</f>
        <v>0</v>
      </c>
      <c r="H14" s="1638">
        <f>-'1a.Detailed SOFP '!K920</f>
        <v>0</v>
      </c>
      <c r="I14" s="1638">
        <f>-'1a.Detailed SOFP '!L920</f>
        <v>0</v>
      </c>
      <c r="J14" s="1638">
        <f>-'1a.Detailed SOFP '!M920</f>
        <v>0</v>
      </c>
      <c r="K14" s="1638">
        <f>-'1a.Detailed SOFP '!N920</f>
        <v>0</v>
      </c>
      <c r="L14" s="80"/>
      <c r="M14" s="1"/>
      <c r="N14" s="80"/>
      <c r="O14" s="80"/>
      <c r="P14" s="80"/>
      <c r="Q14" s="80"/>
      <c r="R14" s="80"/>
      <c r="S14" s="80"/>
      <c r="T14" s="80"/>
      <c r="U14" s="80"/>
      <c r="V14" s="80"/>
      <c r="W14" s="80"/>
      <c r="X14" s="80"/>
      <c r="Y14" s="80"/>
      <c r="Z14" s="80"/>
    </row>
    <row r="15" spans="1:26" ht="12" customHeight="1">
      <c r="A15" s="80" t="s">
        <v>1559</v>
      </c>
      <c r="B15" s="80" t="s">
        <v>217</v>
      </c>
      <c r="C15" s="80"/>
      <c r="D15" s="1638">
        <f>-'1a.Detailed SOFP '!G923</f>
        <v>0</v>
      </c>
      <c r="E15" s="1638">
        <f>-'1a.Detailed SOFP '!H923</f>
        <v>0</v>
      </c>
      <c r="F15" s="1638">
        <f>-'1a.Detailed SOFP '!I923</f>
        <v>0</v>
      </c>
      <c r="G15" s="1638">
        <f>-'1a.Detailed SOFP '!J923</f>
        <v>0</v>
      </c>
      <c r="H15" s="1638">
        <f>-'1a.Detailed SOFP '!K923</f>
        <v>0</v>
      </c>
      <c r="I15" s="1638">
        <f>-'1a.Detailed SOFP '!L923</f>
        <v>0</v>
      </c>
      <c r="J15" s="1638">
        <f>-'1a.Detailed SOFP '!M923</f>
        <v>0</v>
      </c>
      <c r="K15" s="1638">
        <f>-'1a.Detailed SOFP '!N923</f>
        <v>0</v>
      </c>
      <c r="L15" s="80"/>
      <c r="M15" s="1"/>
      <c r="N15" s="80"/>
      <c r="O15" s="80"/>
      <c r="P15" s="80"/>
      <c r="Q15" s="80"/>
      <c r="R15" s="80"/>
      <c r="S15" s="80"/>
      <c r="T15" s="80"/>
      <c r="U15" s="80"/>
      <c r="V15" s="80"/>
      <c r="W15" s="80"/>
      <c r="X15" s="80"/>
      <c r="Y15" s="80"/>
      <c r="Z15" s="80"/>
    </row>
    <row r="16" spans="1:26" ht="21.75" customHeight="1">
      <c r="A16" s="80" t="s">
        <v>712</v>
      </c>
      <c r="B16" s="2006" t="s">
        <v>1560</v>
      </c>
      <c r="C16" s="1950"/>
      <c r="D16" s="1638">
        <f>-'1a.Detailed SOFP '!G924</f>
        <v>0</v>
      </c>
      <c r="E16" s="1638">
        <f>-'1a.Detailed SOFP '!H924</f>
        <v>0</v>
      </c>
      <c r="F16" s="1638">
        <f>-'1a.Detailed SOFP '!I924</f>
        <v>0</v>
      </c>
      <c r="G16" s="1638">
        <f>-'1a.Detailed SOFP '!J924</f>
        <v>0</v>
      </c>
      <c r="H16" s="1638">
        <f>-'1a.Detailed SOFP '!K924</f>
        <v>0</v>
      </c>
      <c r="I16" s="1638">
        <f>-'1a.Detailed SOFP '!L924</f>
        <v>0</v>
      </c>
      <c r="J16" s="1638">
        <f>-'1a.Detailed SOFP '!M924</f>
        <v>0</v>
      </c>
      <c r="K16" s="1638">
        <f>-'1a.Detailed SOFP '!N924</f>
        <v>0</v>
      </c>
      <c r="L16" s="80"/>
      <c r="M16" s="1"/>
      <c r="N16" s="80"/>
      <c r="O16" s="80"/>
      <c r="P16" s="80"/>
      <c r="Q16" s="80"/>
      <c r="R16" s="80"/>
      <c r="S16" s="80"/>
      <c r="T16" s="80"/>
      <c r="U16" s="80"/>
      <c r="V16" s="80"/>
      <c r="W16" s="80"/>
      <c r="X16" s="80"/>
      <c r="Y16" s="80"/>
      <c r="Z16" s="80"/>
    </row>
    <row r="17" spans="1:26" ht="12" customHeight="1">
      <c r="A17" s="80" t="s">
        <v>722</v>
      </c>
      <c r="B17" s="80" t="s">
        <v>1561</v>
      </c>
      <c r="C17" s="80"/>
      <c r="D17" s="1638">
        <f>-'1a.Detailed SOFP '!G925</f>
        <v>0</v>
      </c>
      <c r="E17" s="1638">
        <f>-'1a.Detailed SOFP '!H925</f>
        <v>0</v>
      </c>
      <c r="F17" s="1638">
        <f>-'1a.Detailed SOFP '!I925</f>
        <v>0</v>
      </c>
      <c r="G17" s="1638">
        <f>-'1a.Detailed SOFP '!J925</f>
        <v>0</v>
      </c>
      <c r="H17" s="1638">
        <f>-'1a.Detailed SOFP '!K925</f>
        <v>0</v>
      </c>
      <c r="I17" s="1638">
        <f>-'1a.Detailed SOFP '!L925</f>
        <v>0</v>
      </c>
      <c r="J17" s="1638">
        <f>-'1a.Detailed SOFP '!M925</f>
        <v>0</v>
      </c>
      <c r="K17" s="1638">
        <f>-'1a.Detailed SOFP '!N925</f>
        <v>0</v>
      </c>
      <c r="L17" s="80"/>
      <c r="M17" s="1"/>
      <c r="N17" s="80"/>
      <c r="O17" s="80"/>
      <c r="P17" s="80"/>
      <c r="Q17" s="80"/>
      <c r="R17" s="80"/>
      <c r="S17" s="80"/>
      <c r="T17" s="80"/>
      <c r="U17" s="80"/>
      <c r="V17" s="80"/>
      <c r="W17" s="80"/>
      <c r="X17" s="80"/>
      <c r="Y17" s="80"/>
      <c r="Z17" s="80"/>
    </row>
    <row r="18" spans="1:26" ht="12" customHeight="1">
      <c r="A18" s="80" t="s">
        <v>735</v>
      </c>
      <c r="B18" s="80" t="s">
        <v>220</v>
      </c>
      <c r="C18" s="80"/>
      <c r="D18" s="1638">
        <f>-'1a.Detailed SOFP '!G926</f>
        <v>0</v>
      </c>
      <c r="E18" s="1638">
        <f>-'1a.Detailed SOFP '!H926</f>
        <v>0</v>
      </c>
      <c r="F18" s="1638">
        <f>-'1a.Detailed SOFP '!I926</f>
        <v>0</v>
      </c>
      <c r="G18" s="1638">
        <f>-'1a.Detailed SOFP '!J926</f>
        <v>0</v>
      </c>
      <c r="H18" s="1638">
        <f>-'1a.Detailed SOFP '!K926</f>
        <v>0</v>
      </c>
      <c r="I18" s="1638">
        <f>-'1a.Detailed SOFP '!L926</f>
        <v>0</v>
      </c>
      <c r="J18" s="1638">
        <f>-'1a.Detailed SOFP '!M926</f>
        <v>0</v>
      </c>
      <c r="K18" s="1638">
        <f>-'1a.Detailed SOFP '!N926</f>
        <v>0</v>
      </c>
      <c r="L18" s="80"/>
      <c r="M18" s="1"/>
      <c r="N18" s="80"/>
      <c r="O18" s="80"/>
      <c r="P18" s="80"/>
      <c r="Q18" s="80"/>
      <c r="R18" s="80"/>
      <c r="S18" s="80"/>
      <c r="T18" s="80"/>
      <c r="U18" s="80"/>
      <c r="V18" s="80"/>
      <c r="W18" s="80"/>
      <c r="X18" s="80"/>
      <c r="Y18" s="80"/>
      <c r="Z18" s="80"/>
    </row>
    <row r="19" spans="1:26" ht="12" customHeight="1">
      <c r="A19" s="80" t="s">
        <v>743</v>
      </c>
      <c r="B19" s="80" t="s">
        <v>222</v>
      </c>
      <c r="C19" s="80"/>
      <c r="D19" s="1638">
        <f>-'1a.Detailed SOFP '!G927</f>
        <v>0</v>
      </c>
      <c r="E19" s="1638">
        <f>-'1a.Detailed SOFP '!H927</f>
        <v>0</v>
      </c>
      <c r="F19" s="1638">
        <f>-'1a.Detailed SOFP '!I927</f>
        <v>0</v>
      </c>
      <c r="G19" s="1638">
        <f>-'1a.Detailed SOFP '!J927</f>
        <v>0</v>
      </c>
      <c r="H19" s="1638">
        <f>-'1a.Detailed SOFP '!K927</f>
        <v>0</v>
      </c>
      <c r="I19" s="1638">
        <f>-'1a.Detailed SOFP '!L927</f>
        <v>0</v>
      </c>
      <c r="J19" s="1638">
        <f>-'1a.Detailed SOFP '!M927</f>
        <v>0</v>
      </c>
      <c r="K19" s="1638">
        <f>-'1a.Detailed SOFP '!N927</f>
        <v>0</v>
      </c>
      <c r="L19" s="80"/>
      <c r="M19" s="1"/>
      <c r="N19" s="80"/>
      <c r="O19" s="80"/>
      <c r="P19" s="80"/>
      <c r="Q19" s="80"/>
      <c r="R19" s="80"/>
      <c r="S19" s="80"/>
      <c r="T19" s="80"/>
      <c r="U19" s="80"/>
      <c r="V19" s="80"/>
      <c r="W19" s="80"/>
      <c r="X19" s="80"/>
      <c r="Y19" s="80"/>
      <c r="Z19" s="80"/>
    </row>
    <row r="20" spans="1:26" ht="12" customHeight="1">
      <c r="A20" s="81" t="s">
        <v>746</v>
      </c>
      <c r="B20" s="80" t="s">
        <v>223</v>
      </c>
      <c r="C20" s="80"/>
      <c r="D20" s="1638">
        <f>-'1a.Detailed SOFP '!G928</f>
        <v>0</v>
      </c>
      <c r="E20" s="1638">
        <f>-'1a.Detailed SOFP '!H928</f>
        <v>0</v>
      </c>
      <c r="F20" s="1638">
        <f>-'1a.Detailed SOFP '!I928</f>
        <v>0</v>
      </c>
      <c r="G20" s="1638">
        <f>-'1a.Detailed SOFP '!J928</f>
        <v>0</v>
      </c>
      <c r="H20" s="1638">
        <f>-'1a.Detailed SOFP '!K928</f>
        <v>0</v>
      </c>
      <c r="I20" s="1638">
        <f>-'1a.Detailed SOFP '!L928</f>
        <v>0</v>
      </c>
      <c r="J20" s="1638">
        <f>-'1a.Detailed SOFP '!M928</f>
        <v>0</v>
      </c>
      <c r="K20" s="1638">
        <f>-'1a.Detailed SOFP '!N928</f>
        <v>0</v>
      </c>
      <c r="L20" s="80"/>
      <c r="M20" s="1"/>
      <c r="N20" s="80"/>
      <c r="O20" s="80"/>
      <c r="P20" s="80"/>
      <c r="Q20" s="80"/>
      <c r="R20" s="80"/>
      <c r="S20" s="80"/>
      <c r="T20" s="80"/>
      <c r="U20" s="80"/>
      <c r="V20" s="80"/>
      <c r="W20" s="80"/>
      <c r="X20" s="80"/>
      <c r="Y20" s="80"/>
      <c r="Z20" s="80"/>
    </row>
    <row r="21" spans="1:26" ht="12" customHeight="1">
      <c r="A21" s="81" t="s">
        <v>758</v>
      </c>
      <c r="B21" s="80" t="s">
        <v>1562</v>
      </c>
      <c r="C21" s="80"/>
      <c r="D21" s="1638">
        <f>-'1a.Detailed SOFP '!G929</f>
        <v>0</v>
      </c>
      <c r="E21" s="1638">
        <f>-'1a.Detailed SOFP '!H929</f>
        <v>0</v>
      </c>
      <c r="F21" s="1638">
        <f>-'1a.Detailed SOFP '!I929</f>
        <v>0</v>
      </c>
      <c r="G21" s="1638">
        <f>-'1a.Detailed SOFP '!J929</f>
        <v>0</v>
      </c>
      <c r="H21" s="1638">
        <f>-'1a.Detailed SOFP '!K929</f>
        <v>0</v>
      </c>
      <c r="I21" s="1638">
        <f>-'1a.Detailed SOFP '!L929</f>
        <v>0</v>
      </c>
      <c r="J21" s="1638">
        <f>-'1a.Detailed SOFP '!M929</f>
        <v>0</v>
      </c>
      <c r="K21" s="1638">
        <f>-'1a.Detailed SOFP '!N929</f>
        <v>0</v>
      </c>
      <c r="L21" s="80"/>
      <c r="M21" s="1"/>
      <c r="N21" s="80"/>
      <c r="O21" s="80"/>
      <c r="P21" s="80"/>
      <c r="Q21" s="80"/>
      <c r="R21" s="80"/>
      <c r="S21" s="80"/>
      <c r="T21" s="80"/>
      <c r="U21" s="80"/>
      <c r="V21" s="80"/>
      <c r="W21" s="80"/>
      <c r="X21" s="80"/>
      <c r="Y21" s="80"/>
      <c r="Z21" s="80"/>
    </row>
    <row r="22" spans="1:26" ht="12" customHeight="1">
      <c r="A22" s="81" t="s">
        <v>1563</v>
      </c>
      <c r="B22" s="80" t="s">
        <v>1564</v>
      </c>
      <c r="C22" s="80"/>
      <c r="D22" s="1799">
        <f>-'1a.Detailed SOFP '!G933</f>
        <v>0</v>
      </c>
      <c r="E22" s="1799">
        <f>-'1a.Detailed SOFP '!H933</f>
        <v>0</v>
      </c>
      <c r="F22" s="1799">
        <f>-'1a.Detailed SOFP '!I933</f>
        <v>0</v>
      </c>
      <c r="G22" s="1799">
        <f>-'1a.Detailed SOFP '!J933</f>
        <v>0</v>
      </c>
      <c r="H22" s="1799">
        <f>-'1a.Detailed SOFP '!K933</f>
        <v>0</v>
      </c>
      <c r="I22" s="1799">
        <f>-'1a.Detailed SOFP '!L933</f>
        <v>0</v>
      </c>
      <c r="J22" s="1799">
        <f>-'1a.Detailed SOFP '!M933</f>
        <v>0</v>
      </c>
      <c r="K22" s="1799">
        <f>-'1a.Detailed SOFP '!N933</f>
        <v>0</v>
      </c>
      <c r="L22" s="80"/>
      <c r="M22" s="1"/>
      <c r="N22" s="80"/>
      <c r="O22" s="80"/>
      <c r="P22" s="80"/>
      <c r="Q22" s="80"/>
      <c r="R22" s="80"/>
      <c r="S22" s="80"/>
      <c r="T22" s="80"/>
      <c r="U22" s="80"/>
      <c r="V22" s="80"/>
      <c r="W22" s="80"/>
      <c r="X22" s="80"/>
      <c r="Y22" s="80"/>
      <c r="Z22" s="80"/>
    </row>
    <row r="23" spans="1:26" ht="12" customHeight="1">
      <c r="A23" s="80"/>
      <c r="B23" s="15" t="s">
        <v>615</v>
      </c>
      <c r="C23" s="80"/>
      <c r="D23" s="1800">
        <f t="shared" ref="D23:K23" si="0">SUM(D13:D22)</f>
        <v>0</v>
      </c>
      <c r="E23" s="1800">
        <f t="shared" si="0"/>
        <v>0</v>
      </c>
      <c r="F23" s="1800">
        <f t="shared" si="0"/>
        <v>0</v>
      </c>
      <c r="G23" s="1800">
        <f t="shared" si="0"/>
        <v>0</v>
      </c>
      <c r="H23" s="1800">
        <f t="shared" si="0"/>
        <v>0</v>
      </c>
      <c r="I23" s="1800">
        <f t="shared" si="0"/>
        <v>0</v>
      </c>
      <c r="J23" s="1800">
        <f t="shared" si="0"/>
        <v>0</v>
      </c>
      <c r="K23" s="1800">
        <f t="shared" si="0"/>
        <v>0</v>
      </c>
      <c r="L23" s="80"/>
      <c r="M23" s="1"/>
      <c r="N23" s="80"/>
      <c r="O23" s="80"/>
      <c r="P23" s="80"/>
      <c r="Q23" s="80"/>
      <c r="R23" s="80"/>
      <c r="S23" s="80"/>
      <c r="T23" s="80"/>
      <c r="U23" s="80"/>
      <c r="V23" s="80"/>
      <c r="W23" s="80"/>
      <c r="X23" s="80"/>
      <c r="Y23" s="80"/>
      <c r="Z23" s="80"/>
    </row>
    <row r="24" spans="1:26" ht="12" customHeight="1">
      <c r="A24" s="80"/>
      <c r="B24" s="109"/>
      <c r="C24" s="109"/>
      <c r="D24" s="1597"/>
      <c r="E24" s="1597"/>
      <c r="F24" s="1597"/>
      <c r="G24" s="1597"/>
      <c r="H24" s="1597"/>
      <c r="I24" s="1597"/>
      <c r="J24" s="1597"/>
      <c r="K24" s="1597"/>
      <c r="L24" s="80"/>
      <c r="M24" s="1"/>
      <c r="N24" s="80"/>
      <c r="O24" s="80"/>
      <c r="P24" s="80"/>
      <c r="Q24" s="80"/>
      <c r="R24" s="80"/>
      <c r="S24" s="80"/>
      <c r="T24" s="80"/>
      <c r="U24" s="80"/>
      <c r="V24" s="80"/>
      <c r="W24" s="80"/>
      <c r="X24" s="80"/>
      <c r="Y24" s="80"/>
      <c r="Z24" s="80"/>
    </row>
    <row r="25" spans="1:26" ht="12" customHeight="1">
      <c r="A25" s="110"/>
      <c r="B25" s="2136" t="s">
        <v>1565</v>
      </c>
      <c r="C25" s="2065"/>
      <c r="D25" s="2065"/>
      <c r="E25" s="2065"/>
      <c r="F25" s="2065"/>
      <c r="G25" s="2065"/>
      <c r="H25" s="2065"/>
      <c r="I25" s="2065"/>
      <c r="J25" s="2065"/>
      <c r="K25" s="2066"/>
      <c r="L25" s="111"/>
      <c r="M25" s="1"/>
      <c r="N25" s="80"/>
      <c r="O25" s="80"/>
      <c r="P25" s="80"/>
      <c r="Q25" s="80"/>
      <c r="R25" s="80"/>
      <c r="S25" s="80"/>
      <c r="T25" s="80"/>
      <c r="U25" s="80"/>
      <c r="V25" s="80"/>
      <c r="W25" s="80"/>
      <c r="X25" s="80"/>
      <c r="Y25" s="80"/>
      <c r="Z25" s="80"/>
    </row>
    <row r="26" spans="1:26" ht="12" customHeight="1">
      <c r="A26" s="110"/>
      <c r="B26" s="2084" t="s">
        <v>1566</v>
      </c>
      <c r="C26" s="1972"/>
      <c r="D26" s="1972"/>
      <c r="E26" s="1972"/>
      <c r="F26" s="1972"/>
      <c r="G26" s="1972"/>
      <c r="H26" s="1972"/>
      <c r="I26" s="1972"/>
      <c r="J26" s="1972"/>
      <c r="K26" s="2057"/>
      <c r="L26" s="761"/>
      <c r="M26" s="1"/>
      <c r="N26" s="80"/>
      <c r="O26" s="80"/>
      <c r="P26" s="80"/>
      <c r="Q26" s="80"/>
      <c r="R26" s="80"/>
      <c r="S26" s="80"/>
      <c r="T26" s="80"/>
      <c r="U26" s="80"/>
      <c r="V26" s="80"/>
      <c r="W26" s="80"/>
      <c r="X26" s="80"/>
      <c r="Y26" s="80"/>
      <c r="Z26" s="80"/>
    </row>
    <row r="27" spans="1:26" ht="12" customHeight="1">
      <c r="A27" s="110"/>
      <c r="B27" s="2126" t="s">
        <v>1567</v>
      </c>
      <c r="C27" s="2059"/>
      <c r="D27" s="2059"/>
      <c r="E27" s="2059"/>
      <c r="F27" s="2059"/>
      <c r="G27" s="2059"/>
      <c r="H27" s="2059"/>
      <c r="I27" s="2059"/>
      <c r="J27" s="2059"/>
      <c r="K27" s="2061"/>
      <c r="L27" s="111"/>
      <c r="M27" s="1"/>
      <c r="N27" s="80"/>
      <c r="O27" s="80"/>
      <c r="P27" s="80"/>
      <c r="Q27" s="80"/>
      <c r="R27" s="80"/>
      <c r="S27" s="80"/>
      <c r="T27" s="80"/>
      <c r="U27" s="80"/>
      <c r="V27" s="80"/>
      <c r="W27" s="80"/>
      <c r="X27" s="80"/>
      <c r="Y27" s="80"/>
      <c r="Z27" s="80"/>
    </row>
    <row r="28" spans="1:26" ht="12" customHeight="1">
      <c r="A28" s="80"/>
      <c r="B28" s="122"/>
      <c r="C28" s="122"/>
      <c r="D28" s="122"/>
      <c r="E28" s="122"/>
      <c r="F28" s="122"/>
      <c r="G28" s="122"/>
      <c r="H28" s="122"/>
      <c r="I28" s="122"/>
      <c r="J28" s="122"/>
      <c r="K28" s="122"/>
      <c r="L28" s="80"/>
      <c r="M28" s="1"/>
      <c r="N28" s="80"/>
      <c r="O28" s="80"/>
      <c r="P28" s="80"/>
      <c r="Q28" s="80"/>
      <c r="R28" s="80"/>
      <c r="S28" s="80"/>
      <c r="T28" s="80"/>
      <c r="U28" s="80"/>
      <c r="V28" s="80"/>
      <c r="W28" s="80"/>
      <c r="X28" s="80"/>
      <c r="Y28" s="80"/>
      <c r="Z28" s="80"/>
    </row>
    <row r="29" spans="1:26" ht="25.5" customHeight="1">
      <c r="A29" s="80"/>
      <c r="B29" s="1984" t="s">
        <v>1568</v>
      </c>
      <c r="C29" s="1972"/>
      <c r="D29" s="1972"/>
      <c r="E29" s="1972"/>
      <c r="F29" s="1972"/>
      <c r="G29" s="1972"/>
      <c r="H29" s="1972"/>
      <c r="I29" s="1972"/>
      <c r="J29" s="1972"/>
      <c r="K29" s="1970"/>
      <c r="L29" s="80"/>
      <c r="M29" s="80"/>
      <c r="N29" s="80"/>
      <c r="O29" s="80"/>
      <c r="P29" s="80"/>
      <c r="Q29" s="80"/>
      <c r="R29" s="80"/>
      <c r="S29" s="80"/>
      <c r="T29" s="80"/>
      <c r="U29" s="80"/>
      <c r="V29" s="80"/>
      <c r="W29" s="80"/>
      <c r="X29" s="80"/>
      <c r="Y29" s="80"/>
      <c r="Z29" s="80"/>
    </row>
    <row r="30" spans="1:26" ht="12" customHeight="1">
      <c r="A30" s="80"/>
      <c r="B30" s="80"/>
      <c r="C30" s="80"/>
      <c r="D30" s="80"/>
      <c r="E30" s="80"/>
      <c r="F30" s="80"/>
      <c r="G30" s="80"/>
      <c r="H30" s="80"/>
      <c r="I30" s="80"/>
      <c r="J30" s="80"/>
      <c r="K30" s="80"/>
      <c r="L30" s="80"/>
      <c r="M30" s="80"/>
      <c r="N30" s="220"/>
      <c r="O30" s="80"/>
      <c r="P30" s="80"/>
      <c r="Q30" s="80"/>
      <c r="R30" s="80"/>
      <c r="S30" s="80"/>
      <c r="T30" s="80"/>
      <c r="U30" s="80"/>
      <c r="V30" s="80"/>
      <c r="W30" s="80"/>
      <c r="X30" s="80"/>
      <c r="Y30" s="80"/>
      <c r="Z30" s="80"/>
    </row>
    <row r="31" spans="1:26" ht="12" customHeight="1">
      <c r="A31" s="80"/>
      <c r="B31" s="15" t="s">
        <v>1569</v>
      </c>
      <c r="C31" s="15"/>
      <c r="D31" s="80"/>
      <c r="E31" s="80"/>
      <c r="F31" s="80"/>
      <c r="G31" s="80"/>
      <c r="H31" s="80"/>
      <c r="I31" s="80"/>
      <c r="J31" s="80"/>
      <c r="K31" s="80"/>
      <c r="L31" s="80"/>
      <c r="M31" s="80"/>
      <c r="N31" s="80"/>
      <c r="O31" s="80"/>
      <c r="P31" s="80"/>
      <c r="Q31" s="80"/>
      <c r="R31" s="80"/>
      <c r="S31" s="80"/>
      <c r="T31" s="80"/>
      <c r="U31" s="80"/>
      <c r="V31" s="80"/>
      <c r="W31" s="80"/>
      <c r="X31" s="80"/>
      <c r="Y31" s="80"/>
      <c r="Z31" s="80"/>
    </row>
    <row r="32" spans="1:26" ht="6" customHeight="1">
      <c r="A32" s="80"/>
      <c r="B32" s="80"/>
      <c r="C32" s="80"/>
      <c r="D32" s="80"/>
      <c r="E32" s="80"/>
      <c r="F32" s="80"/>
      <c r="G32" s="80"/>
      <c r="H32" s="80"/>
      <c r="I32" s="80"/>
      <c r="J32" s="80"/>
      <c r="K32" s="80"/>
      <c r="L32" s="80"/>
      <c r="M32" s="80"/>
      <c r="N32" s="1987"/>
      <c r="O32" s="1941"/>
      <c r="P32" s="1941"/>
      <c r="Q32" s="1941"/>
      <c r="R32" s="1941"/>
      <c r="S32" s="1941"/>
      <c r="T32" s="1941"/>
      <c r="U32" s="80"/>
      <c r="V32" s="80"/>
      <c r="W32" s="80"/>
      <c r="X32" s="80"/>
      <c r="Y32" s="80"/>
      <c r="Z32" s="80"/>
    </row>
    <row r="33" spans="1:26" ht="31.5" customHeight="1">
      <c r="A33" s="80"/>
      <c r="B33" s="1995" t="s">
        <v>1570</v>
      </c>
      <c r="C33" s="1949"/>
      <c r="D33" s="1949"/>
      <c r="E33" s="1949"/>
      <c r="F33" s="1949"/>
      <c r="G33" s="1949"/>
      <c r="H33" s="1949"/>
      <c r="I33" s="1949"/>
      <c r="J33" s="1949"/>
      <c r="K33" s="1950"/>
      <c r="L33" s="80"/>
      <c r="M33" s="80"/>
      <c r="N33" s="80"/>
      <c r="O33" s="80"/>
      <c r="P33" s="80"/>
      <c r="Q33" s="80"/>
      <c r="R33" s="80"/>
      <c r="S33" s="80"/>
      <c r="T33" s="80"/>
      <c r="U33" s="80"/>
      <c r="V33" s="80"/>
      <c r="W33" s="80"/>
      <c r="X33" s="80"/>
      <c r="Y33" s="80"/>
      <c r="Z33" s="80"/>
    </row>
    <row r="34" spans="1:26" ht="12" customHeight="1">
      <c r="A34" s="80"/>
      <c r="B34" s="80" t="s">
        <v>1571</v>
      </c>
      <c r="C34" s="80"/>
      <c r="D34" s="80"/>
      <c r="E34" s="80"/>
      <c r="F34" s="80"/>
      <c r="G34" s="80"/>
      <c r="H34" s="80"/>
      <c r="I34" s="80"/>
      <c r="J34" s="80"/>
      <c r="K34" s="80"/>
      <c r="L34" s="80"/>
      <c r="M34" s="80"/>
      <c r="N34" s="80"/>
      <c r="O34" s="80"/>
      <c r="P34" s="80"/>
      <c r="Q34" s="80"/>
      <c r="R34" s="80"/>
      <c r="S34" s="80"/>
      <c r="T34" s="80"/>
      <c r="U34" s="80"/>
      <c r="V34" s="80"/>
      <c r="W34" s="80"/>
      <c r="X34" s="80"/>
      <c r="Y34" s="80"/>
      <c r="Z34" s="80"/>
    </row>
    <row r="35" spans="1:26" ht="12" customHeight="1">
      <c r="A35" s="80"/>
      <c r="B35" s="80" t="s">
        <v>1572</v>
      </c>
      <c r="C35" s="80"/>
      <c r="D35" s="80"/>
      <c r="E35" s="80"/>
      <c r="F35" s="80"/>
      <c r="G35" s="80"/>
      <c r="H35" s="80"/>
      <c r="I35" s="80"/>
      <c r="J35" s="80"/>
      <c r="K35" s="80"/>
      <c r="L35" s="80"/>
      <c r="M35" s="80"/>
      <c r="N35" s="80"/>
      <c r="O35" s="80"/>
      <c r="P35" s="80"/>
      <c r="Q35" s="80"/>
      <c r="R35" s="80"/>
      <c r="S35" s="80"/>
      <c r="T35" s="80"/>
      <c r="U35" s="80"/>
      <c r="V35" s="80"/>
      <c r="W35" s="80"/>
      <c r="X35" s="80"/>
      <c r="Y35" s="80"/>
      <c r="Z35" s="80"/>
    </row>
    <row r="36" spans="1:26" ht="12" customHeight="1">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row>
    <row r="37" spans="1:26" ht="12" customHeight="1">
      <c r="A37" s="15"/>
      <c r="B37" s="15" t="s">
        <v>1573</v>
      </c>
      <c r="C37" s="15"/>
      <c r="D37" s="15"/>
      <c r="E37" s="15"/>
      <c r="F37" s="15"/>
      <c r="G37" s="15"/>
      <c r="H37" s="15"/>
      <c r="I37" s="15"/>
      <c r="J37" s="15"/>
      <c r="K37" s="15"/>
      <c r="L37" s="15"/>
      <c r="M37" s="6"/>
      <c r="N37" s="15"/>
      <c r="O37" s="15"/>
      <c r="P37" s="15"/>
      <c r="Q37" s="15"/>
      <c r="R37" s="15"/>
      <c r="S37" s="15"/>
      <c r="T37" s="15"/>
      <c r="U37" s="15"/>
      <c r="V37" s="15"/>
      <c r="W37" s="15"/>
      <c r="X37" s="15"/>
      <c r="Y37" s="15"/>
      <c r="Z37" s="15"/>
    </row>
    <row r="38" spans="1:26" ht="6" customHeight="1">
      <c r="A38" s="15"/>
      <c r="B38" s="15"/>
      <c r="C38" s="15"/>
      <c r="D38" s="15"/>
      <c r="E38" s="15"/>
      <c r="F38" s="15"/>
      <c r="G38" s="15"/>
      <c r="H38" s="15"/>
      <c r="I38" s="15"/>
      <c r="J38" s="15"/>
      <c r="K38" s="15"/>
      <c r="L38" s="15"/>
      <c r="M38" s="6"/>
      <c r="N38" s="15"/>
      <c r="O38" s="15"/>
      <c r="P38" s="15"/>
      <c r="Q38" s="15"/>
      <c r="R38" s="15"/>
      <c r="S38" s="15"/>
      <c r="T38" s="15"/>
      <c r="U38" s="15"/>
      <c r="V38" s="15"/>
      <c r="W38" s="15"/>
      <c r="X38" s="15"/>
      <c r="Y38" s="15"/>
      <c r="Z38" s="15"/>
    </row>
    <row r="39" spans="1:26">
      <c r="A39" s="80"/>
      <c r="B39" s="1995" t="s">
        <v>1574</v>
      </c>
      <c r="C39" s="1949"/>
      <c r="D39" s="1949"/>
      <c r="E39" s="1949"/>
      <c r="F39" s="1949"/>
      <c r="G39" s="1949"/>
      <c r="H39" s="1949"/>
      <c r="I39" s="1949"/>
      <c r="J39" s="1949"/>
      <c r="K39" s="1950"/>
      <c r="L39" s="80"/>
      <c r="M39" s="80"/>
      <c r="N39" s="80"/>
      <c r="O39" s="80"/>
      <c r="P39" s="80"/>
      <c r="Q39" s="80"/>
      <c r="R39" s="80"/>
      <c r="S39" s="80"/>
      <c r="T39" s="80"/>
      <c r="U39" s="80"/>
      <c r="V39" s="80"/>
      <c r="W39" s="80"/>
      <c r="X39" s="80"/>
      <c r="Y39" s="80"/>
      <c r="Z39" s="80"/>
    </row>
    <row r="40" spans="1:26" ht="12" customHeight="1">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row>
    <row r="41" spans="1:26" ht="12" customHeight="1">
      <c r="A41" s="15"/>
      <c r="B41" s="15" t="s">
        <v>1575</v>
      </c>
      <c r="C41" s="15"/>
      <c r="D41" s="15"/>
      <c r="E41" s="15"/>
      <c r="F41" s="15"/>
      <c r="G41" s="15"/>
      <c r="H41" s="15"/>
      <c r="I41" s="15"/>
      <c r="J41" s="15"/>
      <c r="K41" s="15"/>
      <c r="L41" s="15"/>
      <c r="M41" s="6"/>
      <c r="N41" s="15"/>
      <c r="O41" s="15"/>
      <c r="P41" s="15"/>
      <c r="Q41" s="15"/>
      <c r="R41" s="15"/>
      <c r="S41" s="15"/>
      <c r="T41" s="15"/>
      <c r="U41" s="15"/>
      <c r="V41" s="15"/>
      <c r="W41" s="15"/>
      <c r="X41" s="15"/>
      <c r="Y41" s="15"/>
      <c r="Z41" s="15"/>
    </row>
    <row r="42" spans="1:26" ht="12" customHeight="1">
      <c r="A42" s="15"/>
      <c r="B42" s="582"/>
      <c r="C42" s="582"/>
      <c r="D42" s="582"/>
      <c r="E42" s="582"/>
      <c r="F42" s="582"/>
      <c r="G42" s="582"/>
      <c r="H42" s="582"/>
      <c r="I42" s="582"/>
      <c r="J42" s="582"/>
      <c r="K42" s="582"/>
      <c r="L42" s="15"/>
      <c r="M42" s="6"/>
      <c r="N42" s="15"/>
      <c r="O42" s="15"/>
      <c r="P42" s="15"/>
      <c r="Q42" s="15"/>
      <c r="R42" s="15"/>
      <c r="S42" s="15"/>
      <c r="T42" s="15"/>
      <c r="U42" s="15"/>
      <c r="V42" s="15"/>
      <c r="W42" s="15"/>
      <c r="X42" s="15"/>
      <c r="Y42" s="15"/>
      <c r="Z42" s="15"/>
    </row>
    <row r="43" spans="1:26" ht="12" customHeight="1">
      <c r="A43" s="390"/>
      <c r="B43" s="1994" t="s">
        <v>1576</v>
      </c>
      <c r="C43" s="1977"/>
      <c r="D43" s="1977"/>
      <c r="E43" s="1977"/>
      <c r="F43" s="1977"/>
      <c r="G43" s="1977"/>
      <c r="H43" s="1977"/>
      <c r="I43" s="1977"/>
      <c r="J43" s="1977"/>
      <c r="K43" s="1978"/>
      <c r="L43" s="409"/>
      <c r="M43" s="6"/>
      <c r="N43" s="15"/>
      <c r="O43" s="15"/>
      <c r="P43" s="15"/>
      <c r="Q43" s="15"/>
      <c r="R43" s="15"/>
      <c r="S43" s="15"/>
      <c r="T43" s="15"/>
      <c r="U43" s="15"/>
      <c r="V43" s="15"/>
      <c r="W43" s="15"/>
      <c r="X43" s="15"/>
      <c r="Y43" s="15"/>
      <c r="Z43" s="15"/>
    </row>
    <row r="44" spans="1:26" ht="12" customHeight="1">
      <c r="A44" s="390"/>
      <c r="B44" s="1346"/>
      <c r="C44" s="1172"/>
      <c r="D44" s="1172"/>
      <c r="E44" s="1172"/>
      <c r="F44" s="1172"/>
      <c r="G44" s="1172"/>
      <c r="H44" s="1172"/>
      <c r="I44" s="1172"/>
      <c r="J44" s="1172"/>
      <c r="K44" s="1347"/>
      <c r="L44" s="409"/>
      <c r="M44" s="6"/>
      <c r="N44" s="15"/>
      <c r="O44" s="15"/>
      <c r="P44" s="15"/>
      <c r="Q44" s="15"/>
      <c r="R44" s="15"/>
      <c r="S44" s="15"/>
      <c r="T44" s="15"/>
      <c r="U44" s="15"/>
      <c r="V44" s="15"/>
      <c r="W44" s="15"/>
      <c r="X44" s="15"/>
      <c r="Y44" s="15"/>
      <c r="Z44" s="15"/>
    </row>
    <row r="45" spans="1:26" ht="12" customHeight="1">
      <c r="A45" s="390"/>
      <c r="B45" s="1346"/>
      <c r="C45" s="1172"/>
      <c r="D45" s="1172"/>
      <c r="E45" s="1172"/>
      <c r="F45" s="1172"/>
      <c r="G45" s="1172"/>
      <c r="H45" s="1172"/>
      <c r="I45" s="1172"/>
      <c r="J45" s="1172"/>
      <c r="K45" s="1347"/>
      <c r="L45" s="409"/>
      <c r="M45" s="6"/>
      <c r="N45" s="15"/>
      <c r="O45" s="15"/>
      <c r="P45" s="15"/>
      <c r="Q45" s="15"/>
      <c r="R45" s="15"/>
      <c r="S45" s="15"/>
      <c r="T45" s="15"/>
      <c r="U45" s="15"/>
      <c r="V45" s="15"/>
      <c r="W45" s="15"/>
      <c r="X45" s="15"/>
      <c r="Y45" s="15"/>
      <c r="Z45" s="15"/>
    </row>
    <row r="46" spans="1:26" ht="12" customHeight="1">
      <c r="A46" s="390"/>
      <c r="B46" s="1154"/>
      <c r="C46" s="1155"/>
      <c r="D46" s="1155"/>
      <c r="E46" s="1155"/>
      <c r="F46" s="1155"/>
      <c r="G46" s="1155"/>
      <c r="H46" s="1155"/>
      <c r="I46" s="1155"/>
      <c r="J46" s="1155"/>
      <c r="K46" s="1156"/>
      <c r="L46" s="409"/>
      <c r="M46" s="6"/>
      <c r="N46" s="15"/>
      <c r="O46" s="15"/>
      <c r="P46" s="15"/>
      <c r="Q46" s="15"/>
      <c r="R46" s="15"/>
      <c r="S46" s="15"/>
      <c r="T46" s="15"/>
      <c r="U46" s="15"/>
      <c r="V46" s="15"/>
      <c r="W46" s="15"/>
      <c r="X46" s="15"/>
      <c r="Y46" s="15"/>
      <c r="Z46" s="15"/>
    </row>
    <row r="47" spans="1:26" ht="12" customHeight="1">
      <c r="A47" s="15"/>
      <c r="B47" s="397"/>
      <c r="C47" s="397"/>
      <c r="D47" s="397"/>
      <c r="E47" s="397"/>
      <c r="F47" s="397"/>
      <c r="G47" s="397"/>
      <c r="H47" s="397"/>
      <c r="I47" s="397"/>
      <c r="J47" s="397"/>
      <c r="K47" s="397"/>
      <c r="L47" s="15"/>
      <c r="M47" s="6"/>
      <c r="N47" s="15"/>
      <c r="O47" s="15"/>
      <c r="P47" s="15"/>
      <c r="Q47" s="15"/>
      <c r="R47" s="15"/>
      <c r="S47" s="15"/>
      <c r="T47" s="15"/>
      <c r="U47" s="15"/>
      <c r="V47" s="15"/>
      <c r="W47" s="15"/>
      <c r="X47" s="15"/>
      <c r="Y47" s="15"/>
      <c r="Z47" s="15"/>
    </row>
    <row r="48" spans="1:26" ht="12" customHeight="1">
      <c r="A48" s="15"/>
      <c r="B48" s="15" t="s">
        <v>1577</v>
      </c>
      <c r="C48" s="15"/>
      <c r="D48" s="15"/>
      <c r="E48" s="15"/>
      <c r="F48" s="15"/>
      <c r="G48" s="15"/>
      <c r="H48" s="15"/>
      <c r="I48" s="15"/>
      <c r="J48" s="15"/>
      <c r="K48" s="15"/>
      <c r="L48" s="15"/>
      <c r="M48" s="6"/>
      <c r="N48" s="15"/>
      <c r="O48" s="15"/>
      <c r="P48" s="15"/>
      <c r="Q48" s="15"/>
      <c r="R48" s="15"/>
      <c r="S48" s="15"/>
      <c r="T48" s="15"/>
      <c r="U48" s="15"/>
      <c r="V48" s="15"/>
      <c r="W48" s="15"/>
      <c r="X48" s="15"/>
      <c r="Y48" s="15"/>
      <c r="Z48" s="15"/>
    </row>
    <row r="49" spans="1:26">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row>
    <row r="50" spans="1:26">
      <c r="A50" s="80"/>
      <c r="B50" s="1987" t="s">
        <v>1578</v>
      </c>
      <c r="C50" s="1941"/>
      <c r="D50" s="1941"/>
      <c r="E50" s="1941"/>
      <c r="F50" s="1941"/>
      <c r="G50" s="1941"/>
      <c r="H50" s="1941"/>
      <c r="I50" s="1941"/>
      <c r="J50" s="1941"/>
      <c r="K50" s="1941"/>
      <c r="L50" s="80"/>
      <c r="M50" s="80"/>
      <c r="N50" s="80"/>
      <c r="O50" s="80"/>
      <c r="P50" s="80"/>
      <c r="Q50" s="80"/>
      <c r="R50" s="80"/>
      <c r="S50" s="80"/>
      <c r="T50" s="80"/>
      <c r="U50" s="80"/>
      <c r="V50" s="80"/>
      <c r="W50" s="80"/>
      <c r="X50" s="80"/>
      <c r="Y50" s="80"/>
      <c r="Z50" s="80"/>
    </row>
    <row r="51" spans="1:26" ht="12" customHeight="1">
      <c r="A51" s="80"/>
      <c r="B51" s="322"/>
      <c r="C51" s="322"/>
      <c r="D51" s="322"/>
      <c r="E51" s="322"/>
      <c r="F51" s="322"/>
      <c r="G51" s="322"/>
      <c r="H51" s="322"/>
      <c r="I51" s="322"/>
      <c r="J51" s="322"/>
      <c r="K51" s="322"/>
      <c r="L51" s="80"/>
      <c r="M51" s="80"/>
      <c r="N51" s="80"/>
      <c r="O51" s="80"/>
      <c r="P51" s="80"/>
      <c r="Q51" s="80"/>
      <c r="R51" s="80"/>
      <c r="S51" s="80"/>
      <c r="T51" s="80"/>
      <c r="U51" s="80"/>
      <c r="V51" s="80"/>
      <c r="W51" s="80"/>
      <c r="X51" s="80"/>
      <c r="Y51" s="80"/>
      <c r="Z51" s="80"/>
    </row>
    <row r="52" spans="1:26" ht="12" customHeight="1">
      <c r="A52" s="13"/>
      <c r="B52" s="13" t="s">
        <v>1579</v>
      </c>
      <c r="C52" s="13"/>
      <c r="D52" s="13"/>
      <c r="E52" s="13"/>
      <c r="F52" s="13"/>
      <c r="G52" s="13"/>
      <c r="H52" s="13"/>
      <c r="I52" s="13"/>
      <c r="J52" s="13"/>
      <c r="K52" s="13"/>
      <c r="L52" s="84" t="s">
        <v>1580</v>
      </c>
      <c r="M52" s="6"/>
      <c r="N52" s="13"/>
      <c r="O52" s="13"/>
      <c r="P52" s="13"/>
      <c r="Q52" s="13"/>
      <c r="R52" s="13"/>
      <c r="S52" s="13"/>
      <c r="T52" s="13"/>
      <c r="U52" s="13"/>
      <c r="V52" s="13"/>
      <c r="W52" s="13"/>
      <c r="X52" s="13"/>
      <c r="Y52" s="13"/>
      <c r="Z52" s="13"/>
    </row>
    <row r="53" spans="1:26" ht="12" customHeight="1">
      <c r="A53" s="13"/>
      <c r="B53" s="13"/>
      <c r="C53" s="13"/>
      <c r="D53" s="1964">
        <v>44742</v>
      </c>
      <c r="E53" s="1965"/>
      <c r="F53" s="1965"/>
      <c r="G53" s="1952"/>
      <c r="H53" s="1964">
        <v>44377</v>
      </c>
      <c r="I53" s="1965"/>
      <c r="J53" s="1965"/>
      <c r="K53" s="1952"/>
      <c r="L53" s="13"/>
      <c r="M53" s="6"/>
      <c r="N53" s="13"/>
      <c r="O53" s="13"/>
      <c r="P53" s="13"/>
      <c r="Q53" s="13"/>
      <c r="R53" s="13"/>
      <c r="S53" s="13"/>
      <c r="T53" s="13"/>
      <c r="U53" s="13"/>
      <c r="V53" s="13"/>
      <c r="W53" s="13"/>
      <c r="X53" s="13"/>
      <c r="Y53" s="13"/>
      <c r="Z53" s="13"/>
    </row>
    <row r="54" spans="1:26" ht="36">
      <c r="A54" s="13"/>
      <c r="B54" s="13"/>
      <c r="C54" s="13"/>
      <c r="D54" s="92" t="s">
        <v>138</v>
      </c>
      <c r="E54" s="92" t="s">
        <v>597</v>
      </c>
      <c r="F54" s="92" t="s">
        <v>140</v>
      </c>
      <c r="G54" s="92" t="s">
        <v>141</v>
      </c>
      <c r="H54" s="92" t="s">
        <v>138</v>
      </c>
      <c r="I54" s="92" t="s">
        <v>597</v>
      </c>
      <c r="J54" s="92" t="s">
        <v>140</v>
      </c>
      <c r="K54" s="92" t="s">
        <v>141</v>
      </c>
      <c r="L54" s="13"/>
      <c r="M54" s="6"/>
      <c r="N54" s="13"/>
      <c r="O54" s="13"/>
      <c r="P54" s="13"/>
      <c r="Q54" s="13"/>
      <c r="R54" s="13"/>
      <c r="S54" s="13"/>
      <c r="T54" s="13"/>
      <c r="U54" s="13"/>
      <c r="V54" s="13"/>
      <c r="W54" s="13"/>
      <c r="X54" s="13"/>
      <c r="Y54" s="13"/>
      <c r="Z54" s="13"/>
    </row>
    <row r="55" spans="1:26" ht="12" customHeight="1">
      <c r="A55" s="13"/>
      <c r="B55" s="13"/>
      <c r="C55" s="13"/>
      <c r="D55" s="94" t="s">
        <v>142</v>
      </c>
      <c r="E55" s="94" t="s">
        <v>142</v>
      </c>
      <c r="F55" s="94" t="s">
        <v>142</v>
      </c>
      <c r="G55" s="94" t="s">
        <v>142</v>
      </c>
      <c r="H55" s="94" t="s">
        <v>142</v>
      </c>
      <c r="I55" s="94" t="s">
        <v>142</v>
      </c>
      <c r="J55" s="94" t="s">
        <v>142</v>
      </c>
      <c r="K55" s="94" t="s">
        <v>142</v>
      </c>
      <c r="L55" s="13"/>
      <c r="M55" s="6"/>
      <c r="N55" s="13"/>
      <c r="O55" s="13"/>
      <c r="P55" s="13"/>
      <c r="Q55" s="13"/>
      <c r="R55" s="13"/>
      <c r="S55" s="13"/>
      <c r="T55" s="13"/>
      <c r="U55" s="13"/>
      <c r="V55" s="13"/>
      <c r="W55" s="13"/>
      <c r="X55" s="13"/>
      <c r="Y55" s="13"/>
      <c r="Z55" s="13"/>
    </row>
    <row r="56" spans="1:26" ht="12" customHeight="1">
      <c r="A56" s="13"/>
      <c r="B56" s="762" t="s">
        <v>1581</v>
      </c>
      <c r="C56" s="762"/>
      <c r="D56" s="13"/>
      <c r="E56" s="13"/>
      <c r="F56" s="13"/>
      <c r="G56" s="13"/>
      <c r="H56" s="13"/>
      <c r="I56" s="94"/>
      <c r="J56" s="94"/>
      <c r="K56" s="94"/>
      <c r="L56" s="13"/>
      <c r="M56" s="6"/>
      <c r="N56" s="13"/>
      <c r="O56" s="13"/>
      <c r="P56" s="13"/>
      <c r="Q56" s="13"/>
      <c r="R56" s="13"/>
      <c r="S56" s="13"/>
      <c r="T56" s="13"/>
      <c r="U56" s="13"/>
      <c r="V56" s="13"/>
      <c r="W56" s="13"/>
      <c r="X56" s="13"/>
      <c r="Y56" s="13"/>
      <c r="Z56" s="13"/>
    </row>
    <row r="57" spans="1:26" ht="51.75" customHeight="1">
      <c r="A57" s="13"/>
      <c r="B57" s="2030" t="s">
        <v>1582</v>
      </c>
      <c r="C57" s="1970"/>
      <c r="D57" s="1801"/>
      <c r="E57" s="1801"/>
      <c r="F57" s="1894">
        <f>SUM(D57:E57)</f>
        <v>0</v>
      </c>
      <c r="G57" s="1801"/>
      <c r="H57" s="1801"/>
      <c r="I57" s="1801"/>
      <c r="J57" s="1894">
        <f>SUM(H57:I57)</f>
        <v>0</v>
      </c>
      <c r="K57" s="1801"/>
      <c r="L57" s="13"/>
      <c r="M57" s="6"/>
      <c r="N57" s="13"/>
      <c r="O57" s="13"/>
      <c r="P57" s="13"/>
      <c r="Q57" s="13"/>
      <c r="R57" s="13"/>
      <c r="S57" s="13"/>
      <c r="T57" s="13"/>
      <c r="U57" s="13"/>
      <c r="V57" s="13"/>
      <c r="W57" s="13"/>
      <c r="X57" s="13"/>
      <c r="Y57" s="13"/>
      <c r="Z57" s="13"/>
    </row>
    <row r="58" spans="1:26" ht="12" customHeight="1">
      <c r="A58" s="84"/>
      <c r="B58" s="84"/>
      <c r="C58" s="84"/>
      <c r="D58" s="1627"/>
      <c r="E58" s="1627"/>
      <c r="F58" s="1627"/>
      <c r="G58" s="1627"/>
      <c r="H58" s="1627"/>
      <c r="I58" s="1627"/>
      <c r="J58" s="1627"/>
      <c r="K58" s="1627"/>
      <c r="L58" s="84"/>
      <c r="M58" s="84"/>
      <c r="N58" s="84"/>
      <c r="O58" s="84"/>
      <c r="P58" s="84"/>
      <c r="Q58" s="84"/>
      <c r="R58" s="84"/>
      <c r="S58" s="84"/>
      <c r="T58" s="84"/>
      <c r="U58" s="84"/>
      <c r="V58" s="84"/>
      <c r="W58" s="84"/>
      <c r="X58" s="84"/>
      <c r="Y58" s="84"/>
      <c r="Z58" s="84"/>
    </row>
    <row r="59" spans="1:26" ht="12" customHeight="1">
      <c r="A59" s="84"/>
      <c r="B59" s="84" t="s">
        <v>1583</v>
      </c>
      <c r="C59" s="84"/>
      <c r="D59" s="1596"/>
      <c r="E59" s="1596"/>
      <c r="F59" s="1856">
        <f>SUM(D59:E59)</f>
        <v>0</v>
      </c>
      <c r="G59" s="1596"/>
      <c r="H59" s="1596"/>
      <c r="I59" s="1617"/>
      <c r="J59" s="1856">
        <f>SUM(H59:I59)</f>
        <v>0</v>
      </c>
      <c r="K59" s="1617"/>
      <c r="L59" s="84"/>
      <c r="M59" s="84"/>
      <c r="N59" s="84"/>
      <c r="O59" s="84"/>
      <c r="P59" s="84"/>
      <c r="Q59" s="84"/>
      <c r="R59" s="84"/>
      <c r="S59" s="84"/>
      <c r="T59" s="84"/>
      <c r="U59" s="84"/>
      <c r="V59" s="84"/>
      <c r="W59" s="84"/>
      <c r="X59" s="84"/>
      <c r="Y59" s="84"/>
      <c r="Z59" s="84"/>
    </row>
    <row r="60" spans="1:26" ht="12" customHeight="1">
      <c r="A60" s="13"/>
      <c r="B60" s="13" t="s">
        <v>1584</v>
      </c>
      <c r="C60" s="13"/>
      <c r="D60" s="1650">
        <f t="shared" ref="D60:K60" si="1">SUM(D58:D59)</f>
        <v>0</v>
      </c>
      <c r="E60" s="1650">
        <f t="shared" si="1"/>
        <v>0</v>
      </c>
      <c r="F60" s="1650">
        <f t="shared" si="1"/>
        <v>0</v>
      </c>
      <c r="G60" s="1650">
        <f t="shared" si="1"/>
        <v>0</v>
      </c>
      <c r="H60" s="1650">
        <f t="shared" si="1"/>
        <v>0</v>
      </c>
      <c r="I60" s="1650">
        <f t="shared" si="1"/>
        <v>0</v>
      </c>
      <c r="J60" s="1650">
        <f t="shared" si="1"/>
        <v>0</v>
      </c>
      <c r="K60" s="1650">
        <f t="shared" si="1"/>
        <v>0</v>
      </c>
      <c r="L60" s="13"/>
      <c r="M60" s="13"/>
      <c r="N60" s="13"/>
      <c r="O60" s="13"/>
      <c r="P60" s="13"/>
      <c r="Q60" s="13"/>
      <c r="R60" s="13"/>
      <c r="S60" s="13"/>
      <c r="T60" s="13"/>
      <c r="U60" s="13"/>
      <c r="V60" s="13"/>
      <c r="W60" s="13"/>
      <c r="X60" s="13"/>
      <c r="Y60" s="13"/>
      <c r="Z60" s="13"/>
    </row>
    <row r="61" spans="1:26" ht="12" customHeight="1">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row>
    <row r="62" spans="1:26" ht="12" customHeight="1">
      <c r="A62" s="108"/>
      <c r="B62" s="108" t="s">
        <v>618</v>
      </c>
      <c r="C62" s="108"/>
      <c r="D62" s="564">
        <f t="shared" ref="D62:K62" si="2">D18-D60</f>
        <v>0</v>
      </c>
      <c r="E62" s="564">
        <f t="shared" si="2"/>
        <v>0</v>
      </c>
      <c r="F62" s="564">
        <f t="shared" si="2"/>
        <v>0</v>
      </c>
      <c r="G62" s="564">
        <f t="shared" si="2"/>
        <v>0</v>
      </c>
      <c r="H62" s="564">
        <f t="shared" si="2"/>
        <v>0</v>
      </c>
      <c r="I62" s="564">
        <f t="shared" si="2"/>
        <v>0</v>
      </c>
      <c r="J62" s="564">
        <f t="shared" si="2"/>
        <v>0</v>
      </c>
      <c r="K62" s="564">
        <f t="shared" si="2"/>
        <v>0</v>
      </c>
      <c r="L62" s="108"/>
      <c r="M62" s="108"/>
      <c r="N62" s="108"/>
      <c r="O62" s="108"/>
      <c r="P62" s="108"/>
      <c r="Q62" s="108"/>
      <c r="R62" s="108"/>
      <c r="S62" s="108"/>
      <c r="T62" s="108"/>
      <c r="U62" s="108"/>
      <c r="V62" s="108"/>
      <c r="W62" s="108"/>
      <c r="X62" s="108"/>
      <c r="Y62" s="108"/>
      <c r="Z62" s="108"/>
    </row>
    <row r="63" spans="1:26" ht="12" customHeight="1">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row>
    <row r="64" spans="1:26" ht="12" customHeight="1">
      <c r="A64" s="13"/>
      <c r="B64" s="13" t="s">
        <v>1585</v>
      </c>
      <c r="C64" s="13"/>
      <c r="D64" s="13"/>
      <c r="E64" s="13"/>
      <c r="F64" s="13"/>
      <c r="G64" s="13"/>
      <c r="H64" s="13"/>
      <c r="I64" s="13"/>
      <c r="J64" s="13"/>
      <c r="K64" s="13"/>
      <c r="L64" s="84" t="s">
        <v>1586</v>
      </c>
      <c r="M64" s="6"/>
      <c r="N64" s="13"/>
      <c r="O64" s="13"/>
      <c r="P64" s="13"/>
      <c r="Q64" s="13"/>
      <c r="R64" s="13"/>
      <c r="S64" s="13"/>
      <c r="T64" s="13"/>
      <c r="U64" s="13"/>
      <c r="V64" s="13"/>
      <c r="W64" s="13"/>
      <c r="X64" s="13"/>
      <c r="Y64" s="13"/>
      <c r="Z64" s="13"/>
    </row>
    <row r="65" spans="1:26" ht="12" customHeight="1">
      <c r="A65" s="13"/>
      <c r="B65" s="13"/>
      <c r="C65" s="13"/>
      <c r="D65" s="13"/>
      <c r="E65" s="13"/>
      <c r="F65" s="13"/>
      <c r="G65" s="13"/>
      <c r="H65" s="13"/>
      <c r="I65" s="13"/>
      <c r="J65" s="13"/>
      <c r="K65" s="13"/>
      <c r="L65" s="13"/>
      <c r="M65" s="6"/>
      <c r="N65" s="13"/>
      <c r="O65" s="13"/>
      <c r="P65" s="13"/>
      <c r="Q65" s="13"/>
      <c r="R65" s="13"/>
      <c r="S65" s="13"/>
      <c r="T65" s="13"/>
      <c r="U65" s="13"/>
      <c r="V65" s="13"/>
      <c r="W65" s="13"/>
      <c r="X65" s="13"/>
      <c r="Y65" s="13"/>
      <c r="Z65" s="13"/>
    </row>
    <row r="66" spans="1:26" ht="12" customHeight="1">
      <c r="A66" s="13"/>
      <c r="B66" s="13"/>
      <c r="C66" s="13"/>
      <c r="D66" s="1964">
        <v>44742</v>
      </c>
      <c r="E66" s="1965"/>
      <c r="F66" s="1965"/>
      <c r="G66" s="1952"/>
      <c r="H66" s="1964">
        <v>44377</v>
      </c>
      <c r="I66" s="1965"/>
      <c r="J66" s="1965"/>
      <c r="K66" s="1952"/>
      <c r="L66" s="13"/>
      <c r="M66" s="6"/>
      <c r="N66" s="13"/>
      <c r="O66" s="13"/>
      <c r="P66" s="13"/>
      <c r="Q66" s="13"/>
      <c r="R66" s="13"/>
      <c r="S66" s="13"/>
      <c r="T66" s="13"/>
      <c r="U66" s="13"/>
      <c r="V66" s="13"/>
      <c r="W66" s="13"/>
      <c r="X66" s="13"/>
      <c r="Y66" s="13"/>
      <c r="Z66" s="13"/>
    </row>
    <row r="67" spans="1:26" ht="36">
      <c r="A67" s="13"/>
      <c r="B67" s="13"/>
      <c r="C67" s="13"/>
      <c r="D67" s="92" t="s">
        <v>138</v>
      </c>
      <c r="E67" s="92" t="s">
        <v>597</v>
      </c>
      <c r="F67" s="92" t="s">
        <v>140</v>
      </c>
      <c r="G67" s="92" t="s">
        <v>141</v>
      </c>
      <c r="H67" s="92" t="s">
        <v>138</v>
      </c>
      <c r="I67" s="92" t="s">
        <v>597</v>
      </c>
      <c r="J67" s="92" t="s">
        <v>140</v>
      </c>
      <c r="K67" s="92" t="s">
        <v>141</v>
      </c>
      <c r="L67" s="13"/>
      <c r="M67" s="6"/>
      <c r="N67" s="13"/>
      <c r="O67" s="13"/>
      <c r="P67" s="13"/>
      <c r="Q67" s="13"/>
      <c r="R67" s="13"/>
      <c r="S67" s="13"/>
      <c r="T67" s="13"/>
      <c r="U67" s="13"/>
      <c r="V67" s="13"/>
      <c r="W67" s="13"/>
      <c r="X67" s="13"/>
      <c r="Y67" s="13"/>
      <c r="Z67" s="13"/>
    </row>
    <row r="68" spans="1:26" ht="12" customHeight="1">
      <c r="A68" s="13"/>
      <c r="B68" s="13"/>
      <c r="C68" s="13"/>
      <c r="D68" s="94" t="s">
        <v>142</v>
      </c>
      <c r="E68" s="94" t="s">
        <v>142</v>
      </c>
      <c r="F68" s="94" t="s">
        <v>142</v>
      </c>
      <c r="G68" s="94" t="s">
        <v>142</v>
      </c>
      <c r="H68" s="94" t="s">
        <v>142</v>
      </c>
      <c r="I68" s="94" t="s">
        <v>142</v>
      </c>
      <c r="J68" s="94" t="s">
        <v>142</v>
      </c>
      <c r="K68" s="94" t="s">
        <v>142</v>
      </c>
      <c r="L68" s="13"/>
      <c r="M68" s="6"/>
      <c r="N68" s="13"/>
      <c r="O68" s="13"/>
      <c r="P68" s="13"/>
      <c r="Q68" s="13"/>
      <c r="R68" s="13"/>
      <c r="S68" s="13"/>
      <c r="T68" s="13"/>
      <c r="U68" s="13"/>
      <c r="V68" s="13"/>
      <c r="W68" s="13"/>
      <c r="X68" s="13"/>
      <c r="Y68" s="13"/>
      <c r="Z68" s="13"/>
    </row>
    <row r="69" spans="1:26" ht="12" customHeight="1">
      <c r="A69" s="13"/>
      <c r="B69" s="84" t="s">
        <v>1587</v>
      </c>
      <c r="C69" s="84"/>
      <c r="D69" s="13"/>
      <c r="E69" s="13"/>
      <c r="F69" s="13"/>
      <c r="G69" s="13"/>
      <c r="H69" s="13"/>
      <c r="I69" s="13"/>
      <c r="J69" s="13"/>
      <c r="K69" s="13"/>
      <c r="L69" s="13"/>
      <c r="M69" s="6"/>
      <c r="N69" s="13"/>
      <c r="O69" s="13"/>
      <c r="P69" s="13"/>
      <c r="Q69" s="13"/>
      <c r="R69" s="13"/>
      <c r="S69" s="13"/>
      <c r="T69" s="13"/>
      <c r="U69" s="13"/>
      <c r="V69" s="13"/>
      <c r="W69" s="13"/>
      <c r="X69" s="13"/>
      <c r="Y69" s="13"/>
      <c r="Z69" s="13"/>
    </row>
    <row r="70" spans="1:26" ht="24.75" customHeight="1">
      <c r="A70" s="13"/>
      <c r="B70" s="2030" t="s">
        <v>1588</v>
      </c>
      <c r="C70" s="1970"/>
      <c r="D70" s="1802">
        <f t="shared" ref="D70:K70" si="3">D19</f>
        <v>0</v>
      </c>
      <c r="E70" s="1802">
        <f t="shared" si="3"/>
        <v>0</v>
      </c>
      <c r="F70" s="1802">
        <f t="shared" si="3"/>
        <v>0</v>
      </c>
      <c r="G70" s="1802">
        <f t="shared" si="3"/>
        <v>0</v>
      </c>
      <c r="H70" s="1802">
        <f t="shared" si="3"/>
        <v>0</v>
      </c>
      <c r="I70" s="1802">
        <f t="shared" si="3"/>
        <v>0</v>
      </c>
      <c r="J70" s="1802">
        <f t="shared" si="3"/>
        <v>0</v>
      </c>
      <c r="K70" s="1802">
        <f t="shared" si="3"/>
        <v>0</v>
      </c>
      <c r="L70" s="13"/>
      <c r="M70" s="6"/>
      <c r="N70" s="13"/>
      <c r="O70" s="13"/>
      <c r="P70" s="13"/>
      <c r="Q70" s="13"/>
      <c r="R70" s="13"/>
      <c r="S70" s="13"/>
      <c r="T70" s="13"/>
      <c r="U70" s="13"/>
      <c r="V70" s="13"/>
      <c r="W70" s="13"/>
      <c r="X70" s="13"/>
      <c r="Y70" s="13"/>
      <c r="Z70" s="13"/>
    </row>
    <row r="71" spans="1:26" ht="12" customHeight="1">
      <c r="A71" s="13"/>
      <c r="B71" s="13"/>
      <c r="C71" s="13"/>
      <c r="D71" s="13"/>
      <c r="E71" s="13"/>
      <c r="F71" s="13"/>
      <c r="G71" s="13"/>
      <c r="H71" s="13"/>
      <c r="I71" s="13"/>
      <c r="J71" s="13"/>
      <c r="K71" s="13"/>
      <c r="L71" s="13"/>
      <c r="M71" s="6"/>
      <c r="N71" s="13"/>
      <c r="O71" s="13"/>
      <c r="P71" s="13"/>
      <c r="Q71" s="13"/>
      <c r="R71" s="13"/>
      <c r="S71" s="13"/>
      <c r="T71" s="13"/>
      <c r="U71" s="13"/>
      <c r="V71" s="13"/>
      <c r="W71" s="13"/>
      <c r="X71" s="13"/>
      <c r="Y71" s="13"/>
      <c r="Z71" s="13"/>
    </row>
    <row r="72" spans="1:26" ht="28.5" customHeight="1">
      <c r="A72" s="80"/>
      <c r="B72" s="2111" t="s">
        <v>1589</v>
      </c>
      <c r="C72" s="1949"/>
      <c r="D72" s="1949"/>
      <c r="E72" s="1949"/>
      <c r="F72" s="1949"/>
      <c r="G72" s="1949"/>
      <c r="H72" s="1949"/>
      <c r="I72" s="1949"/>
      <c r="J72" s="1949"/>
      <c r="K72" s="1950"/>
      <c r="L72" s="80"/>
      <c r="M72" s="80"/>
      <c r="N72" s="80"/>
      <c r="O72" s="80"/>
      <c r="P72" s="80"/>
      <c r="Q72" s="80"/>
      <c r="R72" s="80"/>
      <c r="S72" s="80"/>
      <c r="T72" s="80"/>
      <c r="U72" s="80"/>
      <c r="V72" s="80"/>
      <c r="W72" s="80"/>
      <c r="X72" s="80"/>
      <c r="Y72" s="80"/>
      <c r="Z72" s="80"/>
    </row>
    <row r="73" spans="1:26" ht="12" customHeight="1">
      <c r="A73" s="80"/>
      <c r="B73" s="246"/>
      <c r="C73" s="246"/>
      <c r="D73" s="246"/>
      <c r="E73" s="246"/>
      <c r="F73" s="246"/>
      <c r="G73" s="246"/>
      <c r="H73" s="246"/>
      <c r="I73" s="246"/>
      <c r="J73" s="246"/>
      <c r="K73" s="246"/>
      <c r="L73" s="80"/>
      <c r="M73" s="80"/>
      <c r="N73" s="80"/>
      <c r="O73" s="80"/>
      <c r="P73" s="80"/>
      <c r="Q73" s="80"/>
      <c r="R73" s="80"/>
      <c r="S73" s="80"/>
      <c r="T73" s="80"/>
      <c r="U73" s="80"/>
      <c r="V73" s="80"/>
      <c r="W73" s="80"/>
      <c r="X73" s="80"/>
      <c r="Y73" s="80"/>
      <c r="Z73" s="80"/>
    </row>
    <row r="74" spans="1:26" ht="12" customHeight="1">
      <c r="A74" s="80"/>
      <c r="B74" s="15" t="s">
        <v>1590</v>
      </c>
      <c r="C74" s="15"/>
      <c r="D74" s="80"/>
      <c r="E74" s="80"/>
      <c r="F74" s="80"/>
      <c r="G74" s="80"/>
      <c r="H74" s="80"/>
      <c r="I74" s="80"/>
      <c r="J74" s="80"/>
      <c r="K74" s="80"/>
      <c r="L74" s="80"/>
      <c r="M74" s="80"/>
      <c r="N74" s="80"/>
      <c r="O74" s="80"/>
      <c r="P74" s="80"/>
      <c r="Q74" s="80"/>
      <c r="R74" s="80"/>
      <c r="S74" s="80"/>
      <c r="T74" s="80"/>
      <c r="U74" s="80"/>
      <c r="V74" s="80"/>
      <c r="W74" s="80"/>
      <c r="X74" s="80"/>
      <c r="Y74" s="80"/>
      <c r="Z74" s="80"/>
    </row>
    <row r="75" spans="1:26" ht="12" customHeight="1">
      <c r="A75" s="80"/>
      <c r="B75" s="80"/>
      <c r="C75" s="80"/>
      <c r="D75" s="80"/>
      <c r="E75" s="80"/>
      <c r="F75" s="80"/>
      <c r="G75" s="80"/>
      <c r="H75" s="80"/>
      <c r="I75" s="80"/>
      <c r="J75" s="80"/>
      <c r="K75" s="80"/>
      <c r="L75" s="80" t="s">
        <v>1591</v>
      </c>
      <c r="M75" s="80"/>
      <c r="N75" s="80"/>
      <c r="O75" s="80"/>
      <c r="P75" s="80"/>
      <c r="Q75" s="80"/>
      <c r="R75" s="80"/>
      <c r="S75" s="80"/>
      <c r="T75" s="80"/>
      <c r="U75" s="80"/>
      <c r="V75" s="80"/>
      <c r="W75" s="80"/>
      <c r="X75" s="80"/>
      <c r="Y75" s="80"/>
      <c r="Z75" s="80"/>
    </row>
    <row r="76" spans="1:26">
      <c r="A76" s="80"/>
      <c r="B76" s="1995" t="s">
        <v>1592</v>
      </c>
      <c r="C76" s="1949"/>
      <c r="D76" s="1949"/>
      <c r="E76" s="1949"/>
      <c r="F76" s="1949"/>
      <c r="G76" s="1949"/>
      <c r="H76" s="1949"/>
      <c r="I76" s="1949"/>
      <c r="J76" s="1949"/>
      <c r="K76" s="1950"/>
      <c r="L76" s="80"/>
      <c r="M76" s="80"/>
      <c r="N76" s="80"/>
      <c r="O76" s="80"/>
      <c r="P76" s="80"/>
      <c r="Q76" s="80"/>
      <c r="R76" s="80"/>
      <c r="S76" s="80"/>
      <c r="T76" s="80"/>
      <c r="U76" s="80"/>
      <c r="V76" s="80"/>
      <c r="W76" s="80"/>
      <c r="X76" s="80"/>
      <c r="Y76" s="80"/>
      <c r="Z76" s="80"/>
    </row>
    <row r="77" spans="1:26" ht="24.75">
      <c r="A77" s="80"/>
      <c r="B77" s="80"/>
      <c r="C77" s="80"/>
      <c r="D77" s="80"/>
      <c r="E77" s="80"/>
      <c r="F77" s="1143" t="s">
        <v>1593</v>
      </c>
      <c r="G77" s="1143" t="s">
        <v>1593</v>
      </c>
      <c r="H77" s="1143" t="s">
        <v>1593</v>
      </c>
      <c r="I77" s="1143" t="s">
        <v>1594</v>
      </c>
      <c r="J77" s="165" t="s">
        <v>232</v>
      </c>
      <c r="K77" s="763" t="s">
        <v>653</v>
      </c>
      <c r="L77" s="80"/>
      <c r="M77" s="80"/>
      <c r="N77" s="80"/>
      <c r="O77" s="80"/>
      <c r="P77" s="80"/>
      <c r="Q77" s="80"/>
      <c r="R77" s="80"/>
      <c r="S77" s="80"/>
      <c r="T77" s="80"/>
      <c r="U77" s="80"/>
      <c r="V77" s="80"/>
      <c r="W77" s="80"/>
      <c r="X77" s="80"/>
      <c r="Y77" s="80"/>
      <c r="Z77" s="80"/>
    </row>
    <row r="78" spans="1:26" ht="12" customHeight="1">
      <c r="A78" s="80"/>
      <c r="B78" s="764">
        <v>44742</v>
      </c>
      <c r="C78" s="80"/>
      <c r="D78" s="80"/>
      <c r="E78" s="80"/>
      <c r="F78" s="165" t="s">
        <v>142</v>
      </c>
      <c r="G78" s="165" t="s">
        <v>142</v>
      </c>
      <c r="H78" s="165" t="s">
        <v>142</v>
      </c>
      <c r="I78" s="165" t="s">
        <v>142</v>
      </c>
      <c r="J78" s="165" t="s">
        <v>142</v>
      </c>
      <c r="K78" s="165" t="s">
        <v>142</v>
      </c>
      <c r="L78" s="80"/>
      <c r="M78" s="80"/>
      <c r="N78" s="80"/>
      <c r="O78" s="80"/>
      <c r="P78" s="80"/>
      <c r="Q78" s="80"/>
      <c r="R78" s="80"/>
      <c r="S78" s="80"/>
      <c r="T78" s="80"/>
      <c r="U78" s="80"/>
      <c r="V78" s="80"/>
      <c r="W78" s="80"/>
      <c r="X78" s="80"/>
      <c r="Y78" s="80"/>
      <c r="Z78" s="80"/>
    </row>
    <row r="79" spans="1:26" ht="12" customHeight="1">
      <c r="A79" s="80"/>
      <c r="B79" s="80" t="s">
        <v>1595</v>
      </c>
      <c r="C79" s="80"/>
      <c r="D79" s="80"/>
      <c r="E79" s="80"/>
      <c r="F79" s="1349">
        <v>0</v>
      </c>
      <c r="G79" s="1349">
        <v>0</v>
      </c>
      <c r="H79" s="1349">
        <v>0</v>
      </c>
      <c r="I79" s="1349">
        <v>0</v>
      </c>
      <c r="J79" s="765"/>
      <c r="K79" s="765"/>
      <c r="L79" s="80"/>
      <c r="M79" s="80"/>
      <c r="N79" s="80"/>
      <c r="O79" s="80"/>
      <c r="P79" s="80"/>
      <c r="Q79" s="80"/>
      <c r="R79" s="80"/>
      <c r="S79" s="80"/>
      <c r="T79" s="80"/>
      <c r="U79" s="80"/>
      <c r="V79" s="80"/>
      <c r="W79" s="80"/>
      <c r="X79" s="80"/>
      <c r="Y79" s="80"/>
      <c r="Z79" s="80"/>
    </row>
    <row r="80" spans="1:26" ht="12" customHeight="1">
      <c r="A80" s="80"/>
      <c r="B80" s="80"/>
      <c r="C80" s="80"/>
      <c r="D80" s="80"/>
      <c r="E80" s="80"/>
      <c r="F80" s="80"/>
      <c r="G80" s="80"/>
      <c r="H80" s="80"/>
      <c r="I80" s="80"/>
      <c r="L80" s="80"/>
      <c r="M80" s="80"/>
      <c r="N80" s="80"/>
      <c r="O80" s="80"/>
      <c r="P80" s="80"/>
      <c r="Q80" s="80"/>
      <c r="R80" s="80"/>
      <c r="S80" s="80"/>
      <c r="T80" s="80"/>
      <c r="U80" s="80"/>
      <c r="V80" s="80"/>
      <c r="W80" s="80"/>
      <c r="X80" s="80"/>
      <c r="Y80" s="80"/>
      <c r="Z80" s="80"/>
    </row>
    <row r="81" spans="1:26" ht="12" customHeight="1">
      <c r="A81" s="80"/>
      <c r="B81" s="80" t="s">
        <v>1596</v>
      </c>
      <c r="C81" s="80"/>
      <c r="D81" s="80"/>
      <c r="E81" s="80"/>
      <c r="F81" s="1596"/>
      <c r="G81" s="1596"/>
      <c r="H81" s="1596"/>
      <c r="I81" s="1596"/>
      <c r="J81" s="1519">
        <f t="shared" ref="J81:J84" si="4">SUM(F81:I81)</f>
        <v>0</v>
      </c>
      <c r="K81" s="1577"/>
      <c r="L81" s="80"/>
      <c r="M81" s="80"/>
      <c r="N81" s="80"/>
      <c r="O81" s="80"/>
      <c r="P81" s="80"/>
      <c r="Q81" s="80"/>
      <c r="R81" s="80"/>
      <c r="S81" s="80"/>
      <c r="T81" s="80"/>
      <c r="U81" s="80"/>
      <c r="V81" s="80"/>
      <c r="W81" s="80"/>
      <c r="X81" s="80"/>
      <c r="Y81" s="80"/>
      <c r="Z81" s="80"/>
    </row>
    <row r="82" spans="1:26" ht="12" customHeight="1">
      <c r="A82" s="80"/>
      <c r="B82" s="80" t="s">
        <v>1597</v>
      </c>
      <c r="C82" s="80"/>
      <c r="D82" s="80"/>
      <c r="E82" s="80"/>
      <c r="F82" s="1596"/>
      <c r="G82" s="1596"/>
      <c r="H82" s="1596"/>
      <c r="I82" s="1596"/>
      <c r="J82" s="1519">
        <f t="shared" si="4"/>
        <v>0</v>
      </c>
      <c r="K82" s="1596"/>
      <c r="L82" s="80"/>
      <c r="M82" s="80"/>
      <c r="N82" s="80"/>
      <c r="O82" s="80"/>
      <c r="P82" s="80"/>
      <c r="Q82" s="80"/>
      <c r="R82" s="80"/>
      <c r="S82" s="80"/>
      <c r="T82" s="80"/>
      <c r="U82" s="80"/>
      <c r="V82" s="80"/>
      <c r="W82" s="80"/>
      <c r="X82" s="80"/>
      <c r="Y82" s="80"/>
      <c r="Z82" s="80"/>
    </row>
    <row r="83" spans="1:26" ht="12" customHeight="1">
      <c r="A83" s="80"/>
      <c r="B83" s="80" t="s">
        <v>1598</v>
      </c>
      <c r="C83" s="80"/>
      <c r="D83" s="80"/>
      <c r="E83" s="80"/>
      <c r="F83" s="1596"/>
      <c r="G83" s="1596"/>
      <c r="H83" s="1596"/>
      <c r="I83" s="1596"/>
      <c r="J83" s="1519">
        <f t="shared" si="4"/>
        <v>0</v>
      </c>
      <c r="K83" s="1596"/>
      <c r="L83" s="80"/>
      <c r="M83" s="80"/>
      <c r="N83" s="80"/>
      <c r="O83" s="80"/>
      <c r="P83" s="80"/>
      <c r="Q83" s="80"/>
      <c r="R83" s="80"/>
      <c r="S83" s="80"/>
      <c r="T83" s="80"/>
      <c r="U83" s="80"/>
      <c r="V83" s="80"/>
      <c r="W83" s="80"/>
      <c r="X83" s="80"/>
      <c r="Y83" s="80"/>
      <c r="Z83" s="80"/>
    </row>
    <row r="84" spans="1:26" ht="12" customHeight="1">
      <c r="A84" s="80"/>
      <c r="B84" s="80" t="s">
        <v>1599</v>
      </c>
      <c r="C84" s="80"/>
      <c r="D84" s="80"/>
      <c r="E84" s="80"/>
      <c r="F84" s="1596"/>
      <c r="G84" s="1596"/>
      <c r="H84" s="1596"/>
      <c r="I84" s="1596"/>
      <c r="J84" s="1519">
        <f t="shared" si="4"/>
        <v>0</v>
      </c>
      <c r="K84" s="1596"/>
      <c r="L84" s="80"/>
      <c r="M84" s="80"/>
      <c r="N84" s="80"/>
      <c r="O84" s="80"/>
      <c r="P84" s="80"/>
      <c r="Q84" s="80"/>
      <c r="R84" s="80"/>
      <c r="S84" s="80"/>
      <c r="T84" s="80"/>
      <c r="U84" s="80"/>
      <c r="V84" s="80"/>
      <c r="W84" s="80"/>
      <c r="X84" s="80"/>
      <c r="Y84" s="80"/>
      <c r="Z84" s="80"/>
    </row>
    <row r="85" spans="1:26" ht="12" customHeight="1">
      <c r="A85" s="80"/>
      <c r="B85" s="80" t="s">
        <v>1600</v>
      </c>
      <c r="C85" s="80"/>
      <c r="D85" s="80"/>
      <c r="E85" s="80"/>
      <c r="F85" s="1686">
        <f t="shared" ref="F85:K85" si="5">SUM(F81:F84)</f>
        <v>0</v>
      </c>
      <c r="G85" s="1686">
        <f t="shared" si="5"/>
        <v>0</v>
      </c>
      <c r="H85" s="1686">
        <f t="shared" si="5"/>
        <v>0</v>
      </c>
      <c r="I85" s="1686">
        <f t="shared" si="5"/>
        <v>0</v>
      </c>
      <c r="J85" s="1686">
        <f t="shared" si="5"/>
        <v>0</v>
      </c>
      <c r="K85" s="1686">
        <f t="shared" si="5"/>
        <v>0</v>
      </c>
      <c r="L85" s="80"/>
      <c r="M85" s="80"/>
      <c r="N85" s="80"/>
      <c r="O85" s="80"/>
      <c r="P85" s="80"/>
      <c r="Q85" s="80"/>
      <c r="R85" s="80"/>
      <c r="S85" s="80"/>
      <c r="T85" s="80"/>
      <c r="U85" s="80"/>
      <c r="V85" s="80"/>
      <c r="W85" s="80"/>
      <c r="X85" s="80"/>
      <c r="Y85" s="80"/>
      <c r="Z85" s="80"/>
    </row>
    <row r="86" spans="1:26" ht="12" customHeight="1">
      <c r="A86" s="80"/>
      <c r="B86" s="80" t="s">
        <v>1601</v>
      </c>
      <c r="C86" s="80"/>
      <c r="D86" s="80"/>
      <c r="E86" s="80"/>
      <c r="F86" s="1803">
        <f t="shared" ref="F86:K86" si="6">F79*F85</f>
        <v>0</v>
      </c>
      <c r="G86" s="1803">
        <f t="shared" si="6"/>
        <v>0</v>
      </c>
      <c r="H86" s="1803">
        <f t="shared" si="6"/>
        <v>0</v>
      </c>
      <c r="I86" s="1803">
        <f t="shared" si="6"/>
        <v>0</v>
      </c>
      <c r="J86" s="1803">
        <f t="shared" si="6"/>
        <v>0</v>
      </c>
      <c r="K86" s="1803">
        <f t="shared" si="6"/>
        <v>0</v>
      </c>
      <c r="L86" s="80"/>
      <c r="M86" s="80"/>
      <c r="N86" s="80"/>
      <c r="O86" s="80"/>
      <c r="P86" s="80"/>
      <c r="Q86" s="80"/>
      <c r="R86" s="80"/>
      <c r="S86" s="80"/>
      <c r="T86" s="80"/>
      <c r="U86" s="80"/>
      <c r="V86" s="80"/>
      <c r="W86" s="80"/>
      <c r="X86" s="80"/>
      <c r="Y86" s="80"/>
      <c r="Z86" s="80"/>
    </row>
    <row r="87" spans="1:26" ht="12" customHeight="1">
      <c r="A87" s="80"/>
      <c r="B87" s="80"/>
      <c r="C87" s="80"/>
      <c r="D87" s="80"/>
      <c r="E87" s="80"/>
      <c r="F87" s="1589"/>
      <c r="G87" s="1589"/>
      <c r="H87" s="1589"/>
      <c r="I87" s="1589"/>
      <c r="J87" s="1518"/>
      <c r="K87" s="1518"/>
      <c r="L87" s="80"/>
      <c r="M87" s="80"/>
      <c r="N87" s="80"/>
      <c r="O87" s="80"/>
      <c r="P87" s="80"/>
      <c r="Q87" s="80"/>
      <c r="R87" s="80"/>
      <c r="S87" s="80"/>
      <c r="T87" s="80"/>
      <c r="U87" s="80"/>
      <c r="V87" s="80"/>
      <c r="W87" s="80"/>
      <c r="X87" s="80"/>
      <c r="Y87" s="80"/>
      <c r="Z87" s="80"/>
    </row>
    <row r="88" spans="1:26" ht="12" customHeight="1">
      <c r="A88" s="80"/>
      <c r="B88" s="80" t="s">
        <v>890</v>
      </c>
      <c r="C88" s="80"/>
      <c r="D88" s="80"/>
      <c r="E88" s="80"/>
      <c r="F88" s="1596"/>
      <c r="G88" s="1596"/>
      <c r="H88" s="1596"/>
      <c r="I88" s="1596"/>
      <c r="J88" s="1519">
        <f t="shared" ref="J88:J90" si="7">SUM(F88:I88)</f>
        <v>0</v>
      </c>
      <c r="K88" s="1577"/>
      <c r="L88" s="80"/>
      <c r="M88" s="80"/>
      <c r="N88" s="80"/>
      <c r="O88" s="80"/>
      <c r="P88" s="80"/>
      <c r="Q88" s="80"/>
      <c r="R88" s="80"/>
      <c r="S88" s="80"/>
      <c r="T88" s="80"/>
      <c r="U88" s="80"/>
      <c r="V88" s="80"/>
      <c r="W88" s="80"/>
      <c r="X88" s="80"/>
      <c r="Y88" s="80"/>
      <c r="Z88" s="80"/>
    </row>
    <row r="89" spans="1:26" ht="12" customHeight="1">
      <c r="A89" s="80"/>
      <c r="B89" s="80" t="s">
        <v>1602</v>
      </c>
      <c r="C89" s="80"/>
      <c r="D89" s="80"/>
      <c r="E89" s="80"/>
      <c r="F89" s="1596"/>
      <c r="G89" s="1596"/>
      <c r="H89" s="1596"/>
      <c r="I89" s="1596"/>
      <c r="J89" s="1519">
        <f t="shared" si="7"/>
        <v>0</v>
      </c>
      <c r="K89" s="1577"/>
      <c r="L89" s="80"/>
      <c r="M89" s="80"/>
      <c r="N89" s="80"/>
      <c r="O89" s="80"/>
      <c r="P89" s="80"/>
      <c r="Q89" s="80"/>
      <c r="R89" s="80"/>
      <c r="S89" s="80"/>
      <c r="T89" s="80"/>
      <c r="U89" s="80"/>
      <c r="V89" s="80"/>
      <c r="W89" s="80"/>
      <c r="X89" s="80"/>
      <c r="Y89" s="80"/>
      <c r="Z89" s="80"/>
    </row>
    <row r="90" spans="1:26" ht="12" customHeight="1">
      <c r="A90" s="80"/>
      <c r="B90" s="80" t="s">
        <v>1603</v>
      </c>
      <c r="C90" s="80"/>
      <c r="D90" s="80"/>
      <c r="E90" s="80"/>
      <c r="F90" s="1596"/>
      <c r="G90" s="1596"/>
      <c r="H90" s="1596"/>
      <c r="I90" s="1596"/>
      <c r="J90" s="1519">
        <f t="shared" si="7"/>
        <v>0</v>
      </c>
      <c r="K90" s="1577"/>
      <c r="L90" s="80"/>
      <c r="M90" s="80"/>
      <c r="N90" s="80"/>
      <c r="O90" s="80"/>
      <c r="P90" s="80"/>
      <c r="Q90" s="80"/>
      <c r="R90" s="80"/>
      <c r="S90" s="80"/>
      <c r="T90" s="80"/>
      <c r="U90" s="80"/>
      <c r="V90" s="80"/>
      <c r="W90" s="80"/>
      <c r="X90" s="80"/>
      <c r="Y90" s="80"/>
      <c r="Z90" s="80"/>
    </row>
    <row r="91" spans="1:26" ht="12" customHeight="1">
      <c r="A91" s="80"/>
      <c r="B91" s="80"/>
      <c r="C91" s="80"/>
      <c r="D91" s="80"/>
      <c r="E91" s="80"/>
      <c r="F91" s="1686">
        <f t="shared" ref="F91:K91" si="8">F89+F90</f>
        <v>0</v>
      </c>
      <c r="G91" s="1686">
        <f t="shared" si="8"/>
        <v>0</v>
      </c>
      <c r="H91" s="1686">
        <f t="shared" si="8"/>
        <v>0</v>
      </c>
      <c r="I91" s="1686">
        <f t="shared" si="8"/>
        <v>0</v>
      </c>
      <c r="J91" s="1686">
        <f t="shared" si="8"/>
        <v>0</v>
      </c>
      <c r="K91" s="1686">
        <f t="shared" si="8"/>
        <v>0</v>
      </c>
      <c r="L91" s="80"/>
      <c r="M91" s="80"/>
      <c r="N91" s="80"/>
      <c r="O91" s="80"/>
      <c r="P91" s="80"/>
      <c r="Q91" s="80"/>
      <c r="R91" s="80"/>
      <c r="S91" s="80"/>
      <c r="T91" s="80"/>
      <c r="U91" s="80"/>
      <c r="V91" s="80"/>
      <c r="W91" s="80"/>
      <c r="X91" s="80"/>
      <c r="Y91" s="80"/>
      <c r="Z91" s="80"/>
    </row>
    <row r="92" spans="1:26" ht="12" customHeight="1">
      <c r="A92" s="80"/>
      <c r="B92" s="80"/>
      <c r="C92" s="80"/>
      <c r="D92" s="80"/>
      <c r="E92" s="80"/>
      <c r="F92" s="1589"/>
      <c r="G92" s="1589"/>
      <c r="H92" s="1589"/>
      <c r="I92" s="1589"/>
      <c r="J92" s="1518"/>
      <c r="K92" s="1518"/>
      <c r="L92" s="80"/>
      <c r="M92" s="80"/>
      <c r="N92" s="80"/>
      <c r="O92" s="80"/>
      <c r="P92" s="80"/>
      <c r="Q92" s="80"/>
      <c r="R92" s="80"/>
      <c r="S92" s="80"/>
      <c r="T92" s="80"/>
      <c r="U92" s="80"/>
      <c r="V92" s="80"/>
      <c r="W92" s="80"/>
      <c r="X92" s="80"/>
      <c r="Y92" s="80"/>
      <c r="Z92" s="80"/>
    </row>
    <row r="93" spans="1:26" ht="15.75" customHeight="1">
      <c r="A93" s="80"/>
      <c r="B93" s="80" t="s">
        <v>1604</v>
      </c>
      <c r="C93" s="80"/>
      <c r="D93" s="80"/>
      <c r="E93" s="80"/>
      <c r="F93" s="1760">
        <f t="shared" ref="F93:I93" si="9">F79*F89</f>
        <v>0</v>
      </c>
      <c r="G93" s="1760">
        <f t="shared" si="9"/>
        <v>0</v>
      </c>
      <c r="H93" s="1760">
        <f t="shared" si="9"/>
        <v>0</v>
      </c>
      <c r="I93" s="1760">
        <f t="shared" si="9"/>
        <v>0</v>
      </c>
      <c r="J93" s="1760">
        <f t="shared" ref="J93:J94" si="10">SUM(F93:I93)</f>
        <v>0</v>
      </c>
      <c r="K93" s="1804"/>
      <c r="L93" s="80"/>
      <c r="M93" s="80"/>
      <c r="N93" s="80"/>
      <c r="O93" s="80"/>
      <c r="P93" s="80"/>
      <c r="Q93" s="80"/>
      <c r="R93" s="80"/>
      <c r="S93" s="80"/>
      <c r="T93" s="80"/>
      <c r="U93" s="80"/>
      <c r="V93" s="80"/>
      <c r="W93" s="80"/>
      <c r="X93" s="80"/>
      <c r="Y93" s="80"/>
      <c r="Z93" s="80"/>
    </row>
    <row r="94" spans="1:26" ht="15" customHeight="1">
      <c r="A94" s="80"/>
      <c r="B94" s="80" t="s">
        <v>1605</v>
      </c>
      <c r="C94" s="80"/>
      <c r="D94" s="80"/>
      <c r="E94" s="80"/>
      <c r="F94" s="1760">
        <f t="shared" ref="F94:I94" si="11">F79*F90</f>
        <v>0</v>
      </c>
      <c r="G94" s="1760">
        <f t="shared" si="11"/>
        <v>0</v>
      </c>
      <c r="H94" s="1760">
        <f t="shared" si="11"/>
        <v>0</v>
      </c>
      <c r="I94" s="1760">
        <f t="shared" si="11"/>
        <v>0</v>
      </c>
      <c r="J94" s="1760">
        <f t="shared" si="10"/>
        <v>0</v>
      </c>
      <c r="K94" s="1804"/>
      <c r="L94" s="80"/>
      <c r="M94" s="80"/>
      <c r="N94" s="80"/>
      <c r="O94" s="80"/>
      <c r="P94" s="80"/>
      <c r="Q94" s="80"/>
      <c r="R94" s="80"/>
      <c r="S94" s="80"/>
      <c r="T94" s="80"/>
      <c r="U94" s="80"/>
      <c r="V94" s="80"/>
      <c r="W94" s="80"/>
      <c r="X94" s="80"/>
      <c r="Y94" s="80"/>
      <c r="Z94" s="80"/>
    </row>
    <row r="95" spans="1:26" ht="12" customHeight="1">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row>
    <row r="96" spans="1:26" ht="12" customHeight="1">
      <c r="A96" s="80"/>
      <c r="B96" s="80" t="s">
        <v>1606</v>
      </c>
      <c r="C96" s="80"/>
      <c r="D96" s="80"/>
      <c r="E96" s="80"/>
      <c r="F96" s="1596"/>
      <c r="G96" s="1596"/>
      <c r="H96" s="1596"/>
      <c r="I96" s="1596"/>
      <c r="J96" s="1589">
        <f t="shared" ref="J96:J98" si="12">SUM(F96:I96)</f>
        <v>0</v>
      </c>
      <c r="K96" s="1596"/>
      <c r="L96" s="80"/>
      <c r="M96" s="80"/>
      <c r="N96" s="80"/>
      <c r="O96" s="80"/>
      <c r="P96" s="80"/>
      <c r="Q96" s="80"/>
      <c r="R96" s="80"/>
      <c r="S96" s="80"/>
      <c r="T96" s="80"/>
      <c r="U96" s="80"/>
      <c r="V96" s="80"/>
      <c r="W96" s="80"/>
      <c r="X96" s="80"/>
      <c r="Y96" s="80"/>
      <c r="Z96" s="80"/>
    </row>
    <row r="97" spans="1:26" ht="12" customHeight="1">
      <c r="A97" s="80"/>
      <c r="B97" s="80" t="s">
        <v>1607</v>
      </c>
      <c r="C97" s="80"/>
      <c r="D97" s="80"/>
      <c r="E97" s="80"/>
      <c r="F97" s="1596"/>
      <c r="G97" s="1596"/>
      <c r="H97" s="1596"/>
      <c r="I97" s="1596"/>
      <c r="J97" s="1589">
        <f t="shared" si="12"/>
        <v>0</v>
      </c>
      <c r="K97" s="1577"/>
      <c r="L97" s="80"/>
      <c r="M97" s="80"/>
      <c r="N97" s="80"/>
      <c r="O97" s="80"/>
      <c r="P97" s="80"/>
      <c r="Q97" s="80"/>
      <c r="R97" s="80"/>
      <c r="S97" s="80"/>
      <c r="T97" s="80"/>
      <c r="U97" s="80"/>
      <c r="V97" s="80"/>
      <c r="W97" s="80"/>
      <c r="X97" s="80"/>
      <c r="Y97" s="80"/>
      <c r="Z97" s="80"/>
    </row>
    <row r="98" spans="1:26" ht="12" customHeight="1">
      <c r="A98" s="80"/>
      <c r="B98" s="80" t="s">
        <v>1608</v>
      </c>
      <c r="C98" s="80"/>
      <c r="D98" s="80"/>
      <c r="E98" s="80"/>
      <c r="F98" s="1596"/>
      <c r="G98" s="1596"/>
      <c r="H98" s="1596"/>
      <c r="I98" s="1596"/>
      <c r="J98" s="1589">
        <f t="shared" si="12"/>
        <v>0</v>
      </c>
      <c r="K98" s="1577"/>
      <c r="L98" s="80"/>
      <c r="M98" s="80"/>
      <c r="N98" s="80"/>
      <c r="O98" s="80"/>
      <c r="P98" s="80"/>
      <c r="Q98" s="80"/>
      <c r="R98" s="80"/>
      <c r="S98" s="80"/>
      <c r="T98" s="80"/>
      <c r="U98" s="80"/>
      <c r="V98" s="80"/>
      <c r="W98" s="80"/>
      <c r="X98" s="80"/>
      <c r="Y98" s="80"/>
      <c r="Z98" s="80"/>
    </row>
    <row r="99" spans="1:26" ht="12" customHeight="1">
      <c r="A99" s="80"/>
      <c r="B99" s="80" t="s">
        <v>1609</v>
      </c>
      <c r="C99" s="80"/>
      <c r="D99" s="80"/>
      <c r="E99" s="80"/>
      <c r="F99" s="1686">
        <f t="shared" ref="F99:K99" si="13">SUM(F96:F98)</f>
        <v>0</v>
      </c>
      <c r="G99" s="1686">
        <f t="shared" si="13"/>
        <v>0</v>
      </c>
      <c r="H99" s="1686">
        <f t="shared" si="13"/>
        <v>0</v>
      </c>
      <c r="I99" s="1686">
        <f t="shared" si="13"/>
        <v>0</v>
      </c>
      <c r="J99" s="1686">
        <f t="shared" si="13"/>
        <v>0</v>
      </c>
      <c r="K99" s="1686">
        <f t="shared" si="13"/>
        <v>0</v>
      </c>
      <c r="L99" s="80"/>
      <c r="M99" s="80"/>
      <c r="N99" s="80"/>
      <c r="O99" s="80"/>
      <c r="P99" s="80"/>
      <c r="Q99" s="80"/>
      <c r="R99" s="80"/>
      <c r="S99" s="80"/>
      <c r="T99" s="80"/>
      <c r="U99" s="80"/>
      <c r="V99" s="80"/>
      <c r="W99" s="80"/>
      <c r="X99" s="80"/>
      <c r="Y99" s="80"/>
      <c r="Z99" s="80"/>
    </row>
    <row r="100" spans="1:26" ht="12" customHeight="1">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2" customHeight="1">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2" customHeight="1">
      <c r="A102" s="80"/>
      <c r="B102" s="764">
        <v>44742</v>
      </c>
      <c r="C102" s="80"/>
      <c r="D102" s="80"/>
      <c r="E102" s="80"/>
      <c r="F102" s="165" t="s">
        <v>142</v>
      </c>
      <c r="G102" s="165" t="s">
        <v>142</v>
      </c>
      <c r="H102" s="165" t="s">
        <v>142</v>
      </c>
      <c r="I102" s="165" t="s">
        <v>142</v>
      </c>
      <c r="J102" s="165" t="s">
        <v>142</v>
      </c>
      <c r="K102" s="165" t="s">
        <v>142</v>
      </c>
      <c r="L102" s="80"/>
      <c r="M102" s="80"/>
      <c r="N102" s="80"/>
      <c r="O102" s="80"/>
      <c r="P102" s="80"/>
      <c r="Q102" s="80"/>
      <c r="R102" s="80"/>
      <c r="S102" s="80"/>
      <c r="T102" s="80"/>
      <c r="U102" s="80"/>
      <c r="V102" s="80"/>
      <c r="W102" s="80"/>
      <c r="X102" s="80"/>
      <c r="Y102" s="80"/>
      <c r="Z102" s="80"/>
    </row>
    <row r="103" spans="1:26" ht="12" customHeight="1">
      <c r="A103" s="80"/>
      <c r="B103" s="80" t="s">
        <v>1595</v>
      </c>
      <c r="C103" s="80"/>
      <c r="D103" s="80"/>
      <c r="E103" s="80"/>
      <c r="F103" s="1349">
        <v>0</v>
      </c>
      <c r="G103" s="1349">
        <v>0</v>
      </c>
      <c r="H103" s="1349">
        <v>0</v>
      </c>
      <c r="I103" s="1349">
        <v>0</v>
      </c>
      <c r="J103" s="1349"/>
      <c r="K103" s="1349"/>
      <c r="L103" s="80"/>
      <c r="M103" s="80"/>
      <c r="N103" s="80"/>
      <c r="O103" s="80"/>
      <c r="P103" s="80"/>
      <c r="Q103" s="80"/>
      <c r="R103" s="80"/>
      <c r="S103" s="80"/>
      <c r="T103" s="80"/>
      <c r="U103" s="80"/>
      <c r="V103" s="80"/>
      <c r="W103" s="80"/>
      <c r="X103" s="80"/>
      <c r="Y103" s="80"/>
      <c r="Z103" s="80"/>
    </row>
    <row r="104" spans="1:26" ht="12" customHeight="1">
      <c r="A104" s="80"/>
      <c r="B104" s="80"/>
      <c r="C104" s="80"/>
      <c r="D104" s="80"/>
      <c r="E104" s="80"/>
      <c r="F104" s="80"/>
      <c r="G104" s="80"/>
      <c r="H104" s="80"/>
      <c r="I104" s="80"/>
      <c r="L104" s="80"/>
      <c r="M104" s="80"/>
      <c r="N104" s="80"/>
      <c r="O104" s="80"/>
      <c r="P104" s="80"/>
      <c r="Q104" s="80"/>
      <c r="R104" s="80"/>
      <c r="S104" s="80"/>
      <c r="T104" s="80"/>
      <c r="U104" s="80"/>
      <c r="V104" s="80"/>
      <c r="W104" s="80"/>
      <c r="X104" s="80"/>
      <c r="Y104" s="80"/>
      <c r="Z104" s="80"/>
    </row>
    <row r="105" spans="1:26" ht="12" customHeight="1">
      <c r="A105" s="80"/>
      <c r="B105" s="80" t="s">
        <v>1596</v>
      </c>
      <c r="C105" s="80"/>
      <c r="D105" s="80"/>
      <c r="E105" s="80"/>
      <c r="F105" s="1596"/>
      <c r="G105" s="1596"/>
      <c r="H105" s="1596"/>
      <c r="I105" s="1596"/>
      <c r="J105" s="1519">
        <f t="shared" ref="J105:J108" si="14">SUM(F105:I105)</f>
        <v>0</v>
      </c>
      <c r="K105" s="1577"/>
      <c r="L105" s="80"/>
      <c r="M105" s="80"/>
      <c r="N105" s="80"/>
      <c r="O105" s="80"/>
      <c r="P105" s="80"/>
      <c r="Q105" s="80"/>
      <c r="R105" s="80"/>
      <c r="S105" s="80"/>
      <c r="T105" s="80"/>
      <c r="U105" s="80"/>
      <c r="V105" s="80"/>
      <c r="W105" s="80"/>
      <c r="X105" s="80"/>
      <c r="Y105" s="80"/>
      <c r="Z105" s="80"/>
    </row>
    <row r="106" spans="1:26" ht="12" customHeight="1">
      <c r="A106" s="80"/>
      <c r="B106" s="80" t="s">
        <v>1597</v>
      </c>
      <c r="C106" s="80"/>
      <c r="D106" s="80"/>
      <c r="E106" s="80"/>
      <c r="F106" s="1596"/>
      <c r="G106" s="1596"/>
      <c r="H106" s="1596"/>
      <c r="I106" s="1596"/>
      <c r="J106" s="1519">
        <f t="shared" si="14"/>
        <v>0</v>
      </c>
      <c r="K106" s="1596"/>
      <c r="L106" s="80"/>
      <c r="M106" s="80"/>
      <c r="N106" s="80"/>
      <c r="O106" s="80"/>
      <c r="P106" s="80"/>
      <c r="Q106" s="80"/>
      <c r="R106" s="80"/>
      <c r="S106" s="80"/>
      <c r="T106" s="80"/>
      <c r="U106" s="80"/>
      <c r="V106" s="80"/>
      <c r="W106" s="80"/>
      <c r="X106" s="80"/>
      <c r="Y106" s="80"/>
      <c r="Z106" s="80"/>
    </row>
    <row r="107" spans="1:26" ht="12" customHeight="1">
      <c r="A107" s="80"/>
      <c r="B107" s="80" t="s">
        <v>1598</v>
      </c>
      <c r="C107" s="80"/>
      <c r="D107" s="80"/>
      <c r="E107" s="80"/>
      <c r="F107" s="1596"/>
      <c r="G107" s="1596"/>
      <c r="H107" s="1596"/>
      <c r="I107" s="1596"/>
      <c r="J107" s="1519">
        <f t="shared" si="14"/>
        <v>0</v>
      </c>
      <c r="K107" s="1596"/>
      <c r="L107" s="80"/>
      <c r="M107" s="80"/>
      <c r="N107" s="80"/>
      <c r="O107" s="80"/>
      <c r="P107" s="80"/>
      <c r="Q107" s="80"/>
      <c r="R107" s="80"/>
      <c r="S107" s="80"/>
      <c r="T107" s="80"/>
      <c r="U107" s="80"/>
      <c r="V107" s="80"/>
      <c r="W107" s="80"/>
      <c r="X107" s="80"/>
      <c r="Y107" s="80"/>
      <c r="Z107" s="80"/>
    </row>
    <row r="108" spans="1:26" ht="12" customHeight="1">
      <c r="A108" s="80"/>
      <c r="B108" s="80" t="s">
        <v>1599</v>
      </c>
      <c r="C108" s="80"/>
      <c r="D108" s="80"/>
      <c r="E108" s="80"/>
      <c r="F108" s="1596"/>
      <c r="G108" s="1596"/>
      <c r="H108" s="1596"/>
      <c r="I108" s="1596"/>
      <c r="J108" s="1519">
        <f t="shared" si="14"/>
        <v>0</v>
      </c>
      <c r="K108" s="1596"/>
      <c r="L108" s="80"/>
      <c r="M108" s="80"/>
      <c r="N108" s="80"/>
      <c r="O108" s="80"/>
      <c r="P108" s="80"/>
      <c r="Q108" s="80"/>
      <c r="R108" s="80"/>
      <c r="S108" s="80"/>
      <c r="T108" s="80"/>
      <c r="U108" s="80"/>
      <c r="V108" s="80"/>
      <c r="W108" s="80"/>
      <c r="X108" s="80"/>
      <c r="Y108" s="80"/>
      <c r="Z108" s="80"/>
    </row>
    <row r="109" spans="1:26" ht="12" customHeight="1">
      <c r="A109" s="80"/>
      <c r="B109" s="80" t="s">
        <v>1600</v>
      </c>
      <c r="C109" s="80"/>
      <c r="D109" s="80"/>
      <c r="E109" s="80"/>
      <c r="F109" s="1686">
        <f t="shared" ref="F109:K109" si="15">SUM(F105:F108)</f>
        <v>0</v>
      </c>
      <c r="G109" s="1686">
        <f t="shared" si="15"/>
        <v>0</v>
      </c>
      <c r="H109" s="1686">
        <f t="shared" si="15"/>
        <v>0</v>
      </c>
      <c r="I109" s="1686">
        <f t="shared" si="15"/>
        <v>0</v>
      </c>
      <c r="J109" s="1686">
        <f t="shared" si="15"/>
        <v>0</v>
      </c>
      <c r="K109" s="1686">
        <f t="shared" si="15"/>
        <v>0</v>
      </c>
      <c r="L109" s="80"/>
      <c r="M109" s="80"/>
      <c r="N109" s="80"/>
      <c r="O109" s="80"/>
      <c r="P109" s="80"/>
      <c r="Q109" s="80"/>
      <c r="R109" s="80"/>
      <c r="S109" s="80"/>
      <c r="T109" s="80"/>
      <c r="U109" s="80"/>
      <c r="V109" s="80"/>
      <c r="W109" s="80"/>
      <c r="X109" s="80"/>
      <c r="Y109" s="80"/>
      <c r="Z109" s="80"/>
    </row>
    <row r="110" spans="1:26" ht="12" customHeight="1">
      <c r="A110" s="80"/>
      <c r="B110" s="80" t="s">
        <v>1601</v>
      </c>
      <c r="C110" s="80"/>
      <c r="D110" s="80"/>
      <c r="E110" s="80"/>
      <c r="F110" s="1803">
        <f t="shared" ref="F110:K110" si="16">F103*F109</f>
        <v>0</v>
      </c>
      <c r="G110" s="1803">
        <f t="shared" si="16"/>
        <v>0</v>
      </c>
      <c r="H110" s="1803">
        <f t="shared" si="16"/>
        <v>0</v>
      </c>
      <c r="I110" s="1803">
        <f t="shared" si="16"/>
        <v>0</v>
      </c>
      <c r="J110" s="1803">
        <f t="shared" si="16"/>
        <v>0</v>
      </c>
      <c r="K110" s="1803">
        <f t="shared" si="16"/>
        <v>0</v>
      </c>
      <c r="L110" s="80"/>
      <c r="M110" s="80"/>
      <c r="N110" s="80"/>
      <c r="O110" s="80"/>
      <c r="P110" s="80"/>
      <c r="Q110" s="80"/>
      <c r="R110" s="80"/>
      <c r="S110" s="80"/>
      <c r="T110" s="80"/>
      <c r="U110" s="80"/>
      <c r="V110" s="80"/>
      <c r="W110" s="80"/>
      <c r="X110" s="80"/>
      <c r="Y110" s="80"/>
      <c r="Z110" s="80"/>
    </row>
    <row r="111" spans="1:26" ht="12" customHeight="1">
      <c r="A111" s="80"/>
      <c r="B111" s="80"/>
      <c r="C111" s="80"/>
      <c r="D111" s="80"/>
      <c r="E111" s="80"/>
      <c r="F111" s="1589"/>
      <c r="G111" s="1589"/>
      <c r="H111" s="1589"/>
      <c r="I111" s="1589"/>
      <c r="J111" s="1518"/>
      <c r="K111" s="1518"/>
      <c r="L111" s="80"/>
      <c r="M111" s="80"/>
      <c r="N111" s="80"/>
      <c r="O111" s="80"/>
      <c r="P111" s="80"/>
      <c r="Q111" s="80"/>
      <c r="R111" s="80"/>
      <c r="S111" s="80"/>
      <c r="T111" s="80"/>
      <c r="U111" s="80"/>
      <c r="V111" s="80"/>
      <c r="W111" s="80"/>
      <c r="X111" s="80"/>
      <c r="Y111" s="80"/>
      <c r="Z111" s="80"/>
    </row>
    <row r="112" spans="1:26" ht="12" customHeight="1">
      <c r="A112" s="80"/>
      <c r="B112" s="80" t="s">
        <v>890</v>
      </c>
      <c r="C112" s="80"/>
      <c r="D112" s="80"/>
      <c r="E112" s="80"/>
      <c r="F112" s="1596"/>
      <c r="G112" s="1596"/>
      <c r="H112" s="1596"/>
      <c r="I112" s="1596"/>
      <c r="J112" s="1519">
        <f t="shared" ref="J112:J114" si="17">SUM(F112:I112)</f>
        <v>0</v>
      </c>
      <c r="K112" s="1577"/>
      <c r="L112" s="80"/>
      <c r="M112" s="80"/>
      <c r="N112" s="80"/>
      <c r="O112" s="80"/>
      <c r="P112" s="80"/>
      <c r="Q112" s="80"/>
      <c r="R112" s="80"/>
      <c r="S112" s="80"/>
      <c r="T112" s="80"/>
      <c r="U112" s="80"/>
      <c r="V112" s="80"/>
      <c r="W112" s="80"/>
      <c r="X112" s="80"/>
      <c r="Y112" s="80"/>
      <c r="Z112" s="80"/>
    </row>
    <row r="113" spans="1:26" ht="12" customHeight="1">
      <c r="A113" s="80"/>
      <c r="B113" s="80" t="s">
        <v>1602</v>
      </c>
      <c r="C113" s="80"/>
      <c r="D113" s="80"/>
      <c r="E113" s="80"/>
      <c r="F113" s="1596"/>
      <c r="G113" s="1596"/>
      <c r="H113" s="1596"/>
      <c r="I113" s="1596"/>
      <c r="J113" s="1519">
        <f t="shared" si="17"/>
        <v>0</v>
      </c>
      <c r="K113" s="1577"/>
      <c r="L113" s="80"/>
      <c r="M113" s="80"/>
      <c r="N113" s="80"/>
      <c r="O113" s="80"/>
      <c r="P113" s="80"/>
      <c r="Q113" s="80"/>
      <c r="R113" s="80"/>
      <c r="S113" s="80"/>
      <c r="T113" s="80"/>
      <c r="U113" s="80"/>
      <c r="V113" s="80"/>
      <c r="W113" s="80"/>
      <c r="X113" s="80"/>
      <c r="Y113" s="80"/>
      <c r="Z113" s="80"/>
    </row>
    <row r="114" spans="1:26" ht="12" customHeight="1">
      <c r="A114" s="80"/>
      <c r="B114" s="80" t="s">
        <v>1603</v>
      </c>
      <c r="C114" s="80"/>
      <c r="D114" s="80"/>
      <c r="E114" s="80"/>
      <c r="F114" s="1596"/>
      <c r="G114" s="1596"/>
      <c r="H114" s="1596"/>
      <c r="I114" s="1596"/>
      <c r="J114" s="1519">
        <f t="shared" si="17"/>
        <v>0</v>
      </c>
      <c r="K114" s="1577"/>
      <c r="L114" s="80"/>
      <c r="M114" s="80"/>
      <c r="N114" s="80"/>
      <c r="O114" s="80"/>
      <c r="P114" s="80"/>
      <c r="Q114" s="80"/>
      <c r="R114" s="80"/>
      <c r="S114" s="80"/>
      <c r="T114" s="80"/>
      <c r="U114" s="80"/>
      <c r="V114" s="80"/>
      <c r="W114" s="80"/>
      <c r="X114" s="80"/>
      <c r="Y114" s="80"/>
      <c r="Z114" s="80"/>
    </row>
    <row r="115" spans="1:26" ht="12" customHeight="1">
      <c r="A115" s="80"/>
      <c r="B115" s="80"/>
      <c r="C115" s="80"/>
      <c r="D115" s="80"/>
      <c r="E115" s="80"/>
      <c r="F115" s="1686">
        <f t="shared" ref="F115:K115" si="18">F113+F114</f>
        <v>0</v>
      </c>
      <c r="G115" s="1686">
        <f t="shared" si="18"/>
        <v>0</v>
      </c>
      <c r="H115" s="1686">
        <f t="shared" si="18"/>
        <v>0</v>
      </c>
      <c r="I115" s="1686">
        <f t="shared" si="18"/>
        <v>0</v>
      </c>
      <c r="J115" s="1686">
        <f t="shared" si="18"/>
        <v>0</v>
      </c>
      <c r="K115" s="1686">
        <f t="shared" si="18"/>
        <v>0</v>
      </c>
      <c r="L115" s="80"/>
      <c r="M115" s="80"/>
      <c r="N115" s="80"/>
      <c r="O115" s="80"/>
      <c r="P115" s="80"/>
      <c r="Q115" s="80"/>
      <c r="R115" s="80"/>
      <c r="S115" s="80"/>
      <c r="T115" s="80"/>
      <c r="U115" s="80"/>
      <c r="V115" s="80"/>
      <c r="W115" s="80"/>
      <c r="X115" s="80"/>
      <c r="Y115" s="80"/>
      <c r="Z115" s="80"/>
    </row>
    <row r="116" spans="1:26" ht="12" customHeight="1">
      <c r="A116" s="80"/>
      <c r="B116" s="80"/>
      <c r="C116" s="80"/>
      <c r="D116" s="80"/>
      <c r="E116" s="80"/>
      <c r="F116" s="1589"/>
      <c r="G116" s="1589"/>
      <c r="H116" s="1589"/>
      <c r="I116" s="1589"/>
      <c r="J116" s="1518"/>
      <c r="K116" s="1518"/>
      <c r="L116" s="80"/>
      <c r="M116" s="80"/>
      <c r="N116" s="80"/>
      <c r="O116" s="80"/>
      <c r="P116" s="80"/>
      <c r="Q116" s="80"/>
      <c r="R116" s="80"/>
      <c r="S116" s="80"/>
      <c r="T116" s="80"/>
      <c r="U116" s="80"/>
      <c r="V116" s="80"/>
      <c r="W116" s="80"/>
      <c r="X116" s="80"/>
      <c r="Y116" s="80"/>
      <c r="Z116" s="80"/>
    </row>
    <row r="117" spans="1:26" ht="15.75" customHeight="1">
      <c r="A117" s="80"/>
      <c r="B117" s="80" t="s">
        <v>1604</v>
      </c>
      <c r="C117" s="80"/>
      <c r="D117" s="80"/>
      <c r="E117" s="80"/>
      <c r="F117" s="1760">
        <f t="shared" ref="F117:I117" si="19">F103*F113</f>
        <v>0</v>
      </c>
      <c r="G117" s="1760">
        <f t="shared" si="19"/>
        <v>0</v>
      </c>
      <c r="H117" s="1760">
        <f t="shared" si="19"/>
        <v>0</v>
      </c>
      <c r="I117" s="1760">
        <f t="shared" si="19"/>
        <v>0</v>
      </c>
      <c r="J117" s="1760">
        <f t="shared" ref="J117:J118" si="20">SUM(F117:I117)</f>
        <v>0</v>
      </c>
      <c r="K117" s="1804"/>
      <c r="L117" s="80"/>
      <c r="M117" s="80"/>
      <c r="N117" s="80"/>
      <c r="O117" s="80"/>
      <c r="P117" s="80"/>
      <c r="Q117" s="80"/>
      <c r="R117" s="80"/>
      <c r="S117" s="80"/>
      <c r="T117" s="80"/>
      <c r="U117" s="80"/>
      <c r="V117" s="80"/>
      <c r="W117" s="80"/>
      <c r="X117" s="80"/>
      <c r="Y117" s="80"/>
      <c r="Z117" s="80"/>
    </row>
    <row r="118" spans="1:26" ht="15" customHeight="1">
      <c r="A118" s="80"/>
      <c r="B118" s="80" t="s">
        <v>1605</v>
      </c>
      <c r="C118" s="80"/>
      <c r="D118" s="80"/>
      <c r="E118" s="80"/>
      <c r="F118" s="1760">
        <f t="shared" ref="F118:I118" si="21">F103*F114</f>
        <v>0</v>
      </c>
      <c r="G118" s="1760">
        <f t="shared" si="21"/>
        <v>0</v>
      </c>
      <c r="H118" s="1760">
        <f t="shared" si="21"/>
        <v>0</v>
      </c>
      <c r="I118" s="1760">
        <f t="shared" si="21"/>
        <v>0</v>
      </c>
      <c r="J118" s="1760">
        <f t="shared" si="20"/>
        <v>0</v>
      </c>
      <c r="K118" s="1804"/>
      <c r="L118" s="80"/>
      <c r="M118" s="80"/>
      <c r="N118" s="80"/>
      <c r="O118" s="80"/>
      <c r="P118" s="80"/>
      <c r="Q118" s="80"/>
      <c r="R118" s="80"/>
      <c r="S118" s="80"/>
      <c r="T118" s="80"/>
      <c r="U118" s="80"/>
      <c r="V118" s="80"/>
      <c r="W118" s="80"/>
      <c r="X118" s="80"/>
      <c r="Y118" s="80"/>
      <c r="Z118" s="80"/>
    </row>
    <row r="119" spans="1:26" ht="12" customHeight="1">
      <c r="A119" s="80"/>
      <c r="B119" s="80"/>
      <c r="C119" s="80"/>
      <c r="D119" s="80"/>
      <c r="E119" s="80"/>
      <c r="F119" s="1589"/>
      <c r="G119" s="1589"/>
      <c r="H119" s="1589"/>
      <c r="I119" s="1589"/>
      <c r="J119" s="1589"/>
      <c r="K119" s="1589"/>
      <c r="L119" s="80"/>
      <c r="M119" s="80"/>
      <c r="N119" s="80"/>
      <c r="O119" s="80"/>
      <c r="P119" s="80"/>
      <c r="Q119" s="80"/>
      <c r="R119" s="80"/>
      <c r="S119" s="80"/>
      <c r="T119" s="80"/>
      <c r="U119" s="80"/>
      <c r="V119" s="80"/>
      <c r="W119" s="80"/>
      <c r="X119" s="80"/>
      <c r="Y119" s="80"/>
      <c r="Z119" s="80"/>
    </row>
    <row r="120" spans="1:26" ht="12" customHeight="1">
      <c r="A120" s="80"/>
      <c r="B120" s="80" t="s">
        <v>1606</v>
      </c>
      <c r="C120" s="80"/>
      <c r="D120" s="80"/>
      <c r="E120" s="80"/>
      <c r="F120" s="1596"/>
      <c r="G120" s="1596"/>
      <c r="H120" s="1596"/>
      <c r="I120" s="1596"/>
      <c r="J120" s="1589">
        <f t="shared" ref="J120:J122" si="22">SUM(F120:I120)</f>
        <v>0</v>
      </c>
      <c r="K120" s="1596"/>
      <c r="L120" s="80"/>
      <c r="M120" s="80"/>
      <c r="N120" s="80"/>
      <c r="O120" s="80"/>
      <c r="P120" s="80"/>
      <c r="Q120" s="80"/>
      <c r="R120" s="80"/>
      <c r="S120" s="80"/>
      <c r="T120" s="80"/>
      <c r="U120" s="80"/>
      <c r="V120" s="80"/>
      <c r="W120" s="80"/>
      <c r="X120" s="80"/>
      <c r="Y120" s="80"/>
      <c r="Z120" s="80"/>
    </row>
    <row r="121" spans="1:26" ht="12" customHeight="1">
      <c r="A121" s="80"/>
      <c r="B121" s="80" t="s">
        <v>1607</v>
      </c>
      <c r="C121" s="80"/>
      <c r="D121" s="80"/>
      <c r="E121" s="80"/>
      <c r="F121" s="1596"/>
      <c r="G121" s="1596"/>
      <c r="H121" s="1596"/>
      <c r="I121" s="1596"/>
      <c r="J121" s="1589">
        <f t="shared" si="22"/>
        <v>0</v>
      </c>
      <c r="K121" s="1577"/>
      <c r="L121" s="80"/>
      <c r="M121" s="80"/>
      <c r="N121" s="80"/>
      <c r="O121" s="80"/>
      <c r="P121" s="80"/>
      <c r="Q121" s="80"/>
      <c r="R121" s="80"/>
      <c r="S121" s="80"/>
      <c r="T121" s="80"/>
      <c r="U121" s="80"/>
      <c r="V121" s="80"/>
      <c r="W121" s="80"/>
      <c r="X121" s="80"/>
      <c r="Y121" s="80"/>
      <c r="Z121" s="80"/>
    </row>
    <row r="122" spans="1:26" ht="12" customHeight="1">
      <c r="A122" s="80"/>
      <c r="B122" s="80" t="s">
        <v>1608</v>
      </c>
      <c r="C122" s="80"/>
      <c r="D122" s="80"/>
      <c r="E122" s="80"/>
      <c r="F122" s="1596"/>
      <c r="G122" s="1596"/>
      <c r="H122" s="1596"/>
      <c r="I122" s="1596"/>
      <c r="J122" s="1589">
        <f t="shared" si="22"/>
        <v>0</v>
      </c>
      <c r="K122" s="1577"/>
      <c r="L122" s="80"/>
      <c r="M122" s="80"/>
      <c r="N122" s="80"/>
      <c r="O122" s="80"/>
      <c r="P122" s="80"/>
      <c r="Q122" s="80"/>
      <c r="R122" s="80"/>
      <c r="S122" s="80"/>
      <c r="T122" s="80"/>
      <c r="U122" s="80"/>
      <c r="V122" s="80"/>
      <c r="W122" s="80"/>
      <c r="X122" s="80"/>
      <c r="Y122" s="80"/>
      <c r="Z122" s="80"/>
    </row>
    <row r="123" spans="1:26" ht="12" customHeight="1">
      <c r="A123" s="80"/>
      <c r="B123" s="80" t="s">
        <v>1609</v>
      </c>
      <c r="C123" s="80"/>
      <c r="D123" s="80"/>
      <c r="E123" s="80"/>
      <c r="F123" s="1686">
        <f t="shared" ref="F123:K123" si="23">SUM(F120:F122)</f>
        <v>0</v>
      </c>
      <c r="G123" s="1686">
        <f t="shared" si="23"/>
        <v>0</v>
      </c>
      <c r="H123" s="1686">
        <f t="shared" si="23"/>
        <v>0</v>
      </c>
      <c r="I123" s="1686">
        <f t="shared" si="23"/>
        <v>0</v>
      </c>
      <c r="J123" s="1686">
        <f t="shared" si="23"/>
        <v>0</v>
      </c>
      <c r="K123" s="1686">
        <f t="shared" si="23"/>
        <v>0</v>
      </c>
      <c r="L123" s="80"/>
      <c r="M123" s="80"/>
      <c r="N123" s="80"/>
      <c r="O123" s="80"/>
      <c r="P123" s="80"/>
      <c r="Q123" s="80"/>
      <c r="R123" s="80"/>
      <c r="S123" s="80"/>
      <c r="T123" s="80"/>
      <c r="U123" s="80"/>
      <c r="V123" s="80"/>
      <c r="W123" s="80"/>
      <c r="X123" s="80"/>
      <c r="Y123" s="80"/>
      <c r="Z123" s="80"/>
    </row>
    <row r="124" spans="1:26" ht="12" customHeight="1">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2" customHeight="1">
      <c r="A125" s="15"/>
      <c r="B125" s="15"/>
      <c r="C125" s="15"/>
      <c r="D125" s="8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2" customHeight="1">
      <c r="A126" s="12" t="s">
        <v>88</v>
      </c>
      <c r="B126" s="13" t="s">
        <v>89</v>
      </c>
      <c r="C126" s="13"/>
      <c r="D126" s="13"/>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2" customHeight="1">
      <c r="A127" s="13"/>
      <c r="B127" s="13"/>
      <c r="C127" s="13"/>
      <c r="D127" s="1964">
        <v>44742</v>
      </c>
      <c r="E127" s="1965"/>
      <c r="F127" s="1965"/>
      <c r="G127" s="1952"/>
      <c r="H127" s="1964">
        <v>44377</v>
      </c>
      <c r="I127" s="1965"/>
      <c r="J127" s="1965"/>
      <c r="K127" s="1952"/>
      <c r="L127" s="13"/>
      <c r="M127" s="6"/>
      <c r="N127" s="13"/>
      <c r="O127" s="13"/>
      <c r="P127" s="13"/>
      <c r="Q127" s="13"/>
      <c r="R127" s="13"/>
      <c r="S127" s="13"/>
      <c r="T127" s="13"/>
      <c r="U127" s="13"/>
      <c r="V127" s="13"/>
      <c r="W127" s="13"/>
      <c r="X127" s="13"/>
      <c r="Y127" s="13"/>
      <c r="Z127" s="13"/>
    </row>
    <row r="128" spans="1:26" ht="36">
      <c r="A128" s="13"/>
      <c r="B128" s="13"/>
      <c r="C128" s="13"/>
      <c r="D128" s="92" t="s">
        <v>138</v>
      </c>
      <c r="E128" s="92" t="s">
        <v>597</v>
      </c>
      <c r="F128" s="92" t="s">
        <v>140</v>
      </c>
      <c r="G128" s="92" t="s">
        <v>141</v>
      </c>
      <c r="H128" s="92" t="s">
        <v>138</v>
      </c>
      <c r="I128" s="92" t="s">
        <v>597</v>
      </c>
      <c r="J128" s="92" t="s">
        <v>140</v>
      </c>
      <c r="K128" s="92" t="s">
        <v>141</v>
      </c>
      <c r="L128" s="13"/>
      <c r="M128" s="6"/>
      <c r="N128" s="13"/>
      <c r="O128" s="13"/>
      <c r="P128" s="13"/>
      <c r="Q128" s="13"/>
      <c r="R128" s="13"/>
      <c r="S128" s="13"/>
      <c r="T128" s="13"/>
      <c r="U128" s="13"/>
      <c r="V128" s="13"/>
      <c r="W128" s="13"/>
      <c r="X128" s="13"/>
      <c r="Y128" s="13"/>
      <c r="Z128" s="13"/>
    </row>
    <row r="129" spans="1:26" ht="12" customHeight="1">
      <c r="A129" s="13"/>
      <c r="B129" s="13"/>
      <c r="C129" s="13"/>
      <c r="D129" s="94" t="s">
        <v>142</v>
      </c>
      <c r="E129" s="94" t="s">
        <v>142</v>
      </c>
      <c r="F129" s="94" t="s">
        <v>142</v>
      </c>
      <c r="G129" s="94" t="s">
        <v>142</v>
      </c>
      <c r="H129" s="94" t="s">
        <v>142</v>
      </c>
      <c r="I129" s="94" t="s">
        <v>142</v>
      </c>
      <c r="J129" s="94" t="s">
        <v>142</v>
      </c>
      <c r="K129" s="94" t="s">
        <v>142</v>
      </c>
      <c r="L129" s="13"/>
      <c r="M129" s="6"/>
      <c r="N129" s="13"/>
      <c r="O129" s="13"/>
      <c r="P129" s="13"/>
      <c r="Q129" s="13"/>
      <c r="R129" s="13"/>
      <c r="S129" s="13"/>
      <c r="T129" s="13"/>
      <c r="U129" s="13"/>
      <c r="V129" s="13"/>
      <c r="W129" s="13"/>
      <c r="X129" s="13"/>
      <c r="Y129" s="13"/>
      <c r="Z129" s="13"/>
    </row>
    <row r="130" spans="1:26" ht="12" customHeight="1">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2" customHeight="1">
      <c r="A131" s="80"/>
      <c r="B131" s="766" t="s">
        <v>1241</v>
      </c>
      <c r="C131" s="90"/>
      <c r="D131" s="8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2" customHeight="1">
      <c r="A132" s="80"/>
      <c r="B132" s="90" t="s">
        <v>1243</v>
      </c>
      <c r="C132" s="90"/>
      <c r="D132" s="1596"/>
      <c r="E132" s="1596"/>
      <c r="F132" s="1856">
        <f>SUM(D132:E132)</f>
        <v>0</v>
      </c>
      <c r="G132" s="1596"/>
      <c r="H132" s="1596"/>
      <c r="I132" s="1596"/>
      <c r="J132" s="1856">
        <f>SUM(H132:I132)</f>
        <v>0</v>
      </c>
      <c r="K132" s="1596"/>
      <c r="L132" s="80"/>
      <c r="M132" s="80"/>
      <c r="N132" s="80"/>
      <c r="O132" s="80"/>
      <c r="P132" s="80"/>
      <c r="Q132" s="80"/>
      <c r="R132" s="80"/>
      <c r="S132" s="80"/>
      <c r="T132" s="80"/>
      <c r="U132" s="80"/>
      <c r="V132" s="80"/>
      <c r="W132" s="80"/>
      <c r="X132" s="80"/>
      <c r="Y132" s="80"/>
      <c r="Z132" s="80"/>
    </row>
    <row r="133" spans="1:26" ht="22.5" customHeight="1">
      <c r="A133" s="80"/>
      <c r="B133" s="2111" t="s">
        <v>1244</v>
      </c>
      <c r="C133" s="1950"/>
      <c r="D133" s="1596"/>
      <c r="E133" s="1596"/>
      <c r="F133" s="1856">
        <f t="shared" ref="F133:F134" si="24">SUM(D133:E133)</f>
        <v>0</v>
      </c>
      <c r="G133" s="1596"/>
      <c r="H133" s="1596"/>
      <c r="I133" s="1596"/>
      <c r="J133" s="1856">
        <f t="shared" ref="J133:J134" si="25">SUM(H133:I133)</f>
        <v>0</v>
      </c>
      <c r="K133" s="1596"/>
      <c r="L133" s="80"/>
      <c r="M133" s="80"/>
      <c r="N133" s="80"/>
      <c r="O133" s="80"/>
      <c r="P133" s="80"/>
      <c r="Q133" s="80"/>
      <c r="R133" s="80"/>
      <c r="S133" s="80"/>
      <c r="T133" s="80"/>
      <c r="U133" s="80"/>
      <c r="V133" s="80"/>
      <c r="W133" s="80"/>
      <c r="X133" s="80"/>
      <c r="Y133" s="80"/>
      <c r="Z133" s="80"/>
    </row>
    <row r="134" spans="1:26" ht="12" customHeight="1">
      <c r="A134" s="80"/>
      <c r="B134" s="90" t="s">
        <v>1245</v>
      </c>
      <c r="C134" s="90"/>
      <c r="D134" s="1596"/>
      <c r="E134" s="1596"/>
      <c r="F134" s="1856">
        <f t="shared" si="24"/>
        <v>0</v>
      </c>
      <c r="G134" s="1596"/>
      <c r="H134" s="1596"/>
      <c r="I134" s="1596"/>
      <c r="J134" s="1856">
        <f t="shared" si="25"/>
        <v>0</v>
      </c>
      <c r="K134" s="1596"/>
      <c r="L134" s="80"/>
      <c r="M134" s="80"/>
      <c r="N134" s="80"/>
      <c r="O134" s="80"/>
      <c r="P134" s="80"/>
      <c r="Q134" s="80"/>
      <c r="R134" s="80"/>
      <c r="S134" s="80"/>
      <c r="T134" s="80"/>
      <c r="U134" s="80"/>
      <c r="V134" s="80"/>
      <c r="W134" s="80"/>
      <c r="X134" s="80"/>
      <c r="Y134" s="80"/>
      <c r="Z134" s="80"/>
    </row>
    <row r="135" spans="1:26" ht="12" customHeight="1">
      <c r="A135" s="80"/>
      <c r="B135" s="80"/>
      <c r="C135" s="80"/>
      <c r="D135" s="1650">
        <f t="shared" ref="D135:K135" si="26">SUM(D132:D134)</f>
        <v>0</v>
      </c>
      <c r="E135" s="1650">
        <f t="shared" si="26"/>
        <v>0</v>
      </c>
      <c r="F135" s="1650">
        <f t="shared" si="26"/>
        <v>0</v>
      </c>
      <c r="G135" s="1650">
        <f t="shared" si="26"/>
        <v>0</v>
      </c>
      <c r="H135" s="1650">
        <f t="shared" si="26"/>
        <v>0</v>
      </c>
      <c r="I135" s="1650">
        <f t="shared" si="26"/>
        <v>0</v>
      </c>
      <c r="J135" s="1650">
        <f t="shared" si="26"/>
        <v>0</v>
      </c>
      <c r="K135" s="1650">
        <f t="shared" si="26"/>
        <v>0</v>
      </c>
      <c r="L135" s="80"/>
      <c r="M135" s="80"/>
      <c r="N135" s="80"/>
      <c r="O135" s="80"/>
      <c r="P135" s="80"/>
      <c r="Q135" s="80"/>
      <c r="R135" s="80"/>
      <c r="S135" s="80"/>
      <c r="T135" s="80"/>
      <c r="U135" s="80"/>
      <c r="V135" s="80"/>
      <c r="W135" s="80"/>
      <c r="X135" s="80"/>
      <c r="Y135" s="80"/>
      <c r="Z135" s="80"/>
    </row>
    <row r="136" spans="1:26" ht="12" customHeight="1">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2" customHeight="1">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2" customHeight="1">
      <c r="A138" s="11" t="s">
        <v>90</v>
      </c>
      <c r="B138" s="581" t="s">
        <v>91</v>
      </c>
      <c r="C138" s="581"/>
      <c r="D138" s="109"/>
      <c r="E138" s="109"/>
      <c r="F138" s="109"/>
      <c r="G138" s="109"/>
      <c r="H138" s="109"/>
      <c r="I138" s="109"/>
      <c r="J138" s="109"/>
      <c r="K138" s="109"/>
      <c r="L138" s="80"/>
      <c r="M138" s="80"/>
      <c r="N138" s="80"/>
      <c r="O138" s="80"/>
      <c r="P138" s="80"/>
      <c r="Q138" s="80"/>
      <c r="R138" s="80"/>
      <c r="S138" s="80"/>
      <c r="T138" s="80"/>
      <c r="U138" s="80"/>
      <c r="V138" s="80"/>
      <c r="W138" s="80"/>
      <c r="X138" s="80"/>
      <c r="Y138" s="80"/>
      <c r="Z138" s="80"/>
    </row>
    <row r="139" spans="1:26" ht="12" customHeight="1">
      <c r="A139" s="390"/>
      <c r="B139" s="767" t="s">
        <v>1610</v>
      </c>
      <c r="C139" s="768"/>
      <c r="D139" s="768"/>
      <c r="E139" s="768"/>
      <c r="F139" s="768"/>
      <c r="G139" s="768"/>
      <c r="H139" s="768"/>
      <c r="I139" s="768"/>
      <c r="J139" s="768"/>
      <c r="K139" s="769"/>
      <c r="L139" s="409"/>
      <c r="M139" s="15"/>
      <c r="N139" s="15"/>
      <c r="O139" s="15"/>
      <c r="P139" s="15"/>
      <c r="Q139" s="15"/>
      <c r="R139" s="15"/>
      <c r="S139" s="15"/>
      <c r="T139" s="15"/>
      <c r="U139" s="15"/>
      <c r="V139" s="15"/>
      <c r="W139" s="15"/>
      <c r="X139" s="15"/>
      <c r="Y139" s="15"/>
      <c r="Z139" s="15"/>
    </row>
    <row r="140" spans="1:26" ht="12" customHeight="1">
      <c r="A140" s="110"/>
      <c r="B140" s="304" t="s">
        <v>1611</v>
      </c>
      <c r="C140" s="80"/>
      <c r="D140" s="80"/>
      <c r="E140" s="80"/>
      <c r="F140" s="80"/>
      <c r="G140" s="80"/>
      <c r="H140" s="80"/>
      <c r="I140" s="80"/>
      <c r="J140" s="80"/>
      <c r="K140" s="621"/>
      <c r="L140" s="111"/>
      <c r="M140" s="80"/>
      <c r="N140" s="80"/>
      <c r="O140" s="80"/>
      <c r="P140" s="80"/>
      <c r="Q140" s="80"/>
      <c r="R140" s="80"/>
      <c r="S140" s="80"/>
      <c r="T140" s="80"/>
      <c r="U140" s="80"/>
      <c r="V140" s="80"/>
      <c r="W140" s="80"/>
      <c r="X140" s="80"/>
      <c r="Y140" s="80"/>
      <c r="Z140" s="80"/>
    </row>
    <row r="141" spans="1:26" ht="12" customHeight="1">
      <c r="A141" s="110"/>
      <c r="B141" s="304" t="s">
        <v>1612</v>
      </c>
      <c r="C141" s="80"/>
      <c r="D141" s="80"/>
      <c r="E141" s="80"/>
      <c r="F141" s="80"/>
      <c r="G141" s="80"/>
      <c r="H141" s="80"/>
      <c r="I141" s="80"/>
      <c r="J141" s="80"/>
      <c r="K141" s="621"/>
      <c r="L141" s="111" t="s">
        <v>1613</v>
      </c>
      <c r="M141" s="80"/>
      <c r="N141" s="80"/>
      <c r="O141" s="80"/>
      <c r="P141" s="80"/>
      <c r="Q141" s="80"/>
      <c r="R141" s="80"/>
      <c r="S141" s="80"/>
      <c r="T141" s="80"/>
      <c r="U141" s="80"/>
      <c r="V141" s="80"/>
      <c r="W141" s="80"/>
      <c r="X141" s="80"/>
      <c r="Y141" s="80"/>
      <c r="Z141" s="80"/>
    </row>
    <row r="142" spans="1:26" ht="12" customHeight="1">
      <c r="A142" s="110"/>
      <c r="B142" s="304" t="s">
        <v>1614</v>
      </c>
      <c r="C142" s="80"/>
      <c r="D142" s="80"/>
      <c r="E142" s="80"/>
      <c r="F142" s="80"/>
      <c r="G142" s="80"/>
      <c r="H142" s="80"/>
      <c r="I142" s="80"/>
      <c r="J142" s="80"/>
      <c r="K142" s="621"/>
      <c r="L142" s="111" t="s">
        <v>1613</v>
      </c>
      <c r="M142" s="80"/>
      <c r="N142" s="80"/>
      <c r="O142" s="80"/>
      <c r="P142" s="80"/>
      <c r="Q142" s="80"/>
      <c r="R142" s="80"/>
      <c r="S142" s="80"/>
      <c r="T142" s="80"/>
      <c r="U142" s="80"/>
      <c r="V142" s="80"/>
      <c r="W142" s="80"/>
      <c r="X142" s="80"/>
      <c r="Y142" s="80"/>
      <c r="Z142" s="80"/>
    </row>
    <row r="143" spans="1:26" ht="12" customHeight="1">
      <c r="A143" s="110"/>
      <c r="B143" s="304" t="s">
        <v>1615</v>
      </c>
      <c r="C143" s="80"/>
      <c r="D143" s="80"/>
      <c r="E143" s="80"/>
      <c r="F143" s="80"/>
      <c r="G143" s="80"/>
      <c r="H143" s="80"/>
      <c r="I143" s="80"/>
      <c r="J143" s="80"/>
      <c r="K143" s="621"/>
      <c r="L143" s="111" t="s">
        <v>1616</v>
      </c>
      <c r="M143" s="80"/>
      <c r="N143" s="80"/>
      <c r="O143" s="80"/>
      <c r="P143" s="80"/>
      <c r="Q143" s="80"/>
      <c r="R143" s="80"/>
      <c r="S143" s="80"/>
      <c r="T143" s="80"/>
      <c r="U143" s="80"/>
      <c r="V143" s="80"/>
      <c r="W143" s="80"/>
      <c r="X143" s="80"/>
      <c r="Y143" s="80"/>
      <c r="Z143" s="80"/>
    </row>
    <row r="144" spans="1:26" ht="14.25" customHeight="1">
      <c r="A144" s="110"/>
      <c r="B144" s="770" t="s">
        <v>1617</v>
      </c>
      <c r="C144" s="261"/>
      <c r="D144" s="80"/>
      <c r="E144" s="80"/>
      <c r="F144" s="80"/>
      <c r="G144" s="80"/>
      <c r="H144" s="80"/>
      <c r="I144" s="80"/>
      <c r="J144" s="80"/>
      <c r="K144" s="621"/>
      <c r="L144" s="111" t="s">
        <v>1618</v>
      </c>
      <c r="M144" s="80"/>
      <c r="N144" s="80"/>
      <c r="O144" s="80"/>
      <c r="P144" s="80"/>
      <c r="Q144" s="80"/>
      <c r="R144" s="80"/>
      <c r="S144" s="80"/>
      <c r="T144" s="80"/>
      <c r="U144" s="80"/>
      <c r="V144" s="80"/>
      <c r="W144" s="80"/>
      <c r="X144" s="80"/>
      <c r="Y144" s="80"/>
      <c r="Z144" s="80"/>
    </row>
    <row r="145" spans="1:26" ht="12" customHeight="1">
      <c r="A145" s="110"/>
      <c r="B145" s="304" t="s">
        <v>1619</v>
      </c>
      <c r="C145" s="80"/>
      <c r="D145" s="80"/>
      <c r="E145" s="80"/>
      <c r="F145" s="80"/>
      <c r="G145" s="80"/>
      <c r="H145" s="80"/>
      <c r="I145" s="80"/>
      <c r="J145" s="80"/>
      <c r="K145" s="621"/>
      <c r="L145" s="111"/>
      <c r="M145" s="80"/>
      <c r="N145" s="80"/>
      <c r="O145" s="80"/>
      <c r="P145" s="80"/>
      <c r="Q145" s="80"/>
      <c r="R145" s="80"/>
      <c r="S145" s="80"/>
      <c r="T145" s="80"/>
      <c r="U145" s="80"/>
      <c r="V145" s="80"/>
      <c r="W145" s="80"/>
      <c r="X145" s="80"/>
      <c r="Y145" s="80"/>
      <c r="Z145" s="80"/>
    </row>
    <row r="146" spans="1:26" ht="12" customHeight="1">
      <c r="A146" s="110"/>
      <c r="B146" s="304" t="s">
        <v>1620</v>
      </c>
      <c r="C146" s="80"/>
      <c r="D146" s="80"/>
      <c r="E146" s="80"/>
      <c r="F146" s="80"/>
      <c r="G146" s="80"/>
      <c r="H146" s="80"/>
      <c r="I146" s="80"/>
      <c r="J146" s="80"/>
      <c r="K146" s="621"/>
      <c r="L146" s="111"/>
      <c r="M146" s="80"/>
      <c r="N146" s="80"/>
      <c r="O146" s="80"/>
      <c r="P146" s="80"/>
      <c r="Q146" s="80"/>
      <c r="R146" s="80"/>
      <c r="S146" s="80"/>
      <c r="T146" s="80"/>
      <c r="U146" s="80"/>
      <c r="V146" s="80"/>
      <c r="W146" s="80"/>
      <c r="X146" s="80"/>
      <c r="Y146" s="80"/>
      <c r="Z146" s="80"/>
    </row>
    <row r="147" spans="1:26" ht="12" customHeight="1">
      <c r="A147" s="110"/>
      <c r="B147" s="1137"/>
      <c r="C147" s="1117"/>
      <c r="D147" s="1117"/>
      <c r="E147" s="1117"/>
      <c r="F147" s="1117"/>
      <c r="G147" s="1117"/>
      <c r="H147" s="1117"/>
      <c r="I147" s="1117"/>
      <c r="J147" s="1117"/>
      <c r="K147" s="1104"/>
      <c r="L147" s="111"/>
      <c r="M147" s="80"/>
      <c r="N147" s="80"/>
      <c r="O147" s="80"/>
      <c r="P147" s="80"/>
      <c r="Q147" s="80"/>
      <c r="R147" s="80"/>
      <c r="S147" s="80"/>
      <c r="T147" s="80"/>
      <c r="U147" s="80"/>
      <c r="V147" s="80"/>
      <c r="W147" s="80"/>
      <c r="X147" s="80"/>
      <c r="Y147" s="80"/>
      <c r="Z147" s="80"/>
    </row>
    <row r="148" spans="1:26" ht="12" customHeight="1">
      <c r="A148" s="110"/>
      <c r="B148" s="1137"/>
      <c r="C148" s="1117"/>
      <c r="D148" s="1117"/>
      <c r="E148" s="1117"/>
      <c r="F148" s="1117"/>
      <c r="G148" s="1117"/>
      <c r="H148" s="1117"/>
      <c r="I148" s="1117"/>
      <c r="J148" s="1117"/>
      <c r="K148" s="1104"/>
      <c r="L148" s="111"/>
      <c r="M148" s="80"/>
      <c r="N148" s="80"/>
      <c r="O148" s="80"/>
      <c r="P148" s="80"/>
      <c r="Q148" s="80"/>
      <c r="R148" s="80"/>
      <c r="S148" s="80"/>
      <c r="T148" s="80"/>
      <c r="U148" s="80"/>
      <c r="V148" s="80"/>
      <c r="W148" s="80"/>
      <c r="X148" s="80"/>
      <c r="Y148" s="80"/>
      <c r="Z148" s="80"/>
    </row>
    <row r="149" spans="1:26" ht="12" customHeight="1">
      <c r="A149" s="110"/>
      <c r="B149" s="1137"/>
      <c r="C149" s="1117"/>
      <c r="D149" s="1117"/>
      <c r="E149" s="1117"/>
      <c r="F149" s="1117"/>
      <c r="G149" s="1117"/>
      <c r="H149" s="1117"/>
      <c r="I149" s="1117"/>
      <c r="J149" s="1117"/>
      <c r="K149" s="1104"/>
      <c r="L149" s="111"/>
      <c r="M149" s="80"/>
      <c r="N149" s="80"/>
      <c r="O149" s="80"/>
      <c r="P149" s="80"/>
      <c r="Q149" s="80"/>
      <c r="R149" s="80"/>
      <c r="S149" s="80"/>
      <c r="T149" s="80"/>
      <c r="U149" s="80"/>
      <c r="V149" s="80"/>
      <c r="W149" s="80"/>
      <c r="X149" s="80"/>
      <c r="Y149" s="80"/>
      <c r="Z149" s="80"/>
    </row>
    <row r="150" spans="1:26" ht="12" customHeight="1">
      <c r="A150" s="110"/>
      <c r="B150" s="1137"/>
      <c r="C150" s="1117"/>
      <c r="D150" s="1117"/>
      <c r="E150" s="1117"/>
      <c r="F150" s="1117"/>
      <c r="G150" s="1117"/>
      <c r="H150" s="1117"/>
      <c r="I150" s="1117"/>
      <c r="J150" s="1117"/>
      <c r="K150" s="1104"/>
      <c r="L150" s="111"/>
      <c r="M150" s="80"/>
      <c r="N150" s="80"/>
      <c r="O150" s="80"/>
      <c r="P150" s="80"/>
      <c r="Q150" s="80"/>
      <c r="R150" s="80"/>
      <c r="S150" s="80"/>
      <c r="T150" s="80"/>
      <c r="U150" s="80"/>
      <c r="V150" s="80"/>
      <c r="W150" s="80"/>
      <c r="X150" s="80"/>
      <c r="Y150" s="80"/>
      <c r="Z150" s="80"/>
    </row>
    <row r="151" spans="1:26" ht="12" customHeight="1">
      <c r="A151" s="110"/>
      <c r="B151" s="1137"/>
      <c r="C151" s="1117"/>
      <c r="D151" s="1117"/>
      <c r="E151" s="1117"/>
      <c r="F151" s="1117"/>
      <c r="G151" s="1117"/>
      <c r="H151" s="1117"/>
      <c r="I151" s="1117"/>
      <c r="J151" s="1117"/>
      <c r="K151" s="1104"/>
      <c r="L151" s="111"/>
      <c r="M151" s="80"/>
      <c r="N151" s="80"/>
      <c r="O151" s="80"/>
      <c r="P151" s="80"/>
      <c r="Q151" s="80"/>
      <c r="R151" s="80"/>
      <c r="S151" s="80"/>
      <c r="T151" s="80"/>
      <c r="U151" s="80"/>
      <c r="V151" s="80"/>
      <c r="W151" s="80"/>
      <c r="X151" s="80"/>
      <c r="Y151" s="80"/>
      <c r="Z151" s="80"/>
    </row>
    <row r="152" spans="1:26" ht="12" customHeight="1">
      <c r="A152" s="110"/>
      <c r="B152" s="1137"/>
      <c r="C152" s="1117"/>
      <c r="D152" s="1117"/>
      <c r="E152" s="1117"/>
      <c r="F152" s="1117"/>
      <c r="G152" s="1117"/>
      <c r="H152" s="1117"/>
      <c r="I152" s="1117"/>
      <c r="J152" s="1117"/>
      <c r="K152" s="1104"/>
      <c r="L152" s="111"/>
      <c r="M152" s="80"/>
      <c r="N152" s="80"/>
      <c r="O152" s="80"/>
      <c r="P152" s="80"/>
      <c r="Q152" s="80"/>
      <c r="R152" s="80"/>
      <c r="S152" s="80"/>
      <c r="T152" s="80"/>
      <c r="U152" s="80"/>
      <c r="V152" s="80"/>
      <c r="W152" s="80"/>
      <c r="X152" s="80"/>
      <c r="Y152" s="80"/>
      <c r="Z152" s="80"/>
    </row>
    <row r="153" spans="1:26" ht="12" customHeight="1">
      <c r="A153" s="110"/>
      <c r="B153" s="1137"/>
      <c r="C153" s="1117"/>
      <c r="D153" s="1117"/>
      <c r="E153" s="1117"/>
      <c r="F153" s="1117"/>
      <c r="G153" s="1117"/>
      <c r="H153" s="1117"/>
      <c r="I153" s="1117"/>
      <c r="J153" s="1117"/>
      <c r="K153" s="1104"/>
      <c r="L153" s="111"/>
      <c r="M153" s="80"/>
      <c r="N153" s="80"/>
      <c r="O153" s="80"/>
      <c r="P153" s="80"/>
      <c r="Q153" s="80"/>
      <c r="R153" s="80"/>
      <c r="S153" s="80"/>
      <c r="T153" s="80"/>
      <c r="U153" s="80"/>
      <c r="V153" s="80"/>
      <c r="W153" s="80"/>
      <c r="X153" s="80"/>
      <c r="Y153" s="80"/>
      <c r="Z153" s="80"/>
    </row>
    <row r="154" spans="1:26" ht="12" customHeight="1">
      <c r="A154" s="110"/>
      <c r="B154" s="1137"/>
      <c r="C154" s="1117"/>
      <c r="D154" s="1117"/>
      <c r="E154" s="1117"/>
      <c r="F154" s="1117"/>
      <c r="G154" s="1117"/>
      <c r="H154" s="1117"/>
      <c r="I154" s="1117"/>
      <c r="J154" s="1117"/>
      <c r="K154" s="1104"/>
      <c r="L154" s="111"/>
      <c r="M154" s="80"/>
      <c r="N154" s="80"/>
      <c r="O154" s="80"/>
      <c r="P154" s="80"/>
      <c r="Q154" s="80"/>
      <c r="R154" s="80"/>
      <c r="S154" s="80"/>
      <c r="T154" s="80"/>
      <c r="U154" s="80"/>
      <c r="V154" s="80"/>
      <c r="W154" s="80"/>
      <c r="X154" s="80"/>
      <c r="Y154" s="80"/>
      <c r="Z154" s="80"/>
    </row>
    <row r="155" spans="1:26" ht="12" customHeight="1">
      <c r="A155" s="110"/>
      <c r="B155" s="1196"/>
      <c r="C155" s="1131"/>
      <c r="D155" s="1131"/>
      <c r="E155" s="1131"/>
      <c r="F155" s="1131"/>
      <c r="G155" s="1131"/>
      <c r="H155" s="1131"/>
      <c r="I155" s="1131"/>
      <c r="J155" s="1131"/>
      <c r="K155" s="1112"/>
      <c r="L155" s="111"/>
      <c r="M155" s="80"/>
      <c r="N155" s="80"/>
      <c r="O155" s="80"/>
      <c r="P155" s="80"/>
      <c r="Q155" s="80"/>
      <c r="R155" s="80"/>
      <c r="S155" s="80"/>
      <c r="T155" s="80"/>
      <c r="U155" s="80"/>
      <c r="V155" s="80"/>
      <c r="W155" s="80"/>
      <c r="X155" s="80"/>
      <c r="Y155" s="80"/>
      <c r="Z155" s="80"/>
    </row>
    <row r="156" spans="1:26" ht="12" customHeight="1">
      <c r="A156" s="80"/>
      <c r="B156" s="771"/>
      <c r="C156" s="771"/>
      <c r="D156" s="394"/>
      <c r="E156" s="394"/>
      <c r="F156" s="394"/>
      <c r="G156" s="394"/>
      <c r="H156" s="394"/>
      <c r="I156" s="394"/>
      <c r="J156" s="394"/>
      <c r="K156" s="394"/>
      <c r="L156" s="80"/>
      <c r="M156" s="80"/>
      <c r="N156" s="80"/>
      <c r="O156" s="80"/>
      <c r="P156" s="80"/>
      <c r="Q156" s="80"/>
      <c r="R156" s="80"/>
      <c r="S156" s="80"/>
      <c r="T156" s="80"/>
      <c r="U156" s="80"/>
      <c r="V156" s="80"/>
      <c r="W156" s="80"/>
      <c r="X156" s="80"/>
      <c r="Y156" s="80"/>
      <c r="Z156" s="80"/>
    </row>
    <row r="157" spans="1:26" ht="12" customHeight="1">
      <c r="A157" s="110"/>
      <c r="B157" s="767" t="s">
        <v>1621</v>
      </c>
      <c r="C157" s="768"/>
      <c r="D157" s="768"/>
      <c r="E157" s="768"/>
      <c r="F157" s="768"/>
      <c r="G157" s="768"/>
      <c r="H157" s="768"/>
      <c r="I157" s="768"/>
      <c r="J157" s="768"/>
      <c r="K157" s="769"/>
      <c r="L157" s="409"/>
      <c r="M157" s="15"/>
      <c r="N157" s="15"/>
      <c r="O157" s="15"/>
      <c r="P157" s="15"/>
      <c r="Q157" s="15"/>
      <c r="R157" s="15"/>
      <c r="S157" s="15"/>
      <c r="T157" s="15"/>
      <c r="U157" s="15"/>
      <c r="V157" s="15"/>
      <c r="W157" s="15"/>
      <c r="X157" s="15"/>
      <c r="Y157" s="15"/>
      <c r="Z157" s="15"/>
    </row>
    <row r="158" spans="1:26" ht="12" customHeight="1">
      <c r="A158" s="110"/>
      <c r="B158" s="304" t="s">
        <v>1622</v>
      </c>
      <c r="C158" s="80"/>
      <c r="D158" s="80"/>
      <c r="E158" s="80"/>
      <c r="F158" s="80"/>
      <c r="G158" s="80"/>
      <c r="H158" s="80"/>
      <c r="I158" s="80"/>
      <c r="J158" s="80"/>
      <c r="K158" s="621"/>
      <c r="L158" s="111"/>
      <c r="M158" s="80"/>
      <c r="N158" s="80"/>
      <c r="O158" s="80"/>
      <c r="P158" s="80"/>
      <c r="Q158" s="80"/>
      <c r="R158" s="80"/>
      <c r="S158" s="80"/>
      <c r="T158" s="80"/>
      <c r="U158" s="80"/>
      <c r="V158" s="80"/>
      <c r="W158" s="80"/>
      <c r="X158" s="80"/>
      <c r="Y158" s="80"/>
      <c r="Z158" s="80"/>
    </row>
    <row r="159" spans="1:26" ht="12" customHeight="1">
      <c r="A159" s="110"/>
      <c r="B159" s="304" t="s">
        <v>1623</v>
      </c>
      <c r="C159" s="80"/>
      <c r="D159" s="80"/>
      <c r="E159" s="80"/>
      <c r="F159" s="80"/>
      <c r="G159" s="80"/>
      <c r="H159" s="80"/>
      <c r="I159" s="80"/>
      <c r="J159" s="80"/>
      <c r="K159" s="621"/>
      <c r="L159" s="111" t="s">
        <v>1624</v>
      </c>
      <c r="M159" s="80"/>
      <c r="N159" s="80"/>
      <c r="O159" s="80"/>
      <c r="P159" s="80"/>
      <c r="Q159" s="80"/>
      <c r="R159" s="80"/>
      <c r="S159" s="80"/>
      <c r="T159" s="80"/>
      <c r="U159" s="80"/>
      <c r="V159" s="80"/>
      <c r="W159" s="80"/>
      <c r="X159" s="80"/>
      <c r="Y159" s="80"/>
      <c r="Z159" s="80"/>
    </row>
    <row r="160" spans="1:26" ht="12" customHeight="1">
      <c r="A160" s="110"/>
      <c r="B160" s="304" t="s">
        <v>1625</v>
      </c>
      <c r="C160" s="80"/>
      <c r="D160" s="80"/>
      <c r="E160" s="80"/>
      <c r="F160" s="80"/>
      <c r="G160" s="80"/>
      <c r="H160" s="80"/>
      <c r="I160" s="80"/>
      <c r="J160" s="80"/>
      <c r="K160" s="621"/>
      <c r="L160" s="111" t="s">
        <v>1624</v>
      </c>
      <c r="M160" s="80"/>
      <c r="N160" s="80"/>
      <c r="O160" s="80"/>
      <c r="P160" s="80"/>
      <c r="Q160" s="80"/>
      <c r="R160" s="80"/>
      <c r="S160" s="80"/>
      <c r="T160" s="80"/>
      <c r="U160" s="80"/>
      <c r="V160" s="80"/>
      <c r="W160" s="80"/>
      <c r="X160" s="80"/>
      <c r="Y160" s="80"/>
      <c r="Z160" s="80"/>
    </row>
    <row r="161" spans="1:26" ht="12" customHeight="1">
      <c r="A161" s="110"/>
      <c r="B161" s="304" t="s">
        <v>1626</v>
      </c>
      <c r="C161" s="80"/>
      <c r="D161" s="80"/>
      <c r="E161" s="80"/>
      <c r="F161" s="80"/>
      <c r="G161" s="80"/>
      <c r="H161" s="80"/>
      <c r="I161" s="80"/>
      <c r="J161" s="80"/>
      <c r="K161" s="621"/>
      <c r="L161" s="111"/>
      <c r="M161" s="80"/>
      <c r="N161" s="80"/>
      <c r="O161" s="80"/>
      <c r="P161" s="80"/>
      <c r="Q161" s="80"/>
      <c r="R161" s="80"/>
      <c r="S161" s="80"/>
      <c r="T161" s="80"/>
      <c r="U161" s="80"/>
      <c r="V161" s="80"/>
      <c r="W161" s="80"/>
      <c r="X161" s="80"/>
      <c r="Y161" s="80"/>
      <c r="Z161" s="80"/>
    </row>
    <row r="162" spans="1:26" ht="12" customHeight="1">
      <c r="A162" s="110"/>
      <c r="B162" s="304" t="s">
        <v>1627</v>
      </c>
      <c r="C162" s="80"/>
      <c r="D162" s="80"/>
      <c r="E162" s="80"/>
      <c r="F162" s="80"/>
      <c r="G162" s="80"/>
      <c r="H162" s="80"/>
      <c r="I162" s="80"/>
      <c r="J162" s="80"/>
      <c r="K162" s="621"/>
      <c r="L162" s="111"/>
      <c r="M162" s="80"/>
      <c r="N162" s="80"/>
      <c r="O162" s="80"/>
      <c r="P162" s="80"/>
      <c r="Q162" s="80"/>
      <c r="R162" s="80"/>
      <c r="S162" s="80"/>
      <c r="T162" s="80"/>
      <c r="U162" s="80"/>
      <c r="V162" s="80"/>
      <c r="W162" s="80"/>
      <c r="X162" s="80"/>
      <c r="Y162" s="80"/>
      <c r="Z162" s="80"/>
    </row>
    <row r="163" spans="1:26" ht="12" customHeight="1">
      <c r="A163" s="110"/>
      <c r="B163" s="304" t="s">
        <v>1628</v>
      </c>
      <c r="C163" s="80"/>
      <c r="D163" s="80"/>
      <c r="E163" s="80"/>
      <c r="F163" s="80"/>
      <c r="G163" s="80"/>
      <c r="H163" s="80"/>
      <c r="I163" s="80"/>
      <c r="J163" s="80"/>
      <c r="K163" s="621"/>
      <c r="L163" s="111"/>
      <c r="M163" s="80"/>
      <c r="N163" s="80"/>
      <c r="O163" s="80"/>
      <c r="P163" s="80"/>
      <c r="Q163" s="80"/>
      <c r="R163" s="80"/>
      <c r="S163" s="80"/>
      <c r="T163" s="80"/>
      <c r="U163" s="80"/>
      <c r="V163" s="80"/>
      <c r="W163" s="80"/>
      <c r="X163" s="80"/>
      <c r="Y163" s="80"/>
      <c r="Z163" s="80"/>
    </row>
    <row r="164" spans="1:26" ht="12" customHeight="1">
      <c r="A164" s="110"/>
      <c r="B164" s="304" t="s">
        <v>1615</v>
      </c>
      <c r="C164" s="80"/>
      <c r="D164" s="80"/>
      <c r="E164" s="80"/>
      <c r="F164" s="80"/>
      <c r="G164" s="80"/>
      <c r="H164" s="80"/>
      <c r="I164" s="80"/>
      <c r="J164" s="80"/>
      <c r="K164" s="621"/>
      <c r="L164" s="111" t="s">
        <v>1616</v>
      </c>
      <c r="M164" s="80"/>
      <c r="N164" s="80"/>
      <c r="O164" s="80"/>
      <c r="P164" s="80"/>
      <c r="Q164" s="80"/>
      <c r="R164" s="80"/>
      <c r="S164" s="80"/>
      <c r="T164" s="80"/>
      <c r="U164" s="80"/>
      <c r="V164" s="80"/>
      <c r="W164" s="80"/>
      <c r="X164" s="80"/>
      <c r="Y164" s="80"/>
      <c r="Z164" s="80"/>
    </row>
    <row r="165" spans="1:26" ht="25.5" customHeight="1">
      <c r="A165" s="110"/>
      <c r="B165" s="2096" t="s">
        <v>1629</v>
      </c>
      <c r="C165" s="1949"/>
      <c r="D165" s="1949"/>
      <c r="E165" s="1949"/>
      <c r="F165" s="1949"/>
      <c r="G165" s="1949"/>
      <c r="H165" s="1949"/>
      <c r="I165" s="1949"/>
      <c r="J165" s="1949"/>
      <c r="K165" s="1974"/>
      <c r="L165" s="111" t="s">
        <v>1630</v>
      </c>
      <c r="M165" s="80"/>
      <c r="N165" s="80"/>
      <c r="O165" s="80"/>
      <c r="P165" s="80"/>
      <c r="Q165" s="80"/>
      <c r="R165" s="80"/>
      <c r="S165" s="80"/>
      <c r="T165" s="80"/>
      <c r="U165" s="80"/>
      <c r="V165" s="80"/>
      <c r="W165" s="80"/>
      <c r="X165" s="80"/>
      <c r="Y165" s="80"/>
      <c r="Z165" s="80"/>
    </row>
    <row r="166" spans="1:26" ht="12" customHeight="1">
      <c r="A166" s="110"/>
      <c r="B166" s="304" t="s">
        <v>1631</v>
      </c>
      <c r="C166" s="80"/>
      <c r="D166" s="80"/>
      <c r="E166" s="80"/>
      <c r="F166" s="80"/>
      <c r="G166" s="80"/>
      <c r="H166" s="80"/>
      <c r="I166" s="80"/>
      <c r="J166" s="80"/>
      <c r="K166" s="621"/>
      <c r="L166" s="111" t="s">
        <v>1632</v>
      </c>
      <c r="M166" s="80"/>
      <c r="N166" s="80"/>
      <c r="O166" s="80"/>
      <c r="P166" s="80"/>
      <c r="Q166" s="80"/>
      <c r="R166" s="80"/>
      <c r="S166" s="80"/>
      <c r="T166" s="80"/>
      <c r="U166" s="80"/>
      <c r="V166" s="80"/>
      <c r="W166" s="80"/>
      <c r="X166" s="80"/>
      <c r="Y166" s="80"/>
      <c r="Z166" s="80"/>
    </row>
    <row r="167" spans="1:26" ht="11.25" customHeight="1">
      <c r="A167" s="110"/>
      <c r="B167" s="304" t="s">
        <v>1633</v>
      </c>
      <c r="C167" s="80"/>
      <c r="D167" s="80"/>
      <c r="E167" s="80"/>
      <c r="F167" s="80"/>
      <c r="G167" s="80"/>
      <c r="H167" s="80"/>
      <c r="I167" s="80"/>
      <c r="J167" s="80"/>
      <c r="K167" s="621"/>
      <c r="L167" s="111" t="s">
        <v>1618</v>
      </c>
      <c r="M167" s="80"/>
      <c r="N167" s="80"/>
      <c r="O167" s="80"/>
      <c r="P167" s="80"/>
      <c r="Q167" s="80"/>
      <c r="R167" s="80"/>
      <c r="S167" s="80"/>
      <c r="T167" s="80"/>
      <c r="U167" s="80"/>
      <c r="V167" s="80"/>
      <c r="W167" s="80"/>
      <c r="X167" s="80"/>
      <c r="Y167" s="80"/>
      <c r="Z167" s="80"/>
    </row>
    <row r="168" spans="1:26" ht="11.25" customHeight="1">
      <c r="A168" s="110"/>
      <c r="B168" s="304" t="s">
        <v>1619</v>
      </c>
      <c r="C168" s="80"/>
      <c r="D168" s="80"/>
      <c r="E168" s="80"/>
      <c r="F168" s="80"/>
      <c r="G168" s="80"/>
      <c r="H168" s="80"/>
      <c r="I168" s="80"/>
      <c r="J168" s="80"/>
      <c r="K168" s="621"/>
      <c r="L168" s="111"/>
      <c r="M168" s="80"/>
      <c r="N168" s="80"/>
      <c r="O168" s="80"/>
      <c r="P168" s="80"/>
      <c r="Q168" s="80"/>
      <c r="R168" s="80"/>
      <c r="S168" s="80"/>
      <c r="T168" s="80"/>
      <c r="U168" s="80"/>
      <c r="V168" s="80"/>
      <c r="W168" s="80"/>
      <c r="X168" s="80"/>
      <c r="Y168" s="80"/>
      <c r="Z168" s="80"/>
    </row>
    <row r="169" spans="1:26" ht="11.25" customHeight="1">
      <c r="A169" s="110"/>
      <c r="B169" s="304" t="s">
        <v>1620</v>
      </c>
      <c r="C169" s="80"/>
      <c r="D169" s="80"/>
      <c r="E169" s="80"/>
      <c r="F169" s="80"/>
      <c r="G169" s="80"/>
      <c r="H169" s="80"/>
      <c r="I169" s="80"/>
      <c r="J169" s="80"/>
      <c r="K169" s="621"/>
      <c r="L169" s="111"/>
      <c r="M169" s="80"/>
      <c r="N169" s="80"/>
      <c r="O169" s="80"/>
      <c r="P169" s="80"/>
      <c r="Q169" s="80"/>
      <c r="R169" s="80"/>
      <c r="S169" s="80"/>
      <c r="T169" s="80"/>
      <c r="U169" s="80"/>
      <c r="V169" s="80"/>
      <c r="W169" s="80"/>
      <c r="X169" s="80"/>
      <c r="Y169" s="80"/>
      <c r="Z169" s="80"/>
    </row>
    <row r="170" spans="1:26" ht="11.25" customHeight="1">
      <c r="A170" s="110"/>
      <c r="B170" s="1137"/>
      <c r="C170" s="1117"/>
      <c r="D170" s="1117"/>
      <c r="E170" s="1117"/>
      <c r="F170" s="1117"/>
      <c r="G170" s="1117"/>
      <c r="H170" s="1117"/>
      <c r="I170" s="1117"/>
      <c r="J170" s="1117"/>
      <c r="K170" s="1104"/>
      <c r="L170" s="111"/>
      <c r="M170" s="80"/>
      <c r="N170" s="80"/>
      <c r="O170" s="80"/>
      <c r="P170" s="80"/>
      <c r="Q170" s="80"/>
      <c r="R170" s="80"/>
      <c r="S170" s="80"/>
      <c r="T170" s="80"/>
      <c r="U170" s="80"/>
      <c r="V170" s="80"/>
      <c r="W170" s="80"/>
      <c r="X170" s="80"/>
      <c r="Y170" s="80"/>
      <c r="Z170" s="80"/>
    </row>
    <row r="171" spans="1:26" ht="11.25" customHeight="1">
      <c r="A171" s="110"/>
      <c r="B171" s="1137"/>
      <c r="C171" s="1117"/>
      <c r="D171" s="1117"/>
      <c r="E171" s="1117"/>
      <c r="F171" s="1117"/>
      <c r="G171" s="1117"/>
      <c r="H171" s="1117"/>
      <c r="I171" s="1117"/>
      <c r="J171" s="1117"/>
      <c r="K171" s="1104"/>
      <c r="L171" s="111"/>
      <c r="M171" s="80"/>
      <c r="N171" s="80"/>
      <c r="O171" s="80"/>
      <c r="P171" s="80"/>
      <c r="Q171" s="80"/>
      <c r="R171" s="80"/>
      <c r="S171" s="80"/>
      <c r="T171" s="80"/>
      <c r="U171" s="80"/>
      <c r="V171" s="80"/>
      <c r="W171" s="80"/>
      <c r="X171" s="80"/>
      <c r="Y171" s="80"/>
      <c r="Z171" s="80"/>
    </row>
    <row r="172" spans="1:26" ht="11.25" customHeight="1">
      <c r="A172" s="110"/>
      <c r="B172" s="1137"/>
      <c r="C172" s="1117"/>
      <c r="D172" s="1117"/>
      <c r="E172" s="1117"/>
      <c r="F172" s="1117"/>
      <c r="G172" s="1117"/>
      <c r="H172" s="1117"/>
      <c r="I172" s="1117"/>
      <c r="J172" s="1117"/>
      <c r="K172" s="1104"/>
      <c r="L172" s="111"/>
      <c r="M172" s="80"/>
      <c r="N172" s="80"/>
      <c r="O172" s="80"/>
      <c r="P172" s="80"/>
      <c r="Q172" s="80"/>
      <c r="R172" s="80"/>
      <c r="S172" s="80"/>
      <c r="T172" s="80"/>
      <c r="U172" s="80"/>
      <c r="V172" s="80"/>
      <c r="W172" s="80"/>
      <c r="X172" s="80"/>
      <c r="Y172" s="80"/>
      <c r="Z172" s="80"/>
    </row>
    <row r="173" spans="1:26" ht="11.25" customHeight="1">
      <c r="A173" s="110"/>
      <c r="B173" s="1137"/>
      <c r="C173" s="1117"/>
      <c r="D173" s="1117"/>
      <c r="E173" s="1117"/>
      <c r="F173" s="1117"/>
      <c r="G173" s="1117"/>
      <c r="H173" s="1117"/>
      <c r="I173" s="1117"/>
      <c r="J173" s="1117"/>
      <c r="K173" s="1104"/>
      <c r="L173" s="111"/>
      <c r="M173" s="80"/>
      <c r="N173" s="80"/>
      <c r="O173" s="80"/>
      <c r="P173" s="80"/>
      <c r="Q173" s="80"/>
      <c r="R173" s="80"/>
      <c r="S173" s="80"/>
      <c r="T173" s="80"/>
      <c r="U173" s="80"/>
      <c r="V173" s="80"/>
      <c r="W173" s="80"/>
      <c r="X173" s="80"/>
      <c r="Y173" s="80"/>
      <c r="Z173" s="80"/>
    </row>
    <row r="174" spans="1:26" ht="11.25" customHeight="1">
      <c r="A174" s="110"/>
      <c r="B174" s="1137"/>
      <c r="C174" s="1117"/>
      <c r="D174" s="1117"/>
      <c r="E174" s="1117"/>
      <c r="F174" s="1117"/>
      <c r="G174" s="1117"/>
      <c r="H174" s="1117"/>
      <c r="I174" s="1117"/>
      <c r="J174" s="1117"/>
      <c r="K174" s="1104"/>
      <c r="L174" s="111"/>
      <c r="M174" s="80"/>
      <c r="N174" s="80"/>
      <c r="O174" s="80"/>
      <c r="P174" s="80"/>
      <c r="Q174" s="80"/>
      <c r="R174" s="80"/>
      <c r="S174" s="80"/>
      <c r="T174" s="80"/>
      <c r="U174" s="80"/>
      <c r="V174" s="80"/>
      <c r="W174" s="80"/>
      <c r="X174" s="80"/>
      <c r="Y174" s="80"/>
      <c r="Z174" s="80"/>
    </row>
    <row r="175" spans="1:26" ht="11.25" customHeight="1">
      <c r="A175" s="110"/>
      <c r="B175" s="1137"/>
      <c r="C175" s="1117"/>
      <c r="D175" s="1117"/>
      <c r="E175" s="1117"/>
      <c r="F175" s="1117"/>
      <c r="G175" s="1117"/>
      <c r="H175" s="1117"/>
      <c r="I175" s="1117"/>
      <c r="J175" s="1117"/>
      <c r="K175" s="1104"/>
      <c r="L175" s="111"/>
      <c r="M175" s="80"/>
      <c r="N175" s="80"/>
      <c r="O175" s="80"/>
      <c r="P175" s="80"/>
      <c r="Q175" s="80"/>
      <c r="R175" s="80"/>
      <c r="S175" s="80"/>
      <c r="T175" s="80"/>
      <c r="U175" s="80"/>
      <c r="V175" s="80"/>
      <c r="W175" s="80"/>
      <c r="X175" s="80"/>
      <c r="Y175" s="80"/>
      <c r="Z175" s="80"/>
    </row>
    <row r="176" spans="1:26" ht="11.25" customHeight="1">
      <c r="A176" s="110"/>
      <c r="B176" s="1137"/>
      <c r="C176" s="1117"/>
      <c r="D176" s="1117"/>
      <c r="E176" s="1117"/>
      <c r="F176" s="1117"/>
      <c r="G176" s="1117"/>
      <c r="H176" s="1117"/>
      <c r="I176" s="1117"/>
      <c r="J176" s="1117"/>
      <c r="K176" s="1104"/>
      <c r="L176" s="111"/>
      <c r="M176" s="80"/>
      <c r="N176" s="80"/>
      <c r="O176" s="80"/>
      <c r="P176" s="80"/>
      <c r="Q176" s="80"/>
      <c r="R176" s="80"/>
      <c r="S176" s="80"/>
      <c r="T176" s="80"/>
      <c r="U176" s="80"/>
      <c r="V176" s="80"/>
      <c r="W176" s="80"/>
      <c r="X176" s="80"/>
      <c r="Y176" s="80"/>
      <c r="Z176" s="80"/>
    </row>
    <row r="177" spans="1:26" ht="11.25" customHeight="1">
      <c r="A177" s="110"/>
      <c r="B177" s="1137"/>
      <c r="C177" s="1117"/>
      <c r="D177" s="1117"/>
      <c r="E177" s="1117"/>
      <c r="F177" s="1117"/>
      <c r="G177" s="1117"/>
      <c r="H177" s="1117"/>
      <c r="I177" s="1117"/>
      <c r="J177" s="1117"/>
      <c r="K177" s="1104"/>
      <c r="L177" s="111"/>
      <c r="M177" s="80"/>
      <c r="N177" s="80"/>
      <c r="O177" s="80"/>
      <c r="P177" s="80"/>
      <c r="Q177" s="80"/>
      <c r="R177" s="80"/>
      <c r="S177" s="80"/>
      <c r="T177" s="80"/>
      <c r="U177" s="80"/>
      <c r="V177" s="80"/>
      <c r="W177" s="80"/>
      <c r="X177" s="80"/>
      <c r="Y177" s="80"/>
      <c r="Z177" s="80"/>
    </row>
    <row r="178" spans="1:26" ht="11.25" customHeight="1">
      <c r="A178" s="110"/>
      <c r="B178" s="1137"/>
      <c r="C178" s="1117"/>
      <c r="D178" s="1117"/>
      <c r="E178" s="1117"/>
      <c r="F178" s="1117"/>
      <c r="G178" s="1117"/>
      <c r="H178" s="1117"/>
      <c r="I178" s="1117"/>
      <c r="J178" s="1117"/>
      <c r="K178" s="1104"/>
      <c r="L178" s="111"/>
      <c r="M178" s="80"/>
      <c r="N178" s="80"/>
      <c r="O178" s="80"/>
      <c r="P178" s="80"/>
      <c r="Q178" s="80"/>
      <c r="R178" s="80"/>
      <c r="S178" s="80"/>
      <c r="T178" s="80"/>
      <c r="U178" s="80"/>
      <c r="V178" s="80"/>
      <c r="W178" s="80"/>
      <c r="X178" s="80"/>
      <c r="Y178" s="80"/>
      <c r="Z178" s="80"/>
    </row>
    <row r="179" spans="1:26" ht="11.25" customHeight="1">
      <c r="A179" s="110"/>
      <c r="B179" s="1137"/>
      <c r="C179" s="1117"/>
      <c r="D179" s="1117"/>
      <c r="E179" s="1117"/>
      <c r="F179" s="1117"/>
      <c r="G179" s="1117"/>
      <c r="H179" s="1117"/>
      <c r="I179" s="1117"/>
      <c r="J179" s="1117"/>
      <c r="K179" s="1104"/>
      <c r="L179" s="111"/>
      <c r="M179" s="80"/>
      <c r="N179" s="80"/>
      <c r="O179" s="80"/>
      <c r="P179" s="80"/>
      <c r="Q179" s="80"/>
      <c r="R179" s="80"/>
      <c r="S179" s="80"/>
      <c r="T179" s="80"/>
      <c r="U179" s="80"/>
      <c r="V179" s="80"/>
      <c r="W179" s="80"/>
      <c r="X179" s="80"/>
      <c r="Y179" s="80"/>
      <c r="Z179" s="80"/>
    </row>
    <row r="180" spans="1:26" ht="11.25" customHeight="1">
      <c r="A180" s="110"/>
      <c r="B180" s="1137"/>
      <c r="C180" s="1117"/>
      <c r="D180" s="1117"/>
      <c r="E180" s="1117"/>
      <c r="F180" s="1117"/>
      <c r="G180" s="1117"/>
      <c r="H180" s="1117"/>
      <c r="I180" s="1117"/>
      <c r="J180" s="1117"/>
      <c r="K180" s="1104"/>
      <c r="L180" s="111"/>
      <c r="M180" s="80"/>
      <c r="N180" s="80"/>
      <c r="O180" s="80"/>
      <c r="P180" s="80"/>
      <c r="Q180" s="80"/>
      <c r="R180" s="80"/>
      <c r="S180" s="80"/>
      <c r="T180" s="80"/>
      <c r="U180" s="80"/>
      <c r="V180" s="80"/>
      <c r="W180" s="80"/>
      <c r="X180" s="80"/>
      <c r="Y180" s="80"/>
      <c r="Z180" s="80"/>
    </row>
    <row r="181" spans="1:26" ht="11.25" customHeight="1">
      <c r="A181" s="110"/>
      <c r="B181" s="1137"/>
      <c r="C181" s="1117"/>
      <c r="D181" s="1117"/>
      <c r="E181" s="1117"/>
      <c r="F181" s="1117"/>
      <c r="G181" s="1117"/>
      <c r="H181" s="1117"/>
      <c r="I181" s="1117"/>
      <c r="J181" s="1117"/>
      <c r="K181" s="1104"/>
      <c r="L181" s="111"/>
      <c r="M181" s="80"/>
      <c r="N181" s="80"/>
      <c r="O181" s="80"/>
      <c r="P181" s="80"/>
      <c r="Q181" s="80"/>
      <c r="R181" s="80"/>
      <c r="S181" s="80"/>
      <c r="T181" s="80"/>
      <c r="U181" s="80"/>
      <c r="V181" s="80"/>
      <c r="W181" s="80"/>
      <c r="X181" s="80"/>
      <c r="Y181" s="80"/>
      <c r="Z181" s="80"/>
    </row>
    <row r="182" spans="1:26" ht="11.25" customHeight="1">
      <c r="A182" s="110"/>
      <c r="B182" s="1196"/>
      <c r="C182" s="1131"/>
      <c r="D182" s="1131"/>
      <c r="E182" s="1131"/>
      <c r="F182" s="1131"/>
      <c r="G182" s="1131"/>
      <c r="H182" s="1131"/>
      <c r="I182" s="1131"/>
      <c r="J182" s="1131"/>
      <c r="K182" s="1112"/>
      <c r="L182" s="111"/>
      <c r="M182" s="80"/>
      <c r="N182" s="80"/>
      <c r="O182" s="80"/>
      <c r="P182" s="80"/>
      <c r="Q182" s="80"/>
      <c r="R182" s="80"/>
      <c r="S182" s="80"/>
      <c r="T182" s="80"/>
      <c r="U182" s="80"/>
      <c r="V182" s="80"/>
      <c r="W182" s="80"/>
      <c r="X182" s="80"/>
      <c r="Y182" s="80"/>
      <c r="Z182" s="80"/>
    </row>
    <row r="183" spans="1:26" ht="11.25" customHeight="1">
      <c r="A183" s="80"/>
      <c r="B183" s="122"/>
      <c r="C183" s="122"/>
      <c r="D183" s="122"/>
      <c r="E183" s="122"/>
      <c r="F183" s="122"/>
      <c r="G183" s="122"/>
      <c r="H183" s="122"/>
      <c r="I183" s="122"/>
      <c r="J183" s="122"/>
      <c r="K183" s="122"/>
      <c r="L183" s="80"/>
      <c r="M183" s="80"/>
      <c r="N183" s="80"/>
      <c r="O183" s="80"/>
      <c r="P183" s="80"/>
      <c r="Q183" s="80"/>
      <c r="R183" s="80"/>
      <c r="S183" s="80"/>
      <c r="T183" s="80"/>
      <c r="U183" s="80"/>
      <c r="V183" s="80"/>
      <c r="W183" s="80"/>
      <c r="X183" s="80"/>
      <c r="Y183" s="80"/>
      <c r="Z183" s="80"/>
    </row>
    <row r="184" spans="1:26" ht="12" customHeight="1">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2" customHeight="1">
      <c r="A185" s="11" t="s">
        <v>92</v>
      </c>
      <c r="B185" s="9" t="s">
        <v>93</v>
      </c>
      <c r="C185" s="9"/>
      <c r="D185" s="8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2" customHeight="1">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2" customHeight="1">
      <c r="A187" s="15" t="s">
        <v>678</v>
      </c>
      <c r="B187" s="15" t="s">
        <v>1634</v>
      </c>
      <c r="C187" s="15"/>
      <c r="D187" s="15"/>
      <c r="E187" s="15"/>
      <c r="F187" s="15"/>
      <c r="G187" s="15"/>
      <c r="H187" s="15"/>
      <c r="I187" s="15"/>
      <c r="J187" s="15"/>
      <c r="K187" s="15"/>
      <c r="L187" s="80" t="s">
        <v>1635</v>
      </c>
      <c r="M187" s="15"/>
      <c r="N187" s="15"/>
      <c r="O187" s="15"/>
      <c r="P187" s="15"/>
      <c r="Q187" s="15"/>
      <c r="R187" s="15"/>
      <c r="S187" s="15"/>
      <c r="T187" s="15"/>
      <c r="U187" s="15"/>
      <c r="V187" s="15"/>
      <c r="W187" s="15"/>
      <c r="X187" s="15"/>
      <c r="Y187" s="15"/>
      <c r="Z187" s="15"/>
    </row>
    <row r="188" spans="1:26" ht="5.25" customHeight="1">
      <c r="A188" s="80"/>
      <c r="B188" s="109"/>
      <c r="C188" s="109"/>
      <c r="D188" s="109"/>
      <c r="E188" s="109"/>
      <c r="F188" s="109"/>
      <c r="G188" s="109"/>
      <c r="H188" s="109"/>
      <c r="I188" s="109"/>
      <c r="J188" s="109"/>
      <c r="K188" s="109"/>
      <c r="L188" s="80"/>
      <c r="M188" s="80"/>
      <c r="N188" s="80"/>
      <c r="O188" s="80"/>
      <c r="P188" s="80"/>
      <c r="Q188" s="80"/>
      <c r="R188" s="80"/>
      <c r="S188" s="80"/>
      <c r="T188" s="80"/>
      <c r="U188" s="80"/>
      <c r="V188" s="80"/>
      <c r="W188" s="80"/>
      <c r="X188" s="80"/>
      <c r="Y188" s="80"/>
      <c r="Z188" s="80"/>
    </row>
    <row r="189" spans="1:26" ht="18.75" customHeight="1">
      <c r="A189" s="110"/>
      <c r="B189" s="616" t="s">
        <v>1636</v>
      </c>
      <c r="C189" s="234"/>
      <c r="D189" s="234"/>
      <c r="E189" s="234"/>
      <c r="F189" s="234"/>
      <c r="G189" s="234"/>
      <c r="H189" s="234"/>
      <c r="I189" s="234"/>
      <c r="J189" s="234"/>
      <c r="K189" s="130"/>
      <c r="L189" s="111" t="s">
        <v>1637</v>
      </c>
      <c r="M189" s="80"/>
      <c r="N189" s="80"/>
      <c r="O189" s="80"/>
      <c r="P189" s="80"/>
      <c r="Q189" s="80"/>
      <c r="R189" s="80"/>
      <c r="S189" s="80"/>
      <c r="T189" s="80"/>
      <c r="U189" s="80"/>
      <c r="V189" s="80"/>
      <c r="W189" s="80"/>
      <c r="X189" s="80"/>
      <c r="Y189" s="80"/>
      <c r="Z189" s="80"/>
    </row>
    <row r="190" spans="1:26">
      <c r="A190" s="110"/>
      <c r="B190" s="2103" t="s">
        <v>1638</v>
      </c>
      <c r="C190" s="1949"/>
      <c r="D190" s="1949"/>
      <c r="E190" s="1949"/>
      <c r="F190" s="1949"/>
      <c r="G190" s="1949"/>
      <c r="H190" s="1949"/>
      <c r="I190" s="1949"/>
      <c r="J190" s="1949"/>
      <c r="K190" s="1974"/>
      <c r="L190" s="111" t="s">
        <v>1639</v>
      </c>
      <c r="M190" s="80"/>
      <c r="N190" s="80"/>
      <c r="O190" s="80"/>
      <c r="P190" s="80"/>
      <c r="Q190" s="80"/>
      <c r="R190" s="80"/>
      <c r="S190" s="80"/>
      <c r="T190" s="80"/>
      <c r="U190" s="80"/>
      <c r="V190" s="80"/>
      <c r="W190" s="80"/>
      <c r="X190" s="80"/>
      <c r="Y190" s="80"/>
      <c r="Z190" s="80"/>
    </row>
    <row r="191" spans="1:26">
      <c r="A191" s="110"/>
      <c r="B191" s="1189"/>
      <c r="C191" s="1185"/>
      <c r="D191" s="1185"/>
      <c r="E191" s="1185"/>
      <c r="F191" s="1185"/>
      <c r="G191" s="1185"/>
      <c r="H191" s="1185"/>
      <c r="I191" s="1185"/>
      <c r="J191" s="1185"/>
      <c r="K191" s="1186"/>
      <c r="L191" s="111"/>
      <c r="M191" s="80"/>
      <c r="N191" s="80"/>
      <c r="O191" s="80"/>
      <c r="P191" s="80"/>
      <c r="Q191" s="80"/>
      <c r="R191" s="80"/>
      <c r="S191" s="80"/>
      <c r="T191" s="80"/>
      <c r="U191" s="80"/>
      <c r="V191" s="80"/>
      <c r="W191" s="80"/>
      <c r="X191" s="80"/>
      <c r="Y191" s="80"/>
      <c r="Z191" s="80"/>
    </row>
    <row r="192" spans="1:26" ht="12" customHeight="1">
      <c r="A192" s="110"/>
      <c r="B192" s="1137"/>
      <c r="C192" s="1117"/>
      <c r="D192" s="1117"/>
      <c r="E192" s="1117"/>
      <c r="F192" s="1117"/>
      <c r="G192" s="1117"/>
      <c r="H192" s="1117"/>
      <c r="I192" s="1117"/>
      <c r="J192" s="1117"/>
      <c r="K192" s="1104"/>
      <c r="L192" s="111"/>
      <c r="M192" s="80"/>
      <c r="N192" s="80"/>
      <c r="O192" s="80"/>
      <c r="P192" s="80"/>
      <c r="Q192" s="80"/>
      <c r="R192" s="80"/>
      <c r="S192" s="80"/>
      <c r="T192" s="80"/>
      <c r="U192" s="80"/>
      <c r="V192" s="80"/>
      <c r="W192" s="80"/>
      <c r="X192" s="80"/>
      <c r="Y192" s="80"/>
      <c r="Z192" s="80"/>
    </row>
    <row r="193" spans="1:26" ht="12" customHeight="1">
      <c r="A193" s="110"/>
      <c r="B193" s="1137"/>
      <c r="C193" s="1117"/>
      <c r="D193" s="1117"/>
      <c r="E193" s="1117"/>
      <c r="F193" s="1117"/>
      <c r="G193" s="1117"/>
      <c r="H193" s="1117"/>
      <c r="I193" s="1117"/>
      <c r="J193" s="1117"/>
      <c r="K193" s="1104"/>
      <c r="L193" s="111"/>
      <c r="M193" s="80"/>
      <c r="N193" s="80"/>
      <c r="O193" s="80"/>
      <c r="P193" s="80"/>
      <c r="Q193" s="80"/>
      <c r="R193" s="80"/>
      <c r="S193" s="80"/>
      <c r="T193" s="80"/>
      <c r="U193" s="80"/>
      <c r="V193" s="80"/>
      <c r="W193" s="80"/>
      <c r="X193" s="80"/>
      <c r="Y193" s="80"/>
      <c r="Z193" s="80"/>
    </row>
    <row r="194" spans="1:26" ht="12" customHeight="1">
      <c r="A194" s="110"/>
      <c r="B194" s="1196"/>
      <c r="C194" s="1131"/>
      <c r="D194" s="1131"/>
      <c r="E194" s="1131"/>
      <c r="F194" s="1131"/>
      <c r="G194" s="1131"/>
      <c r="H194" s="1131"/>
      <c r="I194" s="1131"/>
      <c r="J194" s="1131"/>
      <c r="K194" s="1112"/>
      <c r="L194" s="111"/>
      <c r="M194" s="80"/>
      <c r="N194" s="80"/>
      <c r="O194" s="80"/>
      <c r="P194" s="80"/>
      <c r="Q194" s="80"/>
      <c r="R194" s="80"/>
      <c r="S194" s="80"/>
      <c r="T194" s="80"/>
      <c r="U194" s="80"/>
      <c r="V194" s="80"/>
      <c r="W194" s="80"/>
      <c r="X194" s="80"/>
      <c r="Y194" s="80"/>
      <c r="Z194" s="80"/>
    </row>
    <row r="195" spans="1:26" ht="12" customHeight="1">
      <c r="A195" s="15" t="s">
        <v>692</v>
      </c>
      <c r="B195" s="397" t="s">
        <v>1640</v>
      </c>
      <c r="C195" s="397"/>
      <c r="D195" s="397"/>
      <c r="E195" s="397"/>
      <c r="F195" s="397"/>
      <c r="G195" s="397"/>
      <c r="H195" s="397"/>
      <c r="I195" s="397"/>
      <c r="J195" s="397"/>
      <c r="K195" s="397"/>
      <c r="L195" s="15"/>
      <c r="M195" s="15"/>
      <c r="N195" s="15"/>
      <c r="O195" s="15"/>
      <c r="P195" s="15"/>
      <c r="Q195" s="15"/>
      <c r="R195" s="15"/>
      <c r="S195" s="15"/>
      <c r="T195" s="15"/>
      <c r="U195" s="15"/>
      <c r="V195" s="15"/>
      <c r="W195" s="15"/>
      <c r="X195" s="15"/>
      <c r="Y195" s="15"/>
      <c r="Z195" s="15"/>
    </row>
    <row r="196" spans="1:26" ht="12" customHeight="1">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64.5" customHeight="1">
      <c r="A197" s="772"/>
      <c r="B197" s="773" t="s">
        <v>1641</v>
      </c>
      <c r="C197" s="773" t="s">
        <v>1642</v>
      </c>
      <c r="D197" s="773" t="s">
        <v>1643</v>
      </c>
      <c r="E197" s="773" t="s">
        <v>1644</v>
      </c>
      <c r="F197" s="773" t="s">
        <v>1645</v>
      </c>
      <c r="G197" s="2130" t="s">
        <v>1646</v>
      </c>
      <c r="H197" s="1952"/>
      <c r="I197" s="2130" t="s">
        <v>1647</v>
      </c>
      <c r="J197" s="1952"/>
      <c r="K197" s="773" t="s">
        <v>134</v>
      </c>
      <c r="L197" s="148" t="s">
        <v>1648</v>
      </c>
      <c r="M197" s="772"/>
      <c r="N197" s="772"/>
      <c r="O197" s="772"/>
      <c r="P197" s="772"/>
      <c r="Q197" s="772"/>
      <c r="R197" s="772"/>
      <c r="S197" s="772"/>
      <c r="T197" s="772"/>
      <c r="U197" s="772"/>
      <c r="V197" s="772"/>
      <c r="W197" s="772"/>
      <c r="X197" s="772"/>
      <c r="Y197" s="772"/>
      <c r="Z197" s="772"/>
    </row>
    <row r="198" spans="1:26" ht="119.25" customHeight="1">
      <c r="A198" s="261"/>
      <c r="B198" s="1350" t="s">
        <v>1649</v>
      </c>
      <c r="C198" s="1350" t="s">
        <v>1650</v>
      </c>
      <c r="D198" s="1351"/>
      <c r="E198" s="1351"/>
      <c r="F198" s="1805"/>
      <c r="G198" s="2128"/>
      <c r="H198" s="2129"/>
      <c r="I198" s="2128"/>
      <c r="J198" s="2129"/>
      <c r="K198" s="1351"/>
      <c r="L198" s="261"/>
      <c r="M198" s="261"/>
      <c r="N198" s="261"/>
      <c r="O198" s="261"/>
      <c r="P198" s="261"/>
      <c r="Q198" s="261"/>
      <c r="R198" s="261"/>
      <c r="S198" s="261"/>
      <c r="T198" s="261"/>
      <c r="U198" s="261"/>
      <c r="V198" s="261"/>
      <c r="W198" s="261"/>
      <c r="X198" s="261"/>
      <c r="Y198" s="261"/>
      <c r="Z198" s="261"/>
    </row>
    <row r="199" spans="1:26" ht="12" customHeight="1">
      <c r="A199" s="261"/>
      <c r="B199" s="1350"/>
      <c r="C199" s="1350"/>
      <c r="D199" s="1351"/>
      <c r="E199" s="1351"/>
      <c r="F199" s="1805"/>
      <c r="G199" s="2128"/>
      <c r="H199" s="2129"/>
      <c r="I199" s="2128"/>
      <c r="J199" s="2129"/>
      <c r="K199" s="1351"/>
      <c r="L199" s="261"/>
      <c r="M199" s="261"/>
      <c r="N199" s="261"/>
      <c r="O199" s="261"/>
      <c r="P199" s="261"/>
      <c r="Q199" s="261"/>
      <c r="R199" s="261"/>
      <c r="S199" s="261"/>
      <c r="T199" s="261"/>
      <c r="U199" s="261"/>
      <c r="V199" s="261"/>
      <c r="W199" s="261"/>
      <c r="X199" s="261"/>
      <c r="Y199" s="261"/>
      <c r="Z199" s="261"/>
    </row>
    <row r="200" spans="1:26" ht="12" customHeight="1">
      <c r="A200" s="80"/>
      <c r="B200" s="1352"/>
      <c r="C200" s="1352"/>
      <c r="D200" s="1352"/>
      <c r="E200" s="1352"/>
      <c r="F200" s="1806"/>
      <c r="G200" s="2128"/>
      <c r="H200" s="2129"/>
      <c r="I200" s="2128"/>
      <c r="J200" s="2129"/>
      <c r="K200" s="1352"/>
      <c r="L200" s="80"/>
      <c r="M200" s="80"/>
      <c r="N200" s="80"/>
      <c r="O200" s="80"/>
      <c r="P200" s="80"/>
      <c r="Q200" s="80"/>
      <c r="R200" s="80"/>
      <c r="S200" s="80"/>
      <c r="T200" s="80"/>
      <c r="U200" s="80"/>
      <c r="V200" s="80"/>
      <c r="W200" s="80"/>
      <c r="X200" s="80"/>
      <c r="Y200" s="80"/>
      <c r="Z200" s="80"/>
    </row>
    <row r="201" spans="1:26" ht="12" customHeight="1">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2" customHeight="1">
      <c r="A202" s="80" t="s">
        <v>1651</v>
      </c>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2" customHeight="1">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2" customHeight="1">
      <c r="A204" s="15" t="s">
        <v>706</v>
      </c>
      <c r="B204" s="15" t="s">
        <v>1652</v>
      </c>
      <c r="C204" s="15"/>
      <c r="D204" s="15"/>
      <c r="E204" s="15"/>
      <c r="F204" s="15"/>
      <c r="G204" s="15"/>
      <c r="H204" s="15"/>
      <c r="I204" s="15"/>
      <c r="J204" s="15"/>
      <c r="K204" s="15"/>
      <c r="L204" s="15" t="s">
        <v>1653</v>
      </c>
      <c r="M204" s="15"/>
      <c r="N204" s="15"/>
      <c r="O204" s="15"/>
      <c r="P204" s="15"/>
      <c r="Q204" s="15"/>
      <c r="R204" s="15"/>
      <c r="S204" s="15"/>
      <c r="T204" s="15"/>
      <c r="U204" s="15"/>
      <c r="V204" s="15"/>
      <c r="W204" s="15"/>
      <c r="X204" s="15"/>
      <c r="Y204" s="15"/>
      <c r="Z204" s="15"/>
    </row>
    <row r="205" spans="1:26" ht="12" customHeight="1">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08" customHeight="1">
      <c r="A206" s="772"/>
      <c r="B206" s="773" t="s">
        <v>1654</v>
      </c>
      <c r="C206" s="773" t="s">
        <v>1655</v>
      </c>
      <c r="D206" s="773" t="s">
        <v>1656</v>
      </c>
      <c r="E206" s="773" t="s">
        <v>1657</v>
      </c>
      <c r="F206" s="773" t="s">
        <v>1658</v>
      </c>
      <c r="G206" s="2130" t="s">
        <v>1659</v>
      </c>
      <c r="H206" s="1952"/>
      <c r="I206" s="773" t="s">
        <v>1660</v>
      </c>
      <c r="J206" s="774"/>
      <c r="K206" s="774"/>
      <c r="L206" s="148"/>
      <c r="M206" s="772"/>
      <c r="N206" s="772"/>
      <c r="O206" s="772"/>
      <c r="P206" s="772"/>
      <c r="Q206" s="772"/>
      <c r="R206" s="772"/>
      <c r="S206" s="772"/>
      <c r="T206" s="772"/>
      <c r="U206" s="772"/>
      <c r="V206" s="772"/>
      <c r="W206" s="772"/>
      <c r="X206" s="772"/>
      <c r="Y206" s="772"/>
      <c r="Z206" s="772"/>
    </row>
    <row r="207" spans="1:26" s="1398" customFormat="1">
      <c r="A207" s="1808"/>
      <c r="B207" s="1811"/>
      <c r="C207" s="1811"/>
      <c r="D207" s="1811"/>
      <c r="E207" s="1812" t="s">
        <v>142</v>
      </c>
      <c r="F207" s="1812" t="s">
        <v>142</v>
      </c>
      <c r="G207" s="2133" t="s">
        <v>142</v>
      </c>
      <c r="H207" s="2134"/>
      <c r="I207" s="1812" t="s">
        <v>142</v>
      </c>
      <c r="J207" s="1809"/>
      <c r="K207" s="1809"/>
      <c r="L207" s="1810"/>
      <c r="M207" s="1808"/>
      <c r="N207" s="1808"/>
      <c r="O207" s="1808"/>
      <c r="P207" s="1808"/>
      <c r="Q207" s="1808"/>
      <c r="R207" s="1808"/>
      <c r="S207" s="1808"/>
      <c r="T207" s="1808"/>
      <c r="U207" s="1808"/>
      <c r="V207" s="1808"/>
      <c r="W207" s="1808"/>
      <c r="X207" s="1808"/>
      <c r="Y207" s="1808"/>
      <c r="Z207" s="1808"/>
    </row>
    <row r="208" spans="1:26" ht="36">
      <c r="A208" s="80"/>
      <c r="B208" s="1353"/>
      <c r="C208" s="1354" t="s">
        <v>1661</v>
      </c>
      <c r="D208" s="1353"/>
      <c r="E208" s="1807"/>
      <c r="F208" s="1807"/>
      <c r="G208" s="2131"/>
      <c r="H208" s="2132"/>
      <c r="I208" s="1807"/>
      <c r="J208" s="80"/>
      <c r="K208" s="80"/>
      <c r="L208" s="80"/>
      <c r="M208" s="80"/>
      <c r="N208" s="80"/>
      <c r="O208" s="80"/>
      <c r="P208" s="80"/>
      <c r="Q208" s="80"/>
      <c r="R208" s="80"/>
      <c r="S208" s="80"/>
      <c r="T208" s="80"/>
      <c r="U208" s="80"/>
      <c r="V208" s="80"/>
      <c r="W208" s="80"/>
      <c r="X208" s="80"/>
      <c r="Y208" s="80"/>
      <c r="Z208" s="80"/>
    </row>
    <row r="209" spans="1:26" ht="96">
      <c r="A209" s="80"/>
      <c r="B209" s="1353"/>
      <c r="C209" s="1354" t="s">
        <v>1662</v>
      </c>
      <c r="D209" s="1353"/>
      <c r="E209" s="1807"/>
      <c r="F209" s="1807"/>
      <c r="G209" s="2131"/>
      <c r="H209" s="2132"/>
      <c r="I209" s="1807"/>
      <c r="J209" s="80"/>
      <c r="K209" s="80"/>
      <c r="L209" s="80"/>
      <c r="M209" s="80"/>
      <c r="N209" s="80"/>
      <c r="O209" s="80"/>
      <c r="P209" s="80"/>
      <c r="Q209" s="80"/>
      <c r="R209" s="80"/>
      <c r="S209" s="80"/>
      <c r="T209" s="80"/>
      <c r="U209" s="80"/>
      <c r="V209" s="80"/>
      <c r="W209" s="80"/>
      <c r="X209" s="80"/>
      <c r="Y209" s="80"/>
      <c r="Z209" s="80"/>
    </row>
    <row r="210" spans="1:26" ht="12" customHeight="1">
      <c r="A210" s="80"/>
      <c r="B210" s="1353"/>
      <c r="C210" s="1352"/>
      <c r="D210" s="1353"/>
      <c r="E210" s="1807"/>
      <c r="F210" s="1807"/>
      <c r="G210" s="2131"/>
      <c r="H210" s="2132"/>
      <c r="I210" s="1807"/>
      <c r="J210" s="80"/>
      <c r="K210" s="80"/>
      <c r="L210" s="80"/>
      <c r="M210" s="80"/>
      <c r="N210" s="80"/>
      <c r="O210" s="80"/>
      <c r="P210" s="80"/>
      <c r="Q210" s="80"/>
      <c r="R210" s="80"/>
      <c r="S210" s="80"/>
      <c r="T210" s="80"/>
      <c r="U210" s="80"/>
      <c r="V210" s="80"/>
      <c r="W210" s="80"/>
      <c r="X210" s="80"/>
      <c r="Y210" s="80"/>
      <c r="Z210" s="80"/>
    </row>
    <row r="211" spans="1:26" ht="12" customHeight="1">
      <c r="A211" s="80"/>
      <c r="B211" s="775"/>
      <c r="C211" s="1"/>
      <c r="D211" s="1"/>
      <c r="E211" s="1"/>
      <c r="F211" s="1"/>
      <c r="G211" s="1"/>
      <c r="H211" s="80"/>
      <c r="I211" s="80"/>
      <c r="J211" s="80"/>
      <c r="K211" s="80"/>
      <c r="L211" s="80"/>
      <c r="M211" s="80"/>
      <c r="N211" s="80"/>
      <c r="O211" s="80"/>
      <c r="P211" s="80"/>
      <c r="Q211" s="80"/>
      <c r="R211" s="80"/>
      <c r="S211" s="80"/>
      <c r="T211" s="80"/>
      <c r="U211" s="80"/>
      <c r="V211" s="80"/>
      <c r="W211" s="80"/>
      <c r="X211" s="80"/>
      <c r="Y211" s="80"/>
      <c r="Z211" s="80"/>
    </row>
    <row r="212" spans="1:26" ht="28.5" customHeight="1">
      <c r="A212" s="80"/>
      <c r="B212" s="2006" t="s">
        <v>1663</v>
      </c>
      <c r="C212" s="1949"/>
      <c r="D212" s="1949"/>
      <c r="E212" s="1949"/>
      <c r="F212" s="1949"/>
      <c r="G212" s="1949"/>
      <c r="H212" s="1949"/>
      <c r="I212" s="1949"/>
      <c r="J212" s="1949"/>
      <c r="K212" s="1950"/>
      <c r="L212" s="80"/>
      <c r="M212" s="80"/>
      <c r="N212" s="80"/>
      <c r="O212" s="80"/>
      <c r="P212" s="80"/>
      <c r="Q212" s="80"/>
      <c r="R212" s="80"/>
      <c r="S212" s="80"/>
      <c r="T212" s="80"/>
      <c r="U212" s="80"/>
      <c r="V212" s="80"/>
      <c r="W212" s="80"/>
      <c r="X212" s="80"/>
      <c r="Y212" s="80"/>
      <c r="Z212" s="80"/>
    </row>
    <row r="213" spans="1:26" ht="12" customHeight="1">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24">
      <c r="A214" s="80"/>
      <c r="B214" s="773" t="s">
        <v>1664</v>
      </c>
      <c r="C214" s="773" t="s">
        <v>1665</v>
      </c>
      <c r="D214" s="773" t="s">
        <v>1666</v>
      </c>
      <c r="E214" s="773" t="s">
        <v>1667</v>
      </c>
      <c r="F214" s="774"/>
      <c r="G214" s="80"/>
      <c r="H214" s="80"/>
      <c r="I214" s="80"/>
      <c r="J214" s="80"/>
      <c r="K214" s="80"/>
      <c r="L214" s="80"/>
      <c r="M214" s="80"/>
      <c r="N214" s="80"/>
      <c r="O214" s="80"/>
      <c r="P214" s="80"/>
      <c r="Q214" s="80"/>
      <c r="R214" s="80"/>
      <c r="S214" s="80"/>
      <c r="T214" s="80"/>
      <c r="U214" s="80"/>
      <c r="V214" s="80"/>
      <c r="W214" s="80"/>
      <c r="X214" s="80"/>
      <c r="Y214" s="80"/>
      <c r="Z214" s="80"/>
    </row>
    <row r="215" spans="1:26" ht="12" customHeight="1">
      <c r="A215" s="80"/>
      <c r="B215" s="1813" t="s">
        <v>142</v>
      </c>
      <c r="C215" s="1183"/>
      <c r="D215" s="1813" t="s">
        <v>142</v>
      </c>
      <c r="E215" s="1813" t="s">
        <v>142</v>
      </c>
      <c r="F215" s="80"/>
      <c r="G215" s="80"/>
      <c r="H215" s="80"/>
      <c r="I215" s="80"/>
      <c r="J215" s="80"/>
      <c r="K215" s="80"/>
      <c r="L215" s="80"/>
      <c r="M215" s="80"/>
      <c r="N215" s="80"/>
      <c r="O215" s="80"/>
      <c r="P215" s="80"/>
      <c r="Q215" s="80"/>
      <c r="R215" s="80"/>
      <c r="S215" s="80"/>
      <c r="T215" s="80"/>
      <c r="U215" s="80"/>
      <c r="V215" s="80"/>
      <c r="W215" s="80"/>
      <c r="X215" s="80"/>
      <c r="Y215" s="80"/>
      <c r="Z215" s="80"/>
    </row>
    <row r="216" spans="1:26" ht="12" customHeight="1">
      <c r="A216" s="80"/>
      <c r="B216" s="1806"/>
      <c r="C216" s="1352"/>
      <c r="D216" s="1806"/>
      <c r="E216" s="1806"/>
      <c r="F216" s="80"/>
      <c r="G216" s="80"/>
      <c r="H216" s="80"/>
      <c r="I216" s="80"/>
      <c r="J216" s="80"/>
      <c r="K216" s="80"/>
      <c r="L216" s="80"/>
      <c r="M216" s="80"/>
      <c r="N216" s="80"/>
      <c r="O216" s="80"/>
      <c r="P216" s="80"/>
      <c r="Q216" s="80"/>
      <c r="R216" s="80"/>
      <c r="S216" s="80"/>
      <c r="T216" s="80"/>
      <c r="U216" s="80"/>
      <c r="V216" s="80"/>
      <c r="W216" s="80"/>
      <c r="X216" s="80"/>
      <c r="Y216" s="80"/>
      <c r="Z216" s="80"/>
    </row>
    <row r="217" spans="1:26" ht="12" customHeight="1">
      <c r="A217" s="80"/>
      <c r="B217" s="1806"/>
      <c r="C217" s="1352"/>
      <c r="D217" s="1806"/>
      <c r="E217" s="1806"/>
      <c r="F217" s="80"/>
      <c r="G217" s="80"/>
      <c r="H217" s="80"/>
      <c r="I217" s="80"/>
      <c r="J217" s="80"/>
      <c r="K217" s="80"/>
      <c r="L217" s="80"/>
      <c r="M217" s="80"/>
      <c r="N217" s="80"/>
      <c r="O217" s="80"/>
      <c r="P217" s="80"/>
      <c r="Q217" s="80"/>
      <c r="R217" s="80"/>
      <c r="S217" s="80"/>
      <c r="T217" s="80"/>
      <c r="U217" s="80"/>
      <c r="V217" s="80"/>
      <c r="W217" s="80"/>
      <c r="X217" s="80"/>
      <c r="Y217" s="80"/>
      <c r="Z217" s="80"/>
    </row>
    <row r="218" spans="1:26" ht="12" customHeight="1">
      <c r="A218" s="80"/>
      <c r="B218" s="1806"/>
      <c r="C218" s="1352"/>
      <c r="D218" s="1806"/>
      <c r="E218" s="1806"/>
      <c r="F218" s="80"/>
      <c r="G218" s="80"/>
      <c r="H218" s="80"/>
      <c r="I218" s="80"/>
      <c r="J218" s="80"/>
      <c r="K218" s="80"/>
      <c r="L218" s="80"/>
      <c r="M218" s="80"/>
      <c r="N218" s="80"/>
      <c r="O218" s="80"/>
      <c r="P218" s="80"/>
      <c r="Q218" s="80"/>
      <c r="R218" s="80"/>
      <c r="S218" s="80"/>
      <c r="T218" s="80"/>
      <c r="U218" s="80"/>
      <c r="V218" s="80"/>
      <c r="W218" s="80"/>
      <c r="X218" s="80"/>
      <c r="Y218" s="80"/>
      <c r="Z218" s="80"/>
    </row>
    <row r="219" spans="1:26" ht="12" customHeight="1">
      <c r="A219" s="80"/>
      <c r="B219" s="1806"/>
      <c r="C219" s="1352"/>
      <c r="D219" s="1806"/>
      <c r="E219" s="1806"/>
      <c r="F219" s="80"/>
      <c r="G219" s="80"/>
      <c r="H219" s="80"/>
      <c r="I219" s="80"/>
      <c r="J219" s="80"/>
      <c r="K219" s="80"/>
      <c r="L219" s="80"/>
      <c r="M219" s="80"/>
      <c r="N219" s="80"/>
      <c r="O219" s="80"/>
      <c r="P219" s="80"/>
      <c r="Q219" s="80"/>
      <c r="R219" s="80"/>
      <c r="S219" s="80"/>
      <c r="T219" s="80"/>
      <c r="U219" s="80"/>
      <c r="V219" s="80"/>
      <c r="W219" s="80"/>
      <c r="X219" s="80"/>
      <c r="Y219" s="80"/>
      <c r="Z219" s="80"/>
    </row>
    <row r="220" spans="1:26" ht="12" customHeight="1">
      <c r="A220" s="80"/>
      <c r="B220" s="109"/>
      <c r="C220" s="109"/>
      <c r="D220" s="109"/>
      <c r="E220" s="109"/>
      <c r="F220" s="109"/>
      <c r="G220" s="109"/>
      <c r="H220" s="109"/>
      <c r="I220" s="109"/>
      <c r="J220" s="109"/>
      <c r="K220" s="109"/>
      <c r="L220" s="80"/>
      <c r="M220" s="80"/>
      <c r="N220" s="80"/>
      <c r="O220" s="80"/>
      <c r="P220" s="80"/>
      <c r="Q220" s="80"/>
      <c r="R220" s="80"/>
      <c r="S220" s="80"/>
      <c r="T220" s="80"/>
      <c r="U220" s="80"/>
      <c r="V220" s="80"/>
      <c r="W220" s="80"/>
      <c r="X220" s="80"/>
      <c r="Y220" s="80"/>
      <c r="Z220" s="80"/>
    </row>
    <row r="221" spans="1:26">
      <c r="A221" s="110"/>
      <c r="B221" s="2127" t="s">
        <v>1668</v>
      </c>
      <c r="C221" s="1977"/>
      <c r="D221" s="1977"/>
      <c r="E221" s="1977"/>
      <c r="F221" s="1977"/>
      <c r="G221" s="1977"/>
      <c r="H221" s="1977"/>
      <c r="I221" s="1977"/>
      <c r="J221" s="1977"/>
      <c r="K221" s="1978"/>
      <c r="L221" s="111"/>
      <c r="M221" s="80"/>
      <c r="N221" s="80"/>
      <c r="O221" s="80"/>
      <c r="P221" s="80"/>
      <c r="Q221" s="80"/>
      <c r="R221" s="80"/>
      <c r="S221" s="80"/>
      <c r="T221" s="80"/>
      <c r="U221" s="80"/>
      <c r="V221" s="80"/>
      <c r="W221" s="80"/>
      <c r="X221" s="80"/>
      <c r="Y221" s="80"/>
      <c r="Z221" s="80"/>
    </row>
    <row r="222" spans="1:26" ht="12" customHeight="1">
      <c r="A222" s="110"/>
      <c r="B222" s="1137"/>
      <c r="C222" s="1117"/>
      <c r="D222" s="1117"/>
      <c r="E222" s="1117"/>
      <c r="F222" s="1117"/>
      <c r="G222" s="1117"/>
      <c r="H222" s="1117"/>
      <c r="I222" s="1117"/>
      <c r="J222" s="1117"/>
      <c r="K222" s="1104"/>
      <c r="L222" s="111"/>
      <c r="M222" s="80"/>
      <c r="N222" s="80"/>
      <c r="O222" s="80"/>
      <c r="P222" s="80"/>
      <c r="Q222" s="80"/>
      <c r="R222" s="80"/>
      <c r="S222" s="80"/>
      <c r="T222" s="80"/>
      <c r="U222" s="80"/>
      <c r="V222" s="80"/>
      <c r="W222" s="80"/>
      <c r="X222" s="80"/>
      <c r="Y222" s="80"/>
      <c r="Z222" s="80"/>
    </row>
    <row r="223" spans="1:26" ht="12" customHeight="1">
      <c r="A223" s="110"/>
      <c r="B223" s="1137"/>
      <c r="C223" s="1117"/>
      <c r="D223" s="1117"/>
      <c r="E223" s="1117"/>
      <c r="F223" s="1117"/>
      <c r="G223" s="1117"/>
      <c r="H223" s="1117"/>
      <c r="I223" s="1117"/>
      <c r="J223" s="1117"/>
      <c r="K223" s="1104"/>
      <c r="L223" s="111"/>
      <c r="M223" s="80"/>
      <c r="N223" s="80"/>
      <c r="O223" s="80"/>
      <c r="P223" s="80"/>
      <c r="Q223" s="80"/>
      <c r="R223" s="80"/>
      <c r="S223" s="80"/>
      <c r="T223" s="80"/>
      <c r="U223" s="80"/>
      <c r="V223" s="80"/>
      <c r="W223" s="80"/>
      <c r="X223" s="80"/>
      <c r="Y223" s="80"/>
      <c r="Z223" s="80"/>
    </row>
    <row r="224" spans="1:26" ht="12" customHeight="1">
      <c r="A224" s="110"/>
      <c r="B224" s="1196"/>
      <c r="C224" s="1131"/>
      <c r="D224" s="1131"/>
      <c r="E224" s="1131"/>
      <c r="F224" s="1131"/>
      <c r="G224" s="1131"/>
      <c r="H224" s="1131"/>
      <c r="I224" s="1131"/>
      <c r="J224" s="1131"/>
      <c r="K224" s="1112"/>
      <c r="L224" s="111"/>
      <c r="M224" s="80"/>
      <c r="N224" s="80"/>
      <c r="O224" s="80"/>
      <c r="P224" s="80"/>
      <c r="Q224" s="80"/>
      <c r="R224" s="80"/>
      <c r="S224" s="80"/>
      <c r="T224" s="80"/>
      <c r="U224" s="80"/>
      <c r="V224" s="80"/>
      <c r="W224" s="80"/>
      <c r="X224" s="80"/>
      <c r="Y224" s="80"/>
      <c r="Z224" s="80"/>
    </row>
    <row r="225" spans="1:26" ht="12" customHeight="1">
      <c r="A225" s="80"/>
      <c r="B225" s="122"/>
      <c r="C225" s="122"/>
      <c r="D225" s="122"/>
      <c r="E225" s="122"/>
      <c r="F225" s="122"/>
      <c r="G225" s="122"/>
      <c r="H225" s="122"/>
      <c r="I225" s="122"/>
      <c r="J225" s="122"/>
      <c r="K225" s="122"/>
      <c r="L225" s="80"/>
      <c r="M225" s="80"/>
      <c r="N225" s="80"/>
      <c r="O225" s="80"/>
      <c r="P225" s="80"/>
      <c r="Q225" s="80"/>
      <c r="R225" s="80"/>
      <c r="S225" s="80"/>
      <c r="T225" s="80"/>
      <c r="U225" s="80"/>
      <c r="V225" s="80"/>
      <c r="W225" s="80"/>
      <c r="X225" s="80"/>
      <c r="Y225" s="80"/>
      <c r="Z225" s="80"/>
    </row>
    <row r="226" spans="1:26" ht="12" customHeight="1">
      <c r="A226" s="776" t="s">
        <v>94</v>
      </c>
      <c r="B226" s="376" t="s">
        <v>1669</v>
      </c>
      <c r="C226" s="15"/>
      <c r="D226" s="15"/>
      <c r="E226" s="15"/>
      <c r="F226" s="15"/>
      <c r="G226" s="15"/>
      <c r="H226" s="15"/>
      <c r="I226" s="15"/>
      <c r="J226" s="15"/>
      <c r="K226" s="15"/>
      <c r="L226" s="412"/>
      <c r="M226" s="15"/>
      <c r="N226" s="15"/>
      <c r="O226" s="15"/>
      <c r="P226" s="15"/>
      <c r="Q226" s="15"/>
      <c r="R226" s="15"/>
      <c r="S226" s="15"/>
      <c r="T226" s="15"/>
      <c r="U226" s="15"/>
      <c r="V226" s="15"/>
      <c r="W226" s="15"/>
      <c r="X226" s="15"/>
      <c r="Y226" s="15"/>
      <c r="Z226" s="15"/>
    </row>
    <row r="227" spans="1:26" ht="12" customHeight="1">
      <c r="A227" s="15"/>
      <c r="B227" s="582"/>
      <c r="C227" s="582"/>
      <c r="D227" s="582"/>
      <c r="E227" s="582"/>
      <c r="F227" s="582"/>
      <c r="G227" s="582"/>
      <c r="H227" s="582"/>
      <c r="I227" s="582"/>
      <c r="J227" s="582"/>
      <c r="K227" s="582"/>
      <c r="L227" s="15"/>
      <c r="M227" s="15"/>
      <c r="N227" s="15"/>
      <c r="O227" s="15"/>
      <c r="P227" s="15"/>
      <c r="Q227" s="15"/>
      <c r="R227" s="15"/>
      <c r="S227" s="15"/>
      <c r="T227" s="15"/>
      <c r="U227" s="15"/>
      <c r="V227" s="15"/>
      <c r="W227" s="15"/>
      <c r="X227" s="15"/>
      <c r="Y227" s="15"/>
      <c r="Z227" s="15"/>
    </row>
    <row r="228" spans="1:26" ht="12" customHeight="1">
      <c r="A228" s="390"/>
      <c r="B228" s="777" t="s">
        <v>1670</v>
      </c>
      <c r="C228" s="768"/>
      <c r="D228" s="768"/>
      <c r="E228" s="768"/>
      <c r="F228" s="768"/>
      <c r="G228" s="768"/>
      <c r="H228" s="768"/>
      <c r="I228" s="768"/>
      <c r="J228" s="768"/>
      <c r="K228" s="769"/>
      <c r="L228" s="778" t="s">
        <v>1671</v>
      </c>
      <c r="M228" s="15"/>
      <c r="N228" s="15"/>
      <c r="O228" s="15"/>
      <c r="P228" s="15"/>
      <c r="Q228" s="15"/>
      <c r="R228" s="15"/>
      <c r="S228" s="15"/>
      <c r="T228" s="15"/>
      <c r="U228" s="15"/>
      <c r="V228" s="15"/>
      <c r="W228" s="15"/>
      <c r="X228" s="15"/>
      <c r="Y228" s="15"/>
      <c r="Z228" s="15"/>
    </row>
    <row r="229" spans="1:26" ht="12" customHeight="1">
      <c r="A229" s="390"/>
      <c r="B229" s="623" t="s">
        <v>1672</v>
      </c>
      <c r="C229" s="15"/>
      <c r="D229" s="15"/>
      <c r="E229" s="15"/>
      <c r="F229" s="15"/>
      <c r="G229" s="15"/>
      <c r="H229" s="15"/>
      <c r="I229" s="15"/>
      <c r="J229" s="15"/>
      <c r="K229" s="779"/>
      <c r="L229" s="409"/>
      <c r="M229" s="15"/>
      <c r="N229" s="15"/>
      <c r="O229" s="15"/>
      <c r="P229" s="15"/>
      <c r="Q229" s="15"/>
      <c r="R229" s="15"/>
      <c r="S229" s="15"/>
      <c r="T229" s="15"/>
      <c r="U229" s="15"/>
      <c r="V229" s="15"/>
      <c r="W229" s="15"/>
      <c r="X229" s="15"/>
      <c r="Y229" s="15"/>
      <c r="Z229" s="15"/>
    </row>
    <row r="230" spans="1:26" ht="12" customHeight="1">
      <c r="A230" s="390"/>
      <c r="B230" s="623" t="s">
        <v>1673</v>
      </c>
      <c r="C230" s="80"/>
      <c r="D230" s="80"/>
      <c r="E230" s="80"/>
      <c r="F230" s="80"/>
      <c r="G230" s="80"/>
      <c r="H230" s="80"/>
      <c r="I230" s="80"/>
      <c r="J230" s="80"/>
      <c r="K230" s="621"/>
      <c r="L230" s="409"/>
      <c r="M230" s="15"/>
      <c r="N230" s="15"/>
      <c r="O230" s="15"/>
      <c r="P230" s="15"/>
      <c r="Q230" s="15"/>
      <c r="R230" s="15"/>
      <c r="S230" s="15"/>
      <c r="T230" s="15"/>
      <c r="U230" s="15"/>
      <c r="V230" s="15"/>
      <c r="W230" s="15"/>
      <c r="X230" s="15"/>
      <c r="Y230" s="15"/>
      <c r="Z230" s="15"/>
    </row>
    <row r="231" spans="1:26" ht="12" customHeight="1">
      <c r="A231" s="390"/>
      <c r="B231" s="1251"/>
      <c r="C231" s="1117"/>
      <c r="D231" s="1117"/>
      <c r="E231" s="1117"/>
      <c r="F231" s="1117"/>
      <c r="G231" s="1117"/>
      <c r="H231" s="1117"/>
      <c r="I231" s="1117"/>
      <c r="J231" s="1117"/>
      <c r="K231" s="1104"/>
      <c r="L231" s="409"/>
      <c r="M231" s="15"/>
      <c r="N231" s="15"/>
      <c r="O231" s="15"/>
      <c r="P231" s="15"/>
      <c r="Q231" s="15"/>
      <c r="R231" s="15"/>
      <c r="S231" s="15"/>
      <c r="T231" s="15"/>
      <c r="U231" s="15"/>
      <c r="V231" s="15"/>
      <c r="W231" s="15"/>
      <c r="X231" s="15"/>
      <c r="Y231" s="15"/>
      <c r="Z231" s="15"/>
    </row>
    <row r="232" spans="1:26" ht="12" customHeight="1">
      <c r="A232" s="390"/>
      <c r="B232" s="1251"/>
      <c r="C232" s="1117"/>
      <c r="D232" s="1117"/>
      <c r="E232" s="1117"/>
      <c r="F232" s="1117"/>
      <c r="G232" s="1117"/>
      <c r="H232" s="1117"/>
      <c r="I232" s="1117"/>
      <c r="J232" s="1117"/>
      <c r="K232" s="1104"/>
      <c r="L232" s="409"/>
      <c r="M232" s="15"/>
      <c r="N232" s="15"/>
      <c r="O232" s="15"/>
      <c r="P232" s="15"/>
      <c r="Q232" s="15"/>
      <c r="R232" s="15"/>
      <c r="S232" s="15"/>
      <c r="T232" s="15"/>
      <c r="U232" s="15"/>
      <c r="V232" s="15"/>
      <c r="W232" s="15"/>
      <c r="X232" s="15"/>
      <c r="Y232" s="15"/>
      <c r="Z232" s="15"/>
    </row>
    <row r="233" spans="1:26" ht="12" customHeight="1">
      <c r="A233" s="390"/>
      <c r="B233" s="1251"/>
      <c r="C233" s="1117"/>
      <c r="D233" s="1117"/>
      <c r="E233" s="1117"/>
      <c r="F233" s="1117"/>
      <c r="G233" s="1117"/>
      <c r="H233" s="1117"/>
      <c r="I233" s="1117"/>
      <c r="J233" s="1117"/>
      <c r="K233" s="1104"/>
      <c r="L233" s="409"/>
      <c r="M233" s="15"/>
      <c r="N233" s="15"/>
      <c r="O233" s="15"/>
      <c r="P233" s="15"/>
      <c r="Q233" s="15"/>
      <c r="R233" s="15"/>
      <c r="S233" s="15"/>
      <c r="T233" s="15"/>
      <c r="U233" s="15"/>
      <c r="V233" s="15"/>
      <c r="W233" s="15"/>
      <c r="X233" s="15"/>
      <c r="Y233" s="15"/>
      <c r="Z233" s="15"/>
    </row>
    <row r="234" spans="1:26" ht="12" customHeight="1">
      <c r="A234" s="390"/>
      <c r="B234" s="1130"/>
      <c r="C234" s="1348"/>
      <c r="D234" s="1348"/>
      <c r="E234" s="1348"/>
      <c r="F234" s="1348"/>
      <c r="G234" s="1348"/>
      <c r="H234" s="1348"/>
      <c r="I234" s="1348"/>
      <c r="J234" s="1348"/>
      <c r="K234" s="1355"/>
      <c r="L234" s="409"/>
      <c r="M234" s="15"/>
      <c r="N234" s="15"/>
      <c r="O234" s="15"/>
      <c r="P234" s="15"/>
      <c r="Q234" s="15"/>
      <c r="R234" s="15"/>
      <c r="S234" s="15"/>
      <c r="T234" s="15"/>
      <c r="U234" s="15"/>
      <c r="V234" s="15"/>
      <c r="W234" s="15"/>
      <c r="X234" s="15"/>
      <c r="Y234" s="15"/>
      <c r="Z234" s="15"/>
    </row>
    <row r="235" spans="1:26" ht="12" customHeight="1">
      <c r="A235" s="390"/>
      <c r="B235" s="780"/>
      <c r="C235" s="781"/>
      <c r="D235" s="781"/>
      <c r="E235" s="781"/>
      <c r="F235" s="781"/>
      <c r="G235" s="781"/>
      <c r="H235" s="781"/>
      <c r="I235" s="781"/>
      <c r="J235" s="781"/>
      <c r="K235" s="782"/>
      <c r="L235" s="783"/>
      <c r="M235" s="15"/>
      <c r="N235" s="15"/>
      <c r="O235" s="15"/>
      <c r="P235" s="15"/>
      <c r="Q235" s="15"/>
      <c r="R235" s="15"/>
      <c r="S235" s="15"/>
      <c r="T235" s="15"/>
      <c r="U235" s="15"/>
      <c r="V235" s="15"/>
      <c r="W235" s="15"/>
      <c r="X235" s="15"/>
      <c r="Y235" s="15"/>
      <c r="Z235" s="15"/>
    </row>
    <row r="236" spans="1:26" ht="12" customHeight="1">
      <c r="A236" s="390"/>
      <c r="B236" s="777" t="s">
        <v>1674</v>
      </c>
      <c r="C236" s="768"/>
      <c r="D236" s="768"/>
      <c r="E236" s="768"/>
      <c r="F236" s="768"/>
      <c r="G236" s="768"/>
      <c r="H236" s="768"/>
      <c r="I236" s="768"/>
      <c r="J236" s="768"/>
      <c r="K236" s="769"/>
      <c r="L236" s="778" t="s">
        <v>1675</v>
      </c>
      <c r="M236" s="15"/>
      <c r="N236" s="15"/>
      <c r="O236" s="15"/>
      <c r="P236" s="15"/>
      <c r="Q236" s="15"/>
      <c r="R236" s="15"/>
      <c r="S236" s="15"/>
      <c r="T236" s="15"/>
      <c r="U236" s="15"/>
      <c r="V236" s="15"/>
      <c r="W236" s="15"/>
      <c r="X236" s="15"/>
      <c r="Y236" s="15"/>
      <c r="Z236" s="15"/>
    </row>
    <row r="237" spans="1:26" ht="12" customHeight="1">
      <c r="A237" s="390"/>
      <c r="B237" s="623" t="s">
        <v>1676</v>
      </c>
      <c r="C237" s="81"/>
      <c r="D237" s="81"/>
      <c r="E237" s="15"/>
      <c r="F237" s="15"/>
      <c r="G237" s="15"/>
      <c r="H237" s="15"/>
      <c r="I237" s="15"/>
      <c r="J237" s="15"/>
      <c r="K237" s="779"/>
      <c r="L237" s="409"/>
      <c r="M237" s="15"/>
      <c r="N237" s="15"/>
      <c r="O237" s="15"/>
      <c r="P237" s="15"/>
      <c r="Q237" s="15"/>
      <c r="R237" s="15"/>
      <c r="S237" s="15"/>
      <c r="T237" s="15"/>
      <c r="U237" s="15"/>
      <c r="V237" s="15"/>
      <c r="W237" s="15"/>
      <c r="X237" s="15"/>
      <c r="Y237" s="15"/>
      <c r="Z237" s="15"/>
    </row>
    <row r="238" spans="1:26" ht="12" customHeight="1">
      <c r="A238" s="390"/>
      <c r="B238" s="623" t="s">
        <v>1677</v>
      </c>
      <c r="C238" s="81"/>
      <c r="D238" s="81"/>
      <c r="E238" s="15"/>
      <c r="F238" s="15"/>
      <c r="G238" s="15"/>
      <c r="H238" s="15"/>
      <c r="I238" s="15"/>
      <c r="J238" s="15"/>
      <c r="K238" s="779"/>
      <c r="L238" s="409"/>
      <c r="M238" s="15"/>
      <c r="N238" s="15"/>
      <c r="O238" s="15"/>
      <c r="P238" s="15"/>
      <c r="Q238" s="15"/>
      <c r="R238" s="15"/>
      <c r="S238" s="15"/>
      <c r="T238" s="15"/>
      <c r="U238" s="15"/>
      <c r="V238" s="15"/>
      <c r="W238" s="15"/>
      <c r="X238" s="15"/>
      <c r="Y238" s="15"/>
      <c r="Z238" s="15"/>
    </row>
    <row r="239" spans="1:26" ht="12" customHeight="1">
      <c r="A239" s="390"/>
      <c r="B239" s="623" t="s">
        <v>1678</v>
      </c>
      <c r="C239" s="81"/>
      <c r="D239" s="81"/>
      <c r="E239" s="15"/>
      <c r="F239" s="15"/>
      <c r="G239" s="15"/>
      <c r="H239" s="15"/>
      <c r="I239" s="15"/>
      <c r="J239" s="15"/>
      <c r="K239" s="779"/>
      <c r="L239" s="409"/>
      <c r="M239" s="15"/>
      <c r="N239" s="15"/>
      <c r="O239" s="15"/>
      <c r="P239" s="15"/>
      <c r="Q239" s="15"/>
      <c r="R239" s="15"/>
      <c r="S239" s="15"/>
      <c r="T239" s="15"/>
      <c r="U239" s="15"/>
      <c r="V239" s="15"/>
      <c r="W239" s="15"/>
      <c r="X239" s="15"/>
      <c r="Y239" s="15"/>
      <c r="Z239" s="15"/>
    </row>
    <row r="240" spans="1:26" ht="12" customHeight="1">
      <c r="A240" s="390"/>
      <c r="B240" s="1251"/>
      <c r="C240" s="1252"/>
      <c r="D240" s="1252"/>
      <c r="E240" s="1165"/>
      <c r="F240" s="1165"/>
      <c r="G240" s="1165"/>
      <c r="H240" s="1165"/>
      <c r="I240" s="1165"/>
      <c r="J240" s="1165"/>
      <c r="K240" s="1356"/>
      <c r="L240" s="409"/>
      <c r="M240" s="15"/>
      <c r="N240" s="15"/>
      <c r="O240" s="15"/>
      <c r="P240" s="15"/>
      <c r="Q240" s="15"/>
      <c r="R240" s="15"/>
      <c r="S240" s="15"/>
      <c r="T240" s="15"/>
      <c r="U240" s="15"/>
      <c r="V240" s="15"/>
      <c r="W240" s="15"/>
      <c r="X240" s="15"/>
      <c r="Y240" s="15"/>
      <c r="Z240" s="15"/>
    </row>
    <row r="241" spans="1:26" ht="12" customHeight="1">
      <c r="A241" s="390"/>
      <c r="B241" s="1251"/>
      <c r="C241" s="1252"/>
      <c r="D241" s="1252"/>
      <c r="E241" s="1165"/>
      <c r="F241" s="1165"/>
      <c r="G241" s="1165"/>
      <c r="H241" s="1165"/>
      <c r="I241" s="1165"/>
      <c r="J241" s="1165"/>
      <c r="K241" s="1356"/>
      <c r="L241" s="409"/>
      <c r="M241" s="15"/>
      <c r="N241" s="15"/>
      <c r="O241" s="15"/>
      <c r="P241" s="15"/>
      <c r="Q241" s="15"/>
      <c r="R241" s="15"/>
      <c r="S241" s="15"/>
      <c r="T241" s="15"/>
      <c r="U241" s="15"/>
      <c r="V241" s="15"/>
      <c r="W241" s="15"/>
      <c r="X241" s="15"/>
      <c r="Y241" s="15"/>
      <c r="Z241" s="15"/>
    </row>
    <row r="242" spans="1:26" ht="12" customHeight="1">
      <c r="A242" s="390"/>
      <c r="B242" s="1251"/>
      <c r="C242" s="1252"/>
      <c r="D242" s="1252"/>
      <c r="E242" s="1165"/>
      <c r="F242" s="1165"/>
      <c r="G242" s="1165"/>
      <c r="H242" s="1165"/>
      <c r="I242" s="1165"/>
      <c r="J242" s="1165"/>
      <c r="K242" s="1356"/>
      <c r="L242" s="409"/>
      <c r="M242" s="15"/>
      <c r="N242" s="15"/>
      <c r="O242" s="15"/>
      <c r="P242" s="15"/>
      <c r="Q242" s="15"/>
      <c r="R242" s="15"/>
      <c r="S242" s="15"/>
      <c r="T242" s="15"/>
      <c r="U242" s="15"/>
      <c r="V242" s="15"/>
      <c r="W242" s="15"/>
      <c r="X242" s="15"/>
      <c r="Y242" s="15"/>
      <c r="Z242" s="15"/>
    </row>
    <row r="243" spans="1:26" ht="12" customHeight="1">
      <c r="A243" s="390"/>
      <c r="B243" s="1254"/>
      <c r="C243" s="1255"/>
      <c r="D243" s="1255"/>
      <c r="E243" s="1348"/>
      <c r="F243" s="1348"/>
      <c r="G243" s="1348"/>
      <c r="H243" s="1348"/>
      <c r="I243" s="1348"/>
      <c r="J243" s="1348"/>
      <c r="K243" s="1355"/>
      <c r="L243" s="409"/>
      <c r="M243" s="15"/>
      <c r="N243" s="15"/>
      <c r="O243" s="15"/>
      <c r="P243" s="15"/>
      <c r="Q243" s="15"/>
      <c r="R243" s="15"/>
      <c r="S243" s="15"/>
      <c r="T243" s="15"/>
      <c r="U243" s="15"/>
      <c r="V243" s="15"/>
      <c r="W243" s="15"/>
      <c r="X243" s="15"/>
      <c r="Y243" s="15"/>
      <c r="Z243" s="15"/>
    </row>
    <row r="244" spans="1:26" ht="12" customHeight="1">
      <c r="A244" s="15"/>
      <c r="B244" s="781"/>
      <c r="C244" s="781"/>
      <c r="D244" s="781"/>
      <c r="E244" s="781"/>
      <c r="F244" s="781"/>
      <c r="G244" s="781"/>
      <c r="H244" s="781"/>
      <c r="I244" s="781"/>
      <c r="J244" s="781"/>
      <c r="K244" s="781"/>
      <c r="L244" s="15"/>
      <c r="M244" s="15"/>
      <c r="N244" s="15"/>
      <c r="O244" s="15"/>
      <c r="P244" s="15"/>
      <c r="Q244" s="15"/>
      <c r="R244" s="15"/>
      <c r="S244" s="15"/>
      <c r="T244" s="15"/>
      <c r="U244" s="15"/>
      <c r="V244" s="15"/>
      <c r="W244" s="15"/>
      <c r="X244" s="15"/>
      <c r="Y244" s="15"/>
      <c r="Z244" s="15"/>
    </row>
    <row r="245" spans="1:26">
      <c r="A245" s="390"/>
      <c r="B245" s="777" t="s">
        <v>1679</v>
      </c>
      <c r="C245" s="768"/>
      <c r="D245" s="768"/>
      <c r="E245" s="768"/>
      <c r="F245" s="768"/>
      <c r="G245" s="768"/>
      <c r="H245" s="768"/>
      <c r="I245" s="768"/>
      <c r="J245" s="768"/>
      <c r="K245" s="769"/>
      <c r="L245" s="784" t="s">
        <v>1680</v>
      </c>
      <c r="M245" s="15"/>
      <c r="N245" s="15"/>
      <c r="O245" s="15"/>
      <c r="P245" s="15"/>
      <c r="Q245" s="15"/>
      <c r="R245" s="15"/>
      <c r="S245" s="15"/>
      <c r="T245" s="15"/>
      <c r="U245" s="15"/>
      <c r="V245" s="15"/>
      <c r="W245" s="15"/>
      <c r="X245" s="15"/>
      <c r="Y245" s="15"/>
      <c r="Z245" s="15"/>
    </row>
    <row r="246" spans="1:26" ht="22.5" customHeight="1">
      <c r="A246" s="390"/>
      <c r="B246" s="2096" t="s">
        <v>1681</v>
      </c>
      <c r="C246" s="1949"/>
      <c r="D246" s="1949"/>
      <c r="E246" s="1949"/>
      <c r="F246" s="1949"/>
      <c r="G246" s="1949"/>
      <c r="H246" s="1949"/>
      <c r="I246" s="1949"/>
      <c r="J246" s="1949"/>
      <c r="K246" s="1974"/>
      <c r="L246" s="409"/>
      <c r="M246" s="15"/>
      <c r="N246" s="15"/>
      <c r="O246" s="15"/>
      <c r="P246" s="15"/>
      <c r="Q246" s="15"/>
      <c r="R246" s="15"/>
      <c r="S246" s="15"/>
      <c r="T246" s="15"/>
      <c r="U246" s="15"/>
      <c r="V246" s="15"/>
      <c r="W246" s="15"/>
      <c r="X246" s="15"/>
      <c r="Y246" s="15"/>
      <c r="Z246" s="15"/>
    </row>
    <row r="247" spans="1:26" ht="12" customHeight="1">
      <c r="A247" s="390"/>
      <c r="B247" s="623" t="s">
        <v>1682</v>
      </c>
      <c r="C247" s="15"/>
      <c r="D247" s="15"/>
      <c r="E247" s="15"/>
      <c r="F247" s="15"/>
      <c r="G247" s="15"/>
      <c r="H247" s="15"/>
      <c r="I247" s="15"/>
      <c r="J247" s="15"/>
      <c r="K247" s="779"/>
      <c r="L247" s="409"/>
      <c r="M247" s="15"/>
      <c r="N247" s="15"/>
      <c r="O247" s="15"/>
      <c r="P247" s="15"/>
      <c r="Q247" s="15"/>
      <c r="R247" s="15"/>
      <c r="S247" s="15"/>
      <c r="T247" s="15"/>
      <c r="U247" s="15"/>
      <c r="V247" s="15"/>
      <c r="W247" s="15"/>
      <c r="X247" s="15"/>
      <c r="Y247" s="15"/>
      <c r="Z247" s="15"/>
    </row>
    <row r="248" spans="1:26" ht="12" customHeight="1">
      <c r="A248" s="390"/>
      <c r="B248" s="623" t="s">
        <v>1683</v>
      </c>
      <c r="C248" s="15"/>
      <c r="D248" s="15"/>
      <c r="E248" s="15"/>
      <c r="F248" s="15"/>
      <c r="G248" s="15"/>
      <c r="H248" s="15"/>
      <c r="I248" s="15"/>
      <c r="J248" s="15"/>
      <c r="K248" s="779"/>
      <c r="L248" s="409"/>
      <c r="M248" s="15"/>
      <c r="N248" s="15"/>
      <c r="O248" s="15"/>
      <c r="P248" s="15"/>
      <c r="Q248" s="15"/>
      <c r="R248" s="15"/>
      <c r="S248" s="15"/>
      <c r="T248" s="15"/>
      <c r="U248" s="15"/>
      <c r="V248" s="15"/>
      <c r="W248" s="15"/>
      <c r="X248" s="15"/>
      <c r="Y248" s="15"/>
      <c r="Z248" s="15"/>
    </row>
    <row r="249" spans="1:26" ht="12" customHeight="1">
      <c r="A249" s="390"/>
      <c r="B249" s="1251"/>
      <c r="C249" s="1165"/>
      <c r="D249" s="1165"/>
      <c r="E249" s="1165"/>
      <c r="F249" s="1165"/>
      <c r="G249" s="1165"/>
      <c r="H249" s="1165"/>
      <c r="I249" s="1165"/>
      <c r="J249" s="1165"/>
      <c r="K249" s="1356"/>
      <c r="L249" s="409"/>
      <c r="M249" s="15"/>
      <c r="N249" s="15"/>
      <c r="O249" s="15"/>
      <c r="P249" s="15"/>
      <c r="Q249" s="15"/>
      <c r="R249" s="15"/>
      <c r="S249" s="15"/>
      <c r="T249" s="15"/>
      <c r="U249" s="15"/>
      <c r="V249" s="15"/>
      <c r="W249" s="15"/>
      <c r="X249" s="15"/>
      <c r="Y249" s="15"/>
      <c r="Z249" s="15"/>
    </row>
    <row r="250" spans="1:26" ht="12" customHeight="1">
      <c r="A250" s="390"/>
      <c r="B250" s="1251"/>
      <c r="C250" s="1165"/>
      <c r="D250" s="1165"/>
      <c r="E250" s="1165"/>
      <c r="F250" s="1165"/>
      <c r="G250" s="1165"/>
      <c r="H250" s="1165"/>
      <c r="I250" s="1165"/>
      <c r="J250" s="1165"/>
      <c r="K250" s="1356"/>
      <c r="L250" s="409"/>
      <c r="M250" s="15"/>
      <c r="N250" s="15"/>
      <c r="O250" s="15"/>
      <c r="P250" s="15"/>
      <c r="Q250" s="15"/>
      <c r="R250" s="15"/>
      <c r="S250" s="15"/>
      <c r="T250" s="15"/>
      <c r="U250" s="15"/>
      <c r="V250" s="15"/>
      <c r="W250" s="15"/>
      <c r="X250" s="15"/>
      <c r="Y250" s="15"/>
      <c r="Z250" s="15"/>
    </row>
    <row r="251" spans="1:26" ht="12" customHeight="1">
      <c r="A251" s="390"/>
      <c r="B251" s="1251"/>
      <c r="C251" s="1165"/>
      <c r="D251" s="1165"/>
      <c r="E251" s="1165"/>
      <c r="F251" s="1165"/>
      <c r="G251" s="1165"/>
      <c r="H251" s="1165"/>
      <c r="I251" s="1165"/>
      <c r="J251" s="1165"/>
      <c r="K251" s="1356"/>
      <c r="L251" s="409"/>
      <c r="M251" s="15"/>
      <c r="N251" s="15"/>
      <c r="O251" s="15"/>
      <c r="P251" s="15"/>
      <c r="Q251" s="15"/>
      <c r="R251" s="15"/>
      <c r="S251" s="15"/>
      <c r="T251" s="15"/>
      <c r="U251" s="15"/>
      <c r="V251" s="15"/>
      <c r="W251" s="15"/>
      <c r="X251" s="15"/>
      <c r="Y251" s="15"/>
      <c r="Z251" s="15"/>
    </row>
    <row r="252" spans="1:26" ht="12" customHeight="1">
      <c r="A252" s="390"/>
      <c r="B252" s="1251"/>
      <c r="C252" s="1165"/>
      <c r="D252" s="1165"/>
      <c r="E252" s="1165"/>
      <c r="F252" s="1165"/>
      <c r="G252" s="1165"/>
      <c r="H252" s="1165"/>
      <c r="I252" s="1165"/>
      <c r="J252" s="1165"/>
      <c r="K252" s="1356"/>
      <c r="L252" s="409"/>
      <c r="M252" s="15"/>
      <c r="N252" s="15"/>
      <c r="O252" s="15"/>
      <c r="P252" s="15"/>
      <c r="Q252" s="15"/>
      <c r="R252" s="15"/>
      <c r="S252" s="15"/>
      <c r="T252" s="15"/>
      <c r="U252" s="15"/>
      <c r="V252" s="15"/>
      <c r="W252" s="15"/>
      <c r="X252" s="15"/>
      <c r="Y252" s="15"/>
      <c r="Z252" s="15"/>
    </row>
    <row r="253" spans="1:26" ht="12" customHeight="1">
      <c r="A253" s="390"/>
      <c r="B253" s="1254"/>
      <c r="C253" s="1348"/>
      <c r="D253" s="1348"/>
      <c r="E253" s="1348"/>
      <c r="F253" s="1348"/>
      <c r="G253" s="1348"/>
      <c r="H253" s="1348"/>
      <c r="I253" s="1348"/>
      <c r="J253" s="1348"/>
      <c r="K253" s="1355"/>
      <c r="L253" s="409"/>
      <c r="M253" s="15"/>
      <c r="N253" s="15"/>
      <c r="O253" s="15"/>
      <c r="P253" s="15"/>
      <c r="Q253" s="15"/>
      <c r="R253" s="15"/>
      <c r="S253" s="15"/>
      <c r="T253" s="15"/>
      <c r="U253" s="15"/>
      <c r="V253" s="15"/>
      <c r="W253" s="15"/>
      <c r="X253" s="15"/>
      <c r="Y253" s="15"/>
      <c r="Z253" s="15"/>
    </row>
    <row r="254" spans="1:26" ht="12" customHeight="1">
      <c r="A254" s="15"/>
      <c r="B254" s="781"/>
      <c r="C254" s="781"/>
      <c r="D254" s="781"/>
      <c r="E254" s="781"/>
      <c r="F254" s="781"/>
      <c r="G254" s="781"/>
      <c r="H254" s="781"/>
      <c r="I254" s="781"/>
      <c r="J254" s="781"/>
      <c r="K254" s="781"/>
      <c r="L254" s="15"/>
      <c r="M254" s="15"/>
      <c r="N254" s="15"/>
      <c r="O254" s="15"/>
      <c r="P254" s="15"/>
      <c r="Q254" s="15"/>
      <c r="R254" s="15"/>
      <c r="S254" s="15"/>
      <c r="T254" s="15"/>
      <c r="U254" s="15"/>
      <c r="V254" s="15"/>
      <c r="W254" s="15"/>
      <c r="X254" s="15"/>
      <c r="Y254" s="15"/>
      <c r="Z254" s="15"/>
    </row>
    <row r="255" spans="1:26" ht="25.5" customHeight="1">
      <c r="A255" s="390"/>
      <c r="B255" s="2100" t="s">
        <v>1684</v>
      </c>
      <c r="C255" s="1977"/>
      <c r="D255" s="1977"/>
      <c r="E255" s="1977"/>
      <c r="F255" s="1977"/>
      <c r="G255" s="1977"/>
      <c r="H255" s="1977"/>
      <c r="I255" s="1977"/>
      <c r="J255" s="1977"/>
      <c r="K255" s="1978"/>
      <c r="L255" s="784" t="s">
        <v>1685</v>
      </c>
      <c r="M255" s="15"/>
      <c r="N255" s="15"/>
      <c r="O255" s="15"/>
      <c r="P255" s="15"/>
      <c r="Q255" s="15"/>
      <c r="R255" s="15"/>
      <c r="S255" s="15"/>
      <c r="T255" s="15"/>
      <c r="U255" s="15"/>
      <c r="V255" s="15"/>
      <c r="W255" s="15"/>
      <c r="X255" s="15"/>
      <c r="Y255" s="15"/>
      <c r="Z255" s="15"/>
    </row>
    <row r="256" spans="1:26" ht="12" customHeight="1">
      <c r="A256" s="390"/>
      <c r="B256" s="1127"/>
      <c r="C256" s="1165"/>
      <c r="D256" s="1165"/>
      <c r="E256" s="1165"/>
      <c r="F256" s="1165"/>
      <c r="G256" s="1165"/>
      <c r="H256" s="1165"/>
      <c r="I256" s="1165"/>
      <c r="J256" s="1165"/>
      <c r="K256" s="1356"/>
      <c r="L256" s="409"/>
      <c r="M256" s="15"/>
      <c r="N256" s="15"/>
      <c r="O256" s="15"/>
      <c r="P256" s="15"/>
      <c r="Q256" s="15"/>
      <c r="R256" s="15"/>
      <c r="S256" s="15"/>
      <c r="T256" s="15"/>
      <c r="U256" s="15"/>
      <c r="V256" s="15"/>
      <c r="W256" s="15"/>
      <c r="X256" s="15"/>
      <c r="Y256" s="15"/>
      <c r="Z256" s="15"/>
    </row>
    <row r="257" spans="1:26" ht="12" customHeight="1">
      <c r="A257" s="390"/>
      <c r="B257" s="1127"/>
      <c r="C257" s="1165"/>
      <c r="D257" s="1165"/>
      <c r="E257" s="1165"/>
      <c r="F257" s="1165"/>
      <c r="G257" s="1165"/>
      <c r="H257" s="1165"/>
      <c r="I257" s="1165"/>
      <c r="J257" s="1165"/>
      <c r="K257" s="1356"/>
      <c r="L257" s="409"/>
      <c r="M257" s="15"/>
      <c r="N257" s="15"/>
      <c r="O257" s="15"/>
      <c r="P257" s="15"/>
      <c r="Q257" s="15"/>
      <c r="R257" s="15"/>
      <c r="S257" s="15"/>
      <c r="T257" s="15"/>
      <c r="U257" s="15"/>
      <c r="V257" s="15"/>
      <c r="W257" s="15"/>
      <c r="X257" s="15"/>
      <c r="Y257" s="15"/>
      <c r="Z257" s="15"/>
    </row>
    <row r="258" spans="1:26" ht="12" customHeight="1">
      <c r="A258" s="390"/>
      <c r="B258" s="1127"/>
      <c r="C258" s="1165"/>
      <c r="D258" s="1165"/>
      <c r="E258" s="1165"/>
      <c r="F258" s="1165"/>
      <c r="G258" s="1165"/>
      <c r="H258" s="1165"/>
      <c r="I258" s="1165"/>
      <c r="J258" s="1165"/>
      <c r="K258" s="1356"/>
      <c r="L258" s="409"/>
      <c r="M258" s="15"/>
      <c r="N258" s="15"/>
      <c r="O258" s="15"/>
      <c r="P258" s="15"/>
      <c r="Q258" s="15"/>
      <c r="R258" s="15"/>
      <c r="S258" s="15"/>
      <c r="T258" s="15"/>
      <c r="U258" s="15"/>
      <c r="V258" s="15"/>
      <c r="W258" s="15"/>
      <c r="X258" s="15"/>
      <c r="Y258" s="15"/>
      <c r="Z258" s="15"/>
    </row>
    <row r="259" spans="1:26" ht="12" customHeight="1">
      <c r="A259" s="390"/>
      <c r="B259" s="1130"/>
      <c r="C259" s="1348"/>
      <c r="D259" s="1348"/>
      <c r="E259" s="1348"/>
      <c r="F259" s="1348"/>
      <c r="G259" s="1348"/>
      <c r="H259" s="1348"/>
      <c r="I259" s="1348"/>
      <c r="J259" s="1348"/>
      <c r="K259" s="1355"/>
      <c r="L259" s="409"/>
      <c r="M259" s="15"/>
      <c r="N259" s="15"/>
      <c r="O259" s="15"/>
      <c r="P259" s="15"/>
      <c r="Q259" s="15"/>
      <c r="R259" s="15"/>
      <c r="S259" s="15"/>
      <c r="T259" s="15"/>
      <c r="U259" s="15"/>
      <c r="V259" s="15"/>
      <c r="W259" s="15"/>
      <c r="X259" s="15"/>
      <c r="Y259" s="15"/>
      <c r="Z259" s="15"/>
    </row>
    <row r="260" spans="1:26">
      <c r="A260" s="390"/>
      <c r="B260" s="785"/>
      <c r="C260" s="786"/>
      <c r="D260" s="786"/>
      <c r="E260" s="786"/>
      <c r="F260" s="786"/>
      <c r="G260" s="786"/>
      <c r="H260" s="786"/>
      <c r="I260" s="786"/>
      <c r="J260" s="786"/>
      <c r="K260" s="787"/>
      <c r="L260" s="788"/>
      <c r="M260" s="15"/>
      <c r="N260" s="15"/>
      <c r="O260" s="15"/>
      <c r="P260" s="15"/>
      <c r="Q260" s="15"/>
      <c r="R260" s="15"/>
      <c r="S260" s="15"/>
      <c r="T260" s="15"/>
      <c r="U260" s="15"/>
      <c r="V260" s="15"/>
      <c r="W260" s="15"/>
      <c r="X260" s="15"/>
      <c r="Y260" s="15"/>
      <c r="Z260" s="15"/>
    </row>
    <row r="261" spans="1:26" ht="31.5" customHeight="1">
      <c r="A261" s="390"/>
      <c r="B261" s="2100" t="s">
        <v>1686</v>
      </c>
      <c r="C261" s="1977"/>
      <c r="D261" s="1977"/>
      <c r="E261" s="1977"/>
      <c r="F261" s="1977"/>
      <c r="G261" s="1977"/>
      <c r="H261" s="1977"/>
      <c r="I261" s="1977"/>
      <c r="J261" s="1977"/>
      <c r="K261" s="1978"/>
      <c r="L261" s="784" t="s">
        <v>1687</v>
      </c>
      <c r="M261" s="15"/>
      <c r="N261" s="15"/>
      <c r="O261" s="15"/>
      <c r="P261" s="15"/>
      <c r="Q261" s="15"/>
      <c r="R261" s="15"/>
      <c r="S261" s="15"/>
      <c r="T261" s="15"/>
      <c r="U261" s="15"/>
      <c r="V261" s="15"/>
      <c r="W261" s="15"/>
      <c r="X261" s="15"/>
      <c r="Y261" s="15"/>
      <c r="Z261" s="15"/>
    </row>
    <row r="262" spans="1:26" ht="12" customHeight="1">
      <c r="A262" s="390"/>
      <c r="B262" s="2096" t="s">
        <v>1688</v>
      </c>
      <c r="C262" s="1949"/>
      <c r="D262" s="1949"/>
      <c r="E262" s="1949"/>
      <c r="F262" s="1949"/>
      <c r="G262" s="1949"/>
      <c r="H262" s="1949"/>
      <c r="I262" s="1949"/>
      <c r="J262" s="1949"/>
      <c r="K262" s="1974"/>
      <c r="L262" s="409"/>
      <c r="M262" s="15"/>
      <c r="N262" s="15"/>
      <c r="O262" s="15"/>
      <c r="P262" s="15"/>
      <c r="Q262" s="15"/>
      <c r="R262" s="15"/>
      <c r="S262" s="15"/>
      <c r="T262" s="15"/>
      <c r="U262" s="15"/>
      <c r="V262" s="15"/>
      <c r="W262" s="15"/>
      <c r="X262" s="15"/>
      <c r="Y262" s="15"/>
      <c r="Z262" s="15"/>
    </row>
    <row r="263" spans="1:26" ht="12" customHeight="1">
      <c r="A263" s="390"/>
      <c r="B263" s="2096" t="s">
        <v>1689</v>
      </c>
      <c r="C263" s="1949"/>
      <c r="D263" s="1949"/>
      <c r="E263" s="1949"/>
      <c r="F263" s="1949"/>
      <c r="G263" s="1949"/>
      <c r="H263" s="1949"/>
      <c r="I263" s="1949"/>
      <c r="J263" s="1949"/>
      <c r="K263" s="1974"/>
      <c r="L263" s="409"/>
      <c r="M263" s="15"/>
      <c r="N263" s="15"/>
      <c r="O263" s="15"/>
      <c r="P263" s="15"/>
      <c r="Q263" s="15"/>
      <c r="R263" s="15"/>
      <c r="S263" s="15"/>
      <c r="T263" s="15"/>
      <c r="U263" s="15"/>
      <c r="V263" s="15"/>
      <c r="W263" s="15"/>
      <c r="X263" s="15"/>
      <c r="Y263" s="15"/>
      <c r="Z263" s="15"/>
    </row>
    <row r="264" spans="1:26" ht="12" customHeight="1">
      <c r="A264" s="390"/>
      <c r="B264" s="2096" t="s">
        <v>1690</v>
      </c>
      <c r="C264" s="1949"/>
      <c r="D264" s="1949"/>
      <c r="E264" s="1949"/>
      <c r="F264" s="1949"/>
      <c r="G264" s="1949"/>
      <c r="H264" s="1949"/>
      <c r="I264" s="1949"/>
      <c r="J264" s="1949"/>
      <c r="K264" s="1974"/>
      <c r="L264" s="409"/>
      <c r="M264" s="15"/>
      <c r="N264" s="15"/>
      <c r="O264" s="15"/>
      <c r="P264" s="15"/>
      <c r="Q264" s="15"/>
      <c r="R264" s="15"/>
      <c r="S264" s="15"/>
      <c r="T264" s="15"/>
      <c r="U264" s="15"/>
      <c r="V264" s="15"/>
      <c r="W264" s="15"/>
      <c r="X264" s="15"/>
      <c r="Y264" s="15"/>
      <c r="Z264" s="15"/>
    </row>
    <row r="265" spans="1:26" ht="12" customHeight="1">
      <c r="A265" s="390"/>
      <c r="B265" s="1245"/>
      <c r="C265" s="1246"/>
      <c r="D265" s="1246"/>
      <c r="E265" s="1246"/>
      <c r="F265" s="1246"/>
      <c r="G265" s="1246"/>
      <c r="H265" s="1246"/>
      <c r="I265" s="1246"/>
      <c r="J265" s="1246"/>
      <c r="K265" s="1247"/>
      <c r="L265" s="409"/>
      <c r="M265" s="15"/>
      <c r="N265" s="15"/>
      <c r="O265" s="15"/>
      <c r="P265" s="15"/>
      <c r="Q265" s="15"/>
      <c r="R265" s="15"/>
      <c r="S265" s="15"/>
      <c r="T265" s="15"/>
      <c r="U265" s="15"/>
      <c r="V265" s="15"/>
      <c r="W265" s="15"/>
      <c r="X265" s="15"/>
      <c r="Y265" s="15"/>
      <c r="Z265" s="15"/>
    </row>
    <row r="266" spans="1:26" ht="12" customHeight="1">
      <c r="A266" s="390"/>
      <c r="B266" s="1245"/>
      <c r="C266" s="1246"/>
      <c r="D266" s="1246"/>
      <c r="E266" s="1246"/>
      <c r="F266" s="1246"/>
      <c r="G266" s="1246"/>
      <c r="H266" s="1246"/>
      <c r="I266" s="1246"/>
      <c r="J266" s="1246"/>
      <c r="K266" s="1247"/>
      <c r="L266" s="409"/>
      <c r="M266" s="15"/>
      <c r="N266" s="15"/>
      <c r="O266" s="15"/>
      <c r="P266" s="15"/>
      <c r="Q266" s="15"/>
      <c r="R266" s="15"/>
      <c r="S266" s="15"/>
      <c r="T266" s="15"/>
      <c r="U266" s="15"/>
      <c r="V266" s="15"/>
      <c r="W266" s="15"/>
      <c r="X266" s="15"/>
      <c r="Y266" s="15"/>
      <c r="Z266" s="15"/>
    </row>
    <row r="267" spans="1:26" ht="12" customHeight="1">
      <c r="A267" s="390"/>
      <c r="B267" s="1245"/>
      <c r="C267" s="1246"/>
      <c r="D267" s="1246"/>
      <c r="E267" s="1246"/>
      <c r="F267" s="1246"/>
      <c r="G267" s="1246"/>
      <c r="H267" s="1246"/>
      <c r="I267" s="1246"/>
      <c r="J267" s="1246"/>
      <c r="K267" s="1247"/>
      <c r="L267" s="409"/>
      <c r="M267" s="15"/>
      <c r="N267" s="15"/>
      <c r="O267" s="15"/>
      <c r="P267" s="15"/>
      <c r="Q267" s="15"/>
      <c r="R267" s="15"/>
      <c r="S267" s="15"/>
      <c r="T267" s="15"/>
      <c r="U267" s="15"/>
      <c r="V267" s="15"/>
      <c r="W267" s="15"/>
      <c r="X267" s="15"/>
      <c r="Y267" s="15"/>
      <c r="Z267" s="15"/>
    </row>
    <row r="268" spans="1:26" ht="12" customHeight="1">
      <c r="A268" s="390"/>
      <c r="B268" s="1248"/>
      <c r="C268" s="1249"/>
      <c r="D268" s="1249"/>
      <c r="E268" s="1249"/>
      <c r="F268" s="1249"/>
      <c r="G268" s="1249"/>
      <c r="H268" s="1249"/>
      <c r="I268" s="1249"/>
      <c r="J268" s="1249"/>
      <c r="K268" s="1250"/>
      <c r="L268" s="409"/>
      <c r="M268" s="15"/>
      <c r="N268" s="15"/>
      <c r="O268" s="15"/>
      <c r="P268" s="15"/>
      <c r="Q268" s="15"/>
      <c r="R268" s="15"/>
      <c r="S268" s="15"/>
      <c r="T268" s="15"/>
      <c r="U268" s="15"/>
      <c r="V268" s="15"/>
      <c r="W268" s="15"/>
      <c r="X268" s="15"/>
      <c r="Y268" s="15"/>
      <c r="Z268" s="15"/>
    </row>
    <row r="269" spans="1:26" ht="12" customHeight="1">
      <c r="A269" s="15"/>
      <c r="B269" s="781"/>
      <c r="C269" s="781"/>
      <c r="D269" s="781"/>
      <c r="E269" s="781"/>
      <c r="F269" s="781"/>
      <c r="G269" s="781"/>
      <c r="H269" s="781"/>
      <c r="I269" s="781"/>
      <c r="J269" s="781"/>
      <c r="K269" s="781"/>
      <c r="L269" s="15"/>
      <c r="M269" s="15"/>
      <c r="N269" s="15"/>
      <c r="O269" s="15"/>
      <c r="P269" s="15"/>
      <c r="Q269" s="15"/>
      <c r="R269" s="15"/>
      <c r="S269" s="15"/>
      <c r="T269" s="15"/>
      <c r="U269" s="15"/>
      <c r="V269" s="15"/>
      <c r="W269" s="15"/>
      <c r="X269" s="15"/>
      <c r="Y269" s="15"/>
      <c r="Z269" s="15"/>
    </row>
    <row r="270" spans="1:26" ht="25.5" customHeight="1">
      <c r="A270" s="390"/>
      <c r="B270" s="2100" t="s">
        <v>1691</v>
      </c>
      <c r="C270" s="1977"/>
      <c r="D270" s="1977"/>
      <c r="E270" s="1977"/>
      <c r="F270" s="1977"/>
      <c r="G270" s="1977"/>
      <c r="H270" s="1977"/>
      <c r="I270" s="1977"/>
      <c r="J270" s="1977"/>
      <c r="K270" s="1978"/>
      <c r="L270" s="784" t="s">
        <v>1692</v>
      </c>
      <c r="M270" s="15"/>
      <c r="N270" s="15"/>
      <c r="O270" s="15"/>
      <c r="P270" s="15"/>
      <c r="Q270" s="15"/>
      <c r="R270" s="15"/>
      <c r="S270" s="15"/>
      <c r="T270" s="15"/>
      <c r="U270" s="15"/>
      <c r="V270" s="15"/>
      <c r="W270" s="15"/>
      <c r="X270" s="15"/>
      <c r="Y270" s="15"/>
      <c r="Z270" s="15"/>
    </row>
    <row r="271" spans="1:26" ht="12" customHeight="1">
      <c r="A271" s="390"/>
      <c r="B271" s="1127"/>
      <c r="C271" s="1165"/>
      <c r="D271" s="1165"/>
      <c r="E271" s="1165"/>
      <c r="F271" s="1165"/>
      <c r="G271" s="1165"/>
      <c r="H271" s="1165"/>
      <c r="I271" s="1165"/>
      <c r="J271" s="1165"/>
      <c r="K271" s="1356"/>
      <c r="L271" s="409"/>
      <c r="M271" s="15"/>
      <c r="N271" s="15"/>
      <c r="O271" s="15"/>
      <c r="P271" s="15"/>
      <c r="Q271" s="15"/>
      <c r="R271" s="15"/>
      <c r="S271" s="15"/>
      <c r="T271" s="15"/>
      <c r="U271" s="15"/>
      <c r="V271" s="15"/>
      <c r="W271" s="15"/>
      <c r="X271" s="15"/>
      <c r="Y271" s="15"/>
      <c r="Z271" s="15"/>
    </row>
    <row r="272" spans="1:26" ht="12" customHeight="1">
      <c r="A272" s="390"/>
      <c r="B272" s="1130"/>
      <c r="C272" s="1348"/>
      <c r="D272" s="1348"/>
      <c r="E272" s="1348"/>
      <c r="F272" s="1348"/>
      <c r="G272" s="1348"/>
      <c r="H272" s="1348"/>
      <c r="I272" s="1348"/>
      <c r="J272" s="1348"/>
      <c r="K272" s="1355"/>
      <c r="L272" s="409"/>
      <c r="M272" s="15"/>
      <c r="N272" s="15"/>
      <c r="O272" s="15"/>
      <c r="P272" s="15"/>
      <c r="Q272" s="15"/>
      <c r="R272" s="15"/>
      <c r="S272" s="15"/>
      <c r="T272" s="15"/>
      <c r="U272" s="15"/>
      <c r="V272" s="15"/>
      <c r="W272" s="15"/>
      <c r="X272" s="15"/>
      <c r="Y272" s="15"/>
      <c r="Z272" s="15"/>
    </row>
    <row r="273" spans="1:26" ht="12" customHeight="1">
      <c r="A273" s="15"/>
      <c r="B273" s="397"/>
      <c r="C273" s="397"/>
      <c r="D273" s="397"/>
      <c r="E273" s="397"/>
      <c r="F273" s="397"/>
      <c r="G273" s="397"/>
      <c r="H273" s="397"/>
      <c r="I273" s="397"/>
      <c r="J273" s="397"/>
      <c r="K273" s="397"/>
      <c r="L273" s="15"/>
      <c r="M273" s="15"/>
      <c r="N273" s="15"/>
      <c r="O273" s="15"/>
      <c r="P273" s="15"/>
      <c r="Q273" s="15"/>
      <c r="R273" s="15"/>
      <c r="S273" s="15"/>
      <c r="T273" s="15"/>
      <c r="U273" s="15"/>
      <c r="V273" s="15"/>
      <c r="W273" s="15"/>
      <c r="X273" s="15"/>
      <c r="Y273" s="15"/>
      <c r="Z273" s="15"/>
    </row>
    <row r="274" spans="1:26" ht="12" customHeight="1">
      <c r="A274" s="15"/>
      <c r="B274" s="81" t="s">
        <v>1693</v>
      </c>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2" customHeight="1">
      <c r="A275" s="15"/>
      <c r="B275" s="81" t="s">
        <v>1694</v>
      </c>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2" customHeight="1">
      <c r="A276" s="15"/>
      <c r="B276" s="81" t="s">
        <v>1695</v>
      </c>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2" customHeight="1">
      <c r="A277" s="15"/>
      <c r="B277" s="81" t="s">
        <v>1696</v>
      </c>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2" customHeight="1">
      <c r="A278" s="15"/>
      <c r="B278" s="789" t="s">
        <v>1697</v>
      </c>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2" customHeight="1">
      <c r="A279" s="15"/>
      <c r="B279" s="81" t="s">
        <v>1698</v>
      </c>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2" customHeight="1">
      <c r="A280" s="15"/>
      <c r="B280" s="81" t="s">
        <v>1699</v>
      </c>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s="1373" customFormat="1" ht="12" customHeight="1">
      <c r="A281" s="966"/>
      <c r="B281" s="966"/>
      <c r="C281" s="966"/>
      <c r="D281" s="966"/>
      <c r="E281" s="966"/>
      <c r="F281" s="966"/>
      <c r="G281" s="966"/>
      <c r="H281" s="966"/>
      <c r="I281" s="966"/>
      <c r="J281" s="966"/>
      <c r="K281" s="966"/>
      <c r="L281" s="966"/>
      <c r="M281" s="966"/>
      <c r="N281" s="966"/>
      <c r="O281" s="966"/>
      <c r="P281" s="966"/>
      <c r="Q281" s="966"/>
      <c r="R281" s="966"/>
      <c r="S281" s="966"/>
      <c r="T281" s="966"/>
      <c r="U281" s="966"/>
      <c r="V281" s="966"/>
      <c r="W281" s="966"/>
      <c r="X281" s="966"/>
      <c r="Y281" s="966"/>
      <c r="Z281" s="966"/>
    </row>
    <row r="282" spans="1:26" s="1373" customFormat="1" ht="12" customHeight="1">
      <c r="A282" s="776" t="s">
        <v>1700</v>
      </c>
      <c r="B282" s="20" t="s">
        <v>2743</v>
      </c>
      <c r="C282" s="855"/>
      <c r="D282" s="855"/>
      <c r="E282" s="855"/>
      <c r="F282" s="1"/>
      <c r="G282" s="1"/>
      <c r="H282" s="1"/>
      <c r="I282" s="966"/>
      <c r="J282" s="966"/>
      <c r="K282" s="966"/>
      <c r="L282" s="966"/>
      <c r="M282" s="966"/>
      <c r="N282" s="966"/>
      <c r="O282" s="966"/>
      <c r="P282" s="966"/>
      <c r="Q282" s="966"/>
      <c r="R282" s="966"/>
      <c r="S282" s="966"/>
      <c r="T282" s="966"/>
      <c r="U282" s="966"/>
      <c r="V282" s="966"/>
      <c r="W282" s="966"/>
      <c r="X282" s="966"/>
      <c r="Y282" s="966"/>
      <c r="Z282" s="966"/>
    </row>
    <row r="283" spans="1:26" s="1373" customFormat="1" ht="16.5" customHeight="1">
      <c r="A283" s="966"/>
      <c r="B283" s="81" t="s">
        <v>2386</v>
      </c>
      <c r="C283" s="81"/>
      <c r="D283" s="81"/>
      <c r="E283" s="81"/>
      <c r="F283" s="81"/>
      <c r="G283" s="81"/>
      <c r="H283" s="81"/>
      <c r="I283" s="966"/>
      <c r="J283" s="966"/>
      <c r="K283" s="966"/>
      <c r="L283" s="966"/>
      <c r="M283" s="966"/>
      <c r="N283" s="966"/>
      <c r="O283" s="966"/>
      <c r="P283" s="966"/>
      <c r="Q283" s="966"/>
      <c r="R283" s="966"/>
      <c r="S283" s="966"/>
      <c r="T283" s="966"/>
      <c r="U283" s="966"/>
      <c r="V283" s="966"/>
      <c r="W283" s="966"/>
      <c r="X283" s="966"/>
      <c r="Y283" s="966"/>
      <c r="Z283" s="966"/>
    </row>
    <row r="284" spans="1:26" s="1373" customFormat="1" ht="12" customHeight="1">
      <c r="A284" s="966"/>
      <c r="B284" s="856"/>
      <c r="C284" s="856"/>
      <c r="D284" s="856"/>
      <c r="E284" s="1"/>
      <c r="F284" s="1"/>
      <c r="G284" s="1"/>
      <c r="H284" s="1"/>
      <c r="I284" s="966"/>
      <c r="J284" s="966"/>
      <c r="K284" s="966"/>
      <c r="L284" s="966"/>
      <c r="M284" s="966"/>
      <c r="N284" s="966"/>
      <c r="O284" s="966"/>
      <c r="P284" s="966"/>
      <c r="Q284" s="966"/>
      <c r="R284" s="966"/>
      <c r="S284" s="966"/>
      <c r="T284" s="966"/>
      <c r="U284" s="966"/>
      <c r="V284" s="966"/>
      <c r="W284" s="966"/>
      <c r="X284" s="966"/>
      <c r="Y284" s="966"/>
      <c r="Z284" s="966"/>
    </row>
    <row r="285" spans="1:26" s="1373" customFormat="1" ht="15" customHeight="1">
      <c r="A285" s="966"/>
      <c r="B285" s="20" t="s">
        <v>2740</v>
      </c>
      <c r="C285" s="856"/>
      <c r="D285" s="856"/>
      <c r="E285" s="1"/>
      <c r="F285" s="1"/>
      <c r="G285" s="1"/>
      <c r="H285" s="1"/>
      <c r="I285" s="966"/>
      <c r="J285" s="966"/>
      <c r="K285" s="966"/>
      <c r="L285" s="966"/>
      <c r="M285" s="966"/>
      <c r="N285" s="966"/>
      <c r="O285" s="966"/>
      <c r="P285" s="966"/>
      <c r="Q285" s="966"/>
      <c r="R285" s="966"/>
      <c r="S285" s="966"/>
      <c r="T285" s="966"/>
      <c r="U285" s="966"/>
      <c r="V285" s="966"/>
      <c r="W285" s="966"/>
      <c r="X285" s="966"/>
      <c r="Y285" s="966"/>
      <c r="Z285" s="966"/>
    </row>
    <row r="286" spans="1:26" s="1373" customFormat="1" ht="22.5" customHeight="1">
      <c r="A286" s="966"/>
      <c r="B286" s="2135" t="s">
        <v>2739</v>
      </c>
      <c r="C286" s="2135"/>
      <c r="D286" s="2135"/>
      <c r="E286" s="2135"/>
      <c r="F286" s="2135"/>
      <c r="G286" s="2135"/>
      <c r="H286" s="2135"/>
      <c r="I286" s="2135"/>
      <c r="J286" s="2135"/>
      <c r="K286" s="2135"/>
      <c r="L286" s="966"/>
      <c r="M286" s="966"/>
      <c r="N286" s="966"/>
      <c r="O286" s="966"/>
      <c r="P286" s="966"/>
      <c r="Q286" s="966"/>
      <c r="R286" s="966"/>
      <c r="S286" s="966"/>
      <c r="T286" s="966"/>
      <c r="U286" s="966"/>
      <c r="V286" s="966"/>
      <c r="W286" s="966"/>
      <c r="X286" s="966"/>
      <c r="Y286" s="966"/>
      <c r="Z286" s="966"/>
    </row>
    <row r="287" spans="1:26" s="1373" customFormat="1" ht="12" customHeight="1">
      <c r="A287" s="966"/>
      <c r="B287" s="856"/>
      <c r="C287" s="856"/>
      <c r="D287" s="856"/>
      <c r="E287" s="1"/>
      <c r="F287" s="1"/>
      <c r="G287" s="1"/>
      <c r="H287" s="1"/>
      <c r="I287" s="966"/>
      <c r="J287" s="966"/>
      <c r="K287" s="966"/>
      <c r="L287" s="966"/>
      <c r="M287" s="966"/>
      <c r="N287" s="966"/>
      <c r="O287" s="966"/>
      <c r="P287" s="966"/>
      <c r="Q287" s="966"/>
      <c r="R287" s="966"/>
      <c r="S287" s="966"/>
      <c r="T287" s="966"/>
      <c r="U287" s="966"/>
      <c r="V287" s="966"/>
      <c r="W287" s="966"/>
      <c r="X287" s="966"/>
      <c r="Y287" s="966"/>
      <c r="Z287" s="966"/>
    </row>
    <row r="288" spans="1:26" s="1373" customFormat="1" ht="15" customHeight="1">
      <c r="A288" s="966"/>
      <c r="B288" s="20" t="s">
        <v>2741</v>
      </c>
      <c r="C288" s="856"/>
      <c r="D288" s="856"/>
      <c r="E288" s="1"/>
      <c r="F288" s="1"/>
      <c r="G288" s="1"/>
      <c r="H288" s="1"/>
      <c r="I288" s="966"/>
      <c r="J288" s="966"/>
      <c r="K288" s="966"/>
      <c r="L288" s="966"/>
      <c r="M288" s="966"/>
      <c r="N288" s="966"/>
      <c r="O288" s="966"/>
      <c r="P288" s="966"/>
      <c r="Q288" s="966"/>
      <c r="R288" s="966"/>
      <c r="S288" s="966"/>
      <c r="T288" s="966"/>
      <c r="U288" s="966"/>
      <c r="V288" s="966"/>
      <c r="W288" s="966"/>
      <c r="X288" s="966"/>
      <c r="Y288" s="966"/>
      <c r="Z288" s="966"/>
    </row>
    <row r="289" spans="1:26" s="1373" customFormat="1" ht="15" customHeight="1">
      <c r="A289" s="966"/>
      <c r="B289" s="1375" t="s">
        <v>2387</v>
      </c>
      <c r="C289" s="780"/>
      <c r="D289" s="780"/>
      <c r="E289" s="780"/>
      <c r="F289" s="780"/>
      <c r="G289" s="780"/>
      <c r="H289" s="780"/>
      <c r="I289" s="966"/>
      <c r="J289" s="966"/>
      <c r="K289" s="966"/>
      <c r="L289" s="966"/>
      <c r="M289" s="966"/>
      <c r="N289" s="966"/>
      <c r="O289" s="966"/>
      <c r="P289" s="966"/>
      <c r="Q289" s="966"/>
      <c r="R289" s="966"/>
      <c r="S289" s="966"/>
      <c r="T289" s="966"/>
      <c r="U289" s="966"/>
      <c r="V289" s="966"/>
      <c r="W289" s="966"/>
      <c r="X289" s="966"/>
      <c r="Y289" s="966"/>
      <c r="Z289" s="966"/>
    </row>
    <row r="290" spans="1:26" s="1373" customFormat="1" ht="12" customHeight="1">
      <c r="A290" s="966"/>
      <c r="B290" s="1"/>
      <c r="C290" s="1"/>
      <c r="D290" s="1"/>
      <c r="E290" s="1"/>
      <c r="F290" s="1"/>
      <c r="G290" s="1"/>
      <c r="H290" s="1"/>
      <c r="I290" s="966"/>
      <c r="J290" s="966"/>
      <c r="K290" s="966"/>
      <c r="L290" s="966"/>
      <c r="M290" s="966"/>
      <c r="N290" s="966"/>
      <c r="O290" s="966"/>
      <c r="P290" s="966"/>
      <c r="Q290" s="966"/>
      <c r="R290" s="966"/>
      <c r="S290" s="966"/>
      <c r="T290" s="966"/>
      <c r="U290" s="966"/>
      <c r="V290" s="966"/>
      <c r="W290" s="966"/>
      <c r="X290" s="966"/>
      <c r="Y290" s="966"/>
      <c r="Z290" s="966"/>
    </row>
    <row r="291" spans="1:26" s="1373" customFormat="1" ht="13.5" customHeight="1">
      <c r="A291" s="966"/>
      <c r="B291" s="20" t="s">
        <v>2742</v>
      </c>
      <c r="C291" s="856"/>
      <c r="D291" s="856"/>
      <c r="E291" s="1"/>
      <c r="F291" s="1"/>
      <c r="G291" s="1"/>
      <c r="H291" s="1"/>
      <c r="I291" s="966"/>
      <c r="J291" s="966"/>
      <c r="K291" s="966"/>
      <c r="L291" s="966"/>
      <c r="M291" s="966"/>
      <c r="N291" s="966"/>
      <c r="O291" s="966"/>
      <c r="P291" s="966"/>
      <c r="Q291" s="966"/>
      <c r="R291" s="966"/>
      <c r="S291" s="966"/>
      <c r="T291" s="966"/>
      <c r="U291" s="966"/>
      <c r="V291" s="966"/>
      <c r="W291" s="966"/>
      <c r="X291" s="966"/>
      <c r="Y291" s="966"/>
      <c r="Z291" s="966"/>
    </row>
    <row r="292" spans="1:26" s="1374" customFormat="1" ht="15" customHeight="1">
      <c r="A292" s="966"/>
      <c r="B292" s="1375" t="s">
        <v>2387</v>
      </c>
      <c r="C292" s="780"/>
      <c r="D292" s="780"/>
      <c r="E292" s="780"/>
      <c r="F292" s="780"/>
      <c r="G292" s="780"/>
      <c r="H292" s="780"/>
      <c r="I292" s="966"/>
      <c r="J292" s="966"/>
      <c r="K292" s="966"/>
      <c r="L292" s="966"/>
      <c r="M292" s="966"/>
      <c r="N292" s="966"/>
      <c r="O292" s="966"/>
      <c r="P292" s="966"/>
      <c r="Q292" s="966"/>
      <c r="R292" s="966"/>
      <c r="S292" s="966"/>
      <c r="T292" s="966"/>
      <c r="U292" s="966"/>
      <c r="V292" s="966"/>
      <c r="W292" s="966"/>
      <c r="X292" s="966"/>
      <c r="Y292" s="966"/>
      <c r="Z292" s="966"/>
    </row>
    <row r="293" spans="1:26" s="1373" customFormat="1" ht="12" customHeight="1">
      <c r="A293" s="966"/>
      <c r="B293" s="966"/>
      <c r="C293" s="966"/>
      <c r="D293" s="966"/>
      <c r="E293" s="966"/>
      <c r="F293" s="966"/>
      <c r="G293" s="966"/>
      <c r="H293" s="966"/>
      <c r="I293" s="966"/>
      <c r="J293" s="966"/>
      <c r="K293" s="966"/>
      <c r="L293" s="966"/>
      <c r="M293" s="966"/>
      <c r="N293" s="966"/>
      <c r="O293" s="966"/>
      <c r="P293" s="966"/>
      <c r="Q293" s="966"/>
      <c r="R293" s="966"/>
      <c r="S293" s="966"/>
      <c r="T293" s="966"/>
      <c r="U293" s="966"/>
      <c r="V293" s="966"/>
      <c r="W293" s="966"/>
      <c r="X293" s="966"/>
      <c r="Y293" s="966"/>
      <c r="Z293" s="966"/>
    </row>
    <row r="294" spans="1:26" ht="12"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2"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2" customHeight="1">
      <c r="A296" s="776" t="s">
        <v>96</v>
      </c>
      <c r="B296" s="582" t="s">
        <v>95</v>
      </c>
      <c r="C296" s="582"/>
      <c r="D296" s="582"/>
      <c r="E296" s="582"/>
      <c r="F296" s="582"/>
      <c r="G296" s="582"/>
      <c r="H296" s="582"/>
      <c r="I296" s="582"/>
      <c r="J296" s="582"/>
      <c r="K296" s="582"/>
      <c r="L296" s="15"/>
      <c r="M296" s="15"/>
      <c r="N296" s="15"/>
      <c r="O296" s="15"/>
      <c r="P296" s="15"/>
      <c r="Q296" s="15"/>
      <c r="R296" s="15"/>
      <c r="S296" s="15"/>
      <c r="T296" s="15"/>
      <c r="U296" s="15"/>
      <c r="V296" s="15"/>
      <c r="W296" s="15"/>
      <c r="X296" s="15"/>
      <c r="Y296" s="15"/>
      <c r="Z296" s="15"/>
    </row>
    <row r="297" spans="1:26" ht="12" customHeight="1">
      <c r="A297" s="110"/>
      <c r="B297" s="2127" t="s">
        <v>1701</v>
      </c>
      <c r="C297" s="1977"/>
      <c r="D297" s="1977"/>
      <c r="E297" s="1977"/>
      <c r="F297" s="1977"/>
      <c r="G297" s="1977"/>
      <c r="H297" s="1977"/>
      <c r="I297" s="1977"/>
      <c r="J297" s="1977"/>
      <c r="K297" s="1978"/>
      <c r="L297" s="111"/>
      <c r="M297" s="80"/>
      <c r="N297" s="80"/>
      <c r="O297" s="80"/>
      <c r="P297" s="80"/>
      <c r="Q297" s="80"/>
      <c r="R297" s="80"/>
      <c r="S297" s="80"/>
      <c r="T297" s="80"/>
      <c r="U297" s="80"/>
      <c r="V297" s="80"/>
      <c r="W297" s="80"/>
      <c r="X297" s="80"/>
      <c r="Y297" s="80"/>
      <c r="Z297" s="80"/>
    </row>
    <row r="298" spans="1:26" ht="12" customHeight="1">
      <c r="A298" s="110"/>
      <c r="B298" s="1137"/>
      <c r="C298" s="1117"/>
      <c r="D298" s="1117"/>
      <c r="E298" s="1117"/>
      <c r="F298" s="1117"/>
      <c r="G298" s="1117"/>
      <c r="H298" s="1117"/>
      <c r="I298" s="1117"/>
      <c r="J298" s="1117"/>
      <c r="K298" s="1104"/>
      <c r="L298" s="111"/>
      <c r="M298" s="80"/>
      <c r="N298" s="80"/>
      <c r="O298" s="80"/>
      <c r="P298" s="80"/>
      <c r="Q298" s="80"/>
      <c r="R298" s="80"/>
      <c r="S298" s="80"/>
      <c r="T298" s="80"/>
      <c r="U298" s="80"/>
      <c r="V298" s="80"/>
      <c r="W298" s="80"/>
      <c r="X298" s="80"/>
      <c r="Y298" s="80"/>
      <c r="Z298" s="80"/>
    </row>
    <row r="299" spans="1:26" ht="12" customHeight="1">
      <c r="A299" s="110"/>
      <c r="B299" s="1137"/>
      <c r="C299" s="1117"/>
      <c r="D299" s="1117"/>
      <c r="E299" s="1117"/>
      <c r="F299" s="1117"/>
      <c r="G299" s="1117"/>
      <c r="H299" s="1117"/>
      <c r="I299" s="1117"/>
      <c r="J299" s="1117"/>
      <c r="K299" s="1104"/>
      <c r="L299" s="111"/>
      <c r="M299" s="80"/>
      <c r="N299" s="80"/>
      <c r="O299" s="80"/>
      <c r="P299" s="80"/>
      <c r="Q299" s="80"/>
      <c r="R299" s="80"/>
      <c r="S299" s="80"/>
      <c r="T299" s="80"/>
      <c r="U299" s="80"/>
      <c r="V299" s="80"/>
      <c r="W299" s="80"/>
      <c r="X299" s="80"/>
      <c r="Y299" s="80"/>
      <c r="Z299" s="80"/>
    </row>
    <row r="300" spans="1:26" ht="12" customHeight="1">
      <c r="A300" s="110"/>
      <c r="B300" s="1137"/>
      <c r="C300" s="1117"/>
      <c r="D300" s="1117"/>
      <c r="E300" s="1117"/>
      <c r="F300" s="1117"/>
      <c r="G300" s="1117"/>
      <c r="H300" s="1117"/>
      <c r="I300" s="1117"/>
      <c r="J300" s="1117"/>
      <c r="K300" s="1104"/>
      <c r="L300" s="111"/>
      <c r="M300" s="80"/>
      <c r="N300" s="80"/>
      <c r="O300" s="80"/>
      <c r="P300" s="80"/>
      <c r="Q300" s="80"/>
      <c r="R300" s="80"/>
      <c r="S300" s="80"/>
      <c r="T300" s="80"/>
      <c r="U300" s="80"/>
      <c r="V300" s="80"/>
      <c r="W300" s="80"/>
      <c r="X300" s="80"/>
      <c r="Y300" s="80"/>
      <c r="Z300" s="80"/>
    </row>
    <row r="301" spans="1:26" ht="12" customHeight="1">
      <c r="A301" s="110"/>
      <c r="B301" s="1196"/>
      <c r="C301" s="1131"/>
      <c r="D301" s="1131"/>
      <c r="E301" s="1131"/>
      <c r="F301" s="1131"/>
      <c r="G301" s="1131"/>
      <c r="H301" s="1131"/>
      <c r="I301" s="1131"/>
      <c r="J301" s="1131"/>
      <c r="K301" s="1112"/>
      <c r="L301" s="111"/>
      <c r="M301" s="80"/>
      <c r="N301" s="80"/>
      <c r="O301" s="80"/>
      <c r="P301" s="80"/>
      <c r="Q301" s="80"/>
      <c r="R301" s="80"/>
      <c r="S301" s="80"/>
      <c r="T301" s="80"/>
      <c r="U301" s="80"/>
      <c r="V301" s="80"/>
      <c r="W301" s="80"/>
      <c r="X301" s="80"/>
      <c r="Y301" s="80"/>
      <c r="Z301" s="80"/>
    </row>
    <row r="302" spans="1:26" ht="12" customHeight="1">
      <c r="A302" s="80"/>
      <c r="B302" s="122"/>
      <c r="C302" s="122"/>
      <c r="D302" s="122"/>
      <c r="E302" s="122"/>
      <c r="F302" s="122"/>
      <c r="G302" s="122"/>
      <c r="H302" s="122"/>
      <c r="I302" s="122"/>
      <c r="J302" s="122"/>
      <c r="K302" s="122"/>
      <c r="L302" s="80"/>
      <c r="M302" s="80"/>
      <c r="N302" s="80"/>
      <c r="O302" s="80"/>
      <c r="P302" s="80"/>
      <c r="Q302" s="80"/>
      <c r="R302" s="80"/>
      <c r="S302" s="80"/>
      <c r="T302" s="80"/>
      <c r="U302" s="80"/>
      <c r="V302" s="80"/>
      <c r="W302" s="80"/>
      <c r="X302" s="80"/>
      <c r="Y302" s="80"/>
      <c r="Z302" s="80"/>
    </row>
    <row r="303" spans="1:26" ht="12" customHeight="1">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row>
    <row r="304" spans="1:26" ht="12" customHeight="1">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row>
    <row r="305" spans="1:26" ht="12" customHeight="1">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row>
    <row r="306" spans="1:26" ht="12" customHeight="1">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row>
    <row r="307" spans="1:26" ht="12" customHeight="1">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row>
    <row r="308" spans="1:26" ht="12" customHeight="1">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row>
    <row r="309" spans="1:26" ht="12" customHeight="1">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row>
    <row r="310" spans="1:26" ht="12" customHeight="1">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row>
    <row r="311" spans="1:26" ht="12" customHeight="1">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row>
    <row r="312" spans="1:26" ht="12" customHeight="1">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row>
    <row r="313" spans="1:26" ht="12" customHeight="1">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row>
    <row r="314" spans="1:26" ht="12" customHeight="1">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row>
    <row r="315" spans="1:26" ht="12" customHeight="1">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row>
    <row r="316" spans="1:26" ht="12" customHeight="1">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row>
    <row r="317" spans="1:26" ht="12" customHeight="1">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row>
    <row r="318" spans="1:26" ht="12" customHeight="1">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row>
    <row r="319" spans="1:26" ht="12" customHeight="1">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row>
    <row r="320" spans="1:26" ht="12" customHeight="1">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row>
    <row r="321" spans="1:26" ht="12" customHeight="1">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row>
    <row r="322" spans="1:26" ht="12" customHeight="1">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row>
    <row r="323" spans="1:26" ht="12" customHeight="1">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row>
    <row r="324" spans="1:26" ht="12" customHeight="1">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row>
    <row r="325" spans="1:26" ht="12" customHeight="1">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row>
    <row r="326" spans="1:26" ht="12" customHeight="1">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row>
    <row r="327" spans="1:26" ht="12" customHeight="1">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row>
    <row r="328" spans="1:26" ht="12" customHeight="1">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row>
    <row r="329" spans="1:26" ht="12" customHeight="1">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row>
    <row r="330" spans="1:26" ht="12" customHeight="1">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row>
    <row r="331" spans="1:26" ht="12" customHeight="1">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row>
    <row r="332" spans="1:26" ht="12" customHeight="1">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row>
    <row r="333" spans="1:26" ht="12" customHeight="1">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row>
    <row r="334" spans="1:26" ht="12" customHeight="1">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row>
    <row r="335" spans="1:26" ht="12" customHeight="1">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row>
    <row r="336" spans="1:26" ht="12" customHeight="1">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row>
    <row r="337" spans="1:26" ht="12" customHeight="1">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row>
    <row r="338" spans="1:26" ht="12" customHeight="1">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row>
    <row r="339" spans="1:26" ht="12" customHeight="1">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row>
    <row r="340" spans="1:26" ht="12" customHeight="1">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row>
    <row r="341" spans="1:26" ht="12" customHeight="1">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row>
    <row r="342" spans="1:26" ht="12" customHeight="1">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row>
    <row r="343" spans="1:26" ht="12" customHeight="1">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row>
    <row r="344" spans="1:26" ht="12" customHeight="1">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row>
    <row r="345" spans="1:26" ht="12" customHeight="1">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row>
    <row r="346" spans="1:26" ht="12" customHeight="1">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row>
    <row r="347" spans="1:26" ht="12" customHeight="1">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row>
    <row r="348" spans="1:26" ht="12" customHeight="1">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row>
    <row r="349" spans="1:26" ht="12" customHeight="1">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row>
    <row r="350" spans="1:26" ht="12" customHeight="1">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row>
    <row r="351" spans="1:26" ht="12" customHeight="1">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row>
    <row r="352" spans="1:26" ht="12" customHeight="1">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row>
    <row r="353" spans="1:26" ht="12" customHeight="1">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row>
    <row r="354" spans="1:26" ht="12" customHeight="1">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row>
    <row r="355" spans="1:26" ht="12" customHeight="1">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row>
    <row r="356" spans="1:26" ht="12" customHeight="1">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row>
    <row r="357" spans="1:26" ht="12" customHeight="1">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row>
    <row r="358" spans="1:26" ht="12" customHeight="1">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row>
    <row r="359" spans="1:26" ht="12" customHeight="1">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row>
    <row r="360" spans="1:26" ht="12" customHeight="1">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row>
    <row r="361" spans="1:26" ht="12" customHeight="1">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row>
    <row r="362" spans="1:26" ht="12" customHeight="1">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row>
    <row r="363" spans="1:26" ht="12" customHeight="1">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row>
    <row r="364" spans="1:26" ht="12" customHeight="1">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row>
    <row r="365" spans="1:26" ht="12" customHeight="1">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row>
    <row r="366" spans="1:26" ht="12" customHeight="1">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row>
    <row r="367" spans="1:26" ht="12" customHeight="1">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row>
    <row r="368" spans="1:26" ht="12" customHeight="1">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row>
    <row r="369" spans="1:26" ht="12" customHeight="1">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row>
    <row r="370" spans="1:26" ht="12" customHeight="1">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row>
    <row r="371" spans="1:26" ht="12" customHeight="1">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row>
    <row r="372" spans="1:26" ht="12" customHeight="1">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row>
    <row r="373" spans="1:26" ht="12" customHeight="1">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row>
    <row r="374" spans="1:26" ht="12" customHeight="1">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row>
    <row r="375" spans="1:26" ht="12" customHeight="1">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row>
    <row r="376" spans="1:26" ht="12" customHeight="1">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row>
    <row r="377" spans="1:26" ht="12" customHeight="1">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row>
    <row r="378" spans="1:26" ht="12" customHeight="1">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row>
    <row r="379" spans="1:26" ht="12" customHeight="1">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row>
    <row r="380" spans="1:26" ht="12" customHeight="1">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row>
    <row r="381" spans="1:26" ht="12" customHeight="1">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row>
    <row r="382" spans="1:26" ht="12" customHeight="1">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row>
    <row r="383" spans="1:26" ht="12" customHeight="1">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row>
    <row r="384" spans="1:26" ht="12" customHeight="1">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row>
    <row r="385" spans="1:26" ht="12" customHeight="1">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row>
    <row r="386" spans="1:26" ht="12" customHeight="1">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row>
    <row r="387" spans="1:26" ht="12" customHeight="1">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row>
    <row r="388" spans="1:26" ht="12" customHeight="1">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row>
    <row r="389" spans="1:26" ht="12" customHeight="1">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row>
    <row r="390" spans="1:26" ht="12" customHeight="1">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row>
    <row r="391" spans="1:26" ht="12" customHeight="1">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row>
    <row r="392" spans="1:26" ht="12" customHeight="1">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row>
    <row r="393" spans="1:26" ht="12" customHeight="1">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row>
    <row r="394" spans="1:26" ht="12" customHeight="1">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row>
    <row r="395" spans="1:26" ht="12" customHeight="1">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row>
    <row r="396" spans="1:26" ht="12" customHeight="1">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row>
    <row r="397" spans="1:26" ht="12" customHeight="1">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row>
    <row r="398" spans="1:26" ht="12" customHeight="1">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row>
    <row r="399" spans="1:26" ht="12" customHeight="1">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row>
    <row r="400" spans="1:26" ht="12" customHeight="1">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row>
    <row r="401" spans="1:26" ht="12" customHeight="1">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row>
    <row r="402" spans="1:26" ht="12" customHeight="1">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row>
    <row r="403" spans="1:26" ht="12" customHeight="1">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row>
    <row r="404" spans="1:26" ht="12" customHeight="1">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row>
    <row r="405" spans="1:26" ht="12" customHeight="1">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row>
    <row r="406" spans="1:26" ht="12" customHeight="1">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row>
    <row r="407" spans="1:26" ht="12" customHeight="1">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row>
    <row r="408" spans="1:26" ht="12" customHeight="1">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row>
    <row r="409" spans="1:26" ht="12" customHeight="1">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row>
    <row r="410" spans="1:26" ht="12" customHeight="1">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row>
    <row r="411" spans="1:26" ht="12" customHeight="1">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row>
    <row r="412" spans="1:26" ht="12" customHeight="1">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row>
    <row r="413" spans="1:26" ht="12" customHeight="1">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row>
    <row r="414" spans="1:26" ht="12" customHeight="1">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row>
    <row r="415" spans="1:26" ht="12" customHeight="1">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row>
    <row r="416" spans="1:26" ht="12" customHeight="1">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row>
    <row r="417" spans="1:26" ht="12" customHeight="1">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row>
    <row r="418" spans="1:26" ht="12" customHeight="1">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row>
    <row r="419" spans="1:26" ht="12" customHeight="1">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row>
    <row r="420" spans="1:26" ht="12" customHeight="1">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row>
    <row r="421" spans="1:26" ht="12" customHeight="1">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row>
    <row r="422" spans="1:26" ht="12" customHeight="1">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row>
    <row r="423" spans="1:26" ht="12" customHeight="1">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row>
    <row r="424" spans="1:26" ht="12" customHeight="1">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row>
    <row r="425" spans="1:26" ht="12" customHeight="1">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row>
    <row r="426" spans="1:26" ht="12" customHeight="1">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row>
    <row r="427" spans="1:26" ht="12" customHeight="1">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row>
    <row r="428" spans="1:26" ht="12" customHeight="1">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row>
    <row r="429" spans="1:26" ht="12" customHeight="1">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row>
    <row r="430" spans="1:26" ht="12" customHeight="1">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row>
    <row r="431" spans="1:26" ht="12" customHeight="1">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row>
    <row r="432" spans="1:26" ht="12" customHeight="1">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row>
    <row r="433" spans="1:26" ht="12" customHeight="1">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row>
    <row r="434" spans="1:26" ht="12" customHeight="1">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row>
    <row r="435" spans="1:26" ht="12" customHeight="1">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row>
    <row r="436" spans="1:26" ht="12" customHeight="1">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row>
    <row r="437" spans="1:26" ht="12" customHeight="1">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row>
    <row r="438" spans="1:26" ht="12" customHeight="1">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row>
    <row r="439" spans="1:26" ht="12" customHeight="1">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row>
    <row r="440" spans="1:26" ht="12" customHeight="1">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row>
    <row r="441" spans="1:26" ht="12" customHeight="1">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row>
    <row r="442" spans="1:26" ht="12" customHeight="1">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row>
    <row r="443" spans="1:26" ht="12" customHeight="1">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row>
    <row r="444" spans="1:26" ht="12" customHeight="1">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row>
    <row r="445" spans="1:26" ht="12" customHeight="1">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row>
    <row r="446" spans="1:26" ht="12" customHeight="1">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row>
    <row r="447" spans="1:26" ht="12" customHeight="1">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row>
    <row r="448" spans="1:26" ht="12" customHeight="1">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row>
    <row r="449" spans="1:26" ht="12" customHeight="1">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row>
    <row r="450" spans="1:26" ht="12" customHeight="1">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row>
    <row r="451" spans="1:26" ht="12" customHeight="1">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row>
    <row r="452" spans="1:26" ht="12" customHeight="1">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row>
    <row r="453" spans="1:26" ht="12" customHeight="1">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row>
    <row r="454" spans="1:26" ht="12" customHeight="1">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row>
    <row r="455" spans="1:26" ht="12" customHeight="1">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row>
    <row r="456" spans="1:26" ht="12" customHeight="1">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row>
    <row r="457" spans="1:26" ht="12" customHeight="1">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row>
    <row r="458" spans="1:26" ht="12" customHeight="1">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row>
    <row r="459" spans="1:26" ht="12" customHeight="1">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row>
    <row r="460" spans="1:26" ht="12" customHeight="1">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row>
    <row r="461" spans="1:26" ht="12" customHeight="1">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row>
    <row r="462" spans="1:26" ht="12" customHeight="1">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row>
    <row r="463" spans="1:26" ht="12" customHeight="1">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row>
    <row r="464" spans="1:26" ht="12" customHeight="1">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row>
    <row r="465" spans="1:26" ht="12" customHeight="1">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row>
    <row r="466" spans="1:26" ht="12" customHeight="1">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row>
    <row r="467" spans="1:26" ht="12" customHeight="1">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row>
    <row r="468" spans="1:26" ht="12" customHeight="1">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row>
    <row r="469" spans="1:26" ht="12" customHeight="1">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row>
    <row r="470" spans="1:26" ht="12" customHeight="1">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row>
    <row r="471" spans="1:26" ht="12" customHeight="1">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row>
    <row r="472" spans="1:26" ht="12" customHeight="1">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row>
    <row r="473" spans="1:26" ht="12" customHeight="1">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row>
    <row r="474" spans="1:26" ht="12" customHeight="1">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row>
    <row r="475" spans="1:26" ht="12" customHeight="1">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row>
    <row r="476" spans="1:26" ht="12" customHeight="1">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row>
    <row r="477" spans="1:26" ht="12" customHeight="1">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row>
    <row r="478" spans="1:26" ht="12" customHeight="1">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row>
    <row r="479" spans="1:26" ht="12" customHeight="1">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row>
    <row r="480" spans="1:26" ht="12" customHeight="1">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row>
    <row r="481" spans="1:26" ht="12" customHeight="1">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row>
    <row r="482" spans="1:26" ht="12" customHeight="1">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row>
    <row r="483" spans="1:26" ht="12" customHeight="1">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row>
    <row r="484" spans="1:26" ht="12" customHeight="1">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row>
    <row r="485" spans="1:26" ht="12" customHeight="1">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row>
    <row r="486" spans="1:26" ht="12" customHeight="1">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row>
    <row r="487" spans="1:26" ht="12" customHeight="1">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row>
    <row r="488" spans="1:26" ht="12" customHeight="1">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row>
    <row r="489" spans="1:26" ht="12" customHeight="1">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row>
    <row r="490" spans="1:26" ht="12" customHeight="1">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row>
    <row r="491" spans="1:26" ht="12" customHeight="1">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row>
    <row r="492" spans="1:26" ht="12" customHeight="1">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row>
    <row r="493" spans="1:26" ht="12" customHeight="1">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row>
    <row r="494" spans="1:26" ht="12" customHeight="1">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row>
    <row r="495" spans="1:26" ht="12" customHeight="1">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row>
    <row r="496" spans="1:26" ht="12" customHeight="1">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row>
    <row r="497" spans="1:26" ht="12" customHeight="1">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row>
    <row r="498" spans="1:26" ht="12" customHeight="1">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row>
    <row r="499" spans="1:26" ht="12" customHeight="1">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row>
    <row r="500" spans="1:26" ht="12" customHeight="1">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row>
    <row r="501" spans="1:26" ht="12" customHeight="1">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row>
    <row r="502" spans="1:26" ht="12" customHeight="1">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row>
    <row r="503" spans="1:26" ht="12" customHeight="1">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row>
    <row r="504" spans="1:26" ht="12" customHeight="1">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row>
    <row r="505" spans="1:26" ht="12" customHeight="1">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row>
    <row r="506" spans="1:26" ht="12" customHeight="1">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row>
    <row r="507" spans="1:26" ht="12" customHeight="1">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row>
    <row r="508" spans="1:26" ht="12" customHeight="1">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row>
    <row r="509" spans="1:26" ht="12" customHeight="1">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row>
    <row r="510" spans="1:26" ht="12" customHeight="1">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row>
    <row r="511" spans="1:26" ht="12" customHeight="1">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row>
    <row r="512" spans="1:26" ht="12" customHeight="1">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row>
    <row r="513" spans="1:26" ht="12" customHeight="1">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row>
    <row r="514" spans="1:26" ht="12" customHeight="1">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row>
    <row r="515" spans="1:26" ht="12" customHeight="1">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row>
    <row r="516" spans="1:26" ht="12" customHeight="1">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row>
    <row r="517" spans="1:26" ht="12" customHeight="1">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row>
    <row r="518" spans="1:26" ht="12" customHeight="1">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row>
    <row r="519" spans="1:26" ht="12" customHeight="1">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row>
    <row r="520" spans="1:26" ht="12" customHeight="1">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row>
    <row r="521" spans="1:26" ht="12" customHeight="1">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row>
    <row r="522" spans="1:26" ht="12" customHeight="1">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row>
    <row r="523" spans="1:26" ht="12" customHeight="1">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row>
    <row r="524" spans="1:26" ht="12" customHeight="1">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row>
    <row r="525" spans="1:26" ht="12" customHeight="1">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row>
    <row r="526" spans="1:26" ht="12" customHeight="1">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row>
    <row r="527" spans="1:26" ht="12" customHeight="1">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row>
    <row r="528" spans="1:26" ht="12" customHeight="1">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row>
    <row r="529" spans="1:26" ht="12" customHeight="1">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row>
    <row r="530" spans="1:26" ht="12" customHeight="1">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row>
    <row r="531" spans="1:26" ht="12" customHeight="1">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row>
    <row r="532" spans="1:26" ht="12" customHeight="1">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row>
    <row r="533" spans="1:26" ht="12" customHeight="1">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row>
    <row r="534" spans="1:26" ht="12" customHeight="1">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row>
    <row r="535" spans="1:26" ht="12" customHeight="1">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row>
    <row r="536" spans="1:26" ht="12" customHeight="1">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row>
    <row r="537" spans="1:26" ht="12" customHeight="1">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row>
    <row r="538" spans="1:26" ht="12" customHeight="1">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row>
    <row r="539" spans="1:26" ht="12" customHeight="1">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row>
    <row r="540" spans="1:26" ht="12" customHeight="1">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row>
    <row r="541" spans="1:26" ht="12" customHeight="1">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row>
    <row r="542" spans="1:26" ht="12" customHeight="1">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row>
    <row r="543" spans="1:26" ht="12" customHeight="1">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row>
    <row r="544" spans="1:26" ht="12" customHeight="1">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row>
    <row r="545" spans="1:26" ht="12" customHeight="1">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row>
    <row r="546" spans="1:26" ht="12" customHeight="1">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row>
    <row r="547" spans="1:26" ht="12" customHeight="1">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row>
    <row r="548" spans="1:26" ht="12" customHeight="1">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row>
    <row r="549" spans="1:26" ht="12" customHeight="1">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row>
    <row r="550" spans="1:26" ht="12" customHeight="1">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row>
    <row r="551" spans="1:26" ht="12" customHeight="1">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row>
    <row r="552" spans="1:26" ht="12" customHeight="1">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row>
    <row r="553" spans="1:26" ht="12" customHeight="1">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row>
    <row r="554" spans="1:26" ht="12" customHeight="1">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row>
    <row r="555" spans="1:26" ht="12" customHeight="1">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row>
    <row r="556" spans="1:26" ht="12" customHeight="1">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row>
    <row r="557" spans="1:26" ht="12" customHeight="1">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row>
    <row r="558" spans="1:26" ht="12" customHeight="1">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row>
    <row r="559" spans="1:26" ht="12" customHeight="1">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row>
    <row r="560" spans="1:26" ht="12" customHeight="1">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row>
    <row r="561" spans="1:26" ht="12" customHeight="1">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row>
    <row r="562" spans="1:26" ht="12" customHeight="1">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row>
    <row r="563" spans="1:26" ht="12" customHeight="1">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row>
    <row r="564" spans="1:26" ht="12" customHeight="1">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row>
    <row r="565" spans="1:26" ht="12" customHeight="1">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row>
    <row r="566" spans="1:26" ht="12" customHeight="1">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row>
    <row r="567" spans="1:26" ht="12" customHeight="1">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row>
    <row r="568" spans="1:26" ht="12" customHeight="1">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row>
    <row r="569" spans="1:26" ht="12" customHeight="1">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row>
    <row r="570" spans="1:26" ht="12" customHeight="1">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row>
    <row r="571" spans="1:26" ht="12" customHeight="1">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row>
    <row r="572" spans="1:26" ht="12" customHeight="1">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row>
    <row r="573" spans="1:26" ht="12" customHeight="1">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row>
    <row r="574" spans="1:26" ht="12" customHeight="1">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row>
    <row r="575" spans="1:26" ht="12" customHeight="1">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row>
    <row r="576" spans="1:26" ht="12" customHeight="1">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row>
    <row r="577" spans="1:26" ht="12" customHeight="1">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row>
    <row r="578" spans="1:26" ht="12" customHeight="1">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row>
    <row r="579" spans="1:26" ht="12" customHeight="1">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row>
    <row r="580" spans="1:26" ht="12" customHeight="1">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row>
    <row r="581" spans="1:26" ht="12" customHeight="1">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row>
    <row r="582" spans="1:26" ht="12" customHeight="1">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row>
    <row r="583" spans="1:26" ht="12" customHeight="1">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row>
    <row r="584" spans="1:26" ht="12" customHeight="1">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row>
    <row r="585" spans="1:26" ht="12" customHeight="1">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row>
    <row r="586" spans="1:26" ht="12" customHeight="1">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row>
    <row r="587" spans="1:26" ht="12" customHeight="1">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row>
    <row r="588" spans="1:26" ht="12" customHeight="1">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row>
    <row r="589" spans="1:26" ht="12" customHeight="1">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row>
    <row r="590" spans="1:26" ht="12" customHeight="1">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row>
    <row r="591" spans="1:26" ht="12" customHeight="1">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row>
    <row r="592" spans="1:26" ht="12" customHeight="1">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row>
    <row r="593" spans="1:26" ht="12" customHeight="1">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row>
    <row r="594" spans="1:26" ht="12" customHeight="1">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row>
    <row r="595" spans="1:26" ht="12" customHeight="1">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row>
    <row r="596" spans="1:26" ht="12" customHeight="1">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row>
    <row r="597" spans="1:26" ht="12" customHeight="1">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row>
    <row r="598" spans="1:26" ht="12" customHeight="1">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row>
    <row r="599" spans="1:26" ht="12" customHeight="1">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row>
    <row r="600" spans="1:26" ht="12" customHeight="1">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row>
    <row r="601" spans="1:26" ht="12" customHeight="1">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row>
    <row r="602" spans="1:26" ht="12" customHeight="1">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row>
    <row r="603" spans="1:26" ht="12" customHeight="1">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row>
    <row r="604" spans="1:26" ht="12" customHeight="1">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row>
    <row r="605" spans="1:26" ht="12" customHeight="1">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row>
    <row r="606" spans="1:26" ht="12" customHeight="1">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row>
    <row r="607" spans="1:26" ht="12" customHeight="1">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row>
    <row r="608" spans="1:26" ht="12" customHeight="1">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row>
    <row r="609" spans="1:26" ht="12" customHeight="1">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row>
    <row r="610" spans="1:26" ht="12" customHeight="1">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row>
    <row r="611" spans="1:26" ht="12" customHeight="1">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row>
    <row r="612" spans="1:26" ht="12" customHeight="1">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row>
    <row r="613" spans="1:26" ht="12" customHeight="1">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row>
    <row r="614" spans="1:26" ht="12" customHeight="1">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row>
    <row r="615" spans="1:26" ht="12" customHeight="1">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row>
    <row r="616" spans="1:26" ht="12" customHeight="1">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row>
    <row r="617" spans="1:26" ht="12" customHeight="1">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row>
    <row r="618" spans="1:26" ht="12" customHeight="1">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row>
    <row r="619" spans="1:26" ht="12" customHeight="1">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row>
    <row r="620" spans="1:26" ht="12" customHeight="1">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row>
    <row r="621" spans="1:26" ht="12" customHeight="1">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row>
    <row r="622" spans="1:26" ht="12" customHeight="1">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row>
    <row r="623" spans="1:26" ht="12" customHeight="1">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row>
    <row r="624" spans="1:26" ht="12" customHeight="1">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row>
    <row r="625" spans="1:26" ht="12" customHeight="1">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row>
    <row r="626" spans="1:26" ht="12" customHeight="1">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row>
    <row r="627" spans="1:26" ht="12" customHeight="1">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row>
    <row r="628" spans="1:26" ht="12" customHeight="1">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row>
    <row r="629" spans="1:26" ht="12" customHeight="1">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row>
    <row r="630" spans="1:26" ht="12" customHeight="1">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row>
    <row r="631" spans="1:26" ht="12" customHeight="1">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row>
    <row r="632" spans="1:26" ht="12" customHeight="1">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row>
    <row r="633" spans="1:26" ht="12" customHeight="1">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row>
    <row r="634" spans="1:26" ht="12" customHeight="1">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row>
    <row r="635" spans="1:26" ht="12" customHeight="1">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row>
    <row r="636" spans="1:26" ht="12" customHeight="1">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row>
    <row r="637" spans="1:26" ht="12" customHeight="1">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row>
    <row r="638" spans="1:26" ht="12" customHeight="1">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row>
    <row r="639" spans="1:26" ht="12" customHeight="1">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row>
    <row r="640" spans="1:26" ht="12" customHeight="1">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row>
    <row r="641" spans="1:26" ht="12" customHeight="1">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row>
    <row r="642" spans="1:26" ht="12" customHeight="1">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row>
    <row r="643" spans="1:26" ht="12" customHeight="1">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row>
    <row r="644" spans="1:26" ht="12" customHeight="1">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row>
    <row r="645" spans="1:26" ht="12" customHeight="1">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row>
    <row r="646" spans="1:26" ht="12" customHeigh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row>
    <row r="647" spans="1:26" ht="12" customHeight="1">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row>
    <row r="648" spans="1:26" ht="12" customHeight="1">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row>
    <row r="649" spans="1:26" ht="12" customHeight="1">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row>
    <row r="650" spans="1:26" ht="12" customHeight="1">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row>
    <row r="651" spans="1:26" ht="12" customHeight="1">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row>
    <row r="652" spans="1:26" ht="12" customHeight="1">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row>
    <row r="653" spans="1:26" ht="12" customHeight="1">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row>
    <row r="654" spans="1:26" ht="12" customHeight="1">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row>
    <row r="655" spans="1:26" ht="12" customHeight="1">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row>
    <row r="656" spans="1:26" ht="12" customHeigh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row>
    <row r="657" spans="1:26" ht="12" customHeight="1">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row>
    <row r="658" spans="1:26" ht="12" customHeight="1">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row>
    <row r="659" spans="1:26" ht="12" customHeight="1">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row>
    <row r="660" spans="1:26" ht="12" customHeight="1">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row>
    <row r="661" spans="1:26" ht="12" customHeight="1">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row>
    <row r="662" spans="1:26" ht="12" customHeight="1">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row>
    <row r="663" spans="1:26" ht="12" customHeight="1">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row>
    <row r="664" spans="1:26" ht="12" customHeight="1">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row>
    <row r="665" spans="1:26" ht="12" customHeight="1">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row>
    <row r="666" spans="1:26" ht="12" customHeight="1">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row>
    <row r="667" spans="1:26" ht="12" customHeight="1">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row>
    <row r="668" spans="1:26" ht="12" customHeight="1">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row>
    <row r="669" spans="1:26" ht="12" customHeight="1">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row>
    <row r="670" spans="1:26" ht="12" customHeight="1">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row>
    <row r="671" spans="1:26" ht="12" customHeight="1">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row>
    <row r="672" spans="1:26" ht="12" customHeight="1">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row>
    <row r="673" spans="1:26" ht="12" customHeight="1">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row>
    <row r="674" spans="1:26" ht="12" customHeight="1">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row>
    <row r="675" spans="1:26" ht="12" customHeight="1">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row>
    <row r="676" spans="1:26" ht="12" customHeight="1">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row>
    <row r="677" spans="1:26" ht="12" customHeight="1">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row>
    <row r="678" spans="1:26" ht="12" customHeight="1">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row>
    <row r="679" spans="1:26" ht="12" customHeight="1">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row>
    <row r="680" spans="1:26" ht="12" customHeight="1">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row>
    <row r="681" spans="1:26" ht="12" customHeight="1">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row>
    <row r="682" spans="1:26" ht="12" customHeight="1">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row>
    <row r="683" spans="1:26" ht="12" customHeight="1">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row>
    <row r="684" spans="1:26" ht="12" customHeight="1">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row>
    <row r="685" spans="1:26" ht="12" customHeight="1">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row>
    <row r="686" spans="1:26" ht="12" customHeight="1">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row>
    <row r="687" spans="1:26" ht="12" customHeight="1">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row>
    <row r="688" spans="1:26" ht="12" customHeight="1">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row>
    <row r="689" spans="1:26" ht="12" customHeight="1">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row>
    <row r="690" spans="1:26" ht="12" customHeight="1">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row>
    <row r="691" spans="1:26" ht="12" customHeight="1">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row>
    <row r="692" spans="1:26" ht="12" customHeight="1">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row>
    <row r="693" spans="1:26" ht="12" customHeight="1">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row>
    <row r="694" spans="1:26" ht="12" customHeight="1">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row>
    <row r="695" spans="1:26" ht="12" customHeight="1">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row>
    <row r="696" spans="1:26" ht="12" customHeight="1">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row>
    <row r="697" spans="1:26" ht="12" customHeight="1">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row>
    <row r="698" spans="1:26" ht="12" customHeight="1">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row>
    <row r="699" spans="1:26" ht="12" customHeight="1">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row>
    <row r="700" spans="1:26" ht="12" customHeight="1">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row>
    <row r="701" spans="1:26" ht="12" customHeight="1">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row>
    <row r="702" spans="1:26" ht="12" customHeight="1">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row>
    <row r="703" spans="1:26" ht="12" customHeight="1">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row>
    <row r="704" spans="1:26" ht="12" customHeight="1">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row>
    <row r="705" spans="1:26" ht="12" customHeight="1">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row>
    <row r="706" spans="1:26" ht="12" customHeight="1">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row>
    <row r="707" spans="1:26" ht="12" customHeight="1">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row>
    <row r="708" spans="1:26" ht="12" customHeight="1">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row>
    <row r="709" spans="1:26" ht="12" customHeight="1">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row>
    <row r="710" spans="1:26" ht="12" customHeight="1">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row>
    <row r="711" spans="1:26" ht="12" customHeight="1">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row>
    <row r="712" spans="1:26" ht="12" customHeight="1">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row>
    <row r="713" spans="1:26" ht="12" customHeight="1">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row>
    <row r="714" spans="1:26" ht="12" customHeight="1">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row>
    <row r="715" spans="1:26" ht="12" customHeight="1">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row>
    <row r="716" spans="1:26" ht="12" customHeight="1">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row>
    <row r="717" spans="1:26" ht="12" customHeight="1">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row>
    <row r="718" spans="1:26" ht="12" customHeight="1">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row>
    <row r="719" spans="1:26" ht="12" customHeight="1">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row>
    <row r="720" spans="1:26" ht="12" customHeight="1">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row>
    <row r="721" spans="1:26" ht="12" customHeight="1">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row>
    <row r="722" spans="1:26" ht="12" customHeight="1">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row>
    <row r="723" spans="1:26" ht="12" customHeight="1">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row>
    <row r="724" spans="1:26" ht="12" customHeight="1">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row>
    <row r="725" spans="1:26" ht="12" customHeight="1">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row>
    <row r="726" spans="1:26" ht="12" customHeight="1">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row>
    <row r="727" spans="1:26" ht="12" customHeight="1">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row>
    <row r="728" spans="1:26" ht="12" customHeight="1">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row>
    <row r="729" spans="1:26" ht="12" customHeight="1">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row>
    <row r="730" spans="1:26" ht="12" customHeight="1">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row>
    <row r="731" spans="1:26" ht="12" customHeight="1">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row>
    <row r="732" spans="1:26" ht="12" customHeight="1">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row>
    <row r="733" spans="1:26" ht="12" customHeight="1">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row>
    <row r="734" spans="1:26" ht="12" customHeight="1">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row>
    <row r="735" spans="1:26" ht="12" customHeight="1">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row>
    <row r="736" spans="1:26" ht="12" customHeight="1">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row>
    <row r="737" spans="1:26" ht="12" customHeight="1">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row>
    <row r="738" spans="1:26" ht="12" customHeight="1">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row>
    <row r="739" spans="1:26" ht="12" customHeight="1">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row>
    <row r="740" spans="1:26" ht="12" customHeight="1">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row>
    <row r="741" spans="1:26" ht="12" customHeight="1">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row>
    <row r="742" spans="1:26" ht="12" customHeight="1">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row>
    <row r="743" spans="1:26" ht="12" customHeight="1">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row>
    <row r="744" spans="1:26" ht="12" customHeight="1">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row>
    <row r="745" spans="1:26" ht="12" customHeight="1">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row>
    <row r="746" spans="1:26" ht="12" customHeight="1">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row>
    <row r="747" spans="1:26" ht="12" customHeight="1">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row>
    <row r="748" spans="1:26" ht="12" customHeight="1">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row>
    <row r="749" spans="1:26" ht="12" customHeight="1">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row>
    <row r="750" spans="1:26" ht="12" customHeight="1">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row>
    <row r="751" spans="1:26" ht="12" customHeight="1">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row>
    <row r="752" spans="1:26" ht="12" customHeight="1">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row>
    <row r="753" spans="1:26" ht="12" customHeight="1">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row>
    <row r="754" spans="1:26" ht="12" customHeight="1">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row>
    <row r="755" spans="1:26" ht="12" customHeight="1">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row>
    <row r="756" spans="1:26" ht="12" customHeight="1">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row>
    <row r="757" spans="1:26" ht="12" customHeight="1">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row>
    <row r="758" spans="1:26" ht="12" customHeight="1">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row>
    <row r="759" spans="1:26" ht="12" customHeight="1">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row>
    <row r="760" spans="1:26" ht="12" customHeight="1">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row>
    <row r="761" spans="1:26" ht="12" customHeight="1">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row>
    <row r="762" spans="1:26" ht="12" customHeight="1">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row>
    <row r="763" spans="1:26" ht="12" customHeight="1">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row>
    <row r="764" spans="1:26" ht="12" customHeight="1">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row>
    <row r="765" spans="1:26" ht="12" customHeight="1">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row>
    <row r="766" spans="1:26" ht="12" customHeight="1">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row>
    <row r="767" spans="1:26" ht="12" customHeight="1">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row>
    <row r="768" spans="1:26" ht="12" customHeight="1">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row>
    <row r="769" spans="1:26" ht="12" customHeight="1">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row>
    <row r="770" spans="1:26" ht="12" customHeight="1">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row>
    <row r="771" spans="1:26" ht="12" customHeight="1">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row>
    <row r="772" spans="1:26" ht="12" customHeight="1">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row>
    <row r="773" spans="1:26" ht="12" customHeight="1">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row>
    <row r="774" spans="1:26" ht="12" customHeight="1">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row>
    <row r="775" spans="1:26" ht="12" customHeight="1">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row>
    <row r="776" spans="1:26" ht="12" customHeight="1">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row>
    <row r="777" spans="1:26" ht="12" customHeight="1">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row>
    <row r="778" spans="1:26" ht="12" customHeight="1">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row>
    <row r="779" spans="1:26" ht="12" customHeight="1">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row>
    <row r="780" spans="1:26" ht="12" customHeight="1">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row>
    <row r="781" spans="1:26" ht="12" customHeight="1">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row>
    <row r="782" spans="1:26" ht="12" customHeight="1">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row>
    <row r="783" spans="1:26" ht="12" customHeight="1">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row>
    <row r="784" spans="1:26" ht="12" customHeight="1">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row>
    <row r="785" spans="1:26" ht="12" customHeight="1">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row>
    <row r="786" spans="1:26" ht="12" customHeight="1">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row>
    <row r="787" spans="1:26" ht="12" customHeight="1">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row>
    <row r="788" spans="1:26" ht="12" customHeight="1">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row>
    <row r="789" spans="1:26" ht="12" customHeight="1">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row>
    <row r="790" spans="1:26" ht="12" customHeight="1">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row>
    <row r="791" spans="1:26" ht="12" customHeight="1">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row>
    <row r="792" spans="1:26" ht="12" customHeight="1">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row>
    <row r="793" spans="1:26" ht="12" customHeight="1">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row>
    <row r="794" spans="1:26" ht="12" customHeight="1">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row>
    <row r="795" spans="1:26" ht="12" customHeight="1">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row>
    <row r="796" spans="1:26" ht="12" customHeight="1">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row>
    <row r="797" spans="1:26" ht="12" customHeight="1">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row>
    <row r="798" spans="1:26" ht="12" customHeight="1">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row>
    <row r="799" spans="1:26" ht="12" customHeight="1">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row>
    <row r="800" spans="1:26" ht="12" customHeight="1">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row>
    <row r="801" spans="1:26" ht="12" customHeight="1">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row>
    <row r="802" spans="1:26" ht="12" customHeight="1">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row>
    <row r="803" spans="1:26" ht="12" customHeight="1">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row>
    <row r="804" spans="1:26" ht="12" customHeight="1">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row>
    <row r="805" spans="1:26" ht="12" customHeight="1">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row>
    <row r="806" spans="1:26" ht="12" customHeight="1">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row>
    <row r="807" spans="1:26" ht="12" customHeight="1">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row>
    <row r="808" spans="1:26" ht="12" customHeight="1">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row>
    <row r="809" spans="1:26" ht="12" customHeight="1">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row>
    <row r="810" spans="1:26" ht="12" customHeight="1">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row>
    <row r="811" spans="1:26" ht="12" customHeight="1">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row>
    <row r="812" spans="1:26" ht="12" customHeight="1">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row>
    <row r="813" spans="1:26" ht="12" customHeight="1">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row>
    <row r="814" spans="1:26" ht="12" customHeight="1">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row>
    <row r="815" spans="1:26" ht="12" customHeight="1">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row>
    <row r="816" spans="1:26" ht="12" customHeight="1">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row>
    <row r="817" spans="1:26" ht="12" customHeight="1">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row>
    <row r="818" spans="1:26" ht="12" customHeight="1">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row>
    <row r="819" spans="1:26" ht="12" customHeight="1">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row>
    <row r="820" spans="1:26" ht="12" customHeight="1">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row>
    <row r="821" spans="1:26" ht="12" customHeight="1">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row>
    <row r="822" spans="1:26" ht="12" customHeight="1">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row>
    <row r="823" spans="1:26" ht="12" customHeight="1">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row>
    <row r="824" spans="1:26" ht="12" customHeight="1">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row>
    <row r="825" spans="1:26" ht="12" customHeight="1">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row>
    <row r="826" spans="1:26" ht="12" customHeight="1">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row>
    <row r="827" spans="1:26" ht="12" customHeight="1">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row>
    <row r="828" spans="1:26" ht="12" customHeight="1">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row>
    <row r="829" spans="1:26" ht="12" customHeight="1">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row>
    <row r="830" spans="1:26" ht="12" customHeight="1">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row>
    <row r="831" spans="1:26" ht="12" customHeight="1">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row>
    <row r="832" spans="1:26" ht="12" customHeight="1">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row>
    <row r="833" spans="1:26" ht="12" customHeight="1">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row>
    <row r="834" spans="1:26" ht="12" customHeight="1">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row>
    <row r="835" spans="1:26" ht="12" customHeight="1">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row>
    <row r="836" spans="1:26" ht="12" customHeight="1">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row>
    <row r="837" spans="1:26" ht="12" customHeight="1">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row>
    <row r="838" spans="1:26" ht="12" customHeight="1">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row>
    <row r="839" spans="1:26" ht="12" customHeight="1">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row>
    <row r="840" spans="1:26" ht="12" customHeight="1">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row>
    <row r="841" spans="1:26" ht="12" customHeight="1">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row>
    <row r="842" spans="1:26" ht="12" customHeight="1">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row>
    <row r="843" spans="1:26" ht="12" customHeight="1">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row>
    <row r="844" spans="1:26" ht="12" customHeight="1">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row>
    <row r="845" spans="1:26" ht="12" customHeight="1">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row>
    <row r="846" spans="1:26" ht="12" customHeight="1">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row>
    <row r="847" spans="1:26" ht="12" customHeight="1">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row>
    <row r="848" spans="1:26" ht="12" customHeight="1">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row>
    <row r="849" spans="1:26" ht="12" customHeight="1">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row>
    <row r="850" spans="1:26" ht="12" customHeight="1">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row>
    <row r="851" spans="1:26" ht="12" customHeight="1">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row>
    <row r="852" spans="1:26" ht="12" customHeight="1">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row>
    <row r="853" spans="1:26" ht="12" customHeight="1">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row>
    <row r="854" spans="1:26" ht="12" customHeight="1">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row>
    <row r="855" spans="1:26" ht="12" customHeight="1">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row>
    <row r="856" spans="1:26" ht="12" customHeight="1">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row>
    <row r="857" spans="1:26" ht="12" customHeight="1">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row>
    <row r="858" spans="1:26" ht="12" customHeight="1">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row>
    <row r="859" spans="1:26" ht="12" customHeight="1">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row>
    <row r="860" spans="1:26" ht="12" customHeight="1">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row>
    <row r="861" spans="1:26" ht="12" customHeight="1">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row>
    <row r="862" spans="1:26" ht="12" customHeight="1">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row>
    <row r="863" spans="1:26" ht="12" customHeight="1">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row>
    <row r="864" spans="1:26" ht="12" customHeight="1">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row>
    <row r="865" spans="1:26" ht="12" customHeight="1">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row>
    <row r="866" spans="1:26" ht="12" customHeight="1">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row>
    <row r="867" spans="1:26" ht="12" customHeight="1">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row>
    <row r="868" spans="1:26" ht="12" customHeight="1">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row>
    <row r="869" spans="1:26" ht="12" customHeight="1">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row>
    <row r="870" spans="1:26" ht="12" customHeight="1">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row>
    <row r="871" spans="1:26" ht="12" customHeight="1">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row>
    <row r="872" spans="1:26" ht="12" customHeight="1">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row>
    <row r="873" spans="1:26" ht="12" customHeight="1">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row>
    <row r="874" spans="1:26" ht="12" customHeight="1">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row>
    <row r="875" spans="1:26" ht="12" customHeight="1">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row>
    <row r="876" spans="1:26" ht="12" customHeight="1">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row>
    <row r="877" spans="1:26" ht="12" customHeight="1">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row>
    <row r="878" spans="1:26" ht="12" customHeight="1">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row>
    <row r="879" spans="1:26" ht="12" customHeight="1">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row>
    <row r="880" spans="1:26" ht="12" customHeight="1">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row>
    <row r="881" spans="1:26" ht="12" customHeight="1">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row>
    <row r="882" spans="1:26" ht="12" customHeight="1">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row>
    <row r="883" spans="1:26" ht="12" customHeight="1">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row>
    <row r="884" spans="1:26" ht="12" customHeight="1">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row>
    <row r="885" spans="1:26" ht="12" customHeight="1">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row>
    <row r="886" spans="1:26" ht="12" customHeight="1">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row>
    <row r="887" spans="1:26" ht="12" customHeight="1">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row>
    <row r="888" spans="1:26" ht="12" customHeight="1">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row>
    <row r="889" spans="1:26" ht="12" customHeight="1">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row>
    <row r="890" spans="1:26" ht="12" customHeight="1">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row>
    <row r="891" spans="1:26" ht="12" customHeight="1">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row>
    <row r="892" spans="1:26" ht="12" customHeight="1">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row>
    <row r="893" spans="1:26" ht="12" customHeight="1">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row>
    <row r="894" spans="1:26" ht="12" customHeight="1">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row>
    <row r="895" spans="1:26" ht="12" customHeight="1">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row>
    <row r="896" spans="1:26" ht="12" customHeight="1">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row>
    <row r="897" spans="1:26" ht="12" customHeight="1">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row>
    <row r="898" spans="1:26" ht="12" customHeight="1">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row>
    <row r="899" spans="1:26" ht="12" customHeight="1">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row>
    <row r="900" spans="1:26" ht="12" customHeight="1">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row>
    <row r="901" spans="1:26" ht="12" customHeight="1">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row>
    <row r="902" spans="1:26" ht="12" customHeight="1">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row>
    <row r="903" spans="1:26" ht="12" customHeight="1">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row>
    <row r="904" spans="1:26" ht="12" customHeight="1">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row>
    <row r="905" spans="1:26" ht="12" customHeight="1">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row>
    <row r="906" spans="1:26" ht="12" customHeight="1">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row>
    <row r="907" spans="1:26" ht="12" customHeight="1">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row>
    <row r="908" spans="1:26" ht="12" customHeight="1">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row>
    <row r="909" spans="1:26" ht="12" customHeight="1">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row>
    <row r="910" spans="1:26" ht="12" customHeight="1">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row>
    <row r="911" spans="1:26" ht="12" customHeight="1">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row>
    <row r="912" spans="1:26" ht="12" customHeight="1">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row>
    <row r="913" spans="1:26" ht="12" customHeight="1">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row>
    <row r="914" spans="1:26" ht="12" customHeight="1">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row>
    <row r="915" spans="1:26" ht="12" customHeight="1">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row>
    <row r="916" spans="1:26" ht="12" customHeight="1">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row>
    <row r="917" spans="1:26" ht="12" customHeight="1">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row>
    <row r="918" spans="1:26" ht="12" customHeight="1">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row>
    <row r="919" spans="1:26" ht="12" customHeight="1">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row>
    <row r="920" spans="1:26" ht="12" customHeight="1">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row>
    <row r="921" spans="1:26" ht="12" customHeight="1">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row>
    <row r="922" spans="1:26" ht="12" customHeight="1">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row>
    <row r="923" spans="1:26" ht="12" customHeight="1">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row>
    <row r="924" spans="1:26" ht="12" customHeight="1">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row>
    <row r="925" spans="1:26" ht="12" customHeight="1">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row>
    <row r="926" spans="1:26" ht="12" customHeight="1">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row>
    <row r="927" spans="1:26" ht="12" customHeight="1">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row>
    <row r="928" spans="1:26" ht="12" customHeight="1">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row>
    <row r="929" spans="1:26" ht="12" customHeight="1">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row>
    <row r="930" spans="1:26" ht="12" customHeight="1">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row>
    <row r="931" spans="1:26" ht="12" customHeight="1">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row>
    <row r="932" spans="1:26" ht="12" customHeight="1">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row>
    <row r="933" spans="1:26" ht="12" customHeight="1">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row>
    <row r="934" spans="1:26" ht="12" customHeight="1">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row>
    <row r="935" spans="1:26" ht="12" customHeight="1">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row>
    <row r="936" spans="1:26" ht="12" customHeight="1">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row>
    <row r="937" spans="1:26" ht="12" customHeight="1">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row>
    <row r="938" spans="1:26" ht="12" customHeight="1">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row>
    <row r="939" spans="1:26" ht="12" customHeight="1">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row>
    <row r="940" spans="1:26" ht="12" customHeight="1">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row>
    <row r="941" spans="1:26" ht="12" customHeight="1">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row>
    <row r="942" spans="1:26" ht="12" customHeight="1">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row>
    <row r="943" spans="1:26" ht="12" customHeight="1">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row>
    <row r="944" spans="1:26" ht="12" customHeight="1">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row>
    <row r="945" spans="1:26" ht="12" customHeight="1">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row>
    <row r="946" spans="1:26" ht="12" customHeight="1">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row>
    <row r="947" spans="1:26" ht="12" customHeight="1">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row>
    <row r="948" spans="1:26" ht="12" customHeight="1">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row>
    <row r="949" spans="1:26" ht="12" customHeight="1">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row>
    <row r="950" spans="1:26" ht="12" customHeight="1">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row>
    <row r="951" spans="1:26" ht="12" customHeight="1">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row>
    <row r="952" spans="1:26" ht="12" customHeight="1">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row>
    <row r="953" spans="1:26" ht="12" customHeight="1">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row>
    <row r="954" spans="1:26" ht="12" customHeight="1">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row>
    <row r="955" spans="1:26" ht="12" customHeight="1">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row>
    <row r="956" spans="1:26" ht="12" customHeight="1">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row>
    <row r="957" spans="1:26" ht="12" customHeight="1">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row>
    <row r="958" spans="1:26" ht="12" customHeight="1">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row>
    <row r="959" spans="1:26" ht="12" customHeight="1">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row>
    <row r="960" spans="1:26" ht="12" customHeight="1">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row>
    <row r="961" spans="1:26" ht="12" customHeight="1">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row>
    <row r="962" spans="1:26" ht="12" customHeight="1">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row>
    <row r="963" spans="1:26" ht="12" customHeight="1">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row>
    <row r="964" spans="1:26" ht="12" customHeight="1">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row>
    <row r="965" spans="1:26" ht="12" customHeight="1">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row>
    <row r="966" spans="1:26" ht="12" customHeight="1">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row>
    <row r="967" spans="1:26" ht="12" customHeight="1">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row>
    <row r="968" spans="1:26" ht="12" customHeight="1">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row>
    <row r="969" spans="1:26" ht="12" customHeight="1">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row>
    <row r="970" spans="1:26" ht="12" customHeight="1">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row>
    <row r="971" spans="1:26" ht="12" customHeight="1">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row>
    <row r="972" spans="1:26" ht="12" customHeight="1">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row>
    <row r="973" spans="1:26" ht="12" customHeight="1">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row>
    <row r="974" spans="1:26" ht="12" customHeight="1">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row>
    <row r="975" spans="1:26" ht="12" customHeight="1">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row>
    <row r="976" spans="1:26" ht="12" customHeight="1">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row>
    <row r="977" spans="1:26" ht="12" customHeight="1">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row>
    <row r="978" spans="1:26" ht="12" customHeight="1">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row>
    <row r="979" spans="1:26" ht="12" customHeight="1">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row>
    <row r="980" spans="1:26" ht="12" customHeight="1">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row>
    <row r="981" spans="1:26" ht="12" customHeight="1">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row>
    <row r="982" spans="1:26" ht="12" customHeight="1">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row>
    <row r="983" spans="1:26" ht="12" customHeight="1">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row>
    <row r="984" spans="1:26" ht="12" customHeight="1">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row>
    <row r="985" spans="1:26" ht="12" customHeight="1">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row>
    <row r="986" spans="1:26" ht="12" customHeight="1">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row>
    <row r="987" spans="1:26" ht="12" customHeight="1">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row>
    <row r="988" spans="1:26" ht="12" customHeight="1">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row>
    <row r="989" spans="1:26" ht="12" customHeight="1">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row>
    <row r="990" spans="1:26" ht="12" customHeight="1">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row>
    <row r="991" spans="1:26" ht="12" customHeight="1">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row>
    <row r="992" spans="1:26" ht="12" customHeight="1">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row>
    <row r="993" spans="1:26" ht="12" customHeight="1">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row>
    <row r="994" spans="1:26" ht="12" customHeight="1">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row>
    <row r="995" spans="1:26" ht="12" customHeight="1">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row>
    <row r="996" spans="1:26" ht="12" customHeight="1">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row>
    <row r="997" spans="1:26" ht="12" customHeight="1">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row>
    <row r="998" spans="1:26" ht="12" customHeight="1">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row>
    <row r="999" spans="1:26" ht="12" customHeight="1">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row>
    <row r="1000" spans="1:26" ht="12" customHeight="1">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row>
    <row r="1001" spans="1:26" ht="12" customHeight="1">
      <c r="A1001" s="80"/>
      <c r="B1001" s="80"/>
      <c r="C1001" s="80"/>
      <c r="D1001" s="80"/>
      <c r="E1001" s="80"/>
      <c r="F1001" s="80"/>
      <c r="G1001" s="80"/>
      <c r="H1001" s="80"/>
      <c r="I1001" s="80"/>
      <c r="J1001" s="80"/>
      <c r="K1001" s="80"/>
      <c r="L1001" s="80"/>
      <c r="M1001" s="80"/>
      <c r="N1001" s="80"/>
      <c r="O1001" s="80"/>
      <c r="P1001" s="80"/>
      <c r="Q1001" s="80"/>
      <c r="R1001" s="80"/>
      <c r="S1001" s="80"/>
      <c r="T1001" s="80"/>
      <c r="U1001" s="80"/>
      <c r="V1001" s="80"/>
      <c r="W1001" s="80"/>
      <c r="X1001" s="80"/>
      <c r="Y1001" s="80"/>
      <c r="Z1001" s="80"/>
    </row>
    <row r="1002" spans="1:26" ht="12" customHeight="1">
      <c r="A1002" s="80"/>
      <c r="B1002" s="80"/>
      <c r="C1002" s="80"/>
      <c r="D1002" s="80"/>
      <c r="E1002" s="80"/>
      <c r="F1002" s="80"/>
      <c r="G1002" s="80"/>
      <c r="H1002" s="80"/>
      <c r="I1002" s="80"/>
      <c r="J1002" s="80"/>
      <c r="K1002" s="80"/>
      <c r="L1002" s="80"/>
      <c r="M1002" s="80"/>
      <c r="N1002" s="80"/>
      <c r="O1002" s="80"/>
      <c r="P1002" s="80"/>
      <c r="Q1002" s="80"/>
      <c r="R1002" s="80"/>
      <c r="S1002" s="80"/>
      <c r="T1002" s="80"/>
      <c r="U1002" s="80"/>
      <c r="V1002" s="80"/>
      <c r="W1002" s="80"/>
      <c r="X1002" s="80"/>
      <c r="Y1002" s="80"/>
      <c r="Z1002" s="80"/>
    </row>
    <row r="1003" spans="1:26" ht="12" customHeight="1">
      <c r="A1003" s="80"/>
      <c r="B1003" s="80"/>
      <c r="C1003" s="80"/>
      <c r="D1003" s="80"/>
      <c r="E1003" s="80"/>
      <c r="F1003" s="80"/>
      <c r="G1003" s="80"/>
      <c r="H1003" s="80"/>
      <c r="I1003" s="80"/>
      <c r="J1003" s="80"/>
      <c r="K1003" s="80"/>
      <c r="L1003" s="80"/>
      <c r="M1003" s="80"/>
      <c r="N1003" s="80"/>
      <c r="O1003" s="80"/>
      <c r="P1003" s="80"/>
      <c r="Q1003" s="80"/>
      <c r="R1003" s="80"/>
      <c r="S1003" s="80"/>
      <c r="T1003" s="80"/>
      <c r="U1003" s="80"/>
      <c r="V1003" s="80"/>
      <c r="W1003" s="80"/>
      <c r="X1003" s="80"/>
      <c r="Y1003" s="80"/>
      <c r="Z1003" s="80"/>
    </row>
    <row r="1004" spans="1:26" ht="12" customHeight="1">
      <c r="A1004" s="80"/>
      <c r="B1004" s="80"/>
      <c r="C1004" s="80"/>
      <c r="D1004" s="80"/>
      <c r="E1004" s="80"/>
      <c r="F1004" s="80"/>
      <c r="G1004" s="80"/>
      <c r="H1004" s="80"/>
      <c r="I1004" s="80"/>
      <c r="J1004" s="80"/>
      <c r="K1004" s="80"/>
      <c r="L1004" s="80"/>
      <c r="M1004" s="80"/>
      <c r="N1004" s="80"/>
      <c r="O1004" s="80"/>
      <c r="P1004" s="80"/>
      <c r="Q1004" s="80"/>
      <c r="R1004" s="80"/>
      <c r="S1004" s="80"/>
      <c r="T1004" s="80"/>
      <c r="U1004" s="80"/>
      <c r="V1004" s="80"/>
      <c r="W1004" s="80"/>
      <c r="X1004" s="80"/>
      <c r="Y1004" s="80"/>
      <c r="Z1004" s="80"/>
    </row>
    <row r="1005" spans="1:26" ht="12" customHeight="1">
      <c r="A1005" s="80"/>
      <c r="B1005" s="80"/>
      <c r="C1005" s="80"/>
      <c r="D1005" s="80"/>
      <c r="E1005" s="80"/>
      <c r="F1005" s="80"/>
      <c r="G1005" s="80"/>
      <c r="H1005" s="80"/>
      <c r="I1005" s="80"/>
      <c r="J1005" s="80"/>
      <c r="K1005" s="80"/>
      <c r="L1005" s="80"/>
      <c r="M1005" s="80"/>
      <c r="N1005" s="80"/>
      <c r="O1005" s="80"/>
      <c r="P1005" s="80"/>
      <c r="Q1005" s="80"/>
      <c r="R1005" s="80"/>
      <c r="S1005" s="80"/>
      <c r="T1005" s="80"/>
      <c r="U1005" s="80"/>
      <c r="V1005" s="80"/>
      <c r="W1005" s="80"/>
      <c r="X1005" s="80"/>
      <c r="Y1005" s="80"/>
      <c r="Z1005" s="80"/>
    </row>
    <row r="1006" spans="1:26" ht="12" customHeight="1">
      <c r="A1006" s="80"/>
      <c r="B1006" s="80"/>
      <c r="C1006" s="80"/>
      <c r="D1006" s="80"/>
      <c r="E1006" s="80"/>
      <c r="F1006" s="80"/>
      <c r="G1006" s="80"/>
      <c r="H1006" s="80"/>
      <c r="I1006" s="80"/>
      <c r="J1006" s="80"/>
      <c r="K1006" s="80"/>
      <c r="L1006" s="80"/>
      <c r="M1006" s="80"/>
      <c r="N1006" s="80"/>
      <c r="O1006" s="80"/>
      <c r="P1006" s="80"/>
      <c r="Q1006" s="80"/>
      <c r="R1006" s="80"/>
      <c r="S1006" s="80"/>
      <c r="T1006" s="80"/>
      <c r="U1006" s="80"/>
      <c r="V1006" s="80"/>
      <c r="W1006" s="80"/>
      <c r="X1006" s="80"/>
      <c r="Y1006" s="80"/>
      <c r="Z1006" s="80"/>
    </row>
    <row r="1007" spans="1:26" ht="12" customHeight="1">
      <c r="A1007" s="80"/>
      <c r="B1007" s="80"/>
      <c r="C1007" s="80"/>
      <c r="D1007" s="80"/>
      <c r="E1007" s="80"/>
      <c r="F1007" s="80"/>
      <c r="G1007" s="80"/>
      <c r="H1007" s="80"/>
      <c r="I1007" s="80"/>
      <c r="J1007" s="80"/>
      <c r="K1007" s="80"/>
      <c r="L1007" s="80"/>
      <c r="M1007" s="80"/>
      <c r="N1007" s="80"/>
      <c r="O1007" s="80"/>
      <c r="P1007" s="80"/>
      <c r="Q1007" s="80"/>
      <c r="R1007" s="80"/>
      <c r="S1007" s="80"/>
      <c r="T1007" s="80"/>
      <c r="U1007" s="80"/>
      <c r="V1007" s="80"/>
      <c r="W1007" s="80"/>
      <c r="X1007" s="80"/>
      <c r="Y1007" s="80"/>
      <c r="Z1007" s="80"/>
    </row>
    <row r="1008" spans="1:26" ht="12" customHeight="1">
      <c r="A1008" s="80"/>
      <c r="B1008" s="80"/>
      <c r="C1008" s="80"/>
      <c r="D1008" s="80"/>
      <c r="E1008" s="80"/>
      <c r="F1008" s="80"/>
      <c r="G1008" s="80"/>
      <c r="H1008" s="80"/>
      <c r="I1008" s="80"/>
      <c r="J1008" s="80"/>
      <c r="K1008" s="80"/>
      <c r="L1008" s="80"/>
      <c r="M1008" s="80"/>
      <c r="N1008" s="80"/>
      <c r="O1008" s="80"/>
      <c r="P1008" s="80"/>
      <c r="Q1008" s="80"/>
      <c r="R1008" s="80"/>
      <c r="S1008" s="80"/>
      <c r="T1008" s="80"/>
      <c r="U1008" s="80"/>
      <c r="V1008" s="80"/>
      <c r="W1008" s="80"/>
      <c r="X1008" s="80"/>
      <c r="Y1008" s="80"/>
      <c r="Z1008" s="80"/>
    </row>
    <row r="1009" spans="1:26" ht="12" customHeight="1">
      <c r="A1009" s="80"/>
      <c r="B1009" s="80"/>
      <c r="C1009" s="80"/>
      <c r="D1009" s="80"/>
      <c r="E1009" s="80"/>
      <c r="F1009" s="80"/>
      <c r="G1009" s="80"/>
      <c r="H1009" s="80"/>
      <c r="I1009" s="80"/>
      <c r="J1009" s="80"/>
      <c r="K1009" s="80"/>
      <c r="L1009" s="80"/>
      <c r="M1009" s="80"/>
      <c r="N1009" s="80"/>
      <c r="O1009" s="80"/>
      <c r="P1009" s="80"/>
      <c r="Q1009" s="80"/>
      <c r="R1009" s="80"/>
      <c r="S1009" s="80"/>
      <c r="T1009" s="80"/>
      <c r="U1009" s="80"/>
      <c r="V1009" s="80"/>
      <c r="W1009" s="80"/>
      <c r="X1009" s="80"/>
      <c r="Y1009" s="80"/>
      <c r="Z1009" s="80"/>
    </row>
    <row r="1010" spans="1:26" ht="12" customHeight="1">
      <c r="A1010" s="80"/>
      <c r="B1010" s="80"/>
      <c r="C1010" s="80"/>
      <c r="D1010" s="80"/>
      <c r="E1010" s="80"/>
      <c r="F1010" s="80"/>
      <c r="G1010" s="80"/>
      <c r="H1010" s="80"/>
      <c r="I1010" s="80"/>
      <c r="J1010" s="80"/>
      <c r="K1010" s="80"/>
      <c r="L1010" s="80"/>
      <c r="M1010" s="80"/>
      <c r="N1010" s="80"/>
      <c r="O1010" s="80"/>
      <c r="P1010" s="80"/>
      <c r="Q1010" s="80"/>
      <c r="R1010" s="80"/>
      <c r="S1010" s="80"/>
      <c r="T1010" s="80"/>
      <c r="U1010" s="80"/>
      <c r="V1010" s="80"/>
      <c r="W1010" s="80"/>
      <c r="X1010" s="80"/>
      <c r="Y1010" s="80"/>
      <c r="Z1010" s="80"/>
    </row>
    <row r="1011" spans="1:26" ht="12" customHeight="1">
      <c r="A1011" s="80"/>
      <c r="B1011" s="80"/>
      <c r="C1011" s="80"/>
      <c r="D1011" s="80"/>
      <c r="E1011" s="80"/>
      <c r="F1011" s="80"/>
      <c r="G1011" s="80"/>
      <c r="H1011" s="80"/>
      <c r="I1011" s="80"/>
      <c r="J1011" s="80"/>
      <c r="K1011" s="80"/>
      <c r="L1011" s="80"/>
      <c r="M1011" s="80"/>
      <c r="N1011" s="80"/>
      <c r="O1011" s="80"/>
      <c r="P1011" s="80"/>
      <c r="Q1011" s="80"/>
      <c r="R1011" s="80"/>
      <c r="S1011" s="80"/>
      <c r="T1011" s="80"/>
      <c r="U1011" s="80"/>
      <c r="V1011" s="80"/>
      <c r="W1011" s="80"/>
      <c r="X1011" s="80"/>
      <c r="Y1011" s="80"/>
      <c r="Z1011" s="80"/>
    </row>
    <row r="1012" spans="1:26" ht="12" customHeight="1">
      <c r="A1012" s="80"/>
      <c r="B1012" s="80"/>
      <c r="C1012" s="80"/>
      <c r="D1012" s="80"/>
      <c r="E1012" s="80"/>
      <c r="F1012" s="80"/>
      <c r="G1012" s="80"/>
      <c r="H1012" s="80"/>
      <c r="I1012" s="80"/>
      <c r="J1012" s="80"/>
      <c r="K1012" s="80"/>
      <c r="L1012" s="80"/>
      <c r="M1012" s="80"/>
      <c r="N1012" s="80"/>
      <c r="O1012" s="80"/>
      <c r="P1012" s="80"/>
      <c r="Q1012" s="80"/>
      <c r="R1012" s="80"/>
      <c r="S1012" s="80"/>
      <c r="T1012" s="80"/>
      <c r="U1012" s="80"/>
      <c r="V1012" s="80"/>
      <c r="W1012" s="80"/>
      <c r="X1012" s="80"/>
      <c r="Y1012" s="80"/>
      <c r="Z1012" s="80"/>
    </row>
    <row r="1013" spans="1:26" ht="12" customHeight="1">
      <c r="A1013" s="80"/>
      <c r="B1013" s="80"/>
      <c r="C1013" s="80"/>
      <c r="D1013" s="80"/>
      <c r="E1013" s="80"/>
      <c r="F1013" s="80"/>
      <c r="G1013" s="80"/>
      <c r="H1013" s="80"/>
      <c r="I1013" s="80"/>
      <c r="J1013" s="80"/>
      <c r="K1013" s="80"/>
      <c r="L1013" s="80"/>
      <c r="M1013" s="80"/>
      <c r="N1013" s="80"/>
      <c r="O1013" s="80"/>
      <c r="P1013" s="80"/>
      <c r="Q1013" s="80"/>
      <c r="R1013" s="80"/>
      <c r="S1013" s="80"/>
      <c r="T1013" s="80"/>
      <c r="U1013" s="80"/>
      <c r="V1013" s="80"/>
      <c r="W1013" s="80"/>
      <c r="X1013" s="80"/>
      <c r="Y1013" s="80"/>
      <c r="Z1013" s="80"/>
    </row>
    <row r="1014" spans="1:26" ht="12" customHeight="1">
      <c r="A1014" s="80"/>
      <c r="B1014" s="80"/>
      <c r="C1014" s="80"/>
      <c r="D1014" s="80"/>
      <c r="E1014" s="80"/>
      <c r="F1014" s="80"/>
      <c r="G1014" s="80"/>
      <c r="H1014" s="80"/>
      <c r="I1014" s="80"/>
      <c r="J1014" s="80"/>
      <c r="K1014" s="80"/>
      <c r="L1014" s="80"/>
      <c r="M1014" s="80"/>
      <c r="N1014" s="80"/>
      <c r="O1014" s="80"/>
      <c r="P1014" s="80"/>
      <c r="Q1014" s="80"/>
      <c r="R1014" s="80"/>
      <c r="S1014" s="80"/>
      <c r="T1014" s="80"/>
      <c r="U1014" s="80"/>
      <c r="V1014" s="80"/>
      <c r="W1014" s="80"/>
      <c r="X1014" s="80"/>
      <c r="Y1014" s="80"/>
      <c r="Z1014" s="80"/>
    </row>
    <row r="1015" spans="1:26" ht="12" customHeight="1">
      <c r="A1015" s="80"/>
      <c r="B1015" s="80"/>
      <c r="C1015" s="80"/>
      <c r="D1015" s="80"/>
      <c r="E1015" s="80"/>
      <c r="F1015" s="80"/>
      <c r="G1015" s="80"/>
      <c r="H1015" s="80"/>
      <c r="I1015" s="80"/>
      <c r="J1015" s="80"/>
      <c r="K1015" s="80"/>
      <c r="L1015" s="80"/>
      <c r="M1015" s="80"/>
      <c r="N1015" s="80"/>
      <c r="O1015" s="80"/>
      <c r="P1015" s="80"/>
      <c r="Q1015" s="80"/>
      <c r="R1015" s="80"/>
      <c r="S1015" s="80"/>
      <c r="T1015" s="80"/>
      <c r="U1015" s="80"/>
      <c r="V1015" s="80"/>
      <c r="W1015" s="80"/>
      <c r="X1015" s="80"/>
      <c r="Y1015" s="80"/>
      <c r="Z1015" s="80"/>
    </row>
    <row r="1016" spans="1:26" ht="12" customHeight="1">
      <c r="A1016" s="80"/>
      <c r="B1016" s="80"/>
      <c r="C1016" s="80"/>
      <c r="D1016" s="80"/>
      <c r="E1016" s="80"/>
      <c r="F1016" s="80"/>
      <c r="G1016" s="80"/>
      <c r="H1016" s="80"/>
      <c r="I1016" s="80"/>
      <c r="J1016" s="80"/>
      <c r="K1016" s="80"/>
      <c r="L1016" s="80"/>
      <c r="M1016" s="80"/>
      <c r="N1016" s="80"/>
      <c r="O1016" s="80"/>
      <c r="P1016" s="80"/>
      <c r="Q1016" s="80"/>
      <c r="R1016" s="80"/>
      <c r="S1016" s="80"/>
      <c r="T1016" s="80"/>
      <c r="U1016" s="80"/>
      <c r="V1016" s="80"/>
      <c r="W1016" s="80"/>
      <c r="X1016" s="80"/>
      <c r="Y1016" s="80"/>
      <c r="Z1016" s="80"/>
    </row>
    <row r="1017" spans="1:26" ht="12" customHeight="1">
      <c r="A1017" s="80"/>
      <c r="B1017" s="80"/>
      <c r="C1017" s="80"/>
      <c r="D1017" s="80"/>
      <c r="E1017" s="80"/>
      <c r="F1017" s="80"/>
      <c r="G1017" s="80"/>
      <c r="H1017" s="80"/>
      <c r="I1017" s="80"/>
      <c r="J1017" s="80"/>
      <c r="K1017" s="80"/>
      <c r="L1017" s="80"/>
      <c r="M1017" s="80"/>
      <c r="N1017" s="80"/>
      <c r="O1017" s="80"/>
      <c r="P1017" s="80"/>
      <c r="Q1017" s="80"/>
      <c r="R1017" s="80"/>
      <c r="S1017" s="80"/>
      <c r="T1017" s="80"/>
      <c r="U1017" s="80"/>
      <c r="V1017" s="80"/>
      <c r="W1017" s="80"/>
      <c r="X1017" s="80"/>
      <c r="Y1017" s="80"/>
      <c r="Z1017" s="80"/>
    </row>
    <row r="1018" spans="1:26" ht="12" customHeight="1">
      <c r="A1018" s="80"/>
      <c r="B1018" s="80"/>
      <c r="C1018" s="80"/>
      <c r="D1018" s="80"/>
      <c r="E1018" s="80"/>
      <c r="F1018" s="80"/>
      <c r="G1018" s="80"/>
      <c r="H1018" s="80"/>
      <c r="I1018" s="80"/>
      <c r="J1018" s="80"/>
      <c r="K1018" s="80"/>
      <c r="L1018" s="80"/>
      <c r="M1018" s="80"/>
      <c r="N1018" s="80"/>
      <c r="O1018" s="80"/>
      <c r="P1018" s="80"/>
      <c r="Q1018" s="80"/>
      <c r="R1018" s="80"/>
      <c r="S1018" s="80"/>
      <c r="T1018" s="80"/>
      <c r="U1018" s="80"/>
      <c r="V1018" s="80"/>
      <c r="W1018" s="80"/>
      <c r="X1018" s="80"/>
      <c r="Y1018" s="80"/>
      <c r="Z1018" s="80"/>
    </row>
    <row r="1019" spans="1:26" ht="12" customHeight="1">
      <c r="A1019" s="80"/>
      <c r="B1019" s="80"/>
      <c r="C1019" s="80"/>
      <c r="D1019" s="80"/>
      <c r="E1019" s="80"/>
      <c r="F1019" s="80"/>
      <c r="G1019" s="80"/>
      <c r="H1019" s="80"/>
      <c r="I1019" s="80"/>
      <c r="J1019" s="80"/>
      <c r="K1019" s="80"/>
      <c r="L1019" s="80"/>
      <c r="M1019" s="80"/>
      <c r="N1019" s="80"/>
      <c r="O1019" s="80"/>
      <c r="P1019" s="80"/>
      <c r="Q1019" s="80"/>
      <c r="R1019" s="80"/>
      <c r="S1019" s="80"/>
      <c r="T1019" s="80"/>
      <c r="U1019" s="80"/>
      <c r="V1019" s="80"/>
      <c r="W1019" s="80"/>
      <c r="X1019" s="80"/>
      <c r="Y1019" s="80"/>
      <c r="Z1019" s="80"/>
    </row>
    <row r="1020" spans="1:26" ht="12" customHeight="1">
      <c r="A1020" s="80"/>
      <c r="B1020" s="80"/>
      <c r="C1020" s="80"/>
      <c r="D1020" s="80"/>
      <c r="E1020" s="80"/>
      <c r="F1020" s="80"/>
      <c r="G1020" s="80"/>
      <c r="H1020" s="80"/>
      <c r="I1020" s="80"/>
      <c r="J1020" s="80"/>
      <c r="K1020" s="80"/>
      <c r="L1020" s="80"/>
      <c r="M1020" s="80"/>
      <c r="N1020" s="80"/>
      <c r="O1020" s="80"/>
      <c r="P1020" s="80"/>
      <c r="Q1020" s="80"/>
      <c r="R1020" s="80"/>
      <c r="S1020" s="80"/>
      <c r="T1020" s="80"/>
      <c r="U1020" s="80"/>
      <c r="V1020" s="80"/>
      <c r="W1020" s="80"/>
      <c r="X1020" s="80"/>
      <c r="Y1020" s="80"/>
      <c r="Z1020" s="80"/>
    </row>
    <row r="1021" spans="1:26" ht="12" customHeight="1">
      <c r="A1021" s="80"/>
      <c r="B1021" s="80"/>
      <c r="C1021" s="80"/>
      <c r="D1021" s="80"/>
      <c r="E1021" s="80"/>
      <c r="F1021" s="80"/>
      <c r="G1021" s="80"/>
      <c r="H1021" s="80"/>
      <c r="I1021" s="80"/>
      <c r="J1021" s="80"/>
      <c r="K1021" s="80"/>
      <c r="L1021" s="80"/>
      <c r="M1021" s="80"/>
      <c r="N1021" s="80"/>
      <c r="O1021" s="80"/>
      <c r="P1021" s="80"/>
      <c r="Q1021" s="80"/>
      <c r="R1021" s="80"/>
      <c r="S1021" s="80"/>
      <c r="T1021" s="80"/>
      <c r="U1021" s="80"/>
      <c r="V1021" s="80"/>
      <c r="W1021" s="80"/>
      <c r="X1021" s="80"/>
      <c r="Y1021" s="80"/>
      <c r="Z1021" s="80"/>
    </row>
    <row r="1022" spans="1:26" ht="12" customHeight="1">
      <c r="A1022" s="80"/>
      <c r="B1022" s="80"/>
      <c r="C1022" s="80"/>
      <c r="D1022" s="80"/>
      <c r="E1022" s="80"/>
      <c r="F1022" s="80"/>
      <c r="G1022" s="80"/>
      <c r="H1022" s="80"/>
      <c r="I1022" s="80"/>
      <c r="J1022" s="80"/>
      <c r="K1022" s="80"/>
      <c r="L1022" s="80"/>
      <c r="M1022" s="80"/>
      <c r="N1022" s="80"/>
      <c r="O1022" s="80"/>
      <c r="P1022" s="80"/>
      <c r="Q1022" s="80"/>
      <c r="R1022" s="80"/>
      <c r="S1022" s="80"/>
      <c r="T1022" s="80"/>
      <c r="U1022" s="80"/>
      <c r="V1022" s="80"/>
      <c r="W1022" s="80"/>
      <c r="X1022" s="80"/>
      <c r="Y1022" s="80"/>
      <c r="Z1022" s="80"/>
    </row>
    <row r="1023" spans="1:26" ht="12" customHeight="1">
      <c r="A1023" s="80"/>
      <c r="B1023" s="80"/>
      <c r="C1023" s="80"/>
      <c r="D1023" s="80"/>
      <c r="E1023" s="80"/>
      <c r="F1023" s="80"/>
      <c r="G1023" s="80"/>
      <c r="H1023" s="80"/>
      <c r="I1023" s="80"/>
      <c r="J1023" s="80"/>
      <c r="K1023" s="80"/>
      <c r="L1023" s="80"/>
      <c r="M1023" s="80"/>
      <c r="N1023" s="80"/>
      <c r="O1023" s="80"/>
      <c r="P1023" s="80"/>
      <c r="Q1023" s="80"/>
      <c r="R1023" s="80"/>
      <c r="S1023" s="80"/>
      <c r="T1023" s="80"/>
      <c r="U1023" s="80"/>
      <c r="V1023" s="80"/>
      <c r="W1023" s="80"/>
      <c r="X1023" s="80"/>
      <c r="Y1023" s="80"/>
      <c r="Z1023" s="80"/>
    </row>
    <row r="1024" spans="1:26" ht="12" customHeight="1">
      <c r="A1024" s="80"/>
      <c r="B1024" s="80"/>
      <c r="C1024" s="80"/>
      <c r="D1024" s="80"/>
      <c r="E1024" s="80"/>
      <c r="F1024" s="80"/>
      <c r="G1024" s="80"/>
      <c r="H1024" s="80"/>
      <c r="I1024" s="80"/>
      <c r="J1024" s="80"/>
      <c r="K1024" s="80"/>
      <c r="L1024" s="80"/>
      <c r="M1024" s="80"/>
      <c r="N1024" s="80"/>
      <c r="O1024" s="80"/>
      <c r="P1024" s="80"/>
      <c r="Q1024" s="80"/>
      <c r="R1024" s="80"/>
      <c r="S1024" s="80"/>
      <c r="T1024" s="80"/>
      <c r="U1024" s="80"/>
      <c r="V1024" s="80"/>
      <c r="W1024" s="80"/>
      <c r="X1024" s="80"/>
      <c r="Y1024" s="80"/>
      <c r="Z1024" s="80"/>
    </row>
    <row r="1025" spans="1:26" ht="12" customHeight="1">
      <c r="A1025" s="80"/>
      <c r="B1025" s="80"/>
      <c r="C1025" s="80"/>
      <c r="D1025" s="80"/>
      <c r="E1025" s="80"/>
      <c r="F1025" s="80"/>
      <c r="G1025" s="80"/>
      <c r="H1025" s="80"/>
      <c r="I1025" s="80"/>
      <c r="J1025" s="80"/>
      <c r="K1025" s="80"/>
      <c r="L1025" s="80"/>
      <c r="M1025" s="80"/>
      <c r="N1025" s="80"/>
      <c r="O1025" s="80"/>
      <c r="P1025" s="80"/>
      <c r="Q1025" s="80"/>
      <c r="R1025" s="80"/>
      <c r="S1025" s="80"/>
      <c r="T1025" s="80"/>
      <c r="U1025" s="80"/>
      <c r="V1025" s="80"/>
      <c r="W1025" s="80"/>
      <c r="X1025" s="80"/>
      <c r="Y1025" s="80"/>
      <c r="Z1025" s="80"/>
    </row>
    <row r="1026" spans="1:26" ht="12" customHeight="1">
      <c r="A1026" s="80"/>
      <c r="B1026" s="80"/>
      <c r="C1026" s="80"/>
      <c r="D1026" s="80"/>
      <c r="E1026" s="80"/>
      <c r="F1026" s="80"/>
      <c r="G1026" s="80"/>
      <c r="H1026" s="80"/>
      <c r="I1026" s="80"/>
      <c r="J1026" s="80"/>
      <c r="K1026" s="80"/>
      <c r="L1026" s="80"/>
      <c r="M1026" s="80"/>
      <c r="N1026" s="80"/>
      <c r="O1026" s="80"/>
      <c r="P1026" s="80"/>
      <c r="Q1026" s="80"/>
      <c r="R1026" s="80"/>
      <c r="S1026" s="80"/>
      <c r="T1026" s="80"/>
      <c r="U1026" s="80"/>
      <c r="V1026" s="80"/>
      <c r="W1026" s="80"/>
      <c r="X1026" s="80"/>
      <c r="Y1026" s="80"/>
      <c r="Z1026" s="80"/>
    </row>
    <row r="1027" spans="1:26" ht="12" customHeight="1">
      <c r="A1027" s="80"/>
      <c r="B1027" s="80"/>
      <c r="C1027" s="80"/>
      <c r="D1027" s="80"/>
      <c r="E1027" s="80"/>
      <c r="F1027" s="80"/>
      <c r="G1027" s="80"/>
      <c r="H1027" s="80"/>
      <c r="I1027" s="80"/>
      <c r="J1027" s="80"/>
      <c r="K1027" s="80"/>
      <c r="L1027" s="80"/>
      <c r="M1027" s="80"/>
      <c r="N1027" s="80"/>
      <c r="O1027" s="80"/>
      <c r="P1027" s="80"/>
      <c r="Q1027" s="80"/>
      <c r="R1027" s="80"/>
      <c r="S1027" s="80"/>
      <c r="T1027" s="80"/>
      <c r="U1027" s="80"/>
      <c r="V1027" s="80"/>
      <c r="W1027" s="80"/>
      <c r="X1027" s="80"/>
      <c r="Y1027" s="80"/>
      <c r="Z1027" s="80"/>
    </row>
    <row r="1028" spans="1:26" ht="12" customHeight="1">
      <c r="A1028" s="80"/>
      <c r="B1028" s="80"/>
      <c r="C1028" s="80"/>
      <c r="D1028" s="80"/>
      <c r="E1028" s="80"/>
      <c r="F1028" s="80"/>
      <c r="G1028" s="80"/>
      <c r="H1028" s="80"/>
      <c r="I1028" s="80"/>
      <c r="J1028" s="80"/>
      <c r="K1028" s="80"/>
      <c r="L1028" s="80"/>
      <c r="M1028" s="80"/>
      <c r="N1028" s="80"/>
      <c r="O1028" s="80"/>
      <c r="P1028" s="80"/>
      <c r="Q1028" s="80"/>
      <c r="R1028" s="80"/>
      <c r="S1028" s="80"/>
      <c r="T1028" s="80"/>
      <c r="U1028" s="80"/>
      <c r="V1028" s="80"/>
      <c r="W1028" s="80"/>
      <c r="X1028" s="80"/>
      <c r="Y1028" s="80"/>
      <c r="Z1028" s="80"/>
    </row>
    <row r="1029" spans="1:26" ht="12" customHeight="1">
      <c r="A1029" s="80"/>
      <c r="B1029" s="80"/>
      <c r="C1029" s="80"/>
      <c r="D1029" s="80"/>
      <c r="E1029" s="80"/>
      <c r="F1029" s="80"/>
      <c r="G1029" s="80"/>
      <c r="H1029" s="80"/>
      <c r="I1029" s="80"/>
      <c r="J1029" s="80"/>
      <c r="K1029" s="80"/>
      <c r="L1029" s="80"/>
      <c r="M1029" s="80"/>
      <c r="N1029" s="80"/>
      <c r="O1029" s="80"/>
      <c r="P1029" s="80"/>
      <c r="Q1029" s="80"/>
      <c r="R1029" s="80"/>
      <c r="S1029" s="80"/>
      <c r="T1029" s="80"/>
      <c r="U1029" s="80"/>
      <c r="V1029" s="80"/>
      <c r="W1029" s="80"/>
      <c r="X1029" s="80"/>
      <c r="Y1029" s="80"/>
      <c r="Z1029" s="80"/>
    </row>
    <row r="1030" spans="1:26" ht="12" customHeight="1">
      <c r="A1030" s="80"/>
      <c r="B1030" s="80"/>
      <c r="C1030" s="80"/>
      <c r="D1030" s="80"/>
      <c r="E1030" s="80"/>
      <c r="F1030" s="80"/>
      <c r="G1030" s="80"/>
      <c r="H1030" s="80"/>
      <c r="I1030" s="80"/>
      <c r="J1030" s="80"/>
      <c r="K1030" s="80"/>
      <c r="L1030" s="80"/>
      <c r="M1030" s="80"/>
      <c r="N1030" s="80"/>
      <c r="O1030" s="80"/>
      <c r="P1030" s="80"/>
      <c r="Q1030" s="80"/>
      <c r="R1030" s="80"/>
      <c r="S1030" s="80"/>
      <c r="T1030" s="80"/>
      <c r="U1030" s="80"/>
      <c r="V1030" s="80"/>
      <c r="W1030" s="80"/>
      <c r="X1030" s="80"/>
      <c r="Y1030" s="80"/>
      <c r="Z1030" s="80"/>
    </row>
    <row r="1031" spans="1:26" ht="12" customHeight="1">
      <c r="A1031" s="80"/>
      <c r="B1031" s="80"/>
      <c r="C1031" s="80"/>
      <c r="D1031" s="80"/>
      <c r="E1031" s="80"/>
      <c r="F1031" s="80"/>
      <c r="G1031" s="80"/>
      <c r="H1031" s="80"/>
      <c r="I1031" s="80"/>
      <c r="J1031" s="80"/>
      <c r="K1031" s="80"/>
      <c r="L1031" s="80"/>
      <c r="M1031" s="80"/>
      <c r="N1031" s="80"/>
      <c r="O1031" s="80"/>
      <c r="P1031" s="80"/>
      <c r="Q1031" s="80"/>
      <c r="R1031" s="80"/>
      <c r="S1031" s="80"/>
      <c r="T1031" s="80"/>
      <c r="U1031" s="80"/>
      <c r="V1031" s="80"/>
      <c r="W1031" s="80"/>
      <c r="X1031" s="80"/>
      <c r="Y1031" s="80"/>
      <c r="Z1031" s="80"/>
    </row>
    <row r="1032" spans="1:26" ht="12" customHeight="1">
      <c r="A1032" s="80"/>
      <c r="B1032" s="80"/>
      <c r="C1032" s="80"/>
      <c r="D1032" s="80"/>
      <c r="E1032" s="80"/>
      <c r="F1032" s="80"/>
      <c r="G1032" s="80"/>
      <c r="H1032" s="80"/>
      <c r="I1032" s="80"/>
      <c r="J1032" s="80"/>
      <c r="K1032" s="80"/>
      <c r="L1032" s="80"/>
      <c r="M1032" s="80"/>
      <c r="N1032" s="80"/>
      <c r="O1032" s="80"/>
      <c r="P1032" s="80"/>
      <c r="Q1032" s="80"/>
      <c r="R1032" s="80"/>
      <c r="S1032" s="80"/>
      <c r="T1032" s="80"/>
      <c r="U1032" s="80"/>
      <c r="V1032" s="80"/>
      <c r="W1032" s="80"/>
      <c r="X1032" s="80"/>
      <c r="Y1032" s="80"/>
      <c r="Z1032" s="80"/>
    </row>
    <row r="1033" spans="1:26" ht="12" customHeight="1">
      <c r="A1033" s="80"/>
      <c r="B1033" s="80"/>
      <c r="C1033" s="80"/>
      <c r="D1033" s="80"/>
      <c r="E1033" s="80"/>
      <c r="F1033" s="80"/>
      <c r="G1033" s="80"/>
      <c r="H1033" s="80"/>
      <c r="I1033" s="80"/>
      <c r="J1033" s="80"/>
      <c r="K1033" s="80"/>
      <c r="L1033" s="80"/>
      <c r="M1033" s="80"/>
      <c r="N1033" s="80"/>
      <c r="O1033" s="80"/>
      <c r="P1033" s="80"/>
      <c r="Q1033" s="80"/>
      <c r="R1033" s="80"/>
      <c r="S1033" s="80"/>
      <c r="T1033" s="80"/>
      <c r="U1033" s="80"/>
      <c r="V1033" s="80"/>
      <c r="W1033" s="80"/>
      <c r="X1033" s="80"/>
      <c r="Y1033" s="80"/>
      <c r="Z1033" s="80"/>
    </row>
    <row r="1034" spans="1:26" ht="12" customHeight="1">
      <c r="A1034" s="80"/>
      <c r="B1034" s="80"/>
      <c r="C1034" s="80"/>
      <c r="D1034" s="80"/>
      <c r="E1034" s="80"/>
      <c r="F1034" s="80"/>
      <c r="G1034" s="80"/>
      <c r="H1034" s="80"/>
      <c r="I1034" s="80"/>
      <c r="J1034" s="80"/>
      <c r="K1034" s="80"/>
      <c r="L1034" s="80"/>
      <c r="M1034" s="80"/>
      <c r="N1034" s="80"/>
      <c r="O1034" s="80"/>
      <c r="P1034" s="80"/>
      <c r="Q1034" s="80"/>
      <c r="R1034" s="80"/>
      <c r="S1034" s="80"/>
      <c r="T1034" s="80"/>
      <c r="U1034" s="80"/>
      <c r="V1034" s="80"/>
      <c r="W1034" s="80"/>
      <c r="X1034" s="80"/>
      <c r="Y1034" s="80"/>
      <c r="Z1034" s="80"/>
    </row>
    <row r="1035" spans="1:26" ht="12" customHeight="1">
      <c r="A1035" s="80"/>
      <c r="B1035" s="80"/>
      <c r="C1035" s="80"/>
      <c r="D1035" s="80"/>
      <c r="E1035" s="80"/>
      <c r="F1035" s="80"/>
      <c r="G1035" s="80"/>
      <c r="H1035" s="80"/>
      <c r="I1035" s="80"/>
      <c r="J1035" s="80"/>
      <c r="K1035" s="80"/>
      <c r="L1035" s="80"/>
      <c r="M1035" s="80"/>
      <c r="N1035" s="80"/>
      <c r="O1035" s="80"/>
      <c r="P1035" s="80"/>
      <c r="Q1035" s="80"/>
      <c r="R1035" s="80"/>
      <c r="S1035" s="80"/>
      <c r="T1035" s="80"/>
      <c r="U1035" s="80"/>
      <c r="V1035" s="80"/>
      <c r="W1035" s="80"/>
      <c r="X1035" s="80"/>
      <c r="Y1035" s="80"/>
      <c r="Z1035" s="80"/>
    </row>
    <row r="1036" spans="1:26" ht="12" customHeight="1">
      <c r="A1036" s="80"/>
      <c r="B1036" s="80"/>
      <c r="C1036" s="80"/>
      <c r="D1036" s="80"/>
      <c r="E1036" s="80"/>
      <c r="F1036" s="80"/>
      <c r="G1036" s="80"/>
      <c r="H1036" s="80"/>
      <c r="I1036" s="80"/>
      <c r="J1036" s="80"/>
      <c r="K1036" s="80"/>
      <c r="L1036" s="80"/>
      <c r="M1036" s="80"/>
      <c r="N1036" s="80"/>
      <c r="O1036" s="80"/>
      <c r="P1036" s="80"/>
      <c r="Q1036" s="80"/>
      <c r="R1036" s="80"/>
      <c r="S1036" s="80"/>
      <c r="T1036" s="80"/>
      <c r="U1036" s="80"/>
      <c r="V1036" s="80"/>
      <c r="W1036" s="80"/>
      <c r="X1036" s="80"/>
      <c r="Y1036" s="80"/>
      <c r="Z1036" s="80"/>
    </row>
    <row r="1037" spans="1:26" ht="12" customHeight="1">
      <c r="A1037" s="80"/>
      <c r="B1037" s="80"/>
      <c r="C1037" s="80"/>
      <c r="D1037" s="80"/>
      <c r="E1037" s="80"/>
      <c r="F1037" s="80"/>
      <c r="G1037" s="80"/>
      <c r="H1037" s="80"/>
      <c r="I1037" s="80"/>
      <c r="J1037" s="80"/>
      <c r="K1037" s="80"/>
      <c r="L1037" s="80"/>
      <c r="M1037" s="80"/>
      <c r="N1037" s="80"/>
      <c r="O1037" s="80"/>
      <c r="P1037" s="80"/>
      <c r="Q1037" s="80"/>
      <c r="R1037" s="80"/>
      <c r="S1037" s="80"/>
      <c r="T1037" s="80"/>
      <c r="U1037" s="80"/>
      <c r="V1037" s="80"/>
      <c r="W1037" s="80"/>
      <c r="X1037" s="80"/>
      <c r="Y1037" s="80"/>
      <c r="Z1037" s="80"/>
    </row>
    <row r="1038" spans="1:26" ht="12" customHeight="1">
      <c r="A1038" s="80"/>
      <c r="B1038" s="80"/>
      <c r="C1038" s="80"/>
      <c r="D1038" s="80"/>
      <c r="E1038" s="80"/>
      <c r="F1038" s="80"/>
      <c r="G1038" s="80"/>
      <c r="H1038" s="80"/>
      <c r="I1038" s="80"/>
      <c r="J1038" s="80"/>
      <c r="K1038" s="80"/>
      <c r="L1038" s="80"/>
      <c r="M1038" s="80"/>
      <c r="N1038" s="80"/>
      <c r="O1038" s="80"/>
      <c r="P1038" s="80"/>
      <c r="Q1038" s="80"/>
      <c r="R1038" s="80"/>
      <c r="S1038" s="80"/>
      <c r="T1038" s="80"/>
      <c r="U1038" s="80"/>
      <c r="V1038" s="80"/>
      <c r="W1038" s="80"/>
      <c r="X1038" s="80"/>
      <c r="Y1038" s="80"/>
      <c r="Z1038" s="80"/>
    </row>
    <row r="1039" spans="1:26" ht="12" customHeight="1">
      <c r="A1039" s="80"/>
      <c r="B1039" s="80"/>
      <c r="C1039" s="80"/>
      <c r="D1039" s="80"/>
      <c r="E1039" s="80"/>
      <c r="F1039" s="80"/>
      <c r="G1039" s="80"/>
      <c r="H1039" s="80"/>
      <c r="I1039" s="80"/>
      <c r="J1039" s="80"/>
      <c r="K1039" s="80"/>
      <c r="L1039" s="80"/>
      <c r="M1039" s="80"/>
      <c r="N1039" s="80"/>
      <c r="O1039" s="80"/>
      <c r="P1039" s="80"/>
      <c r="Q1039" s="80"/>
      <c r="R1039" s="80"/>
      <c r="S1039" s="80"/>
      <c r="T1039" s="80"/>
      <c r="U1039" s="80"/>
      <c r="V1039" s="80"/>
      <c r="W1039" s="80"/>
      <c r="X1039" s="80"/>
      <c r="Y1039" s="80"/>
      <c r="Z1039" s="80"/>
    </row>
    <row r="1040" spans="1:26" ht="12" customHeight="1">
      <c r="A1040" s="80"/>
      <c r="B1040" s="80"/>
      <c r="C1040" s="80"/>
      <c r="D1040" s="80"/>
      <c r="E1040" s="80"/>
      <c r="F1040" s="80"/>
      <c r="G1040" s="80"/>
      <c r="H1040" s="80"/>
      <c r="I1040" s="80"/>
      <c r="J1040" s="80"/>
      <c r="K1040" s="80"/>
      <c r="L1040" s="80"/>
      <c r="M1040" s="80"/>
      <c r="N1040" s="80"/>
      <c r="O1040" s="80"/>
      <c r="P1040" s="80"/>
      <c r="Q1040" s="80"/>
      <c r="R1040" s="80"/>
      <c r="S1040" s="80"/>
      <c r="T1040" s="80"/>
      <c r="U1040" s="80"/>
      <c r="V1040" s="80"/>
      <c r="W1040" s="80"/>
      <c r="X1040" s="80"/>
      <c r="Y1040" s="80"/>
      <c r="Z1040" s="80"/>
    </row>
    <row r="1041" spans="1:26" ht="12" customHeight="1">
      <c r="A1041" s="80"/>
      <c r="B1041" s="80"/>
      <c r="C1041" s="80"/>
      <c r="D1041" s="80"/>
      <c r="E1041" s="80"/>
      <c r="F1041" s="80"/>
      <c r="G1041" s="80"/>
      <c r="H1041" s="80"/>
      <c r="I1041" s="80"/>
      <c r="J1041" s="80"/>
      <c r="K1041" s="80"/>
      <c r="L1041" s="80"/>
      <c r="M1041" s="80"/>
      <c r="N1041" s="80"/>
      <c r="O1041" s="80"/>
      <c r="P1041" s="80"/>
      <c r="Q1041" s="80"/>
      <c r="R1041" s="80"/>
      <c r="S1041" s="80"/>
      <c r="T1041" s="80"/>
      <c r="U1041" s="80"/>
      <c r="V1041" s="80"/>
      <c r="W1041" s="80"/>
      <c r="X1041" s="80"/>
      <c r="Y1041" s="80"/>
      <c r="Z1041" s="80"/>
    </row>
    <row r="1042" spans="1:26" ht="12" customHeight="1">
      <c r="A1042" s="80"/>
      <c r="B1042" s="80"/>
      <c r="C1042" s="80"/>
      <c r="D1042" s="80"/>
      <c r="E1042" s="80"/>
      <c r="F1042" s="80"/>
      <c r="G1042" s="80"/>
      <c r="H1042" s="80"/>
      <c r="I1042" s="80"/>
      <c r="J1042" s="80"/>
      <c r="K1042" s="80"/>
      <c r="L1042" s="80"/>
      <c r="M1042" s="80"/>
      <c r="N1042" s="80"/>
      <c r="O1042" s="80"/>
      <c r="P1042" s="80"/>
      <c r="Q1042" s="80"/>
      <c r="R1042" s="80"/>
      <c r="S1042" s="80"/>
      <c r="T1042" s="80"/>
      <c r="U1042" s="80"/>
      <c r="V1042" s="80"/>
      <c r="W1042" s="80"/>
      <c r="X1042" s="80"/>
      <c r="Y1042" s="80"/>
      <c r="Z1042" s="80"/>
    </row>
    <row r="1043" spans="1:26" ht="12" customHeight="1">
      <c r="A1043" s="80"/>
      <c r="B1043" s="80"/>
      <c r="C1043" s="80"/>
      <c r="D1043" s="80"/>
      <c r="E1043" s="80"/>
      <c r="F1043" s="80"/>
      <c r="G1043" s="80"/>
      <c r="H1043" s="80"/>
      <c r="I1043" s="80"/>
      <c r="J1043" s="80"/>
      <c r="K1043" s="80"/>
      <c r="L1043" s="80"/>
      <c r="M1043" s="80"/>
      <c r="N1043" s="80"/>
      <c r="O1043" s="80"/>
      <c r="P1043" s="80"/>
      <c r="Q1043" s="80"/>
      <c r="R1043" s="80"/>
      <c r="S1043" s="80"/>
      <c r="T1043" s="80"/>
      <c r="U1043" s="80"/>
      <c r="V1043" s="80"/>
      <c r="W1043" s="80"/>
      <c r="X1043" s="80"/>
      <c r="Y1043" s="80"/>
      <c r="Z1043" s="80"/>
    </row>
    <row r="1044" spans="1:26" ht="12" customHeight="1">
      <c r="A1044" s="80"/>
      <c r="B1044" s="80"/>
      <c r="C1044" s="80"/>
      <c r="D1044" s="80"/>
      <c r="E1044" s="80"/>
      <c r="F1044" s="80"/>
      <c r="G1044" s="80"/>
      <c r="H1044" s="80"/>
      <c r="I1044" s="80"/>
      <c r="J1044" s="80"/>
      <c r="K1044" s="80"/>
      <c r="L1044" s="80"/>
      <c r="M1044" s="80"/>
      <c r="N1044" s="80"/>
      <c r="O1044" s="80"/>
      <c r="P1044" s="80"/>
      <c r="Q1044" s="80"/>
      <c r="R1044" s="80"/>
      <c r="S1044" s="80"/>
      <c r="T1044" s="80"/>
      <c r="U1044" s="80"/>
      <c r="V1044" s="80"/>
      <c r="W1044" s="80"/>
      <c r="X1044" s="80"/>
      <c r="Y1044" s="80"/>
      <c r="Z1044" s="80"/>
    </row>
    <row r="1045" spans="1:26" ht="12" customHeight="1">
      <c r="A1045" s="80"/>
      <c r="B1045" s="80"/>
      <c r="C1045" s="80"/>
      <c r="D1045" s="80"/>
      <c r="E1045" s="80"/>
      <c r="F1045" s="80"/>
      <c r="G1045" s="80"/>
      <c r="H1045" s="80"/>
      <c r="I1045" s="80"/>
      <c r="J1045" s="80"/>
      <c r="K1045" s="80"/>
      <c r="L1045" s="80"/>
      <c r="M1045" s="80"/>
      <c r="N1045" s="80"/>
      <c r="O1045" s="80"/>
      <c r="P1045" s="80"/>
      <c r="Q1045" s="80"/>
      <c r="R1045" s="80"/>
      <c r="S1045" s="80"/>
      <c r="T1045" s="80"/>
      <c r="U1045" s="80"/>
      <c r="V1045" s="80"/>
      <c r="W1045" s="80"/>
      <c r="X1045" s="80"/>
      <c r="Y1045" s="80"/>
      <c r="Z1045" s="80"/>
    </row>
    <row r="1046" spans="1:26" ht="12" customHeight="1">
      <c r="A1046" s="80"/>
      <c r="B1046" s="80"/>
      <c r="C1046" s="80"/>
      <c r="D1046" s="80"/>
      <c r="E1046" s="80"/>
      <c r="F1046" s="80"/>
      <c r="G1046" s="80"/>
      <c r="H1046" s="80"/>
      <c r="I1046" s="80"/>
      <c r="J1046" s="80"/>
      <c r="K1046" s="80"/>
      <c r="L1046" s="80"/>
      <c r="M1046" s="80"/>
      <c r="N1046" s="80"/>
      <c r="O1046" s="80"/>
      <c r="P1046" s="80"/>
      <c r="Q1046" s="80"/>
      <c r="R1046" s="80"/>
      <c r="S1046" s="80"/>
      <c r="T1046" s="80"/>
      <c r="U1046" s="80"/>
      <c r="V1046" s="80"/>
      <c r="W1046" s="80"/>
      <c r="X1046" s="80"/>
      <c r="Y1046" s="80"/>
      <c r="Z1046" s="80"/>
    </row>
    <row r="1047" spans="1:26" ht="12" customHeight="1">
      <c r="A1047" s="80"/>
      <c r="B1047" s="80"/>
      <c r="C1047" s="80"/>
      <c r="D1047" s="80"/>
      <c r="E1047" s="80"/>
      <c r="F1047" s="80"/>
      <c r="G1047" s="80"/>
      <c r="H1047" s="80"/>
      <c r="I1047" s="80"/>
      <c r="J1047" s="80"/>
      <c r="K1047" s="80"/>
      <c r="L1047" s="80"/>
      <c r="M1047" s="80"/>
      <c r="N1047" s="80"/>
      <c r="O1047" s="80"/>
      <c r="P1047" s="80"/>
      <c r="Q1047" s="80"/>
      <c r="R1047" s="80"/>
      <c r="S1047" s="80"/>
      <c r="T1047" s="80"/>
      <c r="U1047" s="80"/>
      <c r="V1047" s="80"/>
      <c r="W1047" s="80"/>
      <c r="X1047" s="80"/>
      <c r="Y1047" s="80"/>
      <c r="Z1047" s="80"/>
    </row>
    <row r="1048" spans="1:26" ht="12" customHeight="1">
      <c r="A1048" s="80"/>
      <c r="B1048" s="80"/>
      <c r="C1048" s="80"/>
      <c r="D1048" s="80"/>
      <c r="E1048" s="80"/>
      <c r="F1048" s="80"/>
      <c r="G1048" s="80"/>
      <c r="H1048" s="80"/>
      <c r="I1048" s="80"/>
      <c r="J1048" s="80"/>
      <c r="K1048" s="80"/>
      <c r="L1048" s="80"/>
      <c r="M1048" s="80"/>
      <c r="N1048" s="80"/>
      <c r="O1048" s="80"/>
      <c r="P1048" s="80"/>
      <c r="Q1048" s="80"/>
      <c r="R1048" s="80"/>
      <c r="S1048" s="80"/>
      <c r="T1048" s="80"/>
      <c r="U1048" s="80"/>
      <c r="V1048" s="80"/>
      <c r="W1048" s="80"/>
      <c r="X1048" s="80"/>
      <c r="Y1048" s="80"/>
      <c r="Z1048" s="80"/>
    </row>
    <row r="1049" spans="1:26" ht="12" customHeight="1">
      <c r="A1049" s="80"/>
      <c r="B1049" s="80"/>
      <c r="C1049" s="80"/>
      <c r="D1049" s="80"/>
      <c r="E1049" s="80"/>
      <c r="F1049" s="80"/>
      <c r="G1049" s="80"/>
      <c r="H1049" s="80"/>
      <c r="I1049" s="80"/>
      <c r="J1049" s="80"/>
      <c r="K1049" s="80"/>
      <c r="L1049" s="80"/>
      <c r="M1049" s="80"/>
      <c r="N1049" s="80"/>
      <c r="O1049" s="80"/>
      <c r="P1049" s="80"/>
      <c r="Q1049" s="80"/>
      <c r="R1049" s="80"/>
      <c r="S1049" s="80"/>
      <c r="T1049" s="80"/>
      <c r="U1049" s="80"/>
      <c r="V1049" s="80"/>
      <c r="W1049" s="80"/>
      <c r="X1049" s="80"/>
      <c r="Y1049" s="80"/>
      <c r="Z1049" s="80"/>
    </row>
    <row r="1050" spans="1:26" ht="12" customHeight="1">
      <c r="A1050" s="80"/>
      <c r="B1050" s="80"/>
      <c r="C1050" s="80"/>
      <c r="D1050" s="80"/>
      <c r="E1050" s="80"/>
      <c r="F1050" s="80"/>
      <c r="G1050" s="80"/>
      <c r="H1050" s="80"/>
      <c r="I1050" s="80"/>
      <c r="J1050" s="80"/>
      <c r="K1050" s="80"/>
      <c r="L1050" s="80"/>
      <c r="M1050" s="80"/>
      <c r="N1050" s="80"/>
      <c r="O1050" s="80"/>
      <c r="P1050" s="80"/>
      <c r="Q1050" s="80"/>
      <c r="R1050" s="80"/>
      <c r="S1050" s="80"/>
      <c r="T1050" s="80"/>
      <c r="U1050" s="80"/>
      <c r="V1050" s="80"/>
      <c r="W1050" s="80"/>
      <c r="X1050" s="80"/>
      <c r="Y1050" s="80"/>
      <c r="Z1050" s="80"/>
    </row>
    <row r="1051" spans="1:26" ht="12" customHeight="1">
      <c r="A1051" s="80"/>
      <c r="B1051" s="80"/>
      <c r="C1051" s="80"/>
      <c r="D1051" s="80"/>
      <c r="E1051" s="80"/>
      <c r="F1051" s="80"/>
      <c r="G1051" s="80"/>
      <c r="H1051" s="80"/>
      <c r="I1051" s="80"/>
      <c r="J1051" s="80"/>
      <c r="K1051" s="80"/>
      <c r="L1051" s="80"/>
      <c r="M1051" s="80"/>
      <c r="N1051" s="80"/>
      <c r="O1051" s="80"/>
      <c r="P1051" s="80"/>
      <c r="Q1051" s="80"/>
      <c r="R1051" s="80"/>
      <c r="S1051" s="80"/>
      <c r="T1051" s="80"/>
      <c r="U1051" s="80"/>
      <c r="V1051" s="80"/>
      <c r="W1051" s="80"/>
      <c r="X1051" s="80"/>
      <c r="Y1051" s="80"/>
      <c r="Z1051" s="80"/>
    </row>
    <row r="1052" spans="1:26" ht="12" customHeight="1">
      <c r="A1052" s="80"/>
      <c r="B1052" s="80"/>
      <c r="C1052" s="80"/>
      <c r="D1052" s="80"/>
      <c r="E1052" s="80"/>
      <c r="F1052" s="80"/>
      <c r="G1052" s="80"/>
      <c r="H1052" s="80"/>
      <c r="I1052" s="80"/>
      <c r="J1052" s="80"/>
      <c r="K1052" s="80"/>
      <c r="L1052" s="80"/>
      <c r="M1052" s="80"/>
      <c r="N1052" s="80"/>
      <c r="O1052" s="80"/>
      <c r="P1052" s="80"/>
      <c r="Q1052" s="80"/>
      <c r="R1052" s="80"/>
      <c r="S1052" s="80"/>
      <c r="T1052" s="80"/>
      <c r="U1052" s="80"/>
      <c r="V1052" s="80"/>
      <c r="W1052" s="80"/>
      <c r="X1052" s="80"/>
      <c r="Y1052" s="80"/>
      <c r="Z1052" s="80"/>
    </row>
    <row r="1053" spans="1:26" ht="12" customHeight="1">
      <c r="A1053" s="80"/>
      <c r="B1053" s="80"/>
      <c r="C1053" s="80"/>
      <c r="D1053" s="80"/>
      <c r="E1053" s="80"/>
      <c r="F1053" s="80"/>
      <c r="G1053" s="80"/>
      <c r="H1053" s="80"/>
      <c r="I1053" s="80"/>
      <c r="J1053" s="80"/>
      <c r="K1053" s="80"/>
      <c r="L1053" s="80"/>
      <c r="M1053" s="80"/>
      <c r="N1053" s="80"/>
      <c r="O1053" s="80"/>
      <c r="P1053" s="80"/>
      <c r="Q1053" s="80"/>
      <c r="R1053" s="80"/>
      <c r="S1053" s="80"/>
      <c r="T1053" s="80"/>
      <c r="U1053" s="80"/>
      <c r="V1053" s="80"/>
      <c r="W1053" s="80"/>
      <c r="X1053" s="80"/>
      <c r="Y1053" s="80"/>
      <c r="Z1053" s="80"/>
    </row>
    <row r="1054" spans="1:26" ht="12" customHeight="1">
      <c r="A1054" s="80"/>
      <c r="B1054" s="80"/>
      <c r="C1054" s="80"/>
      <c r="D1054" s="80"/>
      <c r="E1054" s="80"/>
      <c r="F1054" s="80"/>
      <c r="G1054" s="80"/>
      <c r="H1054" s="80"/>
      <c r="I1054" s="80"/>
      <c r="J1054" s="80"/>
      <c r="K1054" s="80"/>
      <c r="L1054" s="80"/>
      <c r="M1054" s="80"/>
      <c r="N1054" s="80"/>
      <c r="O1054" s="80"/>
      <c r="P1054" s="80"/>
      <c r="Q1054" s="80"/>
      <c r="R1054" s="80"/>
      <c r="S1054" s="80"/>
      <c r="T1054" s="80"/>
      <c r="U1054" s="80"/>
      <c r="V1054" s="80"/>
      <c r="W1054" s="80"/>
      <c r="X1054" s="80"/>
      <c r="Y1054" s="80"/>
      <c r="Z1054" s="80"/>
    </row>
    <row r="1055" spans="1:26" ht="12" customHeight="1">
      <c r="A1055" s="80"/>
      <c r="B1055" s="80"/>
      <c r="C1055" s="80"/>
      <c r="D1055" s="80"/>
      <c r="E1055" s="80"/>
      <c r="F1055" s="80"/>
      <c r="G1055" s="80"/>
      <c r="H1055" s="80"/>
      <c r="I1055" s="80"/>
      <c r="J1055" s="80"/>
      <c r="K1055" s="80"/>
      <c r="L1055" s="80"/>
      <c r="M1055" s="80"/>
      <c r="N1055" s="80"/>
      <c r="O1055" s="80"/>
      <c r="P1055" s="80"/>
      <c r="Q1055" s="80"/>
      <c r="R1055" s="80"/>
      <c r="S1055" s="80"/>
      <c r="T1055" s="80"/>
      <c r="U1055" s="80"/>
      <c r="V1055" s="80"/>
      <c r="W1055" s="80"/>
      <c r="X1055" s="80"/>
      <c r="Y1055" s="80"/>
      <c r="Z1055" s="80"/>
    </row>
    <row r="1056" spans="1:26" ht="12" customHeight="1">
      <c r="A1056" s="80"/>
      <c r="B1056" s="80"/>
      <c r="C1056" s="80"/>
      <c r="D1056" s="80"/>
      <c r="E1056" s="80"/>
      <c r="F1056" s="80"/>
      <c r="G1056" s="80"/>
      <c r="H1056" s="80"/>
      <c r="I1056" s="80"/>
      <c r="J1056" s="80"/>
      <c r="K1056" s="80"/>
      <c r="L1056" s="80"/>
      <c r="M1056" s="80"/>
      <c r="N1056" s="80"/>
      <c r="O1056" s="80"/>
      <c r="P1056" s="80"/>
      <c r="Q1056" s="80"/>
      <c r="R1056" s="80"/>
      <c r="S1056" s="80"/>
      <c r="T1056" s="80"/>
      <c r="U1056" s="80"/>
      <c r="V1056" s="80"/>
      <c r="W1056" s="80"/>
      <c r="X1056" s="80"/>
      <c r="Y1056" s="80"/>
      <c r="Z1056" s="80"/>
    </row>
    <row r="1057" spans="1:26" ht="12" customHeight="1">
      <c r="A1057" s="80"/>
      <c r="B1057" s="80"/>
      <c r="C1057" s="80"/>
      <c r="D1057" s="80"/>
      <c r="E1057" s="80"/>
      <c r="F1057" s="80"/>
      <c r="G1057" s="80"/>
      <c r="H1057" s="80"/>
      <c r="I1057" s="80"/>
      <c r="J1057" s="80"/>
      <c r="K1057" s="80"/>
      <c r="L1057" s="80"/>
      <c r="M1057" s="80"/>
      <c r="N1057" s="80"/>
      <c r="O1057" s="80"/>
      <c r="P1057" s="80"/>
      <c r="Q1057" s="80"/>
      <c r="R1057" s="80"/>
      <c r="S1057" s="80"/>
      <c r="T1057" s="80"/>
      <c r="U1057" s="80"/>
      <c r="V1057" s="80"/>
      <c r="W1057" s="80"/>
      <c r="X1057" s="80"/>
      <c r="Y1057" s="80"/>
      <c r="Z1057" s="80"/>
    </row>
    <row r="1058" spans="1:26" ht="12" customHeight="1">
      <c r="A1058" s="80"/>
      <c r="B1058" s="80"/>
      <c r="C1058" s="80"/>
      <c r="D1058" s="80"/>
      <c r="E1058" s="80"/>
      <c r="F1058" s="80"/>
      <c r="G1058" s="80"/>
      <c r="H1058" s="80"/>
      <c r="I1058" s="80"/>
      <c r="J1058" s="80"/>
      <c r="K1058" s="80"/>
      <c r="L1058" s="80"/>
      <c r="M1058" s="80"/>
      <c r="N1058" s="80"/>
      <c r="O1058" s="80"/>
      <c r="P1058" s="80"/>
      <c r="Q1058" s="80"/>
      <c r="R1058" s="80"/>
      <c r="S1058" s="80"/>
      <c r="T1058" s="80"/>
      <c r="U1058" s="80"/>
      <c r="V1058" s="80"/>
      <c r="W1058" s="80"/>
      <c r="X1058" s="80"/>
      <c r="Y1058" s="80"/>
      <c r="Z1058" s="80"/>
    </row>
    <row r="1059" spans="1:26" ht="12" customHeight="1">
      <c r="A1059" s="80"/>
      <c r="B1059" s="80"/>
      <c r="C1059" s="80"/>
      <c r="D1059" s="80"/>
      <c r="E1059" s="80"/>
      <c r="F1059" s="80"/>
      <c r="G1059" s="80"/>
      <c r="H1059" s="80"/>
      <c r="I1059" s="80"/>
      <c r="J1059" s="80"/>
      <c r="K1059" s="80"/>
      <c r="L1059" s="80"/>
      <c r="M1059" s="80"/>
      <c r="N1059" s="80"/>
      <c r="O1059" s="80"/>
      <c r="P1059" s="80"/>
      <c r="Q1059" s="80"/>
      <c r="R1059" s="80"/>
      <c r="S1059" s="80"/>
      <c r="T1059" s="80"/>
      <c r="U1059" s="80"/>
      <c r="V1059" s="80"/>
      <c r="W1059" s="80"/>
      <c r="X1059" s="80"/>
      <c r="Y1059" s="80"/>
      <c r="Z1059" s="80"/>
    </row>
    <row r="1060" spans="1:26" ht="12" customHeight="1">
      <c r="A1060" s="80"/>
      <c r="B1060" s="80"/>
      <c r="C1060" s="80"/>
      <c r="D1060" s="80"/>
      <c r="E1060" s="80"/>
      <c r="F1060" s="80"/>
      <c r="G1060" s="80"/>
      <c r="H1060" s="80"/>
      <c r="I1060" s="80"/>
      <c r="J1060" s="80"/>
      <c r="K1060" s="80"/>
      <c r="L1060" s="80"/>
      <c r="M1060" s="80"/>
      <c r="N1060" s="80"/>
      <c r="O1060" s="80"/>
      <c r="P1060" s="80"/>
      <c r="Q1060" s="80"/>
      <c r="R1060" s="80"/>
      <c r="S1060" s="80"/>
      <c r="T1060" s="80"/>
      <c r="U1060" s="80"/>
      <c r="V1060" s="80"/>
      <c r="W1060" s="80"/>
      <c r="X1060" s="80"/>
      <c r="Y1060" s="80"/>
      <c r="Z1060" s="80"/>
    </row>
    <row r="1061" spans="1:26" ht="12" customHeight="1">
      <c r="A1061" s="80"/>
      <c r="B1061" s="80"/>
      <c r="C1061" s="80"/>
      <c r="D1061" s="80"/>
      <c r="E1061" s="80"/>
      <c r="F1061" s="80"/>
      <c r="G1061" s="80"/>
      <c r="H1061" s="80"/>
      <c r="I1061" s="80"/>
      <c r="J1061" s="80"/>
      <c r="K1061" s="80"/>
      <c r="L1061" s="80"/>
      <c r="M1061" s="80"/>
      <c r="N1061" s="80"/>
      <c r="O1061" s="80"/>
      <c r="P1061" s="80"/>
      <c r="Q1061" s="80"/>
      <c r="R1061" s="80"/>
      <c r="S1061" s="80"/>
      <c r="T1061" s="80"/>
      <c r="U1061" s="80"/>
      <c r="V1061" s="80"/>
      <c r="W1061" s="80"/>
      <c r="X1061" s="80"/>
      <c r="Y1061" s="80"/>
      <c r="Z1061" s="80"/>
    </row>
    <row r="1062" spans="1:26" ht="12" customHeight="1">
      <c r="A1062" s="80"/>
      <c r="B1062" s="80"/>
      <c r="C1062" s="80"/>
      <c r="D1062" s="80"/>
      <c r="E1062" s="80"/>
      <c r="F1062" s="80"/>
      <c r="G1062" s="80"/>
      <c r="H1062" s="80"/>
      <c r="I1062" s="80"/>
      <c r="J1062" s="80"/>
      <c r="K1062" s="80"/>
      <c r="L1062" s="80"/>
      <c r="M1062" s="80"/>
      <c r="N1062" s="80"/>
      <c r="O1062" s="80"/>
      <c r="P1062" s="80"/>
      <c r="Q1062" s="80"/>
      <c r="R1062" s="80"/>
      <c r="S1062" s="80"/>
      <c r="T1062" s="80"/>
      <c r="U1062" s="80"/>
      <c r="V1062" s="80"/>
      <c r="W1062" s="80"/>
      <c r="X1062" s="80"/>
      <c r="Y1062" s="80"/>
      <c r="Z1062" s="80"/>
    </row>
    <row r="1063" spans="1:26" ht="12" customHeight="1">
      <c r="A1063" s="80"/>
      <c r="B1063" s="80"/>
      <c r="C1063" s="80"/>
      <c r="D1063" s="80"/>
      <c r="E1063" s="80"/>
      <c r="F1063" s="80"/>
      <c r="G1063" s="80"/>
      <c r="H1063" s="80"/>
      <c r="I1063" s="80"/>
      <c r="J1063" s="80"/>
      <c r="K1063" s="80"/>
      <c r="L1063" s="80"/>
      <c r="M1063" s="80"/>
      <c r="N1063" s="80"/>
      <c r="O1063" s="80"/>
      <c r="P1063" s="80"/>
      <c r="Q1063" s="80"/>
      <c r="R1063" s="80"/>
      <c r="S1063" s="80"/>
      <c r="T1063" s="80"/>
      <c r="U1063" s="80"/>
      <c r="V1063" s="80"/>
      <c r="W1063" s="80"/>
      <c r="X1063" s="80"/>
      <c r="Y1063" s="80"/>
      <c r="Z1063" s="80"/>
    </row>
    <row r="1064" spans="1:26" ht="12" customHeight="1">
      <c r="A1064" s="80"/>
      <c r="B1064" s="80"/>
      <c r="C1064" s="80"/>
      <c r="D1064" s="80"/>
      <c r="E1064" s="80"/>
      <c r="F1064" s="80"/>
      <c r="G1064" s="80"/>
      <c r="H1064" s="80"/>
      <c r="I1064" s="80"/>
      <c r="J1064" s="80"/>
      <c r="K1064" s="80"/>
      <c r="L1064" s="80"/>
      <c r="M1064" s="80"/>
      <c r="N1064" s="80"/>
      <c r="O1064" s="80"/>
      <c r="P1064" s="80"/>
      <c r="Q1064" s="80"/>
      <c r="R1064" s="80"/>
      <c r="S1064" s="80"/>
      <c r="T1064" s="80"/>
      <c r="U1064" s="80"/>
      <c r="V1064" s="80"/>
      <c r="W1064" s="80"/>
      <c r="X1064" s="80"/>
      <c r="Y1064" s="80"/>
      <c r="Z1064" s="80"/>
    </row>
    <row r="1065" spans="1:26" ht="12" customHeight="1">
      <c r="A1065" s="80"/>
      <c r="B1065" s="80"/>
      <c r="C1065" s="80"/>
      <c r="D1065" s="80"/>
      <c r="E1065" s="80"/>
      <c r="F1065" s="80"/>
      <c r="G1065" s="80"/>
      <c r="H1065" s="80"/>
      <c r="I1065" s="80"/>
      <c r="J1065" s="80"/>
      <c r="K1065" s="80"/>
      <c r="L1065" s="80"/>
      <c r="M1065" s="80"/>
      <c r="N1065" s="80"/>
      <c r="O1065" s="80"/>
      <c r="P1065" s="80"/>
      <c r="Q1065" s="80"/>
      <c r="R1065" s="80"/>
      <c r="S1065" s="80"/>
      <c r="T1065" s="80"/>
      <c r="U1065" s="80"/>
      <c r="V1065" s="80"/>
      <c r="W1065" s="80"/>
      <c r="X1065" s="80"/>
      <c r="Y1065" s="80"/>
      <c r="Z1065" s="80"/>
    </row>
    <row r="1066" spans="1:26" ht="12" customHeight="1">
      <c r="A1066" s="80"/>
      <c r="B1066" s="80"/>
      <c r="C1066" s="80"/>
      <c r="D1066" s="80"/>
      <c r="E1066" s="80"/>
      <c r="F1066" s="80"/>
      <c r="G1066" s="80"/>
      <c r="H1066" s="80"/>
      <c r="I1066" s="80"/>
      <c r="J1066" s="80"/>
      <c r="K1066" s="80"/>
      <c r="L1066" s="80"/>
      <c r="M1066" s="80"/>
      <c r="N1066" s="80"/>
      <c r="O1066" s="80"/>
      <c r="P1066" s="80"/>
      <c r="Q1066" s="80"/>
      <c r="R1066" s="80"/>
      <c r="S1066" s="80"/>
      <c r="T1066" s="80"/>
      <c r="U1066" s="80"/>
      <c r="V1066" s="80"/>
      <c r="W1066" s="80"/>
      <c r="X1066" s="80"/>
      <c r="Y1066" s="80"/>
      <c r="Z1066" s="80"/>
    </row>
    <row r="1067" spans="1:26" ht="12" customHeight="1">
      <c r="A1067" s="80"/>
      <c r="B1067" s="80"/>
      <c r="C1067" s="80"/>
      <c r="D1067" s="80"/>
      <c r="E1067" s="80"/>
      <c r="F1067" s="80"/>
      <c r="G1067" s="80"/>
      <c r="H1067" s="80"/>
      <c r="I1067" s="80"/>
      <c r="J1067" s="80"/>
      <c r="K1067" s="80"/>
      <c r="L1067" s="80"/>
      <c r="M1067" s="80"/>
      <c r="N1067" s="80"/>
      <c r="O1067" s="80"/>
      <c r="P1067" s="80"/>
      <c r="Q1067" s="80"/>
      <c r="R1067" s="80"/>
      <c r="S1067" s="80"/>
      <c r="T1067" s="80"/>
      <c r="U1067" s="80"/>
      <c r="V1067" s="80"/>
      <c r="W1067" s="80"/>
      <c r="X1067" s="80"/>
      <c r="Y1067" s="80"/>
      <c r="Z1067" s="80"/>
    </row>
    <row r="1068" spans="1:26" ht="12" customHeight="1">
      <c r="A1068" s="80"/>
      <c r="B1068" s="80"/>
      <c r="C1068" s="80"/>
      <c r="D1068" s="80"/>
      <c r="E1068" s="80"/>
      <c r="F1068" s="80"/>
      <c r="G1068" s="80"/>
      <c r="H1068" s="80"/>
      <c r="I1068" s="80"/>
      <c r="J1068" s="80"/>
      <c r="K1068" s="80"/>
      <c r="L1068" s="80"/>
      <c r="M1068" s="80"/>
      <c r="N1068" s="80"/>
      <c r="O1068" s="80"/>
      <c r="P1068" s="80"/>
      <c r="Q1068" s="80"/>
      <c r="R1068" s="80"/>
      <c r="S1068" s="80"/>
      <c r="T1068" s="80"/>
      <c r="U1068" s="80"/>
      <c r="V1068" s="80"/>
      <c r="W1068" s="80"/>
      <c r="X1068" s="80"/>
      <c r="Y1068" s="80"/>
      <c r="Z1068" s="80"/>
    </row>
    <row r="1069" spans="1:26" ht="12" customHeight="1">
      <c r="A1069" s="80"/>
      <c r="B1069" s="80"/>
      <c r="C1069" s="80"/>
      <c r="D1069" s="80"/>
      <c r="E1069" s="80"/>
      <c r="F1069" s="80"/>
      <c r="G1069" s="80"/>
      <c r="H1069" s="80"/>
      <c r="I1069" s="80"/>
      <c r="J1069" s="80"/>
      <c r="K1069" s="80"/>
      <c r="L1069" s="80"/>
      <c r="M1069" s="80"/>
      <c r="N1069" s="80"/>
      <c r="O1069" s="80"/>
      <c r="P1069" s="80"/>
      <c r="Q1069" s="80"/>
      <c r="R1069" s="80"/>
      <c r="S1069" s="80"/>
      <c r="T1069" s="80"/>
      <c r="U1069" s="80"/>
      <c r="V1069" s="80"/>
      <c r="W1069" s="80"/>
      <c r="X1069" s="80"/>
      <c r="Y1069" s="80"/>
      <c r="Z1069" s="80"/>
    </row>
    <row r="1070" spans="1:26" ht="12" customHeight="1">
      <c r="A1070" s="80"/>
      <c r="B1070" s="80"/>
      <c r="C1070" s="80"/>
      <c r="D1070" s="80"/>
      <c r="E1070" s="80"/>
      <c r="F1070" s="80"/>
      <c r="G1070" s="80"/>
      <c r="H1070" s="80"/>
      <c r="I1070" s="80"/>
      <c r="J1070" s="80"/>
      <c r="K1070" s="80"/>
      <c r="L1070" s="80"/>
      <c r="M1070" s="80"/>
      <c r="N1070" s="80"/>
      <c r="O1070" s="80"/>
      <c r="P1070" s="80"/>
      <c r="Q1070" s="80"/>
      <c r="R1070" s="80"/>
      <c r="S1070" s="80"/>
      <c r="T1070" s="80"/>
      <c r="U1070" s="80"/>
      <c r="V1070" s="80"/>
      <c r="W1070" s="80"/>
      <c r="X1070" s="80"/>
      <c r="Y1070" s="80"/>
      <c r="Z1070" s="80"/>
    </row>
    <row r="1071" spans="1:26" ht="12" customHeight="1">
      <c r="A1071" s="80"/>
      <c r="B1071" s="80"/>
      <c r="C1071" s="80"/>
      <c r="D1071" s="80"/>
      <c r="E1071" s="80"/>
      <c r="F1071" s="80"/>
      <c r="G1071" s="80"/>
      <c r="H1071" s="80"/>
      <c r="I1071" s="80"/>
      <c r="J1071" s="80"/>
      <c r="K1071" s="80"/>
      <c r="L1071" s="80"/>
      <c r="M1071" s="80"/>
      <c r="N1071" s="80"/>
      <c r="O1071" s="80"/>
      <c r="P1071" s="80"/>
      <c r="Q1071" s="80"/>
      <c r="R1071" s="80"/>
      <c r="S1071" s="80"/>
      <c r="T1071" s="80"/>
      <c r="U1071" s="80"/>
      <c r="V1071" s="80"/>
      <c r="W1071" s="80"/>
      <c r="X1071" s="80"/>
      <c r="Y1071" s="80"/>
      <c r="Z1071" s="80"/>
    </row>
    <row r="1072" spans="1:26" ht="12" customHeight="1">
      <c r="A1072" s="80"/>
      <c r="B1072" s="80"/>
      <c r="C1072" s="80"/>
      <c r="D1072" s="80"/>
      <c r="E1072" s="80"/>
      <c r="F1072" s="80"/>
      <c r="G1072" s="80"/>
      <c r="H1072" s="80"/>
      <c r="I1072" s="80"/>
      <c r="J1072" s="80"/>
      <c r="K1072" s="80"/>
      <c r="L1072" s="80"/>
      <c r="M1072" s="80"/>
      <c r="N1072" s="80"/>
      <c r="O1072" s="80"/>
      <c r="P1072" s="80"/>
      <c r="Q1072" s="80"/>
      <c r="R1072" s="80"/>
      <c r="S1072" s="80"/>
      <c r="T1072" s="80"/>
      <c r="U1072" s="80"/>
      <c r="V1072" s="80"/>
      <c r="W1072" s="80"/>
      <c r="X1072" s="80"/>
      <c r="Y1072" s="80"/>
      <c r="Z1072" s="80"/>
    </row>
    <row r="1073" spans="1:26" ht="12" customHeight="1">
      <c r="A1073" s="80"/>
      <c r="B1073" s="80"/>
      <c r="C1073" s="80"/>
      <c r="D1073" s="80"/>
      <c r="E1073" s="80"/>
      <c r="F1073" s="80"/>
      <c r="G1073" s="80"/>
      <c r="H1073" s="80"/>
      <c r="I1073" s="80"/>
      <c r="J1073" s="80"/>
      <c r="K1073" s="80"/>
      <c r="L1073" s="80"/>
      <c r="M1073" s="80"/>
      <c r="N1073" s="80"/>
      <c r="O1073" s="80"/>
      <c r="P1073" s="80"/>
      <c r="Q1073" s="80"/>
      <c r="R1073" s="80"/>
      <c r="S1073" s="80"/>
      <c r="T1073" s="80"/>
      <c r="U1073" s="80"/>
      <c r="V1073" s="80"/>
      <c r="W1073" s="80"/>
      <c r="X1073" s="80"/>
      <c r="Y1073" s="80"/>
      <c r="Z1073" s="80"/>
    </row>
    <row r="1074" spans="1:26" ht="12" customHeight="1">
      <c r="A1074" s="80"/>
      <c r="B1074" s="80"/>
      <c r="C1074" s="80"/>
      <c r="D1074" s="80"/>
      <c r="E1074" s="80"/>
      <c r="F1074" s="80"/>
      <c r="G1074" s="80"/>
      <c r="H1074" s="80"/>
      <c r="I1074" s="80"/>
      <c r="J1074" s="80"/>
      <c r="K1074" s="80"/>
      <c r="L1074" s="80"/>
      <c r="M1074" s="80"/>
      <c r="N1074" s="80"/>
      <c r="O1074" s="80"/>
      <c r="P1074" s="80"/>
      <c r="Q1074" s="80"/>
      <c r="R1074" s="80"/>
      <c r="S1074" s="80"/>
      <c r="T1074" s="80"/>
      <c r="U1074" s="80"/>
      <c r="V1074" s="80"/>
      <c r="W1074" s="80"/>
      <c r="X1074" s="80"/>
      <c r="Y1074" s="80"/>
      <c r="Z1074" s="80"/>
    </row>
    <row r="1075" spans="1:26" ht="12" customHeight="1">
      <c r="A1075" s="80"/>
      <c r="B1075" s="80"/>
      <c r="C1075" s="80"/>
      <c r="D1075" s="80"/>
      <c r="E1075" s="80"/>
      <c r="F1075" s="80"/>
      <c r="G1075" s="80"/>
      <c r="H1075" s="80"/>
      <c r="I1075" s="80"/>
      <c r="J1075" s="80"/>
      <c r="K1075" s="80"/>
      <c r="L1075" s="80"/>
      <c r="M1075" s="80"/>
      <c r="N1075" s="80"/>
      <c r="O1075" s="80"/>
      <c r="P1075" s="80"/>
      <c r="Q1075" s="80"/>
      <c r="R1075" s="80"/>
      <c r="S1075" s="80"/>
      <c r="T1075" s="80"/>
      <c r="U1075" s="80"/>
      <c r="V1075" s="80"/>
      <c r="W1075" s="80"/>
      <c r="X1075" s="80"/>
      <c r="Y1075" s="80"/>
      <c r="Z1075" s="80"/>
    </row>
    <row r="1076" spans="1:26" ht="12" customHeight="1">
      <c r="A1076" s="80"/>
      <c r="B1076" s="80"/>
      <c r="C1076" s="80"/>
      <c r="D1076" s="80"/>
      <c r="E1076" s="80"/>
      <c r="F1076" s="80"/>
      <c r="G1076" s="80"/>
      <c r="H1076" s="80"/>
      <c r="I1076" s="80"/>
      <c r="J1076" s="80"/>
      <c r="K1076" s="80"/>
      <c r="L1076" s="80"/>
      <c r="M1076" s="80"/>
      <c r="N1076" s="80"/>
      <c r="O1076" s="80"/>
      <c r="P1076" s="80"/>
      <c r="Q1076" s="80"/>
      <c r="R1076" s="80"/>
      <c r="S1076" s="80"/>
      <c r="T1076" s="80"/>
      <c r="U1076" s="80"/>
      <c r="V1076" s="80"/>
      <c r="W1076" s="80"/>
      <c r="X1076" s="80"/>
      <c r="Y1076" s="80"/>
      <c r="Z1076" s="80"/>
    </row>
    <row r="1077" spans="1:26" ht="12" customHeight="1">
      <c r="A1077" s="80"/>
      <c r="B1077" s="80"/>
      <c r="C1077" s="80"/>
      <c r="D1077" s="80"/>
      <c r="E1077" s="80"/>
      <c r="F1077" s="80"/>
      <c r="G1077" s="80"/>
      <c r="H1077" s="80"/>
      <c r="I1077" s="80"/>
      <c r="J1077" s="80"/>
      <c r="K1077" s="80"/>
      <c r="L1077" s="80"/>
      <c r="M1077" s="80"/>
      <c r="N1077" s="80"/>
      <c r="O1077" s="80"/>
      <c r="P1077" s="80"/>
      <c r="Q1077" s="80"/>
      <c r="R1077" s="80"/>
      <c r="S1077" s="80"/>
      <c r="T1077" s="80"/>
      <c r="U1077" s="80"/>
      <c r="V1077" s="80"/>
      <c r="W1077" s="80"/>
      <c r="X1077" s="80"/>
      <c r="Y1077" s="80"/>
      <c r="Z1077" s="80"/>
    </row>
    <row r="1078" spans="1:26" ht="12" customHeight="1">
      <c r="A1078" s="80"/>
      <c r="B1078" s="80"/>
      <c r="C1078" s="80"/>
      <c r="D1078" s="80"/>
      <c r="E1078" s="80"/>
      <c r="F1078" s="80"/>
      <c r="G1078" s="80"/>
      <c r="H1078" s="80"/>
      <c r="I1078" s="80"/>
      <c r="J1078" s="80"/>
      <c r="K1078" s="80"/>
      <c r="L1078" s="80"/>
      <c r="M1078" s="80"/>
      <c r="N1078" s="80"/>
      <c r="O1078" s="80"/>
      <c r="P1078" s="80"/>
      <c r="Q1078" s="80"/>
      <c r="R1078" s="80"/>
      <c r="S1078" s="80"/>
      <c r="T1078" s="80"/>
      <c r="U1078" s="80"/>
      <c r="V1078" s="80"/>
      <c r="W1078" s="80"/>
      <c r="X1078" s="80"/>
      <c r="Y1078" s="80"/>
      <c r="Z1078" s="80"/>
    </row>
    <row r="1079" spans="1:26" ht="12" customHeight="1">
      <c r="A1079" s="80"/>
      <c r="B1079" s="80"/>
      <c r="C1079" s="80"/>
      <c r="D1079" s="80"/>
      <c r="E1079" s="80"/>
      <c r="F1079" s="80"/>
      <c r="G1079" s="80"/>
      <c r="H1079" s="80"/>
      <c r="I1079" s="80"/>
      <c r="J1079" s="80"/>
      <c r="K1079" s="80"/>
      <c r="L1079" s="80"/>
      <c r="M1079" s="80"/>
      <c r="N1079" s="80"/>
      <c r="O1079" s="80"/>
      <c r="P1079" s="80"/>
      <c r="Q1079" s="80"/>
      <c r="R1079" s="80"/>
      <c r="S1079" s="80"/>
      <c r="T1079" s="80"/>
      <c r="U1079" s="80"/>
      <c r="V1079" s="80"/>
      <c r="W1079" s="80"/>
      <c r="X1079" s="80"/>
      <c r="Y1079" s="80"/>
      <c r="Z1079" s="80"/>
    </row>
    <row r="1080" spans="1:26" ht="12" customHeight="1">
      <c r="A1080" s="80"/>
      <c r="B1080" s="80"/>
      <c r="C1080" s="80"/>
      <c r="D1080" s="80"/>
      <c r="E1080" s="80"/>
      <c r="F1080" s="80"/>
      <c r="G1080" s="80"/>
      <c r="H1080" s="80"/>
      <c r="I1080" s="80"/>
      <c r="J1080" s="80"/>
      <c r="K1080" s="80"/>
      <c r="L1080" s="80"/>
      <c r="M1080" s="80"/>
      <c r="N1080" s="80"/>
      <c r="O1080" s="80"/>
      <c r="P1080" s="80"/>
      <c r="Q1080" s="80"/>
      <c r="R1080" s="80"/>
      <c r="S1080" s="80"/>
      <c r="T1080" s="80"/>
      <c r="U1080" s="80"/>
      <c r="V1080" s="80"/>
      <c r="W1080" s="80"/>
      <c r="X1080" s="80"/>
      <c r="Y1080" s="80"/>
      <c r="Z1080" s="80"/>
    </row>
    <row r="1081" spans="1:26" ht="12" customHeight="1">
      <c r="A1081" s="80"/>
      <c r="B1081" s="80"/>
      <c r="C1081" s="80"/>
      <c r="D1081" s="80"/>
      <c r="E1081" s="80"/>
      <c r="F1081" s="80"/>
      <c r="G1081" s="80"/>
      <c r="H1081" s="80"/>
      <c r="I1081" s="80"/>
      <c r="J1081" s="80"/>
      <c r="K1081" s="80"/>
      <c r="L1081" s="80"/>
      <c r="M1081" s="80"/>
      <c r="N1081" s="80"/>
      <c r="O1081" s="80"/>
      <c r="P1081" s="80"/>
      <c r="Q1081" s="80"/>
      <c r="R1081" s="80"/>
      <c r="S1081" s="80"/>
      <c r="T1081" s="80"/>
      <c r="U1081" s="80"/>
      <c r="V1081" s="80"/>
      <c r="W1081" s="80"/>
      <c r="X1081" s="80"/>
      <c r="Y1081" s="80"/>
      <c r="Z1081" s="80"/>
    </row>
    <row r="1082" spans="1:26" ht="12" customHeight="1">
      <c r="A1082" s="80"/>
      <c r="B1082" s="80"/>
      <c r="C1082" s="80"/>
      <c r="D1082" s="80"/>
      <c r="E1082" s="80"/>
      <c r="F1082" s="80"/>
      <c r="G1082" s="80"/>
      <c r="H1082" s="80"/>
      <c r="I1082" s="80"/>
      <c r="J1082" s="80"/>
      <c r="K1082" s="80"/>
      <c r="L1082" s="80"/>
      <c r="M1082" s="80"/>
      <c r="N1082" s="80"/>
      <c r="O1082" s="80"/>
      <c r="P1082" s="80"/>
      <c r="Q1082" s="80"/>
      <c r="R1082" s="80"/>
      <c r="S1082" s="80"/>
      <c r="T1082" s="80"/>
      <c r="U1082" s="80"/>
      <c r="V1082" s="80"/>
      <c r="W1082" s="80"/>
      <c r="X1082" s="80"/>
      <c r="Y1082" s="80"/>
      <c r="Z1082" s="80"/>
    </row>
    <row r="1083" spans="1:26" ht="12" customHeight="1">
      <c r="A1083" s="80"/>
      <c r="B1083" s="80"/>
      <c r="C1083" s="80"/>
      <c r="D1083" s="80"/>
      <c r="E1083" s="80"/>
      <c r="F1083" s="80"/>
      <c r="G1083" s="80"/>
      <c r="H1083" s="80"/>
      <c r="I1083" s="80"/>
      <c r="J1083" s="80"/>
      <c r="K1083" s="80"/>
      <c r="L1083" s="80"/>
      <c r="M1083" s="80"/>
      <c r="N1083" s="80"/>
      <c r="O1083" s="80"/>
      <c r="P1083" s="80"/>
      <c r="Q1083" s="80"/>
      <c r="R1083" s="80"/>
      <c r="S1083" s="80"/>
      <c r="T1083" s="80"/>
      <c r="U1083" s="80"/>
      <c r="V1083" s="80"/>
      <c r="W1083" s="80"/>
      <c r="X1083" s="80"/>
      <c r="Y1083" s="80"/>
      <c r="Z1083" s="80"/>
    </row>
    <row r="1084" spans="1:26" ht="12" customHeight="1">
      <c r="A1084" s="80"/>
      <c r="B1084" s="80"/>
      <c r="C1084" s="80"/>
      <c r="D1084" s="80"/>
      <c r="E1084" s="80"/>
      <c r="F1084" s="80"/>
      <c r="G1084" s="80"/>
      <c r="H1084" s="80"/>
      <c r="I1084" s="80"/>
      <c r="J1084" s="80"/>
      <c r="K1084" s="80"/>
      <c r="L1084" s="80"/>
      <c r="M1084" s="80"/>
      <c r="N1084" s="80"/>
      <c r="O1084" s="80"/>
      <c r="P1084" s="80"/>
      <c r="Q1084" s="80"/>
      <c r="R1084" s="80"/>
      <c r="S1084" s="80"/>
      <c r="T1084" s="80"/>
      <c r="U1084" s="80"/>
      <c r="V1084" s="80"/>
      <c r="W1084" s="80"/>
      <c r="X1084" s="80"/>
      <c r="Y1084" s="80"/>
      <c r="Z1084" s="80"/>
    </row>
    <row r="1085" spans="1:26" ht="12" customHeight="1">
      <c r="A1085" s="80"/>
      <c r="B1085" s="80"/>
      <c r="C1085" s="80"/>
      <c r="D1085" s="80"/>
      <c r="E1085" s="80"/>
      <c r="F1085" s="80"/>
      <c r="G1085" s="80"/>
      <c r="H1085" s="80"/>
      <c r="I1085" s="80"/>
      <c r="J1085" s="80"/>
      <c r="K1085" s="80"/>
      <c r="L1085" s="80"/>
      <c r="M1085" s="80"/>
      <c r="N1085" s="80"/>
      <c r="O1085" s="80"/>
      <c r="P1085" s="80"/>
      <c r="Q1085" s="80"/>
      <c r="R1085" s="80"/>
      <c r="S1085" s="80"/>
      <c r="T1085" s="80"/>
      <c r="U1085" s="80"/>
      <c r="V1085" s="80"/>
      <c r="W1085" s="80"/>
      <c r="X1085" s="80"/>
      <c r="Y1085" s="80"/>
      <c r="Z1085" s="80"/>
    </row>
    <row r="1086" spans="1:26" ht="12" customHeight="1">
      <c r="A1086" s="80"/>
      <c r="B1086" s="80"/>
      <c r="C1086" s="80"/>
      <c r="D1086" s="80"/>
      <c r="E1086" s="80"/>
      <c r="F1086" s="80"/>
      <c r="G1086" s="80"/>
      <c r="H1086" s="80"/>
      <c r="I1086" s="80"/>
      <c r="J1086" s="80"/>
      <c r="K1086" s="80"/>
      <c r="L1086" s="80"/>
      <c r="M1086" s="80"/>
      <c r="N1086" s="80"/>
      <c r="O1086" s="80"/>
      <c r="P1086" s="80"/>
      <c r="Q1086" s="80"/>
      <c r="R1086" s="80"/>
      <c r="S1086" s="80"/>
      <c r="T1086" s="80"/>
      <c r="U1086" s="80"/>
      <c r="V1086" s="80"/>
      <c r="W1086" s="80"/>
      <c r="X1086" s="80"/>
      <c r="Y1086" s="80"/>
      <c r="Z1086" s="80"/>
    </row>
    <row r="1087" spans="1:26" ht="12" customHeight="1">
      <c r="A1087" s="80"/>
      <c r="B1087" s="80"/>
      <c r="C1087" s="80"/>
      <c r="D1087" s="80"/>
      <c r="E1087" s="80"/>
      <c r="F1087" s="80"/>
      <c r="G1087" s="80"/>
      <c r="H1087" s="80"/>
      <c r="I1087" s="80"/>
      <c r="J1087" s="80"/>
      <c r="K1087" s="80"/>
      <c r="L1087" s="80"/>
      <c r="M1087" s="80"/>
      <c r="N1087" s="80"/>
      <c r="O1087" s="80"/>
      <c r="P1087" s="80"/>
      <c r="Q1087" s="80"/>
      <c r="R1087" s="80"/>
      <c r="S1087" s="80"/>
      <c r="T1087" s="80"/>
      <c r="U1087" s="80"/>
      <c r="V1087" s="80"/>
      <c r="W1087" s="80"/>
      <c r="X1087" s="80"/>
      <c r="Y1087" s="80"/>
      <c r="Z1087" s="80"/>
    </row>
    <row r="1088" spans="1:26" ht="12" customHeight="1">
      <c r="A1088" s="80"/>
      <c r="B1088" s="80"/>
      <c r="C1088" s="80"/>
      <c r="D1088" s="80"/>
      <c r="E1088" s="80"/>
      <c r="F1088" s="80"/>
      <c r="G1088" s="80"/>
      <c r="H1088" s="80"/>
      <c r="I1088" s="80"/>
      <c r="J1088" s="80"/>
      <c r="K1088" s="80"/>
      <c r="L1088" s="80"/>
      <c r="M1088" s="80"/>
      <c r="N1088" s="80"/>
      <c r="O1088" s="80"/>
      <c r="P1088" s="80"/>
      <c r="Q1088" s="80"/>
      <c r="R1088" s="80"/>
      <c r="S1088" s="80"/>
      <c r="T1088" s="80"/>
      <c r="U1088" s="80"/>
      <c r="V1088" s="80"/>
      <c r="W1088" s="80"/>
      <c r="X1088" s="80"/>
      <c r="Y1088" s="80"/>
      <c r="Z1088" s="80"/>
    </row>
    <row r="1089" spans="1:26" ht="12" customHeight="1">
      <c r="A1089" s="80"/>
      <c r="B1089" s="80"/>
      <c r="C1089" s="80"/>
      <c r="D1089" s="80"/>
      <c r="E1089" s="80"/>
      <c r="F1089" s="80"/>
      <c r="G1089" s="80"/>
      <c r="H1089" s="80"/>
      <c r="I1089" s="80"/>
      <c r="J1089" s="80"/>
      <c r="K1089" s="80"/>
      <c r="L1089" s="80"/>
      <c r="M1089" s="80"/>
      <c r="N1089" s="80"/>
      <c r="O1089" s="80"/>
      <c r="P1089" s="80"/>
      <c r="Q1089" s="80"/>
      <c r="R1089" s="80"/>
      <c r="S1089" s="80"/>
      <c r="T1089" s="80"/>
      <c r="U1089" s="80"/>
      <c r="V1089" s="80"/>
      <c r="W1089" s="80"/>
      <c r="X1089" s="80"/>
      <c r="Y1089" s="80"/>
      <c r="Z1089" s="80"/>
    </row>
    <row r="1090" spans="1:26" ht="12" customHeight="1">
      <c r="A1090" s="80"/>
      <c r="B1090" s="80"/>
      <c r="C1090" s="80"/>
      <c r="D1090" s="80"/>
      <c r="E1090" s="80"/>
      <c r="F1090" s="80"/>
      <c r="G1090" s="80"/>
      <c r="H1090" s="80"/>
      <c r="I1090" s="80"/>
      <c r="J1090" s="80"/>
      <c r="K1090" s="80"/>
      <c r="L1090" s="80"/>
      <c r="M1090" s="80"/>
      <c r="N1090" s="80"/>
      <c r="O1090" s="80"/>
      <c r="P1090" s="80"/>
      <c r="Q1090" s="80"/>
      <c r="R1090" s="80"/>
      <c r="S1090" s="80"/>
      <c r="T1090" s="80"/>
      <c r="U1090" s="80"/>
      <c r="V1090" s="80"/>
      <c r="W1090" s="80"/>
      <c r="X1090" s="80"/>
      <c r="Y1090" s="80"/>
      <c r="Z1090" s="80"/>
    </row>
    <row r="1091" spans="1:26" ht="12" customHeight="1">
      <c r="A1091" s="80"/>
      <c r="B1091" s="80"/>
      <c r="C1091" s="80"/>
      <c r="D1091" s="80"/>
      <c r="E1091" s="80"/>
      <c r="F1091" s="80"/>
      <c r="G1091" s="80"/>
      <c r="H1091" s="80"/>
      <c r="I1091" s="80"/>
      <c r="J1091" s="80"/>
      <c r="K1091" s="80"/>
      <c r="L1091" s="80"/>
      <c r="M1091" s="80"/>
      <c r="N1091" s="80"/>
      <c r="O1091" s="80"/>
      <c r="P1091" s="80"/>
      <c r="Q1091" s="80"/>
      <c r="R1091" s="80"/>
      <c r="S1091" s="80"/>
      <c r="T1091" s="80"/>
      <c r="U1091" s="80"/>
      <c r="V1091" s="80"/>
      <c r="W1091" s="80"/>
      <c r="X1091" s="80"/>
      <c r="Y1091" s="80"/>
      <c r="Z1091" s="80"/>
    </row>
    <row r="1092" spans="1:26" ht="12" customHeight="1">
      <c r="A1092" s="80"/>
      <c r="B1092" s="80"/>
      <c r="C1092" s="80"/>
      <c r="D1092" s="80"/>
      <c r="E1092" s="80"/>
      <c r="F1092" s="80"/>
      <c r="G1092" s="80"/>
      <c r="H1092" s="80"/>
      <c r="I1092" s="80"/>
      <c r="J1092" s="80"/>
      <c r="K1092" s="80"/>
      <c r="L1092" s="80"/>
      <c r="M1092" s="80"/>
      <c r="N1092" s="80"/>
      <c r="O1092" s="80"/>
      <c r="P1092" s="80"/>
      <c r="Q1092" s="80"/>
      <c r="R1092" s="80"/>
      <c r="S1092" s="80"/>
      <c r="T1092" s="80"/>
      <c r="U1092" s="80"/>
      <c r="V1092" s="80"/>
      <c r="W1092" s="80"/>
      <c r="X1092" s="80"/>
      <c r="Y1092" s="80"/>
      <c r="Z1092" s="80"/>
    </row>
    <row r="1093" spans="1:26" ht="12" customHeight="1">
      <c r="A1093" s="80"/>
      <c r="B1093" s="80"/>
      <c r="C1093" s="80"/>
      <c r="D1093" s="80"/>
      <c r="E1093" s="80"/>
      <c r="F1093" s="80"/>
      <c r="G1093" s="80"/>
      <c r="H1093" s="80"/>
      <c r="I1093" s="80"/>
      <c r="J1093" s="80"/>
      <c r="K1093" s="80"/>
      <c r="L1093" s="80"/>
      <c r="M1093" s="80"/>
      <c r="N1093" s="80"/>
      <c r="O1093" s="80"/>
      <c r="P1093" s="80"/>
      <c r="Q1093" s="80"/>
      <c r="R1093" s="80"/>
      <c r="S1093" s="80"/>
      <c r="T1093" s="80"/>
      <c r="U1093" s="80"/>
      <c r="V1093" s="80"/>
      <c r="W1093" s="80"/>
      <c r="X1093" s="80"/>
      <c r="Y1093" s="80"/>
      <c r="Z1093" s="80"/>
    </row>
    <row r="1094" spans="1:26" ht="12" customHeight="1">
      <c r="A1094" s="80"/>
      <c r="B1094" s="80"/>
      <c r="C1094" s="80"/>
      <c r="D1094" s="80"/>
      <c r="E1094" s="80"/>
      <c r="F1094" s="80"/>
      <c r="G1094" s="80"/>
      <c r="H1094" s="80"/>
      <c r="I1094" s="80"/>
      <c r="J1094" s="80"/>
      <c r="K1094" s="80"/>
      <c r="L1094" s="80"/>
      <c r="M1094" s="80"/>
      <c r="N1094" s="80"/>
      <c r="O1094" s="80"/>
      <c r="P1094" s="80"/>
      <c r="Q1094" s="80"/>
      <c r="R1094" s="80"/>
      <c r="S1094" s="80"/>
      <c r="T1094" s="80"/>
      <c r="U1094" s="80"/>
      <c r="V1094" s="80"/>
      <c r="W1094" s="80"/>
      <c r="X1094" s="80"/>
      <c r="Y1094" s="80"/>
      <c r="Z1094" s="80"/>
    </row>
    <row r="1095" spans="1:26" ht="12" customHeight="1">
      <c r="A1095" s="80"/>
      <c r="B1095" s="80"/>
      <c r="C1095" s="80"/>
      <c r="D1095" s="80"/>
      <c r="E1095" s="80"/>
      <c r="F1095" s="80"/>
      <c r="G1095" s="80"/>
      <c r="H1095" s="80"/>
      <c r="I1095" s="80"/>
      <c r="J1095" s="80"/>
      <c r="K1095" s="80"/>
      <c r="L1095" s="80"/>
      <c r="M1095" s="80"/>
      <c r="N1095" s="80"/>
      <c r="O1095" s="80"/>
      <c r="P1095" s="80"/>
      <c r="Q1095" s="80"/>
      <c r="R1095" s="80"/>
      <c r="S1095" s="80"/>
      <c r="T1095" s="80"/>
      <c r="U1095" s="80"/>
      <c r="V1095" s="80"/>
      <c r="W1095" s="80"/>
      <c r="X1095" s="80"/>
      <c r="Y1095" s="80"/>
      <c r="Z1095" s="80"/>
    </row>
    <row r="1096" spans="1:26" ht="12" customHeight="1">
      <c r="A1096" s="80"/>
      <c r="B1096" s="80"/>
      <c r="C1096" s="80"/>
      <c r="D1096" s="80"/>
      <c r="E1096" s="80"/>
      <c r="F1096" s="80"/>
      <c r="G1096" s="80"/>
      <c r="H1096" s="80"/>
      <c r="I1096" s="80"/>
      <c r="J1096" s="80"/>
      <c r="K1096" s="80"/>
      <c r="L1096" s="80"/>
      <c r="M1096" s="80"/>
      <c r="N1096" s="80"/>
      <c r="O1096" s="80"/>
      <c r="P1096" s="80"/>
      <c r="Q1096" s="80"/>
      <c r="R1096" s="80"/>
      <c r="S1096" s="80"/>
      <c r="T1096" s="80"/>
      <c r="U1096" s="80"/>
      <c r="V1096" s="80"/>
      <c r="W1096" s="80"/>
      <c r="X1096" s="80"/>
      <c r="Y1096" s="80"/>
      <c r="Z1096" s="80"/>
    </row>
    <row r="1097" spans="1:26" ht="12" customHeight="1">
      <c r="A1097" s="80"/>
      <c r="B1097" s="80"/>
      <c r="C1097" s="80"/>
      <c r="D1097" s="80"/>
      <c r="E1097" s="80"/>
      <c r="F1097" s="80"/>
      <c r="G1097" s="80"/>
      <c r="H1097" s="80"/>
      <c r="I1097" s="80"/>
      <c r="J1097" s="80"/>
      <c r="K1097" s="80"/>
      <c r="L1097" s="80"/>
      <c r="M1097" s="80"/>
      <c r="N1097" s="80"/>
      <c r="O1097" s="80"/>
      <c r="P1097" s="80"/>
      <c r="Q1097" s="80"/>
      <c r="R1097" s="80"/>
      <c r="S1097" s="80"/>
      <c r="T1097" s="80"/>
      <c r="U1097" s="80"/>
      <c r="V1097" s="80"/>
      <c r="W1097" s="80"/>
      <c r="X1097" s="80"/>
      <c r="Y1097" s="80"/>
      <c r="Z1097" s="80"/>
    </row>
    <row r="1098" spans="1:26" ht="12" customHeight="1">
      <c r="A1098" s="80"/>
      <c r="B1098" s="80"/>
      <c r="C1098" s="80"/>
      <c r="D1098" s="80"/>
      <c r="E1098" s="80"/>
      <c r="F1098" s="80"/>
      <c r="G1098" s="80"/>
      <c r="H1098" s="80"/>
      <c r="I1098" s="80"/>
      <c r="J1098" s="80"/>
      <c r="K1098" s="80"/>
      <c r="L1098" s="80"/>
      <c r="M1098" s="80"/>
      <c r="N1098" s="80"/>
      <c r="O1098" s="80"/>
      <c r="P1098" s="80"/>
      <c r="Q1098" s="80"/>
      <c r="R1098" s="80"/>
      <c r="S1098" s="80"/>
      <c r="T1098" s="80"/>
      <c r="U1098" s="80"/>
      <c r="V1098" s="80"/>
      <c r="W1098" s="80"/>
      <c r="X1098" s="80"/>
      <c r="Y1098" s="80"/>
      <c r="Z1098" s="80"/>
    </row>
  </sheetData>
  <sheetProtection algorithmName="SHA-512" hashValue="aq7vJdGUvNBvat8MRAjp3nbrbGNJ8qN20ZkYhaFfC8Qz6GcU048enpprzNksZ4W8g8bUwC4t/TjHngVbBVhxsg==" saltValue="narpJciFUnx1woJY6pgLAA==" spinCount="100000" sheet="1" objects="1" scenarios="1"/>
  <customSheetViews>
    <customSheetView guid="{80DBB23A-788A-4876-A46F-C8CD77F4CEEC}" showGridLines="0" fitToPage="1" topLeftCell="A272">
      <selection activeCell="E253" sqref="E253"/>
      <pageMargins left="0.7" right="0.7" top="0.75" bottom="0.75" header="0" footer="0"/>
      <pageSetup fitToHeight="0" orientation="portrait"/>
    </customSheetView>
    <customSheetView guid="{E56CFA07-B62D-4672-9EDE-094AE1102D0C}" showGridLines="0" fitToPage="1">
      <selection activeCell="E253" sqref="E253"/>
      <pageMargins left="0.7" right="0.7" top="0.75" bottom="0.75" header="0" footer="0"/>
      <pageSetup fitToHeight="0" orientation="portrait"/>
    </customSheetView>
    <customSheetView guid="{FB8FBA87-37E8-4FC2-B783-5AECFD22DC45}" showGridLines="0" fitToPage="1">
      <selection activeCell="E11" sqref="E11"/>
      <pageMargins left="0.7" right="0.7" top="0.75" bottom="0.75" header="0" footer="0"/>
      <pageSetup fitToHeight="0" orientation="portrait" r:id="rId1"/>
    </customSheetView>
  </customSheetViews>
  <mergeCells count="50">
    <mergeCell ref="B286:K286"/>
    <mergeCell ref="B8:K8"/>
    <mergeCell ref="D9:G9"/>
    <mergeCell ref="H9:K9"/>
    <mergeCell ref="B16:C16"/>
    <mergeCell ref="B25:K25"/>
    <mergeCell ref="B26:K26"/>
    <mergeCell ref="B27:K27"/>
    <mergeCell ref="B29:K29"/>
    <mergeCell ref="H53:K53"/>
    <mergeCell ref="D53:G53"/>
    <mergeCell ref="B57:C57"/>
    <mergeCell ref="D66:G66"/>
    <mergeCell ref="H66:K66"/>
    <mergeCell ref="B70:C70"/>
    <mergeCell ref="B72:K72"/>
    <mergeCell ref="N32:T32"/>
    <mergeCell ref="B33:K33"/>
    <mergeCell ref="B39:K39"/>
    <mergeCell ref="B43:K43"/>
    <mergeCell ref="B50:K50"/>
    <mergeCell ref="B76:K76"/>
    <mergeCell ref="D127:G127"/>
    <mergeCell ref="H127:K127"/>
    <mergeCell ref="B133:C133"/>
    <mergeCell ref="B165:K165"/>
    <mergeCell ref="G210:H210"/>
    <mergeCell ref="B212:K212"/>
    <mergeCell ref="B190:K190"/>
    <mergeCell ref="G197:H197"/>
    <mergeCell ref="I197:J197"/>
    <mergeCell ref="G198:H198"/>
    <mergeCell ref="I198:J198"/>
    <mergeCell ref="G207:H207"/>
    <mergeCell ref="B221:K221"/>
    <mergeCell ref="B297:K297"/>
    <mergeCell ref="B264:K264"/>
    <mergeCell ref="B270:K270"/>
    <mergeCell ref="G199:H199"/>
    <mergeCell ref="I199:J199"/>
    <mergeCell ref="G200:H200"/>
    <mergeCell ref="I200:J200"/>
    <mergeCell ref="G206:H206"/>
    <mergeCell ref="B246:K246"/>
    <mergeCell ref="B255:K255"/>
    <mergeCell ref="B261:K261"/>
    <mergeCell ref="B262:K262"/>
    <mergeCell ref="B263:K263"/>
    <mergeCell ref="G208:H208"/>
    <mergeCell ref="G209:H209"/>
  </mergeCells>
  <pageMargins left="0.7" right="0.7" top="0.75" bottom="0.75" header="0" footer="0"/>
  <pageSetup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pageSetUpPr fitToPage="1"/>
  </sheetPr>
  <dimension ref="A1:Z973"/>
  <sheetViews>
    <sheetView showGridLines="0" workbookViewId="0">
      <selection activeCell="A5" sqref="A5"/>
    </sheetView>
  </sheetViews>
  <sheetFormatPr defaultColWidth="14.42578125" defaultRowHeight="15" customHeight="1"/>
  <cols>
    <col min="1" max="1" width="4" customWidth="1"/>
    <col min="2" max="2" width="16.7109375" customWidth="1"/>
    <col min="3" max="3" width="8.7109375" customWidth="1"/>
    <col min="4" max="4" width="4" customWidth="1"/>
    <col min="5" max="5" width="0.85546875" customWidth="1"/>
    <col min="6" max="6" width="2.5703125" customWidth="1"/>
    <col min="7" max="7" width="3" customWidth="1"/>
    <col min="8" max="15" width="19.5703125" customWidth="1"/>
    <col min="16" max="16" width="9.140625" hidden="1" customWidth="1"/>
    <col min="17" max="26" width="8.7109375" customWidth="1"/>
  </cols>
  <sheetData>
    <row r="1" spans="1:26" ht="12" customHeight="1">
      <c r="A1" s="76" t="s">
        <v>591</v>
      </c>
      <c r="B1" s="834"/>
      <c r="C1" s="834"/>
      <c r="D1" s="834"/>
      <c r="E1" s="318"/>
      <c r="F1" s="318"/>
      <c r="G1" s="318"/>
      <c r="H1" s="318"/>
      <c r="I1" s="318"/>
      <c r="J1" s="318"/>
      <c r="K1" s="318"/>
      <c r="L1" s="318"/>
      <c r="M1" s="318"/>
      <c r="N1" s="318"/>
      <c r="O1" s="318"/>
      <c r="P1" s="84" t="s">
        <v>134</v>
      </c>
      <c r="Q1" s="84"/>
      <c r="R1" s="84"/>
      <c r="S1" s="84"/>
      <c r="T1" s="84"/>
      <c r="U1" s="84"/>
      <c r="V1" s="84"/>
      <c r="W1" s="84"/>
      <c r="X1" s="84"/>
      <c r="Y1" s="84"/>
      <c r="Z1" s="84"/>
    </row>
    <row r="2" spans="1:26" ht="12" customHeight="1">
      <c r="A2" s="19" t="s">
        <v>2735</v>
      </c>
      <c r="B2" s="10" t="s">
        <v>55</v>
      </c>
      <c r="C2" s="84"/>
      <c r="D2" s="84"/>
      <c r="E2" s="84"/>
      <c r="F2" s="84"/>
      <c r="G2" s="84"/>
      <c r="H2" s="84"/>
      <c r="I2" s="84"/>
      <c r="J2" s="84"/>
      <c r="K2" s="84"/>
      <c r="L2" s="84"/>
      <c r="M2" s="84"/>
      <c r="N2" s="84"/>
      <c r="O2" s="84"/>
      <c r="P2" s="84"/>
      <c r="Q2" s="84"/>
      <c r="R2" s="84"/>
      <c r="S2" s="84"/>
      <c r="T2" s="84"/>
      <c r="U2" s="84"/>
      <c r="V2" s="84"/>
      <c r="W2" s="84"/>
      <c r="X2" s="84"/>
      <c r="Y2" s="84"/>
      <c r="Z2" s="84"/>
    </row>
    <row r="3" spans="1:26" ht="15" customHeight="1">
      <c r="A3" s="13"/>
      <c r="B3" s="84"/>
      <c r="C3" s="84"/>
      <c r="D3" s="84"/>
      <c r="E3" s="84"/>
      <c r="F3" s="84"/>
      <c r="G3" s="84"/>
      <c r="H3" s="2139" t="s">
        <v>931</v>
      </c>
      <c r="I3" s="2075"/>
      <c r="J3" s="2075"/>
      <c r="K3" s="2051"/>
      <c r="L3" s="2139" t="s">
        <v>931</v>
      </c>
      <c r="M3" s="2075"/>
      <c r="N3" s="2075"/>
      <c r="O3" s="2075"/>
      <c r="P3" s="84"/>
      <c r="Q3" s="84"/>
      <c r="R3" s="84"/>
      <c r="S3" s="84"/>
      <c r="T3" s="84"/>
      <c r="U3" s="84"/>
      <c r="V3" s="84"/>
      <c r="W3" s="84"/>
      <c r="X3" s="84"/>
      <c r="Y3" s="84"/>
      <c r="Z3" s="84"/>
    </row>
    <row r="4" spans="1:26" ht="15" customHeight="1">
      <c r="A4" s="13"/>
      <c r="B4" s="84"/>
      <c r="C4" s="84"/>
      <c r="D4" s="84"/>
      <c r="E4" s="84"/>
      <c r="F4" s="84"/>
      <c r="G4" s="84"/>
      <c r="H4" s="2137">
        <v>44742</v>
      </c>
      <c r="I4" s="2138"/>
      <c r="J4" s="2138"/>
      <c r="K4" s="2053"/>
      <c r="L4" s="2137">
        <v>44377</v>
      </c>
      <c r="M4" s="2138"/>
      <c r="N4" s="2138"/>
      <c r="O4" s="2138"/>
      <c r="P4" s="84"/>
      <c r="Q4" s="84"/>
      <c r="R4" s="84"/>
      <c r="S4" s="84"/>
      <c r="T4" s="84"/>
      <c r="U4" s="84"/>
      <c r="V4" s="84"/>
      <c r="W4" s="84"/>
      <c r="X4" s="84"/>
      <c r="Y4" s="84"/>
      <c r="Z4" s="84"/>
    </row>
    <row r="5" spans="1:26" ht="36">
      <c r="A5" s="13"/>
      <c r="B5" s="84"/>
      <c r="C5" s="84"/>
      <c r="D5" s="84"/>
      <c r="E5" s="84"/>
      <c r="F5" s="84"/>
      <c r="G5" s="84"/>
      <c r="H5" s="92" t="s">
        <v>138</v>
      </c>
      <c r="I5" s="92" t="s">
        <v>597</v>
      </c>
      <c r="J5" s="92" t="s">
        <v>140</v>
      </c>
      <c r="K5" s="92" t="s">
        <v>816</v>
      </c>
      <c r="L5" s="92" t="s">
        <v>972</v>
      </c>
      <c r="M5" s="92" t="s">
        <v>597</v>
      </c>
      <c r="N5" s="92" t="s">
        <v>140</v>
      </c>
      <c r="O5" s="92" t="s">
        <v>816</v>
      </c>
      <c r="P5" s="84"/>
      <c r="Q5" s="84"/>
      <c r="R5" s="84"/>
      <c r="S5" s="84"/>
      <c r="T5" s="84"/>
      <c r="U5" s="84"/>
      <c r="V5" s="84"/>
      <c r="W5" s="84"/>
      <c r="X5" s="84"/>
      <c r="Y5" s="84"/>
      <c r="Z5" s="84"/>
    </row>
    <row r="6" spans="1:26" ht="12" customHeight="1">
      <c r="A6" s="13"/>
      <c r="B6" s="84"/>
      <c r="C6" s="84"/>
      <c r="D6" s="84"/>
      <c r="E6" s="84"/>
      <c r="F6" s="84"/>
      <c r="G6" s="84"/>
      <c r="H6" s="94" t="s">
        <v>142</v>
      </c>
      <c r="I6" s="94" t="s">
        <v>142</v>
      </c>
      <c r="J6" s="94" t="s">
        <v>142</v>
      </c>
      <c r="K6" s="94" t="s">
        <v>142</v>
      </c>
      <c r="L6" s="94" t="s">
        <v>142</v>
      </c>
      <c r="M6" s="94" t="s">
        <v>142</v>
      </c>
      <c r="N6" s="94" t="s">
        <v>142</v>
      </c>
      <c r="O6" s="94" t="s">
        <v>142</v>
      </c>
      <c r="P6" s="84"/>
      <c r="Q6" s="84"/>
      <c r="R6" s="84"/>
      <c r="S6" s="84"/>
      <c r="T6" s="84"/>
      <c r="U6" s="84"/>
      <c r="V6" s="84"/>
      <c r="W6" s="84"/>
      <c r="X6" s="84"/>
      <c r="Y6" s="84"/>
      <c r="Z6" s="84"/>
    </row>
    <row r="7" spans="1:26" ht="12" customHeight="1">
      <c r="A7" s="13"/>
      <c r="B7" s="84" t="s">
        <v>251</v>
      </c>
      <c r="C7" s="84"/>
      <c r="D7" s="84"/>
      <c r="E7" s="84"/>
      <c r="F7" s="84"/>
      <c r="G7" s="84"/>
      <c r="H7" s="1814">
        <f>-'2a.Fin Performance (Detailed)'!G28</f>
        <v>0</v>
      </c>
      <c r="I7" s="1814">
        <f>-'2a.Fin Performance (Detailed)'!H28</f>
        <v>0</v>
      </c>
      <c r="J7" s="1814">
        <f>-'2a.Fin Performance (Detailed)'!I28</f>
        <v>0</v>
      </c>
      <c r="K7" s="1814">
        <f>-'2a.Fin Performance (Detailed)'!J28</f>
        <v>0</v>
      </c>
      <c r="L7" s="1814">
        <f>-'2a.Fin Performance (Detailed)'!K28</f>
        <v>0</v>
      </c>
      <c r="M7" s="1814">
        <f>-'2a.Fin Performance (Detailed)'!L28</f>
        <v>0</v>
      </c>
      <c r="N7" s="1814">
        <f>-'2a.Fin Performance (Detailed)'!M28</f>
        <v>0</v>
      </c>
      <c r="O7" s="1814">
        <f>-'2a.Fin Performance (Detailed)'!N28</f>
        <v>0</v>
      </c>
      <c r="P7" s="84" t="s">
        <v>2229</v>
      </c>
      <c r="Q7" s="84"/>
      <c r="R7" s="84"/>
      <c r="S7" s="84"/>
      <c r="T7" s="84"/>
      <c r="U7" s="84"/>
      <c r="V7" s="84"/>
      <c r="W7" s="84"/>
      <c r="X7" s="84"/>
      <c r="Y7" s="84"/>
      <c r="Z7" s="84"/>
    </row>
    <row r="8" spans="1:26" ht="13.5" customHeight="1">
      <c r="A8" s="13"/>
      <c r="B8" s="84" t="s">
        <v>255</v>
      </c>
      <c r="C8" s="84"/>
      <c r="D8" s="84"/>
      <c r="E8" s="84"/>
      <c r="F8" s="84"/>
      <c r="G8" s="84"/>
      <c r="H8" s="1814">
        <f>-'2a.Fin Performance (Detailed)'!G45</f>
        <v>0</v>
      </c>
      <c r="I8" s="1814">
        <f>-'2a.Fin Performance (Detailed)'!H45</f>
        <v>0</v>
      </c>
      <c r="J8" s="1814">
        <f>-'2a.Fin Performance (Detailed)'!I45</f>
        <v>0</v>
      </c>
      <c r="K8" s="1814">
        <f>-'2a.Fin Performance (Detailed)'!J45</f>
        <v>0</v>
      </c>
      <c r="L8" s="1814">
        <f>-'2a.Fin Performance (Detailed)'!K45</f>
        <v>0</v>
      </c>
      <c r="M8" s="1814">
        <f>-'2a.Fin Performance (Detailed)'!L45</f>
        <v>0</v>
      </c>
      <c r="N8" s="1814">
        <f>-'2a.Fin Performance (Detailed)'!M45</f>
        <v>0</v>
      </c>
      <c r="O8" s="1814">
        <f>-'2a.Fin Performance (Detailed)'!N45</f>
        <v>0</v>
      </c>
      <c r="P8" s="84" t="s">
        <v>2229</v>
      </c>
      <c r="Q8" s="84"/>
      <c r="R8" s="84"/>
      <c r="S8" s="84"/>
      <c r="T8" s="84"/>
      <c r="U8" s="84"/>
      <c r="V8" s="84"/>
      <c r="W8" s="84"/>
      <c r="X8" s="84"/>
      <c r="Y8" s="84"/>
      <c r="Z8" s="84"/>
    </row>
    <row r="9" spans="1:26" ht="12" customHeight="1">
      <c r="A9" s="13"/>
      <c r="B9" s="84" t="s">
        <v>267</v>
      </c>
      <c r="C9" s="84"/>
      <c r="D9" s="84"/>
      <c r="E9" s="84"/>
      <c r="F9" s="84"/>
      <c r="G9" s="84"/>
      <c r="H9" s="1814">
        <f>-'2a.Fin Performance (Detailed)'!G65</f>
        <v>0</v>
      </c>
      <c r="I9" s="1814">
        <f>-'2a.Fin Performance (Detailed)'!H65</f>
        <v>0</v>
      </c>
      <c r="J9" s="1814">
        <f>-'2a.Fin Performance (Detailed)'!I65</f>
        <v>0</v>
      </c>
      <c r="K9" s="1814">
        <f>-'2a.Fin Performance (Detailed)'!J65</f>
        <v>0</v>
      </c>
      <c r="L9" s="1814">
        <f>-'2a.Fin Performance (Detailed)'!K65</f>
        <v>0</v>
      </c>
      <c r="M9" s="1814">
        <f>-'2a.Fin Performance (Detailed)'!L65</f>
        <v>0</v>
      </c>
      <c r="N9" s="1814">
        <f>-'2a.Fin Performance (Detailed)'!M65</f>
        <v>0</v>
      </c>
      <c r="O9" s="1814">
        <f>-'2a.Fin Performance (Detailed)'!N65</f>
        <v>0</v>
      </c>
      <c r="P9" s="84" t="s">
        <v>2229</v>
      </c>
      <c r="Q9" s="84"/>
      <c r="R9" s="84"/>
      <c r="S9" s="84"/>
      <c r="T9" s="84"/>
      <c r="U9" s="84"/>
      <c r="V9" s="84"/>
      <c r="W9" s="84"/>
      <c r="X9" s="84"/>
      <c r="Y9" s="84"/>
      <c r="Z9" s="84"/>
    </row>
    <row r="10" spans="1:26" ht="12" customHeight="1">
      <c r="A10" s="13"/>
      <c r="B10" s="2018" t="s">
        <v>282</v>
      </c>
      <c r="C10" s="1941"/>
      <c r="D10" s="1941"/>
      <c r="E10" s="1941"/>
      <c r="F10" s="1941"/>
      <c r="G10" s="1941"/>
      <c r="H10" s="1814">
        <f>-'2a.Fin Performance (Detailed)'!G66</f>
        <v>0</v>
      </c>
      <c r="I10" s="1814">
        <f>-'2a.Fin Performance (Detailed)'!H66</f>
        <v>0</v>
      </c>
      <c r="J10" s="1814">
        <f>-'2a.Fin Performance (Detailed)'!I66</f>
        <v>0</v>
      </c>
      <c r="K10" s="1814">
        <f>-'2a.Fin Performance (Detailed)'!J66</f>
        <v>0</v>
      </c>
      <c r="L10" s="1814">
        <f>-'2a.Fin Performance (Detailed)'!K66</f>
        <v>0</v>
      </c>
      <c r="M10" s="1814">
        <f>-'2a.Fin Performance (Detailed)'!L66</f>
        <v>0</v>
      </c>
      <c r="N10" s="1814">
        <f>-'2a.Fin Performance (Detailed)'!M66</f>
        <v>0</v>
      </c>
      <c r="O10" s="1814">
        <f>-'2a.Fin Performance (Detailed)'!N66</f>
        <v>0</v>
      </c>
      <c r="P10" s="84" t="s">
        <v>2229</v>
      </c>
      <c r="Q10" s="84"/>
      <c r="R10" s="84"/>
      <c r="S10" s="84"/>
      <c r="T10" s="84"/>
      <c r="U10" s="84"/>
      <c r="V10" s="84"/>
      <c r="W10" s="84"/>
      <c r="X10" s="84"/>
      <c r="Y10" s="84"/>
      <c r="Z10" s="84"/>
    </row>
    <row r="11" spans="1:26" ht="12" customHeight="1">
      <c r="A11" s="13"/>
      <c r="B11" s="84" t="s">
        <v>284</v>
      </c>
      <c r="C11" s="84"/>
      <c r="D11" s="84"/>
      <c r="E11" s="84"/>
      <c r="F11" s="84"/>
      <c r="G11" s="84"/>
      <c r="H11" s="1814">
        <f>-'2a.Fin Performance (Detailed)'!G80</f>
        <v>0</v>
      </c>
      <c r="I11" s="1814">
        <f>-'2a.Fin Performance (Detailed)'!H80</f>
        <v>0</v>
      </c>
      <c r="J11" s="1814">
        <f>-'2a.Fin Performance (Detailed)'!I80</f>
        <v>0</v>
      </c>
      <c r="K11" s="1814">
        <f>-'2a.Fin Performance (Detailed)'!J80</f>
        <v>0</v>
      </c>
      <c r="L11" s="1814">
        <f>-'2a.Fin Performance (Detailed)'!K80</f>
        <v>0</v>
      </c>
      <c r="M11" s="1814">
        <f>-'2a.Fin Performance (Detailed)'!L80</f>
        <v>0</v>
      </c>
      <c r="N11" s="1814">
        <f>-'2a.Fin Performance (Detailed)'!M80</f>
        <v>0</v>
      </c>
      <c r="O11" s="1814">
        <f>-'2a.Fin Performance (Detailed)'!N80</f>
        <v>0</v>
      </c>
      <c r="P11" s="84"/>
      <c r="Q11" s="84"/>
      <c r="R11" s="84"/>
      <c r="S11" s="84"/>
      <c r="T11" s="84"/>
      <c r="U11" s="84"/>
      <c r="V11" s="84"/>
      <c r="W11" s="84"/>
      <c r="X11" s="84"/>
      <c r="Y11" s="84"/>
      <c r="Z11" s="84"/>
    </row>
    <row r="12" spans="1:26" ht="12" customHeight="1">
      <c r="A12" s="13"/>
      <c r="B12" s="13" t="s">
        <v>232</v>
      </c>
      <c r="C12" s="13"/>
      <c r="D12" s="13"/>
      <c r="E12" s="13"/>
      <c r="F12" s="13"/>
      <c r="G12" s="13"/>
      <c r="H12" s="1815">
        <f t="shared" ref="H12:O12" si="0">SUM(H7:H11)</f>
        <v>0</v>
      </c>
      <c r="I12" s="1815">
        <f t="shared" si="0"/>
        <v>0</v>
      </c>
      <c r="J12" s="1815">
        <f t="shared" si="0"/>
        <v>0</v>
      </c>
      <c r="K12" s="1815">
        <f t="shared" si="0"/>
        <v>0</v>
      </c>
      <c r="L12" s="1815">
        <f t="shared" si="0"/>
        <v>0</v>
      </c>
      <c r="M12" s="1815">
        <f t="shared" si="0"/>
        <v>0</v>
      </c>
      <c r="N12" s="1815">
        <f t="shared" si="0"/>
        <v>0</v>
      </c>
      <c r="O12" s="1815">
        <f t="shared" si="0"/>
        <v>0</v>
      </c>
      <c r="P12" s="13"/>
      <c r="Q12" s="13"/>
      <c r="R12" s="13"/>
      <c r="S12" s="13"/>
      <c r="T12" s="13"/>
      <c r="U12" s="13"/>
      <c r="V12" s="13"/>
      <c r="W12" s="13"/>
      <c r="X12" s="13"/>
      <c r="Y12" s="13"/>
      <c r="Z12" s="13"/>
    </row>
    <row r="13" spans="1:26" ht="12" customHeight="1">
      <c r="A13" s="84"/>
      <c r="B13" s="84"/>
      <c r="C13" s="84"/>
      <c r="D13" s="84"/>
      <c r="E13" s="84"/>
      <c r="F13" s="84"/>
      <c r="G13" s="84"/>
      <c r="H13" s="837"/>
      <c r="I13" s="837"/>
      <c r="J13" s="837"/>
      <c r="K13" s="837"/>
      <c r="L13" s="837"/>
      <c r="M13" s="837"/>
      <c r="N13" s="837"/>
      <c r="O13" s="837"/>
      <c r="P13" s="84"/>
      <c r="Q13" s="84"/>
      <c r="R13" s="84"/>
      <c r="S13" s="84"/>
      <c r="T13" s="84"/>
      <c r="U13" s="84"/>
      <c r="V13" s="84"/>
      <c r="W13" s="84"/>
      <c r="X13" s="84"/>
      <c r="Y13" s="84"/>
      <c r="Z13" s="84"/>
    </row>
    <row r="14" spans="1:26" ht="12" customHeight="1">
      <c r="A14" s="12" t="s">
        <v>100</v>
      </c>
      <c r="B14" s="10" t="s">
        <v>97</v>
      </c>
      <c r="C14" s="322"/>
      <c r="D14" s="322"/>
      <c r="E14" s="322"/>
      <c r="F14" s="322"/>
      <c r="G14" s="322"/>
      <c r="H14" s="322"/>
      <c r="I14" s="322"/>
      <c r="J14" s="322"/>
      <c r="K14" s="322"/>
      <c r="L14" s="322"/>
      <c r="M14" s="322"/>
      <c r="N14" s="322"/>
      <c r="O14" s="322"/>
      <c r="P14" s="84"/>
      <c r="Q14" s="84"/>
      <c r="R14" s="84"/>
      <c r="S14" s="84"/>
      <c r="T14" s="84"/>
      <c r="U14" s="84"/>
      <c r="V14" s="84"/>
      <c r="W14" s="84"/>
      <c r="X14" s="84"/>
      <c r="Y14" s="84"/>
      <c r="Z14" s="84"/>
    </row>
    <row r="15" spans="1:26" ht="12" customHeight="1">
      <c r="A15" s="13"/>
      <c r="B15" s="10"/>
      <c r="C15" s="322"/>
      <c r="D15" s="322"/>
      <c r="E15" s="322"/>
      <c r="F15" s="322"/>
      <c r="G15" s="322"/>
      <c r="H15" s="2139" t="s">
        <v>931</v>
      </c>
      <c r="I15" s="2075"/>
      <c r="J15" s="2075"/>
      <c r="K15" s="2051"/>
      <c r="L15" s="2139" t="s">
        <v>931</v>
      </c>
      <c r="M15" s="2075"/>
      <c r="N15" s="2075"/>
      <c r="O15" s="2075"/>
      <c r="P15" s="84"/>
      <c r="Q15" s="84"/>
      <c r="R15" s="84"/>
      <c r="S15" s="84"/>
      <c r="T15" s="84"/>
      <c r="U15" s="84"/>
      <c r="V15" s="84"/>
      <c r="W15" s="84"/>
      <c r="X15" s="84"/>
      <c r="Y15" s="84"/>
      <c r="Z15" s="84"/>
    </row>
    <row r="16" spans="1:26" ht="12" customHeight="1">
      <c r="A16" s="13"/>
      <c r="B16" s="10"/>
      <c r="C16" s="322"/>
      <c r="D16" s="322"/>
      <c r="E16" s="322"/>
      <c r="F16" s="322"/>
      <c r="G16" s="322"/>
      <c r="H16" s="2137">
        <v>44742</v>
      </c>
      <c r="I16" s="2138"/>
      <c r="J16" s="2138"/>
      <c r="K16" s="2053"/>
      <c r="L16" s="2137">
        <v>44377</v>
      </c>
      <c r="M16" s="2138"/>
      <c r="N16" s="2138"/>
      <c r="O16" s="2138"/>
      <c r="P16" s="84"/>
      <c r="Q16" s="84"/>
      <c r="R16" s="84"/>
      <c r="S16" s="84"/>
      <c r="T16" s="84"/>
      <c r="U16" s="84"/>
      <c r="V16" s="84"/>
      <c r="W16" s="84"/>
      <c r="X16" s="84"/>
      <c r="Y16" s="84"/>
      <c r="Z16" s="84"/>
    </row>
    <row r="17" spans="1:26" ht="36">
      <c r="A17" s="13"/>
      <c r="B17" s="10"/>
      <c r="C17" s="322"/>
      <c r="D17" s="322"/>
      <c r="E17" s="322"/>
      <c r="F17" s="322"/>
      <c r="G17" s="322"/>
      <c r="H17" s="92" t="s">
        <v>138</v>
      </c>
      <c r="I17" s="92" t="s">
        <v>597</v>
      </c>
      <c r="J17" s="92" t="s">
        <v>140</v>
      </c>
      <c r="K17" s="92" t="s">
        <v>816</v>
      </c>
      <c r="L17" s="92" t="s">
        <v>972</v>
      </c>
      <c r="M17" s="92" t="s">
        <v>597</v>
      </c>
      <c r="N17" s="92" t="s">
        <v>140</v>
      </c>
      <c r="O17" s="92" t="s">
        <v>816</v>
      </c>
      <c r="P17" s="84"/>
      <c r="Q17" s="84"/>
      <c r="R17" s="84"/>
      <c r="S17" s="84"/>
      <c r="T17" s="84"/>
      <c r="U17" s="84"/>
      <c r="V17" s="84"/>
      <c r="W17" s="84"/>
      <c r="X17" s="84"/>
      <c r="Y17" s="84"/>
      <c r="Z17" s="84"/>
    </row>
    <row r="18" spans="1:26" ht="12" customHeight="1">
      <c r="A18" s="84"/>
      <c r="B18" s="322"/>
      <c r="C18" s="322"/>
      <c r="D18" s="322"/>
      <c r="E18" s="322"/>
      <c r="F18" s="322"/>
      <c r="G18" s="322"/>
      <c r="H18" s="94" t="s">
        <v>142</v>
      </c>
      <c r="I18" s="94" t="s">
        <v>142</v>
      </c>
      <c r="J18" s="94" t="s">
        <v>142</v>
      </c>
      <c r="K18" s="94" t="s">
        <v>142</v>
      </c>
      <c r="L18" s="94" t="s">
        <v>142</v>
      </c>
      <c r="M18" s="94" t="s">
        <v>142</v>
      </c>
      <c r="N18" s="94" t="s">
        <v>142</v>
      </c>
      <c r="O18" s="94" t="s">
        <v>142</v>
      </c>
      <c r="P18" s="84"/>
      <c r="Q18" s="84"/>
      <c r="R18" s="84"/>
      <c r="S18" s="84"/>
      <c r="T18" s="84"/>
      <c r="U18" s="84"/>
      <c r="V18" s="84"/>
      <c r="W18" s="84"/>
      <c r="X18" s="84"/>
      <c r="Y18" s="84"/>
      <c r="Z18" s="84"/>
    </row>
    <row r="19" spans="1:26" ht="12" customHeight="1">
      <c r="A19" s="84"/>
      <c r="B19" s="322" t="s">
        <v>1752</v>
      </c>
      <c r="C19" s="322"/>
      <c r="D19" s="322"/>
      <c r="E19" s="322"/>
      <c r="F19" s="322"/>
      <c r="G19" s="322"/>
      <c r="H19" s="1816">
        <f>-'2a.Fin Performance (Detailed)'!G83</f>
        <v>0</v>
      </c>
      <c r="I19" s="1816">
        <f>-'2a.Fin Performance (Detailed)'!H83</f>
        <v>0</v>
      </c>
      <c r="J19" s="1816">
        <f>-'2a.Fin Performance (Detailed)'!I83</f>
        <v>0</v>
      </c>
      <c r="K19" s="1816">
        <f>-'2a.Fin Performance (Detailed)'!J83</f>
        <v>0</v>
      </c>
      <c r="L19" s="1816">
        <f>-'2a.Fin Performance (Detailed)'!K83</f>
        <v>0</v>
      </c>
      <c r="M19" s="1816">
        <f>-'2a.Fin Performance (Detailed)'!L83</f>
        <v>0</v>
      </c>
      <c r="N19" s="1816">
        <f>-'2a.Fin Performance (Detailed)'!M83</f>
        <v>0</v>
      </c>
      <c r="O19" s="1816">
        <f>-'2a.Fin Performance (Detailed)'!N83</f>
        <v>0</v>
      </c>
      <c r="P19" s="84"/>
      <c r="Q19" s="84"/>
      <c r="R19" s="84"/>
      <c r="S19" s="84"/>
      <c r="T19" s="84"/>
      <c r="U19" s="84"/>
      <c r="V19" s="84"/>
      <c r="W19" s="84"/>
      <c r="X19" s="84"/>
      <c r="Y19" s="84"/>
      <c r="Z19" s="84"/>
    </row>
    <row r="20" spans="1:26" ht="12" customHeight="1">
      <c r="A20" s="84"/>
      <c r="B20" s="84" t="s">
        <v>1753</v>
      </c>
      <c r="C20" s="322"/>
      <c r="D20" s="322"/>
      <c r="E20" s="322"/>
      <c r="F20" s="322"/>
      <c r="G20" s="322"/>
      <c r="H20" s="1816">
        <f>-'2a.Fin Performance (Detailed)'!G84</f>
        <v>0</v>
      </c>
      <c r="I20" s="1816">
        <f>-'2a.Fin Performance (Detailed)'!H89</f>
        <v>0</v>
      </c>
      <c r="J20" s="1816">
        <f>-'2a.Fin Performance (Detailed)'!I89</f>
        <v>0</v>
      </c>
      <c r="K20" s="1816">
        <f>-'2a.Fin Performance (Detailed)'!J89</f>
        <v>0</v>
      </c>
      <c r="L20" s="1816">
        <f>-'2a.Fin Performance (Detailed)'!K89</f>
        <v>0</v>
      </c>
      <c r="M20" s="1816">
        <f>-'2a.Fin Performance (Detailed)'!L89</f>
        <v>0</v>
      </c>
      <c r="N20" s="1816">
        <f>-'2a.Fin Performance (Detailed)'!M89</f>
        <v>0</v>
      </c>
      <c r="O20" s="1816">
        <f>-'2a.Fin Performance (Detailed)'!N89</f>
        <v>0</v>
      </c>
      <c r="P20" s="84" t="s">
        <v>2229</v>
      </c>
      <c r="Q20" s="84"/>
      <c r="R20" s="84"/>
      <c r="S20" s="84"/>
      <c r="T20" s="84"/>
      <c r="U20" s="84"/>
      <c r="V20" s="84"/>
      <c r="W20" s="84"/>
      <c r="X20" s="84"/>
      <c r="Y20" s="84"/>
      <c r="Z20" s="84"/>
    </row>
    <row r="21" spans="1:26" ht="12" customHeight="1">
      <c r="A21" s="84"/>
      <c r="B21" s="140" t="s">
        <v>1754</v>
      </c>
      <c r="C21" s="322"/>
      <c r="D21" s="322"/>
      <c r="E21" s="322"/>
      <c r="F21" s="322"/>
      <c r="G21" s="322"/>
      <c r="H21" s="1816">
        <f>-'2a.Fin Performance (Detailed)'!G85</f>
        <v>0</v>
      </c>
      <c r="I21" s="1816">
        <f>-'2a.Fin Performance (Detailed)'!H90</f>
        <v>0</v>
      </c>
      <c r="J21" s="1816">
        <f>-'2a.Fin Performance (Detailed)'!I90</f>
        <v>0</v>
      </c>
      <c r="K21" s="1816">
        <f>-'2a.Fin Performance (Detailed)'!J90</f>
        <v>0</v>
      </c>
      <c r="L21" s="1816">
        <f>-'2a.Fin Performance (Detailed)'!K90</f>
        <v>0</v>
      </c>
      <c r="M21" s="1816">
        <f>-'2a.Fin Performance (Detailed)'!L90</f>
        <v>0</v>
      </c>
      <c r="N21" s="1816">
        <f>-'2a.Fin Performance (Detailed)'!M90</f>
        <v>0</v>
      </c>
      <c r="O21" s="1816">
        <f>-'2a.Fin Performance (Detailed)'!N90</f>
        <v>0</v>
      </c>
      <c r="P21" s="84" t="s">
        <v>2229</v>
      </c>
      <c r="Q21" s="84"/>
      <c r="R21" s="84"/>
      <c r="S21" s="84"/>
      <c r="T21" s="84"/>
      <c r="U21" s="84"/>
      <c r="V21" s="84"/>
      <c r="W21" s="84"/>
      <c r="X21" s="84"/>
      <c r="Y21" s="84"/>
      <c r="Z21" s="84"/>
    </row>
    <row r="22" spans="1:26" ht="12" customHeight="1">
      <c r="A22" s="84"/>
      <c r="B22" s="140" t="s">
        <v>1755</v>
      </c>
      <c r="C22" s="322"/>
      <c r="D22" s="322"/>
      <c r="E22" s="322"/>
      <c r="F22" s="322"/>
      <c r="G22" s="322"/>
      <c r="H22" s="1816">
        <f>-'2a.Fin Performance (Detailed)'!G86</f>
        <v>0</v>
      </c>
      <c r="I22" s="1816">
        <f>-'2a.Fin Performance (Detailed)'!H91</f>
        <v>0</v>
      </c>
      <c r="J22" s="1816">
        <f>-'2a.Fin Performance (Detailed)'!I91</f>
        <v>0</v>
      </c>
      <c r="K22" s="1816">
        <f>-'2a.Fin Performance (Detailed)'!J91</f>
        <v>0</v>
      </c>
      <c r="L22" s="1816">
        <f>-'2a.Fin Performance (Detailed)'!K91</f>
        <v>0</v>
      </c>
      <c r="M22" s="1816">
        <f>-'2a.Fin Performance (Detailed)'!L91</f>
        <v>0</v>
      </c>
      <c r="N22" s="1816">
        <f>-'2a.Fin Performance (Detailed)'!M91</f>
        <v>0</v>
      </c>
      <c r="O22" s="1816">
        <f>-'2a.Fin Performance (Detailed)'!N91</f>
        <v>0</v>
      </c>
      <c r="P22" s="84" t="s">
        <v>2229</v>
      </c>
      <c r="Q22" s="84"/>
      <c r="R22" s="84"/>
      <c r="S22" s="84"/>
      <c r="T22" s="84"/>
      <c r="U22" s="84"/>
      <c r="V22" s="84"/>
      <c r="W22" s="84"/>
      <c r="X22" s="84"/>
      <c r="Y22" s="84"/>
      <c r="Z22" s="84"/>
    </row>
    <row r="23" spans="1:26" ht="12" customHeight="1">
      <c r="A23" s="84"/>
      <c r="B23" s="1357" t="s">
        <v>307</v>
      </c>
      <c r="C23" s="322"/>
      <c r="D23" s="322"/>
      <c r="E23" s="322"/>
      <c r="F23" s="322"/>
      <c r="G23" s="322"/>
      <c r="H23" s="1816">
        <f>-'2a.Fin Performance (Detailed)'!G92+'2a.Fin Performance (Detailed)'!G87+'2a.Fin Performance (Detailed)'!G88+'2a.Fin Performance (Detailed)'!G89+'2a.Fin Performance (Detailed)'!G90+'2a.Fin Performance (Detailed)'!G91</f>
        <v>0</v>
      </c>
      <c r="I23" s="1816">
        <f>-'2a.Fin Performance (Detailed)'!H92+'2a.Fin Performance (Detailed)'!H87+'2a.Fin Performance (Detailed)'!H88+'2a.Fin Performance (Detailed)'!H89+'2a.Fin Performance (Detailed)'!H90+'2a.Fin Performance (Detailed)'!H91</f>
        <v>0</v>
      </c>
      <c r="J23" s="1816">
        <f>-'2a.Fin Performance (Detailed)'!I92+'2a.Fin Performance (Detailed)'!I87+'2a.Fin Performance (Detailed)'!I88+'2a.Fin Performance (Detailed)'!I89+'2a.Fin Performance (Detailed)'!I90+'2a.Fin Performance (Detailed)'!I91</f>
        <v>0</v>
      </c>
      <c r="K23" s="1816">
        <f>-'2a.Fin Performance (Detailed)'!J92+'2a.Fin Performance (Detailed)'!J87+'2a.Fin Performance (Detailed)'!J88+'2a.Fin Performance (Detailed)'!J89+'2a.Fin Performance (Detailed)'!J90+'2a.Fin Performance (Detailed)'!J91</f>
        <v>0</v>
      </c>
      <c r="L23" s="1816">
        <f>-'2a.Fin Performance (Detailed)'!K92+'2a.Fin Performance (Detailed)'!K87+'2a.Fin Performance (Detailed)'!K88+'2a.Fin Performance (Detailed)'!K89+'2a.Fin Performance (Detailed)'!K90+'2a.Fin Performance (Detailed)'!K91</f>
        <v>0</v>
      </c>
      <c r="M23" s="1816">
        <f>-'2a.Fin Performance (Detailed)'!L92+'2a.Fin Performance (Detailed)'!L87+'2a.Fin Performance (Detailed)'!L88+'2a.Fin Performance (Detailed)'!L89+'2a.Fin Performance (Detailed)'!L90+'2a.Fin Performance (Detailed)'!L91</f>
        <v>0</v>
      </c>
      <c r="N23" s="1816">
        <f>-'2a.Fin Performance (Detailed)'!M92+'2a.Fin Performance (Detailed)'!M87+'2a.Fin Performance (Detailed)'!M88+'2a.Fin Performance (Detailed)'!M89+'2a.Fin Performance (Detailed)'!M90+'2a.Fin Performance (Detailed)'!M91</f>
        <v>0</v>
      </c>
      <c r="O23" s="1816">
        <f>-'2a.Fin Performance (Detailed)'!N92+'2a.Fin Performance (Detailed)'!N87+'2a.Fin Performance (Detailed)'!N88+'2a.Fin Performance (Detailed)'!N89+'2a.Fin Performance (Detailed)'!N90+'2a.Fin Performance (Detailed)'!N91</f>
        <v>0</v>
      </c>
      <c r="P23" s="84"/>
      <c r="Q23" s="84"/>
      <c r="R23" s="84"/>
      <c r="S23" s="84"/>
      <c r="T23" s="84"/>
      <c r="U23" s="84"/>
      <c r="V23" s="84"/>
      <c r="W23" s="84"/>
      <c r="X23" s="84"/>
      <c r="Y23" s="84"/>
      <c r="Z23" s="84"/>
    </row>
    <row r="24" spans="1:26" ht="12" customHeight="1">
      <c r="A24" s="13"/>
      <c r="B24" s="220" t="s">
        <v>615</v>
      </c>
      <c r="C24" s="325"/>
      <c r="D24" s="325"/>
      <c r="E24" s="325"/>
      <c r="F24" s="325"/>
      <c r="G24" s="325"/>
      <c r="H24" s="1815">
        <f t="shared" ref="H24:O24" si="1">SUM(H19:H23)</f>
        <v>0</v>
      </c>
      <c r="I24" s="1815">
        <f t="shared" si="1"/>
        <v>0</v>
      </c>
      <c r="J24" s="1815">
        <f t="shared" si="1"/>
        <v>0</v>
      </c>
      <c r="K24" s="1815">
        <f t="shared" si="1"/>
        <v>0</v>
      </c>
      <c r="L24" s="1815">
        <f t="shared" si="1"/>
        <v>0</v>
      </c>
      <c r="M24" s="1815">
        <f t="shared" si="1"/>
        <v>0</v>
      </c>
      <c r="N24" s="1815">
        <f t="shared" si="1"/>
        <v>0</v>
      </c>
      <c r="O24" s="1815">
        <f t="shared" si="1"/>
        <v>0</v>
      </c>
      <c r="P24" s="13"/>
      <c r="Q24" s="13"/>
      <c r="R24" s="13"/>
      <c r="S24" s="13"/>
      <c r="T24" s="13"/>
      <c r="U24" s="13"/>
      <c r="V24" s="13"/>
      <c r="W24" s="13"/>
      <c r="X24" s="13"/>
      <c r="Y24" s="13"/>
      <c r="Z24" s="13"/>
    </row>
    <row r="25" spans="1:26" ht="12" customHeight="1">
      <c r="A25" s="84"/>
      <c r="B25" s="322"/>
      <c r="C25" s="322"/>
      <c r="D25" s="322"/>
      <c r="E25" s="322"/>
      <c r="F25" s="322"/>
      <c r="G25" s="322"/>
      <c r="H25" s="322"/>
      <c r="I25" s="322"/>
      <c r="J25" s="322"/>
      <c r="K25" s="322"/>
      <c r="L25" s="322"/>
      <c r="M25" s="322"/>
      <c r="N25" s="322"/>
      <c r="O25" s="322"/>
      <c r="P25" s="84"/>
      <c r="Q25" s="84"/>
      <c r="R25" s="84"/>
      <c r="S25" s="84"/>
      <c r="T25" s="84"/>
      <c r="U25" s="84"/>
      <c r="V25" s="84"/>
      <c r="W25" s="84"/>
      <c r="X25" s="84"/>
      <c r="Y25" s="84"/>
      <c r="Z25" s="84"/>
    </row>
    <row r="26" spans="1:26" ht="12" customHeight="1">
      <c r="A26" s="19" t="s">
        <v>102</v>
      </c>
      <c r="B26" s="10" t="s">
        <v>99</v>
      </c>
      <c r="C26" s="84"/>
      <c r="D26" s="84"/>
      <c r="E26" s="84"/>
      <c r="F26" s="84"/>
      <c r="G26" s="84"/>
      <c r="H26" s="837"/>
      <c r="I26" s="837"/>
      <c r="J26" s="837"/>
      <c r="K26" s="837"/>
      <c r="L26" s="837"/>
      <c r="M26" s="837"/>
      <c r="N26" s="837"/>
      <c r="O26" s="837"/>
      <c r="P26" s="84"/>
      <c r="Q26" s="84"/>
      <c r="R26" s="84"/>
      <c r="S26" s="84"/>
      <c r="T26" s="84"/>
      <c r="U26" s="84"/>
      <c r="V26" s="84"/>
      <c r="W26" s="84"/>
      <c r="X26" s="84"/>
      <c r="Y26" s="84"/>
      <c r="Z26" s="84"/>
    </row>
    <row r="27" spans="1:26" ht="12" customHeight="1">
      <c r="A27" s="20"/>
      <c r="B27" s="10"/>
      <c r="C27" s="84"/>
      <c r="D27" s="84"/>
      <c r="E27" s="84"/>
      <c r="F27" s="84"/>
      <c r="G27" s="84"/>
      <c r="H27" s="2139" t="s">
        <v>931</v>
      </c>
      <c r="I27" s="2075"/>
      <c r="J27" s="2075"/>
      <c r="K27" s="2051"/>
      <c r="L27" s="2139" t="s">
        <v>931</v>
      </c>
      <c r="M27" s="2075"/>
      <c r="N27" s="2075"/>
      <c r="O27" s="2075"/>
      <c r="P27" s="84"/>
      <c r="Q27" s="84"/>
      <c r="R27" s="84"/>
      <c r="S27" s="84"/>
      <c r="T27" s="84"/>
      <c r="U27" s="84"/>
      <c r="V27" s="84"/>
      <c r="W27" s="84"/>
      <c r="X27" s="84"/>
      <c r="Y27" s="84"/>
      <c r="Z27" s="84"/>
    </row>
    <row r="28" spans="1:26" ht="12" customHeight="1">
      <c r="A28" s="20"/>
      <c r="B28" s="10"/>
      <c r="C28" s="84"/>
      <c r="D28" s="84"/>
      <c r="E28" s="84"/>
      <c r="F28" s="84"/>
      <c r="G28" s="84"/>
      <c r="H28" s="2137">
        <v>44742</v>
      </c>
      <c r="I28" s="2138"/>
      <c r="J28" s="2138"/>
      <c r="K28" s="2053"/>
      <c r="L28" s="2137">
        <v>44377</v>
      </c>
      <c r="M28" s="2138"/>
      <c r="N28" s="2138"/>
      <c r="O28" s="2138"/>
      <c r="P28" s="84"/>
      <c r="Q28" s="84"/>
      <c r="R28" s="84"/>
      <c r="S28" s="84"/>
      <c r="T28" s="84"/>
      <c r="U28" s="84"/>
      <c r="V28" s="84"/>
      <c r="W28" s="84"/>
      <c r="X28" s="84"/>
      <c r="Y28" s="84"/>
      <c r="Z28" s="84"/>
    </row>
    <row r="29" spans="1:26" ht="36">
      <c r="A29" s="13"/>
      <c r="B29" s="84"/>
      <c r="C29" s="84"/>
      <c r="D29" s="84"/>
      <c r="E29" s="84"/>
      <c r="F29" s="84"/>
      <c r="G29" s="84"/>
      <c r="H29" s="92" t="s">
        <v>138</v>
      </c>
      <c r="I29" s="92" t="s">
        <v>597</v>
      </c>
      <c r="J29" s="92" t="s">
        <v>140</v>
      </c>
      <c r="K29" s="92" t="s">
        <v>816</v>
      </c>
      <c r="L29" s="92" t="s">
        <v>972</v>
      </c>
      <c r="M29" s="92" t="s">
        <v>597</v>
      </c>
      <c r="N29" s="92" t="s">
        <v>140</v>
      </c>
      <c r="O29" s="92" t="s">
        <v>816</v>
      </c>
      <c r="P29" s="84"/>
      <c r="Q29" s="84"/>
      <c r="R29" s="84"/>
      <c r="S29" s="84"/>
      <c r="T29" s="84"/>
      <c r="U29" s="84"/>
      <c r="V29" s="84"/>
      <c r="W29" s="84"/>
      <c r="X29" s="84"/>
      <c r="Y29" s="84"/>
      <c r="Z29" s="84"/>
    </row>
    <row r="30" spans="1:26" ht="12" customHeight="1">
      <c r="A30" s="13"/>
      <c r="B30" s="84"/>
      <c r="C30" s="84"/>
      <c r="D30" s="84"/>
      <c r="E30" s="84"/>
      <c r="F30" s="84"/>
      <c r="G30" s="84"/>
      <c r="H30" s="94" t="s">
        <v>142</v>
      </c>
      <c r="I30" s="94" t="s">
        <v>142</v>
      </c>
      <c r="J30" s="94" t="s">
        <v>142</v>
      </c>
      <c r="K30" s="94" t="s">
        <v>142</v>
      </c>
      <c r="L30" s="94" t="s">
        <v>142</v>
      </c>
      <c r="M30" s="94" t="s">
        <v>142</v>
      </c>
      <c r="N30" s="94" t="s">
        <v>142</v>
      </c>
      <c r="O30" s="94" t="s">
        <v>142</v>
      </c>
      <c r="P30" s="84"/>
      <c r="Q30" s="84"/>
      <c r="R30" s="84"/>
      <c r="S30" s="84"/>
      <c r="T30" s="84"/>
      <c r="U30" s="84"/>
      <c r="V30" s="84"/>
      <c r="W30" s="84"/>
      <c r="X30" s="84"/>
      <c r="Y30" s="84"/>
      <c r="Z30" s="84"/>
    </row>
    <row r="31" spans="1:26" ht="14.25" customHeight="1">
      <c r="A31" s="84"/>
      <c r="B31" s="744" t="s">
        <v>296</v>
      </c>
      <c r="C31" s="744"/>
      <c r="D31" s="744"/>
      <c r="E31" s="744"/>
      <c r="F31" s="837"/>
      <c r="G31" s="837"/>
      <c r="H31" s="1814">
        <f>-'2a.Fin Performance (Detailed)'!G95</f>
        <v>0</v>
      </c>
      <c r="I31" s="1814">
        <f>-'2a.Fin Performance (Detailed)'!H95</f>
        <v>0</v>
      </c>
      <c r="J31" s="1814">
        <f>-'2a.Fin Performance (Detailed)'!I95</f>
        <v>0</v>
      </c>
      <c r="K31" s="1814">
        <f>-'2a.Fin Performance (Detailed)'!J95</f>
        <v>0</v>
      </c>
      <c r="L31" s="1814">
        <f>-'2a.Fin Performance (Detailed)'!K95</f>
        <v>0</v>
      </c>
      <c r="M31" s="1814">
        <f>-'2a.Fin Performance (Detailed)'!L95</f>
        <v>0</v>
      </c>
      <c r="N31" s="1814">
        <f>-'2a.Fin Performance (Detailed)'!M95</f>
        <v>0</v>
      </c>
      <c r="O31" s="1814">
        <f>-'2a.Fin Performance (Detailed)'!N95</f>
        <v>0</v>
      </c>
      <c r="P31" s="84"/>
      <c r="Q31" s="84"/>
      <c r="R31" s="84"/>
      <c r="S31" s="84"/>
      <c r="T31" s="84"/>
      <c r="U31" s="84"/>
      <c r="V31" s="84"/>
      <c r="W31" s="84"/>
      <c r="X31" s="84"/>
      <c r="Y31" s="84"/>
      <c r="Z31" s="84"/>
    </row>
    <row r="32" spans="1:26" ht="14.25" customHeight="1">
      <c r="A32" s="84"/>
      <c r="B32" s="744" t="s">
        <v>297</v>
      </c>
      <c r="C32" s="744"/>
      <c r="D32" s="744"/>
      <c r="E32" s="744"/>
      <c r="F32" s="837"/>
      <c r="G32" s="837"/>
      <c r="H32" s="1814">
        <f>-'2a.Fin Performance (Detailed)'!G96</f>
        <v>0</v>
      </c>
      <c r="I32" s="1814">
        <f>-'2a.Fin Performance (Detailed)'!H96</f>
        <v>0</v>
      </c>
      <c r="J32" s="1814">
        <f>-'2a.Fin Performance (Detailed)'!I96</f>
        <v>0</v>
      </c>
      <c r="K32" s="1814">
        <f>-'2a.Fin Performance (Detailed)'!J96</f>
        <v>0</v>
      </c>
      <c r="L32" s="1814">
        <f>-'2a.Fin Performance (Detailed)'!K96</f>
        <v>0</v>
      </c>
      <c r="M32" s="1814">
        <f>-'2a.Fin Performance (Detailed)'!L96</f>
        <v>0</v>
      </c>
      <c r="N32" s="1814">
        <f>-'2a.Fin Performance (Detailed)'!M96</f>
        <v>0</v>
      </c>
      <c r="O32" s="1814">
        <f>-'2a.Fin Performance (Detailed)'!N96</f>
        <v>0</v>
      </c>
      <c r="P32" s="84"/>
      <c r="Q32" s="84"/>
      <c r="R32" s="84"/>
      <c r="S32" s="84"/>
      <c r="T32" s="84"/>
      <c r="U32" s="84"/>
      <c r="V32" s="84"/>
      <c r="W32" s="84"/>
      <c r="X32" s="84"/>
      <c r="Y32" s="84"/>
      <c r="Z32" s="84"/>
    </row>
    <row r="33" spans="1:26" ht="14.25" customHeight="1">
      <c r="A33" s="84"/>
      <c r="B33" s="744" t="s">
        <v>299</v>
      </c>
      <c r="C33" s="744"/>
      <c r="D33" s="744"/>
      <c r="E33" s="744"/>
      <c r="F33" s="837"/>
      <c r="G33" s="837"/>
      <c r="H33" s="1814">
        <f>-'2a.Fin Performance (Detailed)'!G97</f>
        <v>0</v>
      </c>
      <c r="I33" s="1814">
        <f>-'2a.Fin Performance (Detailed)'!H97</f>
        <v>0</v>
      </c>
      <c r="J33" s="1814">
        <f>-'2a.Fin Performance (Detailed)'!I97</f>
        <v>0</v>
      </c>
      <c r="K33" s="1814">
        <f>-'2a.Fin Performance (Detailed)'!J97</f>
        <v>0</v>
      </c>
      <c r="L33" s="1814">
        <f>-'2a.Fin Performance (Detailed)'!K97</f>
        <v>0</v>
      </c>
      <c r="M33" s="1814">
        <f>-'2a.Fin Performance (Detailed)'!L97</f>
        <v>0</v>
      </c>
      <c r="N33" s="1814">
        <f>-'2a.Fin Performance (Detailed)'!M97</f>
        <v>0</v>
      </c>
      <c r="O33" s="1814">
        <f>-'2a.Fin Performance (Detailed)'!N97</f>
        <v>0</v>
      </c>
      <c r="P33" s="84" t="s">
        <v>2230</v>
      </c>
      <c r="Q33" s="84"/>
      <c r="R33" s="84"/>
      <c r="S33" s="84"/>
      <c r="T33" s="84"/>
      <c r="U33" s="84"/>
      <c r="V33" s="84"/>
      <c r="W33" s="84"/>
      <c r="X33" s="84"/>
      <c r="Y33" s="84"/>
      <c r="Z33" s="84"/>
    </row>
    <row r="34" spans="1:26" ht="14.25" customHeight="1">
      <c r="A34" s="84"/>
      <c r="B34" s="2018" t="s">
        <v>298</v>
      </c>
      <c r="C34" s="1941"/>
      <c r="D34" s="1941"/>
      <c r="E34" s="1941"/>
      <c r="F34" s="1941"/>
      <c r="G34" s="1941"/>
      <c r="H34" s="1814">
        <f>-'2a.Fin Performance (Detailed)'!G98</f>
        <v>0</v>
      </c>
      <c r="I34" s="1814">
        <f>-'2a.Fin Performance (Detailed)'!H98</f>
        <v>0</v>
      </c>
      <c r="J34" s="1814">
        <f>-'2a.Fin Performance (Detailed)'!I98</f>
        <v>0</v>
      </c>
      <c r="K34" s="1814">
        <f>-'2a.Fin Performance (Detailed)'!J98</f>
        <v>0</v>
      </c>
      <c r="L34" s="1814">
        <f>-'2a.Fin Performance (Detailed)'!K98</f>
        <v>0</v>
      </c>
      <c r="M34" s="1814">
        <f>-'2a.Fin Performance (Detailed)'!L98</f>
        <v>0</v>
      </c>
      <c r="N34" s="1814">
        <f>-'2a.Fin Performance (Detailed)'!M98</f>
        <v>0</v>
      </c>
      <c r="O34" s="1814">
        <f>-'2a.Fin Performance (Detailed)'!N98</f>
        <v>0</v>
      </c>
      <c r="P34" s="84" t="s">
        <v>2230</v>
      </c>
      <c r="Q34" s="84"/>
      <c r="R34" s="84"/>
      <c r="S34" s="84"/>
      <c r="T34" s="84"/>
      <c r="U34" s="84"/>
      <c r="V34" s="84"/>
      <c r="W34" s="84"/>
      <c r="X34" s="84"/>
      <c r="Y34" s="84"/>
      <c r="Z34" s="84"/>
    </row>
    <row r="35" spans="1:26" s="1078" customFormat="1" ht="14.25" customHeight="1">
      <c r="A35" s="84"/>
      <c r="B35" s="288" t="s">
        <v>2730</v>
      </c>
      <c r="H35" s="1814">
        <f>-'2a.Fin Performance (Detailed)'!G99</f>
        <v>0</v>
      </c>
      <c r="I35" s="1814">
        <f>-'2a.Fin Performance (Detailed)'!H99</f>
        <v>0</v>
      </c>
      <c r="J35" s="1814">
        <f>-'2a.Fin Performance (Detailed)'!I99</f>
        <v>0</v>
      </c>
      <c r="K35" s="1814">
        <f>-'2a.Fin Performance (Detailed)'!J99</f>
        <v>0</v>
      </c>
      <c r="L35" s="1814">
        <f>-'2a.Fin Performance (Detailed)'!K99</f>
        <v>0</v>
      </c>
      <c r="M35" s="1814">
        <f>-'2a.Fin Performance (Detailed)'!L99</f>
        <v>0</v>
      </c>
      <c r="N35" s="1814">
        <f>-'2a.Fin Performance (Detailed)'!M99</f>
        <v>0</v>
      </c>
      <c r="O35" s="1814">
        <f>-'2a.Fin Performance (Detailed)'!N99</f>
        <v>0</v>
      </c>
      <c r="P35" s="84"/>
      <c r="Q35" s="84"/>
      <c r="R35" s="84"/>
      <c r="S35" s="84"/>
      <c r="T35" s="84"/>
      <c r="U35" s="84"/>
      <c r="V35" s="84"/>
      <c r="W35" s="84"/>
      <c r="X35" s="84"/>
      <c r="Y35" s="84"/>
      <c r="Z35" s="84"/>
    </row>
    <row r="36" spans="1:26" ht="14.25" customHeight="1">
      <c r="A36" s="84"/>
      <c r="B36" s="1358" t="s">
        <v>1757</v>
      </c>
      <c r="C36" s="744"/>
      <c r="D36" s="744"/>
      <c r="E36" s="744"/>
      <c r="F36" s="837"/>
      <c r="G36" s="837"/>
      <c r="H36" s="1814">
        <f>-'2a.Fin Performance (Detailed)'!G105+'2a.Fin Performance (Detailed)'!G101+'2a.Fin Performance (Detailed)'!G102+'2a.Fin Performance (Detailed)'!G103+'2a.Fin Performance (Detailed)'!G104+'2a.Fin Performance (Detailed)'!G100</f>
        <v>0</v>
      </c>
      <c r="I36" s="1814">
        <f>-'2a.Fin Performance (Detailed)'!H105+'2a.Fin Performance (Detailed)'!H101+'2a.Fin Performance (Detailed)'!H102+'2a.Fin Performance (Detailed)'!H103+'2a.Fin Performance (Detailed)'!H104+'2a.Fin Performance (Detailed)'!H100</f>
        <v>0</v>
      </c>
      <c r="J36" s="1814">
        <f>-'2a.Fin Performance (Detailed)'!I105+'2a.Fin Performance (Detailed)'!I101+'2a.Fin Performance (Detailed)'!I102+'2a.Fin Performance (Detailed)'!I103+'2a.Fin Performance (Detailed)'!I104+'2a.Fin Performance (Detailed)'!I100</f>
        <v>0</v>
      </c>
      <c r="K36" s="1814">
        <f>-'2a.Fin Performance (Detailed)'!J105+'2a.Fin Performance (Detailed)'!J101+'2a.Fin Performance (Detailed)'!J102+'2a.Fin Performance (Detailed)'!J103+'2a.Fin Performance (Detailed)'!J104+'2a.Fin Performance (Detailed)'!J100</f>
        <v>0</v>
      </c>
      <c r="L36" s="1814">
        <f>-'2a.Fin Performance (Detailed)'!K105+'2a.Fin Performance (Detailed)'!K101+'2a.Fin Performance (Detailed)'!K102+'2a.Fin Performance (Detailed)'!K103+'2a.Fin Performance (Detailed)'!K104+'2a.Fin Performance (Detailed)'!K100</f>
        <v>0</v>
      </c>
      <c r="M36" s="1814">
        <f>-'2a.Fin Performance (Detailed)'!L105+'2a.Fin Performance (Detailed)'!L101+'2a.Fin Performance (Detailed)'!L102+'2a.Fin Performance (Detailed)'!L103+'2a.Fin Performance (Detailed)'!L104+'2a.Fin Performance (Detailed)'!L100</f>
        <v>0</v>
      </c>
      <c r="N36" s="1814">
        <f>-'2a.Fin Performance (Detailed)'!M105+'2a.Fin Performance (Detailed)'!M101+'2a.Fin Performance (Detailed)'!M102+'2a.Fin Performance (Detailed)'!M103+'2a.Fin Performance (Detailed)'!M104+'2a.Fin Performance (Detailed)'!M100</f>
        <v>0</v>
      </c>
      <c r="O36" s="1814">
        <f>-'2a.Fin Performance (Detailed)'!N105+'2a.Fin Performance (Detailed)'!N101+'2a.Fin Performance (Detailed)'!N102+'2a.Fin Performance (Detailed)'!N103+'2a.Fin Performance (Detailed)'!N104+'2a.Fin Performance (Detailed)'!N100</f>
        <v>0</v>
      </c>
      <c r="P36" s="84"/>
      <c r="Q36" s="84"/>
      <c r="R36" s="84"/>
      <c r="S36" s="84"/>
      <c r="T36" s="84"/>
      <c r="U36" s="84"/>
      <c r="V36" s="84"/>
      <c r="W36" s="84"/>
      <c r="X36" s="84"/>
      <c r="Y36" s="84"/>
      <c r="Z36" s="84"/>
    </row>
    <row r="37" spans="1:26" ht="12" customHeight="1">
      <c r="A37" s="13"/>
      <c r="B37" s="220" t="s">
        <v>615</v>
      </c>
      <c r="C37" s="220"/>
      <c r="D37" s="220"/>
      <c r="E37" s="220"/>
      <c r="F37" s="284"/>
      <c r="G37" s="284"/>
      <c r="H37" s="1815">
        <f t="shared" ref="H37:O37" si="2">SUM(H31:H36)</f>
        <v>0</v>
      </c>
      <c r="I37" s="1815">
        <f t="shared" si="2"/>
        <v>0</v>
      </c>
      <c r="J37" s="1815">
        <f t="shared" si="2"/>
        <v>0</v>
      </c>
      <c r="K37" s="1815">
        <f t="shared" si="2"/>
        <v>0</v>
      </c>
      <c r="L37" s="1815">
        <f t="shared" si="2"/>
        <v>0</v>
      </c>
      <c r="M37" s="1815">
        <f t="shared" si="2"/>
        <v>0</v>
      </c>
      <c r="N37" s="1815">
        <f t="shared" si="2"/>
        <v>0</v>
      </c>
      <c r="O37" s="1815">
        <f t="shared" si="2"/>
        <v>0</v>
      </c>
      <c r="P37" s="13"/>
      <c r="Q37" s="13"/>
      <c r="R37" s="13"/>
      <c r="S37" s="13"/>
      <c r="T37" s="13"/>
      <c r="U37" s="13"/>
      <c r="V37" s="13"/>
      <c r="W37" s="13"/>
      <c r="X37" s="13"/>
      <c r="Y37" s="13"/>
      <c r="Z37" s="13"/>
    </row>
    <row r="38" spans="1:26" ht="12" customHeight="1">
      <c r="A38" s="13"/>
      <c r="B38" s="220"/>
      <c r="C38" s="220"/>
      <c r="D38" s="220"/>
      <c r="E38" s="220"/>
      <c r="F38" s="84"/>
      <c r="G38" s="84"/>
      <c r="H38" s="84"/>
      <c r="I38" s="84"/>
      <c r="J38" s="84"/>
      <c r="K38" s="84"/>
      <c r="L38" s="84"/>
      <c r="M38" s="84"/>
      <c r="N38" s="84"/>
      <c r="O38" s="84"/>
      <c r="P38" s="84"/>
      <c r="Q38" s="84"/>
      <c r="R38" s="84"/>
      <c r="S38" s="84"/>
      <c r="T38" s="84"/>
      <c r="U38" s="84"/>
      <c r="V38" s="84"/>
      <c r="W38" s="84"/>
      <c r="X38" s="84"/>
      <c r="Y38" s="84"/>
      <c r="Z38" s="84"/>
    </row>
    <row r="39" spans="1:26" ht="12" customHeight="1">
      <c r="A39" s="12" t="s">
        <v>104</v>
      </c>
      <c r="B39" s="13" t="s">
        <v>101</v>
      </c>
      <c r="C39" s="220"/>
      <c r="D39" s="220"/>
      <c r="E39" s="220"/>
      <c r="F39" s="84"/>
      <c r="G39" s="84"/>
      <c r="H39" s="84"/>
      <c r="I39" s="84"/>
      <c r="J39" s="84"/>
      <c r="K39" s="84"/>
      <c r="L39" s="84"/>
      <c r="M39" s="84"/>
      <c r="N39" s="84"/>
      <c r="O39" s="84"/>
      <c r="P39" s="84"/>
      <c r="Q39" s="84"/>
      <c r="R39" s="84"/>
      <c r="S39" s="84"/>
      <c r="T39" s="84"/>
      <c r="U39" s="84"/>
      <c r="V39" s="84"/>
      <c r="W39" s="84"/>
      <c r="X39" s="84"/>
      <c r="Y39" s="84"/>
      <c r="Z39" s="84"/>
    </row>
    <row r="40" spans="1:26" ht="12" customHeight="1">
      <c r="A40" s="13"/>
      <c r="B40" s="13"/>
      <c r="C40" s="220"/>
      <c r="D40" s="220"/>
      <c r="E40" s="220"/>
      <c r="F40" s="84"/>
      <c r="G40" s="84"/>
      <c r="H40" s="2139" t="s">
        <v>931</v>
      </c>
      <c r="I40" s="2075"/>
      <c r="J40" s="2075"/>
      <c r="K40" s="2051"/>
      <c r="L40" s="2139" t="s">
        <v>931</v>
      </c>
      <c r="M40" s="2075"/>
      <c r="N40" s="2075"/>
      <c r="O40" s="2075"/>
      <c r="P40" s="84"/>
      <c r="Q40" s="84"/>
      <c r="R40" s="84"/>
      <c r="S40" s="84"/>
      <c r="T40" s="84"/>
      <c r="U40" s="84"/>
      <c r="V40" s="84"/>
      <c r="W40" s="84"/>
      <c r="X40" s="84"/>
      <c r="Y40" s="84"/>
      <c r="Z40" s="84"/>
    </row>
    <row r="41" spans="1:26" ht="12" customHeight="1">
      <c r="A41" s="13"/>
      <c r="B41" s="13"/>
      <c r="C41" s="220"/>
      <c r="D41" s="220"/>
      <c r="E41" s="220"/>
      <c r="F41" s="84"/>
      <c r="G41" s="84"/>
      <c r="H41" s="2137">
        <v>44742</v>
      </c>
      <c r="I41" s="2138"/>
      <c r="J41" s="2138"/>
      <c r="K41" s="2053"/>
      <c r="L41" s="2137">
        <v>44377</v>
      </c>
      <c r="M41" s="2138"/>
      <c r="N41" s="2138"/>
      <c r="O41" s="2138"/>
      <c r="P41" s="84"/>
      <c r="Q41" s="84"/>
      <c r="R41" s="84"/>
      <c r="S41" s="84"/>
      <c r="T41" s="84"/>
      <c r="U41" s="84"/>
      <c r="V41" s="84"/>
      <c r="W41" s="84"/>
      <c r="X41" s="84"/>
      <c r="Y41" s="84"/>
      <c r="Z41" s="84"/>
    </row>
    <row r="42" spans="1:26" ht="36">
      <c r="A42" s="13"/>
      <c r="B42" s="220"/>
      <c r="C42" s="220"/>
      <c r="D42" s="220"/>
      <c r="E42" s="220"/>
      <c r="F42" s="835"/>
      <c r="G42" s="835"/>
      <c r="H42" s="92" t="s">
        <v>138</v>
      </c>
      <c r="I42" s="92" t="s">
        <v>597</v>
      </c>
      <c r="J42" s="92" t="s">
        <v>140</v>
      </c>
      <c r="K42" s="92" t="s">
        <v>816</v>
      </c>
      <c r="L42" s="92" t="s">
        <v>972</v>
      </c>
      <c r="M42" s="92" t="s">
        <v>597</v>
      </c>
      <c r="N42" s="92" t="s">
        <v>140</v>
      </c>
      <c r="O42" s="92" t="s">
        <v>816</v>
      </c>
      <c r="P42" s="84"/>
      <c r="Q42" s="84"/>
      <c r="R42" s="84"/>
      <c r="S42" s="84"/>
      <c r="T42" s="84"/>
      <c r="U42" s="84"/>
      <c r="V42" s="84"/>
      <c r="W42" s="84"/>
      <c r="X42" s="84"/>
      <c r="Y42" s="84"/>
      <c r="Z42" s="84"/>
    </row>
    <row r="43" spans="1:26" ht="12" customHeight="1">
      <c r="A43" s="13"/>
      <c r="B43" s="220"/>
      <c r="C43" s="220"/>
      <c r="D43" s="220"/>
      <c r="E43" s="220"/>
      <c r="F43" s="835"/>
      <c r="G43" s="835"/>
      <c r="H43" s="94" t="s">
        <v>142</v>
      </c>
      <c r="I43" s="94" t="s">
        <v>142</v>
      </c>
      <c r="J43" s="94" t="s">
        <v>142</v>
      </c>
      <c r="K43" s="94" t="s">
        <v>142</v>
      </c>
      <c r="L43" s="94" t="s">
        <v>142</v>
      </c>
      <c r="M43" s="94" t="s">
        <v>142</v>
      </c>
      <c r="N43" s="94" t="s">
        <v>142</v>
      </c>
      <c r="O43" s="94" t="s">
        <v>142</v>
      </c>
      <c r="P43" s="84"/>
      <c r="Q43" s="84"/>
      <c r="R43" s="84"/>
      <c r="S43" s="84"/>
      <c r="T43" s="84"/>
      <c r="U43" s="84"/>
      <c r="V43" s="84"/>
      <c r="W43" s="84"/>
      <c r="X43" s="84"/>
      <c r="Y43" s="84"/>
      <c r="Z43" s="84"/>
    </row>
    <row r="44" spans="1:26" ht="22.5" customHeight="1">
      <c r="A44" s="84"/>
      <c r="B44" s="2018" t="s">
        <v>301</v>
      </c>
      <c r="C44" s="1941"/>
      <c r="D44" s="1941"/>
      <c r="E44" s="1941"/>
      <c r="F44" s="1941"/>
      <c r="G44" s="1941"/>
      <c r="H44" s="1814">
        <f>-'2a.Fin Performance (Detailed)'!G108</f>
        <v>0</v>
      </c>
      <c r="I44" s="1814">
        <f>-'2a.Fin Performance (Detailed)'!H108</f>
        <v>0</v>
      </c>
      <c r="J44" s="1814">
        <f>-'2a.Fin Performance (Detailed)'!I108</f>
        <v>0</v>
      </c>
      <c r="K44" s="1814">
        <f>-'2a.Fin Performance (Detailed)'!J108</f>
        <v>0</v>
      </c>
      <c r="L44" s="1814">
        <f>-'2a.Fin Performance (Detailed)'!K108</f>
        <v>0</v>
      </c>
      <c r="M44" s="1814">
        <f>-'2a.Fin Performance (Detailed)'!L108</f>
        <v>0</v>
      </c>
      <c r="N44" s="1814">
        <f>-'2a.Fin Performance (Detailed)'!M108</f>
        <v>0</v>
      </c>
      <c r="O44" s="1814">
        <f>-'2a.Fin Performance (Detailed)'!N108</f>
        <v>0</v>
      </c>
      <c r="P44" s="84" t="s">
        <v>2230</v>
      </c>
      <c r="Q44" s="84"/>
      <c r="R44" s="84"/>
      <c r="S44" s="84"/>
      <c r="T44" s="84"/>
      <c r="U44" s="84"/>
      <c r="V44" s="84"/>
      <c r="W44" s="84"/>
      <c r="X44" s="84"/>
      <c r="Y44" s="84"/>
      <c r="Z44" s="84"/>
    </row>
    <row r="45" spans="1:26" ht="12" customHeight="1">
      <c r="A45" s="84"/>
      <c r="B45" s="84" t="s">
        <v>2231</v>
      </c>
      <c r="C45" s="84"/>
      <c r="D45" s="84"/>
      <c r="E45" s="84"/>
      <c r="F45" s="84"/>
      <c r="G45" s="84"/>
      <c r="H45" s="1814">
        <f>-'2a.Fin Performance (Detailed)'!G109</f>
        <v>0</v>
      </c>
      <c r="I45" s="1814">
        <f>-'2a.Fin Performance (Detailed)'!H109</f>
        <v>0</v>
      </c>
      <c r="J45" s="1814">
        <f>-'2a.Fin Performance (Detailed)'!I109</f>
        <v>0</v>
      </c>
      <c r="K45" s="1814">
        <f>-'2a.Fin Performance (Detailed)'!J109</f>
        <v>0</v>
      </c>
      <c r="L45" s="1814">
        <f>-'2a.Fin Performance (Detailed)'!K109</f>
        <v>0</v>
      </c>
      <c r="M45" s="1814">
        <f>-'2a.Fin Performance (Detailed)'!L109</f>
        <v>0</v>
      </c>
      <c r="N45" s="1814">
        <f>-'2a.Fin Performance (Detailed)'!M109</f>
        <v>0</v>
      </c>
      <c r="O45" s="1814">
        <f>-'2a.Fin Performance (Detailed)'!N109</f>
        <v>0</v>
      </c>
      <c r="P45" s="84" t="s">
        <v>2230</v>
      </c>
      <c r="Q45" s="84"/>
      <c r="R45" s="84"/>
      <c r="S45" s="84"/>
      <c r="T45" s="84"/>
      <c r="U45" s="84"/>
      <c r="V45" s="84"/>
      <c r="W45" s="84"/>
      <c r="X45" s="84"/>
      <c r="Y45" s="84"/>
      <c r="Z45" s="84"/>
    </row>
    <row r="46" spans="1:26" ht="25.5" customHeight="1">
      <c r="A46" s="84"/>
      <c r="B46" s="2018" t="s">
        <v>303</v>
      </c>
      <c r="C46" s="1941"/>
      <c r="D46" s="1941"/>
      <c r="E46" s="1941"/>
      <c r="F46" s="1941"/>
      <c r="G46" s="1941"/>
      <c r="H46" s="1814">
        <f>-'2a.Fin Performance (Detailed)'!G110</f>
        <v>0</v>
      </c>
      <c r="I46" s="1814">
        <f>-'2a.Fin Performance (Detailed)'!H110</f>
        <v>0</v>
      </c>
      <c r="J46" s="1814">
        <f>-'2a.Fin Performance (Detailed)'!I110</f>
        <v>0</v>
      </c>
      <c r="K46" s="1814">
        <f>-'2a.Fin Performance (Detailed)'!J110</f>
        <v>0</v>
      </c>
      <c r="L46" s="1814">
        <f>-'2a.Fin Performance (Detailed)'!K110</f>
        <v>0</v>
      </c>
      <c r="M46" s="1814">
        <f>-'2a.Fin Performance (Detailed)'!L110</f>
        <v>0</v>
      </c>
      <c r="N46" s="1814">
        <f>-'2a.Fin Performance (Detailed)'!M110</f>
        <v>0</v>
      </c>
      <c r="O46" s="1814">
        <f>-'2a.Fin Performance (Detailed)'!N110</f>
        <v>0</v>
      </c>
      <c r="P46" s="84" t="s">
        <v>2230</v>
      </c>
      <c r="Q46" s="84"/>
      <c r="R46" s="84"/>
      <c r="S46" s="84"/>
      <c r="T46" s="84"/>
      <c r="U46" s="84"/>
      <c r="V46" s="84"/>
      <c r="W46" s="84"/>
      <c r="X46" s="84"/>
      <c r="Y46" s="84"/>
      <c r="Z46" s="84"/>
    </row>
    <row r="47" spans="1:26" ht="12" customHeight="1">
      <c r="A47" s="84"/>
      <c r="B47" s="84" t="s">
        <v>304</v>
      </c>
      <c r="C47" s="84"/>
      <c r="D47" s="84"/>
      <c r="E47" s="84"/>
      <c r="F47" s="84"/>
      <c r="G47" s="84"/>
      <c r="H47" s="1814">
        <f>-'2a.Fin Performance (Detailed)'!G119</f>
        <v>0</v>
      </c>
      <c r="I47" s="1814">
        <f>-'2a.Fin Performance (Detailed)'!H119</f>
        <v>0</v>
      </c>
      <c r="J47" s="1814">
        <f>-'2a.Fin Performance (Detailed)'!I119</f>
        <v>0</v>
      </c>
      <c r="K47" s="1814">
        <f>-'2a.Fin Performance (Detailed)'!J119</f>
        <v>0</v>
      </c>
      <c r="L47" s="1814">
        <f>-'2a.Fin Performance (Detailed)'!K119</f>
        <v>0</v>
      </c>
      <c r="M47" s="1814">
        <f>-'2a.Fin Performance (Detailed)'!L119</f>
        <v>0</v>
      </c>
      <c r="N47" s="1814">
        <f>-'2a.Fin Performance (Detailed)'!M119</f>
        <v>0</v>
      </c>
      <c r="O47" s="1814">
        <f>-'2a.Fin Performance (Detailed)'!N119</f>
        <v>0</v>
      </c>
      <c r="P47" s="84"/>
      <c r="Q47" s="84"/>
      <c r="R47" s="84"/>
      <c r="S47" s="84"/>
      <c r="T47" s="84"/>
      <c r="U47" s="84"/>
      <c r="V47" s="84"/>
      <c r="W47" s="84"/>
      <c r="X47" s="84"/>
      <c r="Y47" s="84"/>
      <c r="Z47" s="84"/>
    </row>
    <row r="48" spans="1:26" ht="12" customHeight="1">
      <c r="A48" s="84"/>
      <c r="B48" s="84" t="s">
        <v>305</v>
      </c>
      <c r="C48" s="84"/>
      <c r="D48" s="84"/>
      <c r="E48" s="84"/>
      <c r="F48" s="84"/>
      <c r="G48" s="84"/>
      <c r="H48" s="1814">
        <f>-'2a.Fin Performance (Detailed)'!G128</f>
        <v>0</v>
      </c>
      <c r="I48" s="1814">
        <f>-'2a.Fin Performance (Detailed)'!H128</f>
        <v>0</v>
      </c>
      <c r="J48" s="1814">
        <f>-'2a.Fin Performance (Detailed)'!I128</f>
        <v>0</v>
      </c>
      <c r="K48" s="1814">
        <f>-'2a.Fin Performance (Detailed)'!J128</f>
        <v>0</v>
      </c>
      <c r="L48" s="1814">
        <f>-'2a.Fin Performance (Detailed)'!K128</f>
        <v>0</v>
      </c>
      <c r="M48" s="1814">
        <f>-'2a.Fin Performance (Detailed)'!L128</f>
        <v>0</v>
      </c>
      <c r="N48" s="1814">
        <f>-'2a.Fin Performance (Detailed)'!M128</f>
        <v>0</v>
      </c>
      <c r="O48" s="1814">
        <f>-'2a.Fin Performance (Detailed)'!N128</f>
        <v>0</v>
      </c>
      <c r="P48" s="84"/>
      <c r="Q48" s="84"/>
      <c r="R48" s="84"/>
      <c r="S48" s="84"/>
      <c r="T48" s="84"/>
      <c r="U48" s="84"/>
      <c r="V48" s="84"/>
      <c r="W48" s="84"/>
      <c r="X48" s="84"/>
      <c r="Y48" s="84"/>
      <c r="Z48" s="84"/>
    </row>
    <row r="49" spans="1:26" ht="12" customHeight="1">
      <c r="A49" s="84"/>
      <c r="B49" s="84" t="s">
        <v>306</v>
      </c>
      <c r="C49" s="84"/>
      <c r="D49" s="84"/>
      <c r="E49" s="84"/>
      <c r="F49" s="84"/>
      <c r="G49" s="84"/>
      <c r="H49" s="1814">
        <f>-'2a.Fin Performance (Detailed)'!G129</f>
        <v>0</v>
      </c>
      <c r="I49" s="1814">
        <f>-'2a.Fin Performance (Detailed)'!H129</f>
        <v>0</v>
      </c>
      <c r="J49" s="1814">
        <f>-'2a.Fin Performance (Detailed)'!I129</f>
        <v>0</v>
      </c>
      <c r="K49" s="1814">
        <f>-'2a.Fin Performance (Detailed)'!J129</f>
        <v>0</v>
      </c>
      <c r="L49" s="1814">
        <f>-'2a.Fin Performance (Detailed)'!K129</f>
        <v>0</v>
      </c>
      <c r="M49" s="1814">
        <f>-'2a.Fin Performance (Detailed)'!L129</f>
        <v>0</v>
      </c>
      <c r="N49" s="1814">
        <f>-'2a.Fin Performance (Detailed)'!M129</f>
        <v>0</v>
      </c>
      <c r="O49" s="1814">
        <f>-'2a.Fin Performance (Detailed)'!N129</f>
        <v>0</v>
      </c>
      <c r="P49" s="84"/>
      <c r="Q49" s="84"/>
      <c r="R49" s="84"/>
      <c r="S49" s="84"/>
      <c r="T49" s="84"/>
      <c r="U49" s="84"/>
      <c r="V49" s="84"/>
      <c r="W49" s="84"/>
      <c r="X49" s="84"/>
      <c r="Y49" s="84"/>
      <c r="Z49" s="84"/>
    </row>
    <row r="50" spans="1:26" ht="12" customHeight="1">
      <c r="A50" s="84"/>
      <c r="B50" s="84" t="s">
        <v>307</v>
      </c>
      <c r="C50" s="84"/>
      <c r="D50" s="84"/>
      <c r="E50" s="84"/>
      <c r="F50" s="84"/>
      <c r="G50" s="84"/>
      <c r="H50" s="1814">
        <f>-'2a.Fin Performance (Detailed)'!G130</f>
        <v>0</v>
      </c>
      <c r="I50" s="1814">
        <f>-'2a.Fin Performance (Detailed)'!H130</f>
        <v>0</v>
      </c>
      <c r="J50" s="1814">
        <f>-'2a.Fin Performance (Detailed)'!I130</f>
        <v>0</v>
      </c>
      <c r="K50" s="1814">
        <f>-'2a.Fin Performance (Detailed)'!J130</f>
        <v>0</v>
      </c>
      <c r="L50" s="1814">
        <f>-'2a.Fin Performance (Detailed)'!K130</f>
        <v>0</v>
      </c>
      <c r="M50" s="1814">
        <f>-'2a.Fin Performance (Detailed)'!L130</f>
        <v>0</v>
      </c>
      <c r="N50" s="1814">
        <f>-'2a.Fin Performance (Detailed)'!M130</f>
        <v>0</v>
      </c>
      <c r="O50" s="1814">
        <f>-'2a.Fin Performance (Detailed)'!N130</f>
        <v>0</v>
      </c>
      <c r="P50" s="84"/>
      <c r="Q50" s="84"/>
      <c r="R50" s="84"/>
      <c r="S50" s="84"/>
      <c r="T50" s="84"/>
      <c r="U50" s="84"/>
      <c r="V50" s="84"/>
      <c r="W50" s="84"/>
      <c r="X50" s="84"/>
      <c r="Y50" s="84"/>
      <c r="Z50" s="84"/>
    </row>
    <row r="51" spans="1:26" ht="12" customHeight="1">
      <c r="A51" s="13"/>
      <c r="B51" s="13" t="s">
        <v>615</v>
      </c>
      <c r="C51" s="13"/>
      <c r="D51" s="13"/>
      <c r="E51" s="13"/>
      <c r="F51" s="13"/>
      <c r="G51" s="13"/>
      <c r="H51" s="1815">
        <f t="shared" ref="H51:O51" si="3">SUM(H44:H50)</f>
        <v>0</v>
      </c>
      <c r="I51" s="1815">
        <f t="shared" si="3"/>
        <v>0</v>
      </c>
      <c r="J51" s="1815">
        <f t="shared" si="3"/>
        <v>0</v>
      </c>
      <c r="K51" s="1815">
        <f t="shared" si="3"/>
        <v>0</v>
      </c>
      <c r="L51" s="1815">
        <f t="shared" si="3"/>
        <v>0</v>
      </c>
      <c r="M51" s="1815">
        <f t="shared" si="3"/>
        <v>0</v>
      </c>
      <c r="N51" s="1815">
        <f t="shared" si="3"/>
        <v>0</v>
      </c>
      <c r="O51" s="1815">
        <f t="shared" si="3"/>
        <v>0</v>
      </c>
      <c r="P51" s="13"/>
      <c r="Q51" s="13"/>
      <c r="R51" s="13"/>
      <c r="S51" s="13"/>
      <c r="T51" s="13"/>
      <c r="U51" s="13"/>
      <c r="V51" s="13"/>
      <c r="W51" s="13"/>
      <c r="X51" s="13"/>
      <c r="Y51" s="13"/>
      <c r="Z51" s="13"/>
    </row>
    <row r="52" spans="1:26" ht="12" customHeight="1">
      <c r="A52" s="13"/>
      <c r="B52" s="84"/>
      <c r="C52" s="84"/>
      <c r="D52" s="84"/>
      <c r="E52" s="84"/>
      <c r="F52" s="84"/>
      <c r="G52" s="84"/>
      <c r="H52" s="84"/>
      <c r="I52" s="84"/>
      <c r="J52" s="84"/>
      <c r="K52" s="84"/>
      <c r="L52" s="84"/>
      <c r="M52" s="84"/>
      <c r="N52" s="84"/>
      <c r="O52" s="84"/>
      <c r="P52" s="84"/>
      <c r="Q52" s="84"/>
      <c r="R52" s="84"/>
      <c r="S52" s="84"/>
      <c r="T52" s="84"/>
      <c r="U52" s="84"/>
      <c r="V52" s="84"/>
      <c r="W52" s="84"/>
      <c r="X52" s="84"/>
      <c r="Y52" s="84"/>
      <c r="Z52" s="84"/>
    </row>
    <row r="53" spans="1:26" ht="12" customHeight="1">
      <c r="A53" s="12" t="s">
        <v>106</v>
      </c>
      <c r="B53" s="13" t="s">
        <v>103</v>
      </c>
      <c r="C53" s="84"/>
      <c r="D53" s="84"/>
      <c r="E53" s="84"/>
      <c r="F53" s="84"/>
      <c r="G53" s="84"/>
      <c r="H53" s="835"/>
      <c r="I53" s="835"/>
      <c r="J53" s="835"/>
      <c r="K53" s="835"/>
      <c r="L53" s="835"/>
      <c r="M53" s="835"/>
      <c r="N53" s="835"/>
      <c r="O53" s="835"/>
      <c r="P53" s="84"/>
      <c r="Q53" s="84"/>
      <c r="R53" s="84"/>
      <c r="S53" s="84"/>
      <c r="T53" s="84"/>
      <c r="U53" s="84"/>
      <c r="V53" s="84"/>
      <c r="W53" s="84"/>
      <c r="X53" s="84"/>
      <c r="Y53" s="84"/>
      <c r="Z53" s="84"/>
    </row>
    <row r="54" spans="1:26" ht="12" customHeight="1">
      <c r="A54" s="84"/>
      <c r="B54" s="84"/>
      <c r="C54" s="84"/>
      <c r="D54" s="84"/>
      <c r="E54" s="84"/>
      <c r="F54" s="84"/>
      <c r="G54" s="84"/>
      <c r="H54" s="835"/>
      <c r="I54" s="835"/>
      <c r="J54" s="835"/>
      <c r="K54" s="835"/>
      <c r="L54" s="835"/>
      <c r="M54" s="835"/>
      <c r="N54" s="835"/>
      <c r="O54" s="835"/>
      <c r="P54" s="84"/>
      <c r="Q54" s="84"/>
      <c r="R54" s="84"/>
      <c r="S54" s="84"/>
      <c r="T54" s="84"/>
      <c r="U54" s="84"/>
      <c r="V54" s="84"/>
      <c r="W54" s="84"/>
      <c r="X54" s="84"/>
      <c r="Y54" s="84"/>
      <c r="Z54" s="84"/>
    </row>
    <row r="55" spans="1:26" ht="40.5" customHeight="1">
      <c r="A55" s="84"/>
      <c r="B55" s="1987" t="s">
        <v>2232</v>
      </c>
      <c r="C55" s="1941"/>
      <c r="D55" s="1941"/>
      <c r="E55" s="1941"/>
      <c r="F55" s="1941"/>
      <c r="G55" s="1941"/>
      <c r="H55" s="1941"/>
      <c r="I55" s="1941"/>
      <c r="J55" s="1941"/>
      <c r="K55" s="1941"/>
      <c r="L55" s="1941"/>
      <c r="M55" s="1941"/>
      <c r="N55" s="1941"/>
      <c r="O55" s="1941"/>
      <c r="P55" s="84" t="s">
        <v>2233</v>
      </c>
      <c r="Q55" s="84"/>
      <c r="R55" s="84"/>
      <c r="S55" s="84"/>
      <c r="T55" s="84"/>
      <c r="U55" s="84"/>
      <c r="V55" s="84"/>
      <c r="W55" s="84"/>
      <c r="X55" s="84"/>
      <c r="Y55" s="84"/>
      <c r="Z55" s="84"/>
    </row>
    <row r="56" spans="1:26" ht="15.75" customHeight="1">
      <c r="A56" s="84"/>
      <c r="B56" s="322"/>
      <c r="C56" s="322"/>
      <c r="D56" s="322"/>
      <c r="E56" s="322"/>
      <c r="F56" s="322"/>
      <c r="G56" s="322"/>
      <c r="H56" s="2139" t="s">
        <v>931</v>
      </c>
      <c r="I56" s="2075"/>
      <c r="J56" s="2075"/>
      <c r="K56" s="2051"/>
      <c r="L56" s="2139" t="s">
        <v>931</v>
      </c>
      <c r="M56" s="2075"/>
      <c r="N56" s="2075"/>
      <c r="O56" s="2075"/>
      <c r="P56" s="84"/>
      <c r="Q56" s="84"/>
      <c r="R56" s="84"/>
      <c r="S56" s="84"/>
      <c r="T56" s="84"/>
      <c r="U56" s="84"/>
      <c r="V56" s="84"/>
      <c r="W56" s="84"/>
      <c r="X56" s="84"/>
      <c r="Y56" s="84"/>
      <c r="Z56" s="84"/>
    </row>
    <row r="57" spans="1:26" ht="12" customHeight="1">
      <c r="A57" s="84"/>
      <c r="B57" s="322"/>
      <c r="C57" s="322"/>
      <c r="D57" s="322"/>
      <c r="E57" s="322"/>
      <c r="F57" s="322"/>
      <c r="G57" s="322"/>
      <c r="H57" s="2137">
        <v>44742</v>
      </c>
      <c r="I57" s="2138"/>
      <c r="J57" s="2138"/>
      <c r="K57" s="2053"/>
      <c r="L57" s="2137">
        <v>44377</v>
      </c>
      <c r="M57" s="2138"/>
      <c r="N57" s="2138"/>
      <c r="O57" s="2138"/>
      <c r="P57" s="84"/>
      <c r="Q57" s="84"/>
      <c r="R57" s="84"/>
      <c r="S57" s="84"/>
      <c r="T57" s="84"/>
      <c r="U57" s="84"/>
      <c r="V57" s="84"/>
      <c r="W57" s="84"/>
      <c r="X57" s="84"/>
      <c r="Y57" s="84"/>
      <c r="Z57" s="84"/>
    </row>
    <row r="58" spans="1:26" ht="36">
      <c r="A58" s="84"/>
      <c r="B58" s="322"/>
      <c r="C58" s="322"/>
      <c r="D58" s="322"/>
      <c r="E58" s="322"/>
      <c r="F58" s="322"/>
      <c r="G58" s="322"/>
      <c r="H58" s="92" t="s">
        <v>138</v>
      </c>
      <c r="I58" s="92" t="s">
        <v>597</v>
      </c>
      <c r="J58" s="92" t="s">
        <v>140</v>
      </c>
      <c r="K58" s="92" t="s">
        <v>816</v>
      </c>
      <c r="L58" s="92" t="s">
        <v>972</v>
      </c>
      <c r="M58" s="92" t="s">
        <v>597</v>
      </c>
      <c r="N58" s="92" t="s">
        <v>140</v>
      </c>
      <c r="O58" s="92" t="s">
        <v>816</v>
      </c>
      <c r="P58" s="84"/>
      <c r="Q58" s="84"/>
      <c r="R58" s="84"/>
      <c r="S58" s="84"/>
      <c r="T58" s="84"/>
      <c r="U58" s="84"/>
      <c r="V58" s="84"/>
      <c r="W58" s="84"/>
      <c r="X58" s="84"/>
      <c r="Y58" s="84"/>
      <c r="Z58" s="84"/>
    </row>
    <row r="59" spans="1:26" ht="12" customHeight="1">
      <c r="A59" s="84"/>
      <c r="B59" s="322"/>
      <c r="C59" s="322"/>
      <c r="D59" s="322"/>
      <c r="E59" s="322"/>
      <c r="F59" s="322"/>
      <c r="G59" s="322"/>
      <c r="H59" s="94" t="s">
        <v>142</v>
      </c>
      <c r="I59" s="94" t="s">
        <v>142</v>
      </c>
      <c r="J59" s="94" t="s">
        <v>142</v>
      </c>
      <c r="K59" s="94" t="s">
        <v>142</v>
      </c>
      <c r="L59" s="94" t="s">
        <v>142</v>
      </c>
      <c r="M59" s="94" t="s">
        <v>142</v>
      </c>
      <c r="N59" s="94" t="s">
        <v>142</v>
      </c>
      <c r="O59" s="94" t="s">
        <v>142</v>
      </c>
      <c r="P59" s="84"/>
      <c r="Q59" s="84"/>
      <c r="R59" s="84"/>
      <c r="S59" s="84"/>
      <c r="T59" s="84"/>
      <c r="U59" s="84"/>
      <c r="V59" s="84"/>
      <c r="W59" s="84"/>
      <c r="X59" s="84"/>
      <c r="Y59" s="84"/>
      <c r="Z59" s="84"/>
    </row>
    <row r="60" spans="1:26" ht="12" customHeight="1">
      <c r="A60" s="84"/>
      <c r="B60" s="322"/>
      <c r="C60" s="322"/>
      <c r="D60" s="322"/>
      <c r="E60" s="322"/>
      <c r="F60" s="322"/>
      <c r="G60" s="322"/>
      <c r="H60" s="1817"/>
      <c r="I60" s="1817"/>
      <c r="J60" s="1817"/>
      <c r="K60" s="1817"/>
      <c r="L60" s="1817"/>
      <c r="M60" s="1817"/>
      <c r="N60" s="1817"/>
      <c r="O60" s="1817"/>
      <c r="P60" s="84"/>
      <c r="Q60" s="84"/>
      <c r="R60" s="84"/>
      <c r="S60" s="84"/>
      <c r="T60" s="84"/>
      <c r="U60" s="84"/>
      <c r="V60" s="84"/>
      <c r="W60" s="84"/>
      <c r="X60" s="84"/>
      <c r="Y60" s="84"/>
      <c r="Z60" s="84"/>
    </row>
    <row r="61" spans="1:26" ht="12" customHeight="1">
      <c r="A61" s="84"/>
      <c r="B61" s="322" t="s">
        <v>308</v>
      </c>
      <c r="C61" s="322"/>
      <c r="D61" s="322"/>
      <c r="E61" s="322"/>
      <c r="F61" s="322"/>
      <c r="G61" s="322"/>
      <c r="H61" s="1818">
        <f>-'2a.Fin Performance (Detailed)'!G139</f>
        <v>0</v>
      </c>
      <c r="I61" s="1818">
        <f>-'2a.Fin Performance (Detailed)'!H139</f>
        <v>0</v>
      </c>
      <c r="J61" s="1818">
        <f>-'2a.Fin Performance (Detailed)'!I139</f>
        <v>0</v>
      </c>
      <c r="K61" s="1818">
        <f>-'2a.Fin Performance (Detailed)'!J139</f>
        <v>0</v>
      </c>
      <c r="L61" s="1818">
        <f>-'2a.Fin Performance (Detailed)'!K139</f>
        <v>0</v>
      </c>
      <c r="M61" s="1818">
        <f>-'2a.Fin Performance (Detailed)'!L139</f>
        <v>0</v>
      </c>
      <c r="N61" s="1818">
        <f>-'2a.Fin Performance (Detailed)'!M139</f>
        <v>0</v>
      </c>
      <c r="O61" s="1818">
        <f>-'2a.Fin Performance (Detailed)'!N139</f>
        <v>0</v>
      </c>
      <c r="P61" s="84"/>
      <c r="Q61" s="84"/>
      <c r="R61" s="84"/>
      <c r="S61" s="84"/>
      <c r="T61" s="84"/>
      <c r="U61" s="84"/>
      <c r="V61" s="84"/>
      <c r="W61" s="84"/>
      <c r="X61" s="84"/>
      <c r="Y61" s="84"/>
      <c r="Z61" s="84"/>
    </row>
    <row r="62" spans="1:26" ht="15.75" customHeight="1">
      <c r="A62" s="82"/>
      <c r="B62" s="159"/>
      <c r="C62" s="159"/>
      <c r="D62" s="159"/>
      <c r="E62" s="84"/>
      <c r="F62" s="84"/>
      <c r="G62" s="84"/>
      <c r="H62" s="84"/>
      <c r="I62" s="84"/>
      <c r="J62" s="84"/>
      <c r="K62" s="84"/>
      <c r="L62" s="84"/>
      <c r="M62" s="84"/>
      <c r="N62" s="84"/>
      <c r="O62" s="84"/>
      <c r="P62" s="84"/>
      <c r="Q62" s="84"/>
      <c r="R62" s="84"/>
      <c r="S62" s="84"/>
      <c r="T62" s="84"/>
      <c r="U62" s="84"/>
      <c r="V62" s="84"/>
      <c r="W62" s="84"/>
      <c r="X62" s="84"/>
      <c r="Y62" s="84"/>
      <c r="Z62" s="84"/>
    </row>
    <row r="63" spans="1:26" ht="12" customHeight="1">
      <c r="A63" s="12" t="s">
        <v>108</v>
      </c>
      <c r="B63" s="13" t="s">
        <v>105</v>
      </c>
      <c r="C63" s="84"/>
      <c r="D63" s="84"/>
      <c r="E63" s="84"/>
      <c r="F63" s="84"/>
      <c r="G63" s="84"/>
      <c r="H63" s="835"/>
      <c r="I63" s="835"/>
      <c r="J63" s="835"/>
      <c r="K63" s="835"/>
      <c r="L63" s="835"/>
      <c r="M63" s="835"/>
      <c r="N63" s="835"/>
      <c r="O63" s="835"/>
      <c r="P63" s="84"/>
      <c r="Q63" s="84"/>
      <c r="R63" s="84"/>
      <c r="S63" s="84"/>
      <c r="T63" s="84"/>
      <c r="U63" s="84"/>
      <c r="V63" s="84"/>
      <c r="W63" s="84"/>
      <c r="X63" s="84"/>
      <c r="Y63" s="84"/>
      <c r="Z63" s="84"/>
    </row>
    <row r="64" spans="1:26" ht="12" customHeight="1">
      <c r="A64" s="84"/>
      <c r="B64" s="84" t="s">
        <v>2234</v>
      </c>
      <c r="C64" s="84"/>
      <c r="D64" s="84"/>
      <c r="E64" s="84"/>
      <c r="F64" s="84"/>
      <c r="G64" s="84"/>
      <c r="H64" s="835"/>
      <c r="I64" s="835"/>
      <c r="J64" s="835"/>
      <c r="K64" s="835"/>
      <c r="L64" s="835"/>
      <c r="M64" s="835"/>
      <c r="N64" s="835"/>
      <c r="O64" s="835"/>
      <c r="P64" s="84"/>
      <c r="Q64" s="84"/>
      <c r="R64" s="84"/>
      <c r="S64" s="84"/>
      <c r="T64" s="84"/>
      <c r="U64" s="84"/>
      <c r="V64" s="84"/>
      <c r="W64" s="84"/>
      <c r="X64" s="84"/>
      <c r="Y64" s="84"/>
      <c r="Z64" s="84"/>
    </row>
    <row r="65" spans="1:26" ht="12" customHeight="1">
      <c r="A65" s="84"/>
      <c r="B65" s="84"/>
      <c r="C65" s="84"/>
      <c r="D65" s="84"/>
      <c r="E65" s="84"/>
      <c r="F65" s="84"/>
      <c r="G65" s="84"/>
      <c r="H65" s="2139" t="s">
        <v>931</v>
      </c>
      <c r="I65" s="2075"/>
      <c r="J65" s="2075"/>
      <c r="K65" s="2051"/>
      <c r="L65" s="2139" t="s">
        <v>931</v>
      </c>
      <c r="M65" s="2075"/>
      <c r="N65" s="2075"/>
      <c r="O65" s="2075"/>
      <c r="P65" s="84"/>
      <c r="Q65" s="84"/>
      <c r="R65" s="84"/>
      <c r="S65" s="84"/>
      <c r="T65" s="84"/>
      <c r="U65" s="84"/>
      <c r="V65" s="84"/>
      <c r="W65" s="84"/>
      <c r="X65" s="84"/>
      <c r="Y65" s="84"/>
      <c r="Z65" s="84"/>
    </row>
    <row r="66" spans="1:26" ht="12" customHeight="1">
      <c r="A66" s="84"/>
      <c r="B66" s="84"/>
      <c r="C66" s="84"/>
      <c r="D66" s="84"/>
      <c r="E66" s="84"/>
      <c r="F66" s="84"/>
      <c r="G66" s="84"/>
      <c r="H66" s="2137">
        <v>44742</v>
      </c>
      <c r="I66" s="2138"/>
      <c r="J66" s="2138"/>
      <c r="K66" s="2053"/>
      <c r="L66" s="2137">
        <v>44377</v>
      </c>
      <c r="M66" s="2138"/>
      <c r="N66" s="2138"/>
      <c r="O66" s="2138"/>
      <c r="P66" s="84"/>
      <c r="Q66" s="84"/>
      <c r="R66" s="84"/>
      <c r="S66" s="84"/>
      <c r="T66" s="84"/>
      <c r="U66" s="84"/>
      <c r="V66" s="84"/>
      <c r="W66" s="84"/>
      <c r="X66" s="84"/>
      <c r="Y66" s="84"/>
      <c r="Z66" s="84"/>
    </row>
    <row r="67" spans="1:26" ht="36">
      <c r="A67" s="13"/>
      <c r="B67" s="13"/>
      <c r="C67" s="13"/>
      <c r="D67" s="13"/>
      <c r="E67" s="13"/>
      <c r="F67" s="13"/>
      <c r="G67" s="13"/>
      <c r="H67" s="92" t="s">
        <v>138</v>
      </c>
      <c r="I67" s="92" t="s">
        <v>597</v>
      </c>
      <c r="J67" s="92" t="s">
        <v>140</v>
      </c>
      <c r="K67" s="92" t="s">
        <v>816</v>
      </c>
      <c r="L67" s="92" t="s">
        <v>972</v>
      </c>
      <c r="M67" s="92" t="s">
        <v>597</v>
      </c>
      <c r="N67" s="92" t="s">
        <v>140</v>
      </c>
      <c r="O67" s="92" t="s">
        <v>816</v>
      </c>
      <c r="P67" s="13"/>
      <c r="Q67" s="13"/>
      <c r="R67" s="13"/>
      <c r="S67" s="13"/>
      <c r="T67" s="13"/>
      <c r="U67" s="13"/>
      <c r="V67" s="13"/>
      <c r="W67" s="13"/>
      <c r="X67" s="13"/>
      <c r="Y67" s="13"/>
      <c r="Z67" s="13"/>
    </row>
    <row r="68" spans="1:26" ht="12" customHeight="1">
      <c r="A68" s="84"/>
      <c r="B68" s="84"/>
      <c r="C68" s="84"/>
      <c r="D68" s="84"/>
      <c r="E68" s="84"/>
      <c r="F68" s="84"/>
      <c r="G68" s="84"/>
      <c r="H68" s="94" t="s">
        <v>142</v>
      </c>
      <c r="I68" s="94" t="s">
        <v>142</v>
      </c>
      <c r="J68" s="94" t="s">
        <v>142</v>
      </c>
      <c r="K68" s="94" t="s">
        <v>142</v>
      </c>
      <c r="L68" s="94" t="s">
        <v>142</v>
      </c>
      <c r="M68" s="94" t="s">
        <v>142</v>
      </c>
      <c r="N68" s="94" t="s">
        <v>142</v>
      </c>
      <c r="O68" s="94" t="s">
        <v>142</v>
      </c>
      <c r="P68" s="84"/>
      <c r="Q68" s="84"/>
      <c r="R68" s="84"/>
      <c r="S68" s="84"/>
      <c r="T68" s="84"/>
      <c r="U68" s="84"/>
      <c r="V68" s="84"/>
      <c r="W68" s="84"/>
      <c r="X68" s="84"/>
      <c r="Y68" s="84"/>
      <c r="Z68" s="84"/>
    </row>
    <row r="69" spans="1:26" ht="12" customHeight="1">
      <c r="A69" s="84"/>
      <c r="B69" s="204" t="s">
        <v>2235</v>
      </c>
      <c r="C69" s="84"/>
      <c r="D69" s="84"/>
      <c r="E69" s="84"/>
      <c r="F69" s="84"/>
      <c r="G69" s="84"/>
      <c r="H69" s="94"/>
      <c r="I69" s="94"/>
      <c r="J69" s="94"/>
      <c r="K69" s="94"/>
      <c r="L69" s="94"/>
      <c r="M69" s="94"/>
      <c r="N69" s="94"/>
      <c r="O69" s="94"/>
      <c r="P69" s="84"/>
      <c r="Q69" s="84"/>
      <c r="R69" s="84"/>
      <c r="S69" s="84"/>
      <c r="T69" s="84"/>
      <c r="U69" s="84"/>
      <c r="V69" s="84"/>
      <c r="W69" s="84"/>
      <c r="X69" s="84"/>
      <c r="Y69" s="84"/>
      <c r="Z69" s="84"/>
    </row>
    <row r="70" spans="1:26" ht="12" customHeight="1">
      <c r="A70" s="84"/>
      <c r="B70" s="1359" t="s">
        <v>2236</v>
      </c>
      <c r="C70" s="84"/>
      <c r="D70" s="84"/>
      <c r="E70" s="84"/>
      <c r="F70" s="84"/>
      <c r="G70" s="84"/>
      <c r="H70" s="1819">
        <f>-'2a.Fin Performance (Detailed)'!G342</f>
        <v>0</v>
      </c>
      <c r="I70" s="1819">
        <f>-'2a.Fin Performance (Detailed)'!H342</f>
        <v>0</v>
      </c>
      <c r="J70" s="1819">
        <f>-'2a.Fin Performance (Detailed)'!I342</f>
        <v>0</v>
      </c>
      <c r="K70" s="1819">
        <f>-'2a.Fin Performance (Detailed)'!J342</f>
        <v>0</v>
      </c>
      <c r="L70" s="1819">
        <f>-'2a.Fin Performance (Detailed)'!K342</f>
        <v>0</v>
      </c>
      <c r="M70" s="1819">
        <f>-'2a.Fin Performance (Detailed)'!L342</f>
        <v>0</v>
      </c>
      <c r="N70" s="1819">
        <f>-'2a.Fin Performance (Detailed)'!M342</f>
        <v>0</v>
      </c>
      <c r="O70" s="1819">
        <f>-'2a.Fin Performance (Detailed)'!N342</f>
        <v>0</v>
      </c>
      <c r="P70" s="84"/>
      <c r="Q70" s="84"/>
      <c r="R70" s="84"/>
      <c r="S70" s="84"/>
      <c r="T70" s="84"/>
      <c r="U70" s="84"/>
      <c r="V70" s="84"/>
      <c r="W70" s="84"/>
      <c r="X70" s="84"/>
      <c r="Y70" s="84"/>
      <c r="Z70" s="84"/>
    </row>
    <row r="71" spans="1:26" ht="12" customHeight="1">
      <c r="A71" s="84"/>
      <c r="B71" s="84"/>
      <c r="C71" s="84"/>
      <c r="D71" s="84"/>
      <c r="E71" s="84"/>
      <c r="F71" s="84"/>
      <c r="G71" s="84"/>
      <c r="H71" s="1814"/>
      <c r="I71" s="1814"/>
      <c r="J71" s="1814"/>
      <c r="K71" s="1814"/>
      <c r="L71" s="1814"/>
      <c r="M71" s="1814"/>
      <c r="N71" s="1814"/>
      <c r="O71" s="1814"/>
      <c r="P71" s="84"/>
      <c r="Q71" s="84"/>
      <c r="R71" s="84"/>
      <c r="S71" s="84"/>
      <c r="T71" s="84"/>
      <c r="U71" s="84"/>
      <c r="V71" s="84"/>
      <c r="W71" s="84"/>
      <c r="X71" s="84"/>
      <c r="Y71" s="84"/>
      <c r="Z71" s="84"/>
    </row>
    <row r="72" spans="1:26" ht="12" customHeight="1">
      <c r="A72" s="84"/>
      <c r="B72" s="204" t="s">
        <v>2237</v>
      </c>
      <c r="C72" s="84"/>
      <c r="D72" s="84"/>
      <c r="E72" s="84"/>
      <c r="F72" s="84"/>
      <c r="G72" s="84"/>
      <c r="H72" s="1814"/>
      <c r="I72" s="1814"/>
      <c r="J72" s="1814"/>
      <c r="K72" s="1814"/>
      <c r="L72" s="1814"/>
      <c r="M72" s="1814"/>
      <c r="N72" s="1814"/>
      <c r="O72" s="1814"/>
      <c r="P72" s="84"/>
      <c r="Q72" s="84"/>
      <c r="R72" s="84"/>
      <c r="S72" s="84"/>
      <c r="T72" s="84"/>
      <c r="U72" s="84"/>
      <c r="V72" s="84"/>
      <c r="W72" s="84"/>
      <c r="X72" s="84"/>
      <c r="Y72" s="84"/>
      <c r="Z72" s="84"/>
    </row>
    <row r="73" spans="1:26" ht="12" customHeight="1">
      <c r="A73" s="84"/>
      <c r="B73" s="84" t="s">
        <v>1771</v>
      </c>
      <c r="C73" s="84"/>
      <c r="D73" s="84"/>
      <c r="E73" s="84"/>
      <c r="F73" s="84"/>
      <c r="G73" s="84"/>
      <c r="H73" s="1814">
        <f>-'2a.Fin Performance (Detailed)'!G141</f>
        <v>0</v>
      </c>
      <c r="I73" s="1814">
        <f>-'2a.Fin Performance (Detailed)'!H141</f>
        <v>0</v>
      </c>
      <c r="J73" s="1814">
        <f>-'2a.Fin Performance (Detailed)'!I141</f>
        <v>0</v>
      </c>
      <c r="K73" s="1814">
        <f>-'2a.Fin Performance (Detailed)'!J141</f>
        <v>0</v>
      </c>
      <c r="L73" s="1814">
        <f>-'2a.Fin Performance (Detailed)'!K141</f>
        <v>0</v>
      </c>
      <c r="M73" s="1814">
        <f>-'2a.Fin Performance (Detailed)'!L141</f>
        <v>0</v>
      </c>
      <c r="N73" s="1814">
        <f>-'2a.Fin Performance (Detailed)'!M141</f>
        <v>0</v>
      </c>
      <c r="O73" s="1814">
        <f>-'2a.Fin Performance (Detailed)'!N141</f>
        <v>0</v>
      </c>
      <c r="P73" s="84" t="s">
        <v>2233</v>
      </c>
      <c r="Q73" s="84"/>
      <c r="R73" s="84"/>
      <c r="S73" s="84"/>
      <c r="T73" s="84"/>
      <c r="U73" s="84"/>
      <c r="V73" s="84"/>
      <c r="W73" s="84"/>
      <c r="X73" s="84"/>
      <c r="Y73" s="84"/>
      <c r="Z73" s="84"/>
    </row>
    <row r="74" spans="1:26" ht="12" customHeight="1">
      <c r="A74" s="84"/>
      <c r="B74" s="84" t="s">
        <v>1773</v>
      </c>
      <c r="C74" s="84"/>
      <c r="D74" s="84"/>
      <c r="E74" s="84"/>
      <c r="F74" s="84"/>
      <c r="G74" s="84"/>
      <c r="H74" s="1814">
        <f>-'2a.Fin Performance (Detailed)'!G142</f>
        <v>0</v>
      </c>
      <c r="I74" s="1814">
        <f>-'2a.Fin Performance (Detailed)'!H142</f>
        <v>0</v>
      </c>
      <c r="J74" s="1814">
        <f>-'2a.Fin Performance (Detailed)'!I142</f>
        <v>0</v>
      </c>
      <c r="K74" s="1814">
        <f>-'2a.Fin Performance (Detailed)'!J142</f>
        <v>0</v>
      </c>
      <c r="L74" s="1814">
        <f>-'2a.Fin Performance (Detailed)'!K142</f>
        <v>0</v>
      </c>
      <c r="M74" s="1814">
        <f>-'2a.Fin Performance (Detailed)'!L142</f>
        <v>0</v>
      </c>
      <c r="N74" s="1814">
        <f>-'2a.Fin Performance (Detailed)'!M142</f>
        <v>0</v>
      </c>
      <c r="O74" s="1814">
        <f>-'2a.Fin Performance (Detailed)'!N142</f>
        <v>0</v>
      </c>
      <c r="P74" s="84"/>
      <c r="Q74" s="84"/>
      <c r="R74" s="84"/>
      <c r="S74" s="84"/>
      <c r="T74" s="84"/>
      <c r="U74" s="84"/>
      <c r="V74" s="84"/>
      <c r="W74" s="84"/>
      <c r="X74" s="84"/>
      <c r="Y74" s="84"/>
      <c r="Z74" s="84"/>
    </row>
    <row r="75" spans="1:26" s="1076" customFormat="1" ht="12" customHeight="1">
      <c r="A75" s="84"/>
      <c r="B75" s="1360" t="s">
        <v>1356</v>
      </c>
      <c r="C75" s="84"/>
      <c r="D75" s="84"/>
      <c r="E75" s="84"/>
      <c r="F75" s="84"/>
      <c r="G75" s="84"/>
      <c r="H75" s="1814">
        <f>-('2a.Fin Performance (Detailed)'!G143+'2a.Fin Performance (Detailed)'!G144+'2a.Fin Performance (Detailed)'!G145+'2a.Fin Performance (Detailed)'!G146+'2a.Fin Performance (Detailed)'!G147)</f>
        <v>0</v>
      </c>
      <c r="I75" s="1814">
        <f>-('2a.Fin Performance (Detailed)'!H143+'2a.Fin Performance (Detailed)'!H144+'2a.Fin Performance (Detailed)'!H145+'2a.Fin Performance (Detailed)'!H146+'2a.Fin Performance (Detailed)'!H147)</f>
        <v>0</v>
      </c>
      <c r="J75" s="1814">
        <f>-('2a.Fin Performance (Detailed)'!I143+'2a.Fin Performance (Detailed)'!I144+'2a.Fin Performance (Detailed)'!I145+'2a.Fin Performance (Detailed)'!I146+'2a.Fin Performance (Detailed)'!I147)</f>
        <v>0</v>
      </c>
      <c r="K75" s="1814">
        <f>-('2a.Fin Performance (Detailed)'!J143+'2a.Fin Performance (Detailed)'!J144+'2a.Fin Performance (Detailed)'!J145+'2a.Fin Performance (Detailed)'!J146+'2a.Fin Performance (Detailed)'!J147)</f>
        <v>0</v>
      </c>
      <c r="L75" s="1814">
        <f>-('2a.Fin Performance (Detailed)'!K143+'2a.Fin Performance (Detailed)'!K144+'2a.Fin Performance (Detailed)'!K145+'2a.Fin Performance (Detailed)'!K146+'2a.Fin Performance (Detailed)'!K147)</f>
        <v>0</v>
      </c>
      <c r="M75" s="1814">
        <f>-('2a.Fin Performance (Detailed)'!L143+'2a.Fin Performance (Detailed)'!L144+'2a.Fin Performance (Detailed)'!L145+'2a.Fin Performance (Detailed)'!L146+'2a.Fin Performance (Detailed)'!L147)</f>
        <v>0</v>
      </c>
      <c r="N75" s="1814">
        <f>-('2a.Fin Performance (Detailed)'!M143+'2a.Fin Performance (Detailed)'!M144+'2a.Fin Performance (Detailed)'!M145+'2a.Fin Performance (Detailed)'!M146+'2a.Fin Performance (Detailed)'!M147)</f>
        <v>0</v>
      </c>
      <c r="O75" s="1814">
        <f>-('2a.Fin Performance (Detailed)'!N143+'2a.Fin Performance (Detailed)'!N144+'2a.Fin Performance (Detailed)'!N145+'2a.Fin Performance (Detailed)'!N146+'2a.Fin Performance (Detailed)'!N147)</f>
        <v>0</v>
      </c>
      <c r="P75" s="84"/>
      <c r="Q75" s="84"/>
      <c r="R75" s="84"/>
      <c r="S75" s="84"/>
      <c r="T75" s="84"/>
      <c r="U75" s="84"/>
      <c r="V75" s="84"/>
      <c r="W75" s="84"/>
      <c r="X75" s="84"/>
      <c r="Y75" s="84"/>
      <c r="Z75" s="84"/>
    </row>
    <row r="76" spans="1:26" ht="12" customHeight="1">
      <c r="A76" s="13"/>
      <c r="B76" s="13" t="s">
        <v>232</v>
      </c>
      <c r="C76" s="13"/>
      <c r="D76" s="13"/>
      <c r="E76" s="13"/>
      <c r="F76" s="13"/>
      <c r="G76" s="13"/>
      <c r="H76" s="1815">
        <f>SUM(H73:H75)</f>
        <v>0</v>
      </c>
      <c r="I76" s="1815">
        <f t="shared" ref="I76:O76" si="4">SUM(I73:I75)</f>
        <v>0</v>
      </c>
      <c r="J76" s="1815">
        <f t="shared" si="4"/>
        <v>0</v>
      </c>
      <c r="K76" s="1815">
        <f t="shared" si="4"/>
        <v>0</v>
      </c>
      <c r="L76" s="1815">
        <f t="shared" si="4"/>
        <v>0</v>
      </c>
      <c r="M76" s="1815">
        <f t="shared" si="4"/>
        <v>0</v>
      </c>
      <c r="N76" s="1815">
        <f t="shared" si="4"/>
        <v>0</v>
      </c>
      <c r="O76" s="1815">
        <f t="shared" si="4"/>
        <v>0</v>
      </c>
      <c r="P76" s="13"/>
      <c r="Q76" s="13"/>
      <c r="R76" s="13"/>
      <c r="S76" s="13"/>
      <c r="T76" s="13"/>
      <c r="U76" s="13"/>
      <c r="V76" s="13"/>
      <c r="W76" s="13"/>
      <c r="X76" s="13"/>
      <c r="Y76" s="13"/>
      <c r="Z76" s="13"/>
    </row>
    <row r="77" spans="1:26" ht="12" customHeight="1">
      <c r="A77" s="13"/>
      <c r="B77" s="13"/>
      <c r="C77" s="13"/>
      <c r="D77" s="13"/>
      <c r="E77" s="13"/>
      <c r="F77" s="13"/>
      <c r="G77" s="13"/>
      <c r="H77" s="835"/>
      <c r="I77" s="835"/>
      <c r="J77" s="835"/>
      <c r="K77" s="835"/>
      <c r="L77" s="835"/>
      <c r="M77" s="835"/>
      <c r="N77" s="835"/>
      <c r="O77" s="835"/>
      <c r="P77" s="13"/>
      <c r="Q77" s="13"/>
      <c r="R77" s="13"/>
      <c r="S77" s="13"/>
      <c r="T77" s="13"/>
      <c r="U77" s="13"/>
      <c r="V77" s="13"/>
      <c r="W77" s="13"/>
      <c r="X77" s="13"/>
      <c r="Y77" s="13"/>
      <c r="Z77" s="13"/>
    </row>
    <row r="78" spans="1:26" ht="13.5" customHeight="1">
      <c r="A78" s="12" t="s">
        <v>110</v>
      </c>
      <c r="B78" s="20" t="s">
        <v>107</v>
      </c>
      <c r="C78" s="84"/>
      <c r="D78" s="84"/>
      <c r="E78" s="84"/>
      <c r="F78" s="84"/>
      <c r="G78" s="84"/>
      <c r="H78" s="245"/>
      <c r="I78" s="245"/>
      <c r="J78" s="245"/>
      <c r="K78" s="245"/>
      <c r="L78" s="245"/>
      <c r="M78" s="245"/>
      <c r="N78" s="245"/>
      <c r="O78" s="245"/>
      <c r="P78" s="84"/>
      <c r="Q78" s="84"/>
      <c r="R78" s="84"/>
      <c r="S78" s="84"/>
      <c r="T78" s="84"/>
      <c r="U78" s="84"/>
      <c r="V78" s="84"/>
      <c r="W78" s="84"/>
      <c r="X78" s="84"/>
      <c r="Y78" s="84"/>
      <c r="Z78" s="84"/>
    </row>
    <row r="79" spans="1:26" ht="13.5" customHeight="1">
      <c r="A79" s="13"/>
      <c r="B79" s="20"/>
      <c r="C79" s="84"/>
      <c r="D79" s="84"/>
      <c r="E79" s="84"/>
      <c r="F79" s="84"/>
      <c r="G79" s="84"/>
      <c r="H79" s="2139" t="s">
        <v>931</v>
      </c>
      <c r="I79" s="2075"/>
      <c r="J79" s="2075"/>
      <c r="K79" s="2051"/>
      <c r="L79" s="2139" t="s">
        <v>931</v>
      </c>
      <c r="M79" s="2075"/>
      <c r="N79" s="2075"/>
      <c r="O79" s="2075"/>
      <c r="P79" s="84"/>
      <c r="Q79" s="84"/>
      <c r="R79" s="84"/>
      <c r="S79" s="84"/>
      <c r="T79" s="84"/>
      <c r="U79" s="84"/>
      <c r="V79" s="84"/>
      <c r="W79" s="84"/>
      <c r="X79" s="84"/>
      <c r="Y79" s="84"/>
      <c r="Z79" s="84"/>
    </row>
    <row r="80" spans="1:26" ht="13.5" customHeight="1">
      <c r="A80" s="13"/>
      <c r="B80" s="20"/>
      <c r="C80" s="84"/>
      <c r="D80" s="84"/>
      <c r="E80" s="84"/>
      <c r="F80" s="84"/>
      <c r="G80" s="84"/>
      <c r="H80" s="2137">
        <v>44742</v>
      </c>
      <c r="I80" s="2138"/>
      <c r="J80" s="2138"/>
      <c r="K80" s="2053"/>
      <c r="L80" s="2137">
        <v>44377</v>
      </c>
      <c r="M80" s="2138"/>
      <c r="N80" s="2138"/>
      <c r="O80" s="2138"/>
      <c r="P80" s="84"/>
      <c r="Q80" s="84"/>
      <c r="R80" s="84"/>
      <c r="S80" s="84"/>
      <c r="T80" s="84"/>
      <c r="U80" s="84"/>
      <c r="V80" s="84"/>
      <c r="W80" s="84"/>
      <c r="X80" s="84"/>
      <c r="Y80" s="84"/>
      <c r="Z80" s="84"/>
    </row>
    <row r="81" spans="1:26" ht="36">
      <c r="A81" s="13"/>
      <c r="B81" s="84"/>
      <c r="C81" s="84"/>
      <c r="D81" s="84"/>
      <c r="E81" s="84"/>
      <c r="F81" s="84"/>
      <c r="G81" s="84"/>
      <c r="H81" s="92" t="s">
        <v>138</v>
      </c>
      <c r="I81" s="92" t="s">
        <v>597</v>
      </c>
      <c r="J81" s="92" t="s">
        <v>140</v>
      </c>
      <c r="K81" s="92" t="s">
        <v>816</v>
      </c>
      <c r="L81" s="92" t="s">
        <v>972</v>
      </c>
      <c r="M81" s="92" t="s">
        <v>597</v>
      </c>
      <c r="N81" s="92" t="s">
        <v>140</v>
      </c>
      <c r="O81" s="92" t="s">
        <v>816</v>
      </c>
      <c r="P81" s="84"/>
      <c r="Q81" s="84"/>
      <c r="R81" s="84"/>
      <c r="S81" s="84"/>
      <c r="T81" s="84"/>
      <c r="U81" s="84"/>
      <c r="V81" s="84"/>
      <c r="W81" s="84"/>
      <c r="X81" s="84"/>
      <c r="Y81" s="84"/>
      <c r="Z81" s="84"/>
    </row>
    <row r="82" spans="1:26" ht="12" customHeight="1">
      <c r="A82" s="84"/>
      <c r="B82" s="84"/>
      <c r="C82" s="84"/>
      <c r="D82" s="84"/>
      <c r="E82" s="84"/>
      <c r="F82" s="84"/>
      <c r="G82" s="84"/>
      <c r="H82" s="94" t="s">
        <v>142</v>
      </c>
      <c r="I82" s="94" t="s">
        <v>142</v>
      </c>
      <c r="J82" s="94" t="s">
        <v>142</v>
      </c>
      <c r="K82" s="94" t="s">
        <v>142</v>
      </c>
      <c r="L82" s="94" t="s">
        <v>142</v>
      </c>
      <c r="M82" s="94" t="s">
        <v>142</v>
      </c>
      <c r="N82" s="94" t="s">
        <v>142</v>
      </c>
      <c r="O82" s="94" t="s">
        <v>142</v>
      </c>
      <c r="P82" s="84"/>
      <c r="Q82" s="84"/>
      <c r="R82" s="84"/>
      <c r="S82" s="84"/>
      <c r="T82" s="84"/>
      <c r="U82" s="84"/>
      <c r="V82" s="84"/>
      <c r="W82" s="84"/>
      <c r="X82" s="84"/>
      <c r="Y82" s="84"/>
      <c r="Z82" s="84"/>
    </row>
    <row r="83" spans="1:26" ht="12" customHeight="1">
      <c r="A83" s="84"/>
      <c r="B83" s="84" t="s">
        <v>1774</v>
      </c>
      <c r="C83" s="84"/>
      <c r="D83" s="84"/>
      <c r="E83" s="84"/>
      <c r="F83" s="84"/>
      <c r="G83" s="84"/>
      <c r="H83" s="1814">
        <f>-'2a.Fin Performance (Detailed)'!G229</f>
        <v>0</v>
      </c>
      <c r="I83" s="1814">
        <f>-'2a.Fin Performance (Detailed)'!H229</f>
        <v>0</v>
      </c>
      <c r="J83" s="1814">
        <f>-'2a.Fin Performance (Detailed)'!I229</f>
        <v>0</v>
      </c>
      <c r="K83" s="1814">
        <f>-'2a.Fin Performance (Detailed)'!J229</f>
        <v>0</v>
      </c>
      <c r="L83" s="1814">
        <f>-'2a.Fin Performance (Detailed)'!K229</f>
        <v>0</v>
      </c>
      <c r="M83" s="1814">
        <f>-'2a.Fin Performance (Detailed)'!L229</f>
        <v>0</v>
      </c>
      <c r="N83" s="1814">
        <f>-'2a.Fin Performance (Detailed)'!M229</f>
        <v>0</v>
      </c>
      <c r="O83" s="1814">
        <f>-'2a.Fin Performance (Detailed)'!N229</f>
        <v>0</v>
      </c>
      <c r="P83" s="84"/>
      <c r="Q83" s="84"/>
      <c r="R83" s="84"/>
      <c r="S83" s="84"/>
      <c r="T83" s="84"/>
      <c r="U83" s="84"/>
      <c r="V83" s="84"/>
      <c r="W83" s="84"/>
      <c r="X83" s="84"/>
      <c r="Y83" s="84"/>
      <c r="Z83" s="84"/>
    </row>
    <row r="84" spans="1:26" ht="12" customHeight="1">
      <c r="A84" s="84"/>
      <c r="B84" s="2018" t="s">
        <v>326</v>
      </c>
      <c r="C84" s="1941"/>
      <c r="D84" s="1941"/>
      <c r="E84" s="1941"/>
      <c r="F84" s="1941"/>
      <c r="G84" s="1941"/>
      <c r="H84" s="1814">
        <f>-'2a.Fin Performance (Detailed)'!G253</f>
        <v>0</v>
      </c>
      <c r="I84" s="1814">
        <f>-'2a.Fin Performance (Detailed)'!H253</f>
        <v>0</v>
      </c>
      <c r="J84" s="1814">
        <f>-'2a.Fin Performance (Detailed)'!I253</f>
        <v>0</v>
      </c>
      <c r="K84" s="1814">
        <f>-'2a.Fin Performance (Detailed)'!J253</f>
        <v>0</v>
      </c>
      <c r="L84" s="1814">
        <f>-'2a.Fin Performance (Detailed)'!K253</f>
        <v>0</v>
      </c>
      <c r="M84" s="1814">
        <f>-'2a.Fin Performance (Detailed)'!L253</f>
        <v>0</v>
      </c>
      <c r="N84" s="1814">
        <f>-'2a.Fin Performance (Detailed)'!M253</f>
        <v>0</v>
      </c>
      <c r="O84" s="1814">
        <f>-'2a.Fin Performance (Detailed)'!N253</f>
        <v>0</v>
      </c>
      <c r="P84" s="84"/>
      <c r="Q84" s="84"/>
      <c r="R84" s="84"/>
      <c r="S84" s="84"/>
      <c r="T84" s="84"/>
      <c r="U84" s="84"/>
      <c r="V84" s="84"/>
      <c r="W84" s="84"/>
      <c r="X84" s="84"/>
      <c r="Y84" s="84"/>
      <c r="Z84" s="84"/>
    </row>
    <row r="85" spans="1:26" ht="12" customHeight="1">
      <c r="A85" s="84"/>
      <c r="B85" s="84" t="s">
        <v>327</v>
      </c>
      <c r="C85" s="84"/>
      <c r="D85" s="84"/>
      <c r="E85" s="84"/>
      <c r="F85" s="84"/>
      <c r="G85" s="84"/>
      <c r="H85" s="1814">
        <f>-'2a.Fin Performance (Detailed)'!G263</f>
        <v>0</v>
      </c>
      <c r="I85" s="1814">
        <f>-'2a.Fin Performance (Detailed)'!H263</f>
        <v>0</v>
      </c>
      <c r="J85" s="1814">
        <f>-'2a.Fin Performance (Detailed)'!I263</f>
        <v>0</v>
      </c>
      <c r="K85" s="1814">
        <f>-'2a.Fin Performance (Detailed)'!J263</f>
        <v>0</v>
      </c>
      <c r="L85" s="1814">
        <f>-'2a.Fin Performance (Detailed)'!K263</f>
        <v>0</v>
      </c>
      <c r="M85" s="1814">
        <f>-'2a.Fin Performance (Detailed)'!L263</f>
        <v>0</v>
      </c>
      <c r="N85" s="1814">
        <f>-'2a.Fin Performance (Detailed)'!M263</f>
        <v>0</v>
      </c>
      <c r="O85" s="1814">
        <f>-'2a.Fin Performance (Detailed)'!N263</f>
        <v>0</v>
      </c>
      <c r="P85" s="84"/>
      <c r="Q85" s="84"/>
      <c r="R85" s="84"/>
      <c r="S85" s="84"/>
      <c r="T85" s="84"/>
      <c r="U85" s="84"/>
      <c r="V85" s="84"/>
      <c r="W85" s="84"/>
      <c r="X85" s="84"/>
      <c r="Y85" s="84"/>
      <c r="Z85" s="84"/>
    </row>
    <row r="86" spans="1:26" ht="12" customHeight="1">
      <c r="A86" s="13"/>
      <c r="B86" s="13" t="s">
        <v>615</v>
      </c>
      <c r="C86" s="13"/>
      <c r="D86" s="13"/>
      <c r="E86" s="13"/>
      <c r="F86" s="13"/>
      <c r="G86" s="13"/>
      <c r="H86" s="1815">
        <f t="shared" ref="H86:O86" si="5">SUM(H83:H85)</f>
        <v>0</v>
      </c>
      <c r="I86" s="1815">
        <f t="shared" si="5"/>
        <v>0</v>
      </c>
      <c r="J86" s="1815">
        <f t="shared" si="5"/>
        <v>0</v>
      </c>
      <c r="K86" s="1815">
        <f t="shared" si="5"/>
        <v>0</v>
      </c>
      <c r="L86" s="1815">
        <f t="shared" si="5"/>
        <v>0</v>
      </c>
      <c r="M86" s="1815">
        <f t="shared" si="5"/>
        <v>0</v>
      </c>
      <c r="N86" s="1815">
        <f t="shared" si="5"/>
        <v>0</v>
      </c>
      <c r="O86" s="1815">
        <f t="shared" si="5"/>
        <v>0</v>
      </c>
      <c r="P86" s="13"/>
      <c r="Q86" s="13"/>
      <c r="R86" s="13"/>
      <c r="S86" s="13"/>
      <c r="T86" s="13"/>
      <c r="U86" s="13"/>
      <c r="V86" s="13"/>
      <c r="W86" s="13"/>
      <c r="X86" s="13"/>
      <c r="Y86" s="13"/>
      <c r="Z86" s="13"/>
    </row>
    <row r="87" spans="1:26" ht="12" customHeight="1">
      <c r="A87" s="84"/>
      <c r="B87" s="84"/>
      <c r="C87" s="84"/>
      <c r="D87" s="84"/>
      <c r="E87" s="84"/>
      <c r="F87" s="84"/>
      <c r="G87" s="84"/>
      <c r="H87" s="835"/>
      <c r="I87" s="835"/>
      <c r="J87" s="835"/>
      <c r="K87" s="835"/>
      <c r="L87" s="835"/>
      <c r="M87" s="835"/>
      <c r="N87" s="835"/>
      <c r="O87" s="835"/>
      <c r="P87" s="84"/>
      <c r="Q87" s="84"/>
      <c r="R87" s="84"/>
      <c r="S87" s="84"/>
      <c r="T87" s="84"/>
      <c r="U87" s="84"/>
      <c r="V87" s="84"/>
      <c r="W87" s="84"/>
      <c r="X87" s="84"/>
      <c r="Y87" s="84"/>
      <c r="Z87" s="84"/>
    </row>
    <row r="88" spans="1:26" ht="12" customHeight="1">
      <c r="A88" s="12" t="s">
        <v>112</v>
      </c>
      <c r="B88" s="13" t="s">
        <v>109</v>
      </c>
      <c r="C88" s="220"/>
      <c r="D88" s="220"/>
      <c r="E88" s="220"/>
      <c r="F88" s="84"/>
      <c r="G88" s="84"/>
      <c r="H88" s="84"/>
      <c r="I88" s="84"/>
      <c r="J88" s="84"/>
      <c r="K88" s="84"/>
      <c r="L88" s="84"/>
      <c r="M88" s="84"/>
      <c r="N88" s="84"/>
      <c r="O88" s="84"/>
      <c r="P88" s="84"/>
      <c r="Q88" s="84"/>
      <c r="R88" s="84"/>
      <c r="S88" s="84"/>
      <c r="T88" s="84"/>
      <c r="U88" s="84"/>
      <c r="V88" s="84"/>
      <c r="W88" s="84"/>
      <c r="X88" s="84"/>
      <c r="Y88" s="84"/>
      <c r="Z88" s="84"/>
    </row>
    <row r="89" spans="1:26" ht="12" customHeight="1">
      <c r="A89" s="13"/>
      <c r="B89" s="13"/>
      <c r="C89" s="220"/>
      <c r="D89" s="220"/>
      <c r="E89" s="220"/>
      <c r="F89" s="84"/>
      <c r="G89" s="84"/>
      <c r="H89" s="2139" t="s">
        <v>931</v>
      </c>
      <c r="I89" s="2075"/>
      <c r="J89" s="2075"/>
      <c r="K89" s="2051"/>
      <c r="L89" s="2139" t="s">
        <v>931</v>
      </c>
      <c r="M89" s="2075"/>
      <c r="N89" s="2075"/>
      <c r="O89" s="2075"/>
      <c r="P89" s="84"/>
      <c r="Q89" s="84"/>
      <c r="R89" s="84"/>
      <c r="S89" s="84"/>
      <c r="T89" s="84"/>
      <c r="U89" s="84"/>
      <c r="V89" s="84"/>
      <c r="W89" s="84"/>
      <c r="X89" s="84"/>
      <c r="Y89" s="84"/>
      <c r="Z89" s="84"/>
    </row>
    <row r="90" spans="1:26" ht="12" customHeight="1">
      <c r="A90" s="13"/>
      <c r="B90" s="13"/>
      <c r="C90" s="220"/>
      <c r="D90" s="220"/>
      <c r="E90" s="220"/>
      <c r="F90" s="84"/>
      <c r="G90" s="84"/>
      <c r="H90" s="2137">
        <v>44742</v>
      </c>
      <c r="I90" s="2138"/>
      <c r="J90" s="2138"/>
      <c r="K90" s="2053"/>
      <c r="L90" s="2137">
        <v>44377</v>
      </c>
      <c r="M90" s="2138"/>
      <c r="N90" s="2138"/>
      <c r="O90" s="2138"/>
      <c r="P90" s="84"/>
      <c r="Q90" s="84"/>
      <c r="R90" s="84"/>
      <c r="S90" s="84"/>
      <c r="T90" s="84"/>
      <c r="U90" s="84"/>
      <c r="V90" s="84"/>
      <c r="W90" s="84"/>
      <c r="X90" s="84"/>
      <c r="Y90" s="84"/>
      <c r="Z90" s="84"/>
    </row>
    <row r="91" spans="1:26" ht="36">
      <c r="A91" s="84"/>
      <c r="B91" s="84"/>
      <c r="C91" s="84"/>
      <c r="D91" s="84"/>
      <c r="E91" s="84"/>
      <c r="F91" s="84"/>
      <c r="G91" s="84"/>
      <c r="H91" s="92" t="s">
        <v>138</v>
      </c>
      <c r="I91" s="92" t="s">
        <v>597</v>
      </c>
      <c r="J91" s="92" t="s">
        <v>140</v>
      </c>
      <c r="K91" s="92" t="s">
        <v>816</v>
      </c>
      <c r="L91" s="92" t="s">
        <v>972</v>
      </c>
      <c r="M91" s="92" t="s">
        <v>597</v>
      </c>
      <c r="N91" s="92" t="s">
        <v>140</v>
      </c>
      <c r="O91" s="92" t="s">
        <v>816</v>
      </c>
      <c r="P91" s="84"/>
      <c r="Q91" s="84"/>
      <c r="R91" s="84"/>
      <c r="S91" s="84"/>
      <c r="T91" s="84"/>
      <c r="U91" s="84"/>
      <c r="V91" s="84"/>
      <c r="W91" s="84"/>
      <c r="X91" s="84"/>
      <c r="Y91" s="84"/>
      <c r="Z91" s="84"/>
    </row>
    <row r="92" spans="1:26" ht="12" customHeight="1">
      <c r="A92" s="84"/>
      <c r="B92" s="84"/>
      <c r="C92" s="84"/>
      <c r="D92" s="84"/>
      <c r="E92" s="84"/>
      <c r="F92" s="84"/>
      <c r="G92" s="84"/>
      <c r="H92" s="94" t="s">
        <v>142</v>
      </c>
      <c r="I92" s="94" t="s">
        <v>142</v>
      </c>
      <c r="J92" s="94" t="s">
        <v>142</v>
      </c>
      <c r="K92" s="94" t="s">
        <v>142</v>
      </c>
      <c r="L92" s="94" t="s">
        <v>142</v>
      </c>
      <c r="M92" s="94" t="s">
        <v>142</v>
      </c>
      <c r="N92" s="94" t="s">
        <v>142</v>
      </c>
      <c r="O92" s="94" t="s">
        <v>142</v>
      </c>
      <c r="P92" s="84"/>
      <c r="Q92" s="84"/>
      <c r="R92" s="84"/>
      <c r="S92" s="84"/>
      <c r="T92" s="84"/>
      <c r="U92" s="84"/>
      <c r="V92" s="84"/>
      <c r="W92" s="84"/>
      <c r="X92" s="84"/>
      <c r="Y92" s="84"/>
      <c r="Z92" s="84"/>
    </row>
    <row r="93" spans="1:26" ht="12" customHeight="1">
      <c r="A93" s="84"/>
      <c r="B93" s="84" t="s">
        <v>313</v>
      </c>
      <c r="C93" s="84"/>
      <c r="D93" s="84"/>
      <c r="E93" s="84"/>
      <c r="F93" s="84"/>
      <c r="G93" s="84"/>
      <c r="H93" s="1814">
        <f>-'2a.Fin Performance (Detailed)'!G266</f>
        <v>0</v>
      </c>
      <c r="I93" s="1814">
        <f>-'2a.Fin Performance (Detailed)'!H266</f>
        <v>0</v>
      </c>
      <c r="J93" s="1814">
        <f>-'2a.Fin Performance (Detailed)'!I266</f>
        <v>0</v>
      </c>
      <c r="K93" s="1814">
        <f>-'2a.Fin Performance (Detailed)'!J266</f>
        <v>0</v>
      </c>
      <c r="L93" s="1814">
        <f>-'2a.Fin Performance (Detailed)'!K266</f>
        <v>0</v>
      </c>
      <c r="M93" s="1814">
        <f>-'2a.Fin Performance (Detailed)'!L266</f>
        <v>0</v>
      </c>
      <c r="N93" s="1814">
        <f>-'2a.Fin Performance (Detailed)'!M266</f>
        <v>0</v>
      </c>
      <c r="O93" s="1814">
        <f>-'2a.Fin Performance (Detailed)'!N266</f>
        <v>0</v>
      </c>
      <c r="P93" s="84"/>
      <c r="Q93" s="84"/>
      <c r="R93" s="84"/>
      <c r="S93" s="84"/>
      <c r="T93" s="84"/>
      <c r="U93" s="84"/>
      <c r="V93" s="84"/>
      <c r="W93" s="84"/>
      <c r="X93" s="84"/>
      <c r="Y93" s="84"/>
      <c r="Z93" s="84"/>
    </row>
    <row r="94" spans="1:26" ht="12" customHeight="1">
      <c r="A94" s="84"/>
      <c r="B94" s="84" t="s">
        <v>314</v>
      </c>
      <c r="C94" s="84"/>
      <c r="D94" s="84"/>
      <c r="E94" s="84"/>
      <c r="F94" s="84"/>
      <c r="G94" s="84"/>
      <c r="H94" s="1814">
        <f>-'2a.Fin Performance (Detailed)'!G286</f>
        <v>0</v>
      </c>
      <c r="I94" s="1814">
        <f>-'2a.Fin Performance (Detailed)'!H286</f>
        <v>0</v>
      </c>
      <c r="J94" s="1814">
        <f>-'2a.Fin Performance (Detailed)'!I286</f>
        <v>0</v>
      </c>
      <c r="K94" s="1814">
        <f>-'2a.Fin Performance (Detailed)'!J286</f>
        <v>0</v>
      </c>
      <c r="L94" s="1814">
        <f>-'2a.Fin Performance (Detailed)'!K286</f>
        <v>0</v>
      </c>
      <c r="M94" s="1814">
        <f>-'2a.Fin Performance (Detailed)'!L286</f>
        <v>0</v>
      </c>
      <c r="N94" s="1814">
        <f>-'2a.Fin Performance (Detailed)'!M286</f>
        <v>0</v>
      </c>
      <c r="O94" s="1814">
        <f>-'2a.Fin Performance (Detailed)'!N286</f>
        <v>0</v>
      </c>
      <c r="P94" s="84"/>
      <c r="Q94" s="84"/>
      <c r="R94" s="84"/>
      <c r="S94" s="84"/>
      <c r="T94" s="84"/>
      <c r="U94" s="84"/>
      <c r="V94" s="84"/>
      <c r="W94" s="84"/>
      <c r="X94" s="84"/>
      <c r="Y94" s="84"/>
      <c r="Z94" s="84"/>
    </row>
    <row r="95" spans="1:26" ht="12" customHeight="1">
      <c r="A95" s="13"/>
      <c r="B95" s="13" t="s">
        <v>615</v>
      </c>
      <c r="C95" s="13"/>
      <c r="D95" s="13"/>
      <c r="E95" s="13"/>
      <c r="F95" s="13"/>
      <c r="G95" s="13"/>
      <c r="H95" s="1815">
        <f t="shared" ref="H95:O95" si="6">SUM(H93:H94)</f>
        <v>0</v>
      </c>
      <c r="I95" s="1815">
        <f t="shared" si="6"/>
        <v>0</v>
      </c>
      <c r="J95" s="1815">
        <f t="shared" si="6"/>
        <v>0</v>
      </c>
      <c r="K95" s="1815">
        <f t="shared" si="6"/>
        <v>0</v>
      </c>
      <c r="L95" s="1815">
        <f t="shared" si="6"/>
        <v>0</v>
      </c>
      <c r="M95" s="1815">
        <f t="shared" si="6"/>
        <v>0</v>
      </c>
      <c r="N95" s="1815">
        <f t="shared" si="6"/>
        <v>0</v>
      </c>
      <c r="O95" s="1815">
        <f t="shared" si="6"/>
        <v>0</v>
      </c>
      <c r="P95" s="13"/>
      <c r="Q95" s="13"/>
      <c r="R95" s="13"/>
      <c r="S95" s="13"/>
      <c r="T95" s="13"/>
      <c r="U95" s="13"/>
      <c r="V95" s="13"/>
      <c r="W95" s="13"/>
      <c r="X95" s="13"/>
      <c r="Y95" s="13"/>
      <c r="Z95" s="13"/>
    </row>
    <row r="96" spans="1:26" ht="12" customHeight="1">
      <c r="A96" s="84"/>
      <c r="B96" s="84"/>
      <c r="C96" s="84"/>
      <c r="D96" s="84"/>
      <c r="E96" s="84"/>
      <c r="F96" s="84"/>
      <c r="G96" s="84"/>
      <c r="H96" s="835"/>
      <c r="I96" s="835"/>
      <c r="J96" s="835"/>
      <c r="K96" s="835"/>
      <c r="L96" s="835"/>
      <c r="M96" s="835"/>
      <c r="N96" s="835"/>
      <c r="O96" s="835"/>
      <c r="P96" s="84"/>
      <c r="Q96" s="84"/>
      <c r="R96" s="84"/>
      <c r="S96" s="84"/>
      <c r="T96" s="84"/>
      <c r="U96" s="84"/>
      <c r="V96" s="84"/>
      <c r="W96" s="84"/>
      <c r="X96" s="84"/>
      <c r="Y96" s="84"/>
      <c r="Z96" s="84"/>
    </row>
    <row r="97" spans="1:26" ht="12" customHeight="1">
      <c r="A97" s="12" t="s">
        <v>114</v>
      </c>
      <c r="B97" s="13" t="s">
        <v>111</v>
      </c>
      <c r="C97" s="84"/>
      <c r="D97" s="84"/>
      <c r="E97" s="84"/>
      <c r="F97" s="84"/>
      <c r="G97" s="84"/>
      <c r="H97" s="84"/>
      <c r="I97" s="84"/>
      <c r="J97" s="84"/>
      <c r="K97" s="84"/>
      <c r="L97" s="84"/>
      <c r="M97" s="84"/>
      <c r="N97" s="84"/>
      <c r="O97" s="84"/>
      <c r="P97" s="84"/>
      <c r="Q97" s="84"/>
      <c r="R97" s="84"/>
      <c r="S97" s="84"/>
      <c r="T97" s="84"/>
      <c r="U97" s="84"/>
      <c r="V97" s="84"/>
      <c r="W97" s="84"/>
      <c r="X97" s="84"/>
      <c r="Y97" s="84"/>
      <c r="Z97" s="84"/>
    </row>
    <row r="98" spans="1:26" ht="12" customHeight="1">
      <c r="A98" s="13"/>
      <c r="B98" s="13"/>
      <c r="C98" s="84"/>
      <c r="D98" s="84"/>
      <c r="E98" s="84"/>
      <c r="F98" s="84"/>
      <c r="G98" s="84"/>
      <c r="H98" s="2139" t="s">
        <v>931</v>
      </c>
      <c r="I98" s="2075"/>
      <c r="J98" s="2075"/>
      <c r="K98" s="2051"/>
      <c r="L98" s="2139" t="s">
        <v>931</v>
      </c>
      <c r="M98" s="2075"/>
      <c r="N98" s="2075"/>
      <c r="O98" s="2075"/>
      <c r="P98" s="84"/>
      <c r="Q98" s="84"/>
      <c r="R98" s="84"/>
      <c r="S98" s="84"/>
      <c r="T98" s="84"/>
      <c r="U98" s="84"/>
      <c r="V98" s="84"/>
      <c r="W98" s="84"/>
      <c r="X98" s="84"/>
      <c r="Y98" s="84"/>
      <c r="Z98" s="84"/>
    </row>
    <row r="99" spans="1:26" ht="12" customHeight="1">
      <c r="A99" s="13"/>
      <c r="B99" s="13"/>
      <c r="C99" s="84"/>
      <c r="D99" s="84"/>
      <c r="E99" s="84"/>
      <c r="F99" s="84"/>
      <c r="G99" s="84"/>
      <c r="H99" s="2137">
        <v>44742</v>
      </c>
      <c r="I99" s="2138"/>
      <c r="J99" s="2138"/>
      <c r="K99" s="2053"/>
      <c r="L99" s="2137">
        <v>44377</v>
      </c>
      <c r="M99" s="2138"/>
      <c r="N99" s="2138"/>
      <c r="O99" s="2138"/>
      <c r="P99" s="84"/>
      <c r="Q99" s="84"/>
      <c r="R99" s="84"/>
      <c r="S99" s="84"/>
      <c r="T99" s="84"/>
      <c r="U99" s="84"/>
      <c r="V99" s="84"/>
      <c r="W99" s="84"/>
      <c r="X99" s="84"/>
      <c r="Y99" s="84"/>
      <c r="Z99" s="84"/>
    </row>
    <row r="100" spans="1:26" ht="36">
      <c r="A100" s="13"/>
      <c r="B100" s="84"/>
      <c r="C100" s="84"/>
      <c r="D100" s="84"/>
      <c r="E100" s="84"/>
      <c r="F100" s="84"/>
      <c r="G100" s="84"/>
      <c r="H100" s="92" t="s">
        <v>138</v>
      </c>
      <c r="I100" s="92" t="s">
        <v>597</v>
      </c>
      <c r="J100" s="92" t="s">
        <v>140</v>
      </c>
      <c r="K100" s="92" t="s">
        <v>816</v>
      </c>
      <c r="L100" s="92" t="s">
        <v>972</v>
      </c>
      <c r="M100" s="92" t="s">
        <v>597</v>
      </c>
      <c r="N100" s="92" t="s">
        <v>140</v>
      </c>
      <c r="O100" s="92" t="s">
        <v>816</v>
      </c>
      <c r="P100" s="84"/>
      <c r="Q100" s="84"/>
      <c r="R100" s="84"/>
      <c r="S100" s="84"/>
      <c r="T100" s="84"/>
      <c r="U100" s="84"/>
      <c r="V100" s="84"/>
      <c r="W100" s="84"/>
      <c r="X100" s="84"/>
      <c r="Y100" s="84"/>
      <c r="Z100" s="84"/>
    </row>
    <row r="101" spans="1:26" ht="12" customHeight="1">
      <c r="A101" s="84"/>
      <c r="B101" s="84"/>
      <c r="C101" s="84"/>
      <c r="D101" s="84"/>
      <c r="E101" s="84"/>
      <c r="F101" s="84"/>
      <c r="G101" s="84"/>
      <c r="H101" s="94" t="s">
        <v>142</v>
      </c>
      <c r="I101" s="94" t="s">
        <v>142</v>
      </c>
      <c r="J101" s="94" t="s">
        <v>142</v>
      </c>
      <c r="K101" s="94" t="s">
        <v>142</v>
      </c>
      <c r="L101" s="94" t="s">
        <v>142</v>
      </c>
      <c r="M101" s="94" t="s">
        <v>142</v>
      </c>
      <c r="N101" s="94" t="s">
        <v>142</v>
      </c>
      <c r="O101" s="94" t="s">
        <v>142</v>
      </c>
      <c r="P101" s="84"/>
      <c r="Q101" s="84"/>
      <c r="R101" s="84"/>
      <c r="S101" s="84"/>
      <c r="T101" s="84"/>
      <c r="U101" s="84"/>
      <c r="V101" s="84"/>
      <c r="W101" s="84"/>
      <c r="X101" s="84"/>
      <c r="Y101" s="84"/>
      <c r="Z101" s="84"/>
    </row>
    <row r="102" spans="1:26" ht="22.5" customHeight="1">
      <c r="A102" s="84"/>
      <c r="B102" s="2018" t="s">
        <v>2238</v>
      </c>
      <c r="C102" s="1941"/>
      <c r="D102" s="1941"/>
      <c r="E102" s="1941"/>
      <c r="F102" s="1941"/>
      <c r="G102" s="1941"/>
      <c r="H102" s="1814">
        <f>-'2a.Fin Performance (Detailed)'!G289</f>
        <v>0</v>
      </c>
      <c r="I102" s="1814">
        <f>-'2a.Fin Performance (Detailed)'!H289</f>
        <v>0</v>
      </c>
      <c r="J102" s="1814">
        <f>-'2a.Fin Performance (Detailed)'!I289</f>
        <v>0</v>
      </c>
      <c r="K102" s="1814">
        <f>-'2a.Fin Performance (Detailed)'!J289</f>
        <v>0</v>
      </c>
      <c r="L102" s="1814">
        <f>-'2a.Fin Performance (Detailed)'!K289</f>
        <v>0</v>
      </c>
      <c r="M102" s="1814">
        <f>-'2a.Fin Performance (Detailed)'!L289</f>
        <v>0</v>
      </c>
      <c r="N102" s="1814">
        <f>-'2a.Fin Performance (Detailed)'!M289</f>
        <v>0</v>
      </c>
      <c r="O102" s="1814">
        <f>-'2a.Fin Performance (Detailed)'!N289</f>
        <v>0</v>
      </c>
      <c r="P102" s="84"/>
      <c r="Q102" s="84"/>
      <c r="R102" s="84"/>
      <c r="S102" s="84"/>
      <c r="T102" s="84"/>
      <c r="U102" s="84"/>
      <c r="V102" s="84"/>
      <c r="W102" s="84"/>
      <c r="X102" s="84"/>
      <c r="Y102" s="84"/>
      <c r="Z102" s="84"/>
    </row>
    <row r="103" spans="1:26" ht="22.5" customHeight="1">
      <c r="A103" s="84"/>
      <c r="B103" s="2018" t="s">
        <v>2239</v>
      </c>
      <c r="C103" s="1941"/>
      <c r="D103" s="1941"/>
      <c r="E103" s="1941"/>
      <c r="F103" s="1941"/>
      <c r="G103" s="1941"/>
      <c r="H103" s="1814">
        <f>-'2a.Fin Performance (Detailed)'!G290</f>
        <v>0</v>
      </c>
      <c r="I103" s="1814">
        <f>-'2a.Fin Performance (Detailed)'!H290</f>
        <v>0</v>
      </c>
      <c r="J103" s="1814">
        <f>-'2a.Fin Performance (Detailed)'!I290</f>
        <v>0</v>
      </c>
      <c r="K103" s="1814">
        <f>-'2a.Fin Performance (Detailed)'!J290</f>
        <v>0</v>
      </c>
      <c r="L103" s="1814">
        <f>-'2a.Fin Performance (Detailed)'!K290</f>
        <v>0</v>
      </c>
      <c r="M103" s="1814">
        <f>-'2a.Fin Performance (Detailed)'!L290</f>
        <v>0</v>
      </c>
      <c r="N103" s="1814">
        <f>-'2a.Fin Performance (Detailed)'!M290</f>
        <v>0</v>
      </c>
      <c r="O103" s="1814">
        <f>-'2a.Fin Performance (Detailed)'!N290</f>
        <v>0</v>
      </c>
      <c r="P103" s="84"/>
      <c r="Q103" s="84"/>
      <c r="R103" s="84"/>
      <c r="S103" s="84"/>
      <c r="T103" s="84"/>
      <c r="U103" s="84"/>
      <c r="V103" s="84"/>
      <c r="W103" s="84"/>
      <c r="X103" s="84"/>
      <c r="Y103" s="84"/>
      <c r="Z103" s="84"/>
    </row>
    <row r="104" spans="1:26" ht="24" customHeight="1">
      <c r="A104" s="13"/>
      <c r="B104" s="2018" t="s">
        <v>1888</v>
      </c>
      <c r="C104" s="1941"/>
      <c r="D104" s="1941"/>
      <c r="E104" s="1941"/>
      <c r="F104" s="1941"/>
      <c r="G104" s="1941"/>
      <c r="H104" s="1814">
        <f>-'2a.Fin Performance (Detailed)'!G291</f>
        <v>0</v>
      </c>
      <c r="I104" s="1814">
        <f>-'2a.Fin Performance (Detailed)'!H291</f>
        <v>0</v>
      </c>
      <c r="J104" s="1814">
        <f>-'2a.Fin Performance (Detailed)'!I291</f>
        <v>0</v>
      </c>
      <c r="K104" s="1814">
        <f>-'2a.Fin Performance (Detailed)'!J291</f>
        <v>0</v>
      </c>
      <c r="L104" s="1814">
        <f>-'2a.Fin Performance (Detailed)'!K291</f>
        <v>0</v>
      </c>
      <c r="M104" s="1814">
        <f>-'2a.Fin Performance (Detailed)'!L291</f>
        <v>0</v>
      </c>
      <c r="N104" s="1814">
        <f>-'2a.Fin Performance (Detailed)'!M291</f>
        <v>0</v>
      </c>
      <c r="O104" s="1814">
        <f>-'2a.Fin Performance (Detailed)'!N291</f>
        <v>0</v>
      </c>
      <c r="P104" s="84"/>
      <c r="Q104" s="84"/>
      <c r="R104" s="84"/>
      <c r="S104" s="84"/>
      <c r="T104" s="84"/>
      <c r="U104" s="84"/>
      <c r="V104" s="84"/>
      <c r="W104" s="84"/>
      <c r="X104" s="84"/>
      <c r="Y104" s="84"/>
      <c r="Z104" s="84"/>
    </row>
    <row r="105" spans="1:26" ht="12.75" customHeight="1">
      <c r="A105" s="84"/>
      <c r="B105" s="84" t="s">
        <v>2240</v>
      </c>
      <c r="C105" s="84"/>
      <c r="D105" s="84"/>
      <c r="E105" s="84"/>
      <c r="F105" s="84"/>
      <c r="G105" s="84"/>
      <c r="H105" s="1814">
        <f>-'2a.Fin Performance (Detailed)'!G292</f>
        <v>0</v>
      </c>
      <c r="I105" s="1814">
        <f>-'2a.Fin Performance (Detailed)'!H292</f>
        <v>0</v>
      </c>
      <c r="J105" s="1814">
        <f>-'2a.Fin Performance (Detailed)'!I292</f>
        <v>0</v>
      </c>
      <c r="K105" s="1814">
        <f>-'2a.Fin Performance (Detailed)'!J292</f>
        <v>0</v>
      </c>
      <c r="L105" s="1814">
        <f>-'2a.Fin Performance (Detailed)'!K292</f>
        <v>0</v>
      </c>
      <c r="M105" s="1814">
        <f>-'2a.Fin Performance (Detailed)'!L292</f>
        <v>0</v>
      </c>
      <c r="N105" s="1814">
        <f>-'2a.Fin Performance (Detailed)'!M292</f>
        <v>0</v>
      </c>
      <c r="O105" s="1814">
        <f>-'2a.Fin Performance (Detailed)'!N292</f>
        <v>0</v>
      </c>
      <c r="P105" s="84"/>
      <c r="Q105" s="84"/>
      <c r="R105" s="84"/>
      <c r="S105" s="84"/>
      <c r="T105" s="84"/>
      <c r="U105" s="84"/>
      <c r="V105" s="84"/>
      <c r="W105" s="84"/>
      <c r="X105" s="84"/>
      <c r="Y105" s="84"/>
      <c r="Z105" s="84"/>
    </row>
    <row r="106" spans="1:26" ht="12.75" customHeight="1">
      <c r="A106" s="84"/>
      <c r="B106" s="84" t="s">
        <v>2241</v>
      </c>
      <c r="C106" s="84"/>
      <c r="D106" s="84"/>
      <c r="E106" s="84"/>
      <c r="F106" s="84"/>
      <c r="G106" s="84"/>
      <c r="H106" s="1814">
        <f>-'2a.Fin Performance (Detailed)'!G293</f>
        <v>0</v>
      </c>
      <c r="I106" s="1814">
        <f>-'2a.Fin Performance (Detailed)'!H293</f>
        <v>0</v>
      </c>
      <c r="J106" s="1814">
        <f>-'2a.Fin Performance (Detailed)'!I293</f>
        <v>0</v>
      </c>
      <c r="K106" s="1814">
        <f>-'2a.Fin Performance (Detailed)'!J293</f>
        <v>0</v>
      </c>
      <c r="L106" s="1814">
        <f>-'2a.Fin Performance (Detailed)'!K293</f>
        <v>0</v>
      </c>
      <c r="M106" s="1814">
        <f>-'2a.Fin Performance (Detailed)'!L293</f>
        <v>0</v>
      </c>
      <c r="N106" s="1814">
        <f>-'2a.Fin Performance (Detailed)'!M293</f>
        <v>0</v>
      </c>
      <c r="O106" s="1814">
        <f>-'2a.Fin Performance (Detailed)'!N293</f>
        <v>0</v>
      </c>
      <c r="P106" s="84"/>
      <c r="Q106" s="84"/>
      <c r="R106" s="84"/>
      <c r="S106" s="84"/>
      <c r="T106" s="84"/>
      <c r="U106" s="84"/>
      <c r="V106" s="84"/>
      <c r="W106" s="84"/>
      <c r="X106" s="84"/>
      <c r="Y106" s="84"/>
      <c r="Z106" s="84"/>
    </row>
    <row r="107" spans="1:26" ht="12.75" customHeight="1">
      <c r="A107" s="13"/>
      <c r="B107" s="84" t="s">
        <v>1892</v>
      </c>
      <c r="C107" s="84"/>
      <c r="D107" s="84"/>
      <c r="E107" s="84"/>
      <c r="F107" s="84"/>
      <c r="G107" s="84"/>
      <c r="H107" s="1814">
        <f>-'2a.Fin Performance (Detailed)'!G294</f>
        <v>0</v>
      </c>
      <c r="I107" s="1814">
        <f>-'2a.Fin Performance (Detailed)'!H294</f>
        <v>0</v>
      </c>
      <c r="J107" s="1814">
        <f>-'2a.Fin Performance (Detailed)'!I294</f>
        <v>0</v>
      </c>
      <c r="K107" s="1814">
        <f>-'2a.Fin Performance (Detailed)'!J294</f>
        <v>0</v>
      </c>
      <c r="L107" s="1814">
        <f>-'2a.Fin Performance (Detailed)'!K294</f>
        <v>0</v>
      </c>
      <c r="M107" s="1814">
        <f>-'2a.Fin Performance (Detailed)'!L294</f>
        <v>0</v>
      </c>
      <c r="N107" s="1814">
        <f>-'2a.Fin Performance (Detailed)'!M294</f>
        <v>0</v>
      </c>
      <c r="O107" s="1814">
        <f>-'2a.Fin Performance (Detailed)'!N294</f>
        <v>0</v>
      </c>
      <c r="P107" s="84"/>
      <c r="Q107" s="84"/>
      <c r="R107" s="84"/>
      <c r="S107" s="84"/>
      <c r="T107" s="84"/>
      <c r="U107" s="84"/>
      <c r="V107" s="84"/>
      <c r="W107" s="84"/>
      <c r="X107" s="84"/>
      <c r="Y107" s="84"/>
      <c r="Z107" s="84"/>
    </row>
    <row r="108" spans="1:26" ht="12" customHeight="1">
      <c r="A108" s="84"/>
      <c r="B108" s="84" t="s">
        <v>1893</v>
      </c>
      <c r="C108" s="84"/>
      <c r="D108" s="84"/>
      <c r="E108" s="84"/>
      <c r="F108" s="84"/>
      <c r="G108" s="84"/>
      <c r="H108" s="1814">
        <f>-'2a.Fin Performance (Detailed)'!G295</f>
        <v>0</v>
      </c>
      <c r="I108" s="1814">
        <f>-'2a.Fin Performance (Detailed)'!H295</f>
        <v>0</v>
      </c>
      <c r="J108" s="1814">
        <f>-'2a.Fin Performance (Detailed)'!I295</f>
        <v>0</v>
      </c>
      <c r="K108" s="1814">
        <f>-'2a.Fin Performance (Detailed)'!J295</f>
        <v>0</v>
      </c>
      <c r="L108" s="1814">
        <f>-'2a.Fin Performance (Detailed)'!K295</f>
        <v>0</v>
      </c>
      <c r="M108" s="1814">
        <f>-'2a.Fin Performance (Detailed)'!L295</f>
        <v>0</v>
      </c>
      <c r="N108" s="1814">
        <f>-'2a.Fin Performance (Detailed)'!M295</f>
        <v>0</v>
      </c>
      <c r="O108" s="1814">
        <f>-'2a.Fin Performance (Detailed)'!N295</f>
        <v>0</v>
      </c>
      <c r="P108" s="84"/>
      <c r="Q108" s="84"/>
      <c r="R108" s="84"/>
      <c r="S108" s="84"/>
      <c r="T108" s="84"/>
      <c r="U108" s="84"/>
      <c r="V108" s="84"/>
      <c r="W108" s="84"/>
      <c r="X108" s="84"/>
      <c r="Y108" s="84"/>
      <c r="Z108" s="84"/>
    </row>
    <row r="109" spans="1:26" ht="12" customHeight="1">
      <c r="A109" s="84"/>
      <c r="B109" s="84" t="s">
        <v>2242</v>
      </c>
      <c r="C109" s="84"/>
      <c r="D109" s="84"/>
      <c r="E109" s="84"/>
      <c r="F109" s="84"/>
      <c r="G109" s="84"/>
      <c r="H109" s="1814">
        <f>-'2a.Fin Performance (Detailed)'!G296</f>
        <v>0</v>
      </c>
      <c r="I109" s="1814">
        <f>-'2a.Fin Performance (Detailed)'!H296</f>
        <v>0</v>
      </c>
      <c r="J109" s="1814">
        <f>-'2a.Fin Performance (Detailed)'!I296</f>
        <v>0</v>
      </c>
      <c r="K109" s="1814">
        <f>-'2a.Fin Performance (Detailed)'!J296</f>
        <v>0</v>
      </c>
      <c r="L109" s="1814">
        <f>-'2a.Fin Performance (Detailed)'!K296</f>
        <v>0</v>
      </c>
      <c r="M109" s="1814">
        <f>-'2a.Fin Performance (Detailed)'!L296</f>
        <v>0</v>
      </c>
      <c r="N109" s="1814">
        <f>-'2a.Fin Performance (Detailed)'!M296</f>
        <v>0</v>
      </c>
      <c r="O109" s="1814">
        <f>-'2a.Fin Performance (Detailed)'!N296</f>
        <v>0</v>
      </c>
      <c r="P109" s="84"/>
      <c r="Q109" s="84"/>
      <c r="R109" s="84"/>
      <c r="S109" s="84"/>
      <c r="T109" s="84"/>
      <c r="U109" s="84"/>
      <c r="V109" s="84"/>
      <c r="W109" s="84"/>
      <c r="X109" s="84"/>
      <c r="Y109" s="84"/>
      <c r="Z109" s="84"/>
    </row>
    <row r="110" spans="1:26" ht="25.5" customHeight="1">
      <c r="A110" s="13"/>
      <c r="B110" s="2018" t="s">
        <v>2243</v>
      </c>
      <c r="C110" s="1941"/>
      <c r="D110" s="1941"/>
      <c r="E110" s="1941"/>
      <c r="F110" s="1941"/>
      <c r="G110" s="1941"/>
      <c r="H110" s="1814">
        <f>-'2a.Fin Performance (Detailed)'!G297</f>
        <v>0</v>
      </c>
      <c r="I110" s="1814">
        <f>-'2a.Fin Performance (Detailed)'!H297</f>
        <v>0</v>
      </c>
      <c r="J110" s="1814">
        <f>-'2a.Fin Performance (Detailed)'!I297</f>
        <v>0</v>
      </c>
      <c r="K110" s="1814">
        <f>-'2a.Fin Performance (Detailed)'!J297</f>
        <v>0</v>
      </c>
      <c r="L110" s="1814">
        <f>-'2a.Fin Performance (Detailed)'!K297</f>
        <v>0</v>
      </c>
      <c r="M110" s="1814">
        <f>-'2a.Fin Performance (Detailed)'!L297</f>
        <v>0</v>
      </c>
      <c r="N110" s="1814">
        <f>-'2a.Fin Performance (Detailed)'!M297</f>
        <v>0</v>
      </c>
      <c r="O110" s="1814">
        <f>-'2a.Fin Performance (Detailed)'!N297</f>
        <v>0</v>
      </c>
      <c r="P110" s="84"/>
      <c r="Q110" s="84"/>
      <c r="R110" s="84"/>
      <c r="S110" s="84"/>
      <c r="T110" s="84"/>
      <c r="U110" s="84"/>
      <c r="V110" s="84"/>
      <c r="W110" s="84"/>
      <c r="X110" s="84"/>
      <c r="Y110" s="84"/>
      <c r="Z110" s="84"/>
    </row>
    <row r="111" spans="1:26" ht="12" customHeight="1">
      <c r="A111" s="13"/>
      <c r="B111" s="1359" t="s">
        <v>2244</v>
      </c>
      <c r="C111" s="84"/>
      <c r="D111" s="84"/>
      <c r="E111" s="84"/>
      <c r="F111" s="84"/>
      <c r="G111" s="84"/>
      <c r="H111" s="1814">
        <f>-('2a.Fin Performance (Detailed)'!G298+'2a.Fin Performance (Detailed)'!G299+'2a.Fin Performance (Detailed)'!G300+'2a.Fin Performance (Detailed)'!G301+'2a.Fin Performance (Detailed)'!G302+'2a.Fin Performance (Detailed)'!G303)</f>
        <v>0</v>
      </c>
      <c r="I111" s="1814">
        <f>-('2a.Fin Performance (Detailed)'!H298+'2a.Fin Performance (Detailed)'!H299+'2a.Fin Performance (Detailed)'!H300+'2a.Fin Performance (Detailed)'!H301+'2a.Fin Performance (Detailed)'!H302+'2a.Fin Performance (Detailed)'!H303)</f>
        <v>0</v>
      </c>
      <c r="J111" s="1814">
        <f>-('2a.Fin Performance (Detailed)'!I298+'2a.Fin Performance (Detailed)'!I299+'2a.Fin Performance (Detailed)'!I300+'2a.Fin Performance (Detailed)'!I301+'2a.Fin Performance (Detailed)'!I302+'2a.Fin Performance (Detailed)'!I303)</f>
        <v>0</v>
      </c>
      <c r="K111" s="1814">
        <f>-('2a.Fin Performance (Detailed)'!J298+'2a.Fin Performance (Detailed)'!J299+'2a.Fin Performance (Detailed)'!J300+'2a.Fin Performance (Detailed)'!J301+'2a.Fin Performance (Detailed)'!J302+'2a.Fin Performance (Detailed)'!J303)</f>
        <v>0</v>
      </c>
      <c r="L111" s="1814">
        <f>-('2a.Fin Performance (Detailed)'!K298+'2a.Fin Performance (Detailed)'!K299+'2a.Fin Performance (Detailed)'!K300+'2a.Fin Performance (Detailed)'!K301+'2a.Fin Performance (Detailed)'!K302+'2a.Fin Performance (Detailed)'!K303)</f>
        <v>0</v>
      </c>
      <c r="M111" s="1814">
        <f>-('2a.Fin Performance (Detailed)'!L298+'2a.Fin Performance (Detailed)'!L299+'2a.Fin Performance (Detailed)'!L300+'2a.Fin Performance (Detailed)'!L301+'2a.Fin Performance (Detailed)'!L302+'2a.Fin Performance (Detailed)'!L303)</f>
        <v>0</v>
      </c>
      <c r="N111" s="1814">
        <f>-('2a.Fin Performance (Detailed)'!M298+'2a.Fin Performance (Detailed)'!M299+'2a.Fin Performance (Detailed)'!M300+'2a.Fin Performance (Detailed)'!M301+'2a.Fin Performance (Detailed)'!M302+'2a.Fin Performance (Detailed)'!M303)</f>
        <v>0</v>
      </c>
      <c r="O111" s="1814">
        <f>-('2a.Fin Performance (Detailed)'!N298+'2a.Fin Performance (Detailed)'!N299+'2a.Fin Performance (Detailed)'!N300+'2a.Fin Performance (Detailed)'!N301+'2a.Fin Performance (Detailed)'!N302+'2a.Fin Performance (Detailed)'!N303)</f>
        <v>0</v>
      </c>
      <c r="P111" s="84"/>
      <c r="Q111" s="84"/>
      <c r="R111" s="84"/>
      <c r="S111" s="84"/>
      <c r="T111" s="84"/>
      <c r="U111" s="84"/>
      <c r="V111" s="84"/>
      <c r="W111" s="84"/>
      <c r="X111" s="84"/>
      <c r="Y111" s="84"/>
      <c r="Z111" s="84"/>
    </row>
    <row r="112" spans="1:26" ht="12" customHeight="1">
      <c r="A112" s="13"/>
      <c r="B112" s="13" t="s">
        <v>615</v>
      </c>
      <c r="C112" s="13"/>
      <c r="D112" s="13"/>
      <c r="E112" s="13"/>
      <c r="F112" s="13"/>
      <c r="G112" s="13"/>
      <c r="H112" s="1815">
        <f t="shared" ref="H112:O112" si="7">SUM(H102:H111)</f>
        <v>0</v>
      </c>
      <c r="I112" s="1815">
        <f t="shared" si="7"/>
        <v>0</v>
      </c>
      <c r="J112" s="1815">
        <f t="shared" si="7"/>
        <v>0</v>
      </c>
      <c r="K112" s="1815">
        <f t="shared" si="7"/>
        <v>0</v>
      </c>
      <c r="L112" s="1815">
        <f t="shared" si="7"/>
        <v>0</v>
      </c>
      <c r="M112" s="1815">
        <f t="shared" si="7"/>
        <v>0</v>
      </c>
      <c r="N112" s="1815">
        <f t="shared" si="7"/>
        <v>0</v>
      </c>
      <c r="O112" s="1815">
        <f t="shared" si="7"/>
        <v>0</v>
      </c>
      <c r="P112" s="13"/>
      <c r="Q112" s="13"/>
      <c r="R112" s="13"/>
      <c r="S112" s="13"/>
      <c r="T112" s="13"/>
      <c r="U112" s="13"/>
      <c r="V112" s="13"/>
      <c r="W112" s="13"/>
      <c r="X112" s="13"/>
      <c r="Y112" s="13"/>
      <c r="Z112" s="13"/>
    </row>
    <row r="113" spans="1:26" ht="12" customHeight="1">
      <c r="A113" s="84"/>
      <c r="B113" s="84"/>
      <c r="C113" s="84"/>
      <c r="D113" s="84"/>
      <c r="E113" s="84"/>
      <c r="F113" s="84"/>
      <c r="G113" s="84"/>
      <c r="H113" s="1627"/>
      <c r="I113" s="1627"/>
      <c r="J113" s="1627"/>
      <c r="K113" s="1627"/>
      <c r="L113" s="1627"/>
      <c r="M113" s="1627"/>
      <c r="N113" s="1627"/>
      <c r="O113" s="1627"/>
      <c r="P113" s="84"/>
      <c r="Q113" s="84"/>
      <c r="R113" s="84"/>
      <c r="S113" s="84"/>
      <c r="T113" s="84"/>
      <c r="U113" s="84"/>
      <c r="V113" s="84"/>
      <c r="W113" s="84"/>
      <c r="X113" s="84"/>
      <c r="Y113" s="84"/>
      <c r="Z113" s="84"/>
    </row>
    <row r="114" spans="1:26" ht="12" customHeight="1">
      <c r="A114" s="12" t="s">
        <v>116</v>
      </c>
      <c r="B114" s="20" t="s">
        <v>113</v>
      </c>
      <c r="C114" s="13"/>
      <c r="D114" s="13"/>
      <c r="E114" s="13"/>
      <c r="F114" s="13"/>
      <c r="G114" s="13"/>
      <c r="H114" s="1651"/>
      <c r="I114" s="1651"/>
      <c r="J114" s="1651"/>
      <c r="K114" s="1651"/>
      <c r="L114" s="1651"/>
      <c r="M114" s="1651"/>
      <c r="N114" s="1651"/>
      <c r="O114" s="1651"/>
      <c r="P114" s="13"/>
      <c r="Q114" s="13"/>
      <c r="R114" s="13"/>
      <c r="S114" s="13"/>
      <c r="T114" s="13"/>
      <c r="U114" s="13"/>
      <c r="V114" s="13"/>
      <c r="W114" s="13"/>
      <c r="X114" s="13"/>
      <c r="Y114" s="13"/>
      <c r="Z114" s="13"/>
    </row>
    <row r="115" spans="1:26" ht="12" customHeight="1">
      <c r="A115" s="13"/>
      <c r="B115" s="20"/>
      <c r="C115" s="13"/>
      <c r="D115" s="13"/>
      <c r="E115" s="13"/>
      <c r="F115" s="13"/>
      <c r="G115" s="13"/>
      <c r="H115" s="2143" t="s">
        <v>931</v>
      </c>
      <c r="I115" s="2144"/>
      <c r="J115" s="2144"/>
      <c r="K115" s="2145"/>
      <c r="L115" s="2143" t="s">
        <v>931</v>
      </c>
      <c r="M115" s="2144"/>
      <c r="N115" s="2144"/>
      <c r="O115" s="2144"/>
      <c r="P115" s="13"/>
      <c r="Q115" s="13"/>
      <c r="R115" s="13"/>
      <c r="S115" s="13"/>
      <c r="T115" s="13"/>
      <c r="U115" s="13"/>
      <c r="V115" s="13"/>
      <c r="W115" s="13"/>
      <c r="X115" s="13"/>
      <c r="Y115" s="13"/>
      <c r="Z115" s="13"/>
    </row>
    <row r="116" spans="1:26" ht="12" customHeight="1">
      <c r="A116" s="13"/>
      <c r="B116" s="20"/>
      <c r="C116" s="13"/>
      <c r="D116" s="13"/>
      <c r="E116" s="13"/>
      <c r="F116" s="13"/>
      <c r="G116" s="13"/>
      <c r="H116" s="2137">
        <v>44742</v>
      </c>
      <c r="I116" s="2138"/>
      <c r="J116" s="2138"/>
      <c r="K116" s="2053"/>
      <c r="L116" s="2137">
        <v>44377</v>
      </c>
      <c r="M116" s="2138"/>
      <c r="N116" s="2138"/>
      <c r="O116" s="2053"/>
      <c r="P116" s="13"/>
      <c r="Q116" s="13"/>
      <c r="R116" s="13"/>
      <c r="S116" s="13"/>
      <c r="T116" s="13"/>
      <c r="U116" s="13"/>
      <c r="V116" s="13"/>
      <c r="W116" s="13"/>
      <c r="X116" s="13"/>
      <c r="Y116" s="13"/>
      <c r="Z116" s="13"/>
    </row>
    <row r="117" spans="1:26" ht="36">
      <c r="A117" s="84"/>
      <c r="B117" s="84"/>
      <c r="C117" s="84"/>
      <c r="D117" s="84"/>
      <c r="E117" s="84"/>
      <c r="F117" s="84"/>
      <c r="G117" s="84"/>
      <c r="H117" s="1619" t="s">
        <v>138</v>
      </c>
      <c r="I117" s="1619" t="s">
        <v>597</v>
      </c>
      <c r="J117" s="1619" t="s">
        <v>140</v>
      </c>
      <c r="K117" s="1619" t="s">
        <v>816</v>
      </c>
      <c r="L117" s="1619" t="s">
        <v>972</v>
      </c>
      <c r="M117" s="1619" t="s">
        <v>597</v>
      </c>
      <c r="N117" s="1619" t="s">
        <v>140</v>
      </c>
      <c r="O117" s="1619" t="s">
        <v>816</v>
      </c>
      <c r="P117" s="84"/>
      <c r="Q117" s="84"/>
      <c r="R117" s="84"/>
      <c r="S117" s="84"/>
      <c r="T117" s="84"/>
      <c r="U117" s="84"/>
      <c r="V117" s="84"/>
      <c r="W117" s="84"/>
      <c r="X117" s="84"/>
      <c r="Y117" s="84"/>
      <c r="Z117" s="84"/>
    </row>
    <row r="118" spans="1:26" ht="12" customHeight="1">
      <c r="A118" s="84"/>
      <c r="B118" s="84"/>
      <c r="C118" s="84"/>
      <c r="D118" s="84"/>
      <c r="E118" s="84"/>
      <c r="F118" s="84"/>
      <c r="G118" s="84"/>
      <c r="H118" s="1594" t="s">
        <v>142</v>
      </c>
      <c r="I118" s="1594" t="s">
        <v>142</v>
      </c>
      <c r="J118" s="1594" t="s">
        <v>142</v>
      </c>
      <c r="K118" s="1594" t="s">
        <v>142</v>
      </c>
      <c r="L118" s="1594" t="s">
        <v>142</v>
      </c>
      <c r="M118" s="1594" t="s">
        <v>142</v>
      </c>
      <c r="N118" s="1594" t="s">
        <v>142</v>
      </c>
      <c r="O118" s="1594" t="s">
        <v>142</v>
      </c>
      <c r="P118" s="84"/>
      <c r="Q118" s="84"/>
      <c r="R118" s="84"/>
      <c r="S118" s="84"/>
      <c r="T118" s="84"/>
      <c r="U118" s="84"/>
      <c r="V118" s="84"/>
      <c r="W118" s="84"/>
      <c r="X118" s="84"/>
      <c r="Y118" s="84"/>
      <c r="Z118" s="84"/>
    </row>
    <row r="119" spans="1:26" ht="12" customHeight="1">
      <c r="A119" s="13"/>
      <c r="B119" s="84" t="s">
        <v>320</v>
      </c>
      <c r="C119" s="84"/>
      <c r="D119" s="84"/>
      <c r="E119" s="84"/>
      <c r="F119" s="13"/>
      <c r="G119" s="13"/>
      <c r="H119" s="1814">
        <f>-'2a.Fin Performance (Detailed)'!G314</f>
        <v>0</v>
      </c>
      <c r="I119" s="1814">
        <f>-'2a.Fin Performance (Detailed)'!H314</f>
        <v>0</v>
      </c>
      <c r="J119" s="1814">
        <f>-'2a.Fin Performance (Detailed)'!I314</f>
        <v>0</v>
      </c>
      <c r="K119" s="1814">
        <f>-'2a.Fin Performance (Detailed)'!J314</f>
        <v>0</v>
      </c>
      <c r="L119" s="1814">
        <f>-'2a.Fin Performance (Detailed)'!K314</f>
        <v>0</v>
      </c>
      <c r="M119" s="1814">
        <f>-'2a.Fin Performance (Detailed)'!L314</f>
        <v>0</v>
      </c>
      <c r="N119" s="1814">
        <f>-'2a.Fin Performance (Detailed)'!M314</f>
        <v>0</v>
      </c>
      <c r="O119" s="1814">
        <f>-'2a.Fin Performance (Detailed)'!N314</f>
        <v>0</v>
      </c>
      <c r="P119" s="13"/>
      <c r="Q119" s="13"/>
      <c r="R119" s="13"/>
      <c r="S119" s="13"/>
      <c r="T119" s="13"/>
      <c r="U119" s="13"/>
      <c r="V119" s="13"/>
      <c r="W119" s="13"/>
      <c r="X119" s="13"/>
      <c r="Y119" s="13"/>
      <c r="Z119" s="13"/>
    </row>
    <row r="120" spans="1:26" ht="23.25" customHeight="1">
      <c r="A120" s="84"/>
      <c r="B120" s="2018" t="s">
        <v>321</v>
      </c>
      <c r="C120" s="1941"/>
      <c r="D120" s="1941"/>
      <c r="E120" s="1941"/>
      <c r="F120" s="1941"/>
      <c r="G120" s="1941"/>
      <c r="H120" s="1814">
        <f>-'2a.Fin Performance (Detailed)'!G315</f>
        <v>0</v>
      </c>
      <c r="I120" s="1814">
        <f>-'2a.Fin Performance (Detailed)'!H315</f>
        <v>0</v>
      </c>
      <c r="J120" s="1814">
        <f>-'2a.Fin Performance (Detailed)'!I315</f>
        <v>0</v>
      </c>
      <c r="K120" s="1814">
        <f>-'2a.Fin Performance (Detailed)'!J315</f>
        <v>0</v>
      </c>
      <c r="L120" s="1814">
        <f>-'2a.Fin Performance (Detailed)'!K315</f>
        <v>0</v>
      </c>
      <c r="M120" s="1814">
        <f>-'2a.Fin Performance (Detailed)'!L315</f>
        <v>0</v>
      </c>
      <c r="N120" s="1814">
        <f>-'2a.Fin Performance (Detailed)'!M315</f>
        <v>0</v>
      </c>
      <c r="O120" s="1814">
        <f>-'2a.Fin Performance (Detailed)'!N315</f>
        <v>0</v>
      </c>
      <c r="P120" s="84"/>
      <c r="Q120" s="84"/>
      <c r="R120" s="84"/>
      <c r="S120" s="84"/>
      <c r="T120" s="84"/>
      <c r="U120" s="84"/>
      <c r="V120" s="84"/>
      <c r="W120" s="84"/>
      <c r="X120" s="84"/>
      <c r="Y120" s="84"/>
      <c r="Z120" s="84"/>
    </row>
    <row r="121" spans="1:26" ht="12" customHeight="1">
      <c r="A121" s="13"/>
      <c r="B121" s="13" t="s">
        <v>615</v>
      </c>
      <c r="C121" s="13"/>
      <c r="D121" s="13"/>
      <c r="E121" s="13"/>
      <c r="F121" s="13"/>
      <c r="G121" s="13"/>
      <c r="H121" s="1815">
        <f t="shared" ref="H121:O121" si="8">SUM(H119:H120)</f>
        <v>0</v>
      </c>
      <c r="I121" s="1815">
        <f t="shared" si="8"/>
        <v>0</v>
      </c>
      <c r="J121" s="1815">
        <f t="shared" si="8"/>
        <v>0</v>
      </c>
      <c r="K121" s="1815">
        <f t="shared" si="8"/>
        <v>0</v>
      </c>
      <c r="L121" s="1815">
        <f t="shared" si="8"/>
        <v>0</v>
      </c>
      <c r="M121" s="1815">
        <f t="shared" si="8"/>
        <v>0</v>
      </c>
      <c r="N121" s="1815">
        <f t="shared" si="8"/>
        <v>0</v>
      </c>
      <c r="O121" s="1815">
        <f t="shared" si="8"/>
        <v>0</v>
      </c>
      <c r="P121" s="13"/>
      <c r="Q121" s="13"/>
      <c r="R121" s="13"/>
      <c r="S121" s="13"/>
      <c r="T121" s="13"/>
      <c r="U121" s="13"/>
      <c r="V121" s="13"/>
      <c r="W121" s="13"/>
      <c r="X121" s="13"/>
      <c r="Y121" s="13"/>
      <c r="Z121" s="13"/>
    </row>
    <row r="122" spans="1:26" ht="12" customHeight="1">
      <c r="A122" s="13"/>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row>
    <row r="123" spans="1:26" ht="12" customHeight="1">
      <c r="A123" s="12" t="s">
        <v>118</v>
      </c>
      <c r="B123" s="13" t="s">
        <v>115</v>
      </c>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row>
    <row r="124" spans="1:26" ht="12" customHeight="1">
      <c r="A124" s="13"/>
      <c r="B124" s="13"/>
      <c r="C124" s="84"/>
      <c r="D124" s="84"/>
      <c r="E124" s="84"/>
      <c r="F124" s="84"/>
      <c r="G124" s="84"/>
      <c r="H124" s="2139" t="s">
        <v>931</v>
      </c>
      <c r="I124" s="2075"/>
      <c r="J124" s="2075"/>
      <c r="K124" s="2051"/>
      <c r="L124" s="2139" t="s">
        <v>931</v>
      </c>
      <c r="M124" s="2075"/>
      <c r="N124" s="2075"/>
      <c r="O124" s="2075"/>
      <c r="P124" s="84"/>
      <c r="Q124" s="84"/>
      <c r="R124" s="84"/>
      <c r="S124" s="84"/>
      <c r="T124" s="84"/>
      <c r="U124" s="84"/>
      <c r="V124" s="84"/>
      <c r="W124" s="84"/>
      <c r="X124" s="84"/>
      <c r="Y124" s="84"/>
      <c r="Z124" s="84"/>
    </row>
    <row r="125" spans="1:26" ht="12" customHeight="1">
      <c r="A125" s="13"/>
      <c r="B125" s="13"/>
      <c r="C125" s="84"/>
      <c r="D125" s="84"/>
      <c r="E125" s="84"/>
      <c r="F125" s="84"/>
      <c r="G125" s="84"/>
      <c r="H125" s="2137">
        <v>44742</v>
      </c>
      <c r="I125" s="2138"/>
      <c r="J125" s="2138"/>
      <c r="K125" s="2053"/>
      <c r="L125" s="2137">
        <v>44377</v>
      </c>
      <c r="M125" s="2138"/>
      <c r="N125" s="2138"/>
      <c r="O125" s="2138"/>
      <c r="P125" s="84"/>
      <c r="Q125" s="84"/>
      <c r="R125" s="84"/>
      <c r="S125" s="84"/>
      <c r="T125" s="84"/>
      <c r="U125" s="84"/>
      <c r="V125" s="84"/>
      <c r="W125" s="84"/>
      <c r="X125" s="84"/>
      <c r="Y125" s="84"/>
      <c r="Z125" s="84"/>
    </row>
    <row r="126" spans="1:26" ht="36">
      <c r="A126" s="13"/>
      <c r="B126" s="84"/>
      <c r="C126" s="84"/>
      <c r="D126" s="84"/>
      <c r="E126" s="84"/>
      <c r="F126" s="84"/>
      <c r="G126" s="84"/>
      <c r="H126" s="92" t="s">
        <v>138</v>
      </c>
      <c r="I126" s="92" t="s">
        <v>597</v>
      </c>
      <c r="J126" s="92" t="s">
        <v>140</v>
      </c>
      <c r="K126" s="92" t="s">
        <v>816</v>
      </c>
      <c r="L126" s="92" t="s">
        <v>972</v>
      </c>
      <c r="M126" s="92" t="s">
        <v>597</v>
      </c>
      <c r="N126" s="92" t="s">
        <v>140</v>
      </c>
      <c r="O126" s="92" t="s">
        <v>816</v>
      </c>
      <c r="P126" s="84"/>
      <c r="Q126" s="84"/>
      <c r="R126" s="84"/>
      <c r="S126" s="84"/>
      <c r="T126" s="84"/>
      <c r="U126" s="84"/>
      <c r="V126" s="84"/>
      <c r="W126" s="84"/>
      <c r="X126" s="84"/>
      <c r="Y126" s="84"/>
      <c r="Z126" s="84"/>
    </row>
    <row r="127" spans="1:26" ht="12" customHeight="1">
      <c r="A127" s="13"/>
      <c r="B127" s="84"/>
      <c r="C127" s="84"/>
      <c r="D127" s="84"/>
      <c r="E127" s="84"/>
      <c r="F127" s="84"/>
      <c r="G127" s="84"/>
      <c r="H127" s="94" t="s">
        <v>142</v>
      </c>
      <c r="I127" s="94" t="s">
        <v>142</v>
      </c>
      <c r="J127" s="94" t="s">
        <v>142</v>
      </c>
      <c r="K127" s="94" t="s">
        <v>142</v>
      </c>
      <c r="L127" s="94" t="s">
        <v>142</v>
      </c>
      <c r="M127" s="94" t="s">
        <v>142</v>
      </c>
      <c r="N127" s="94" t="s">
        <v>142</v>
      </c>
      <c r="O127" s="94" t="s">
        <v>142</v>
      </c>
      <c r="P127" s="84"/>
      <c r="Q127" s="84"/>
      <c r="R127" s="84"/>
      <c r="S127" s="84"/>
      <c r="T127" s="84"/>
      <c r="U127" s="84"/>
      <c r="V127" s="84"/>
      <c r="W127" s="84"/>
      <c r="X127" s="84"/>
      <c r="Y127" s="84"/>
      <c r="Z127" s="84"/>
    </row>
    <row r="128" spans="1:26" ht="12" customHeight="1">
      <c r="A128" s="13"/>
      <c r="B128" s="84" t="s">
        <v>1901</v>
      </c>
      <c r="C128" s="84"/>
      <c r="D128" s="84"/>
      <c r="E128" s="84"/>
      <c r="F128" s="84"/>
      <c r="G128" s="84"/>
      <c r="H128" s="1820">
        <f>-'2a.Fin Performance (Detailed)'!G318</f>
        <v>0</v>
      </c>
      <c r="I128" s="1820">
        <f>-'2a.Fin Performance (Detailed)'!H318</f>
        <v>0</v>
      </c>
      <c r="J128" s="1820">
        <f>-'2a.Fin Performance (Detailed)'!I318</f>
        <v>0</v>
      </c>
      <c r="K128" s="1820">
        <f>-'2a.Fin Performance (Detailed)'!J318</f>
        <v>0</v>
      </c>
      <c r="L128" s="1820">
        <f>-'2a.Fin Performance (Detailed)'!K318</f>
        <v>0</v>
      </c>
      <c r="M128" s="1820">
        <f>-'2a.Fin Performance (Detailed)'!L318</f>
        <v>0</v>
      </c>
      <c r="N128" s="1820">
        <f>-'2a.Fin Performance (Detailed)'!M318</f>
        <v>0</v>
      </c>
      <c r="O128" s="1820">
        <f>-'2a.Fin Performance (Detailed)'!N318</f>
        <v>0</v>
      </c>
      <c r="P128" s="84"/>
      <c r="Q128" s="84"/>
      <c r="R128" s="84"/>
      <c r="S128" s="84"/>
      <c r="T128" s="84"/>
      <c r="U128" s="84"/>
      <c r="V128" s="84"/>
      <c r="W128" s="84"/>
      <c r="X128" s="84"/>
      <c r="Y128" s="84"/>
      <c r="Z128" s="84"/>
    </row>
    <row r="129" spans="1:26" ht="12" customHeight="1">
      <c r="A129" s="13"/>
      <c r="B129" s="84" t="s">
        <v>1902</v>
      </c>
      <c r="C129" s="84"/>
      <c r="D129" s="84"/>
      <c r="E129" s="84"/>
      <c r="F129" s="84"/>
      <c r="G129" s="84"/>
      <c r="H129" s="1820">
        <f>-'2a.Fin Performance (Detailed)'!G319</f>
        <v>0</v>
      </c>
      <c r="I129" s="1820">
        <f>-'2a.Fin Performance (Detailed)'!H319</f>
        <v>0</v>
      </c>
      <c r="J129" s="1820">
        <f>-'2a.Fin Performance (Detailed)'!I319</f>
        <v>0</v>
      </c>
      <c r="K129" s="1820">
        <f>-'2a.Fin Performance (Detailed)'!J319</f>
        <v>0</v>
      </c>
      <c r="L129" s="1820">
        <f>-'2a.Fin Performance (Detailed)'!K319</f>
        <v>0</v>
      </c>
      <c r="M129" s="1820">
        <f>-'2a.Fin Performance (Detailed)'!L319</f>
        <v>0</v>
      </c>
      <c r="N129" s="1820">
        <f>-'2a.Fin Performance (Detailed)'!M319</f>
        <v>0</v>
      </c>
      <c r="O129" s="1820">
        <f>-'2a.Fin Performance (Detailed)'!N319</f>
        <v>0</v>
      </c>
      <c r="P129" s="84"/>
      <c r="Q129" s="84"/>
      <c r="R129" s="84"/>
      <c r="S129" s="84"/>
      <c r="T129" s="84"/>
      <c r="U129" s="84"/>
      <c r="V129" s="84"/>
      <c r="W129" s="84"/>
      <c r="X129" s="84"/>
      <c r="Y129" s="84"/>
      <c r="Z129" s="84"/>
    </row>
    <row r="130" spans="1:26" ht="12" customHeight="1">
      <c r="A130" s="13"/>
      <c r="B130" s="84" t="s">
        <v>1903</v>
      </c>
      <c r="C130" s="84"/>
      <c r="D130" s="84"/>
      <c r="E130" s="84"/>
      <c r="F130" s="84"/>
      <c r="G130" s="84"/>
      <c r="H130" s="1820">
        <f>-'2a.Fin Performance (Detailed)'!G320</f>
        <v>0</v>
      </c>
      <c r="I130" s="1820">
        <f>-'2a.Fin Performance (Detailed)'!H320</f>
        <v>0</v>
      </c>
      <c r="J130" s="1820">
        <f>-'2a.Fin Performance (Detailed)'!I320</f>
        <v>0</v>
      </c>
      <c r="K130" s="1820">
        <f>-'2a.Fin Performance (Detailed)'!J320</f>
        <v>0</v>
      </c>
      <c r="L130" s="1820">
        <f>-'2a.Fin Performance (Detailed)'!K320</f>
        <v>0</v>
      </c>
      <c r="M130" s="1820">
        <f>-'2a.Fin Performance (Detailed)'!L320</f>
        <v>0</v>
      </c>
      <c r="N130" s="1820">
        <f>-'2a.Fin Performance (Detailed)'!M320</f>
        <v>0</v>
      </c>
      <c r="O130" s="1820">
        <f>-'2a.Fin Performance (Detailed)'!N320</f>
        <v>0</v>
      </c>
      <c r="P130" s="84"/>
      <c r="Q130" s="84"/>
      <c r="R130" s="84"/>
      <c r="S130" s="84"/>
      <c r="T130" s="84"/>
      <c r="U130" s="84"/>
      <c r="V130" s="84"/>
      <c r="W130" s="84"/>
      <c r="X130" s="84"/>
      <c r="Y130" s="84"/>
      <c r="Z130" s="84"/>
    </row>
    <row r="131" spans="1:26" ht="12" customHeight="1">
      <c r="A131" s="13"/>
      <c r="B131" s="84" t="s">
        <v>1904</v>
      </c>
      <c r="C131" s="84"/>
      <c r="D131" s="84"/>
      <c r="E131" s="84"/>
      <c r="F131" s="84"/>
      <c r="G131" s="84"/>
      <c r="H131" s="1820">
        <f>-'2a.Fin Performance (Detailed)'!G321</f>
        <v>0</v>
      </c>
      <c r="I131" s="1820">
        <f>-'2a.Fin Performance (Detailed)'!H321</f>
        <v>0</v>
      </c>
      <c r="J131" s="1820">
        <f>-'2a.Fin Performance (Detailed)'!I321</f>
        <v>0</v>
      </c>
      <c r="K131" s="1820">
        <f>-'2a.Fin Performance (Detailed)'!J321</f>
        <v>0</v>
      </c>
      <c r="L131" s="1820">
        <f>-'2a.Fin Performance (Detailed)'!K321</f>
        <v>0</v>
      </c>
      <c r="M131" s="1820">
        <f>-'2a.Fin Performance (Detailed)'!L321</f>
        <v>0</v>
      </c>
      <c r="N131" s="1820">
        <f>-'2a.Fin Performance (Detailed)'!M321</f>
        <v>0</v>
      </c>
      <c r="O131" s="1820">
        <f>-'2a.Fin Performance (Detailed)'!N321</f>
        <v>0</v>
      </c>
      <c r="P131" s="84"/>
      <c r="Q131" s="84"/>
      <c r="R131" s="84"/>
      <c r="S131" s="84"/>
      <c r="T131" s="84"/>
      <c r="U131" s="84"/>
      <c r="V131" s="84"/>
      <c r="W131" s="84"/>
      <c r="X131" s="84"/>
      <c r="Y131" s="84"/>
      <c r="Z131" s="84"/>
    </row>
    <row r="132" spans="1:26" ht="12" customHeight="1">
      <c r="A132" s="13"/>
      <c r="B132" s="84" t="s">
        <v>2245</v>
      </c>
      <c r="C132" s="84"/>
      <c r="D132" s="84"/>
      <c r="E132" s="84"/>
      <c r="F132" s="84"/>
      <c r="G132" s="84"/>
      <c r="H132" s="1820">
        <f>-'2a.Fin Performance (Detailed)'!G322</f>
        <v>0</v>
      </c>
      <c r="I132" s="1820">
        <f>-'2a.Fin Performance (Detailed)'!H322</f>
        <v>0</v>
      </c>
      <c r="J132" s="1820">
        <f>-'2a.Fin Performance (Detailed)'!I322</f>
        <v>0</v>
      </c>
      <c r="K132" s="1820">
        <f>-'2a.Fin Performance (Detailed)'!J322</f>
        <v>0</v>
      </c>
      <c r="L132" s="1820">
        <f>-'2a.Fin Performance (Detailed)'!K322</f>
        <v>0</v>
      </c>
      <c r="M132" s="1820">
        <f>-'2a.Fin Performance (Detailed)'!L322</f>
        <v>0</v>
      </c>
      <c r="N132" s="1820">
        <f>-'2a.Fin Performance (Detailed)'!M322</f>
        <v>0</v>
      </c>
      <c r="O132" s="1820">
        <f>-'2a.Fin Performance (Detailed)'!N322</f>
        <v>0</v>
      </c>
      <c r="P132" s="84"/>
      <c r="Q132" s="84"/>
      <c r="R132" s="84"/>
      <c r="S132" s="84"/>
      <c r="T132" s="84"/>
      <c r="U132" s="84"/>
      <c r="V132" s="84"/>
      <c r="W132" s="84"/>
      <c r="X132" s="84"/>
      <c r="Y132" s="84"/>
      <c r="Z132" s="84"/>
    </row>
    <row r="133" spans="1:26" ht="12" customHeight="1">
      <c r="A133" s="13"/>
      <c r="B133" s="84" t="s">
        <v>1906</v>
      </c>
      <c r="C133" s="84"/>
      <c r="D133" s="84"/>
      <c r="E133" s="84"/>
      <c r="F133" s="84"/>
      <c r="G133" s="84"/>
      <c r="H133" s="1820">
        <f>-'2a.Fin Performance (Detailed)'!G323</f>
        <v>0</v>
      </c>
      <c r="I133" s="1820">
        <f>-'2a.Fin Performance (Detailed)'!H323</f>
        <v>0</v>
      </c>
      <c r="J133" s="1820">
        <f>-'2a.Fin Performance (Detailed)'!I323</f>
        <v>0</v>
      </c>
      <c r="K133" s="1820">
        <f>-'2a.Fin Performance (Detailed)'!J323</f>
        <v>0</v>
      </c>
      <c r="L133" s="1820">
        <f>-'2a.Fin Performance (Detailed)'!K323</f>
        <v>0</v>
      </c>
      <c r="M133" s="1820">
        <f>-'2a.Fin Performance (Detailed)'!L323</f>
        <v>0</v>
      </c>
      <c r="N133" s="1820">
        <f>-'2a.Fin Performance (Detailed)'!M323</f>
        <v>0</v>
      </c>
      <c r="O133" s="1820">
        <f>-'2a.Fin Performance (Detailed)'!N323</f>
        <v>0</v>
      </c>
      <c r="P133" s="84"/>
      <c r="Q133" s="84"/>
      <c r="R133" s="84"/>
      <c r="S133" s="84"/>
      <c r="T133" s="84"/>
      <c r="U133" s="84"/>
      <c r="V133" s="84"/>
      <c r="W133" s="84"/>
      <c r="X133" s="84"/>
      <c r="Y133" s="84"/>
      <c r="Z133" s="84"/>
    </row>
    <row r="134" spans="1:26" ht="12" customHeight="1">
      <c r="A134" s="13"/>
      <c r="B134" s="84" t="s">
        <v>1907</v>
      </c>
      <c r="C134" s="84"/>
      <c r="D134" s="84"/>
      <c r="E134" s="84"/>
      <c r="F134" s="84"/>
      <c r="G134" s="84"/>
      <c r="H134" s="1820">
        <f>-'2a.Fin Performance (Detailed)'!G324</f>
        <v>0</v>
      </c>
      <c r="I134" s="1820">
        <f>-'2a.Fin Performance (Detailed)'!H324</f>
        <v>0</v>
      </c>
      <c r="J134" s="1820">
        <f>-'2a.Fin Performance (Detailed)'!I324</f>
        <v>0</v>
      </c>
      <c r="K134" s="1820">
        <f>-'2a.Fin Performance (Detailed)'!J324</f>
        <v>0</v>
      </c>
      <c r="L134" s="1820">
        <f>-'2a.Fin Performance (Detailed)'!K324</f>
        <v>0</v>
      </c>
      <c r="M134" s="1820">
        <f>-'2a.Fin Performance (Detailed)'!L324</f>
        <v>0</v>
      </c>
      <c r="N134" s="1820">
        <f>-'2a.Fin Performance (Detailed)'!M324</f>
        <v>0</v>
      </c>
      <c r="O134" s="1820">
        <f>-'2a.Fin Performance (Detailed)'!N324</f>
        <v>0</v>
      </c>
      <c r="P134" s="84"/>
      <c r="Q134" s="84"/>
      <c r="R134" s="84"/>
      <c r="S134" s="84"/>
      <c r="T134" s="84"/>
      <c r="U134" s="84"/>
      <c r="V134" s="84"/>
      <c r="W134" s="84"/>
      <c r="X134" s="84"/>
      <c r="Y134" s="84"/>
      <c r="Z134" s="84"/>
    </row>
    <row r="135" spans="1:26" ht="12" customHeight="1">
      <c r="A135" s="13"/>
      <c r="B135" s="84" t="s">
        <v>1908</v>
      </c>
      <c r="C135" s="84"/>
      <c r="D135" s="84"/>
      <c r="E135" s="84"/>
      <c r="F135" s="84"/>
      <c r="G135" s="84"/>
      <c r="H135" s="1820">
        <f>-'2a.Fin Performance (Detailed)'!G325</f>
        <v>0</v>
      </c>
      <c r="I135" s="1820">
        <f>-'2a.Fin Performance (Detailed)'!H330</f>
        <v>0</v>
      </c>
      <c r="J135" s="1820">
        <f>-'2a.Fin Performance (Detailed)'!I330</f>
        <v>0</v>
      </c>
      <c r="K135" s="1820">
        <f>-'2a.Fin Performance (Detailed)'!J330</f>
        <v>0</v>
      </c>
      <c r="L135" s="1820">
        <f>-'2a.Fin Performance (Detailed)'!K330</f>
        <v>0</v>
      </c>
      <c r="M135" s="1820">
        <f>-'2a.Fin Performance (Detailed)'!L330</f>
        <v>0</v>
      </c>
      <c r="N135" s="1820">
        <f>-'2a.Fin Performance (Detailed)'!M330</f>
        <v>0</v>
      </c>
      <c r="O135" s="1820">
        <f>-'2a.Fin Performance (Detailed)'!N330</f>
        <v>0</v>
      </c>
      <c r="P135" s="84"/>
      <c r="Q135" s="84"/>
      <c r="R135" s="84"/>
      <c r="S135" s="84"/>
      <c r="T135" s="84"/>
      <c r="U135" s="84"/>
      <c r="V135" s="84"/>
      <c r="W135" s="84"/>
      <c r="X135" s="84"/>
      <c r="Y135" s="84"/>
      <c r="Z135" s="84"/>
    </row>
    <row r="136" spans="1:26" ht="12" customHeight="1">
      <c r="A136" s="13"/>
      <c r="B136" s="84" t="s">
        <v>1909</v>
      </c>
      <c r="C136" s="84"/>
      <c r="D136" s="84"/>
      <c r="E136" s="84"/>
      <c r="F136" s="84"/>
      <c r="G136" s="84"/>
      <c r="H136" s="1820">
        <f>-'2a.Fin Performance (Detailed)'!G326</f>
        <v>0</v>
      </c>
      <c r="I136" s="1820">
        <f>-'2a.Fin Performance (Detailed)'!H331</f>
        <v>0</v>
      </c>
      <c r="J136" s="1820">
        <f>-'2a.Fin Performance (Detailed)'!I331</f>
        <v>0</v>
      </c>
      <c r="K136" s="1820">
        <f>-'2a.Fin Performance (Detailed)'!J331</f>
        <v>0</v>
      </c>
      <c r="L136" s="1820">
        <f>-'2a.Fin Performance (Detailed)'!K331</f>
        <v>0</v>
      </c>
      <c r="M136" s="1820">
        <f>-'2a.Fin Performance (Detailed)'!L331</f>
        <v>0</v>
      </c>
      <c r="N136" s="1820">
        <f>-'2a.Fin Performance (Detailed)'!M331</f>
        <v>0</v>
      </c>
      <c r="O136" s="1820">
        <f>-'2a.Fin Performance (Detailed)'!N331</f>
        <v>0</v>
      </c>
      <c r="P136" s="84"/>
      <c r="Q136" s="84"/>
      <c r="R136" s="84"/>
      <c r="S136" s="84"/>
      <c r="T136" s="84"/>
      <c r="U136" s="84"/>
      <c r="V136" s="84"/>
      <c r="W136" s="84"/>
      <c r="X136" s="84"/>
      <c r="Y136" s="84"/>
      <c r="Z136" s="84"/>
    </row>
    <row r="137" spans="1:26" ht="12" customHeight="1">
      <c r="A137" s="13"/>
      <c r="B137" s="84" t="s">
        <v>1910</v>
      </c>
      <c r="C137" s="84"/>
      <c r="D137" s="84"/>
      <c r="E137" s="84"/>
      <c r="F137" s="84"/>
      <c r="G137" s="84"/>
      <c r="H137" s="1820">
        <f>-'2a.Fin Performance (Detailed)'!G327</f>
        <v>0</v>
      </c>
      <c r="I137" s="1820">
        <f>-'2a.Fin Performance (Detailed)'!H332</f>
        <v>0</v>
      </c>
      <c r="J137" s="1820">
        <f>-'2a.Fin Performance (Detailed)'!I332</f>
        <v>0</v>
      </c>
      <c r="K137" s="1820">
        <f>-'2a.Fin Performance (Detailed)'!J332</f>
        <v>0</v>
      </c>
      <c r="L137" s="1820">
        <f>-'2a.Fin Performance (Detailed)'!K332</f>
        <v>0</v>
      </c>
      <c r="M137" s="1820">
        <f>-'2a.Fin Performance (Detailed)'!L332</f>
        <v>0</v>
      </c>
      <c r="N137" s="1820">
        <f>-'2a.Fin Performance (Detailed)'!M332</f>
        <v>0</v>
      </c>
      <c r="O137" s="1820">
        <f>-'2a.Fin Performance (Detailed)'!N332</f>
        <v>0</v>
      </c>
      <c r="P137" s="84"/>
      <c r="Q137" s="84"/>
      <c r="R137" s="84"/>
      <c r="S137" s="84"/>
      <c r="T137" s="84"/>
      <c r="U137" s="84"/>
      <c r="V137" s="84"/>
      <c r="W137" s="84"/>
      <c r="X137" s="84"/>
      <c r="Y137" s="84"/>
      <c r="Z137" s="84"/>
    </row>
    <row r="138" spans="1:26" ht="12" customHeight="1">
      <c r="A138" s="13"/>
      <c r="B138" s="1360" t="s">
        <v>1911</v>
      </c>
      <c r="C138" s="84"/>
      <c r="D138" s="84"/>
      <c r="E138" s="84"/>
      <c r="F138" s="84"/>
      <c r="G138" s="84"/>
      <c r="H138" s="1820">
        <f>-'2a.Fin Performance (Detailed)'!G328+'2a.Fin Performance (Detailed)'!G329+'2a.Fin Performance (Detailed)'!G330+'2a.Fin Performance (Detailed)'!G331+'2a.Fin Performance (Detailed)'!G332+'2a.Fin Performance (Detailed)'!G333</f>
        <v>0</v>
      </c>
      <c r="I138" s="1820">
        <f>-'2a.Fin Performance (Detailed)'!H328+'2a.Fin Performance (Detailed)'!H329+'2a.Fin Performance (Detailed)'!H330+'2a.Fin Performance (Detailed)'!H331+'2a.Fin Performance (Detailed)'!H332+'2a.Fin Performance (Detailed)'!H333</f>
        <v>0</v>
      </c>
      <c r="J138" s="1820">
        <f>-'2a.Fin Performance (Detailed)'!I328+'2a.Fin Performance (Detailed)'!I329+'2a.Fin Performance (Detailed)'!I330+'2a.Fin Performance (Detailed)'!I331+'2a.Fin Performance (Detailed)'!I332+'2a.Fin Performance (Detailed)'!I333</f>
        <v>0</v>
      </c>
      <c r="K138" s="1820">
        <f>-'2a.Fin Performance (Detailed)'!J328+'2a.Fin Performance (Detailed)'!J329+'2a.Fin Performance (Detailed)'!J330+'2a.Fin Performance (Detailed)'!J331+'2a.Fin Performance (Detailed)'!J332+'2a.Fin Performance (Detailed)'!J333</f>
        <v>0</v>
      </c>
      <c r="L138" s="1820">
        <f>-'2a.Fin Performance (Detailed)'!K328+'2a.Fin Performance (Detailed)'!K329+'2a.Fin Performance (Detailed)'!K330+'2a.Fin Performance (Detailed)'!K331+'2a.Fin Performance (Detailed)'!K332+'2a.Fin Performance (Detailed)'!K333</f>
        <v>0</v>
      </c>
      <c r="M138" s="1820">
        <f>-'2a.Fin Performance (Detailed)'!L328+'2a.Fin Performance (Detailed)'!L329+'2a.Fin Performance (Detailed)'!L330+'2a.Fin Performance (Detailed)'!L331+'2a.Fin Performance (Detailed)'!L332+'2a.Fin Performance (Detailed)'!L333</f>
        <v>0</v>
      </c>
      <c r="N138" s="1820">
        <f>-'2a.Fin Performance (Detailed)'!M328+'2a.Fin Performance (Detailed)'!M329+'2a.Fin Performance (Detailed)'!M330+'2a.Fin Performance (Detailed)'!M331+'2a.Fin Performance (Detailed)'!M332+'2a.Fin Performance (Detailed)'!M333</f>
        <v>0</v>
      </c>
      <c r="O138" s="1820">
        <f>-'2a.Fin Performance (Detailed)'!N328+'2a.Fin Performance (Detailed)'!N329+'2a.Fin Performance (Detailed)'!N330+'2a.Fin Performance (Detailed)'!N331+'2a.Fin Performance (Detailed)'!N332+'2a.Fin Performance (Detailed)'!N333</f>
        <v>0</v>
      </c>
      <c r="P138" s="84"/>
      <c r="Q138" s="84"/>
      <c r="R138" s="84"/>
      <c r="S138" s="84"/>
      <c r="T138" s="84"/>
      <c r="U138" s="84"/>
      <c r="V138" s="84"/>
      <c r="W138" s="84"/>
      <c r="X138" s="84"/>
      <c r="Y138" s="84"/>
      <c r="Z138" s="84"/>
    </row>
    <row r="139" spans="1:26" ht="12" customHeight="1">
      <c r="A139" s="13"/>
      <c r="B139" s="13" t="s">
        <v>615</v>
      </c>
      <c r="C139" s="13"/>
      <c r="D139" s="13"/>
      <c r="E139" s="13"/>
      <c r="F139" s="13"/>
      <c r="G139" s="13"/>
      <c r="H139" s="1650">
        <f t="shared" ref="H139:O139" si="9">SUM(H128:H138)</f>
        <v>0</v>
      </c>
      <c r="I139" s="1650">
        <f t="shared" si="9"/>
        <v>0</v>
      </c>
      <c r="J139" s="1650">
        <f t="shared" si="9"/>
        <v>0</v>
      </c>
      <c r="K139" s="1650">
        <f t="shared" si="9"/>
        <v>0</v>
      </c>
      <c r="L139" s="1650">
        <f t="shared" si="9"/>
        <v>0</v>
      </c>
      <c r="M139" s="1650">
        <f t="shared" si="9"/>
        <v>0</v>
      </c>
      <c r="N139" s="1650">
        <f t="shared" si="9"/>
        <v>0</v>
      </c>
      <c r="O139" s="1650">
        <f t="shared" si="9"/>
        <v>0</v>
      </c>
      <c r="P139" s="13"/>
      <c r="Q139" s="13"/>
      <c r="R139" s="13"/>
      <c r="S139" s="13"/>
      <c r="T139" s="13"/>
      <c r="U139" s="13"/>
      <c r="V139" s="13"/>
      <c r="W139" s="13"/>
      <c r="X139" s="13"/>
      <c r="Y139" s="13"/>
      <c r="Z139" s="13"/>
    </row>
    <row r="140" spans="1:26" ht="12" customHeight="1">
      <c r="A140" s="13"/>
      <c r="B140" s="84"/>
      <c r="C140" s="13"/>
      <c r="D140" s="13"/>
      <c r="E140" s="13"/>
      <c r="F140" s="13"/>
      <c r="G140" s="13"/>
      <c r="H140" s="835"/>
      <c r="I140" s="835"/>
      <c r="J140" s="835"/>
      <c r="K140" s="835"/>
      <c r="L140" s="835"/>
      <c r="M140" s="835"/>
      <c r="N140" s="835"/>
      <c r="O140" s="835"/>
      <c r="P140" s="13"/>
      <c r="Q140" s="13"/>
      <c r="R140" s="13"/>
      <c r="S140" s="13"/>
      <c r="T140" s="13"/>
      <c r="U140" s="13"/>
      <c r="V140" s="13"/>
      <c r="W140" s="13"/>
      <c r="X140" s="13"/>
      <c r="Y140" s="13"/>
      <c r="Z140" s="13"/>
    </row>
    <row r="141" spans="1:26" ht="12" customHeight="1">
      <c r="A141" s="12" t="s">
        <v>120</v>
      </c>
      <c r="B141" s="20" t="s">
        <v>117</v>
      </c>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row>
    <row r="142" spans="1:26" ht="12" customHeight="1">
      <c r="A142" s="13"/>
      <c r="B142" s="20"/>
      <c r="C142" s="84"/>
      <c r="D142" s="84"/>
      <c r="E142" s="84"/>
      <c r="F142" s="84"/>
      <c r="G142" s="84"/>
      <c r="H142" s="2139" t="s">
        <v>931</v>
      </c>
      <c r="I142" s="2075"/>
      <c r="J142" s="2075"/>
      <c r="K142" s="2051"/>
      <c r="L142" s="2139" t="s">
        <v>931</v>
      </c>
      <c r="M142" s="2075"/>
      <c r="N142" s="2075"/>
      <c r="O142" s="2075"/>
      <c r="P142" s="84"/>
      <c r="Q142" s="84"/>
      <c r="R142" s="84"/>
      <c r="S142" s="84"/>
      <c r="T142" s="84"/>
      <c r="U142" s="84"/>
      <c r="V142" s="84"/>
      <c r="W142" s="84"/>
      <c r="X142" s="84"/>
      <c r="Y142" s="84"/>
      <c r="Z142" s="84"/>
    </row>
    <row r="143" spans="1:26" ht="12" customHeight="1">
      <c r="A143" s="13"/>
      <c r="B143" s="20"/>
      <c r="C143" s="84"/>
      <c r="D143" s="84"/>
      <c r="E143" s="84"/>
      <c r="F143" s="84"/>
      <c r="G143" s="84"/>
      <c r="H143" s="2137">
        <v>44742</v>
      </c>
      <c r="I143" s="2138"/>
      <c r="J143" s="2138"/>
      <c r="K143" s="2053"/>
      <c r="L143" s="2137">
        <v>44377</v>
      </c>
      <c r="M143" s="2138"/>
      <c r="N143" s="2138"/>
      <c r="O143" s="2138"/>
      <c r="P143" s="84"/>
      <c r="Q143" s="84"/>
      <c r="R143" s="84"/>
      <c r="S143" s="84"/>
      <c r="T143" s="84"/>
      <c r="U143" s="84"/>
      <c r="V143" s="84"/>
      <c r="W143" s="84"/>
      <c r="X143" s="84"/>
      <c r="Y143" s="84"/>
      <c r="Z143" s="84"/>
    </row>
    <row r="144" spans="1:26" ht="36">
      <c r="A144" s="84"/>
      <c r="B144" s="84"/>
      <c r="C144" s="84"/>
      <c r="D144" s="84"/>
      <c r="E144" s="84"/>
      <c r="F144" s="84"/>
      <c r="G144" s="84"/>
      <c r="H144" s="92" t="s">
        <v>138</v>
      </c>
      <c r="I144" s="92" t="s">
        <v>597</v>
      </c>
      <c r="J144" s="92" t="s">
        <v>140</v>
      </c>
      <c r="K144" s="92" t="s">
        <v>816</v>
      </c>
      <c r="L144" s="92" t="s">
        <v>972</v>
      </c>
      <c r="M144" s="92" t="s">
        <v>597</v>
      </c>
      <c r="N144" s="92" t="s">
        <v>140</v>
      </c>
      <c r="O144" s="92" t="s">
        <v>816</v>
      </c>
      <c r="P144" s="84"/>
      <c r="Q144" s="84"/>
      <c r="R144" s="84"/>
      <c r="S144" s="84"/>
      <c r="T144" s="84"/>
      <c r="U144" s="84"/>
      <c r="V144" s="84"/>
      <c r="W144" s="84"/>
      <c r="X144" s="84"/>
      <c r="Y144" s="84"/>
      <c r="Z144" s="84"/>
    </row>
    <row r="145" spans="1:26" ht="12" customHeight="1">
      <c r="A145" s="84"/>
      <c r="B145" s="84"/>
      <c r="C145" s="84"/>
      <c r="D145" s="84"/>
      <c r="E145" s="84"/>
      <c r="F145" s="84"/>
      <c r="G145" s="84"/>
      <c r="H145" s="94" t="s">
        <v>142</v>
      </c>
      <c r="I145" s="94" t="s">
        <v>142</v>
      </c>
      <c r="J145" s="94" t="s">
        <v>142</v>
      </c>
      <c r="K145" s="94" t="s">
        <v>142</v>
      </c>
      <c r="L145" s="94" t="s">
        <v>142</v>
      </c>
      <c r="M145" s="94" t="s">
        <v>142</v>
      </c>
      <c r="N145" s="94" t="s">
        <v>142</v>
      </c>
      <c r="O145" s="94" t="s">
        <v>142</v>
      </c>
      <c r="P145" s="84"/>
      <c r="Q145" s="84"/>
      <c r="R145" s="84"/>
      <c r="S145" s="84"/>
      <c r="T145" s="84"/>
      <c r="U145" s="84"/>
      <c r="V145" s="84"/>
      <c r="W145" s="84"/>
      <c r="X145" s="84"/>
      <c r="Y145" s="84"/>
      <c r="Z145" s="84"/>
    </row>
    <row r="146" spans="1:26">
      <c r="A146" s="84"/>
      <c r="B146" s="2018" t="s">
        <v>1916</v>
      </c>
      <c r="C146" s="1941"/>
      <c r="D146" s="1941"/>
      <c r="E146" s="1941"/>
      <c r="F146" s="1941"/>
      <c r="G146" s="1941"/>
      <c r="H146" s="1820">
        <f>'2a.Fin Performance (Detailed)'!G368</f>
        <v>0</v>
      </c>
      <c r="I146" s="1820">
        <f>'2a.Fin Performance (Detailed)'!H368</f>
        <v>0</v>
      </c>
      <c r="J146" s="1820">
        <f>'2a.Fin Performance (Detailed)'!I368</f>
        <v>0</v>
      </c>
      <c r="K146" s="1820">
        <f>'2a.Fin Performance (Detailed)'!J368</f>
        <v>0</v>
      </c>
      <c r="L146" s="1820">
        <f>'2a.Fin Performance (Detailed)'!K368</f>
        <v>0</v>
      </c>
      <c r="M146" s="1820">
        <f>'2a.Fin Performance (Detailed)'!L368</f>
        <v>0</v>
      </c>
      <c r="N146" s="1820">
        <f>'2a.Fin Performance (Detailed)'!M368</f>
        <v>0</v>
      </c>
      <c r="O146" s="1820">
        <f>'2a.Fin Performance (Detailed)'!N368</f>
        <v>0</v>
      </c>
      <c r="P146" s="84"/>
      <c r="Q146" s="84"/>
      <c r="R146" s="84"/>
      <c r="S146" s="84"/>
      <c r="T146" s="84"/>
      <c r="U146" s="84"/>
      <c r="V146" s="84"/>
      <c r="W146" s="84"/>
      <c r="X146" s="84"/>
      <c r="Y146" s="84"/>
      <c r="Z146" s="84"/>
    </row>
    <row r="147" spans="1:26" ht="27" customHeight="1">
      <c r="A147" s="84"/>
      <c r="B147" s="2018" t="s">
        <v>2246</v>
      </c>
      <c r="C147" s="1941"/>
      <c r="D147" s="1941"/>
      <c r="E147" s="1941"/>
      <c r="F147" s="1941"/>
      <c r="G147" s="322"/>
      <c r="H147" s="1820">
        <f>'2a.Fin Performance (Detailed)'!G378</f>
        <v>0</v>
      </c>
      <c r="I147" s="1820">
        <f>'2a.Fin Performance (Detailed)'!H378</f>
        <v>0</v>
      </c>
      <c r="J147" s="1820">
        <f>'2a.Fin Performance (Detailed)'!I378</f>
        <v>0</v>
      </c>
      <c r="K147" s="1820">
        <f>'2a.Fin Performance (Detailed)'!J378</f>
        <v>0</v>
      </c>
      <c r="L147" s="1820">
        <f>'2a.Fin Performance (Detailed)'!K378</f>
        <v>0</v>
      </c>
      <c r="M147" s="1820">
        <f>'2a.Fin Performance (Detailed)'!L378</f>
        <v>0</v>
      </c>
      <c r="N147" s="1820">
        <f>'2a.Fin Performance (Detailed)'!M378</f>
        <v>0</v>
      </c>
      <c r="O147" s="1820">
        <f>'2a.Fin Performance (Detailed)'!N378</f>
        <v>0</v>
      </c>
      <c r="P147" s="84"/>
      <c r="Q147" s="84"/>
      <c r="R147" s="84"/>
      <c r="S147" s="84"/>
      <c r="T147" s="84"/>
      <c r="U147" s="84"/>
      <c r="V147" s="84"/>
      <c r="W147" s="84"/>
      <c r="X147" s="84"/>
      <c r="Y147" s="84"/>
      <c r="Z147" s="84"/>
    </row>
    <row r="148" spans="1:26" ht="27.75" customHeight="1">
      <c r="A148" s="84"/>
      <c r="B148" s="2018" t="s">
        <v>2247</v>
      </c>
      <c r="C148" s="1941"/>
      <c r="D148" s="1941"/>
      <c r="E148" s="1941"/>
      <c r="F148" s="1941"/>
      <c r="G148" s="84"/>
      <c r="H148" s="1820">
        <f>'2a.Fin Performance (Detailed)'!G379</f>
        <v>0</v>
      </c>
      <c r="I148" s="1820">
        <f>'2a.Fin Performance (Detailed)'!H379</f>
        <v>0</v>
      </c>
      <c r="J148" s="1820">
        <f>'2a.Fin Performance (Detailed)'!I379</f>
        <v>0</v>
      </c>
      <c r="K148" s="1820">
        <f>'2a.Fin Performance (Detailed)'!J379</f>
        <v>0</v>
      </c>
      <c r="L148" s="1820">
        <f>'2a.Fin Performance (Detailed)'!K379</f>
        <v>0</v>
      </c>
      <c r="M148" s="1820">
        <f>'2a.Fin Performance (Detailed)'!L379</f>
        <v>0</v>
      </c>
      <c r="N148" s="1820">
        <f>'2a.Fin Performance (Detailed)'!M379</f>
        <v>0</v>
      </c>
      <c r="O148" s="1820">
        <f>'2a.Fin Performance (Detailed)'!N379</f>
        <v>0</v>
      </c>
      <c r="P148" s="84"/>
      <c r="Q148" s="84"/>
      <c r="R148" s="84"/>
      <c r="S148" s="84"/>
      <c r="T148" s="84"/>
      <c r="U148" s="84"/>
      <c r="V148" s="84"/>
      <c r="W148" s="84"/>
      <c r="X148" s="84"/>
      <c r="Y148" s="84"/>
      <c r="Z148" s="84"/>
    </row>
    <row r="149" spans="1:26">
      <c r="A149" s="84"/>
      <c r="B149" s="2018" t="s">
        <v>1940</v>
      </c>
      <c r="C149" s="1941"/>
      <c r="D149" s="1941"/>
      <c r="E149" s="1941"/>
      <c r="F149" s="1941"/>
      <c r="G149" s="84"/>
      <c r="H149" s="1820">
        <f>'2a.Fin Performance (Detailed)'!G396</f>
        <v>0</v>
      </c>
      <c r="I149" s="1820">
        <f>'2a.Fin Performance (Detailed)'!H396</f>
        <v>0</v>
      </c>
      <c r="J149" s="1820">
        <f>'2a.Fin Performance (Detailed)'!I396</f>
        <v>0</v>
      </c>
      <c r="K149" s="1820">
        <f>'2a.Fin Performance (Detailed)'!J396</f>
        <v>0</v>
      </c>
      <c r="L149" s="1820">
        <f>'2a.Fin Performance (Detailed)'!K396</f>
        <v>0</v>
      </c>
      <c r="M149" s="1820">
        <f>'2a.Fin Performance (Detailed)'!L396</f>
        <v>0</v>
      </c>
      <c r="N149" s="1820">
        <f>'2a.Fin Performance (Detailed)'!M396</f>
        <v>0</v>
      </c>
      <c r="O149" s="1820">
        <f>'2a.Fin Performance (Detailed)'!N396</f>
        <v>0</v>
      </c>
      <c r="P149" s="84"/>
      <c r="Q149" s="84"/>
      <c r="R149" s="84"/>
      <c r="S149" s="84"/>
      <c r="T149" s="84"/>
      <c r="U149" s="84"/>
      <c r="V149" s="84"/>
      <c r="W149" s="84"/>
      <c r="X149" s="84"/>
      <c r="Y149" s="84"/>
      <c r="Z149" s="84"/>
    </row>
    <row r="150" spans="1:26" ht="12" customHeight="1">
      <c r="A150" s="13"/>
      <c r="B150" s="13" t="s">
        <v>615</v>
      </c>
      <c r="C150" s="13"/>
      <c r="D150" s="13"/>
      <c r="E150" s="13"/>
      <c r="F150" s="13"/>
      <c r="G150" s="13"/>
      <c r="H150" s="1815">
        <f t="shared" ref="H150:O150" si="10">SUM(H146:H149)</f>
        <v>0</v>
      </c>
      <c r="I150" s="1815">
        <f t="shared" si="10"/>
        <v>0</v>
      </c>
      <c r="J150" s="1815">
        <f t="shared" si="10"/>
        <v>0</v>
      </c>
      <c r="K150" s="1815">
        <f t="shared" si="10"/>
        <v>0</v>
      </c>
      <c r="L150" s="1815">
        <f t="shared" si="10"/>
        <v>0</v>
      </c>
      <c r="M150" s="1815">
        <f t="shared" si="10"/>
        <v>0</v>
      </c>
      <c r="N150" s="1815">
        <f t="shared" si="10"/>
        <v>0</v>
      </c>
      <c r="O150" s="1815">
        <f t="shared" si="10"/>
        <v>0</v>
      </c>
      <c r="P150" s="13"/>
      <c r="Q150" s="13"/>
      <c r="R150" s="13"/>
      <c r="S150" s="13"/>
      <c r="T150" s="13"/>
      <c r="U150" s="13"/>
      <c r="V150" s="13"/>
      <c r="W150" s="13"/>
      <c r="X150" s="13"/>
      <c r="Y150" s="13"/>
      <c r="Z150" s="13"/>
    </row>
    <row r="151" spans="1:26" ht="12" customHeight="1">
      <c r="A151" s="13"/>
      <c r="B151" s="13"/>
      <c r="C151" s="13"/>
      <c r="D151" s="13"/>
      <c r="E151" s="13"/>
      <c r="F151" s="13"/>
      <c r="G151" s="13"/>
      <c r="H151" s="835"/>
      <c r="I151" s="835"/>
      <c r="J151" s="835"/>
      <c r="K151" s="835"/>
      <c r="L151" s="835"/>
      <c r="M151" s="835"/>
      <c r="N151" s="835"/>
      <c r="O151" s="835"/>
      <c r="P151" s="13"/>
      <c r="Q151" s="13"/>
      <c r="R151" s="13"/>
      <c r="S151" s="13"/>
      <c r="T151" s="13"/>
      <c r="U151" s="13"/>
      <c r="V151" s="13"/>
      <c r="W151" s="13"/>
      <c r="X151" s="13"/>
      <c r="Y151" s="13"/>
      <c r="Z151" s="13"/>
    </row>
    <row r="152" spans="1:26" ht="25.5" customHeight="1">
      <c r="A152" s="84"/>
      <c r="B152" s="1986" t="s">
        <v>2248</v>
      </c>
      <c r="C152" s="1941"/>
      <c r="D152" s="1941"/>
      <c r="E152" s="1941"/>
      <c r="F152" s="1941"/>
      <c r="G152" s="1941"/>
      <c r="H152" s="1941"/>
      <c r="I152" s="1941"/>
      <c r="J152" s="1941"/>
      <c r="K152" s="1941"/>
      <c r="L152" s="1941"/>
      <c r="M152" s="1941"/>
      <c r="N152" s="1941"/>
      <c r="O152" s="1941"/>
      <c r="P152" s="84"/>
      <c r="Q152" s="84"/>
      <c r="R152" s="84"/>
      <c r="S152" s="84"/>
      <c r="T152" s="84"/>
      <c r="U152" s="84"/>
      <c r="V152" s="84"/>
      <c r="W152" s="84"/>
      <c r="X152" s="84"/>
      <c r="Y152" s="84"/>
      <c r="Z152" s="84"/>
    </row>
    <row r="153" spans="1:26" ht="12" customHeight="1">
      <c r="A153" s="84"/>
      <c r="B153" s="1987"/>
      <c r="C153" s="1941"/>
      <c r="D153" s="1941"/>
      <c r="E153" s="1941"/>
      <c r="F153" s="1941"/>
      <c r="G153" s="1941"/>
      <c r="H153" s="1941"/>
      <c r="I153" s="1941"/>
      <c r="J153" s="1941"/>
      <c r="K153" s="1941"/>
      <c r="L153" s="1941"/>
      <c r="M153" s="1941"/>
      <c r="N153" s="1941"/>
      <c r="O153" s="1941"/>
      <c r="P153" s="84"/>
      <c r="Q153" s="84"/>
      <c r="R153" s="84"/>
      <c r="S153" s="84"/>
      <c r="T153" s="84"/>
      <c r="U153" s="84"/>
      <c r="V153" s="84"/>
      <c r="W153" s="84"/>
      <c r="X153" s="84"/>
      <c r="Y153" s="84"/>
      <c r="Z153" s="84"/>
    </row>
    <row r="154" spans="1:26" ht="12" customHeight="1">
      <c r="A154" s="12" t="s">
        <v>122</v>
      </c>
      <c r="B154" s="13" t="s">
        <v>119</v>
      </c>
      <c r="C154" s="84"/>
      <c r="D154" s="84"/>
      <c r="E154" s="84"/>
      <c r="F154" s="84"/>
      <c r="G154" s="84"/>
      <c r="H154" s="835"/>
      <c r="I154" s="835"/>
      <c r="J154" s="835"/>
      <c r="K154" s="835"/>
      <c r="L154" s="835"/>
      <c r="M154" s="835"/>
      <c r="N154" s="835"/>
      <c r="O154" s="835"/>
      <c r="P154" s="84"/>
      <c r="Q154" s="84"/>
      <c r="R154" s="84"/>
      <c r="S154" s="84"/>
      <c r="T154" s="84"/>
      <c r="U154" s="84"/>
      <c r="V154" s="84"/>
      <c r="W154" s="84"/>
      <c r="X154" s="84"/>
      <c r="Y154" s="84"/>
      <c r="Z154" s="84"/>
    </row>
    <row r="155" spans="1:26" ht="12" customHeight="1">
      <c r="A155" s="13"/>
      <c r="B155" s="13"/>
      <c r="C155" s="84"/>
      <c r="D155" s="84"/>
      <c r="E155" s="84"/>
      <c r="F155" s="84"/>
      <c r="G155" s="84"/>
      <c r="H155" s="2139" t="s">
        <v>931</v>
      </c>
      <c r="I155" s="2075"/>
      <c r="J155" s="2075"/>
      <c r="K155" s="2051"/>
      <c r="L155" s="2139" t="s">
        <v>931</v>
      </c>
      <c r="M155" s="2075"/>
      <c r="N155" s="2075"/>
      <c r="O155" s="2075"/>
      <c r="P155" s="84"/>
      <c r="Q155" s="84"/>
      <c r="R155" s="84"/>
      <c r="S155" s="84"/>
      <c r="T155" s="84"/>
      <c r="U155" s="84"/>
      <c r="V155" s="84"/>
      <c r="W155" s="84"/>
      <c r="X155" s="84"/>
      <c r="Y155" s="84"/>
      <c r="Z155" s="84"/>
    </row>
    <row r="156" spans="1:26" ht="12" customHeight="1">
      <c r="A156" s="13"/>
      <c r="B156" s="13"/>
      <c r="C156" s="84"/>
      <c r="D156" s="84"/>
      <c r="E156" s="84"/>
      <c r="F156" s="84"/>
      <c r="G156" s="84"/>
      <c r="H156" s="2137">
        <v>44742</v>
      </c>
      <c r="I156" s="2138"/>
      <c r="J156" s="2138"/>
      <c r="K156" s="2053"/>
      <c r="L156" s="2137">
        <v>44377</v>
      </c>
      <c r="M156" s="2138"/>
      <c r="N156" s="2138"/>
      <c r="O156" s="2138"/>
      <c r="P156" s="84"/>
      <c r="Q156" s="84"/>
      <c r="R156" s="84"/>
      <c r="S156" s="84"/>
      <c r="T156" s="84"/>
      <c r="U156" s="84"/>
      <c r="V156" s="84"/>
      <c r="W156" s="84"/>
      <c r="X156" s="84"/>
      <c r="Y156" s="84"/>
      <c r="Z156" s="84"/>
    </row>
    <row r="157" spans="1:26" ht="36">
      <c r="A157" s="13"/>
      <c r="B157" s="84"/>
      <c r="C157" s="84"/>
      <c r="D157" s="84"/>
      <c r="E157" s="84"/>
      <c r="F157" s="84"/>
      <c r="G157" s="84"/>
      <c r="H157" s="92" t="s">
        <v>138</v>
      </c>
      <c r="I157" s="92" t="s">
        <v>597</v>
      </c>
      <c r="J157" s="92" t="s">
        <v>140</v>
      </c>
      <c r="K157" s="92" t="s">
        <v>816</v>
      </c>
      <c r="L157" s="92" t="s">
        <v>972</v>
      </c>
      <c r="M157" s="92" t="s">
        <v>597</v>
      </c>
      <c r="N157" s="92" t="s">
        <v>140</v>
      </c>
      <c r="O157" s="92" t="s">
        <v>816</v>
      </c>
      <c r="P157" s="84"/>
      <c r="Q157" s="84"/>
      <c r="R157" s="84"/>
      <c r="S157" s="84"/>
      <c r="T157" s="84"/>
      <c r="U157" s="84"/>
      <c r="V157" s="84"/>
      <c r="W157" s="84"/>
      <c r="X157" s="84"/>
      <c r="Y157" s="84"/>
      <c r="Z157" s="84"/>
    </row>
    <row r="158" spans="1:26" ht="12" customHeight="1">
      <c r="A158" s="13"/>
      <c r="B158" s="13"/>
      <c r="C158" s="84"/>
      <c r="D158" s="84"/>
      <c r="E158" s="84"/>
      <c r="F158" s="84"/>
      <c r="G158" s="84"/>
      <c r="H158" s="94" t="s">
        <v>142</v>
      </c>
      <c r="I158" s="94" t="s">
        <v>142</v>
      </c>
      <c r="J158" s="94" t="s">
        <v>142</v>
      </c>
      <c r="K158" s="94" t="s">
        <v>142</v>
      </c>
      <c r="L158" s="94" t="s">
        <v>142</v>
      </c>
      <c r="M158" s="94" t="s">
        <v>142</v>
      </c>
      <c r="N158" s="94" t="s">
        <v>142</v>
      </c>
      <c r="O158" s="94" t="s">
        <v>142</v>
      </c>
      <c r="P158" s="84"/>
      <c r="Q158" s="84"/>
      <c r="R158" s="84"/>
      <c r="S158" s="84"/>
      <c r="T158" s="84"/>
      <c r="U158" s="84"/>
      <c r="V158" s="84"/>
      <c r="W158" s="84"/>
      <c r="X158" s="84"/>
      <c r="Y158" s="84"/>
      <c r="Z158" s="84"/>
    </row>
    <row r="159" spans="1:26" ht="12" customHeight="1">
      <c r="A159" s="13"/>
      <c r="B159" s="84" t="s">
        <v>2249</v>
      </c>
      <c r="C159" s="84"/>
      <c r="D159" s="84"/>
      <c r="E159" s="84"/>
      <c r="F159" s="84"/>
      <c r="G159" s="84"/>
      <c r="H159" s="1820">
        <f>'2a.Fin Performance (Detailed)'!G399</f>
        <v>0</v>
      </c>
      <c r="I159" s="1820">
        <f>'2a.Fin Performance (Detailed)'!H399</f>
        <v>0</v>
      </c>
      <c r="J159" s="1820">
        <f>'2a.Fin Performance (Detailed)'!I399</f>
        <v>0</v>
      </c>
      <c r="K159" s="1820">
        <f>'2a.Fin Performance (Detailed)'!J399</f>
        <v>0</v>
      </c>
      <c r="L159" s="1820">
        <f>'2a.Fin Performance (Detailed)'!K399</f>
        <v>0</v>
      </c>
      <c r="M159" s="1820">
        <f>'2a.Fin Performance (Detailed)'!L399</f>
        <v>0</v>
      </c>
      <c r="N159" s="1820">
        <f>'2a.Fin Performance (Detailed)'!M399</f>
        <v>0</v>
      </c>
      <c r="O159" s="1820">
        <f>'2a.Fin Performance (Detailed)'!N399</f>
        <v>0</v>
      </c>
      <c r="P159" s="84" t="s">
        <v>2250</v>
      </c>
      <c r="Q159" s="84"/>
      <c r="R159" s="84"/>
      <c r="S159" s="84"/>
      <c r="T159" s="84"/>
      <c r="U159" s="84"/>
      <c r="V159" s="84"/>
      <c r="W159" s="84"/>
      <c r="X159" s="84"/>
      <c r="Y159" s="84"/>
      <c r="Z159" s="84"/>
    </row>
    <row r="160" spans="1:26" ht="12" customHeight="1">
      <c r="A160" s="13"/>
      <c r="B160" s="1360" t="s">
        <v>2251</v>
      </c>
      <c r="C160" s="84"/>
      <c r="D160" s="84"/>
      <c r="E160" s="84"/>
      <c r="F160" s="84"/>
      <c r="G160" s="84"/>
      <c r="H160" s="1820">
        <f>'2a.Fin Performance (Detailed)'!G400+'2a.Fin Performance (Detailed)'!G401+'2a.Fin Performance (Detailed)'!G402+'2a.Fin Performance (Detailed)'!G403+'2a.Fin Performance (Detailed)'!G404+'2a.Fin Performance (Detailed)'!G405</f>
        <v>0</v>
      </c>
      <c r="I160" s="1820">
        <f>'2a.Fin Performance (Detailed)'!H400+'2a.Fin Performance (Detailed)'!H401+'2a.Fin Performance (Detailed)'!H402+'2a.Fin Performance (Detailed)'!H403+'2a.Fin Performance (Detailed)'!H404+'2a.Fin Performance (Detailed)'!H405</f>
        <v>0</v>
      </c>
      <c r="J160" s="1820">
        <f>'2a.Fin Performance (Detailed)'!I400+'2a.Fin Performance (Detailed)'!I401+'2a.Fin Performance (Detailed)'!I402+'2a.Fin Performance (Detailed)'!I403+'2a.Fin Performance (Detailed)'!I404+'2a.Fin Performance (Detailed)'!I405</f>
        <v>0</v>
      </c>
      <c r="K160" s="1820">
        <f>'2a.Fin Performance (Detailed)'!J400+'2a.Fin Performance (Detailed)'!J401+'2a.Fin Performance (Detailed)'!J402+'2a.Fin Performance (Detailed)'!J403+'2a.Fin Performance (Detailed)'!J404+'2a.Fin Performance (Detailed)'!J405</f>
        <v>0</v>
      </c>
      <c r="L160" s="1820">
        <f>'2a.Fin Performance (Detailed)'!K400+'2a.Fin Performance (Detailed)'!K401+'2a.Fin Performance (Detailed)'!K402+'2a.Fin Performance (Detailed)'!K403+'2a.Fin Performance (Detailed)'!K404+'2a.Fin Performance (Detailed)'!K405</f>
        <v>0</v>
      </c>
      <c r="M160" s="1820">
        <f>'2a.Fin Performance (Detailed)'!L400+'2a.Fin Performance (Detailed)'!L401+'2a.Fin Performance (Detailed)'!L402+'2a.Fin Performance (Detailed)'!L403+'2a.Fin Performance (Detailed)'!L404+'2a.Fin Performance (Detailed)'!L405</f>
        <v>0</v>
      </c>
      <c r="N160" s="1820">
        <f>'2a.Fin Performance (Detailed)'!M400+'2a.Fin Performance (Detailed)'!M401+'2a.Fin Performance (Detailed)'!M402+'2a.Fin Performance (Detailed)'!M403+'2a.Fin Performance (Detailed)'!M404+'2a.Fin Performance (Detailed)'!M405</f>
        <v>0</v>
      </c>
      <c r="O160" s="1820">
        <f>'2a.Fin Performance (Detailed)'!N400+'2a.Fin Performance (Detailed)'!N401+'2a.Fin Performance (Detailed)'!N402+'2a.Fin Performance (Detailed)'!N403+'2a.Fin Performance (Detailed)'!N404+'2a.Fin Performance (Detailed)'!N405</f>
        <v>0</v>
      </c>
      <c r="P160" s="84"/>
      <c r="Q160" s="84"/>
      <c r="R160" s="84"/>
      <c r="S160" s="84"/>
      <c r="T160" s="84"/>
      <c r="U160" s="84"/>
      <c r="V160" s="84"/>
      <c r="W160" s="84"/>
      <c r="X160" s="84"/>
      <c r="Y160" s="84"/>
      <c r="Z160" s="84"/>
    </row>
    <row r="161" spans="1:26" ht="12" customHeight="1">
      <c r="A161" s="13"/>
      <c r="B161" s="13" t="s">
        <v>615</v>
      </c>
      <c r="C161" s="13"/>
      <c r="D161" s="13"/>
      <c r="E161" s="13"/>
      <c r="F161" s="13"/>
      <c r="G161" s="13"/>
      <c r="H161" s="1815">
        <f t="shared" ref="H161:O161" si="11">SUM(H159:H160)</f>
        <v>0</v>
      </c>
      <c r="I161" s="1815">
        <f t="shared" si="11"/>
        <v>0</v>
      </c>
      <c r="J161" s="1815">
        <f t="shared" si="11"/>
        <v>0</v>
      </c>
      <c r="K161" s="1815">
        <f t="shared" si="11"/>
        <v>0</v>
      </c>
      <c r="L161" s="1815">
        <f t="shared" si="11"/>
        <v>0</v>
      </c>
      <c r="M161" s="1815">
        <f t="shared" si="11"/>
        <v>0</v>
      </c>
      <c r="N161" s="1815">
        <f t="shared" si="11"/>
        <v>0</v>
      </c>
      <c r="O161" s="1815">
        <f t="shared" si="11"/>
        <v>0</v>
      </c>
      <c r="P161" s="13"/>
      <c r="Q161" s="13"/>
      <c r="R161" s="13"/>
      <c r="S161" s="13"/>
      <c r="T161" s="13"/>
      <c r="U161" s="13"/>
      <c r="V161" s="13"/>
      <c r="W161" s="13"/>
      <c r="X161" s="13"/>
      <c r="Y161" s="13"/>
      <c r="Z161" s="13"/>
    </row>
    <row r="162" spans="1:26" ht="12" customHeight="1">
      <c r="A162" s="13"/>
      <c r="B162" s="13"/>
      <c r="C162" s="84"/>
      <c r="D162" s="84"/>
      <c r="E162" s="84"/>
      <c r="F162" s="84"/>
      <c r="G162" s="84"/>
      <c r="H162" s="835"/>
      <c r="I162" s="835"/>
      <c r="J162" s="835"/>
      <c r="K162" s="835"/>
      <c r="L162" s="835"/>
      <c r="M162" s="835"/>
      <c r="N162" s="835"/>
      <c r="O162" s="835"/>
      <c r="P162" s="84"/>
      <c r="Q162" s="84"/>
      <c r="R162" s="84"/>
      <c r="S162" s="84"/>
      <c r="T162" s="84"/>
      <c r="U162" s="84"/>
      <c r="V162" s="84"/>
      <c r="W162" s="84"/>
      <c r="X162" s="84"/>
      <c r="Y162" s="84"/>
      <c r="Z162" s="84"/>
    </row>
    <row r="163" spans="1:26" ht="12" customHeight="1">
      <c r="A163" s="12" t="s">
        <v>124</v>
      </c>
      <c r="B163" s="2142" t="s">
        <v>121</v>
      </c>
      <c r="C163" s="1941"/>
      <c r="D163" s="1941"/>
      <c r="E163" s="1941"/>
      <c r="F163" s="1941"/>
      <c r="G163" s="1941"/>
      <c r="H163" s="1941"/>
      <c r="I163" s="1941"/>
      <c r="J163" s="1941"/>
      <c r="K163" s="1941"/>
      <c r="L163" s="1941"/>
      <c r="M163" s="1941"/>
      <c r="N163" s="1941"/>
      <c r="O163" s="1941"/>
      <c r="P163" s="84"/>
      <c r="Q163" s="84"/>
      <c r="R163" s="84"/>
      <c r="S163" s="84"/>
      <c r="T163" s="84"/>
      <c r="U163" s="84"/>
      <c r="V163" s="84"/>
      <c r="W163" s="84"/>
      <c r="X163" s="84"/>
      <c r="Y163" s="84"/>
      <c r="Z163" s="84"/>
    </row>
    <row r="164" spans="1:26" ht="12" customHeight="1">
      <c r="A164" s="13"/>
      <c r="B164" s="16"/>
      <c r="C164" s="16"/>
      <c r="D164" s="16"/>
      <c r="E164" s="16"/>
      <c r="F164" s="16"/>
      <c r="G164" s="16"/>
      <c r="H164" s="2139" t="s">
        <v>931</v>
      </c>
      <c r="I164" s="2075"/>
      <c r="J164" s="2075"/>
      <c r="K164" s="2051"/>
      <c r="L164" s="2139" t="s">
        <v>931</v>
      </c>
      <c r="M164" s="2075"/>
      <c r="N164" s="2075"/>
      <c r="O164" s="2075"/>
      <c r="P164" s="84"/>
      <c r="Q164" s="84"/>
      <c r="R164" s="84"/>
      <c r="S164" s="84"/>
      <c r="T164" s="84"/>
      <c r="U164" s="84"/>
      <c r="V164" s="84"/>
      <c r="W164" s="84"/>
      <c r="X164" s="84"/>
      <c r="Y164" s="84"/>
      <c r="Z164" s="84"/>
    </row>
    <row r="165" spans="1:26" ht="12" customHeight="1">
      <c r="A165" s="13"/>
      <c r="B165" s="16"/>
      <c r="C165" s="16"/>
      <c r="D165" s="16"/>
      <c r="E165" s="16"/>
      <c r="F165" s="16"/>
      <c r="G165" s="16"/>
      <c r="H165" s="2137">
        <v>44742</v>
      </c>
      <c r="I165" s="2138"/>
      <c r="J165" s="2138"/>
      <c r="K165" s="2053"/>
      <c r="L165" s="2137">
        <v>44377</v>
      </c>
      <c r="M165" s="2138"/>
      <c r="N165" s="2138"/>
      <c r="O165" s="2138"/>
      <c r="P165" s="84"/>
      <c r="Q165" s="84"/>
      <c r="R165" s="84"/>
      <c r="S165" s="84"/>
      <c r="T165" s="84"/>
      <c r="U165" s="84"/>
      <c r="V165" s="84"/>
      <c r="W165" s="84"/>
      <c r="X165" s="84"/>
      <c r="Y165" s="84"/>
      <c r="Z165" s="84"/>
    </row>
    <row r="166" spans="1:26" ht="36">
      <c r="A166" s="84"/>
      <c r="B166" s="84"/>
      <c r="C166" s="84"/>
      <c r="D166" s="84"/>
      <c r="E166" s="84"/>
      <c r="F166" s="84"/>
      <c r="G166" s="84"/>
      <c r="H166" s="92" t="s">
        <v>138</v>
      </c>
      <c r="I166" s="92" t="s">
        <v>597</v>
      </c>
      <c r="J166" s="92" t="s">
        <v>140</v>
      </c>
      <c r="K166" s="92" t="s">
        <v>816</v>
      </c>
      <c r="L166" s="92" t="s">
        <v>972</v>
      </c>
      <c r="M166" s="92" t="s">
        <v>597</v>
      </c>
      <c r="N166" s="92" t="s">
        <v>140</v>
      </c>
      <c r="O166" s="92" t="s">
        <v>816</v>
      </c>
      <c r="P166" s="84"/>
      <c r="Q166" s="84"/>
      <c r="R166" s="84"/>
      <c r="S166" s="84"/>
      <c r="T166" s="84"/>
      <c r="U166" s="84"/>
      <c r="V166" s="84"/>
      <c r="W166" s="84"/>
      <c r="X166" s="84"/>
      <c r="Y166" s="84"/>
      <c r="Z166" s="84"/>
    </row>
    <row r="167" spans="1:26" ht="12" customHeight="1">
      <c r="A167" s="84"/>
      <c r="B167" s="13"/>
      <c r="C167" s="84"/>
      <c r="D167" s="84"/>
      <c r="E167" s="84"/>
      <c r="F167" s="84"/>
      <c r="G167" s="84"/>
      <c r="H167" s="94" t="s">
        <v>142</v>
      </c>
      <c r="I167" s="94" t="s">
        <v>142</v>
      </c>
      <c r="J167" s="94" t="s">
        <v>142</v>
      </c>
      <c r="K167" s="94" t="s">
        <v>142</v>
      </c>
      <c r="L167" s="94" t="s">
        <v>142</v>
      </c>
      <c r="M167" s="94" t="s">
        <v>142</v>
      </c>
      <c r="N167" s="94" t="s">
        <v>142</v>
      </c>
      <c r="O167" s="94" t="s">
        <v>142</v>
      </c>
      <c r="P167" s="84"/>
      <c r="Q167" s="84"/>
      <c r="R167" s="84"/>
      <c r="S167" s="84"/>
      <c r="T167" s="84"/>
      <c r="U167" s="84"/>
      <c r="V167" s="84"/>
      <c r="W167" s="84"/>
      <c r="X167" s="84"/>
      <c r="Y167" s="84"/>
      <c r="Z167" s="84"/>
    </row>
    <row r="168" spans="1:26" ht="12" customHeight="1">
      <c r="A168" s="84"/>
      <c r="B168" s="84" t="s">
        <v>1957</v>
      </c>
      <c r="C168" s="84"/>
      <c r="D168" s="84"/>
      <c r="E168" s="84"/>
      <c r="F168" s="84"/>
      <c r="G168" s="84"/>
      <c r="H168" s="1814">
        <f>'2a.Fin Performance (Detailed)'!G408</f>
        <v>0</v>
      </c>
      <c r="I168" s="1814">
        <f>'2a.Fin Performance (Detailed)'!H408</f>
        <v>0</v>
      </c>
      <c r="J168" s="1814">
        <f>'2a.Fin Performance (Detailed)'!I408</f>
        <v>0</v>
      </c>
      <c r="K168" s="1814">
        <f>'2a.Fin Performance (Detailed)'!J408</f>
        <v>0</v>
      </c>
      <c r="L168" s="1814">
        <f>'2a.Fin Performance (Detailed)'!K408</f>
        <v>0</v>
      </c>
      <c r="M168" s="1814">
        <f>'2a.Fin Performance (Detailed)'!L408</f>
        <v>0</v>
      </c>
      <c r="N168" s="1814">
        <f>'2a.Fin Performance (Detailed)'!M408</f>
        <v>0</v>
      </c>
      <c r="O168" s="1814">
        <f>'2a.Fin Performance (Detailed)'!N408</f>
        <v>0</v>
      </c>
      <c r="P168" s="84"/>
      <c r="Q168" s="84"/>
      <c r="R168" s="84"/>
      <c r="S168" s="84"/>
      <c r="T168" s="84"/>
      <c r="U168" s="84"/>
      <c r="V168" s="84"/>
      <c r="W168" s="84"/>
      <c r="X168" s="84"/>
      <c r="Y168" s="84"/>
      <c r="Z168" s="84"/>
    </row>
    <row r="169" spans="1:26" ht="12" customHeight="1">
      <c r="A169" s="84"/>
      <c r="B169" s="84" t="s">
        <v>1958</v>
      </c>
      <c r="C169" s="84"/>
      <c r="D169" s="84"/>
      <c r="E169" s="84"/>
      <c r="F169" s="84"/>
      <c r="G169" s="84"/>
      <c r="H169" s="1814">
        <f>'2a.Fin Performance (Detailed)'!G409</f>
        <v>0</v>
      </c>
      <c r="I169" s="1814">
        <f>'2a.Fin Performance (Detailed)'!H409</f>
        <v>0</v>
      </c>
      <c r="J169" s="1814">
        <f>'2a.Fin Performance (Detailed)'!I409</f>
        <v>0</v>
      </c>
      <c r="K169" s="1814">
        <f>'2a.Fin Performance (Detailed)'!J409</f>
        <v>0</v>
      </c>
      <c r="L169" s="1814">
        <f>'2a.Fin Performance (Detailed)'!K409</f>
        <v>0</v>
      </c>
      <c r="M169" s="1814">
        <f>'2a.Fin Performance (Detailed)'!L409</f>
        <v>0</v>
      </c>
      <c r="N169" s="1814">
        <f>'2a.Fin Performance (Detailed)'!M409</f>
        <v>0</v>
      </c>
      <c r="O169" s="1814">
        <f>'2a.Fin Performance (Detailed)'!N409</f>
        <v>0</v>
      </c>
      <c r="P169" s="84"/>
      <c r="Q169" s="84"/>
      <c r="R169" s="84"/>
      <c r="S169" s="84"/>
      <c r="T169" s="84"/>
      <c r="U169" s="84"/>
      <c r="V169" s="84"/>
      <c r="W169" s="84"/>
      <c r="X169" s="84"/>
      <c r="Y169" s="84"/>
      <c r="Z169" s="84"/>
    </row>
    <row r="170" spans="1:26" ht="12" customHeight="1">
      <c r="A170" s="84"/>
      <c r="B170" s="84" t="s">
        <v>1959</v>
      </c>
      <c r="C170" s="836"/>
      <c r="D170" s="836"/>
      <c r="E170" s="836"/>
      <c r="F170" s="836"/>
      <c r="G170" s="836"/>
      <c r="H170" s="1814">
        <f>'2a.Fin Performance (Detailed)'!G410</f>
        <v>0</v>
      </c>
      <c r="I170" s="1814">
        <f>'2a.Fin Performance (Detailed)'!H415</f>
        <v>0</v>
      </c>
      <c r="J170" s="1814">
        <f>'2a.Fin Performance (Detailed)'!I415</f>
        <v>0</v>
      </c>
      <c r="K170" s="1814">
        <f>'2a.Fin Performance (Detailed)'!J415</f>
        <v>0</v>
      </c>
      <c r="L170" s="1814">
        <f>'2a.Fin Performance (Detailed)'!K415</f>
        <v>0</v>
      </c>
      <c r="M170" s="1814">
        <f>'2a.Fin Performance (Detailed)'!L415</f>
        <v>0</v>
      </c>
      <c r="N170" s="1814">
        <f>'2a.Fin Performance (Detailed)'!M415</f>
        <v>0</v>
      </c>
      <c r="O170" s="1814">
        <f>'2a.Fin Performance (Detailed)'!N415</f>
        <v>0</v>
      </c>
      <c r="P170" s="84"/>
      <c r="Q170" s="84"/>
      <c r="R170" s="84"/>
      <c r="S170" s="84"/>
      <c r="T170" s="84"/>
      <c r="U170" s="84"/>
      <c r="V170" s="84"/>
      <c r="W170" s="84"/>
      <c r="X170" s="84"/>
      <c r="Y170" s="84"/>
      <c r="Z170" s="84"/>
    </row>
    <row r="171" spans="1:26" s="1076" customFormat="1" ht="12" customHeight="1">
      <c r="A171" s="84"/>
      <c r="B171" s="1360" t="s">
        <v>2726</v>
      </c>
      <c r="C171" s="1077"/>
      <c r="D171" s="1077"/>
      <c r="E171" s="1077"/>
      <c r="F171" s="1077"/>
      <c r="G171" s="1077"/>
      <c r="H171" s="1814">
        <f>'2a.Fin Performance (Detailed)'!G411+'2a.Fin Performance (Detailed)'!G412+'2a.Fin Performance (Detailed)'!G413+'2a.Fin Performance (Detailed)'!G414+'2a.Fin Performance (Detailed)'!G415</f>
        <v>0</v>
      </c>
      <c r="I171" s="1814">
        <f>'2a.Fin Performance (Detailed)'!H411+'2a.Fin Performance (Detailed)'!H412+'2a.Fin Performance (Detailed)'!H413+'2a.Fin Performance (Detailed)'!H414+'2a.Fin Performance (Detailed)'!H415</f>
        <v>0</v>
      </c>
      <c r="J171" s="1814">
        <f>'2a.Fin Performance (Detailed)'!I411+'2a.Fin Performance (Detailed)'!I412+'2a.Fin Performance (Detailed)'!I413+'2a.Fin Performance (Detailed)'!I414+'2a.Fin Performance (Detailed)'!I415</f>
        <v>0</v>
      </c>
      <c r="K171" s="1814">
        <f>'2a.Fin Performance (Detailed)'!J411+'2a.Fin Performance (Detailed)'!J412+'2a.Fin Performance (Detailed)'!J413+'2a.Fin Performance (Detailed)'!J414+'2a.Fin Performance (Detailed)'!J415</f>
        <v>0</v>
      </c>
      <c r="L171" s="1814">
        <f>'2a.Fin Performance (Detailed)'!K411+'2a.Fin Performance (Detailed)'!K412+'2a.Fin Performance (Detailed)'!K413+'2a.Fin Performance (Detailed)'!K414+'2a.Fin Performance (Detailed)'!K415</f>
        <v>0</v>
      </c>
      <c r="M171" s="1814">
        <f>'2a.Fin Performance (Detailed)'!L411+'2a.Fin Performance (Detailed)'!L412+'2a.Fin Performance (Detailed)'!L413+'2a.Fin Performance (Detailed)'!L414+'2a.Fin Performance (Detailed)'!L415</f>
        <v>0</v>
      </c>
      <c r="N171" s="1814">
        <f>'2a.Fin Performance (Detailed)'!M411+'2a.Fin Performance (Detailed)'!M412+'2a.Fin Performance (Detailed)'!M413+'2a.Fin Performance (Detailed)'!M414+'2a.Fin Performance (Detailed)'!M415</f>
        <v>0</v>
      </c>
      <c r="O171" s="1814">
        <f>'2a.Fin Performance (Detailed)'!N411+'2a.Fin Performance (Detailed)'!N412+'2a.Fin Performance (Detailed)'!N413+'2a.Fin Performance (Detailed)'!N414+'2a.Fin Performance (Detailed)'!N415</f>
        <v>0</v>
      </c>
      <c r="P171" s="84"/>
      <c r="Q171" s="84"/>
      <c r="R171" s="84"/>
      <c r="S171" s="84"/>
      <c r="T171" s="84"/>
      <c r="U171" s="84"/>
      <c r="V171" s="84"/>
      <c r="W171" s="84"/>
      <c r="X171" s="84"/>
      <c r="Y171" s="84"/>
      <c r="Z171" s="84"/>
    </row>
    <row r="172" spans="1:26" ht="12" customHeight="1">
      <c r="A172" s="13"/>
      <c r="B172" s="13" t="s">
        <v>615</v>
      </c>
      <c r="C172" s="13"/>
      <c r="D172" s="13"/>
      <c r="E172" s="13"/>
      <c r="F172" s="13"/>
      <c r="G172" s="13"/>
      <c r="H172" s="1815">
        <f>SUM(H168:H171)</f>
        <v>0</v>
      </c>
      <c r="I172" s="1815">
        <f t="shared" ref="I172:O172" si="12">SUM(I168:I171)</f>
        <v>0</v>
      </c>
      <c r="J172" s="1815">
        <f t="shared" si="12"/>
        <v>0</v>
      </c>
      <c r="K172" s="1815">
        <f t="shared" si="12"/>
        <v>0</v>
      </c>
      <c r="L172" s="1815">
        <f t="shared" si="12"/>
        <v>0</v>
      </c>
      <c r="M172" s="1815">
        <f t="shared" si="12"/>
        <v>0</v>
      </c>
      <c r="N172" s="1815">
        <f t="shared" si="12"/>
        <v>0</v>
      </c>
      <c r="O172" s="1815">
        <f t="shared" si="12"/>
        <v>0</v>
      </c>
      <c r="P172" s="13"/>
      <c r="Q172" s="13"/>
      <c r="R172" s="13"/>
      <c r="S172" s="13"/>
      <c r="T172" s="13"/>
      <c r="U172" s="13"/>
      <c r="V172" s="13"/>
      <c r="W172" s="13"/>
      <c r="X172" s="13"/>
      <c r="Y172" s="13"/>
      <c r="Z172" s="13"/>
    </row>
    <row r="173" spans="1:26" ht="12" customHeight="1">
      <c r="A173" s="84"/>
      <c r="B173" s="1986"/>
      <c r="C173" s="1941"/>
      <c r="D173" s="1941"/>
      <c r="E173" s="1941"/>
      <c r="F173" s="1941"/>
      <c r="G173" s="1941"/>
      <c r="H173" s="1941"/>
      <c r="I173" s="1941"/>
      <c r="J173" s="1941"/>
      <c r="K173" s="1941"/>
      <c r="L173" s="1941"/>
      <c r="M173" s="1941"/>
      <c r="N173" s="1941"/>
      <c r="O173" s="1941"/>
      <c r="P173" s="84"/>
      <c r="Q173" s="84"/>
      <c r="R173" s="84"/>
      <c r="S173" s="84"/>
      <c r="T173" s="84"/>
      <c r="U173" s="84"/>
      <c r="V173" s="84"/>
      <c r="W173" s="84"/>
      <c r="X173" s="84"/>
      <c r="Y173" s="84"/>
      <c r="Z173" s="84"/>
    </row>
    <row r="174" spans="1:26" ht="12" customHeight="1">
      <c r="A174" s="12" t="s">
        <v>126</v>
      </c>
      <c r="B174" s="2142" t="s">
        <v>123</v>
      </c>
      <c r="C174" s="1941"/>
      <c r="D174" s="1941"/>
      <c r="E174" s="1941"/>
      <c r="F174" s="1941"/>
      <c r="G174" s="1941"/>
      <c r="H174" s="1941"/>
      <c r="I174" s="1941"/>
      <c r="J174" s="1941"/>
      <c r="K174" s="1941"/>
      <c r="L174" s="1941"/>
      <c r="M174" s="1941"/>
      <c r="N174" s="1941"/>
      <c r="O174" s="1941"/>
      <c r="P174" s="84"/>
      <c r="Q174" s="84"/>
      <c r="R174" s="84"/>
      <c r="S174" s="84"/>
      <c r="T174" s="84"/>
      <c r="U174" s="84"/>
      <c r="V174" s="84"/>
      <c r="W174" s="84"/>
      <c r="X174" s="84"/>
      <c r="Y174" s="84"/>
      <c r="Z174" s="84"/>
    </row>
    <row r="175" spans="1:26" ht="12" customHeight="1">
      <c r="A175" s="13"/>
      <c r="B175" s="16"/>
      <c r="C175" s="16"/>
      <c r="D175" s="16"/>
      <c r="E175" s="16"/>
      <c r="F175" s="16"/>
      <c r="G175" s="16"/>
      <c r="H175" s="2139" t="s">
        <v>931</v>
      </c>
      <c r="I175" s="2075"/>
      <c r="J175" s="2075"/>
      <c r="K175" s="2051"/>
      <c r="L175" s="2139" t="s">
        <v>931</v>
      </c>
      <c r="M175" s="2075"/>
      <c r="N175" s="2075"/>
      <c r="O175" s="2075"/>
      <c r="P175" s="84"/>
      <c r="Q175" s="84"/>
      <c r="R175" s="84"/>
      <c r="S175" s="84"/>
      <c r="T175" s="84"/>
      <c r="U175" s="84"/>
      <c r="V175" s="84"/>
      <c r="W175" s="84"/>
      <c r="X175" s="84"/>
      <c r="Y175" s="84"/>
      <c r="Z175" s="84"/>
    </row>
    <row r="176" spans="1:26" ht="12" customHeight="1">
      <c r="A176" s="13"/>
      <c r="B176" s="16"/>
      <c r="C176" s="16"/>
      <c r="D176" s="16"/>
      <c r="E176" s="16"/>
      <c r="F176" s="16"/>
      <c r="G176" s="16"/>
      <c r="H176" s="2137">
        <v>44742</v>
      </c>
      <c r="I176" s="2138"/>
      <c r="J176" s="2138"/>
      <c r="K176" s="2053"/>
      <c r="L176" s="2137">
        <v>44377</v>
      </c>
      <c r="M176" s="2138"/>
      <c r="N176" s="2138"/>
      <c r="O176" s="2138"/>
      <c r="P176" s="84"/>
      <c r="Q176" s="84"/>
      <c r="R176" s="84"/>
      <c r="S176" s="84"/>
      <c r="T176" s="84"/>
      <c r="U176" s="84"/>
      <c r="V176" s="84"/>
      <c r="W176" s="84"/>
      <c r="X176" s="84"/>
      <c r="Y176" s="84"/>
      <c r="Z176" s="84"/>
    </row>
    <row r="177" spans="1:26" ht="36">
      <c r="A177" s="13"/>
      <c r="B177" s="16"/>
      <c r="C177" s="16"/>
      <c r="D177" s="16"/>
      <c r="E177" s="16"/>
      <c r="F177" s="16"/>
      <c r="G177" s="16"/>
      <c r="H177" s="92" t="s">
        <v>138</v>
      </c>
      <c r="I177" s="92" t="s">
        <v>597</v>
      </c>
      <c r="J177" s="92" t="s">
        <v>140</v>
      </c>
      <c r="K177" s="92" t="s">
        <v>816</v>
      </c>
      <c r="L177" s="92" t="s">
        <v>972</v>
      </c>
      <c r="M177" s="92" t="s">
        <v>597</v>
      </c>
      <c r="N177" s="92" t="s">
        <v>140</v>
      </c>
      <c r="O177" s="92" t="s">
        <v>816</v>
      </c>
      <c r="P177" s="84"/>
      <c r="Q177" s="84"/>
      <c r="R177" s="84"/>
      <c r="S177" s="84"/>
      <c r="T177" s="84"/>
      <c r="U177" s="84"/>
      <c r="V177" s="84"/>
      <c r="W177" s="84"/>
      <c r="X177" s="84"/>
      <c r="Y177" s="84"/>
      <c r="Z177" s="84"/>
    </row>
    <row r="178" spans="1:26" ht="12" customHeight="1">
      <c r="A178" s="84"/>
      <c r="B178" s="84"/>
      <c r="C178" s="84"/>
      <c r="D178" s="84"/>
      <c r="E178" s="84"/>
      <c r="F178" s="84"/>
      <c r="G178" s="84"/>
      <c r="H178" s="94" t="s">
        <v>142</v>
      </c>
      <c r="I178" s="94" t="s">
        <v>142</v>
      </c>
      <c r="J178" s="94" t="s">
        <v>142</v>
      </c>
      <c r="K178" s="94" t="s">
        <v>142</v>
      </c>
      <c r="L178" s="94" t="s">
        <v>142</v>
      </c>
      <c r="M178" s="94" t="s">
        <v>142</v>
      </c>
      <c r="N178" s="94" t="s">
        <v>142</v>
      </c>
      <c r="O178" s="94" t="s">
        <v>142</v>
      </c>
      <c r="P178" s="84"/>
      <c r="Q178" s="84"/>
      <c r="R178" s="84"/>
      <c r="S178" s="84"/>
      <c r="T178" s="84"/>
      <c r="U178" s="84"/>
      <c r="V178" s="84"/>
      <c r="W178" s="84"/>
      <c r="X178" s="84"/>
      <c r="Y178" s="84"/>
      <c r="Z178" s="84"/>
    </row>
    <row r="179" spans="1:26" ht="12" customHeight="1">
      <c r="A179" s="84"/>
      <c r="B179" s="84" t="s">
        <v>2252</v>
      </c>
      <c r="C179" s="84"/>
      <c r="D179" s="84"/>
      <c r="E179" s="84"/>
      <c r="F179" s="84"/>
      <c r="G179" s="84"/>
      <c r="H179" s="1814">
        <f>'2a.Fin Performance (Detailed)'!G432</f>
        <v>0</v>
      </c>
      <c r="I179" s="1814">
        <f>'2a.Fin Performance (Detailed)'!H432</f>
        <v>0</v>
      </c>
      <c r="J179" s="1814">
        <f>'2a.Fin Performance (Detailed)'!I432</f>
        <v>0</v>
      </c>
      <c r="K179" s="1814">
        <f>'2a.Fin Performance (Detailed)'!J432</f>
        <v>0</v>
      </c>
      <c r="L179" s="1814">
        <f>'2a.Fin Performance (Detailed)'!K432</f>
        <v>0</v>
      </c>
      <c r="M179" s="1814">
        <f>'2a.Fin Performance (Detailed)'!L432</f>
        <v>0</v>
      </c>
      <c r="N179" s="1814">
        <f>'2a.Fin Performance (Detailed)'!M432</f>
        <v>0</v>
      </c>
      <c r="O179" s="1814">
        <f>'2a.Fin Performance (Detailed)'!N432</f>
        <v>0</v>
      </c>
      <c r="P179" s="84"/>
      <c r="Q179" s="84"/>
      <c r="R179" s="84"/>
      <c r="S179" s="84"/>
      <c r="T179" s="84"/>
      <c r="U179" s="84"/>
      <c r="V179" s="84"/>
      <c r="W179" s="84"/>
      <c r="X179" s="84"/>
      <c r="Y179" s="84"/>
      <c r="Z179" s="84"/>
    </row>
    <row r="180" spans="1:26" ht="24" customHeight="1">
      <c r="A180" s="84"/>
      <c r="B180" s="2018" t="s">
        <v>1971</v>
      </c>
      <c r="C180" s="1941"/>
      <c r="D180" s="1941"/>
      <c r="E180" s="1941"/>
      <c r="F180" s="1941"/>
      <c r="G180" s="1941"/>
      <c r="H180" s="1814">
        <f>'2a.Fin Performance (Detailed)'!G444</f>
        <v>0</v>
      </c>
      <c r="I180" s="1814">
        <f>'2a.Fin Performance (Detailed)'!H444</f>
        <v>0</v>
      </c>
      <c r="J180" s="1814">
        <f>'2a.Fin Performance (Detailed)'!I444</f>
        <v>0</v>
      </c>
      <c r="K180" s="1814">
        <f>'2a.Fin Performance (Detailed)'!J444</f>
        <v>0</v>
      </c>
      <c r="L180" s="1814">
        <f>'2a.Fin Performance (Detailed)'!K444</f>
        <v>0</v>
      </c>
      <c r="M180" s="1814">
        <f>'2a.Fin Performance (Detailed)'!L444</f>
        <v>0</v>
      </c>
      <c r="N180" s="1814">
        <f>'2a.Fin Performance (Detailed)'!M444</f>
        <v>0</v>
      </c>
      <c r="O180" s="1814">
        <f>'2a.Fin Performance (Detailed)'!N444</f>
        <v>0</v>
      </c>
      <c r="P180" s="84"/>
      <c r="Q180" s="84"/>
      <c r="R180" s="84"/>
      <c r="S180" s="84"/>
      <c r="T180" s="84"/>
      <c r="U180" s="84"/>
      <c r="V180" s="84"/>
      <c r="W180" s="84"/>
      <c r="X180" s="84"/>
      <c r="Y180" s="84"/>
      <c r="Z180" s="84"/>
    </row>
    <row r="181" spans="1:26" ht="12" customHeight="1">
      <c r="A181" s="84"/>
      <c r="B181" s="84" t="s">
        <v>1978</v>
      </c>
      <c r="C181" s="84"/>
      <c r="D181" s="84"/>
      <c r="E181" s="84"/>
      <c r="F181" s="84"/>
      <c r="G181" s="84"/>
      <c r="H181" s="1814">
        <f>'2a.Fin Performance (Detailed)'!G465</f>
        <v>0</v>
      </c>
      <c r="I181" s="1814">
        <f>'2a.Fin Performance (Detailed)'!H465</f>
        <v>0</v>
      </c>
      <c r="J181" s="1814">
        <f>'2a.Fin Performance (Detailed)'!I465</f>
        <v>0</v>
      </c>
      <c r="K181" s="1814">
        <f>'2a.Fin Performance (Detailed)'!J465</f>
        <v>0</v>
      </c>
      <c r="L181" s="1814">
        <f>'2a.Fin Performance (Detailed)'!K465</f>
        <v>0</v>
      </c>
      <c r="M181" s="1814">
        <f>'2a.Fin Performance (Detailed)'!L465</f>
        <v>0</v>
      </c>
      <c r="N181" s="1814">
        <f>'2a.Fin Performance (Detailed)'!M465</f>
        <v>0</v>
      </c>
      <c r="O181" s="1814">
        <f>'2a.Fin Performance (Detailed)'!N465</f>
        <v>0</v>
      </c>
      <c r="P181" s="84"/>
      <c r="Q181" s="84"/>
      <c r="R181" s="84"/>
      <c r="S181" s="84"/>
      <c r="T181" s="84"/>
      <c r="U181" s="84"/>
      <c r="V181" s="84"/>
      <c r="W181" s="84"/>
      <c r="X181" s="84"/>
      <c r="Y181" s="84"/>
      <c r="Z181" s="84"/>
    </row>
    <row r="182" spans="1:26" ht="12" customHeight="1">
      <c r="A182" s="13"/>
      <c r="B182" s="13" t="s">
        <v>615</v>
      </c>
      <c r="C182" s="13"/>
      <c r="D182" s="13"/>
      <c r="E182" s="13"/>
      <c r="F182" s="13"/>
      <c r="G182" s="13"/>
      <c r="H182" s="1815">
        <f t="shared" ref="H182:O182" si="13">SUM(H179:H181)</f>
        <v>0</v>
      </c>
      <c r="I182" s="1815">
        <f t="shared" si="13"/>
        <v>0</v>
      </c>
      <c r="J182" s="1815">
        <f t="shared" si="13"/>
        <v>0</v>
      </c>
      <c r="K182" s="1815">
        <f t="shared" si="13"/>
        <v>0</v>
      </c>
      <c r="L182" s="1815">
        <f t="shared" si="13"/>
        <v>0</v>
      </c>
      <c r="M182" s="1815">
        <f t="shared" si="13"/>
        <v>0</v>
      </c>
      <c r="N182" s="1815">
        <f t="shared" si="13"/>
        <v>0</v>
      </c>
      <c r="O182" s="1815">
        <f t="shared" si="13"/>
        <v>0</v>
      </c>
      <c r="P182" s="13"/>
      <c r="Q182" s="13"/>
      <c r="R182" s="13"/>
      <c r="S182" s="13"/>
      <c r="T182" s="13"/>
      <c r="U182" s="13"/>
      <c r="V182" s="13"/>
      <c r="W182" s="13"/>
      <c r="X182" s="13"/>
      <c r="Y182" s="13"/>
      <c r="Z182" s="13"/>
    </row>
    <row r="183" spans="1:26" ht="12" customHeight="1">
      <c r="A183" s="82"/>
      <c r="B183" s="159"/>
      <c r="C183" s="159"/>
      <c r="D183" s="159"/>
      <c r="E183" s="84"/>
      <c r="F183" s="84"/>
      <c r="G183" s="84"/>
      <c r="H183" s="84"/>
      <c r="I183" s="84"/>
      <c r="J183" s="84"/>
      <c r="K183" s="84"/>
      <c r="L183" s="84"/>
      <c r="M183" s="84"/>
      <c r="N183" s="84"/>
      <c r="O183" s="84"/>
      <c r="P183" s="84"/>
      <c r="Q183" s="84"/>
      <c r="R183" s="84"/>
      <c r="S183" s="84"/>
      <c r="T183" s="84"/>
      <c r="U183" s="84"/>
      <c r="V183" s="84"/>
      <c r="W183" s="84"/>
      <c r="X183" s="84"/>
      <c r="Y183" s="84"/>
      <c r="Z183" s="84"/>
    </row>
    <row r="184" spans="1:26" ht="12" customHeight="1">
      <c r="A184" s="12" t="s">
        <v>128</v>
      </c>
      <c r="B184" s="2142" t="s">
        <v>125</v>
      </c>
      <c r="C184" s="1941"/>
      <c r="D184" s="1941"/>
      <c r="E184" s="1941"/>
      <c r="F184" s="1941"/>
      <c r="G184" s="1941"/>
      <c r="H184" s="1941"/>
      <c r="I184" s="1941"/>
      <c r="J184" s="1941"/>
      <c r="K184" s="1941"/>
      <c r="L184" s="1941"/>
      <c r="M184" s="1941"/>
      <c r="N184" s="1941"/>
      <c r="O184" s="1941"/>
      <c r="P184" s="84"/>
      <c r="Q184" s="84"/>
      <c r="R184" s="84"/>
      <c r="S184" s="84"/>
      <c r="T184" s="84"/>
      <c r="U184" s="84"/>
      <c r="V184" s="84"/>
      <c r="W184" s="84"/>
      <c r="X184" s="84"/>
      <c r="Y184" s="84"/>
      <c r="Z184" s="84"/>
    </row>
    <row r="185" spans="1:26" ht="12" customHeight="1">
      <c r="A185" s="13"/>
      <c r="B185" s="16"/>
      <c r="C185" s="16"/>
      <c r="D185" s="16"/>
      <c r="E185" s="16"/>
      <c r="F185" s="16"/>
      <c r="G185" s="16"/>
      <c r="H185" s="2139" t="s">
        <v>931</v>
      </c>
      <c r="I185" s="2075"/>
      <c r="J185" s="2075"/>
      <c r="K185" s="2051"/>
      <c r="L185" s="2139" t="s">
        <v>931</v>
      </c>
      <c r="M185" s="2075"/>
      <c r="N185" s="2075"/>
      <c r="O185" s="2075"/>
      <c r="P185" s="84"/>
      <c r="Q185" s="84"/>
      <c r="R185" s="84"/>
      <c r="S185" s="84"/>
      <c r="T185" s="84"/>
      <c r="U185" s="84"/>
      <c r="V185" s="84"/>
      <c r="W185" s="84"/>
      <c r="X185" s="84"/>
      <c r="Y185" s="84"/>
      <c r="Z185" s="84"/>
    </row>
    <row r="186" spans="1:26" ht="12" customHeight="1">
      <c r="A186" s="13"/>
      <c r="B186" s="16"/>
      <c r="C186" s="16"/>
      <c r="D186" s="16"/>
      <c r="E186" s="16"/>
      <c r="F186" s="16"/>
      <c r="G186" s="16"/>
      <c r="H186" s="2137">
        <v>44742</v>
      </c>
      <c r="I186" s="2138"/>
      <c r="J186" s="2138"/>
      <c r="K186" s="2053"/>
      <c r="L186" s="2137">
        <v>44377</v>
      </c>
      <c r="M186" s="2138"/>
      <c r="N186" s="2138"/>
      <c r="O186" s="2138"/>
      <c r="P186" s="84"/>
      <c r="Q186" s="84"/>
      <c r="R186" s="84"/>
      <c r="S186" s="84"/>
      <c r="T186" s="84"/>
      <c r="U186" s="84"/>
      <c r="V186" s="84"/>
      <c r="W186" s="84"/>
      <c r="X186" s="84"/>
      <c r="Y186" s="84"/>
      <c r="Z186" s="84"/>
    </row>
    <row r="187" spans="1:26" ht="36">
      <c r="A187" s="13"/>
      <c r="B187" s="16"/>
      <c r="C187" s="16"/>
      <c r="D187" s="16"/>
      <c r="E187" s="16"/>
      <c r="F187" s="16"/>
      <c r="G187" s="16"/>
      <c r="H187" s="92" t="s">
        <v>138</v>
      </c>
      <c r="I187" s="92" t="s">
        <v>597</v>
      </c>
      <c r="J187" s="92" t="s">
        <v>140</v>
      </c>
      <c r="K187" s="92" t="s">
        <v>816</v>
      </c>
      <c r="L187" s="92" t="s">
        <v>972</v>
      </c>
      <c r="M187" s="92" t="s">
        <v>597</v>
      </c>
      <c r="N187" s="92" t="s">
        <v>140</v>
      </c>
      <c r="O187" s="92" t="s">
        <v>816</v>
      </c>
      <c r="P187" s="84"/>
      <c r="Q187" s="84"/>
      <c r="R187" s="84"/>
      <c r="S187" s="84"/>
      <c r="T187" s="84"/>
      <c r="U187" s="84"/>
      <c r="V187" s="84"/>
      <c r="W187" s="84"/>
      <c r="X187" s="84"/>
      <c r="Y187" s="84"/>
      <c r="Z187" s="84"/>
    </row>
    <row r="188" spans="1:26">
      <c r="A188" s="84"/>
      <c r="B188" s="84"/>
      <c r="C188" s="84"/>
      <c r="D188" s="84"/>
      <c r="E188" s="84"/>
      <c r="F188" s="94"/>
      <c r="G188" s="94"/>
      <c r="H188" s="94" t="s">
        <v>142</v>
      </c>
      <c r="I188" s="94" t="s">
        <v>142</v>
      </c>
      <c r="J188" s="94" t="s">
        <v>142</v>
      </c>
      <c r="K188" s="94" t="s">
        <v>142</v>
      </c>
      <c r="L188" s="94" t="s">
        <v>142</v>
      </c>
      <c r="M188" s="94" t="s">
        <v>142</v>
      </c>
      <c r="N188" s="94" t="s">
        <v>142</v>
      </c>
      <c r="O188" s="94" t="s">
        <v>142</v>
      </c>
      <c r="P188" s="84"/>
      <c r="Q188" s="84"/>
      <c r="R188" s="84"/>
      <c r="S188" s="84"/>
      <c r="T188" s="84"/>
      <c r="U188" s="84"/>
      <c r="V188" s="84"/>
      <c r="W188" s="84"/>
      <c r="X188" s="84"/>
      <c r="Y188" s="84"/>
      <c r="Z188" s="84"/>
    </row>
    <row r="189" spans="1:26" ht="12" customHeight="1">
      <c r="A189" s="84"/>
      <c r="B189" s="84" t="s">
        <v>1995</v>
      </c>
      <c r="C189" s="84"/>
      <c r="D189" s="84"/>
      <c r="E189" s="84"/>
      <c r="F189" s="84"/>
      <c r="G189" s="84"/>
      <c r="H189" s="1814">
        <f>'2a.Fin Performance (Detailed)'!G479</f>
        <v>0</v>
      </c>
      <c r="I189" s="1814">
        <f>'2a.Fin Performance (Detailed)'!H479</f>
        <v>0</v>
      </c>
      <c r="J189" s="1814">
        <f>'2a.Fin Performance (Detailed)'!I479</f>
        <v>0</v>
      </c>
      <c r="K189" s="1814">
        <f>'2a.Fin Performance (Detailed)'!J479</f>
        <v>0</v>
      </c>
      <c r="L189" s="1814">
        <f>'2a.Fin Performance (Detailed)'!K479</f>
        <v>0</v>
      </c>
      <c r="M189" s="1814">
        <f>'2a.Fin Performance (Detailed)'!L479</f>
        <v>0</v>
      </c>
      <c r="N189" s="1814">
        <f>'2a.Fin Performance (Detailed)'!M479</f>
        <v>0</v>
      </c>
      <c r="O189" s="1814">
        <f>'2a.Fin Performance (Detailed)'!N479</f>
        <v>0</v>
      </c>
      <c r="P189" s="84"/>
      <c r="Q189" s="84"/>
      <c r="R189" s="84"/>
      <c r="S189" s="84"/>
      <c r="T189" s="84"/>
      <c r="U189" s="84"/>
      <c r="V189" s="84"/>
      <c r="W189" s="84"/>
      <c r="X189" s="84"/>
      <c r="Y189" s="84"/>
      <c r="Z189" s="84"/>
    </row>
    <row r="190" spans="1:26" ht="12" customHeight="1">
      <c r="A190" s="84"/>
      <c r="B190" s="84" t="s">
        <v>2004</v>
      </c>
      <c r="C190" s="84"/>
      <c r="D190" s="84"/>
      <c r="E190" s="84"/>
      <c r="F190" s="84"/>
      <c r="G190" s="84"/>
      <c r="H190" s="1814">
        <f>'2a.Fin Performance (Detailed)'!G498</f>
        <v>0</v>
      </c>
      <c r="I190" s="1814">
        <f>'2a.Fin Performance (Detailed)'!H498</f>
        <v>0</v>
      </c>
      <c r="J190" s="1814">
        <f>'2a.Fin Performance (Detailed)'!I498</f>
        <v>0</v>
      </c>
      <c r="K190" s="1814">
        <f>'2a.Fin Performance (Detailed)'!J498</f>
        <v>0</v>
      </c>
      <c r="L190" s="1814">
        <f>'2a.Fin Performance (Detailed)'!K498</f>
        <v>0</v>
      </c>
      <c r="M190" s="1814">
        <f>'2a.Fin Performance (Detailed)'!L498</f>
        <v>0</v>
      </c>
      <c r="N190" s="1814">
        <f>'2a.Fin Performance (Detailed)'!M498</f>
        <v>0</v>
      </c>
      <c r="O190" s="1814">
        <f>'2a.Fin Performance (Detailed)'!N498</f>
        <v>0</v>
      </c>
      <c r="P190" s="84"/>
      <c r="Q190" s="84"/>
      <c r="R190" s="84"/>
      <c r="S190" s="84"/>
      <c r="T190" s="84"/>
      <c r="U190" s="84"/>
      <c r="V190" s="84"/>
      <c r="W190" s="84"/>
      <c r="X190" s="84"/>
      <c r="Y190" s="84"/>
      <c r="Z190" s="84"/>
    </row>
    <row r="191" spans="1:26" ht="12" customHeight="1">
      <c r="A191" s="84"/>
      <c r="B191" s="84" t="s">
        <v>2024</v>
      </c>
      <c r="C191" s="84"/>
      <c r="D191" s="84"/>
      <c r="E191" s="84"/>
      <c r="F191" s="84"/>
      <c r="G191" s="84"/>
      <c r="H191" s="1814">
        <f>'2a.Fin Performance (Detailed)'!G506</f>
        <v>0</v>
      </c>
      <c r="I191" s="1814">
        <f>'2a.Fin Performance (Detailed)'!H506</f>
        <v>0</v>
      </c>
      <c r="J191" s="1814">
        <f>'2a.Fin Performance (Detailed)'!I506</f>
        <v>0</v>
      </c>
      <c r="K191" s="1814">
        <f>'2a.Fin Performance (Detailed)'!J506</f>
        <v>0</v>
      </c>
      <c r="L191" s="1814">
        <f>'2a.Fin Performance (Detailed)'!K506</f>
        <v>0</v>
      </c>
      <c r="M191" s="1814">
        <f>'2a.Fin Performance (Detailed)'!L506</f>
        <v>0</v>
      </c>
      <c r="N191" s="1814">
        <f>'2a.Fin Performance (Detailed)'!M506</f>
        <v>0</v>
      </c>
      <c r="O191" s="1814">
        <f>'2a.Fin Performance (Detailed)'!N506</f>
        <v>0</v>
      </c>
      <c r="P191" s="84"/>
      <c r="Q191" s="84"/>
      <c r="R191" s="84"/>
      <c r="S191" s="84"/>
      <c r="T191" s="84"/>
      <c r="U191" s="84"/>
      <c r="V191" s="84"/>
      <c r="W191" s="84"/>
      <c r="X191" s="84"/>
      <c r="Y191" s="84"/>
      <c r="Z191" s="84"/>
    </row>
    <row r="192" spans="1:26" ht="12" customHeight="1">
      <c r="A192" s="84"/>
      <c r="B192" s="84" t="s">
        <v>2025</v>
      </c>
      <c r="C192" s="84"/>
      <c r="D192" s="84"/>
      <c r="E192" s="84"/>
      <c r="F192" s="84"/>
      <c r="G192" s="84"/>
      <c r="H192" s="1814">
        <f>'2a.Fin Performance (Detailed)'!G519</f>
        <v>0</v>
      </c>
      <c r="I192" s="1814">
        <f>'2a.Fin Performance (Detailed)'!H519</f>
        <v>0</v>
      </c>
      <c r="J192" s="1814">
        <f>'2a.Fin Performance (Detailed)'!I519</f>
        <v>0</v>
      </c>
      <c r="K192" s="1814">
        <f>'2a.Fin Performance (Detailed)'!J519</f>
        <v>0</v>
      </c>
      <c r="L192" s="1814">
        <f>'2a.Fin Performance (Detailed)'!K519</f>
        <v>0</v>
      </c>
      <c r="M192" s="1814">
        <f>'2a.Fin Performance (Detailed)'!L519</f>
        <v>0</v>
      </c>
      <c r="N192" s="1814">
        <f>'2a.Fin Performance (Detailed)'!M519</f>
        <v>0</v>
      </c>
      <c r="O192" s="1814">
        <f>'2a.Fin Performance (Detailed)'!N519</f>
        <v>0</v>
      </c>
      <c r="P192" s="84"/>
      <c r="Q192" s="84"/>
      <c r="R192" s="84"/>
      <c r="S192" s="84"/>
      <c r="T192" s="84"/>
      <c r="U192" s="84"/>
      <c r="V192" s="84"/>
      <c r="W192" s="84"/>
      <c r="X192" s="84"/>
      <c r="Y192" s="84"/>
      <c r="Z192" s="84"/>
    </row>
    <row r="193" spans="1:26" ht="12" customHeight="1">
      <c r="A193" s="84"/>
      <c r="B193" s="84" t="s">
        <v>2033</v>
      </c>
      <c r="C193" s="84"/>
      <c r="D193" s="84"/>
      <c r="E193" s="84"/>
      <c r="F193" s="84"/>
      <c r="G193" s="84"/>
      <c r="H193" s="1814">
        <f>'2a.Fin Performance (Detailed)'!G530</f>
        <v>0</v>
      </c>
      <c r="I193" s="1814">
        <f>'2a.Fin Performance (Detailed)'!H530</f>
        <v>0</v>
      </c>
      <c r="J193" s="1814">
        <f>'2a.Fin Performance (Detailed)'!I530</f>
        <v>0</v>
      </c>
      <c r="K193" s="1814">
        <f>'2a.Fin Performance (Detailed)'!J530</f>
        <v>0</v>
      </c>
      <c r="L193" s="1814">
        <f>'2a.Fin Performance (Detailed)'!K530</f>
        <v>0</v>
      </c>
      <c r="M193" s="1814">
        <f>'2a.Fin Performance (Detailed)'!L530</f>
        <v>0</v>
      </c>
      <c r="N193" s="1814">
        <f>'2a.Fin Performance (Detailed)'!M530</f>
        <v>0</v>
      </c>
      <c r="O193" s="1814">
        <f>'2a.Fin Performance (Detailed)'!N530</f>
        <v>0</v>
      </c>
      <c r="P193" s="84"/>
      <c r="Q193" s="84"/>
      <c r="R193" s="84"/>
      <c r="S193" s="84"/>
      <c r="T193" s="84"/>
      <c r="U193" s="84"/>
      <c r="V193" s="84"/>
      <c r="W193" s="84"/>
      <c r="X193" s="84"/>
      <c r="Y193" s="84"/>
      <c r="Z193" s="84"/>
    </row>
    <row r="194" spans="1:26" ht="12" customHeight="1">
      <c r="A194" s="84"/>
      <c r="B194" s="84" t="s">
        <v>2038</v>
      </c>
      <c r="C194" s="84"/>
      <c r="D194" s="84"/>
      <c r="E194" s="84"/>
      <c r="F194" s="84"/>
      <c r="G194" s="84"/>
      <c r="H194" s="1814">
        <f>'2a.Fin Performance (Detailed)'!G544</f>
        <v>0</v>
      </c>
      <c r="I194" s="1814">
        <f>'2a.Fin Performance (Detailed)'!H544</f>
        <v>0</v>
      </c>
      <c r="J194" s="1814">
        <f>'2a.Fin Performance (Detailed)'!I544</f>
        <v>0</v>
      </c>
      <c r="K194" s="1814">
        <f>'2a.Fin Performance (Detailed)'!J544</f>
        <v>0</v>
      </c>
      <c r="L194" s="1814">
        <f>'2a.Fin Performance (Detailed)'!K544</f>
        <v>0</v>
      </c>
      <c r="M194" s="1814">
        <f>'2a.Fin Performance (Detailed)'!L544</f>
        <v>0</v>
      </c>
      <c r="N194" s="1814">
        <f>'2a.Fin Performance (Detailed)'!M544</f>
        <v>0</v>
      </c>
      <c r="O194" s="1814">
        <f>'2a.Fin Performance (Detailed)'!N544</f>
        <v>0</v>
      </c>
      <c r="P194" s="84"/>
      <c r="Q194" s="84"/>
      <c r="R194" s="84"/>
      <c r="S194" s="84"/>
      <c r="T194" s="84"/>
      <c r="U194" s="84"/>
      <c r="V194" s="84"/>
      <c r="W194" s="84"/>
      <c r="X194" s="84"/>
      <c r="Y194" s="84"/>
      <c r="Z194" s="84"/>
    </row>
    <row r="195" spans="1:26" ht="12" customHeight="1">
      <c r="A195" s="84"/>
      <c r="B195" s="84" t="s">
        <v>2045</v>
      </c>
      <c r="C195" s="84"/>
      <c r="D195" s="84"/>
      <c r="E195" s="84"/>
      <c r="F195" s="84"/>
      <c r="G195" s="84"/>
      <c r="H195" s="1814">
        <f>'2a.Fin Performance (Detailed)'!G545</f>
        <v>0</v>
      </c>
      <c r="I195" s="1814">
        <f>'2a.Fin Performance (Detailed)'!H545</f>
        <v>0</v>
      </c>
      <c r="J195" s="1814">
        <f>'2a.Fin Performance (Detailed)'!I545</f>
        <v>0</v>
      </c>
      <c r="K195" s="1814">
        <f>'2a.Fin Performance (Detailed)'!J545</f>
        <v>0</v>
      </c>
      <c r="L195" s="1814">
        <f>'2a.Fin Performance (Detailed)'!K545</f>
        <v>0</v>
      </c>
      <c r="M195" s="1814">
        <f>'2a.Fin Performance (Detailed)'!L545</f>
        <v>0</v>
      </c>
      <c r="N195" s="1814">
        <f>'2a.Fin Performance (Detailed)'!M545</f>
        <v>0</v>
      </c>
      <c r="O195" s="1814">
        <f>'2a.Fin Performance (Detailed)'!N545</f>
        <v>0</v>
      </c>
      <c r="P195" s="84"/>
      <c r="Q195" s="84"/>
      <c r="R195" s="84"/>
      <c r="S195" s="84"/>
      <c r="T195" s="84"/>
      <c r="U195" s="84"/>
      <c r="V195" s="84"/>
      <c r="W195" s="84"/>
      <c r="X195" s="84"/>
      <c r="Y195" s="84"/>
      <c r="Z195" s="84"/>
    </row>
    <row r="196" spans="1:26" ht="12" customHeight="1">
      <c r="A196" s="13"/>
      <c r="B196" s="84" t="s">
        <v>2046</v>
      </c>
      <c r="C196" s="13"/>
      <c r="D196" s="13"/>
      <c r="E196" s="13"/>
      <c r="F196" s="13"/>
      <c r="G196" s="13"/>
      <c r="H196" s="1814">
        <f>'2a.Fin Performance (Detailed)'!G560</f>
        <v>0</v>
      </c>
      <c r="I196" s="1814">
        <f>'2a.Fin Performance (Detailed)'!H560</f>
        <v>0</v>
      </c>
      <c r="J196" s="1814">
        <f>'2a.Fin Performance (Detailed)'!I560</f>
        <v>0</v>
      </c>
      <c r="K196" s="1814">
        <f>'2a.Fin Performance (Detailed)'!J560</f>
        <v>0</v>
      </c>
      <c r="L196" s="1814">
        <f>'2a.Fin Performance (Detailed)'!K560</f>
        <v>0</v>
      </c>
      <c r="M196" s="1814">
        <f>'2a.Fin Performance (Detailed)'!L560</f>
        <v>0</v>
      </c>
      <c r="N196" s="1814">
        <f>'2a.Fin Performance (Detailed)'!M560</f>
        <v>0</v>
      </c>
      <c r="O196" s="1814">
        <f>'2a.Fin Performance (Detailed)'!N560</f>
        <v>0</v>
      </c>
      <c r="P196" s="13"/>
      <c r="Q196" s="13"/>
      <c r="R196" s="13"/>
      <c r="S196" s="13"/>
      <c r="T196" s="13"/>
      <c r="U196" s="13"/>
      <c r="V196" s="13"/>
      <c r="W196" s="13"/>
      <c r="X196" s="13"/>
      <c r="Y196" s="13"/>
      <c r="Z196" s="13"/>
    </row>
    <row r="197" spans="1:26" ht="12" customHeight="1">
      <c r="A197" s="84"/>
      <c r="B197" s="84" t="s">
        <v>2056</v>
      </c>
      <c r="C197" s="84"/>
      <c r="D197" s="84"/>
      <c r="E197" s="84"/>
      <c r="F197" s="84"/>
      <c r="G197" s="84"/>
      <c r="H197" s="1814">
        <f>'2a.Fin Performance (Detailed)'!G654</f>
        <v>0</v>
      </c>
      <c r="I197" s="1814">
        <f>'2a.Fin Performance (Detailed)'!H654</f>
        <v>0</v>
      </c>
      <c r="J197" s="1814">
        <f>'2a.Fin Performance (Detailed)'!I654</f>
        <v>0</v>
      </c>
      <c r="K197" s="1814">
        <f>'2a.Fin Performance (Detailed)'!J654</f>
        <v>0</v>
      </c>
      <c r="L197" s="1814">
        <f>'2a.Fin Performance (Detailed)'!K654</f>
        <v>0</v>
      </c>
      <c r="M197" s="1814">
        <f>'2a.Fin Performance (Detailed)'!L654</f>
        <v>0</v>
      </c>
      <c r="N197" s="1814">
        <f>'2a.Fin Performance (Detailed)'!M654</f>
        <v>0</v>
      </c>
      <c r="O197" s="1814">
        <f>'2a.Fin Performance (Detailed)'!N654</f>
        <v>0</v>
      </c>
      <c r="P197" s="84"/>
      <c r="Q197" s="84"/>
      <c r="R197" s="84"/>
      <c r="S197" s="84"/>
      <c r="T197" s="84"/>
      <c r="U197" s="84"/>
      <c r="V197" s="84"/>
      <c r="W197" s="84"/>
      <c r="X197" s="84"/>
      <c r="Y197" s="84"/>
      <c r="Z197" s="84"/>
    </row>
    <row r="198" spans="1:26" ht="12" customHeight="1">
      <c r="A198" s="13"/>
      <c r="B198" s="13" t="s">
        <v>615</v>
      </c>
      <c r="C198" s="13"/>
      <c r="D198" s="13"/>
      <c r="E198" s="13"/>
      <c r="F198" s="13"/>
      <c r="G198" s="13"/>
      <c r="H198" s="1815">
        <f t="shared" ref="H198:O198" si="14">SUM(H189:H197)</f>
        <v>0</v>
      </c>
      <c r="I198" s="1815">
        <f t="shared" si="14"/>
        <v>0</v>
      </c>
      <c r="J198" s="1815">
        <f t="shared" si="14"/>
        <v>0</v>
      </c>
      <c r="K198" s="1815">
        <f t="shared" si="14"/>
        <v>0</v>
      </c>
      <c r="L198" s="1815">
        <f t="shared" si="14"/>
        <v>0</v>
      </c>
      <c r="M198" s="1815">
        <f t="shared" si="14"/>
        <v>0</v>
      </c>
      <c r="N198" s="1815">
        <f t="shared" si="14"/>
        <v>0</v>
      </c>
      <c r="O198" s="1815">
        <f t="shared" si="14"/>
        <v>0</v>
      </c>
      <c r="P198" s="13"/>
      <c r="Q198" s="13"/>
      <c r="R198" s="13"/>
      <c r="S198" s="13"/>
      <c r="T198" s="13"/>
      <c r="U198" s="13"/>
      <c r="V198" s="13"/>
      <c r="W198" s="13"/>
      <c r="X198" s="13"/>
      <c r="Y198" s="13"/>
      <c r="Z198" s="13"/>
    </row>
    <row r="199" spans="1:26" ht="12" customHeight="1">
      <c r="A199" s="84"/>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row>
    <row r="200" spans="1:26" ht="12" customHeight="1">
      <c r="A200" s="12" t="s">
        <v>130</v>
      </c>
      <c r="B200" s="2142" t="s">
        <v>127</v>
      </c>
      <c r="C200" s="1941"/>
      <c r="D200" s="1941"/>
      <c r="E200" s="1941"/>
      <c r="F200" s="1941"/>
      <c r="G200" s="1941"/>
      <c r="H200" s="1941"/>
      <c r="I200" s="1941"/>
      <c r="J200" s="1941"/>
      <c r="K200" s="1941"/>
      <c r="L200" s="1941"/>
      <c r="M200" s="1941"/>
      <c r="N200" s="1941"/>
      <c r="O200" s="1941"/>
      <c r="P200" s="84"/>
      <c r="Q200" s="84"/>
      <c r="R200" s="84"/>
      <c r="S200" s="84"/>
      <c r="T200" s="84"/>
      <c r="U200" s="84"/>
      <c r="V200" s="84"/>
      <c r="W200" s="84"/>
      <c r="X200" s="84"/>
      <c r="Y200" s="84"/>
      <c r="Z200" s="84"/>
    </row>
    <row r="201" spans="1:26" ht="12" customHeight="1">
      <c r="A201" s="13"/>
      <c r="B201" s="16"/>
      <c r="C201" s="16"/>
      <c r="D201" s="16"/>
      <c r="E201" s="16"/>
      <c r="F201" s="16"/>
      <c r="G201" s="16"/>
      <c r="H201" s="2139" t="s">
        <v>931</v>
      </c>
      <c r="I201" s="2075"/>
      <c r="J201" s="2075"/>
      <c r="K201" s="2051"/>
      <c r="L201" s="2139" t="s">
        <v>931</v>
      </c>
      <c r="M201" s="2075"/>
      <c r="N201" s="2075"/>
      <c r="O201" s="2075"/>
      <c r="P201" s="84"/>
      <c r="Q201" s="84"/>
      <c r="R201" s="84"/>
      <c r="S201" s="84"/>
      <c r="T201" s="84"/>
      <c r="U201" s="84"/>
      <c r="V201" s="84"/>
      <c r="W201" s="84"/>
      <c r="X201" s="84"/>
      <c r="Y201" s="84"/>
      <c r="Z201" s="84"/>
    </row>
    <row r="202" spans="1:26" ht="12" customHeight="1">
      <c r="A202" s="13"/>
      <c r="B202" s="16"/>
      <c r="C202" s="16"/>
      <c r="D202" s="16"/>
      <c r="E202" s="16"/>
      <c r="F202" s="16"/>
      <c r="G202" s="16"/>
      <c r="H202" s="2137">
        <v>44742</v>
      </c>
      <c r="I202" s="2138"/>
      <c r="J202" s="2138"/>
      <c r="K202" s="2053"/>
      <c r="L202" s="2137">
        <v>44377</v>
      </c>
      <c r="M202" s="2138"/>
      <c r="N202" s="2138"/>
      <c r="O202" s="2138"/>
      <c r="P202" s="84"/>
      <c r="Q202" s="84"/>
      <c r="R202" s="84"/>
      <c r="S202" s="84"/>
      <c r="T202" s="84"/>
      <c r="U202" s="84"/>
      <c r="V202" s="84"/>
      <c r="W202" s="84"/>
      <c r="X202" s="84"/>
      <c r="Y202" s="84"/>
      <c r="Z202" s="84"/>
    </row>
    <row r="203" spans="1:26" ht="36">
      <c r="A203" s="13"/>
      <c r="B203" s="16"/>
      <c r="C203" s="16"/>
      <c r="D203" s="16"/>
      <c r="E203" s="16"/>
      <c r="F203" s="16"/>
      <c r="G203" s="16"/>
      <c r="H203" s="92" t="s">
        <v>138</v>
      </c>
      <c r="I203" s="92" t="s">
        <v>597</v>
      </c>
      <c r="J203" s="92" t="s">
        <v>140</v>
      </c>
      <c r="K203" s="92" t="s">
        <v>816</v>
      </c>
      <c r="L203" s="92" t="s">
        <v>972</v>
      </c>
      <c r="M203" s="92" t="s">
        <v>597</v>
      </c>
      <c r="N203" s="92" t="s">
        <v>140</v>
      </c>
      <c r="O203" s="92" t="s">
        <v>816</v>
      </c>
      <c r="P203" s="84"/>
      <c r="Q203" s="84"/>
      <c r="R203" s="84"/>
      <c r="S203" s="84"/>
      <c r="T203" s="84"/>
      <c r="U203" s="84"/>
      <c r="V203" s="84"/>
      <c r="W203" s="84"/>
      <c r="X203" s="84"/>
      <c r="Y203" s="84"/>
      <c r="Z203" s="84"/>
    </row>
    <row r="204" spans="1:26" ht="12" customHeight="1">
      <c r="A204" s="13"/>
      <c r="B204" s="16"/>
      <c r="C204" s="16"/>
      <c r="D204" s="16"/>
      <c r="E204" s="16"/>
      <c r="F204" s="16"/>
      <c r="G204" s="16"/>
      <c r="H204" s="94" t="s">
        <v>142</v>
      </c>
      <c r="I204" s="94" t="s">
        <v>142</v>
      </c>
      <c r="J204" s="94" t="s">
        <v>142</v>
      </c>
      <c r="K204" s="94" t="s">
        <v>142</v>
      </c>
      <c r="L204" s="94" t="s">
        <v>142</v>
      </c>
      <c r="M204" s="94" t="s">
        <v>142</v>
      </c>
      <c r="N204" s="94" t="s">
        <v>142</v>
      </c>
      <c r="O204" s="94" t="s">
        <v>142</v>
      </c>
      <c r="P204" s="84"/>
      <c r="Q204" s="84"/>
      <c r="R204" s="84"/>
      <c r="S204" s="84"/>
      <c r="T204" s="84"/>
      <c r="U204" s="84"/>
      <c r="V204" s="84"/>
      <c r="W204" s="84"/>
      <c r="X204" s="84"/>
      <c r="Y204" s="84"/>
      <c r="Z204" s="84"/>
    </row>
    <row r="205" spans="1:26" ht="12" customHeight="1">
      <c r="A205" s="84"/>
      <c r="B205" s="84" t="s">
        <v>2160</v>
      </c>
      <c r="C205" s="84"/>
      <c r="D205" s="84"/>
      <c r="E205" s="84"/>
      <c r="F205" s="84"/>
      <c r="G205" s="84"/>
      <c r="H205" s="1814">
        <f>'2a.Fin Performance (Detailed)'!G690</f>
        <v>0</v>
      </c>
      <c r="I205" s="1814">
        <f>'2a.Fin Performance (Detailed)'!H690</f>
        <v>0</v>
      </c>
      <c r="J205" s="1814">
        <f>'2a.Fin Performance (Detailed)'!I690</f>
        <v>0</v>
      </c>
      <c r="K205" s="1814">
        <f>'2a.Fin Performance (Detailed)'!J690</f>
        <v>0</v>
      </c>
      <c r="L205" s="1814">
        <f>'2a.Fin Performance (Detailed)'!K690</f>
        <v>0</v>
      </c>
      <c r="M205" s="1814">
        <f>'2a.Fin Performance (Detailed)'!L690</f>
        <v>0</v>
      </c>
      <c r="N205" s="1814">
        <f>'2a.Fin Performance (Detailed)'!M690</f>
        <v>0</v>
      </c>
      <c r="O205" s="1814">
        <f>'2a.Fin Performance (Detailed)'!N690</f>
        <v>0</v>
      </c>
      <c r="P205" s="84"/>
      <c r="Q205" s="84"/>
      <c r="R205" s="84"/>
      <c r="S205" s="84"/>
      <c r="T205" s="84"/>
      <c r="U205" s="84"/>
      <c r="V205" s="84"/>
      <c r="W205" s="84"/>
      <c r="X205" s="84"/>
      <c r="Y205" s="84"/>
      <c r="Z205" s="84"/>
    </row>
    <row r="206" spans="1:26" ht="12" customHeight="1">
      <c r="A206" s="84"/>
      <c r="B206" s="84" t="s">
        <v>2167</v>
      </c>
      <c r="C206" s="84"/>
      <c r="D206" s="84"/>
      <c r="E206" s="84"/>
      <c r="F206" s="84"/>
      <c r="G206" s="84"/>
      <c r="H206" s="1814">
        <f>'2a.Fin Performance (Detailed)'!G701</f>
        <v>0</v>
      </c>
      <c r="I206" s="1814">
        <f>'2a.Fin Performance (Detailed)'!H701</f>
        <v>0</v>
      </c>
      <c r="J206" s="1814">
        <f>'2a.Fin Performance (Detailed)'!I701</f>
        <v>0</v>
      </c>
      <c r="K206" s="1814">
        <f>'2a.Fin Performance (Detailed)'!J701</f>
        <v>0</v>
      </c>
      <c r="L206" s="1814">
        <f>'2a.Fin Performance (Detailed)'!K701</f>
        <v>0</v>
      </c>
      <c r="M206" s="1814">
        <f>'2a.Fin Performance (Detailed)'!L701</f>
        <v>0</v>
      </c>
      <c r="N206" s="1814">
        <f>'2a.Fin Performance (Detailed)'!M701</f>
        <v>0</v>
      </c>
      <c r="O206" s="1814">
        <f>'2a.Fin Performance (Detailed)'!N701</f>
        <v>0</v>
      </c>
      <c r="P206" s="84"/>
      <c r="Q206" s="84"/>
      <c r="R206" s="84"/>
      <c r="S206" s="84"/>
      <c r="T206" s="84"/>
      <c r="U206" s="84"/>
      <c r="V206" s="84"/>
      <c r="W206" s="84"/>
      <c r="X206" s="84"/>
      <c r="Y206" s="84"/>
      <c r="Z206" s="84"/>
    </row>
    <row r="207" spans="1:26" ht="26.25" customHeight="1">
      <c r="A207" s="84"/>
      <c r="B207" s="2018" t="s">
        <v>2171</v>
      </c>
      <c r="C207" s="1941"/>
      <c r="D207" s="1941"/>
      <c r="E207" s="1941"/>
      <c r="F207" s="1941"/>
      <c r="G207" s="1941"/>
      <c r="H207" s="1814">
        <f>'2a.Fin Performance (Detailed)'!G710</f>
        <v>0</v>
      </c>
      <c r="I207" s="1814">
        <f>'2a.Fin Performance (Detailed)'!H710</f>
        <v>0</v>
      </c>
      <c r="J207" s="1814">
        <f>'2a.Fin Performance (Detailed)'!I710</f>
        <v>0</v>
      </c>
      <c r="K207" s="1814">
        <f>'2a.Fin Performance (Detailed)'!J710</f>
        <v>0</v>
      </c>
      <c r="L207" s="1814">
        <f>'2a.Fin Performance (Detailed)'!K710</f>
        <v>0</v>
      </c>
      <c r="M207" s="1814">
        <f>'2a.Fin Performance (Detailed)'!L710</f>
        <v>0</v>
      </c>
      <c r="N207" s="1814">
        <f>'2a.Fin Performance (Detailed)'!M710</f>
        <v>0</v>
      </c>
      <c r="O207" s="1814">
        <f>'2a.Fin Performance (Detailed)'!N710</f>
        <v>0</v>
      </c>
      <c r="P207" s="84"/>
      <c r="Q207" s="84"/>
      <c r="R207" s="84"/>
      <c r="S207" s="84"/>
      <c r="T207" s="84"/>
      <c r="U207" s="84"/>
      <c r="V207" s="84"/>
      <c r="W207" s="84"/>
      <c r="X207" s="84"/>
      <c r="Y207" s="84"/>
      <c r="Z207" s="84"/>
    </row>
    <row r="208" spans="1:26" ht="39" customHeight="1">
      <c r="A208" s="84"/>
      <c r="B208" s="2018" t="s">
        <v>2175</v>
      </c>
      <c r="C208" s="1941"/>
      <c r="D208" s="1941"/>
      <c r="E208" s="1941"/>
      <c r="F208" s="84"/>
      <c r="G208" s="84"/>
      <c r="H208" s="1814">
        <f>'2a.Fin Performance (Detailed)'!G719</f>
        <v>0</v>
      </c>
      <c r="I208" s="1814">
        <f>'2a.Fin Performance (Detailed)'!H719</f>
        <v>0</v>
      </c>
      <c r="J208" s="1814">
        <f>'2a.Fin Performance (Detailed)'!I719</f>
        <v>0</v>
      </c>
      <c r="K208" s="1814">
        <f>'2a.Fin Performance (Detailed)'!J719</f>
        <v>0</v>
      </c>
      <c r="L208" s="1814">
        <f>'2a.Fin Performance (Detailed)'!K719</f>
        <v>0</v>
      </c>
      <c r="M208" s="1814">
        <f>'2a.Fin Performance (Detailed)'!L719</f>
        <v>0</v>
      </c>
      <c r="N208" s="1814">
        <f>'2a.Fin Performance (Detailed)'!M719</f>
        <v>0</v>
      </c>
      <c r="O208" s="1814">
        <f>'2a.Fin Performance (Detailed)'!N719</f>
        <v>0</v>
      </c>
      <c r="P208" s="84"/>
      <c r="Q208" s="84"/>
      <c r="R208" s="84"/>
      <c r="S208" s="84"/>
      <c r="T208" s="84"/>
      <c r="U208" s="84"/>
      <c r="V208" s="84"/>
      <c r="W208" s="84"/>
      <c r="X208" s="84"/>
      <c r="Y208" s="84"/>
      <c r="Z208" s="84"/>
    </row>
    <row r="209" spans="1:26" ht="23.25" customHeight="1">
      <c r="A209" s="84"/>
      <c r="B209" s="2018" t="s">
        <v>2179</v>
      </c>
      <c r="C209" s="1941"/>
      <c r="D209" s="1941"/>
      <c r="E209" s="1941"/>
      <c r="F209" s="84"/>
      <c r="G209" s="84"/>
      <c r="H209" s="1814">
        <f>'2a.Fin Performance (Detailed)'!G720</f>
        <v>0</v>
      </c>
      <c r="I209" s="1814">
        <f>'2a.Fin Performance (Detailed)'!H720</f>
        <v>0</v>
      </c>
      <c r="J209" s="1814">
        <f>'2a.Fin Performance (Detailed)'!I720</f>
        <v>0</v>
      </c>
      <c r="K209" s="1814">
        <f>'2a.Fin Performance (Detailed)'!J720</f>
        <v>0</v>
      </c>
      <c r="L209" s="1814">
        <f>'2a.Fin Performance (Detailed)'!K720</f>
        <v>0</v>
      </c>
      <c r="M209" s="1814">
        <f>'2a.Fin Performance (Detailed)'!L720</f>
        <v>0</v>
      </c>
      <c r="N209" s="1814">
        <f>'2a.Fin Performance (Detailed)'!M720</f>
        <v>0</v>
      </c>
      <c r="O209" s="1814">
        <f>'2a.Fin Performance (Detailed)'!N720</f>
        <v>0</v>
      </c>
      <c r="P209" s="84"/>
      <c r="Q209" s="84"/>
      <c r="R209" s="84"/>
      <c r="S209" s="84"/>
      <c r="T209" s="84"/>
      <c r="U209" s="84"/>
      <c r="V209" s="84"/>
      <c r="W209" s="84"/>
      <c r="X209" s="84"/>
      <c r="Y209" s="84"/>
      <c r="Z209" s="84"/>
    </row>
    <row r="210" spans="1:26" ht="24" customHeight="1">
      <c r="A210" s="13"/>
      <c r="B210" s="2018" t="s">
        <v>2180</v>
      </c>
      <c r="C210" s="1941"/>
      <c r="D210" s="1941"/>
      <c r="E210" s="1941"/>
      <c r="F210" s="13"/>
      <c r="G210" s="13"/>
      <c r="H210" s="1814">
        <f>'2a.Fin Performance (Detailed)'!G721</f>
        <v>0</v>
      </c>
      <c r="I210" s="1814">
        <f>'2a.Fin Performance (Detailed)'!H721</f>
        <v>0</v>
      </c>
      <c r="J210" s="1814">
        <f>'2a.Fin Performance (Detailed)'!I721</f>
        <v>0</v>
      </c>
      <c r="K210" s="1814">
        <f>'2a.Fin Performance (Detailed)'!J721</f>
        <v>0</v>
      </c>
      <c r="L210" s="1814">
        <f>'2a.Fin Performance (Detailed)'!K721</f>
        <v>0</v>
      </c>
      <c r="M210" s="1814">
        <f>'2a.Fin Performance (Detailed)'!L721</f>
        <v>0</v>
      </c>
      <c r="N210" s="1814">
        <f>'2a.Fin Performance (Detailed)'!M721</f>
        <v>0</v>
      </c>
      <c r="O210" s="1814">
        <f>'2a.Fin Performance (Detailed)'!N721</f>
        <v>0</v>
      </c>
      <c r="P210" s="13"/>
      <c r="Q210" s="13"/>
      <c r="R210" s="13"/>
      <c r="S210" s="13"/>
      <c r="T210" s="13"/>
      <c r="U210" s="13"/>
      <c r="V210" s="13"/>
      <c r="W210" s="13"/>
      <c r="X210" s="13"/>
      <c r="Y210" s="13"/>
      <c r="Z210" s="13"/>
    </row>
    <row r="211" spans="1:26" ht="24.75" customHeight="1">
      <c r="A211" s="84"/>
      <c r="B211" s="2018" t="s">
        <v>2181</v>
      </c>
      <c r="C211" s="1941"/>
      <c r="D211" s="1941"/>
      <c r="E211" s="1941"/>
      <c r="F211" s="84"/>
      <c r="G211" s="84"/>
      <c r="H211" s="1814">
        <f>'2a.Fin Performance (Detailed)'!G722</f>
        <v>0</v>
      </c>
      <c r="I211" s="1814">
        <f>'2a.Fin Performance (Detailed)'!H722</f>
        <v>0</v>
      </c>
      <c r="J211" s="1814">
        <f>'2a.Fin Performance (Detailed)'!I722</f>
        <v>0</v>
      </c>
      <c r="K211" s="1814">
        <f>'2a.Fin Performance (Detailed)'!J722</f>
        <v>0</v>
      </c>
      <c r="L211" s="1814">
        <f>'2a.Fin Performance (Detailed)'!K722</f>
        <v>0</v>
      </c>
      <c r="M211" s="1814">
        <f>'2a.Fin Performance (Detailed)'!L722</f>
        <v>0</v>
      </c>
      <c r="N211" s="1814">
        <f>'2a.Fin Performance (Detailed)'!M722</f>
        <v>0</v>
      </c>
      <c r="O211" s="1814">
        <f>'2a.Fin Performance (Detailed)'!N722</f>
        <v>0</v>
      </c>
      <c r="P211" s="84"/>
      <c r="Q211" s="84"/>
      <c r="R211" s="84"/>
      <c r="S211" s="84"/>
      <c r="T211" s="84"/>
      <c r="U211" s="84"/>
      <c r="V211" s="84"/>
      <c r="W211" s="84"/>
      <c r="X211" s="84"/>
      <c r="Y211" s="84"/>
      <c r="Z211" s="84"/>
    </row>
    <row r="212" spans="1:26" ht="24.75" customHeight="1">
      <c r="A212" s="84"/>
      <c r="B212" s="2018" t="s">
        <v>2182</v>
      </c>
      <c r="C212" s="1941"/>
      <c r="D212" s="1941"/>
      <c r="E212" s="1941"/>
      <c r="F212" s="84"/>
      <c r="G212" s="84"/>
      <c r="H212" s="1814">
        <f>'2a.Fin Performance (Detailed)'!G723</f>
        <v>0</v>
      </c>
      <c r="I212" s="1814">
        <f>'2a.Fin Performance (Detailed)'!H723</f>
        <v>0</v>
      </c>
      <c r="J212" s="1814">
        <f>'2a.Fin Performance (Detailed)'!I723</f>
        <v>0</v>
      </c>
      <c r="K212" s="1814">
        <f>'2a.Fin Performance (Detailed)'!J723</f>
        <v>0</v>
      </c>
      <c r="L212" s="1814">
        <f>'2a.Fin Performance (Detailed)'!K723</f>
        <v>0</v>
      </c>
      <c r="M212" s="1814">
        <f>'2a.Fin Performance (Detailed)'!L723</f>
        <v>0</v>
      </c>
      <c r="N212" s="1814">
        <f>'2a.Fin Performance (Detailed)'!M723</f>
        <v>0</v>
      </c>
      <c r="O212" s="1814">
        <f>'2a.Fin Performance (Detailed)'!N723</f>
        <v>0</v>
      </c>
      <c r="P212" s="84"/>
      <c r="Q212" s="84"/>
      <c r="R212" s="84"/>
      <c r="S212" s="84"/>
      <c r="T212" s="84"/>
      <c r="U212" s="84"/>
      <c r="V212" s="84"/>
      <c r="W212" s="84"/>
      <c r="X212" s="84"/>
      <c r="Y212" s="84"/>
      <c r="Z212" s="84"/>
    </row>
    <row r="213" spans="1:26" ht="14.25" customHeight="1">
      <c r="A213" s="84"/>
      <c r="B213" s="2018" t="s">
        <v>2183</v>
      </c>
      <c r="C213" s="1941"/>
      <c r="D213" s="1941"/>
      <c r="E213" s="1941"/>
      <c r="F213" s="84"/>
      <c r="G213" s="84"/>
      <c r="H213" s="1814">
        <f>'2a.Fin Performance (Detailed)'!G724</f>
        <v>0</v>
      </c>
      <c r="I213" s="1814">
        <f>'2a.Fin Performance (Detailed)'!H724</f>
        <v>0</v>
      </c>
      <c r="J213" s="1814">
        <f>'2a.Fin Performance (Detailed)'!I724</f>
        <v>0</v>
      </c>
      <c r="K213" s="1814">
        <f>'2a.Fin Performance (Detailed)'!J724</f>
        <v>0</v>
      </c>
      <c r="L213" s="1814">
        <f>'2a.Fin Performance (Detailed)'!K724</f>
        <v>0</v>
      </c>
      <c r="M213" s="1814">
        <f>'2a.Fin Performance (Detailed)'!L724</f>
        <v>0</v>
      </c>
      <c r="N213" s="1814">
        <f>'2a.Fin Performance (Detailed)'!M724</f>
        <v>0</v>
      </c>
      <c r="O213" s="1814">
        <f>'2a.Fin Performance (Detailed)'!N724</f>
        <v>0</v>
      </c>
      <c r="P213" s="84"/>
      <c r="Q213" s="84"/>
      <c r="R213" s="84"/>
      <c r="S213" s="84"/>
      <c r="T213" s="84"/>
      <c r="U213" s="84"/>
      <c r="V213" s="84"/>
      <c r="W213" s="84"/>
      <c r="X213" s="84"/>
      <c r="Y213" s="84"/>
      <c r="Z213" s="84"/>
    </row>
    <row r="214" spans="1:26" ht="12" customHeight="1">
      <c r="A214" s="84"/>
      <c r="B214" s="84" t="s">
        <v>2184</v>
      </c>
      <c r="C214" s="84"/>
      <c r="D214" s="84"/>
      <c r="E214" s="84"/>
      <c r="F214" s="84"/>
      <c r="G214" s="84"/>
      <c r="H214" s="1814">
        <f>'2a.Fin Performance (Detailed)'!G725</f>
        <v>0</v>
      </c>
      <c r="I214" s="1814">
        <f>'2a.Fin Performance (Detailed)'!H725</f>
        <v>0</v>
      </c>
      <c r="J214" s="1814">
        <f>'2a.Fin Performance (Detailed)'!I725</f>
        <v>0</v>
      </c>
      <c r="K214" s="1814">
        <f>'2a.Fin Performance (Detailed)'!J725</f>
        <v>0</v>
      </c>
      <c r="L214" s="1814">
        <f>'2a.Fin Performance (Detailed)'!K725</f>
        <v>0</v>
      </c>
      <c r="M214" s="1814">
        <f>'2a.Fin Performance (Detailed)'!L725</f>
        <v>0</v>
      </c>
      <c r="N214" s="1814">
        <f>'2a.Fin Performance (Detailed)'!M725</f>
        <v>0</v>
      </c>
      <c r="O214" s="1814">
        <f>'2a.Fin Performance (Detailed)'!N725</f>
        <v>0</v>
      </c>
      <c r="P214" s="84"/>
      <c r="Q214" s="84"/>
      <c r="R214" s="84"/>
      <c r="S214" s="84"/>
      <c r="T214" s="84"/>
      <c r="U214" s="84"/>
      <c r="V214" s="84"/>
      <c r="W214" s="84"/>
      <c r="X214" s="84"/>
      <c r="Y214" s="84"/>
      <c r="Z214" s="84"/>
    </row>
    <row r="215" spans="1:26" ht="12" customHeight="1">
      <c r="A215" s="84"/>
      <c r="B215" s="84" t="s">
        <v>2253</v>
      </c>
      <c r="C215" s="84"/>
      <c r="D215" s="84"/>
      <c r="E215" s="84"/>
      <c r="F215" s="84"/>
      <c r="G215" s="84"/>
      <c r="H215" s="1814">
        <f>'2a.Fin Performance (Detailed)'!G733</f>
        <v>0</v>
      </c>
      <c r="I215" s="1814">
        <f>'2a.Fin Performance (Detailed)'!H733</f>
        <v>0</v>
      </c>
      <c r="J215" s="1814">
        <f>'2a.Fin Performance (Detailed)'!I733</f>
        <v>0</v>
      </c>
      <c r="K215" s="1814">
        <f>'2a.Fin Performance (Detailed)'!J733</f>
        <v>0</v>
      </c>
      <c r="L215" s="1814">
        <f>'2a.Fin Performance (Detailed)'!K733</f>
        <v>0</v>
      </c>
      <c r="M215" s="1814">
        <f>'2a.Fin Performance (Detailed)'!L733</f>
        <v>0</v>
      </c>
      <c r="N215" s="1814">
        <f>'2a.Fin Performance (Detailed)'!M733</f>
        <v>0</v>
      </c>
      <c r="O215" s="1814">
        <f>'2a.Fin Performance (Detailed)'!N733</f>
        <v>0</v>
      </c>
      <c r="P215" s="84"/>
      <c r="Q215" s="84"/>
      <c r="R215" s="84"/>
      <c r="S215" s="84"/>
      <c r="T215" s="84"/>
      <c r="U215" s="84"/>
      <c r="V215" s="84"/>
      <c r="W215" s="84"/>
      <c r="X215" s="84"/>
      <c r="Y215" s="84"/>
      <c r="Z215" s="84"/>
    </row>
    <row r="216" spans="1:26" ht="12" customHeight="1">
      <c r="A216" s="13"/>
      <c r="B216" s="13" t="s">
        <v>232</v>
      </c>
      <c r="C216" s="13"/>
      <c r="D216" s="13"/>
      <c r="E216" s="13"/>
      <c r="F216" s="13"/>
      <c r="G216" s="13"/>
      <c r="H216" s="1815">
        <f t="shared" ref="H216:O216" si="15">SUM(H205:H215)</f>
        <v>0</v>
      </c>
      <c r="I216" s="1815">
        <f t="shared" si="15"/>
        <v>0</v>
      </c>
      <c r="J216" s="1815">
        <f t="shared" si="15"/>
        <v>0</v>
      </c>
      <c r="K216" s="1815">
        <f t="shared" si="15"/>
        <v>0</v>
      </c>
      <c r="L216" s="1815">
        <f t="shared" si="15"/>
        <v>0</v>
      </c>
      <c r="M216" s="1815">
        <f t="shared" si="15"/>
        <v>0</v>
      </c>
      <c r="N216" s="1815">
        <f t="shared" si="15"/>
        <v>0</v>
      </c>
      <c r="O216" s="1815">
        <f t="shared" si="15"/>
        <v>0</v>
      </c>
      <c r="P216" s="13"/>
      <c r="Q216" s="13"/>
      <c r="R216" s="13"/>
      <c r="S216" s="13"/>
      <c r="T216" s="13"/>
      <c r="U216" s="13"/>
      <c r="V216" s="13"/>
      <c r="W216" s="13"/>
      <c r="X216" s="13"/>
      <c r="Y216" s="13"/>
      <c r="Z216" s="13"/>
    </row>
    <row r="217" spans="1:26" ht="12" customHeight="1">
      <c r="A217" s="84"/>
      <c r="B217" s="84"/>
      <c r="C217" s="84"/>
      <c r="D217" s="84"/>
      <c r="E217" s="84"/>
      <c r="F217" s="84"/>
      <c r="G217" s="84"/>
      <c r="H217" s="94"/>
      <c r="I217" s="94"/>
      <c r="J217" s="94"/>
      <c r="K217" s="94"/>
      <c r="L217" s="94"/>
      <c r="M217" s="94"/>
      <c r="N217" s="94"/>
      <c r="O217" s="94"/>
      <c r="P217" s="84"/>
      <c r="Q217" s="84"/>
      <c r="R217" s="84"/>
      <c r="S217" s="84"/>
      <c r="T217" s="84"/>
      <c r="U217" s="84"/>
      <c r="V217" s="84"/>
      <c r="W217" s="84"/>
      <c r="X217" s="84"/>
      <c r="Y217" s="84"/>
      <c r="Z217" s="84"/>
    </row>
    <row r="218" spans="1:26" ht="12" customHeight="1">
      <c r="A218" s="12" t="s">
        <v>2702</v>
      </c>
      <c r="B218" s="2142" t="s">
        <v>129</v>
      </c>
      <c r="C218" s="1941"/>
      <c r="D218" s="1941"/>
      <c r="E218" s="1941"/>
      <c r="F218" s="1941"/>
      <c r="G218" s="1941"/>
      <c r="H218" s="1941"/>
      <c r="I218" s="1941"/>
      <c r="J218" s="1941"/>
      <c r="K218" s="1941"/>
      <c r="L218" s="1941"/>
      <c r="M218" s="1941"/>
      <c r="N218" s="1941"/>
      <c r="O218" s="1941"/>
      <c r="P218" s="84"/>
      <c r="Q218" s="84"/>
      <c r="R218" s="84"/>
      <c r="S218" s="84"/>
      <c r="T218" s="84"/>
      <c r="U218" s="84"/>
      <c r="V218" s="84"/>
      <c r="W218" s="84"/>
      <c r="X218" s="84"/>
      <c r="Y218" s="84"/>
      <c r="Z218" s="84"/>
    </row>
    <row r="219" spans="1:26" ht="12" customHeight="1">
      <c r="A219" s="13"/>
      <c r="B219" s="16"/>
      <c r="C219" s="16"/>
      <c r="D219" s="16"/>
      <c r="E219" s="16"/>
      <c r="F219" s="16"/>
      <c r="G219" s="16"/>
      <c r="H219" s="2139" t="s">
        <v>931</v>
      </c>
      <c r="I219" s="2075"/>
      <c r="J219" s="2075"/>
      <c r="K219" s="2051"/>
      <c r="L219" s="2139" t="s">
        <v>931</v>
      </c>
      <c r="M219" s="2075"/>
      <c r="N219" s="2075"/>
      <c r="O219" s="2075"/>
      <c r="P219" s="84"/>
      <c r="Q219" s="84"/>
      <c r="R219" s="84"/>
      <c r="S219" s="84"/>
      <c r="T219" s="84"/>
      <c r="U219" s="84"/>
      <c r="V219" s="84"/>
      <c r="W219" s="84"/>
      <c r="X219" s="84"/>
      <c r="Y219" s="84"/>
      <c r="Z219" s="84"/>
    </row>
    <row r="220" spans="1:26" ht="12" customHeight="1">
      <c r="A220" s="84"/>
      <c r="B220" s="84"/>
      <c r="C220" s="84"/>
      <c r="D220" s="84"/>
      <c r="E220" s="84"/>
      <c r="F220" s="84"/>
      <c r="G220" s="84"/>
      <c r="H220" s="2137">
        <v>44742</v>
      </c>
      <c r="I220" s="2138"/>
      <c r="J220" s="2138"/>
      <c r="K220" s="2053"/>
      <c r="L220" s="2137">
        <v>44377</v>
      </c>
      <c r="M220" s="2138"/>
      <c r="N220" s="2138"/>
      <c r="O220" s="2138"/>
      <c r="P220" s="84"/>
      <c r="Q220" s="84"/>
      <c r="R220" s="84"/>
      <c r="S220" s="84"/>
      <c r="T220" s="84"/>
      <c r="U220" s="84"/>
      <c r="V220" s="84"/>
      <c r="W220" s="84"/>
      <c r="X220" s="84"/>
      <c r="Y220" s="84"/>
      <c r="Z220" s="84"/>
    </row>
    <row r="221" spans="1:26" ht="36">
      <c r="A221" s="84"/>
      <c r="B221" s="84"/>
      <c r="C221" s="84"/>
      <c r="D221" s="84"/>
      <c r="E221" s="84"/>
      <c r="F221" s="84"/>
      <c r="G221" s="84"/>
      <c r="H221" s="92" t="s">
        <v>138</v>
      </c>
      <c r="I221" s="92" t="s">
        <v>597</v>
      </c>
      <c r="J221" s="92" t="s">
        <v>140</v>
      </c>
      <c r="K221" s="92" t="s">
        <v>816</v>
      </c>
      <c r="L221" s="92" t="s">
        <v>972</v>
      </c>
      <c r="M221" s="92" t="s">
        <v>597</v>
      </c>
      <c r="N221" s="92" t="s">
        <v>140</v>
      </c>
      <c r="O221" s="92" t="s">
        <v>816</v>
      </c>
      <c r="P221" s="84"/>
      <c r="Q221" s="84"/>
      <c r="R221" s="84"/>
      <c r="S221" s="84"/>
      <c r="T221" s="84"/>
      <c r="U221" s="84"/>
      <c r="V221" s="84"/>
      <c r="W221" s="84"/>
      <c r="X221" s="84"/>
      <c r="Y221" s="84"/>
      <c r="Z221" s="84"/>
    </row>
    <row r="222" spans="1:26">
      <c r="A222" s="84"/>
      <c r="B222" s="84"/>
      <c r="C222" s="84"/>
      <c r="D222" s="84"/>
      <c r="E222" s="84"/>
      <c r="F222" s="84"/>
      <c r="G222" s="84"/>
      <c r="H222" s="94" t="s">
        <v>142</v>
      </c>
      <c r="I222" s="94" t="s">
        <v>142</v>
      </c>
      <c r="J222" s="94" t="s">
        <v>142</v>
      </c>
      <c r="K222" s="94" t="s">
        <v>142</v>
      </c>
      <c r="L222" s="94" t="s">
        <v>142</v>
      </c>
      <c r="M222" s="94" t="s">
        <v>142</v>
      </c>
      <c r="N222" s="94" t="s">
        <v>142</v>
      </c>
      <c r="O222" s="94" t="s">
        <v>142</v>
      </c>
      <c r="P222" s="84"/>
      <c r="Q222" s="84"/>
      <c r="R222" s="84"/>
      <c r="S222" s="84"/>
      <c r="T222" s="84"/>
      <c r="U222" s="84"/>
      <c r="V222" s="84"/>
      <c r="W222" s="84"/>
      <c r="X222" s="84"/>
      <c r="Y222" s="84"/>
      <c r="Z222" s="84"/>
    </row>
    <row r="223" spans="1:26" ht="28.5" customHeight="1">
      <c r="A223" s="84"/>
      <c r="B223" s="2018" t="s">
        <v>2190</v>
      </c>
      <c r="C223" s="1941"/>
      <c r="D223" s="1941"/>
      <c r="E223" s="1941"/>
      <c r="F223" s="84"/>
      <c r="G223" s="84"/>
      <c r="H223" s="1814">
        <f>'2a.Fin Performance (Detailed)'!G749</f>
        <v>0</v>
      </c>
      <c r="I223" s="1814">
        <f>'2a.Fin Performance (Detailed)'!H749</f>
        <v>0</v>
      </c>
      <c r="J223" s="1814">
        <f>'2a.Fin Performance (Detailed)'!I749</f>
        <v>0</v>
      </c>
      <c r="K223" s="1814">
        <f>'2a.Fin Performance (Detailed)'!J749</f>
        <v>0</v>
      </c>
      <c r="L223" s="1814">
        <f>'2a.Fin Performance (Detailed)'!K749</f>
        <v>0</v>
      </c>
      <c r="M223" s="1814">
        <f>'2a.Fin Performance (Detailed)'!L749</f>
        <v>0</v>
      </c>
      <c r="N223" s="1814">
        <f>'2a.Fin Performance (Detailed)'!M749</f>
        <v>0</v>
      </c>
      <c r="O223" s="1814">
        <f>'2a.Fin Performance (Detailed)'!N749</f>
        <v>0</v>
      </c>
      <c r="P223" s="84"/>
      <c r="Q223" s="84"/>
      <c r="R223" s="84"/>
      <c r="S223" s="84"/>
      <c r="T223" s="84"/>
      <c r="U223" s="84"/>
      <c r="V223" s="84"/>
      <c r="W223" s="84"/>
      <c r="X223" s="84"/>
      <c r="Y223" s="84"/>
      <c r="Z223" s="84"/>
    </row>
    <row r="224" spans="1:26" ht="38.25" customHeight="1">
      <c r="A224" s="84"/>
      <c r="B224" s="2018" t="s">
        <v>2201</v>
      </c>
      <c r="C224" s="1941"/>
      <c r="D224" s="1941"/>
      <c r="E224" s="1941"/>
      <c r="F224" s="84"/>
      <c r="G224" s="84"/>
      <c r="H224" s="1814">
        <f>'2a.Fin Performance (Detailed)'!G750</f>
        <v>0</v>
      </c>
      <c r="I224" s="1814">
        <f>'2a.Fin Performance (Detailed)'!H750</f>
        <v>0</v>
      </c>
      <c r="J224" s="1814">
        <f>'2a.Fin Performance (Detailed)'!I750</f>
        <v>0</v>
      </c>
      <c r="K224" s="1814">
        <f>'2a.Fin Performance (Detailed)'!J750</f>
        <v>0</v>
      </c>
      <c r="L224" s="1814">
        <f>'2a.Fin Performance (Detailed)'!K750</f>
        <v>0</v>
      </c>
      <c r="M224" s="1814">
        <f>'2a.Fin Performance (Detailed)'!L750</f>
        <v>0</v>
      </c>
      <c r="N224" s="1814">
        <f>'2a.Fin Performance (Detailed)'!M750</f>
        <v>0</v>
      </c>
      <c r="O224" s="1814">
        <f>'2a.Fin Performance (Detailed)'!N750</f>
        <v>0</v>
      </c>
      <c r="P224" s="84"/>
      <c r="Q224" s="84"/>
      <c r="R224" s="84"/>
      <c r="S224" s="84"/>
      <c r="T224" s="84"/>
      <c r="U224" s="84"/>
      <c r="V224" s="84"/>
      <c r="W224" s="84"/>
      <c r="X224" s="84"/>
      <c r="Y224" s="84"/>
      <c r="Z224" s="84"/>
    </row>
    <row r="225" spans="1:26" ht="24.75" customHeight="1">
      <c r="A225" s="84"/>
      <c r="B225" s="2018" t="s">
        <v>2202</v>
      </c>
      <c r="C225" s="1941"/>
      <c r="D225" s="1941"/>
      <c r="E225" s="1941"/>
      <c r="F225" s="1941"/>
      <c r="G225" s="84"/>
      <c r="H225" s="1814">
        <f>'2a.Fin Performance (Detailed)'!G751</f>
        <v>0</v>
      </c>
      <c r="I225" s="1814">
        <f>'2a.Fin Performance (Detailed)'!H751</f>
        <v>0</v>
      </c>
      <c r="J225" s="1814">
        <f>'2a.Fin Performance (Detailed)'!I751</f>
        <v>0</v>
      </c>
      <c r="K225" s="1814">
        <f>'2a.Fin Performance (Detailed)'!J751</f>
        <v>0</v>
      </c>
      <c r="L225" s="1814">
        <f>'2a.Fin Performance (Detailed)'!K751</f>
        <v>0</v>
      </c>
      <c r="M225" s="1814">
        <f>'2a.Fin Performance (Detailed)'!L751</f>
        <v>0</v>
      </c>
      <c r="N225" s="1814">
        <f>'2a.Fin Performance (Detailed)'!M751</f>
        <v>0</v>
      </c>
      <c r="O225" s="1814">
        <f>'2a.Fin Performance (Detailed)'!N751</f>
        <v>0</v>
      </c>
      <c r="P225" s="84"/>
      <c r="Q225" s="84"/>
      <c r="R225" s="84"/>
      <c r="S225" s="84"/>
      <c r="T225" s="84"/>
      <c r="U225" s="84"/>
      <c r="V225" s="84"/>
      <c r="W225" s="84"/>
      <c r="X225" s="84"/>
      <c r="Y225" s="84"/>
      <c r="Z225" s="84"/>
    </row>
    <row r="226" spans="1:26" ht="24" customHeight="1">
      <c r="A226" s="84"/>
      <c r="B226" s="2018" t="s">
        <v>2203</v>
      </c>
      <c r="C226" s="1941"/>
      <c r="D226" s="1941"/>
      <c r="E226" s="1941"/>
      <c r="F226" s="1941"/>
      <c r="G226" s="84"/>
      <c r="H226" s="1814">
        <f>'2a.Fin Performance (Detailed)'!G752</f>
        <v>0</v>
      </c>
      <c r="I226" s="1814">
        <f>'2a.Fin Performance (Detailed)'!H752</f>
        <v>0</v>
      </c>
      <c r="J226" s="1814">
        <f>'2a.Fin Performance (Detailed)'!I752</f>
        <v>0</v>
      </c>
      <c r="K226" s="1814">
        <f>'2a.Fin Performance (Detailed)'!J752</f>
        <v>0</v>
      </c>
      <c r="L226" s="1814">
        <f>'2a.Fin Performance (Detailed)'!K752</f>
        <v>0</v>
      </c>
      <c r="M226" s="1814">
        <f>'2a.Fin Performance (Detailed)'!L752</f>
        <v>0</v>
      </c>
      <c r="N226" s="1814">
        <f>'2a.Fin Performance (Detailed)'!M752</f>
        <v>0</v>
      </c>
      <c r="O226" s="1814">
        <f>'2a.Fin Performance (Detailed)'!N752</f>
        <v>0</v>
      </c>
      <c r="P226" s="84"/>
      <c r="Q226" s="84"/>
      <c r="R226" s="84"/>
      <c r="S226" s="84"/>
      <c r="T226" s="84"/>
      <c r="U226" s="84"/>
      <c r="V226" s="84"/>
      <c r="W226" s="84"/>
      <c r="X226" s="84"/>
      <c r="Y226" s="84"/>
      <c r="Z226" s="84"/>
    </row>
    <row r="227" spans="1:26" ht="23.25" customHeight="1">
      <c r="A227" s="84"/>
      <c r="B227" s="2018" t="s">
        <v>2204</v>
      </c>
      <c r="C227" s="1941"/>
      <c r="D227" s="1941"/>
      <c r="E227" s="1941"/>
      <c r="F227" s="1941"/>
      <c r="G227" s="84"/>
      <c r="H227" s="1814">
        <f>'2a.Fin Performance (Detailed)'!G753</f>
        <v>0</v>
      </c>
      <c r="I227" s="1814">
        <f>'2a.Fin Performance (Detailed)'!H753</f>
        <v>0</v>
      </c>
      <c r="J227" s="1814">
        <f>'2a.Fin Performance (Detailed)'!I753</f>
        <v>0</v>
      </c>
      <c r="K227" s="1814">
        <f>'2a.Fin Performance (Detailed)'!J753</f>
        <v>0</v>
      </c>
      <c r="L227" s="1814">
        <f>'2a.Fin Performance (Detailed)'!K753</f>
        <v>0</v>
      </c>
      <c r="M227" s="1814">
        <f>'2a.Fin Performance (Detailed)'!L753</f>
        <v>0</v>
      </c>
      <c r="N227" s="1814">
        <f>'2a.Fin Performance (Detailed)'!M753</f>
        <v>0</v>
      </c>
      <c r="O227" s="1814">
        <f>'2a.Fin Performance (Detailed)'!N753</f>
        <v>0</v>
      </c>
      <c r="P227" s="84"/>
      <c r="Q227" s="84"/>
      <c r="R227" s="84"/>
      <c r="S227" s="84"/>
      <c r="T227" s="84"/>
      <c r="U227" s="84"/>
      <c r="V227" s="84"/>
      <c r="W227" s="84"/>
      <c r="X227" s="84"/>
      <c r="Y227" s="84"/>
      <c r="Z227" s="84"/>
    </row>
    <row r="228" spans="1:26" ht="26.25" customHeight="1">
      <c r="A228" s="84"/>
      <c r="B228" s="2018" t="s">
        <v>2205</v>
      </c>
      <c r="C228" s="1941"/>
      <c r="D228" s="1941"/>
      <c r="E228" s="1941"/>
      <c r="F228" s="1941"/>
      <c r="G228" s="84"/>
      <c r="H228" s="1814">
        <f>'2a.Fin Performance (Detailed)'!G754</f>
        <v>0</v>
      </c>
      <c r="I228" s="1814">
        <f>'2a.Fin Performance (Detailed)'!H754</f>
        <v>0</v>
      </c>
      <c r="J228" s="1814">
        <f>'2a.Fin Performance (Detailed)'!I754</f>
        <v>0</v>
      </c>
      <c r="K228" s="1814">
        <f>'2a.Fin Performance (Detailed)'!J754</f>
        <v>0</v>
      </c>
      <c r="L228" s="1814">
        <f>'2a.Fin Performance (Detailed)'!K754</f>
        <v>0</v>
      </c>
      <c r="M228" s="1814">
        <f>'2a.Fin Performance (Detailed)'!L754</f>
        <v>0</v>
      </c>
      <c r="N228" s="1814">
        <f>'2a.Fin Performance (Detailed)'!M754</f>
        <v>0</v>
      </c>
      <c r="O228" s="1814">
        <f>'2a.Fin Performance (Detailed)'!N754</f>
        <v>0</v>
      </c>
      <c r="P228" s="84"/>
      <c r="Q228" s="84"/>
      <c r="R228" s="84"/>
      <c r="S228" s="84"/>
      <c r="T228" s="84"/>
      <c r="U228" s="84"/>
      <c r="V228" s="84"/>
      <c r="W228" s="84"/>
      <c r="X228" s="84"/>
      <c r="Y228" s="84"/>
      <c r="Z228" s="84"/>
    </row>
    <row r="229" spans="1:26" ht="12" customHeight="1">
      <c r="A229" s="84"/>
      <c r="B229" s="84" t="s">
        <v>2206</v>
      </c>
      <c r="C229" s="84"/>
      <c r="D229" s="84"/>
      <c r="E229" s="84"/>
      <c r="F229" s="84"/>
      <c r="G229" s="84"/>
      <c r="H229" s="1814">
        <f>'2a.Fin Performance (Detailed)'!G755</f>
        <v>0</v>
      </c>
      <c r="I229" s="1814">
        <f>'2a.Fin Performance (Detailed)'!H755</f>
        <v>0</v>
      </c>
      <c r="J229" s="1814">
        <f>'2a.Fin Performance (Detailed)'!I755</f>
        <v>0</v>
      </c>
      <c r="K229" s="1814">
        <f>'2a.Fin Performance (Detailed)'!J755</f>
        <v>0</v>
      </c>
      <c r="L229" s="1814">
        <f>'2a.Fin Performance (Detailed)'!K755</f>
        <v>0</v>
      </c>
      <c r="M229" s="1814">
        <f>'2a.Fin Performance (Detailed)'!L755</f>
        <v>0</v>
      </c>
      <c r="N229" s="1814">
        <f>'2a.Fin Performance (Detailed)'!M755</f>
        <v>0</v>
      </c>
      <c r="O229" s="1814">
        <f>'2a.Fin Performance (Detailed)'!N755</f>
        <v>0</v>
      </c>
      <c r="P229" s="835">
        <f>'2a.Fin Performance (Detailed)'!O755</f>
        <v>0</v>
      </c>
      <c r="Q229" s="84"/>
      <c r="R229" s="84"/>
      <c r="S229" s="84"/>
      <c r="T229" s="84"/>
      <c r="U229" s="84"/>
      <c r="V229" s="84"/>
      <c r="W229" s="84"/>
      <c r="X229" s="84"/>
      <c r="Y229" s="84"/>
      <c r="Z229" s="84"/>
    </row>
    <row r="230" spans="1:26" ht="12" customHeight="1">
      <c r="A230" s="84"/>
      <c r="B230" s="84" t="s">
        <v>2207</v>
      </c>
      <c r="C230" s="84"/>
      <c r="D230" s="84"/>
      <c r="E230" s="84"/>
      <c r="F230" s="84"/>
      <c r="G230" s="84"/>
      <c r="H230" s="1814">
        <f>'2a.Fin Performance (Detailed)'!G756</f>
        <v>0</v>
      </c>
      <c r="I230" s="1814">
        <f>'2a.Fin Performance (Detailed)'!H756</f>
        <v>0</v>
      </c>
      <c r="J230" s="1814">
        <f>'2a.Fin Performance (Detailed)'!I756</f>
        <v>0</v>
      </c>
      <c r="K230" s="1814">
        <f>'2a.Fin Performance (Detailed)'!J756</f>
        <v>0</v>
      </c>
      <c r="L230" s="1814">
        <f>'2a.Fin Performance (Detailed)'!K756</f>
        <v>0</v>
      </c>
      <c r="M230" s="1814">
        <f>'2a.Fin Performance (Detailed)'!L756</f>
        <v>0</v>
      </c>
      <c r="N230" s="1814">
        <f>'2a.Fin Performance (Detailed)'!M756</f>
        <v>0</v>
      </c>
      <c r="O230" s="1814">
        <f>'2a.Fin Performance (Detailed)'!N756</f>
        <v>0</v>
      </c>
      <c r="P230" s="84"/>
      <c r="Q230" s="84"/>
      <c r="R230" s="84"/>
      <c r="S230" s="84"/>
      <c r="T230" s="84"/>
      <c r="U230" s="84"/>
      <c r="V230" s="84"/>
      <c r="W230" s="84"/>
      <c r="X230" s="84"/>
      <c r="Y230" s="84"/>
      <c r="Z230" s="84"/>
    </row>
    <row r="231" spans="1:26" ht="12" customHeight="1">
      <c r="A231" s="84"/>
      <c r="B231" s="84" t="s">
        <v>2254</v>
      </c>
      <c r="C231" s="84"/>
      <c r="D231" s="84"/>
      <c r="E231" s="84"/>
      <c r="F231" s="84"/>
      <c r="G231" s="84"/>
      <c r="H231" s="1814">
        <f>'2a.Fin Performance (Detailed)'!G757</f>
        <v>0</v>
      </c>
      <c r="I231" s="1814">
        <f>'2a.Fin Performance (Detailed)'!H757</f>
        <v>0</v>
      </c>
      <c r="J231" s="1814">
        <f>'2a.Fin Performance (Detailed)'!I757</f>
        <v>0</v>
      </c>
      <c r="K231" s="1814">
        <f>'2a.Fin Performance (Detailed)'!J757</f>
        <v>0</v>
      </c>
      <c r="L231" s="1814">
        <f>'2a.Fin Performance (Detailed)'!K757</f>
        <v>0</v>
      </c>
      <c r="M231" s="1814">
        <f>'2a.Fin Performance (Detailed)'!L757</f>
        <v>0</v>
      </c>
      <c r="N231" s="1814">
        <f>'2a.Fin Performance (Detailed)'!M757</f>
        <v>0</v>
      </c>
      <c r="O231" s="1814">
        <f>'2a.Fin Performance (Detailed)'!N757</f>
        <v>0</v>
      </c>
      <c r="P231" s="84"/>
      <c r="Q231" s="84"/>
      <c r="R231" s="84"/>
      <c r="S231" s="84"/>
      <c r="T231" s="84"/>
      <c r="U231" s="84"/>
      <c r="V231" s="84"/>
      <c r="W231" s="84"/>
      <c r="X231" s="84"/>
      <c r="Y231" s="84"/>
      <c r="Z231" s="84"/>
    </row>
    <row r="232" spans="1:26" ht="12" customHeight="1">
      <c r="A232" s="84"/>
      <c r="B232" s="1360" t="s">
        <v>318</v>
      </c>
      <c r="C232" s="84"/>
      <c r="D232" s="84"/>
      <c r="E232" s="84"/>
      <c r="F232" s="84"/>
      <c r="G232" s="84"/>
      <c r="H232" s="1814">
        <f>'2a.Fin Performance (Detailed)'!G758+'2a.Fin Performance (Detailed)'!G759+'2a.Fin Performance (Detailed)'!G760+'2a.Fin Performance (Detailed)'!G761+'2a.Fin Performance (Detailed)'!G762+'2a.Fin Performance (Detailed)'!G763</f>
        <v>0</v>
      </c>
      <c r="I232" s="1814">
        <f>'2a.Fin Performance (Detailed)'!H758+'2a.Fin Performance (Detailed)'!H759+'2a.Fin Performance (Detailed)'!H760+'2a.Fin Performance (Detailed)'!H761+'2a.Fin Performance (Detailed)'!H762+'2a.Fin Performance (Detailed)'!H763</f>
        <v>0</v>
      </c>
      <c r="J232" s="1814">
        <f>'2a.Fin Performance (Detailed)'!I758+'2a.Fin Performance (Detailed)'!I759+'2a.Fin Performance (Detailed)'!I760+'2a.Fin Performance (Detailed)'!I761+'2a.Fin Performance (Detailed)'!I762+'2a.Fin Performance (Detailed)'!I763</f>
        <v>0</v>
      </c>
      <c r="K232" s="1814">
        <f>'2a.Fin Performance (Detailed)'!J758+'2a.Fin Performance (Detailed)'!J759+'2a.Fin Performance (Detailed)'!J760+'2a.Fin Performance (Detailed)'!J761+'2a.Fin Performance (Detailed)'!J762+'2a.Fin Performance (Detailed)'!J763</f>
        <v>0</v>
      </c>
      <c r="L232" s="1814">
        <f>'2a.Fin Performance (Detailed)'!K758+'2a.Fin Performance (Detailed)'!K759+'2a.Fin Performance (Detailed)'!K760+'2a.Fin Performance (Detailed)'!K761+'2a.Fin Performance (Detailed)'!K762+'2a.Fin Performance (Detailed)'!K763</f>
        <v>0</v>
      </c>
      <c r="M232" s="1814">
        <f>'2a.Fin Performance (Detailed)'!L758+'2a.Fin Performance (Detailed)'!L759+'2a.Fin Performance (Detailed)'!L760+'2a.Fin Performance (Detailed)'!L761+'2a.Fin Performance (Detailed)'!L762+'2a.Fin Performance (Detailed)'!L763</f>
        <v>0</v>
      </c>
      <c r="N232" s="1814">
        <f>'2a.Fin Performance (Detailed)'!M758+'2a.Fin Performance (Detailed)'!M759+'2a.Fin Performance (Detailed)'!M760+'2a.Fin Performance (Detailed)'!M761+'2a.Fin Performance (Detailed)'!M762+'2a.Fin Performance (Detailed)'!M763</f>
        <v>0</v>
      </c>
      <c r="O232" s="1814">
        <f>'2a.Fin Performance (Detailed)'!N758+'2a.Fin Performance (Detailed)'!N759+'2a.Fin Performance (Detailed)'!N760+'2a.Fin Performance (Detailed)'!N761+'2a.Fin Performance (Detailed)'!N762+'2a.Fin Performance (Detailed)'!N763</f>
        <v>0</v>
      </c>
      <c r="P232" s="84"/>
      <c r="Q232" s="84"/>
      <c r="R232" s="84"/>
      <c r="S232" s="84"/>
      <c r="T232" s="84"/>
      <c r="U232" s="84"/>
      <c r="V232" s="84"/>
      <c r="W232" s="84"/>
      <c r="X232" s="84"/>
      <c r="Y232" s="84"/>
      <c r="Z232" s="84"/>
    </row>
    <row r="233" spans="1:26" ht="12" customHeight="1">
      <c r="A233" s="13"/>
      <c r="B233" s="13" t="s">
        <v>232</v>
      </c>
      <c r="C233" s="13"/>
      <c r="D233" s="13"/>
      <c r="E233" s="13"/>
      <c r="F233" s="13"/>
      <c r="G233" s="13"/>
      <c r="H233" s="1815">
        <f t="shared" ref="H233:O233" si="16">SUM(H223:H232)</f>
        <v>0</v>
      </c>
      <c r="I233" s="1815">
        <f t="shared" si="16"/>
        <v>0</v>
      </c>
      <c r="J233" s="1815">
        <f t="shared" si="16"/>
        <v>0</v>
      </c>
      <c r="K233" s="1815">
        <f t="shared" si="16"/>
        <v>0</v>
      </c>
      <c r="L233" s="1815">
        <f t="shared" si="16"/>
        <v>0</v>
      </c>
      <c r="M233" s="1815">
        <f t="shared" si="16"/>
        <v>0</v>
      </c>
      <c r="N233" s="1815">
        <f t="shared" si="16"/>
        <v>0</v>
      </c>
      <c r="O233" s="1815">
        <f t="shared" si="16"/>
        <v>0</v>
      </c>
      <c r="P233" s="13"/>
      <c r="Q233" s="13"/>
      <c r="R233" s="13"/>
      <c r="S233" s="13"/>
      <c r="T233" s="13"/>
      <c r="U233" s="13"/>
      <c r="V233" s="13"/>
      <c r="W233" s="13"/>
      <c r="X233" s="13"/>
      <c r="Y233" s="13"/>
      <c r="Z233" s="13"/>
    </row>
    <row r="234" spans="1:26" ht="12" customHeight="1">
      <c r="A234" s="84"/>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row>
    <row r="235" spans="1:26" ht="12" hidden="1" customHeight="1">
      <c r="A235" s="84"/>
      <c r="B235" s="286" t="s">
        <v>2255</v>
      </c>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row>
    <row r="236" spans="1:26" ht="12" customHeight="1">
      <c r="A236" s="12" t="s">
        <v>2736</v>
      </c>
      <c r="B236" s="13" t="s">
        <v>131</v>
      </c>
      <c r="C236" s="84"/>
      <c r="D236" s="84"/>
      <c r="E236" s="84"/>
      <c r="F236" s="84"/>
      <c r="G236" s="84"/>
      <c r="H236" s="84"/>
      <c r="I236" s="84"/>
      <c r="J236" s="84"/>
      <c r="K236" s="84"/>
      <c r="L236" s="84"/>
      <c r="M236" s="84"/>
      <c r="N236" s="84"/>
      <c r="O236" s="84"/>
      <c r="P236" s="84" t="s">
        <v>2256</v>
      </c>
      <c r="Q236" s="84"/>
      <c r="R236" s="84"/>
      <c r="S236" s="84"/>
      <c r="T236" s="84"/>
      <c r="U236" s="84"/>
      <c r="V236" s="84"/>
      <c r="W236" s="84"/>
      <c r="X236" s="84"/>
      <c r="Y236" s="84"/>
      <c r="Z236" s="84"/>
    </row>
    <row r="237" spans="1:26" ht="12" customHeight="1">
      <c r="A237" s="13"/>
      <c r="B237" s="13"/>
      <c r="C237" s="84"/>
      <c r="D237" s="84"/>
      <c r="E237" s="84"/>
      <c r="F237" s="84"/>
      <c r="G237" s="84"/>
      <c r="H237" s="2139" t="s">
        <v>931</v>
      </c>
      <c r="I237" s="2075"/>
      <c r="J237" s="2075"/>
      <c r="K237" s="2051"/>
      <c r="L237" s="2139" t="s">
        <v>931</v>
      </c>
      <c r="M237" s="2075"/>
      <c r="N237" s="2075"/>
      <c r="O237" s="2075"/>
      <c r="P237" s="84"/>
      <c r="Q237" s="84"/>
      <c r="R237" s="84"/>
      <c r="S237" s="84"/>
      <c r="T237" s="84"/>
      <c r="U237" s="84"/>
      <c r="V237" s="84"/>
      <c r="W237" s="84"/>
      <c r="X237" s="84"/>
      <c r="Y237" s="84"/>
      <c r="Z237" s="84"/>
    </row>
    <row r="238" spans="1:26" ht="12" customHeight="1">
      <c r="A238" s="13"/>
      <c r="B238" s="84"/>
      <c r="C238" s="84"/>
      <c r="D238" s="84"/>
      <c r="E238" s="84"/>
      <c r="F238" s="84"/>
      <c r="G238" s="84"/>
      <c r="H238" s="2137">
        <v>44742</v>
      </c>
      <c r="I238" s="2138"/>
      <c r="J238" s="2138"/>
      <c r="K238" s="2053"/>
      <c r="L238" s="2137">
        <v>44377</v>
      </c>
      <c r="M238" s="2138"/>
      <c r="N238" s="2138"/>
      <c r="O238" s="2138"/>
      <c r="P238" s="84"/>
      <c r="Q238" s="84"/>
      <c r="R238" s="84"/>
      <c r="S238" s="84"/>
      <c r="T238" s="84"/>
      <c r="U238" s="84"/>
      <c r="V238" s="84"/>
      <c r="W238" s="84"/>
      <c r="X238" s="84"/>
      <c r="Y238" s="84"/>
      <c r="Z238" s="84"/>
    </row>
    <row r="239" spans="1:26" ht="36">
      <c r="A239" s="13"/>
      <c r="B239" s="84"/>
      <c r="C239" s="84"/>
      <c r="D239" s="84"/>
      <c r="E239" s="84"/>
      <c r="F239" s="84"/>
      <c r="G239" s="84"/>
      <c r="H239" s="92" t="s">
        <v>138</v>
      </c>
      <c r="I239" s="92" t="s">
        <v>597</v>
      </c>
      <c r="J239" s="92" t="s">
        <v>140</v>
      </c>
      <c r="K239" s="92" t="s">
        <v>816</v>
      </c>
      <c r="L239" s="92" t="s">
        <v>972</v>
      </c>
      <c r="M239" s="92" t="s">
        <v>597</v>
      </c>
      <c r="N239" s="92" t="s">
        <v>140</v>
      </c>
      <c r="O239" s="92" t="s">
        <v>816</v>
      </c>
      <c r="P239" s="84"/>
      <c r="Q239" s="84"/>
      <c r="R239" s="84"/>
      <c r="S239" s="84"/>
      <c r="T239" s="84"/>
      <c r="U239" s="84"/>
      <c r="V239" s="84"/>
      <c r="W239" s="84"/>
      <c r="X239" s="84"/>
      <c r="Y239" s="84"/>
      <c r="Z239" s="84"/>
    </row>
    <row r="240" spans="1:26" ht="12" customHeight="1">
      <c r="A240" s="13"/>
      <c r="B240" s="84"/>
      <c r="C240" s="84"/>
      <c r="D240" s="84"/>
      <c r="E240" s="84"/>
      <c r="F240" s="84"/>
      <c r="G240" s="84"/>
      <c r="H240" s="94" t="s">
        <v>142</v>
      </c>
      <c r="I240" s="94" t="s">
        <v>142</v>
      </c>
      <c r="J240" s="94" t="s">
        <v>142</v>
      </c>
      <c r="K240" s="94" t="s">
        <v>142</v>
      </c>
      <c r="L240" s="94" t="s">
        <v>142</v>
      </c>
      <c r="M240" s="94" t="s">
        <v>142</v>
      </c>
      <c r="N240" s="94" t="s">
        <v>142</v>
      </c>
      <c r="O240" s="94" t="s">
        <v>142</v>
      </c>
      <c r="P240" s="84"/>
      <c r="Q240" s="84"/>
      <c r="R240" s="84"/>
      <c r="S240" s="84"/>
      <c r="T240" s="84"/>
      <c r="U240" s="84"/>
      <c r="V240" s="84"/>
      <c r="W240" s="84"/>
      <c r="X240" s="84"/>
      <c r="Y240" s="84"/>
      <c r="Z240" s="84"/>
    </row>
    <row r="241" spans="1:26">
      <c r="A241" s="13"/>
      <c r="B241" s="84" t="s">
        <v>1727</v>
      </c>
      <c r="C241" s="84"/>
      <c r="D241" s="84"/>
      <c r="E241" s="84"/>
      <c r="F241" s="84"/>
      <c r="G241" s="84"/>
      <c r="H241" s="1814">
        <f>-'2a.Fin Performance (Detailed)'!G779</f>
        <v>0</v>
      </c>
      <c r="I241" s="1814">
        <f>-'2a.Fin Performance (Detailed)'!H779</f>
        <v>0</v>
      </c>
      <c r="J241" s="1814">
        <f>-'2a.Fin Performance (Detailed)'!I779</f>
        <v>0</v>
      </c>
      <c r="K241" s="1814">
        <f>-'2a.Fin Performance (Detailed)'!J779</f>
        <v>0</v>
      </c>
      <c r="L241" s="1814">
        <f>-'2a.Fin Performance (Detailed)'!K779</f>
        <v>0</v>
      </c>
      <c r="M241" s="1814">
        <f>-'2a.Fin Performance (Detailed)'!L779</f>
        <v>0</v>
      </c>
      <c r="N241" s="1814">
        <f>-'2a.Fin Performance (Detailed)'!M779</f>
        <v>0</v>
      </c>
      <c r="O241" s="1814">
        <f>-'2a.Fin Performance (Detailed)'!N779</f>
        <v>0</v>
      </c>
      <c r="P241" s="84"/>
      <c r="Q241" s="84"/>
      <c r="R241" s="84"/>
      <c r="S241" s="84"/>
      <c r="T241" s="84"/>
      <c r="U241" s="84"/>
      <c r="V241" s="84"/>
      <c r="W241" s="84"/>
      <c r="X241" s="84"/>
      <c r="Y241" s="84"/>
      <c r="Z241" s="84"/>
    </row>
    <row r="242" spans="1:26" ht="24.75" customHeight="1">
      <c r="A242" s="13"/>
      <c r="B242" s="2018" t="s">
        <v>2215</v>
      </c>
      <c r="C242" s="1941"/>
      <c r="D242" s="1941"/>
      <c r="E242" s="1941"/>
      <c r="F242" s="1941"/>
      <c r="G242" s="84"/>
      <c r="H242" s="1814">
        <f>-'2a.Fin Performance (Detailed)'!G780</f>
        <v>0</v>
      </c>
      <c r="I242" s="1814">
        <f>-'2a.Fin Performance (Detailed)'!H780</f>
        <v>0</v>
      </c>
      <c r="J242" s="1814">
        <f>-'2a.Fin Performance (Detailed)'!I780</f>
        <v>0</v>
      </c>
      <c r="K242" s="1814">
        <f>-'2a.Fin Performance (Detailed)'!J780</f>
        <v>0</v>
      </c>
      <c r="L242" s="1814">
        <f>-'2a.Fin Performance (Detailed)'!K780</f>
        <v>0</v>
      </c>
      <c r="M242" s="1814">
        <f>-'2a.Fin Performance (Detailed)'!L780</f>
        <v>0</v>
      </c>
      <c r="N242" s="1814">
        <f>-'2a.Fin Performance (Detailed)'!M780</f>
        <v>0</v>
      </c>
      <c r="O242" s="1814">
        <f>-'2a.Fin Performance (Detailed)'!N780</f>
        <v>0</v>
      </c>
      <c r="P242" s="84"/>
      <c r="Q242" s="84"/>
      <c r="R242" s="84"/>
      <c r="S242" s="84"/>
      <c r="T242" s="84"/>
      <c r="U242" s="84"/>
      <c r="V242" s="84"/>
      <c r="W242" s="84"/>
      <c r="X242" s="84"/>
      <c r="Y242" s="84"/>
      <c r="Z242" s="84"/>
    </row>
    <row r="243" spans="1:26" ht="26.25" customHeight="1">
      <c r="A243" s="13"/>
      <c r="B243" s="2018" t="s">
        <v>1729</v>
      </c>
      <c r="C243" s="1941"/>
      <c r="D243" s="1941"/>
      <c r="E243" s="1941"/>
      <c r="F243" s="1941"/>
      <c r="G243" s="84"/>
      <c r="H243" s="1814">
        <f>-'2a.Fin Performance (Detailed)'!G781</f>
        <v>0</v>
      </c>
      <c r="I243" s="1814">
        <f>-'2a.Fin Performance (Detailed)'!H781</f>
        <v>0</v>
      </c>
      <c r="J243" s="1814">
        <f>-'2a.Fin Performance (Detailed)'!I781</f>
        <v>0</v>
      </c>
      <c r="K243" s="1814">
        <f>-'2a.Fin Performance (Detailed)'!J781</f>
        <v>0</v>
      </c>
      <c r="L243" s="1814">
        <f>-'2a.Fin Performance (Detailed)'!K781</f>
        <v>0</v>
      </c>
      <c r="M243" s="1814">
        <f>-'2a.Fin Performance (Detailed)'!L781</f>
        <v>0</v>
      </c>
      <c r="N243" s="1814">
        <f>-'2a.Fin Performance (Detailed)'!M781</f>
        <v>0</v>
      </c>
      <c r="O243" s="1814">
        <f>-'2a.Fin Performance (Detailed)'!N781</f>
        <v>0</v>
      </c>
      <c r="P243" s="84"/>
      <c r="Q243" s="84"/>
      <c r="R243" s="84"/>
      <c r="S243" s="84"/>
      <c r="T243" s="84"/>
      <c r="U243" s="84"/>
      <c r="V243" s="84"/>
      <c r="W243" s="84"/>
      <c r="X243" s="84"/>
      <c r="Y243" s="84"/>
      <c r="Z243" s="84"/>
    </row>
    <row r="244" spans="1:26" ht="23.25" customHeight="1">
      <c r="A244" s="13"/>
      <c r="B244" s="2018" t="s">
        <v>1730</v>
      </c>
      <c r="C244" s="1941"/>
      <c r="D244" s="1941"/>
      <c r="E244" s="1941"/>
      <c r="F244" s="1941"/>
      <c r="G244" s="84"/>
      <c r="H244" s="1814">
        <f>-'2a.Fin Performance (Detailed)'!G782</f>
        <v>0</v>
      </c>
      <c r="I244" s="1814">
        <f>-'2a.Fin Performance (Detailed)'!H782</f>
        <v>0</v>
      </c>
      <c r="J244" s="1814">
        <f>-'2a.Fin Performance (Detailed)'!I782</f>
        <v>0</v>
      </c>
      <c r="K244" s="1814">
        <f>-'2a.Fin Performance (Detailed)'!J782</f>
        <v>0</v>
      </c>
      <c r="L244" s="1814">
        <f>-'2a.Fin Performance (Detailed)'!K782</f>
        <v>0</v>
      </c>
      <c r="M244" s="1814">
        <f>-'2a.Fin Performance (Detailed)'!L782</f>
        <v>0</v>
      </c>
      <c r="N244" s="1814">
        <f>-'2a.Fin Performance (Detailed)'!M782</f>
        <v>0</v>
      </c>
      <c r="O244" s="1814">
        <f>-'2a.Fin Performance (Detailed)'!N782</f>
        <v>0</v>
      </c>
      <c r="P244" s="84"/>
      <c r="Q244" s="84"/>
      <c r="R244" s="84"/>
      <c r="S244" s="84"/>
      <c r="T244" s="84"/>
      <c r="U244" s="84"/>
      <c r="V244" s="84"/>
      <c r="W244" s="84"/>
      <c r="X244" s="84"/>
      <c r="Y244" s="84"/>
      <c r="Z244" s="84"/>
    </row>
    <row r="245" spans="1:26" ht="26.25" customHeight="1">
      <c r="A245" s="13"/>
      <c r="B245" s="2018" t="s">
        <v>2218</v>
      </c>
      <c r="C245" s="1941"/>
      <c r="D245" s="1941"/>
      <c r="E245" s="1941"/>
      <c r="F245" s="1941"/>
      <c r="G245" s="84"/>
      <c r="H245" s="1814">
        <f>-'2a.Fin Performance (Detailed)'!G783</f>
        <v>0</v>
      </c>
      <c r="I245" s="1814">
        <f>-'2a.Fin Performance (Detailed)'!H783</f>
        <v>0</v>
      </c>
      <c r="J245" s="1814">
        <f>-'2a.Fin Performance (Detailed)'!I783</f>
        <v>0</v>
      </c>
      <c r="K245" s="1814">
        <f>-'2a.Fin Performance (Detailed)'!J783</f>
        <v>0</v>
      </c>
      <c r="L245" s="1814">
        <f>-'2a.Fin Performance (Detailed)'!K783</f>
        <v>0</v>
      </c>
      <c r="M245" s="1814">
        <f>-'2a.Fin Performance (Detailed)'!L783</f>
        <v>0</v>
      </c>
      <c r="N245" s="1814">
        <f>-'2a.Fin Performance (Detailed)'!M783</f>
        <v>0</v>
      </c>
      <c r="O245" s="1814">
        <f>-'2a.Fin Performance (Detailed)'!N783</f>
        <v>0</v>
      </c>
      <c r="P245" s="1814">
        <f>-'2a.Fin Performance (Detailed)'!O783</f>
        <v>0</v>
      </c>
      <c r="Q245" s="84"/>
      <c r="R245" s="84"/>
      <c r="S245" s="84"/>
      <c r="T245" s="84"/>
      <c r="U245" s="84"/>
      <c r="V245" s="84"/>
      <c r="W245" s="84"/>
      <c r="X245" s="84"/>
      <c r="Y245" s="84"/>
      <c r="Z245" s="84"/>
    </row>
    <row r="246" spans="1:26" s="1078" customFormat="1" ht="26.25" customHeight="1">
      <c r="A246" s="13"/>
      <c r="B246" s="2140" t="s">
        <v>3070</v>
      </c>
      <c r="C246" s="2141"/>
      <c r="D246" s="2141"/>
      <c r="E246" s="2141"/>
      <c r="F246" s="2141"/>
      <c r="G246" s="84"/>
      <c r="H246" s="1814">
        <f>-SUM('2a.Fin Performance (Detailed)'!G784+'2a.Fin Performance (Detailed)'!G785+'2a.Fin Performance (Detailed)'!G786+'2a.Fin Performance (Detailed)'!G787+'2a.Fin Performance (Detailed)'!G788)</f>
        <v>0</v>
      </c>
      <c r="I246" s="1814">
        <f>-SUM('2a.Fin Performance (Detailed)'!H784+'2a.Fin Performance (Detailed)'!H785+'2a.Fin Performance (Detailed)'!H786+'2a.Fin Performance (Detailed)'!H787+'2a.Fin Performance (Detailed)'!H788)</f>
        <v>0</v>
      </c>
      <c r="J246" s="1814">
        <f>-SUM('2a.Fin Performance (Detailed)'!I784+'2a.Fin Performance (Detailed)'!I785+'2a.Fin Performance (Detailed)'!I786+'2a.Fin Performance (Detailed)'!I787+'2a.Fin Performance (Detailed)'!I788)</f>
        <v>0</v>
      </c>
      <c r="K246" s="1814">
        <f>-SUM('2a.Fin Performance (Detailed)'!J784+'2a.Fin Performance (Detailed)'!J785+'2a.Fin Performance (Detailed)'!J786+'2a.Fin Performance (Detailed)'!J787+'2a.Fin Performance (Detailed)'!J788)</f>
        <v>0</v>
      </c>
      <c r="L246" s="1814">
        <f>-SUM('2a.Fin Performance (Detailed)'!K784+'2a.Fin Performance (Detailed)'!K785+'2a.Fin Performance (Detailed)'!K786+'2a.Fin Performance (Detailed)'!K787+'2a.Fin Performance (Detailed)'!K788)</f>
        <v>0</v>
      </c>
      <c r="M246" s="1814">
        <f>-SUM('2a.Fin Performance (Detailed)'!L784+'2a.Fin Performance (Detailed)'!L785+'2a.Fin Performance (Detailed)'!L786+'2a.Fin Performance (Detailed)'!L787+'2a.Fin Performance (Detailed)'!L788)</f>
        <v>0</v>
      </c>
      <c r="N246" s="1814">
        <f>-SUM('2a.Fin Performance (Detailed)'!M784+'2a.Fin Performance (Detailed)'!M785+'2a.Fin Performance (Detailed)'!M786+'2a.Fin Performance (Detailed)'!M787+'2a.Fin Performance (Detailed)'!M788)</f>
        <v>0</v>
      </c>
      <c r="O246" s="1814">
        <f>-SUM('2a.Fin Performance (Detailed)'!N784+'2a.Fin Performance (Detailed)'!N785+'2a.Fin Performance (Detailed)'!N786+'2a.Fin Performance (Detailed)'!N787+'2a.Fin Performance (Detailed)'!N788)</f>
        <v>0</v>
      </c>
      <c r="P246" s="84"/>
      <c r="Q246" s="84"/>
      <c r="R246" s="84"/>
      <c r="S246" s="84"/>
      <c r="T246" s="84"/>
      <c r="U246" s="84"/>
      <c r="V246" s="84"/>
      <c r="W246" s="84"/>
      <c r="X246" s="84"/>
      <c r="Y246" s="84"/>
      <c r="Z246" s="84"/>
    </row>
    <row r="247" spans="1:26">
      <c r="A247" s="13"/>
      <c r="B247" s="2018" t="s">
        <v>1732</v>
      </c>
      <c r="C247" s="1941"/>
      <c r="D247" s="1941"/>
      <c r="E247" s="1941"/>
      <c r="F247" s="1941"/>
      <c r="G247" s="84"/>
      <c r="H247" s="1814">
        <f>-'2a.Fin Performance (Detailed)'!G789</f>
        <v>0</v>
      </c>
      <c r="I247" s="1814">
        <f>-'2a.Fin Performance (Detailed)'!H789</f>
        <v>0</v>
      </c>
      <c r="J247" s="1814">
        <f>-'2a.Fin Performance (Detailed)'!I789</f>
        <v>0</v>
      </c>
      <c r="K247" s="1814">
        <f>-'2a.Fin Performance (Detailed)'!J789</f>
        <v>0</v>
      </c>
      <c r="L247" s="1814">
        <f>-'2a.Fin Performance (Detailed)'!K789</f>
        <v>0</v>
      </c>
      <c r="M247" s="1814">
        <f>-'2a.Fin Performance (Detailed)'!L789</f>
        <v>0</v>
      </c>
      <c r="N247" s="1814">
        <f>-'2a.Fin Performance (Detailed)'!M789</f>
        <v>0</v>
      </c>
      <c r="O247" s="1814">
        <f>-'2a.Fin Performance (Detailed)'!N789</f>
        <v>0</v>
      </c>
      <c r="P247" s="84"/>
      <c r="Q247" s="84"/>
      <c r="R247" s="84"/>
      <c r="S247" s="84"/>
      <c r="T247" s="84"/>
      <c r="U247" s="84"/>
      <c r="V247" s="84"/>
      <c r="W247" s="84"/>
      <c r="X247" s="84"/>
      <c r="Y247" s="84"/>
      <c r="Z247" s="84"/>
    </row>
    <row r="248" spans="1:26">
      <c r="A248" s="13"/>
      <c r="B248" s="84" t="s">
        <v>1733</v>
      </c>
      <c r="C248" s="84"/>
      <c r="D248" s="84"/>
      <c r="E248" s="84"/>
      <c r="F248" s="84"/>
      <c r="G248" s="84"/>
      <c r="H248" s="1814">
        <f>-'2a.Fin Performance (Detailed)'!G790</f>
        <v>0</v>
      </c>
      <c r="I248" s="1814">
        <f>-'2a.Fin Performance (Detailed)'!H790</f>
        <v>0</v>
      </c>
      <c r="J248" s="1814">
        <f>-'2a.Fin Performance (Detailed)'!I790</f>
        <v>0</v>
      </c>
      <c r="K248" s="1814">
        <f>-'2a.Fin Performance (Detailed)'!J790</f>
        <v>0</v>
      </c>
      <c r="L248" s="1814">
        <f>-'2a.Fin Performance (Detailed)'!K790</f>
        <v>0</v>
      </c>
      <c r="M248" s="1814">
        <f>-'2a.Fin Performance (Detailed)'!L790</f>
        <v>0</v>
      </c>
      <c r="N248" s="1814">
        <f>-'2a.Fin Performance (Detailed)'!M790</f>
        <v>0</v>
      </c>
      <c r="O248" s="1814">
        <f>-'2a.Fin Performance (Detailed)'!N790</f>
        <v>0</v>
      </c>
      <c r="P248" s="84"/>
      <c r="Q248" s="84"/>
      <c r="R248" s="84"/>
      <c r="S248" s="84"/>
      <c r="T248" s="84"/>
      <c r="U248" s="84"/>
      <c r="V248" s="84"/>
      <c r="W248" s="84"/>
      <c r="X248" s="84"/>
      <c r="Y248" s="84"/>
      <c r="Z248" s="84"/>
    </row>
    <row r="249" spans="1:26" ht="24.75" customHeight="1">
      <c r="A249" s="13"/>
      <c r="B249" s="2018" t="s">
        <v>1734</v>
      </c>
      <c r="C249" s="1941"/>
      <c r="D249" s="1941"/>
      <c r="E249" s="1941"/>
      <c r="F249" s="1941"/>
      <c r="G249" s="84"/>
      <c r="H249" s="1814">
        <f>-'2a.Fin Performance (Detailed)'!G791</f>
        <v>0</v>
      </c>
      <c r="I249" s="1814">
        <f>-'2a.Fin Performance (Detailed)'!H791</f>
        <v>0</v>
      </c>
      <c r="J249" s="1814">
        <f>-'2a.Fin Performance (Detailed)'!I791</f>
        <v>0</v>
      </c>
      <c r="K249" s="1814">
        <f>-'2a.Fin Performance (Detailed)'!J791</f>
        <v>0</v>
      </c>
      <c r="L249" s="1814">
        <f>-'2a.Fin Performance (Detailed)'!K791</f>
        <v>0</v>
      </c>
      <c r="M249" s="1814">
        <f>-'2a.Fin Performance (Detailed)'!L791</f>
        <v>0</v>
      </c>
      <c r="N249" s="1814">
        <f>-'2a.Fin Performance (Detailed)'!M791</f>
        <v>0</v>
      </c>
      <c r="O249" s="1814">
        <f>-'2a.Fin Performance (Detailed)'!N791</f>
        <v>0</v>
      </c>
      <c r="P249" s="84"/>
      <c r="Q249" s="84"/>
      <c r="R249" s="84"/>
      <c r="S249" s="84"/>
      <c r="T249" s="84"/>
      <c r="U249" s="84"/>
      <c r="V249" s="84"/>
      <c r="W249" s="84"/>
      <c r="X249" s="84"/>
      <c r="Y249" s="84"/>
      <c r="Z249" s="84"/>
    </row>
    <row r="250" spans="1:26" ht="27" customHeight="1">
      <c r="A250" s="13"/>
      <c r="B250" s="2018" t="s">
        <v>1735</v>
      </c>
      <c r="C250" s="1941"/>
      <c r="D250" s="1941"/>
      <c r="E250" s="1941"/>
      <c r="F250" s="1941"/>
      <c r="G250" s="84"/>
      <c r="H250" s="1814">
        <f>-'2a.Fin Performance (Detailed)'!G792</f>
        <v>0</v>
      </c>
      <c r="I250" s="1814">
        <f>-'2a.Fin Performance (Detailed)'!H792</f>
        <v>0</v>
      </c>
      <c r="J250" s="1814">
        <f>-'2a.Fin Performance (Detailed)'!I792</f>
        <v>0</v>
      </c>
      <c r="K250" s="1814">
        <f>-'2a.Fin Performance (Detailed)'!J792</f>
        <v>0</v>
      </c>
      <c r="L250" s="1814">
        <f>-'2a.Fin Performance (Detailed)'!K792</f>
        <v>0</v>
      </c>
      <c r="M250" s="1814">
        <f>-'2a.Fin Performance (Detailed)'!L792</f>
        <v>0</v>
      </c>
      <c r="N250" s="1814">
        <f>-'2a.Fin Performance (Detailed)'!M792</f>
        <v>0</v>
      </c>
      <c r="O250" s="1814">
        <f>-'2a.Fin Performance (Detailed)'!N792</f>
        <v>0</v>
      </c>
      <c r="P250" s="84"/>
      <c r="Q250" s="84"/>
      <c r="R250" s="84"/>
      <c r="S250" s="84"/>
      <c r="T250" s="84"/>
      <c r="U250" s="84"/>
      <c r="V250" s="84"/>
      <c r="W250" s="84"/>
      <c r="X250" s="84"/>
      <c r="Y250" s="84"/>
      <c r="Z250" s="84"/>
    </row>
    <row r="251" spans="1:26" ht="12" customHeight="1">
      <c r="A251" s="13"/>
      <c r="B251" s="13" t="s">
        <v>232</v>
      </c>
      <c r="C251" s="13"/>
      <c r="D251" s="13"/>
      <c r="E251" s="13"/>
      <c r="F251" s="13"/>
      <c r="G251" s="13"/>
      <c r="H251" s="1650">
        <f>SUM(H241:H250)</f>
        <v>0</v>
      </c>
      <c r="I251" s="1650">
        <f t="shared" ref="I251:O251" si="17">SUM(I241:I250)</f>
        <v>0</v>
      </c>
      <c r="J251" s="1650">
        <f t="shared" si="17"/>
        <v>0</v>
      </c>
      <c r="K251" s="1650">
        <f t="shared" si="17"/>
        <v>0</v>
      </c>
      <c r="L251" s="1650">
        <f t="shared" si="17"/>
        <v>0</v>
      </c>
      <c r="M251" s="1650">
        <f t="shared" si="17"/>
        <v>0</v>
      </c>
      <c r="N251" s="1650">
        <f t="shared" si="17"/>
        <v>0</v>
      </c>
      <c r="O251" s="1650">
        <f t="shared" si="17"/>
        <v>0</v>
      </c>
      <c r="P251" s="13"/>
      <c r="Q251" s="13"/>
      <c r="R251" s="13"/>
      <c r="S251" s="13"/>
      <c r="T251" s="13"/>
      <c r="U251" s="13"/>
      <c r="V251" s="13"/>
      <c r="W251" s="13"/>
      <c r="X251" s="13"/>
      <c r="Y251" s="13"/>
      <c r="Z251" s="13"/>
    </row>
    <row r="252" spans="1:26" ht="12" customHeight="1">
      <c r="A252" s="13"/>
      <c r="B252" s="84"/>
      <c r="C252" s="84"/>
      <c r="D252" s="84"/>
      <c r="E252" s="84"/>
      <c r="F252" s="84"/>
      <c r="G252" s="84"/>
      <c r="H252" s="171"/>
      <c r="I252" s="171"/>
      <c r="J252" s="171"/>
      <c r="K252" s="171"/>
      <c r="L252" s="171"/>
      <c r="M252" s="171"/>
      <c r="N252" s="171"/>
      <c r="O252" s="171"/>
      <c r="P252" s="84"/>
      <c r="Q252" s="84"/>
      <c r="R252" s="84"/>
      <c r="S252" s="84"/>
      <c r="T252" s="84"/>
      <c r="U252" s="84"/>
      <c r="V252" s="84"/>
      <c r="W252" s="84"/>
      <c r="X252" s="84"/>
      <c r="Y252" s="84"/>
      <c r="Z252" s="84"/>
    </row>
    <row r="253" spans="1:26" ht="12" customHeight="1">
      <c r="A253" s="84"/>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row>
    <row r="254" spans="1:26" ht="12" customHeight="1">
      <c r="A254" s="84"/>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row>
    <row r="255" spans="1:26" ht="12" customHeight="1">
      <c r="A255" s="84"/>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row>
    <row r="256" spans="1:26" ht="12" customHeight="1">
      <c r="A256" s="84"/>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row>
    <row r="257" spans="1:26" ht="12" customHeight="1">
      <c r="A257" s="84"/>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row>
    <row r="258" spans="1:26" ht="12" customHeight="1">
      <c r="A258" s="84"/>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row>
    <row r="259" spans="1:26" ht="12" customHeight="1">
      <c r="A259" s="84"/>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row>
    <row r="260" spans="1:26" ht="12" customHeight="1">
      <c r="A260" s="84"/>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row>
    <row r="261" spans="1:26" ht="12" customHeight="1">
      <c r="A261" s="84"/>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row>
    <row r="262" spans="1:26" ht="12" customHeight="1">
      <c r="A262" s="84"/>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row>
    <row r="263" spans="1:26" ht="12" customHeight="1">
      <c r="A263" s="84"/>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row>
    <row r="264" spans="1:26" ht="12" customHeight="1">
      <c r="A264" s="84"/>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row>
    <row r="265" spans="1:26" ht="12" customHeight="1">
      <c r="A265" s="84"/>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row>
    <row r="266" spans="1:26" ht="12" customHeight="1">
      <c r="A266" s="84"/>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row>
    <row r="267" spans="1:26" ht="12" customHeight="1">
      <c r="A267" s="84"/>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row>
    <row r="268" spans="1:26" ht="12" customHeight="1">
      <c r="A268" s="84"/>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row>
    <row r="269" spans="1:26" ht="12" customHeight="1">
      <c r="A269" s="84"/>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row>
    <row r="270" spans="1:26" ht="12" customHeight="1">
      <c r="A270" s="84"/>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row>
    <row r="271" spans="1:26" ht="12" customHeight="1">
      <c r="A271" s="84"/>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row>
    <row r="272" spans="1:26" ht="12" customHeight="1">
      <c r="A272" s="84"/>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row>
    <row r="273" spans="1:26" ht="12" customHeight="1">
      <c r="A273" s="84"/>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row>
    <row r="274" spans="1:26" ht="12" customHeight="1">
      <c r="A274" s="84"/>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row>
    <row r="275" spans="1:26" ht="12" customHeight="1">
      <c r="A275" s="84"/>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row>
    <row r="276" spans="1:26" ht="12" customHeight="1">
      <c r="A276" s="84"/>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row>
    <row r="277" spans="1:26" ht="12" customHeight="1">
      <c r="A277" s="84"/>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row>
    <row r="278" spans="1:26" ht="12" customHeight="1">
      <c r="A278" s="84"/>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row>
    <row r="279" spans="1:26" ht="12" customHeight="1">
      <c r="A279" s="84"/>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row>
    <row r="280" spans="1:26" ht="12" customHeight="1">
      <c r="A280" s="84"/>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row>
    <row r="281" spans="1:26" ht="12" customHeight="1">
      <c r="A281" s="84"/>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row>
    <row r="282" spans="1:26" ht="12" customHeight="1">
      <c r="A282" s="84"/>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row>
    <row r="283" spans="1:26" ht="12" customHeight="1">
      <c r="A283" s="84"/>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row>
    <row r="284" spans="1:26" ht="12" customHeight="1">
      <c r="A284" s="84"/>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row>
    <row r="285" spans="1:26" ht="12" customHeight="1">
      <c r="A285" s="84"/>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row>
    <row r="286" spans="1:26" ht="12" customHeight="1">
      <c r="A286" s="84"/>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row>
    <row r="287" spans="1:26" ht="12" customHeight="1">
      <c r="A287" s="84"/>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row>
    <row r="288" spans="1:26" ht="12" customHeight="1">
      <c r="A288" s="84"/>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row>
    <row r="289" spans="1:26" ht="12" customHeight="1">
      <c r="A289" s="84"/>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row>
    <row r="290" spans="1:26" ht="12" customHeight="1">
      <c r="A290" s="84"/>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row>
    <row r="291" spans="1:26" ht="12" customHeight="1">
      <c r="A291" s="84"/>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row>
    <row r="292" spans="1:26" ht="12" customHeight="1">
      <c r="A292" s="84"/>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row>
    <row r="293" spans="1:26" ht="12" customHeight="1">
      <c r="A293" s="84"/>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row>
    <row r="294" spans="1:26" ht="12" customHeight="1">
      <c r="A294" s="84"/>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row>
    <row r="295" spans="1:26" ht="12" customHeight="1">
      <c r="A295" s="84"/>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row>
    <row r="296" spans="1:26" ht="12" customHeight="1">
      <c r="A296" s="84"/>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row>
    <row r="297" spans="1:26" ht="12" customHeight="1">
      <c r="A297" s="84"/>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row>
    <row r="298" spans="1:26" ht="12" customHeight="1">
      <c r="A298" s="84"/>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row>
    <row r="299" spans="1:26" ht="12" customHeight="1">
      <c r="A299" s="84"/>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row>
    <row r="300" spans="1:26" ht="12" customHeight="1">
      <c r="A300" s="84"/>
      <c r="B300" s="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row>
    <row r="301" spans="1:26" ht="12" customHeight="1">
      <c r="A301" s="84"/>
      <c r="B301" s="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row>
    <row r="302" spans="1:26" ht="12" customHeight="1">
      <c r="A302" s="84"/>
      <c r="B302" s="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row>
    <row r="303" spans="1:26" ht="12" customHeight="1">
      <c r="A303" s="84"/>
      <c r="B303" s="8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row>
    <row r="304" spans="1:26" ht="12" customHeight="1">
      <c r="A304" s="84"/>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row>
    <row r="305" spans="1:26" ht="12" customHeight="1">
      <c r="A305" s="84"/>
      <c r="B305" s="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row>
    <row r="306" spans="1:26" ht="12" customHeight="1">
      <c r="A306" s="84"/>
      <c r="B306" s="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row>
    <row r="307" spans="1:26" ht="12" customHeight="1">
      <c r="A307" s="84"/>
      <c r="B307" s="8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row>
    <row r="308" spans="1:26" ht="12" customHeight="1">
      <c r="A308" s="84"/>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row>
    <row r="309" spans="1:26" ht="12" customHeight="1">
      <c r="A309" s="84"/>
      <c r="B309" s="84"/>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row>
    <row r="310" spans="1:26" ht="12" customHeight="1">
      <c r="A310" s="84"/>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row>
    <row r="311" spans="1:26" ht="12" customHeight="1">
      <c r="A311" s="84"/>
      <c r="B311" s="84"/>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row>
    <row r="312" spans="1:26" ht="12" customHeight="1">
      <c r="A312" s="84"/>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row>
    <row r="313" spans="1:26" ht="12" customHeight="1">
      <c r="A313" s="84"/>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row>
    <row r="314" spans="1:26" ht="12" customHeight="1">
      <c r="A314" s="84"/>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row>
    <row r="315" spans="1:26" ht="12" customHeight="1">
      <c r="A315" s="84"/>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row>
    <row r="316" spans="1:26" ht="12" customHeight="1">
      <c r="A316" s="84"/>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row>
    <row r="317" spans="1:26" ht="12" customHeight="1">
      <c r="A317" s="84"/>
      <c r="B317" s="84"/>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row>
    <row r="318" spans="1:26" ht="12" customHeight="1">
      <c r="A318" s="84"/>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row>
    <row r="319" spans="1:26" ht="12" customHeight="1">
      <c r="A319" s="84"/>
      <c r="B319" s="84"/>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row>
    <row r="320" spans="1:26" ht="12" customHeight="1">
      <c r="A320" s="84"/>
      <c r="B320" s="84"/>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row>
    <row r="321" spans="1:26" ht="12" customHeight="1">
      <c r="A321" s="84"/>
      <c r="B321" s="84"/>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row>
    <row r="322" spans="1:26" ht="12" customHeight="1">
      <c r="A322" s="84"/>
      <c r="B322" s="84"/>
      <c r="C322" s="84"/>
      <c r="D322" s="84"/>
      <c r="E322" s="84"/>
      <c r="F322" s="84"/>
      <c r="G322" s="84"/>
      <c r="H322" s="84"/>
      <c r="I322" s="84"/>
      <c r="J322" s="84"/>
      <c r="K322" s="84"/>
      <c r="L322" s="84"/>
      <c r="M322" s="84"/>
      <c r="N322" s="84"/>
      <c r="O322" s="84"/>
      <c r="P322" s="84"/>
      <c r="Q322" s="84"/>
      <c r="R322" s="84"/>
      <c r="S322" s="84"/>
      <c r="T322" s="84"/>
      <c r="U322" s="84"/>
      <c r="V322" s="84"/>
      <c r="W322" s="84"/>
      <c r="X322" s="84"/>
      <c r="Y322" s="84"/>
      <c r="Z322" s="84"/>
    </row>
    <row r="323" spans="1:26" ht="12" customHeight="1">
      <c r="A323" s="84"/>
      <c r="B323" s="84"/>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row>
    <row r="324" spans="1:26" ht="12" customHeight="1">
      <c r="A324" s="84"/>
      <c r="B324" s="84"/>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row>
    <row r="325" spans="1:26" ht="12" customHeight="1">
      <c r="A325" s="84"/>
      <c r="B325" s="84"/>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row>
    <row r="326" spans="1:26" ht="12" customHeight="1">
      <c r="A326" s="84"/>
      <c r="B326" s="84"/>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row>
    <row r="327" spans="1:26" ht="12" customHeight="1">
      <c r="A327" s="84"/>
      <c r="B327" s="84"/>
      <c r="C327" s="84"/>
      <c r="D327" s="84"/>
      <c r="E327" s="84"/>
      <c r="F327" s="84"/>
      <c r="G327" s="84"/>
      <c r="H327" s="84"/>
      <c r="I327" s="84"/>
      <c r="J327" s="84"/>
      <c r="K327" s="84"/>
      <c r="L327" s="84"/>
      <c r="M327" s="84"/>
      <c r="N327" s="84"/>
      <c r="O327" s="84"/>
      <c r="P327" s="84"/>
      <c r="Q327" s="84"/>
      <c r="R327" s="84"/>
      <c r="S327" s="84"/>
      <c r="T327" s="84"/>
      <c r="U327" s="84"/>
      <c r="V327" s="84"/>
      <c r="W327" s="84"/>
      <c r="X327" s="84"/>
      <c r="Y327" s="84"/>
      <c r="Z327" s="84"/>
    </row>
    <row r="328" spans="1:26" ht="12" customHeight="1">
      <c r="A328" s="84"/>
      <c r="B328" s="84"/>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row>
    <row r="329" spans="1:26" ht="12" customHeight="1">
      <c r="A329" s="84"/>
      <c r="B329" s="84"/>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row>
    <row r="330" spans="1:26" ht="12" customHeight="1">
      <c r="A330" s="84"/>
      <c r="B330" s="84"/>
      <c r="C330" s="84"/>
      <c r="D330" s="84"/>
      <c r="E330" s="84"/>
      <c r="F330" s="84"/>
      <c r="G330" s="84"/>
      <c r="H330" s="84"/>
      <c r="I330" s="84"/>
      <c r="J330" s="84"/>
      <c r="K330" s="84"/>
      <c r="L330" s="84"/>
      <c r="M330" s="84"/>
      <c r="N330" s="84"/>
      <c r="O330" s="84"/>
      <c r="P330" s="84"/>
      <c r="Q330" s="84"/>
      <c r="R330" s="84"/>
      <c r="S330" s="84"/>
      <c r="T330" s="84"/>
      <c r="U330" s="84"/>
      <c r="V330" s="84"/>
      <c r="W330" s="84"/>
      <c r="X330" s="84"/>
      <c r="Y330" s="84"/>
      <c r="Z330" s="84"/>
    </row>
    <row r="331" spans="1:26" ht="12" customHeight="1">
      <c r="A331" s="84"/>
      <c r="B331" s="84"/>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row>
    <row r="332" spans="1:26" ht="12" customHeight="1">
      <c r="A332" s="84"/>
      <c r="B332" s="84"/>
      <c r="C332" s="84"/>
      <c r="D332" s="84"/>
      <c r="E332" s="84"/>
      <c r="F332" s="84"/>
      <c r="G332" s="84"/>
      <c r="H332" s="84"/>
      <c r="I332" s="84"/>
      <c r="J332" s="84"/>
      <c r="K332" s="84"/>
      <c r="L332" s="84"/>
      <c r="M332" s="84"/>
      <c r="N332" s="84"/>
      <c r="O332" s="84"/>
      <c r="P332" s="84"/>
      <c r="Q332" s="84"/>
      <c r="R332" s="84"/>
      <c r="S332" s="84"/>
      <c r="T332" s="84"/>
      <c r="U332" s="84"/>
      <c r="V332" s="84"/>
      <c r="W332" s="84"/>
      <c r="X332" s="84"/>
      <c r="Y332" s="84"/>
      <c r="Z332" s="84"/>
    </row>
    <row r="333" spans="1:26" ht="12" customHeight="1">
      <c r="A333" s="84"/>
      <c r="B333" s="84"/>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row>
    <row r="334" spans="1:26" ht="12" customHeight="1">
      <c r="A334" s="84"/>
      <c r="B334" s="84"/>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row>
    <row r="335" spans="1:26" ht="12" customHeight="1">
      <c r="A335" s="84"/>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row>
    <row r="336" spans="1:26" ht="12" customHeight="1">
      <c r="A336" s="84"/>
      <c r="B336" s="84"/>
      <c r="C336" s="84"/>
      <c r="D336" s="84"/>
      <c r="E336" s="84"/>
      <c r="F336" s="84"/>
      <c r="G336" s="84"/>
      <c r="H336" s="84"/>
      <c r="I336" s="84"/>
      <c r="J336" s="84"/>
      <c r="K336" s="84"/>
      <c r="L336" s="84"/>
      <c r="M336" s="84"/>
      <c r="N336" s="84"/>
      <c r="O336" s="84"/>
      <c r="P336" s="84"/>
      <c r="Q336" s="84"/>
      <c r="R336" s="84"/>
      <c r="S336" s="84"/>
      <c r="T336" s="84"/>
      <c r="U336" s="84"/>
      <c r="V336" s="84"/>
      <c r="W336" s="84"/>
      <c r="X336" s="84"/>
      <c r="Y336" s="84"/>
      <c r="Z336" s="84"/>
    </row>
    <row r="337" spans="1:26" ht="12" customHeight="1">
      <c r="A337" s="84"/>
      <c r="B337" s="84"/>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row>
    <row r="338" spans="1:26" ht="12" customHeight="1">
      <c r="A338" s="84"/>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row>
    <row r="339" spans="1:26" ht="12" customHeight="1">
      <c r="A339" s="84"/>
      <c r="B339" s="84"/>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row>
    <row r="340" spans="1:26" ht="12" customHeight="1">
      <c r="A340" s="84"/>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row>
    <row r="341" spans="1:26" ht="12" customHeight="1">
      <c r="A341" s="84"/>
      <c r="B341" s="84"/>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row>
    <row r="342" spans="1:26" ht="12" customHeight="1">
      <c r="A342" s="84"/>
      <c r="B342" s="84"/>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row>
    <row r="343" spans="1:26" ht="12" customHeight="1">
      <c r="A343" s="84"/>
      <c r="B343" s="84"/>
      <c r="C343" s="84"/>
      <c r="D343" s="84"/>
      <c r="E343" s="84"/>
      <c r="F343" s="84"/>
      <c r="G343" s="84"/>
      <c r="H343" s="84"/>
      <c r="I343" s="84"/>
      <c r="J343" s="84"/>
      <c r="K343" s="84"/>
      <c r="L343" s="84"/>
      <c r="M343" s="84"/>
      <c r="N343" s="84"/>
      <c r="O343" s="84"/>
      <c r="P343" s="84"/>
      <c r="Q343" s="84"/>
      <c r="R343" s="84"/>
      <c r="S343" s="84"/>
      <c r="T343" s="84"/>
      <c r="U343" s="84"/>
      <c r="V343" s="84"/>
      <c r="W343" s="84"/>
      <c r="X343" s="84"/>
      <c r="Y343" s="84"/>
      <c r="Z343" s="84"/>
    </row>
    <row r="344" spans="1:26" ht="12" customHeight="1">
      <c r="A344" s="84"/>
      <c r="B344" s="84"/>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row>
    <row r="345" spans="1:26" ht="12" customHeight="1">
      <c r="A345" s="84"/>
      <c r="B345" s="84"/>
      <c r="C345" s="84"/>
      <c r="D345" s="84"/>
      <c r="E345" s="84"/>
      <c r="F345" s="84"/>
      <c r="G345" s="84"/>
      <c r="H345" s="84"/>
      <c r="I345" s="84"/>
      <c r="J345" s="84"/>
      <c r="K345" s="84"/>
      <c r="L345" s="84"/>
      <c r="M345" s="84"/>
      <c r="N345" s="84"/>
      <c r="O345" s="84"/>
      <c r="P345" s="84"/>
      <c r="Q345" s="84"/>
      <c r="R345" s="84"/>
      <c r="S345" s="84"/>
      <c r="T345" s="84"/>
      <c r="U345" s="84"/>
      <c r="V345" s="84"/>
      <c r="W345" s="84"/>
      <c r="X345" s="84"/>
      <c r="Y345" s="84"/>
      <c r="Z345" s="84"/>
    </row>
    <row r="346" spans="1:26" ht="12" customHeight="1">
      <c r="A346" s="84"/>
      <c r="B346" s="84"/>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row>
    <row r="347" spans="1:26" ht="12" customHeight="1">
      <c r="A347" s="84"/>
      <c r="B347" s="84"/>
      <c r="C347" s="84"/>
      <c r="D347" s="84"/>
      <c r="E347" s="84"/>
      <c r="F347" s="84"/>
      <c r="G347" s="84"/>
      <c r="H347" s="84"/>
      <c r="I347" s="84"/>
      <c r="J347" s="84"/>
      <c r="K347" s="84"/>
      <c r="L347" s="84"/>
      <c r="M347" s="84"/>
      <c r="N347" s="84"/>
      <c r="O347" s="84"/>
      <c r="P347" s="84"/>
      <c r="Q347" s="84"/>
      <c r="R347" s="84"/>
      <c r="S347" s="84"/>
      <c r="T347" s="84"/>
      <c r="U347" s="84"/>
      <c r="V347" s="84"/>
      <c r="W347" s="84"/>
      <c r="X347" s="84"/>
      <c r="Y347" s="84"/>
      <c r="Z347" s="84"/>
    </row>
    <row r="348" spans="1:26" ht="12" customHeight="1">
      <c r="A348" s="84"/>
      <c r="B348" s="84"/>
      <c r="C348" s="84"/>
      <c r="D348" s="84"/>
      <c r="E348" s="84"/>
      <c r="F348" s="84"/>
      <c r="G348" s="84"/>
      <c r="H348" s="84"/>
      <c r="I348" s="84"/>
      <c r="J348" s="84"/>
      <c r="K348" s="84"/>
      <c r="L348" s="84"/>
      <c r="M348" s="84"/>
      <c r="N348" s="84"/>
      <c r="O348" s="84"/>
      <c r="P348" s="84"/>
      <c r="Q348" s="84"/>
      <c r="R348" s="84"/>
      <c r="S348" s="84"/>
      <c r="T348" s="84"/>
      <c r="U348" s="84"/>
      <c r="V348" s="84"/>
      <c r="W348" s="84"/>
      <c r="X348" s="84"/>
      <c r="Y348" s="84"/>
      <c r="Z348" s="84"/>
    </row>
    <row r="349" spans="1:26" ht="12" customHeight="1">
      <c r="A349" s="84"/>
      <c r="B349" s="84"/>
      <c r="C349" s="84"/>
      <c r="D349" s="84"/>
      <c r="E349" s="84"/>
      <c r="F349" s="84"/>
      <c r="G349" s="84"/>
      <c r="H349" s="84"/>
      <c r="I349" s="84"/>
      <c r="J349" s="84"/>
      <c r="K349" s="84"/>
      <c r="L349" s="84"/>
      <c r="M349" s="84"/>
      <c r="N349" s="84"/>
      <c r="O349" s="84"/>
      <c r="P349" s="84"/>
      <c r="Q349" s="84"/>
      <c r="R349" s="84"/>
      <c r="S349" s="84"/>
      <c r="T349" s="84"/>
      <c r="U349" s="84"/>
      <c r="V349" s="84"/>
      <c r="W349" s="84"/>
      <c r="X349" s="84"/>
      <c r="Y349" s="84"/>
      <c r="Z349" s="84"/>
    </row>
    <row r="350" spans="1:26" ht="12" customHeight="1">
      <c r="A350" s="84"/>
      <c r="B350" s="84"/>
      <c r="C350" s="84"/>
      <c r="D350" s="84"/>
      <c r="E350" s="84"/>
      <c r="F350" s="84"/>
      <c r="G350" s="84"/>
      <c r="H350" s="84"/>
      <c r="I350" s="84"/>
      <c r="J350" s="84"/>
      <c r="K350" s="84"/>
      <c r="L350" s="84"/>
      <c r="M350" s="84"/>
      <c r="N350" s="84"/>
      <c r="O350" s="84"/>
      <c r="P350" s="84"/>
      <c r="Q350" s="84"/>
      <c r="R350" s="84"/>
      <c r="S350" s="84"/>
      <c r="T350" s="84"/>
      <c r="U350" s="84"/>
      <c r="V350" s="84"/>
      <c r="W350" s="84"/>
      <c r="X350" s="84"/>
      <c r="Y350" s="84"/>
      <c r="Z350" s="84"/>
    </row>
    <row r="351" spans="1:26" ht="12" customHeight="1">
      <c r="A351" s="84"/>
      <c r="B351" s="84"/>
      <c r="C351" s="84"/>
      <c r="D351" s="84"/>
      <c r="E351" s="84"/>
      <c r="F351" s="84"/>
      <c r="G351" s="84"/>
      <c r="H351" s="84"/>
      <c r="I351" s="84"/>
      <c r="J351" s="84"/>
      <c r="K351" s="84"/>
      <c r="L351" s="84"/>
      <c r="M351" s="84"/>
      <c r="N351" s="84"/>
      <c r="O351" s="84"/>
      <c r="P351" s="84"/>
      <c r="Q351" s="84"/>
      <c r="R351" s="84"/>
      <c r="S351" s="84"/>
      <c r="T351" s="84"/>
      <c r="U351" s="84"/>
      <c r="V351" s="84"/>
      <c r="W351" s="84"/>
      <c r="X351" s="84"/>
      <c r="Y351" s="84"/>
      <c r="Z351" s="84"/>
    </row>
    <row r="352" spans="1:26" ht="12" customHeight="1">
      <c r="A352" s="84"/>
      <c r="B352" s="84"/>
      <c r="C352" s="84"/>
      <c r="D352" s="84"/>
      <c r="E352" s="84"/>
      <c r="F352" s="84"/>
      <c r="G352" s="84"/>
      <c r="H352" s="84"/>
      <c r="I352" s="84"/>
      <c r="J352" s="84"/>
      <c r="K352" s="84"/>
      <c r="L352" s="84"/>
      <c r="M352" s="84"/>
      <c r="N352" s="84"/>
      <c r="O352" s="84"/>
      <c r="P352" s="84"/>
      <c r="Q352" s="84"/>
      <c r="R352" s="84"/>
      <c r="S352" s="84"/>
      <c r="T352" s="84"/>
      <c r="U352" s="84"/>
      <c r="V352" s="84"/>
      <c r="W352" s="84"/>
      <c r="X352" s="84"/>
      <c r="Y352" s="84"/>
      <c r="Z352" s="84"/>
    </row>
    <row r="353" spans="1:26" ht="12" customHeight="1">
      <c r="A353" s="84"/>
      <c r="B353" s="84"/>
      <c r="C353" s="84"/>
      <c r="D353" s="84"/>
      <c r="E353" s="84"/>
      <c r="F353" s="84"/>
      <c r="G353" s="84"/>
      <c r="H353" s="84"/>
      <c r="I353" s="84"/>
      <c r="J353" s="84"/>
      <c r="K353" s="84"/>
      <c r="L353" s="84"/>
      <c r="M353" s="84"/>
      <c r="N353" s="84"/>
      <c r="O353" s="84"/>
      <c r="P353" s="84"/>
      <c r="Q353" s="84"/>
      <c r="R353" s="84"/>
      <c r="S353" s="84"/>
      <c r="T353" s="84"/>
      <c r="U353" s="84"/>
      <c r="V353" s="84"/>
      <c r="W353" s="84"/>
      <c r="X353" s="84"/>
      <c r="Y353" s="84"/>
      <c r="Z353" s="84"/>
    </row>
    <row r="354" spans="1:26" ht="12" customHeight="1">
      <c r="A354" s="84"/>
      <c r="B354" s="84"/>
      <c r="C354" s="84"/>
      <c r="D354" s="84"/>
      <c r="E354" s="84"/>
      <c r="F354" s="84"/>
      <c r="G354" s="84"/>
      <c r="H354" s="84"/>
      <c r="I354" s="84"/>
      <c r="J354" s="84"/>
      <c r="K354" s="84"/>
      <c r="L354" s="84"/>
      <c r="M354" s="84"/>
      <c r="N354" s="84"/>
      <c r="O354" s="84"/>
      <c r="P354" s="84"/>
      <c r="Q354" s="84"/>
      <c r="R354" s="84"/>
      <c r="S354" s="84"/>
      <c r="T354" s="84"/>
      <c r="U354" s="84"/>
      <c r="V354" s="84"/>
      <c r="W354" s="84"/>
      <c r="X354" s="84"/>
      <c r="Y354" s="84"/>
      <c r="Z354" s="84"/>
    </row>
    <row r="355" spans="1:26" ht="12" customHeight="1">
      <c r="A355" s="84"/>
      <c r="B355" s="84"/>
      <c r="C355" s="84"/>
      <c r="D355" s="84"/>
      <c r="E355" s="84"/>
      <c r="F355" s="84"/>
      <c r="G355" s="84"/>
      <c r="H355" s="84"/>
      <c r="I355" s="84"/>
      <c r="J355" s="84"/>
      <c r="K355" s="84"/>
      <c r="L355" s="84"/>
      <c r="M355" s="84"/>
      <c r="N355" s="84"/>
      <c r="O355" s="84"/>
      <c r="P355" s="84"/>
      <c r="Q355" s="84"/>
      <c r="R355" s="84"/>
      <c r="S355" s="84"/>
      <c r="T355" s="84"/>
      <c r="U355" s="84"/>
      <c r="V355" s="84"/>
      <c r="W355" s="84"/>
      <c r="X355" s="84"/>
      <c r="Y355" s="84"/>
      <c r="Z355" s="84"/>
    </row>
    <row r="356" spans="1:26" ht="12" customHeight="1">
      <c r="A356" s="84"/>
      <c r="B356" s="84"/>
      <c r="C356" s="84"/>
      <c r="D356" s="84"/>
      <c r="E356" s="84"/>
      <c r="F356" s="84"/>
      <c r="G356" s="84"/>
      <c r="H356" s="84"/>
      <c r="I356" s="84"/>
      <c r="J356" s="84"/>
      <c r="K356" s="84"/>
      <c r="L356" s="84"/>
      <c r="M356" s="84"/>
      <c r="N356" s="84"/>
      <c r="O356" s="84"/>
      <c r="P356" s="84"/>
      <c r="Q356" s="84"/>
      <c r="R356" s="84"/>
      <c r="S356" s="84"/>
      <c r="T356" s="84"/>
      <c r="U356" s="84"/>
      <c r="V356" s="84"/>
      <c r="W356" s="84"/>
      <c r="X356" s="84"/>
      <c r="Y356" s="84"/>
      <c r="Z356" s="84"/>
    </row>
    <row r="357" spans="1:26" ht="12" customHeight="1">
      <c r="A357" s="84"/>
      <c r="B357" s="84"/>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row>
    <row r="358" spans="1:26" ht="12" customHeight="1">
      <c r="A358" s="84"/>
      <c r="B358" s="84"/>
      <c r="C358" s="84"/>
      <c r="D358" s="84"/>
      <c r="E358" s="84"/>
      <c r="F358" s="84"/>
      <c r="G358" s="84"/>
      <c r="H358" s="84"/>
      <c r="I358" s="84"/>
      <c r="J358" s="84"/>
      <c r="K358" s="84"/>
      <c r="L358" s="84"/>
      <c r="M358" s="84"/>
      <c r="N358" s="84"/>
      <c r="O358" s="84"/>
      <c r="P358" s="84"/>
      <c r="Q358" s="84"/>
      <c r="R358" s="84"/>
      <c r="S358" s="84"/>
      <c r="T358" s="84"/>
      <c r="U358" s="84"/>
      <c r="V358" s="84"/>
      <c r="W358" s="84"/>
      <c r="X358" s="84"/>
      <c r="Y358" s="84"/>
      <c r="Z358" s="84"/>
    </row>
    <row r="359" spans="1:26" ht="12" customHeight="1">
      <c r="A359" s="84"/>
      <c r="B359" s="84"/>
      <c r="C359" s="84"/>
      <c r="D359" s="84"/>
      <c r="E359" s="84"/>
      <c r="F359" s="84"/>
      <c r="G359" s="84"/>
      <c r="H359" s="84"/>
      <c r="I359" s="84"/>
      <c r="J359" s="84"/>
      <c r="K359" s="84"/>
      <c r="L359" s="84"/>
      <c r="M359" s="84"/>
      <c r="N359" s="84"/>
      <c r="O359" s="84"/>
      <c r="P359" s="84"/>
      <c r="Q359" s="84"/>
      <c r="R359" s="84"/>
      <c r="S359" s="84"/>
      <c r="T359" s="84"/>
      <c r="U359" s="84"/>
      <c r="V359" s="84"/>
      <c r="W359" s="84"/>
      <c r="X359" s="84"/>
      <c r="Y359" s="84"/>
      <c r="Z359" s="84"/>
    </row>
    <row r="360" spans="1:26" ht="12" customHeight="1">
      <c r="A360" s="84"/>
      <c r="B360" s="84"/>
      <c r="C360" s="84"/>
      <c r="D360" s="84"/>
      <c r="E360" s="84"/>
      <c r="F360" s="84"/>
      <c r="G360" s="84"/>
      <c r="H360" s="84"/>
      <c r="I360" s="84"/>
      <c r="J360" s="84"/>
      <c r="K360" s="84"/>
      <c r="L360" s="84"/>
      <c r="M360" s="84"/>
      <c r="N360" s="84"/>
      <c r="O360" s="84"/>
      <c r="P360" s="84"/>
      <c r="Q360" s="84"/>
      <c r="R360" s="84"/>
      <c r="S360" s="84"/>
      <c r="T360" s="84"/>
      <c r="U360" s="84"/>
      <c r="V360" s="84"/>
      <c r="W360" s="84"/>
      <c r="X360" s="84"/>
      <c r="Y360" s="84"/>
      <c r="Z360" s="84"/>
    </row>
    <row r="361" spans="1:26" ht="12" customHeight="1">
      <c r="A361" s="84"/>
      <c r="B361" s="84"/>
      <c r="C361" s="84"/>
      <c r="D361" s="84"/>
      <c r="E361" s="84"/>
      <c r="F361" s="84"/>
      <c r="G361" s="84"/>
      <c r="H361" s="84"/>
      <c r="I361" s="84"/>
      <c r="J361" s="84"/>
      <c r="K361" s="84"/>
      <c r="L361" s="84"/>
      <c r="M361" s="84"/>
      <c r="N361" s="84"/>
      <c r="O361" s="84"/>
      <c r="P361" s="84"/>
      <c r="Q361" s="84"/>
      <c r="R361" s="84"/>
      <c r="S361" s="84"/>
      <c r="T361" s="84"/>
      <c r="U361" s="84"/>
      <c r="V361" s="84"/>
      <c r="W361" s="84"/>
      <c r="X361" s="84"/>
      <c r="Y361" s="84"/>
      <c r="Z361" s="84"/>
    </row>
    <row r="362" spans="1:26" ht="12" customHeight="1">
      <c r="A362" s="84"/>
      <c r="B362" s="84"/>
      <c r="C362" s="84"/>
      <c r="D362" s="84"/>
      <c r="E362" s="84"/>
      <c r="F362" s="84"/>
      <c r="G362" s="84"/>
      <c r="H362" s="84"/>
      <c r="I362" s="84"/>
      <c r="J362" s="84"/>
      <c r="K362" s="84"/>
      <c r="L362" s="84"/>
      <c r="M362" s="84"/>
      <c r="N362" s="84"/>
      <c r="O362" s="84"/>
      <c r="P362" s="84"/>
      <c r="Q362" s="84"/>
      <c r="R362" s="84"/>
      <c r="S362" s="84"/>
      <c r="T362" s="84"/>
      <c r="U362" s="84"/>
      <c r="V362" s="84"/>
      <c r="W362" s="84"/>
      <c r="X362" s="84"/>
      <c r="Y362" s="84"/>
      <c r="Z362" s="84"/>
    </row>
    <row r="363" spans="1:26" ht="12" customHeight="1">
      <c r="A363" s="84"/>
      <c r="B363" s="84"/>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row>
    <row r="364" spans="1:26" ht="12" customHeight="1">
      <c r="A364" s="84"/>
      <c r="B364" s="84"/>
      <c r="C364" s="84"/>
      <c r="D364" s="84"/>
      <c r="E364" s="84"/>
      <c r="F364" s="84"/>
      <c r="G364" s="84"/>
      <c r="H364" s="84"/>
      <c r="I364" s="84"/>
      <c r="J364" s="84"/>
      <c r="K364" s="84"/>
      <c r="L364" s="84"/>
      <c r="M364" s="84"/>
      <c r="N364" s="84"/>
      <c r="O364" s="84"/>
      <c r="P364" s="84"/>
      <c r="Q364" s="84"/>
      <c r="R364" s="84"/>
      <c r="S364" s="84"/>
      <c r="T364" s="84"/>
      <c r="U364" s="84"/>
      <c r="V364" s="84"/>
      <c r="W364" s="84"/>
      <c r="X364" s="84"/>
      <c r="Y364" s="84"/>
      <c r="Z364" s="84"/>
    </row>
    <row r="365" spans="1:26" ht="12" customHeight="1">
      <c r="A365" s="84"/>
      <c r="B365" s="84"/>
      <c r="C365" s="84"/>
      <c r="D365" s="84"/>
      <c r="E365" s="84"/>
      <c r="F365" s="84"/>
      <c r="G365" s="84"/>
      <c r="H365" s="84"/>
      <c r="I365" s="84"/>
      <c r="J365" s="84"/>
      <c r="K365" s="84"/>
      <c r="L365" s="84"/>
      <c r="M365" s="84"/>
      <c r="N365" s="84"/>
      <c r="O365" s="84"/>
      <c r="P365" s="84"/>
      <c r="Q365" s="84"/>
      <c r="R365" s="84"/>
      <c r="S365" s="84"/>
      <c r="T365" s="84"/>
      <c r="U365" s="84"/>
      <c r="V365" s="84"/>
      <c r="W365" s="84"/>
      <c r="X365" s="84"/>
      <c r="Y365" s="84"/>
      <c r="Z365" s="84"/>
    </row>
    <row r="366" spans="1:26" ht="12" customHeight="1">
      <c r="A366" s="84"/>
      <c r="B366" s="84"/>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row>
    <row r="367" spans="1:26" ht="12" customHeight="1">
      <c r="A367" s="84"/>
      <c r="B367" s="84"/>
      <c r="C367" s="84"/>
      <c r="D367" s="84"/>
      <c r="E367" s="84"/>
      <c r="F367" s="84"/>
      <c r="G367" s="84"/>
      <c r="H367" s="84"/>
      <c r="I367" s="84"/>
      <c r="J367" s="84"/>
      <c r="K367" s="84"/>
      <c r="L367" s="84"/>
      <c r="M367" s="84"/>
      <c r="N367" s="84"/>
      <c r="O367" s="84"/>
      <c r="P367" s="84"/>
      <c r="Q367" s="84"/>
      <c r="R367" s="84"/>
      <c r="S367" s="84"/>
      <c r="T367" s="84"/>
      <c r="U367" s="84"/>
      <c r="V367" s="84"/>
      <c r="W367" s="84"/>
      <c r="X367" s="84"/>
      <c r="Y367" s="84"/>
      <c r="Z367" s="84"/>
    </row>
    <row r="368" spans="1:26" ht="12" customHeight="1">
      <c r="A368" s="84"/>
      <c r="B368" s="84"/>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row>
    <row r="369" spans="1:26" ht="12" customHeight="1">
      <c r="A369" s="84"/>
      <c r="B369" s="84"/>
      <c r="C369" s="84"/>
      <c r="D369" s="84"/>
      <c r="E369" s="84"/>
      <c r="F369" s="84"/>
      <c r="G369" s="84"/>
      <c r="H369" s="84"/>
      <c r="I369" s="84"/>
      <c r="J369" s="84"/>
      <c r="K369" s="84"/>
      <c r="L369" s="84"/>
      <c r="M369" s="84"/>
      <c r="N369" s="84"/>
      <c r="O369" s="84"/>
      <c r="P369" s="84"/>
      <c r="Q369" s="84"/>
      <c r="R369" s="84"/>
      <c r="S369" s="84"/>
      <c r="T369" s="84"/>
      <c r="U369" s="84"/>
      <c r="V369" s="84"/>
      <c r="W369" s="84"/>
      <c r="X369" s="84"/>
      <c r="Y369" s="84"/>
      <c r="Z369" s="84"/>
    </row>
    <row r="370" spans="1:26" ht="12" customHeight="1">
      <c r="A370" s="84"/>
      <c r="B370" s="84"/>
      <c r="C370" s="84"/>
      <c r="D370" s="84"/>
      <c r="E370" s="84"/>
      <c r="F370" s="84"/>
      <c r="G370" s="84"/>
      <c r="H370" s="84"/>
      <c r="I370" s="84"/>
      <c r="J370" s="84"/>
      <c r="K370" s="84"/>
      <c r="L370" s="84"/>
      <c r="M370" s="84"/>
      <c r="N370" s="84"/>
      <c r="O370" s="84"/>
      <c r="P370" s="84"/>
      <c r="Q370" s="84"/>
      <c r="R370" s="84"/>
      <c r="S370" s="84"/>
      <c r="T370" s="84"/>
      <c r="U370" s="84"/>
      <c r="V370" s="84"/>
      <c r="W370" s="84"/>
      <c r="X370" s="84"/>
      <c r="Y370" s="84"/>
      <c r="Z370" s="84"/>
    </row>
    <row r="371" spans="1:26" ht="12" customHeight="1">
      <c r="A371" s="84"/>
      <c r="B371" s="84"/>
      <c r="C371" s="84"/>
      <c r="D371" s="84"/>
      <c r="E371" s="84"/>
      <c r="F371" s="84"/>
      <c r="G371" s="84"/>
      <c r="H371" s="84"/>
      <c r="I371" s="84"/>
      <c r="J371" s="84"/>
      <c r="K371" s="84"/>
      <c r="L371" s="84"/>
      <c r="M371" s="84"/>
      <c r="N371" s="84"/>
      <c r="O371" s="84"/>
      <c r="P371" s="84"/>
      <c r="Q371" s="84"/>
      <c r="R371" s="84"/>
      <c r="S371" s="84"/>
      <c r="T371" s="84"/>
      <c r="U371" s="84"/>
      <c r="V371" s="84"/>
      <c r="W371" s="84"/>
      <c r="X371" s="84"/>
      <c r="Y371" s="84"/>
      <c r="Z371" s="84"/>
    </row>
    <row r="372" spans="1:26" ht="12" customHeight="1">
      <c r="A372" s="84"/>
      <c r="B372" s="84"/>
      <c r="C372" s="84"/>
      <c r="D372" s="84"/>
      <c r="E372" s="84"/>
      <c r="F372" s="84"/>
      <c r="G372" s="84"/>
      <c r="H372" s="84"/>
      <c r="I372" s="84"/>
      <c r="J372" s="84"/>
      <c r="K372" s="84"/>
      <c r="L372" s="84"/>
      <c r="M372" s="84"/>
      <c r="N372" s="84"/>
      <c r="O372" s="84"/>
      <c r="P372" s="84"/>
      <c r="Q372" s="84"/>
      <c r="R372" s="84"/>
      <c r="S372" s="84"/>
      <c r="T372" s="84"/>
      <c r="U372" s="84"/>
      <c r="V372" s="84"/>
      <c r="W372" s="84"/>
      <c r="X372" s="84"/>
      <c r="Y372" s="84"/>
      <c r="Z372" s="84"/>
    </row>
    <row r="373" spans="1:26" ht="12" customHeight="1">
      <c r="A373" s="84"/>
      <c r="B373" s="84"/>
      <c r="C373" s="84"/>
      <c r="D373" s="84"/>
      <c r="E373" s="84"/>
      <c r="F373" s="84"/>
      <c r="G373" s="84"/>
      <c r="H373" s="84"/>
      <c r="I373" s="84"/>
      <c r="J373" s="84"/>
      <c r="K373" s="84"/>
      <c r="L373" s="84"/>
      <c r="M373" s="84"/>
      <c r="N373" s="84"/>
      <c r="O373" s="84"/>
      <c r="P373" s="84"/>
      <c r="Q373" s="84"/>
      <c r="R373" s="84"/>
      <c r="S373" s="84"/>
      <c r="T373" s="84"/>
      <c r="U373" s="84"/>
      <c r="V373" s="84"/>
      <c r="W373" s="84"/>
      <c r="X373" s="84"/>
      <c r="Y373" s="84"/>
      <c r="Z373" s="84"/>
    </row>
    <row r="374" spans="1:26" ht="12" customHeight="1">
      <c r="A374" s="84"/>
      <c r="B374" s="84"/>
      <c r="C374" s="84"/>
      <c r="D374" s="84"/>
      <c r="E374" s="84"/>
      <c r="F374" s="84"/>
      <c r="G374" s="84"/>
      <c r="H374" s="84"/>
      <c r="I374" s="84"/>
      <c r="J374" s="84"/>
      <c r="K374" s="84"/>
      <c r="L374" s="84"/>
      <c r="M374" s="84"/>
      <c r="N374" s="84"/>
      <c r="O374" s="84"/>
      <c r="P374" s="84"/>
      <c r="Q374" s="84"/>
      <c r="R374" s="84"/>
      <c r="S374" s="84"/>
      <c r="T374" s="84"/>
      <c r="U374" s="84"/>
      <c r="V374" s="84"/>
      <c r="W374" s="84"/>
      <c r="X374" s="84"/>
      <c r="Y374" s="84"/>
      <c r="Z374" s="84"/>
    </row>
    <row r="375" spans="1:26" ht="12" customHeight="1">
      <c r="A375" s="84"/>
      <c r="B375" s="84"/>
      <c r="C375" s="84"/>
      <c r="D375" s="84"/>
      <c r="E375" s="84"/>
      <c r="F375" s="84"/>
      <c r="G375" s="84"/>
      <c r="H375" s="84"/>
      <c r="I375" s="84"/>
      <c r="J375" s="84"/>
      <c r="K375" s="84"/>
      <c r="L375" s="84"/>
      <c r="M375" s="84"/>
      <c r="N375" s="84"/>
      <c r="O375" s="84"/>
      <c r="P375" s="84"/>
      <c r="Q375" s="84"/>
      <c r="R375" s="84"/>
      <c r="S375" s="84"/>
      <c r="T375" s="84"/>
      <c r="U375" s="84"/>
      <c r="V375" s="84"/>
      <c r="W375" s="84"/>
      <c r="X375" s="84"/>
      <c r="Y375" s="84"/>
      <c r="Z375" s="84"/>
    </row>
    <row r="376" spans="1:26" ht="12" customHeight="1">
      <c r="A376" s="84"/>
      <c r="B376" s="84"/>
      <c r="C376" s="84"/>
      <c r="D376" s="84"/>
      <c r="E376" s="84"/>
      <c r="F376" s="84"/>
      <c r="G376" s="84"/>
      <c r="H376" s="84"/>
      <c r="I376" s="84"/>
      <c r="J376" s="84"/>
      <c r="K376" s="84"/>
      <c r="L376" s="84"/>
      <c r="M376" s="84"/>
      <c r="N376" s="84"/>
      <c r="O376" s="84"/>
      <c r="P376" s="84"/>
      <c r="Q376" s="84"/>
      <c r="R376" s="84"/>
      <c r="S376" s="84"/>
      <c r="T376" s="84"/>
      <c r="U376" s="84"/>
      <c r="V376" s="84"/>
      <c r="W376" s="84"/>
      <c r="X376" s="84"/>
      <c r="Y376" s="84"/>
      <c r="Z376" s="84"/>
    </row>
    <row r="377" spans="1:26" ht="12" customHeight="1">
      <c r="A377" s="84"/>
      <c r="B377" s="84"/>
      <c r="C377" s="84"/>
      <c r="D377" s="84"/>
      <c r="E377" s="84"/>
      <c r="F377" s="84"/>
      <c r="G377" s="84"/>
      <c r="H377" s="84"/>
      <c r="I377" s="84"/>
      <c r="J377" s="84"/>
      <c r="K377" s="84"/>
      <c r="L377" s="84"/>
      <c r="M377" s="84"/>
      <c r="N377" s="84"/>
      <c r="O377" s="84"/>
      <c r="P377" s="84"/>
      <c r="Q377" s="84"/>
      <c r="R377" s="84"/>
      <c r="S377" s="84"/>
      <c r="T377" s="84"/>
      <c r="U377" s="84"/>
      <c r="V377" s="84"/>
      <c r="W377" s="84"/>
      <c r="X377" s="84"/>
      <c r="Y377" s="84"/>
      <c r="Z377" s="84"/>
    </row>
    <row r="378" spans="1:26" ht="12" customHeight="1">
      <c r="A378" s="84"/>
      <c r="B378" s="84"/>
      <c r="C378" s="84"/>
      <c r="D378" s="84"/>
      <c r="E378" s="84"/>
      <c r="F378" s="84"/>
      <c r="G378" s="84"/>
      <c r="H378" s="84"/>
      <c r="I378" s="84"/>
      <c r="J378" s="84"/>
      <c r="K378" s="84"/>
      <c r="L378" s="84"/>
      <c r="M378" s="84"/>
      <c r="N378" s="84"/>
      <c r="O378" s="84"/>
      <c r="P378" s="84"/>
      <c r="Q378" s="84"/>
      <c r="R378" s="84"/>
      <c r="S378" s="84"/>
      <c r="T378" s="84"/>
      <c r="U378" s="84"/>
      <c r="V378" s="84"/>
      <c r="W378" s="84"/>
      <c r="X378" s="84"/>
      <c r="Y378" s="84"/>
      <c r="Z378" s="84"/>
    </row>
    <row r="379" spans="1:26" ht="12" customHeight="1">
      <c r="A379" s="84"/>
      <c r="B379" s="84"/>
      <c r="C379" s="84"/>
      <c r="D379" s="84"/>
      <c r="E379" s="84"/>
      <c r="F379" s="84"/>
      <c r="G379" s="84"/>
      <c r="H379" s="84"/>
      <c r="I379" s="84"/>
      <c r="J379" s="84"/>
      <c r="K379" s="84"/>
      <c r="L379" s="84"/>
      <c r="M379" s="84"/>
      <c r="N379" s="84"/>
      <c r="O379" s="84"/>
      <c r="P379" s="84"/>
      <c r="Q379" s="84"/>
      <c r="R379" s="84"/>
      <c r="S379" s="84"/>
      <c r="T379" s="84"/>
      <c r="U379" s="84"/>
      <c r="V379" s="84"/>
      <c r="W379" s="84"/>
      <c r="X379" s="84"/>
      <c r="Y379" s="84"/>
      <c r="Z379" s="84"/>
    </row>
    <row r="380" spans="1:26" ht="12" customHeight="1">
      <c r="A380" s="84"/>
      <c r="B380" s="84"/>
      <c r="C380" s="84"/>
      <c r="D380" s="84"/>
      <c r="E380" s="84"/>
      <c r="F380" s="84"/>
      <c r="G380" s="84"/>
      <c r="H380" s="84"/>
      <c r="I380" s="84"/>
      <c r="J380" s="84"/>
      <c r="K380" s="84"/>
      <c r="L380" s="84"/>
      <c r="M380" s="84"/>
      <c r="N380" s="84"/>
      <c r="O380" s="84"/>
      <c r="P380" s="84"/>
      <c r="Q380" s="84"/>
      <c r="R380" s="84"/>
      <c r="S380" s="84"/>
      <c r="T380" s="84"/>
      <c r="U380" s="84"/>
      <c r="V380" s="84"/>
      <c r="W380" s="84"/>
      <c r="X380" s="84"/>
      <c r="Y380" s="84"/>
      <c r="Z380" s="84"/>
    </row>
    <row r="381" spans="1:26" ht="12" customHeight="1">
      <c r="A381" s="84"/>
      <c r="B381" s="84"/>
      <c r="C381" s="84"/>
      <c r="D381" s="84"/>
      <c r="E381" s="84"/>
      <c r="F381" s="84"/>
      <c r="G381" s="84"/>
      <c r="H381" s="84"/>
      <c r="I381" s="84"/>
      <c r="J381" s="84"/>
      <c r="K381" s="84"/>
      <c r="L381" s="84"/>
      <c r="M381" s="84"/>
      <c r="N381" s="84"/>
      <c r="O381" s="84"/>
      <c r="P381" s="84"/>
      <c r="Q381" s="84"/>
      <c r="R381" s="84"/>
      <c r="S381" s="84"/>
      <c r="T381" s="84"/>
      <c r="U381" s="84"/>
      <c r="V381" s="84"/>
      <c r="W381" s="84"/>
      <c r="X381" s="84"/>
      <c r="Y381" s="84"/>
      <c r="Z381" s="84"/>
    </row>
    <row r="382" spans="1:26" ht="12" customHeight="1">
      <c r="A382" s="84"/>
      <c r="B382" s="84"/>
      <c r="C382" s="84"/>
      <c r="D382" s="84"/>
      <c r="E382" s="84"/>
      <c r="F382" s="84"/>
      <c r="G382" s="84"/>
      <c r="H382" s="84"/>
      <c r="I382" s="84"/>
      <c r="J382" s="84"/>
      <c r="K382" s="84"/>
      <c r="L382" s="84"/>
      <c r="M382" s="84"/>
      <c r="N382" s="84"/>
      <c r="O382" s="84"/>
      <c r="P382" s="84"/>
      <c r="Q382" s="84"/>
      <c r="R382" s="84"/>
      <c r="S382" s="84"/>
      <c r="T382" s="84"/>
      <c r="U382" s="84"/>
      <c r="V382" s="84"/>
      <c r="W382" s="84"/>
      <c r="X382" s="84"/>
      <c r="Y382" s="84"/>
      <c r="Z382" s="84"/>
    </row>
    <row r="383" spans="1:26" ht="12" customHeight="1">
      <c r="A383" s="84"/>
      <c r="B383" s="84"/>
      <c r="C383" s="84"/>
      <c r="D383" s="84"/>
      <c r="E383" s="84"/>
      <c r="F383" s="84"/>
      <c r="G383" s="84"/>
      <c r="H383" s="84"/>
      <c r="I383" s="84"/>
      <c r="J383" s="84"/>
      <c r="K383" s="84"/>
      <c r="L383" s="84"/>
      <c r="M383" s="84"/>
      <c r="N383" s="84"/>
      <c r="O383" s="84"/>
      <c r="P383" s="84"/>
      <c r="Q383" s="84"/>
      <c r="R383" s="84"/>
      <c r="S383" s="84"/>
      <c r="T383" s="84"/>
      <c r="U383" s="84"/>
      <c r="V383" s="84"/>
      <c r="W383" s="84"/>
      <c r="X383" s="84"/>
      <c r="Y383" s="84"/>
      <c r="Z383" s="84"/>
    </row>
    <row r="384" spans="1:26" ht="12" customHeight="1">
      <c r="A384" s="84"/>
      <c r="B384" s="84"/>
      <c r="C384" s="84"/>
      <c r="D384" s="84"/>
      <c r="E384" s="84"/>
      <c r="F384" s="84"/>
      <c r="G384" s="84"/>
      <c r="H384" s="84"/>
      <c r="I384" s="84"/>
      <c r="J384" s="84"/>
      <c r="K384" s="84"/>
      <c r="L384" s="84"/>
      <c r="M384" s="84"/>
      <c r="N384" s="84"/>
      <c r="O384" s="84"/>
      <c r="P384" s="84"/>
      <c r="Q384" s="84"/>
      <c r="R384" s="84"/>
      <c r="S384" s="84"/>
      <c r="T384" s="84"/>
      <c r="U384" s="84"/>
      <c r="V384" s="84"/>
      <c r="W384" s="84"/>
      <c r="X384" s="84"/>
      <c r="Y384" s="84"/>
      <c r="Z384" s="84"/>
    </row>
    <row r="385" spans="1:26" ht="12" customHeight="1">
      <c r="A385" s="84"/>
      <c r="B385" s="84"/>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row>
    <row r="386" spans="1:26" ht="12" customHeight="1">
      <c r="A386" s="84"/>
      <c r="B386" s="84"/>
      <c r="C386" s="84"/>
      <c r="D386" s="84"/>
      <c r="E386" s="84"/>
      <c r="F386" s="84"/>
      <c r="G386" s="84"/>
      <c r="H386" s="84"/>
      <c r="I386" s="84"/>
      <c r="J386" s="84"/>
      <c r="K386" s="84"/>
      <c r="L386" s="84"/>
      <c r="M386" s="84"/>
      <c r="N386" s="84"/>
      <c r="O386" s="84"/>
      <c r="P386" s="84"/>
      <c r="Q386" s="84"/>
      <c r="R386" s="84"/>
      <c r="S386" s="84"/>
      <c r="T386" s="84"/>
      <c r="U386" s="84"/>
      <c r="V386" s="84"/>
      <c r="W386" s="84"/>
      <c r="X386" s="84"/>
      <c r="Y386" s="84"/>
      <c r="Z386" s="84"/>
    </row>
    <row r="387" spans="1:26" ht="12" customHeight="1">
      <c r="A387" s="84"/>
      <c r="B387" s="84"/>
      <c r="C387" s="84"/>
      <c r="D387" s="84"/>
      <c r="E387" s="84"/>
      <c r="F387" s="84"/>
      <c r="G387" s="84"/>
      <c r="H387" s="84"/>
      <c r="I387" s="84"/>
      <c r="J387" s="84"/>
      <c r="K387" s="84"/>
      <c r="L387" s="84"/>
      <c r="M387" s="84"/>
      <c r="N387" s="84"/>
      <c r="O387" s="84"/>
      <c r="P387" s="84"/>
      <c r="Q387" s="84"/>
      <c r="R387" s="84"/>
      <c r="S387" s="84"/>
      <c r="T387" s="84"/>
      <c r="U387" s="84"/>
      <c r="V387" s="84"/>
      <c r="W387" s="84"/>
      <c r="X387" s="84"/>
      <c r="Y387" s="84"/>
      <c r="Z387" s="84"/>
    </row>
    <row r="388" spans="1:26" ht="12" customHeight="1">
      <c r="A388" s="84"/>
      <c r="B388" s="84"/>
      <c r="C388" s="84"/>
      <c r="D388" s="84"/>
      <c r="E388" s="84"/>
      <c r="F388" s="84"/>
      <c r="G388" s="84"/>
      <c r="H388" s="84"/>
      <c r="I388" s="84"/>
      <c r="J388" s="84"/>
      <c r="K388" s="84"/>
      <c r="L388" s="84"/>
      <c r="M388" s="84"/>
      <c r="N388" s="84"/>
      <c r="O388" s="84"/>
      <c r="P388" s="84"/>
      <c r="Q388" s="84"/>
      <c r="R388" s="84"/>
      <c r="S388" s="84"/>
      <c r="T388" s="84"/>
      <c r="U388" s="84"/>
      <c r="V388" s="84"/>
      <c r="W388" s="84"/>
      <c r="X388" s="84"/>
      <c r="Y388" s="84"/>
      <c r="Z388" s="84"/>
    </row>
    <row r="389" spans="1:26" ht="12" customHeight="1">
      <c r="A389" s="84"/>
      <c r="B389" s="84"/>
      <c r="C389" s="84"/>
      <c r="D389" s="84"/>
      <c r="E389" s="84"/>
      <c r="F389" s="84"/>
      <c r="G389" s="84"/>
      <c r="H389" s="84"/>
      <c r="I389" s="84"/>
      <c r="J389" s="84"/>
      <c r="K389" s="84"/>
      <c r="L389" s="84"/>
      <c r="M389" s="84"/>
      <c r="N389" s="84"/>
      <c r="O389" s="84"/>
      <c r="P389" s="84"/>
      <c r="Q389" s="84"/>
      <c r="R389" s="84"/>
      <c r="S389" s="84"/>
      <c r="T389" s="84"/>
      <c r="U389" s="84"/>
      <c r="V389" s="84"/>
      <c r="W389" s="84"/>
      <c r="X389" s="84"/>
      <c r="Y389" s="84"/>
      <c r="Z389" s="84"/>
    </row>
    <row r="390" spans="1:26" ht="12" customHeight="1">
      <c r="A390" s="84"/>
      <c r="B390" s="84"/>
      <c r="C390" s="84"/>
      <c r="D390" s="84"/>
      <c r="E390" s="84"/>
      <c r="F390" s="84"/>
      <c r="G390" s="84"/>
      <c r="H390" s="84"/>
      <c r="I390" s="84"/>
      <c r="J390" s="84"/>
      <c r="K390" s="84"/>
      <c r="L390" s="84"/>
      <c r="M390" s="84"/>
      <c r="N390" s="84"/>
      <c r="O390" s="84"/>
      <c r="P390" s="84"/>
      <c r="Q390" s="84"/>
      <c r="R390" s="84"/>
      <c r="S390" s="84"/>
      <c r="T390" s="84"/>
      <c r="U390" s="84"/>
      <c r="V390" s="84"/>
      <c r="W390" s="84"/>
      <c r="X390" s="84"/>
      <c r="Y390" s="84"/>
      <c r="Z390" s="84"/>
    </row>
    <row r="391" spans="1:26" ht="12" customHeight="1">
      <c r="A391" s="84"/>
      <c r="B391" s="84"/>
      <c r="C391" s="84"/>
      <c r="D391" s="84"/>
      <c r="E391" s="84"/>
      <c r="F391" s="84"/>
      <c r="G391" s="84"/>
      <c r="H391" s="84"/>
      <c r="I391" s="84"/>
      <c r="J391" s="84"/>
      <c r="K391" s="84"/>
      <c r="L391" s="84"/>
      <c r="M391" s="84"/>
      <c r="N391" s="84"/>
      <c r="O391" s="84"/>
      <c r="P391" s="84"/>
      <c r="Q391" s="84"/>
      <c r="R391" s="84"/>
      <c r="S391" s="84"/>
      <c r="T391" s="84"/>
      <c r="U391" s="84"/>
      <c r="V391" s="84"/>
      <c r="W391" s="84"/>
      <c r="X391" s="84"/>
      <c r="Y391" s="84"/>
      <c r="Z391" s="84"/>
    </row>
    <row r="392" spans="1:26" ht="12" customHeight="1">
      <c r="A392" s="84"/>
      <c r="B392" s="84"/>
      <c r="C392" s="84"/>
      <c r="D392" s="84"/>
      <c r="E392" s="84"/>
      <c r="F392" s="84"/>
      <c r="G392" s="84"/>
      <c r="H392" s="84"/>
      <c r="I392" s="84"/>
      <c r="J392" s="84"/>
      <c r="K392" s="84"/>
      <c r="L392" s="84"/>
      <c r="M392" s="84"/>
      <c r="N392" s="84"/>
      <c r="O392" s="84"/>
      <c r="P392" s="84"/>
      <c r="Q392" s="84"/>
      <c r="R392" s="84"/>
      <c r="S392" s="84"/>
      <c r="T392" s="84"/>
      <c r="U392" s="84"/>
      <c r="V392" s="84"/>
      <c r="W392" s="84"/>
      <c r="X392" s="84"/>
      <c r="Y392" s="84"/>
      <c r="Z392" s="84"/>
    </row>
    <row r="393" spans="1:26" ht="12" customHeight="1">
      <c r="A393" s="84"/>
      <c r="B393" s="84"/>
      <c r="C393" s="84"/>
      <c r="D393" s="84"/>
      <c r="E393" s="84"/>
      <c r="F393" s="84"/>
      <c r="G393" s="84"/>
      <c r="H393" s="84"/>
      <c r="I393" s="84"/>
      <c r="J393" s="84"/>
      <c r="K393" s="84"/>
      <c r="L393" s="84"/>
      <c r="M393" s="84"/>
      <c r="N393" s="84"/>
      <c r="O393" s="84"/>
      <c r="P393" s="84"/>
      <c r="Q393" s="84"/>
      <c r="R393" s="84"/>
      <c r="S393" s="84"/>
      <c r="T393" s="84"/>
      <c r="U393" s="84"/>
      <c r="V393" s="84"/>
      <c r="W393" s="84"/>
      <c r="X393" s="84"/>
      <c r="Y393" s="84"/>
      <c r="Z393" s="84"/>
    </row>
    <row r="394" spans="1:26" ht="12" customHeight="1">
      <c r="A394" s="84"/>
      <c r="B394" s="84"/>
      <c r="C394" s="84"/>
      <c r="D394" s="84"/>
      <c r="E394" s="84"/>
      <c r="F394" s="84"/>
      <c r="G394" s="84"/>
      <c r="H394" s="84"/>
      <c r="I394" s="84"/>
      <c r="J394" s="84"/>
      <c r="K394" s="84"/>
      <c r="L394" s="84"/>
      <c r="M394" s="84"/>
      <c r="N394" s="84"/>
      <c r="O394" s="84"/>
      <c r="P394" s="84"/>
      <c r="Q394" s="84"/>
      <c r="R394" s="84"/>
      <c r="S394" s="84"/>
      <c r="T394" s="84"/>
      <c r="U394" s="84"/>
      <c r="V394" s="84"/>
      <c r="W394" s="84"/>
      <c r="X394" s="84"/>
      <c r="Y394" s="84"/>
      <c r="Z394" s="84"/>
    </row>
    <row r="395" spans="1:26" ht="12" customHeight="1">
      <c r="A395" s="84"/>
      <c r="B395" s="84"/>
      <c r="C395" s="84"/>
      <c r="D395" s="84"/>
      <c r="E395" s="84"/>
      <c r="F395" s="84"/>
      <c r="G395" s="84"/>
      <c r="H395" s="84"/>
      <c r="I395" s="84"/>
      <c r="J395" s="84"/>
      <c r="K395" s="84"/>
      <c r="L395" s="84"/>
      <c r="M395" s="84"/>
      <c r="N395" s="84"/>
      <c r="O395" s="84"/>
      <c r="P395" s="84"/>
      <c r="Q395" s="84"/>
      <c r="R395" s="84"/>
      <c r="S395" s="84"/>
      <c r="T395" s="84"/>
      <c r="U395" s="84"/>
      <c r="V395" s="84"/>
      <c r="W395" s="84"/>
      <c r="X395" s="84"/>
      <c r="Y395" s="84"/>
      <c r="Z395" s="84"/>
    </row>
    <row r="396" spans="1:26" ht="12" customHeight="1">
      <c r="A396" s="84"/>
      <c r="B396" s="84"/>
      <c r="C396" s="84"/>
      <c r="D396" s="84"/>
      <c r="E396" s="84"/>
      <c r="F396" s="84"/>
      <c r="G396" s="84"/>
      <c r="H396" s="84"/>
      <c r="I396" s="84"/>
      <c r="J396" s="84"/>
      <c r="K396" s="84"/>
      <c r="L396" s="84"/>
      <c r="M396" s="84"/>
      <c r="N396" s="84"/>
      <c r="O396" s="84"/>
      <c r="P396" s="84"/>
      <c r="Q396" s="84"/>
      <c r="R396" s="84"/>
      <c r="S396" s="84"/>
      <c r="T396" s="84"/>
      <c r="U396" s="84"/>
      <c r="V396" s="84"/>
      <c r="W396" s="84"/>
      <c r="X396" s="84"/>
      <c r="Y396" s="84"/>
      <c r="Z396" s="84"/>
    </row>
    <row r="397" spans="1:26" ht="12" customHeight="1">
      <c r="A397" s="84"/>
      <c r="B397" s="84"/>
      <c r="C397" s="84"/>
      <c r="D397" s="84"/>
      <c r="E397" s="84"/>
      <c r="F397" s="84"/>
      <c r="G397" s="84"/>
      <c r="H397" s="84"/>
      <c r="I397" s="84"/>
      <c r="J397" s="84"/>
      <c r="K397" s="84"/>
      <c r="L397" s="84"/>
      <c r="M397" s="84"/>
      <c r="N397" s="84"/>
      <c r="O397" s="84"/>
      <c r="P397" s="84"/>
      <c r="Q397" s="84"/>
      <c r="R397" s="84"/>
      <c r="S397" s="84"/>
      <c r="T397" s="84"/>
      <c r="U397" s="84"/>
      <c r="V397" s="84"/>
      <c r="W397" s="84"/>
      <c r="X397" s="84"/>
      <c r="Y397" s="84"/>
      <c r="Z397" s="84"/>
    </row>
    <row r="398" spans="1:26" ht="12" customHeight="1">
      <c r="A398" s="84"/>
      <c r="B398" s="84"/>
      <c r="C398" s="84"/>
      <c r="D398" s="84"/>
      <c r="E398" s="84"/>
      <c r="F398" s="84"/>
      <c r="G398" s="84"/>
      <c r="H398" s="84"/>
      <c r="I398" s="84"/>
      <c r="J398" s="84"/>
      <c r="K398" s="84"/>
      <c r="L398" s="84"/>
      <c r="M398" s="84"/>
      <c r="N398" s="84"/>
      <c r="O398" s="84"/>
      <c r="P398" s="84"/>
      <c r="Q398" s="84"/>
      <c r="R398" s="84"/>
      <c r="S398" s="84"/>
      <c r="T398" s="84"/>
      <c r="U398" s="84"/>
      <c r="V398" s="84"/>
      <c r="W398" s="84"/>
      <c r="X398" s="84"/>
      <c r="Y398" s="84"/>
      <c r="Z398" s="84"/>
    </row>
    <row r="399" spans="1:26" ht="12" customHeight="1">
      <c r="A399" s="84"/>
      <c r="B399" s="84"/>
      <c r="C399" s="84"/>
      <c r="D399" s="84"/>
      <c r="E399" s="84"/>
      <c r="F399" s="84"/>
      <c r="G399" s="84"/>
      <c r="H399" s="84"/>
      <c r="I399" s="84"/>
      <c r="J399" s="84"/>
      <c r="K399" s="84"/>
      <c r="L399" s="84"/>
      <c r="M399" s="84"/>
      <c r="N399" s="84"/>
      <c r="O399" s="84"/>
      <c r="P399" s="84"/>
      <c r="Q399" s="84"/>
      <c r="R399" s="84"/>
      <c r="S399" s="84"/>
      <c r="T399" s="84"/>
      <c r="U399" s="84"/>
      <c r="V399" s="84"/>
      <c r="W399" s="84"/>
      <c r="X399" s="84"/>
      <c r="Y399" s="84"/>
      <c r="Z399" s="84"/>
    </row>
    <row r="400" spans="1:26" ht="12" customHeight="1">
      <c r="A400" s="84"/>
      <c r="B400" s="84"/>
      <c r="C400" s="84"/>
      <c r="D400" s="84"/>
      <c r="E400" s="84"/>
      <c r="F400" s="84"/>
      <c r="G400" s="84"/>
      <c r="H400" s="84"/>
      <c r="I400" s="84"/>
      <c r="J400" s="84"/>
      <c r="K400" s="84"/>
      <c r="L400" s="84"/>
      <c r="M400" s="84"/>
      <c r="N400" s="84"/>
      <c r="O400" s="84"/>
      <c r="P400" s="84"/>
      <c r="Q400" s="84"/>
      <c r="R400" s="84"/>
      <c r="S400" s="84"/>
      <c r="T400" s="84"/>
      <c r="U400" s="84"/>
      <c r="V400" s="84"/>
      <c r="W400" s="84"/>
      <c r="X400" s="84"/>
      <c r="Y400" s="84"/>
      <c r="Z400" s="84"/>
    </row>
    <row r="401" spans="1:26" ht="12" customHeight="1">
      <c r="A401" s="84"/>
      <c r="B401" s="84"/>
      <c r="C401" s="84"/>
      <c r="D401" s="84"/>
      <c r="E401" s="84"/>
      <c r="F401" s="84"/>
      <c r="G401" s="84"/>
      <c r="H401" s="84"/>
      <c r="I401" s="84"/>
      <c r="J401" s="84"/>
      <c r="K401" s="84"/>
      <c r="L401" s="84"/>
      <c r="M401" s="84"/>
      <c r="N401" s="84"/>
      <c r="O401" s="84"/>
      <c r="P401" s="84"/>
      <c r="Q401" s="84"/>
      <c r="R401" s="84"/>
      <c r="S401" s="84"/>
      <c r="T401" s="84"/>
      <c r="U401" s="84"/>
      <c r="V401" s="84"/>
      <c r="W401" s="84"/>
      <c r="X401" s="84"/>
      <c r="Y401" s="84"/>
      <c r="Z401" s="84"/>
    </row>
    <row r="402" spans="1:26" ht="12" customHeight="1">
      <c r="A402" s="84"/>
      <c r="B402" s="84"/>
      <c r="C402" s="84"/>
      <c r="D402" s="84"/>
      <c r="E402" s="84"/>
      <c r="F402" s="84"/>
      <c r="G402" s="84"/>
      <c r="H402" s="84"/>
      <c r="I402" s="84"/>
      <c r="J402" s="84"/>
      <c r="K402" s="84"/>
      <c r="L402" s="84"/>
      <c r="M402" s="84"/>
      <c r="N402" s="84"/>
      <c r="O402" s="84"/>
      <c r="P402" s="84"/>
      <c r="Q402" s="84"/>
      <c r="R402" s="84"/>
      <c r="S402" s="84"/>
      <c r="T402" s="84"/>
      <c r="U402" s="84"/>
      <c r="V402" s="84"/>
      <c r="W402" s="84"/>
      <c r="X402" s="84"/>
      <c r="Y402" s="84"/>
      <c r="Z402" s="84"/>
    </row>
    <row r="403" spans="1:26" ht="12" customHeight="1">
      <c r="A403" s="84"/>
      <c r="B403" s="84"/>
      <c r="C403" s="84"/>
      <c r="D403" s="84"/>
      <c r="E403" s="84"/>
      <c r="F403" s="84"/>
      <c r="G403" s="84"/>
      <c r="H403" s="84"/>
      <c r="I403" s="84"/>
      <c r="J403" s="84"/>
      <c r="K403" s="84"/>
      <c r="L403" s="84"/>
      <c r="M403" s="84"/>
      <c r="N403" s="84"/>
      <c r="O403" s="84"/>
      <c r="P403" s="84"/>
      <c r="Q403" s="84"/>
      <c r="R403" s="84"/>
      <c r="S403" s="84"/>
      <c r="T403" s="84"/>
      <c r="U403" s="84"/>
      <c r="V403" s="84"/>
      <c r="W403" s="84"/>
      <c r="X403" s="84"/>
      <c r="Y403" s="84"/>
      <c r="Z403" s="84"/>
    </row>
    <row r="404" spans="1:26" ht="12" customHeight="1">
      <c r="A404" s="84"/>
      <c r="B404" s="84"/>
      <c r="C404" s="84"/>
      <c r="D404" s="84"/>
      <c r="E404" s="84"/>
      <c r="F404" s="84"/>
      <c r="G404" s="84"/>
      <c r="H404" s="84"/>
      <c r="I404" s="84"/>
      <c r="J404" s="84"/>
      <c r="K404" s="84"/>
      <c r="L404" s="84"/>
      <c r="M404" s="84"/>
      <c r="N404" s="84"/>
      <c r="O404" s="84"/>
      <c r="P404" s="84"/>
      <c r="Q404" s="84"/>
      <c r="R404" s="84"/>
      <c r="S404" s="84"/>
      <c r="T404" s="84"/>
      <c r="U404" s="84"/>
      <c r="V404" s="84"/>
      <c r="W404" s="84"/>
      <c r="X404" s="84"/>
      <c r="Y404" s="84"/>
      <c r="Z404" s="84"/>
    </row>
    <row r="405" spans="1:26" ht="12" customHeight="1">
      <c r="A405" s="84"/>
      <c r="B405" s="84"/>
      <c r="C405" s="84"/>
      <c r="D405" s="84"/>
      <c r="E405" s="84"/>
      <c r="F405" s="84"/>
      <c r="G405" s="84"/>
      <c r="H405" s="84"/>
      <c r="I405" s="84"/>
      <c r="J405" s="84"/>
      <c r="K405" s="84"/>
      <c r="L405" s="84"/>
      <c r="M405" s="84"/>
      <c r="N405" s="84"/>
      <c r="O405" s="84"/>
      <c r="P405" s="84"/>
      <c r="Q405" s="84"/>
      <c r="R405" s="84"/>
      <c r="S405" s="84"/>
      <c r="T405" s="84"/>
      <c r="U405" s="84"/>
      <c r="V405" s="84"/>
      <c r="W405" s="84"/>
      <c r="X405" s="84"/>
      <c r="Y405" s="84"/>
      <c r="Z405" s="84"/>
    </row>
    <row r="406" spans="1:26" ht="12" customHeight="1">
      <c r="A406" s="84"/>
      <c r="B406" s="84"/>
      <c r="C406" s="84"/>
      <c r="D406" s="84"/>
      <c r="E406" s="84"/>
      <c r="F406" s="84"/>
      <c r="G406" s="84"/>
      <c r="H406" s="84"/>
      <c r="I406" s="84"/>
      <c r="J406" s="84"/>
      <c r="K406" s="84"/>
      <c r="L406" s="84"/>
      <c r="M406" s="84"/>
      <c r="N406" s="84"/>
      <c r="O406" s="84"/>
      <c r="P406" s="84"/>
      <c r="Q406" s="84"/>
      <c r="R406" s="84"/>
      <c r="S406" s="84"/>
      <c r="T406" s="84"/>
      <c r="U406" s="84"/>
      <c r="V406" s="84"/>
      <c r="W406" s="84"/>
      <c r="X406" s="84"/>
      <c r="Y406" s="84"/>
      <c r="Z406" s="84"/>
    </row>
    <row r="407" spans="1:26" ht="12" customHeight="1">
      <c r="A407" s="84"/>
      <c r="B407" s="84"/>
      <c r="C407" s="84"/>
      <c r="D407" s="84"/>
      <c r="E407" s="84"/>
      <c r="F407" s="84"/>
      <c r="G407" s="84"/>
      <c r="H407" s="84"/>
      <c r="I407" s="84"/>
      <c r="J407" s="84"/>
      <c r="K407" s="84"/>
      <c r="L407" s="84"/>
      <c r="M407" s="84"/>
      <c r="N407" s="84"/>
      <c r="O407" s="84"/>
      <c r="P407" s="84"/>
      <c r="Q407" s="84"/>
      <c r="R407" s="84"/>
      <c r="S407" s="84"/>
      <c r="T407" s="84"/>
      <c r="U407" s="84"/>
      <c r="V407" s="84"/>
      <c r="W407" s="84"/>
      <c r="X407" s="84"/>
      <c r="Y407" s="84"/>
      <c r="Z407" s="84"/>
    </row>
    <row r="408" spans="1:26" ht="12" customHeight="1">
      <c r="A408" s="84"/>
      <c r="B408" s="84"/>
      <c r="C408" s="84"/>
      <c r="D408" s="84"/>
      <c r="E408" s="84"/>
      <c r="F408" s="84"/>
      <c r="G408" s="84"/>
      <c r="H408" s="84"/>
      <c r="I408" s="84"/>
      <c r="J408" s="84"/>
      <c r="K408" s="84"/>
      <c r="L408" s="84"/>
      <c r="M408" s="84"/>
      <c r="N408" s="84"/>
      <c r="O408" s="84"/>
      <c r="P408" s="84"/>
      <c r="Q408" s="84"/>
      <c r="R408" s="84"/>
      <c r="S408" s="84"/>
      <c r="T408" s="84"/>
      <c r="U408" s="84"/>
      <c r="V408" s="84"/>
      <c r="W408" s="84"/>
      <c r="X408" s="84"/>
      <c r="Y408" s="84"/>
      <c r="Z408" s="84"/>
    </row>
    <row r="409" spans="1:26" ht="12" customHeight="1">
      <c r="A409" s="84"/>
      <c r="B409" s="84"/>
      <c r="C409" s="84"/>
      <c r="D409" s="84"/>
      <c r="E409" s="84"/>
      <c r="F409" s="84"/>
      <c r="G409" s="84"/>
      <c r="H409" s="84"/>
      <c r="I409" s="84"/>
      <c r="J409" s="84"/>
      <c r="K409" s="84"/>
      <c r="L409" s="84"/>
      <c r="M409" s="84"/>
      <c r="N409" s="84"/>
      <c r="O409" s="84"/>
      <c r="P409" s="84"/>
      <c r="Q409" s="84"/>
      <c r="R409" s="84"/>
      <c r="S409" s="84"/>
      <c r="T409" s="84"/>
      <c r="U409" s="84"/>
      <c r="V409" s="84"/>
      <c r="W409" s="84"/>
      <c r="X409" s="84"/>
      <c r="Y409" s="84"/>
      <c r="Z409" s="84"/>
    </row>
    <row r="410" spans="1:26" ht="12" customHeight="1">
      <c r="A410" s="84"/>
      <c r="B410" s="84"/>
      <c r="C410" s="84"/>
      <c r="D410" s="84"/>
      <c r="E410" s="84"/>
      <c r="F410" s="84"/>
      <c r="G410" s="84"/>
      <c r="H410" s="84"/>
      <c r="I410" s="84"/>
      <c r="J410" s="84"/>
      <c r="K410" s="84"/>
      <c r="L410" s="84"/>
      <c r="M410" s="84"/>
      <c r="N410" s="84"/>
      <c r="O410" s="84"/>
      <c r="P410" s="84"/>
      <c r="Q410" s="84"/>
      <c r="R410" s="84"/>
      <c r="S410" s="84"/>
      <c r="T410" s="84"/>
      <c r="U410" s="84"/>
      <c r="V410" s="84"/>
      <c r="W410" s="84"/>
      <c r="X410" s="84"/>
      <c r="Y410" s="84"/>
      <c r="Z410" s="84"/>
    </row>
    <row r="411" spans="1:26" ht="12" customHeight="1">
      <c r="A411" s="84"/>
      <c r="B411" s="84"/>
      <c r="C411" s="84"/>
      <c r="D411" s="84"/>
      <c r="E411" s="84"/>
      <c r="F411" s="84"/>
      <c r="G411" s="84"/>
      <c r="H411" s="84"/>
      <c r="I411" s="84"/>
      <c r="J411" s="84"/>
      <c r="K411" s="84"/>
      <c r="L411" s="84"/>
      <c r="M411" s="84"/>
      <c r="N411" s="84"/>
      <c r="O411" s="84"/>
      <c r="P411" s="84"/>
      <c r="Q411" s="84"/>
      <c r="R411" s="84"/>
      <c r="S411" s="84"/>
      <c r="T411" s="84"/>
      <c r="U411" s="84"/>
      <c r="V411" s="84"/>
      <c r="W411" s="84"/>
      <c r="X411" s="84"/>
      <c r="Y411" s="84"/>
      <c r="Z411" s="84"/>
    </row>
    <row r="412" spans="1:26" ht="12" customHeight="1">
      <c r="A412" s="84"/>
      <c r="B412" s="84"/>
      <c r="C412" s="84"/>
      <c r="D412" s="84"/>
      <c r="E412" s="84"/>
      <c r="F412" s="84"/>
      <c r="G412" s="84"/>
      <c r="H412" s="84"/>
      <c r="I412" s="84"/>
      <c r="J412" s="84"/>
      <c r="K412" s="84"/>
      <c r="L412" s="84"/>
      <c r="M412" s="84"/>
      <c r="N412" s="84"/>
      <c r="O412" s="84"/>
      <c r="P412" s="84"/>
      <c r="Q412" s="84"/>
      <c r="R412" s="84"/>
      <c r="S412" s="84"/>
      <c r="T412" s="84"/>
      <c r="U412" s="84"/>
      <c r="V412" s="84"/>
      <c r="W412" s="84"/>
      <c r="X412" s="84"/>
      <c r="Y412" s="84"/>
      <c r="Z412" s="84"/>
    </row>
    <row r="413" spans="1:26" ht="12" customHeight="1">
      <c r="A413" s="84"/>
      <c r="B413" s="84"/>
      <c r="C413" s="84"/>
      <c r="D413" s="84"/>
      <c r="E413" s="84"/>
      <c r="F413" s="84"/>
      <c r="G413" s="84"/>
      <c r="H413" s="84"/>
      <c r="I413" s="84"/>
      <c r="J413" s="84"/>
      <c r="K413" s="84"/>
      <c r="L413" s="84"/>
      <c r="M413" s="84"/>
      <c r="N413" s="84"/>
      <c r="O413" s="84"/>
      <c r="P413" s="84"/>
      <c r="Q413" s="84"/>
      <c r="R413" s="84"/>
      <c r="S413" s="84"/>
      <c r="T413" s="84"/>
      <c r="U413" s="84"/>
      <c r="V413" s="84"/>
      <c r="W413" s="84"/>
      <c r="X413" s="84"/>
      <c r="Y413" s="84"/>
      <c r="Z413" s="84"/>
    </row>
    <row r="414" spans="1:26" ht="12" customHeight="1">
      <c r="A414" s="84"/>
      <c r="B414" s="84"/>
      <c r="C414" s="84"/>
      <c r="D414" s="84"/>
      <c r="E414" s="84"/>
      <c r="F414" s="84"/>
      <c r="G414" s="84"/>
      <c r="H414" s="84"/>
      <c r="I414" s="84"/>
      <c r="J414" s="84"/>
      <c r="K414" s="84"/>
      <c r="L414" s="84"/>
      <c r="M414" s="84"/>
      <c r="N414" s="84"/>
      <c r="O414" s="84"/>
      <c r="P414" s="84"/>
      <c r="Q414" s="84"/>
      <c r="R414" s="84"/>
      <c r="S414" s="84"/>
      <c r="T414" s="84"/>
      <c r="U414" s="84"/>
      <c r="V414" s="84"/>
      <c r="W414" s="84"/>
      <c r="X414" s="84"/>
      <c r="Y414" s="84"/>
      <c r="Z414" s="84"/>
    </row>
    <row r="415" spans="1:26" ht="12" customHeight="1">
      <c r="A415" s="84"/>
      <c r="B415" s="84"/>
      <c r="C415" s="84"/>
      <c r="D415" s="84"/>
      <c r="E415" s="84"/>
      <c r="F415" s="84"/>
      <c r="G415" s="84"/>
      <c r="H415" s="84"/>
      <c r="I415" s="84"/>
      <c r="J415" s="84"/>
      <c r="K415" s="84"/>
      <c r="L415" s="84"/>
      <c r="M415" s="84"/>
      <c r="N415" s="84"/>
      <c r="O415" s="84"/>
      <c r="P415" s="84"/>
      <c r="Q415" s="84"/>
      <c r="R415" s="84"/>
      <c r="S415" s="84"/>
      <c r="T415" s="84"/>
      <c r="U415" s="84"/>
      <c r="V415" s="84"/>
      <c r="W415" s="84"/>
      <c r="X415" s="84"/>
      <c r="Y415" s="84"/>
      <c r="Z415" s="84"/>
    </row>
    <row r="416" spans="1:26" ht="12" customHeight="1">
      <c r="A416" s="84"/>
      <c r="B416" s="84"/>
      <c r="C416" s="84"/>
      <c r="D416" s="84"/>
      <c r="E416" s="84"/>
      <c r="F416" s="84"/>
      <c r="G416" s="84"/>
      <c r="H416" s="84"/>
      <c r="I416" s="84"/>
      <c r="J416" s="84"/>
      <c r="K416" s="84"/>
      <c r="L416" s="84"/>
      <c r="M416" s="84"/>
      <c r="N416" s="84"/>
      <c r="O416" s="84"/>
      <c r="P416" s="84"/>
      <c r="Q416" s="84"/>
      <c r="R416" s="84"/>
      <c r="S416" s="84"/>
      <c r="T416" s="84"/>
      <c r="U416" s="84"/>
      <c r="V416" s="84"/>
      <c r="W416" s="84"/>
      <c r="X416" s="84"/>
      <c r="Y416" s="84"/>
      <c r="Z416" s="84"/>
    </row>
    <row r="417" spans="1:26" ht="12" customHeight="1">
      <c r="A417" s="84"/>
      <c r="B417" s="84"/>
      <c r="C417" s="84"/>
      <c r="D417" s="84"/>
      <c r="E417" s="84"/>
      <c r="F417" s="84"/>
      <c r="G417" s="84"/>
      <c r="H417" s="84"/>
      <c r="I417" s="84"/>
      <c r="J417" s="84"/>
      <c r="K417" s="84"/>
      <c r="L417" s="84"/>
      <c r="M417" s="84"/>
      <c r="N417" s="84"/>
      <c r="O417" s="84"/>
      <c r="P417" s="84"/>
      <c r="Q417" s="84"/>
      <c r="R417" s="84"/>
      <c r="S417" s="84"/>
      <c r="T417" s="84"/>
      <c r="U417" s="84"/>
      <c r="V417" s="84"/>
      <c r="W417" s="84"/>
      <c r="X417" s="84"/>
      <c r="Y417" s="84"/>
      <c r="Z417" s="84"/>
    </row>
    <row r="418" spans="1:26" ht="12" customHeight="1">
      <c r="A418" s="84"/>
      <c r="B418" s="84"/>
      <c r="C418" s="84"/>
      <c r="D418" s="84"/>
      <c r="E418" s="84"/>
      <c r="F418" s="84"/>
      <c r="G418" s="84"/>
      <c r="H418" s="84"/>
      <c r="I418" s="84"/>
      <c r="J418" s="84"/>
      <c r="K418" s="84"/>
      <c r="L418" s="84"/>
      <c r="M418" s="84"/>
      <c r="N418" s="84"/>
      <c r="O418" s="84"/>
      <c r="P418" s="84"/>
      <c r="Q418" s="84"/>
      <c r="R418" s="84"/>
      <c r="S418" s="84"/>
      <c r="T418" s="84"/>
      <c r="U418" s="84"/>
      <c r="V418" s="84"/>
      <c r="W418" s="84"/>
      <c r="X418" s="84"/>
      <c r="Y418" s="84"/>
      <c r="Z418" s="84"/>
    </row>
    <row r="419" spans="1:26" ht="12" customHeight="1">
      <c r="A419" s="84"/>
      <c r="B419" s="84"/>
      <c r="C419" s="84"/>
      <c r="D419" s="84"/>
      <c r="E419" s="84"/>
      <c r="F419" s="84"/>
      <c r="G419" s="84"/>
      <c r="H419" s="84"/>
      <c r="I419" s="84"/>
      <c r="J419" s="84"/>
      <c r="K419" s="84"/>
      <c r="L419" s="84"/>
      <c r="M419" s="84"/>
      <c r="N419" s="84"/>
      <c r="O419" s="84"/>
      <c r="P419" s="84"/>
      <c r="Q419" s="84"/>
      <c r="R419" s="84"/>
      <c r="S419" s="84"/>
      <c r="T419" s="84"/>
      <c r="U419" s="84"/>
      <c r="V419" s="84"/>
      <c r="W419" s="84"/>
      <c r="X419" s="84"/>
      <c r="Y419" s="84"/>
      <c r="Z419" s="84"/>
    </row>
    <row r="420" spans="1:26" ht="12" customHeight="1">
      <c r="A420" s="84"/>
      <c r="B420" s="84"/>
      <c r="C420" s="84"/>
      <c r="D420" s="84"/>
      <c r="E420" s="84"/>
      <c r="F420" s="84"/>
      <c r="G420" s="84"/>
      <c r="H420" s="84"/>
      <c r="I420" s="84"/>
      <c r="J420" s="84"/>
      <c r="K420" s="84"/>
      <c r="L420" s="84"/>
      <c r="M420" s="84"/>
      <c r="N420" s="84"/>
      <c r="O420" s="84"/>
      <c r="P420" s="84"/>
      <c r="Q420" s="84"/>
      <c r="R420" s="84"/>
      <c r="S420" s="84"/>
      <c r="T420" s="84"/>
      <c r="U420" s="84"/>
      <c r="V420" s="84"/>
      <c r="W420" s="84"/>
      <c r="X420" s="84"/>
      <c r="Y420" s="84"/>
      <c r="Z420" s="84"/>
    </row>
    <row r="421" spans="1:26" ht="12" customHeight="1">
      <c r="A421" s="84"/>
      <c r="B421" s="84"/>
      <c r="C421" s="84"/>
      <c r="D421" s="84"/>
      <c r="E421" s="84"/>
      <c r="F421" s="84"/>
      <c r="G421" s="84"/>
      <c r="H421" s="84"/>
      <c r="I421" s="84"/>
      <c r="J421" s="84"/>
      <c r="K421" s="84"/>
      <c r="L421" s="84"/>
      <c r="M421" s="84"/>
      <c r="N421" s="84"/>
      <c r="O421" s="84"/>
      <c r="P421" s="84"/>
      <c r="Q421" s="84"/>
      <c r="R421" s="84"/>
      <c r="S421" s="84"/>
      <c r="T421" s="84"/>
      <c r="U421" s="84"/>
      <c r="V421" s="84"/>
      <c r="W421" s="84"/>
      <c r="X421" s="84"/>
      <c r="Y421" s="84"/>
      <c r="Z421" s="84"/>
    </row>
    <row r="422" spans="1:26" ht="12" customHeight="1">
      <c r="A422" s="84"/>
      <c r="B422" s="84"/>
      <c r="C422" s="84"/>
      <c r="D422" s="84"/>
      <c r="E422" s="84"/>
      <c r="F422" s="84"/>
      <c r="G422" s="84"/>
      <c r="H422" s="84"/>
      <c r="I422" s="84"/>
      <c r="J422" s="84"/>
      <c r="K422" s="84"/>
      <c r="L422" s="84"/>
      <c r="M422" s="84"/>
      <c r="N422" s="84"/>
      <c r="O422" s="84"/>
      <c r="P422" s="84"/>
      <c r="Q422" s="84"/>
      <c r="R422" s="84"/>
      <c r="S422" s="84"/>
      <c r="T422" s="84"/>
      <c r="U422" s="84"/>
      <c r="V422" s="84"/>
      <c r="W422" s="84"/>
      <c r="X422" s="84"/>
      <c r="Y422" s="84"/>
      <c r="Z422" s="84"/>
    </row>
    <row r="423" spans="1:26" ht="12" customHeight="1">
      <c r="A423" s="84"/>
      <c r="B423" s="84"/>
      <c r="C423" s="84"/>
      <c r="D423" s="84"/>
      <c r="E423" s="84"/>
      <c r="F423" s="84"/>
      <c r="G423" s="84"/>
      <c r="H423" s="84"/>
      <c r="I423" s="84"/>
      <c r="J423" s="84"/>
      <c r="K423" s="84"/>
      <c r="L423" s="84"/>
      <c r="M423" s="84"/>
      <c r="N423" s="84"/>
      <c r="O423" s="84"/>
      <c r="P423" s="84"/>
      <c r="Q423" s="84"/>
      <c r="R423" s="84"/>
      <c r="S423" s="84"/>
      <c r="T423" s="84"/>
      <c r="U423" s="84"/>
      <c r="V423" s="84"/>
      <c r="W423" s="84"/>
      <c r="X423" s="84"/>
      <c r="Y423" s="84"/>
      <c r="Z423" s="84"/>
    </row>
    <row r="424" spans="1:26" ht="12" customHeight="1">
      <c r="A424" s="84"/>
      <c r="B424" s="84"/>
      <c r="C424" s="84"/>
      <c r="D424" s="84"/>
      <c r="E424" s="84"/>
      <c r="F424" s="84"/>
      <c r="G424" s="84"/>
      <c r="H424" s="84"/>
      <c r="I424" s="84"/>
      <c r="J424" s="84"/>
      <c r="K424" s="84"/>
      <c r="L424" s="84"/>
      <c r="M424" s="84"/>
      <c r="N424" s="84"/>
      <c r="O424" s="84"/>
      <c r="P424" s="84"/>
      <c r="Q424" s="84"/>
      <c r="R424" s="84"/>
      <c r="S424" s="84"/>
      <c r="T424" s="84"/>
      <c r="U424" s="84"/>
      <c r="V424" s="84"/>
      <c r="W424" s="84"/>
      <c r="X424" s="84"/>
      <c r="Y424" s="84"/>
      <c r="Z424" s="84"/>
    </row>
    <row r="425" spans="1:26" ht="12" customHeight="1">
      <c r="A425" s="84"/>
      <c r="B425" s="84"/>
      <c r="C425" s="84"/>
      <c r="D425" s="84"/>
      <c r="E425" s="84"/>
      <c r="F425" s="84"/>
      <c r="G425" s="84"/>
      <c r="H425" s="84"/>
      <c r="I425" s="84"/>
      <c r="J425" s="84"/>
      <c r="K425" s="84"/>
      <c r="L425" s="84"/>
      <c r="M425" s="84"/>
      <c r="N425" s="84"/>
      <c r="O425" s="84"/>
      <c r="P425" s="84"/>
      <c r="Q425" s="84"/>
      <c r="R425" s="84"/>
      <c r="S425" s="84"/>
      <c r="T425" s="84"/>
      <c r="U425" s="84"/>
      <c r="V425" s="84"/>
      <c r="W425" s="84"/>
      <c r="X425" s="84"/>
      <c r="Y425" s="84"/>
      <c r="Z425" s="84"/>
    </row>
    <row r="426" spans="1:26" ht="12" customHeight="1">
      <c r="A426" s="84"/>
      <c r="B426" s="84"/>
      <c r="C426" s="84"/>
      <c r="D426" s="84"/>
      <c r="E426" s="84"/>
      <c r="F426" s="84"/>
      <c r="G426" s="84"/>
      <c r="H426" s="84"/>
      <c r="I426" s="84"/>
      <c r="J426" s="84"/>
      <c r="K426" s="84"/>
      <c r="L426" s="84"/>
      <c r="M426" s="84"/>
      <c r="N426" s="84"/>
      <c r="O426" s="84"/>
      <c r="P426" s="84"/>
      <c r="Q426" s="84"/>
      <c r="R426" s="84"/>
      <c r="S426" s="84"/>
      <c r="T426" s="84"/>
      <c r="U426" s="84"/>
      <c r="V426" s="84"/>
      <c r="W426" s="84"/>
      <c r="X426" s="84"/>
      <c r="Y426" s="84"/>
      <c r="Z426" s="84"/>
    </row>
    <row r="427" spans="1:26" ht="12" customHeight="1">
      <c r="A427" s="84"/>
      <c r="B427" s="84"/>
      <c r="C427" s="84"/>
      <c r="D427" s="84"/>
      <c r="E427" s="84"/>
      <c r="F427" s="84"/>
      <c r="G427" s="84"/>
      <c r="H427" s="84"/>
      <c r="I427" s="84"/>
      <c r="J427" s="84"/>
      <c r="K427" s="84"/>
      <c r="L427" s="84"/>
      <c r="M427" s="84"/>
      <c r="N427" s="84"/>
      <c r="O427" s="84"/>
      <c r="P427" s="84"/>
      <c r="Q427" s="84"/>
      <c r="R427" s="84"/>
      <c r="S427" s="84"/>
      <c r="T427" s="84"/>
      <c r="U427" s="84"/>
      <c r="V427" s="84"/>
      <c r="W427" s="84"/>
      <c r="X427" s="84"/>
      <c r="Y427" s="84"/>
      <c r="Z427" s="84"/>
    </row>
    <row r="428" spans="1:26" ht="12" customHeight="1">
      <c r="A428" s="84"/>
      <c r="B428" s="84"/>
      <c r="C428" s="84"/>
      <c r="D428" s="84"/>
      <c r="E428" s="84"/>
      <c r="F428" s="84"/>
      <c r="G428" s="84"/>
      <c r="H428" s="84"/>
      <c r="I428" s="84"/>
      <c r="J428" s="84"/>
      <c r="K428" s="84"/>
      <c r="L428" s="84"/>
      <c r="M428" s="84"/>
      <c r="N428" s="84"/>
      <c r="O428" s="84"/>
      <c r="P428" s="84"/>
      <c r="Q428" s="84"/>
      <c r="R428" s="84"/>
      <c r="S428" s="84"/>
      <c r="T428" s="84"/>
      <c r="U428" s="84"/>
      <c r="V428" s="84"/>
      <c r="W428" s="84"/>
      <c r="X428" s="84"/>
      <c r="Y428" s="84"/>
      <c r="Z428" s="84"/>
    </row>
    <row r="429" spans="1:26" ht="12" customHeight="1">
      <c r="A429" s="84"/>
      <c r="B429" s="84"/>
      <c r="C429" s="84"/>
      <c r="D429" s="84"/>
      <c r="E429" s="84"/>
      <c r="F429" s="84"/>
      <c r="G429" s="84"/>
      <c r="H429" s="84"/>
      <c r="I429" s="84"/>
      <c r="J429" s="84"/>
      <c r="K429" s="84"/>
      <c r="L429" s="84"/>
      <c r="M429" s="84"/>
      <c r="N429" s="84"/>
      <c r="O429" s="84"/>
      <c r="P429" s="84"/>
      <c r="Q429" s="84"/>
      <c r="R429" s="84"/>
      <c r="S429" s="84"/>
      <c r="T429" s="84"/>
      <c r="U429" s="84"/>
      <c r="V429" s="84"/>
      <c r="W429" s="84"/>
      <c r="X429" s="84"/>
      <c r="Y429" s="84"/>
      <c r="Z429" s="84"/>
    </row>
    <row r="430" spans="1:26" ht="12" customHeight="1">
      <c r="A430" s="84"/>
      <c r="B430" s="84"/>
      <c r="C430" s="84"/>
      <c r="D430" s="84"/>
      <c r="E430" s="84"/>
      <c r="F430" s="84"/>
      <c r="G430" s="84"/>
      <c r="H430" s="84"/>
      <c r="I430" s="84"/>
      <c r="J430" s="84"/>
      <c r="K430" s="84"/>
      <c r="L430" s="84"/>
      <c r="M430" s="84"/>
      <c r="N430" s="84"/>
      <c r="O430" s="84"/>
      <c r="P430" s="84"/>
      <c r="Q430" s="84"/>
      <c r="R430" s="84"/>
      <c r="S430" s="84"/>
      <c r="T430" s="84"/>
      <c r="U430" s="84"/>
      <c r="V430" s="84"/>
      <c r="W430" s="84"/>
      <c r="X430" s="84"/>
      <c r="Y430" s="84"/>
      <c r="Z430" s="84"/>
    </row>
    <row r="431" spans="1:26" ht="12" customHeight="1">
      <c r="A431" s="84"/>
      <c r="B431" s="84"/>
      <c r="C431" s="84"/>
      <c r="D431" s="84"/>
      <c r="E431" s="84"/>
      <c r="F431" s="84"/>
      <c r="G431" s="84"/>
      <c r="H431" s="84"/>
      <c r="I431" s="84"/>
      <c r="J431" s="84"/>
      <c r="K431" s="84"/>
      <c r="L431" s="84"/>
      <c r="M431" s="84"/>
      <c r="N431" s="84"/>
      <c r="O431" s="84"/>
      <c r="P431" s="84"/>
      <c r="Q431" s="84"/>
      <c r="R431" s="84"/>
      <c r="S431" s="84"/>
      <c r="T431" s="84"/>
      <c r="U431" s="84"/>
      <c r="V431" s="84"/>
      <c r="W431" s="84"/>
      <c r="X431" s="84"/>
      <c r="Y431" s="84"/>
      <c r="Z431" s="84"/>
    </row>
    <row r="432" spans="1:26" ht="12" customHeight="1">
      <c r="A432" s="84"/>
      <c r="B432" s="84"/>
      <c r="C432" s="84"/>
      <c r="D432" s="84"/>
      <c r="E432" s="84"/>
      <c r="F432" s="84"/>
      <c r="G432" s="84"/>
      <c r="H432" s="84"/>
      <c r="I432" s="84"/>
      <c r="J432" s="84"/>
      <c r="K432" s="84"/>
      <c r="L432" s="84"/>
      <c r="M432" s="84"/>
      <c r="N432" s="84"/>
      <c r="O432" s="84"/>
      <c r="P432" s="84"/>
      <c r="Q432" s="84"/>
      <c r="R432" s="84"/>
      <c r="S432" s="84"/>
      <c r="T432" s="84"/>
      <c r="U432" s="84"/>
      <c r="V432" s="84"/>
      <c r="W432" s="84"/>
      <c r="X432" s="84"/>
      <c r="Y432" s="84"/>
      <c r="Z432" s="84"/>
    </row>
    <row r="433" spans="1:26" ht="12" customHeight="1">
      <c r="A433" s="84"/>
      <c r="B433" s="84"/>
      <c r="C433" s="84"/>
      <c r="D433" s="84"/>
      <c r="E433" s="84"/>
      <c r="F433" s="84"/>
      <c r="G433" s="84"/>
      <c r="H433" s="84"/>
      <c r="I433" s="84"/>
      <c r="J433" s="84"/>
      <c r="K433" s="84"/>
      <c r="L433" s="84"/>
      <c r="M433" s="84"/>
      <c r="N433" s="84"/>
      <c r="O433" s="84"/>
      <c r="P433" s="84"/>
      <c r="Q433" s="84"/>
      <c r="R433" s="84"/>
      <c r="S433" s="84"/>
      <c r="T433" s="84"/>
      <c r="U433" s="84"/>
      <c r="V433" s="84"/>
      <c r="W433" s="84"/>
      <c r="X433" s="84"/>
      <c r="Y433" s="84"/>
      <c r="Z433" s="84"/>
    </row>
    <row r="434" spans="1:26" ht="12" customHeight="1">
      <c r="A434" s="84"/>
      <c r="B434" s="84"/>
      <c r="C434" s="84"/>
      <c r="D434" s="84"/>
      <c r="E434" s="84"/>
      <c r="F434" s="84"/>
      <c r="G434" s="84"/>
      <c r="H434" s="84"/>
      <c r="I434" s="84"/>
      <c r="J434" s="84"/>
      <c r="K434" s="84"/>
      <c r="L434" s="84"/>
      <c r="M434" s="84"/>
      <c r="N434" s="84"/>
      <c r="O434" s="84"/>
      <c r="P434" s="84"/>
      <c r="Q434" s="84"/>
      <c r="R434" s="84"/>
      <c r="S434" s="84"/>
      <c r="T434" s="84"/>
      <c r="U434" s="84"/>
      <c r="V434" s="84"/>
      <c r="W434" s="84"/>
      <c r="X434" s="84"/>
      <c r="Y434" s="84"/>
      <c r="Z434" s="84"/>
    </row>
    <row r="435" spans="1:26" ht="12" customHeight="1">
      <c r="A435" s="84"/>
      <c r="B435" s="84"/>
      <c r="C435" s="84"/>
      <c r="D435" s="84"/>
      <c r="E435" s="84"/>
      <c r="F435" s="84"/>
      <c r="G435" s="84"/>
      <c r="H435" s="84"/>
      <c r="I435" s="84"/>
      <c r="J435" s="84"/>
      <c r="K435" s="84"/>
      <c r="L435" s="84"/>
      <c r="M435" s="84"/>
      <c r="N435" s="84"/>
      <c r="O435" s="84"/>
      <c r="P435" s="84"/>
      <c r="Q435" s="84"/>
      <c r="R435" s="84"/>
      <c r="S435" s="84"/>
      <c r="T435" s="84"/>
      <c r="U435" s="84"/>
      <c r="V435" s="84"/>
      <c r="W435" s="84"/>
      <c r="X435" s="84"/>
      <c r="Y435" s="84"/>
      <c r="Z435" s="84"/>
    </row>
    <row r="436" spans="1:26" ht="12" customHeight="1">
      <c r="A436" s="84"/>
      <c r="B436" s="84"/>
      <c r="C436" s="84"/>
      <c r="D436" s="84"/>
      <c r="E436" s="84"/>
      <c r="F436" s="84"/>
      <c r="G436" s="84"/>
      <c r="H436" s="84"/>
      <c r="I436" s="84"/>
      <c r="J436" s="84"/>
      <c r="K436" s="84"/>
      <c r="L436" s="84"/>
      <c r="M436" s="84"/>
      <c r="N436" s="84"/>
      <c r="O436" s="84"/>
      <c r="P436" s="84"/>
      <c r="Q436" s="84"/>
      <c r="R436" s="84"/>
      <c r="S436" s="84"/>
      <c r="T436" s="84"/>
      <c r="U436" s="84"/>
      <c r="V436" s="84"/>
      <c r="W436" s="84"/>
      <c r="X436" s="84"/>
      <c r="Y436" s="84"/>
      <c r="Z436" s="84"/>
    </row>
    <row r="437" spans="1:26" ht="12" customHeight="1">
      <c r="A437" s="84"/>
      <c r="B437" s="84"/>
      <c r="C437" s="84"/>
      <c r="D437" s="84"/>
      <c r="E437" s="84"/>
      <c r="F437" s="84"/>
      <c r="G437" s="84"/>
      <c r="H437" s="84"/>
      <c r="I437" s="84"/>
      <c r="J437" s="84"/>
      <c r="K437" s="84"/>
      <c r="L437" s="84"/>
      <c r="M437" s="84"/>
      <c r="N437" s="84"/>
      <c r="O437" s="84"/>
      <c r="P437" s="84"/>
      <c r="Q437" s="84"/>
      <c r="R437" s="84"/>
      <c r="S437" s="84"/>
      <c r="T437" s="84"/>
      <c r="U437" s="84"/>
      <c r="V437" s="84"/>
      <c r="W437" s="84"/>
      <c r="X437" s="84"/>
      <c r="Y437" s="84"/>
      <c r="Z437" s="84"/>
    </row>
    <row r="438" spans="1:26" ht="12" customHeight="1">
      <c r="A438" s="84"/>
      <c r="B438" s="84"/>
      <c r="C438" s="84"/>
      <c r="D438" s="84"/>
      <c r="E438" s="84"/>
      <c r="F438" s="84"/>
      <c r="G438" s="84"/>
      <c r="H438" s="84"/>
      <c r="I438" s="84"/>
      <c r="J438" s="84"/>
      <c r="K438" s="84"/>
      <c r="L438" s="84"/>
      <c r="M438" s="84"/>
      <c r="N438" s="84"/>
      <c r="O438" s="84"/>
      <c r="P438" s="84"/>
      <c r="Q438" s="84"/>
      <c r="R438" s="84"/>
      <c r="S438" s="84"/>
      <c r="T438" s="84"/>
      <c r="U438" s="84"/>
      <c r="V438" s="84"/>
      <c r="W438" s="84"/>
      <c r="X438" s="84"/>
      <c r="Y438" s="84"/>
      <c r="Z438" s="84"/>
    </row>
    <row r="439" spans="1:26" ht="12" customHeight="1">
      <c r="A439" s="84"/>
      <c r="B439" s="84"/>
      <c r="C439" s="84"/>
      <c r="D439" s="84"/>
      <c r="E439" s="84"/>
      <c r="F439" s="84"/>
      <c r="G439" s="84"/>
      <c r="H439" s="84"/>
      <c r="I439" s="84"/>
      <c r="J439" s="84"/>
      <c r="K439" s="84"/>
      <c r="L439" s="84"/>
      <c r="M439" s="84"/>
      <c r="N439" s="84"/>
      <c r="O439" s="84"/>
      <c r="P439" s="84"/>
      <c r="Q439" s="84"/>
      <c r="R439" s="84"/>
      <c r="S439" s="84"/>
      <c r="T439" s="84"/>
      <c r="U439" s="84"/>
      <c r="V439" s="84"/>
      <c r="W439" s="84"/>
      <c r="X439" s="84"/>
      <c r="Y439" s="84"/>
      <c r="Z439" s="84"/>
    </row>
    <row r="440" spans="1:26" ht="12" customHeight="1">
      <c r="A440" s="84"/>
      <c r="B440" s="84"/>
      <c r="C440" s="84"/>
      <c r="D440" s="84"/>
      <c r="E440" s="84"/>
      <c r="F440" s="84"/>
      <c r="G440" s="84"/>
      <c r="H440" s="84"/>
      <c r="I440" s="84"/>
      <c r="J440" s="84"/>
      <c r="K440" s="84"/>
      <c r="L440" s="84"/>
      <c r="M440" s="84"/>
      <c r="N440" s="84"/>
      <c r="O440" s="84"/>
      <c r="P440" s="84"/>
      <c r="Q440" s="84"/>
      <c r="R440" s="84"/>
      <c r="S440" s="84"/>
      <c r="T440" s="84"/>
      <c r="U440" s="84"/>
      <c r="V440" s="84"/>
      <c r="W440" s="84"/>
      <c r="X440" s="84"/>
      <c r="Y440" s="84"/>
      <c r="Z440" s="84"/>
    </row>
    <row r="441" spans="1:26" ht="12" customHeight="1">
      <c r="A441" s="84"/>
      <c r="B441" s="84"/>
      <c r="C441" s="84"/>
      <c r="D441" s="84"/>
      <c r="E441" s="84"/>
      <c r="F441" s="84"/>
      <c r="G441" s="84"/>
      <c r="H441" s="84"/>
      <c r="I441" s="84"/>
      <c r="J441" s="84"/>
      <c r="K441" s="84"/>
      <c r="L441" s="84"/>
      <c r="M441" s="84"/>
      <c r="N441" s="84"/>
      <c r="O441" s="84"/>
      <c r="P441" s="84"/>
      <c r="Q441" s="84"/>
      <c r="R441" s="84"/>
      <c r="S441" s="84"/>
      <c r="T441" s="84"/>
      <c r="U441" s="84"/>
      <c r="V441" s="84"/>
      <c r="W441" s="84"/>
      <c r="X441" s="84"/>
      <c r="Y441" s="84"/>
      <c r="Z441" s="84"/>
    </row>
    <row r="442" spans="1:26" ht="12" customHeight="1">
      <c r="A442" s="84"/>
      <c r="B442" s="84"/>
      <c r="C442" s="84"/>
      <c r="D442" s="84"/>
      <c r="E442" s="84"/>
      <c r="F442" s="84"/>
      <c r="G442" s="84"/>
      <c r="H442" s="84"/>
      <c r="I442" s="84"/>
      <c r="J442" s="84"/>
      <c r="K442" s="84"/>
      <c r="L442" s="84"/>
      <c r="M442" s="84"/>
      <c r="N442" s="84"/>
      <c r="O442" s="84"/>
      <c r="P442" s="84"/>
      <c r="Q442" s="84"/>
      <c r="R442" s="84"/>
      <c r="S442" s="84"/>
      <c r="T442" s="84"/>
      <c r="U442" s="84"/>
      <c r="V442" s="84"/>
      <c r="W442" s="84"/>
      <c r="X442" s="84"/>
      <c r="Y442" s="84"/>
      <c r="Z442" s="84"/>
    </row>
    <row r="443" spans="1:26" ht="12" customHeight="1">
      <c r="A443" s="84"/>
      <c r="B443" s="84"/>
      <c r="C443" s="84"/>
      <c r="D443" s="84"/>
      <c r="E443" s="84"/>
      <c r="F443" s="84"/>
      <c r="G443" s="84"/>
      <c r="H443" s="84"/>
      <c r="I443" s="84"/>
      <c r="J443" s="84"/>
      <c r="K443" s="84"/>
      <c r="L443" s="84"/>
      <c r="M443" s="84"/>
      <c r="N443" s="84"/>
      <c r="O443" s="84"/>
      <c r="P443" s="84"/>
      <c r="Q443" s="84"/>
      <c r="R443" s="84"/>
      <c r="S443" s="84"/>
      <c r="T443" s="84"/>
      <c r="U443" s="84"/>
      <c r="V443" s="84"/>
      <c r="W443" s="84"/>
      <c r="X443" s="84"/>
      <c r="Y443" s="84"/>
      <c r="Z443" s="84"/>
    </row>
    <row r="444" spans="1:26" ht="12" customHeight="1">
      <c r="A444" s="84"/>
      <c r="B444" s="84"/>
      <c r="C444" s="84"/>
      <c r="D444" s="84"/>
      <c r="E444" s="84"/>
      <c r="F444" s="84"/>
      <c r="G444" s="84"/>
      <c r="H444" s="84"/>
      <c r="I444" s="84"/>
      <c r="J444" s="84"/>
      <c r="K444" s="84"/>
      <c r="L444" s="84"/>
      <c r="M444" s="84"/>
      <c r="N444" s="84"/>
      <c r="O444" s="84"/>
      <c r="P444" s="84"/>
      <c r="Q444" s="84"/>
      <c r="R444" s="84"/>
      <c r="S444" s="84"/>
      <c r="T444" s="84"/>
      <c r="U444" s="84"/>
      <c r="V444" s="84"/>
      <c r="W444" s="84"/>
      <c r="X444" s="84"/>
      <c r="Y444" s="84"/>
      <c r="Z444" s="84"/>
    </row>
    <row r="445" spans="1:26" ht="12" customHeight="1">
      <c r="A445" s="84"/>
      <c r="B445" s="84"/>
      <c r="C445" s="84"/>
      <c r="D445" s="84"/>
      <c r="E445" s="84"/>
      <c r="F445" s="84"/>
      <c r="G445" s="84"/>
      <c r="H445" s="84"/>
      <c r="I445" s="84"/>
      <c r="J445" s="84"/>
      <c r="K445" s="84"/>
      <c r="L445" s="84"/>
      <c r="M445" s="84"/>
      <c r="N445" s="84"/>
      <c r="O445" s="84"/>
      <c r="P445" s="84"/>
      <c r="Q445" s="84"/>
      <c r="R445" s="84"/>
      <c r="S445" s="84"/>
      <c r="T445" s="84"/>
      <c r="U445" s="84"/>
      <c r="V445" s="84"/>
      <c r="W445" s="84"/>
      <c r="X445" s="84"/>
      <c r="Y445" s="84"/>
      <c r="Z445" s="84"/>
    </row>
    <row r="446" spans="1:26" ht="12" customHeight="1">
      <c r="A446" s="84"/>
      <c r="B446" s="84"/>
      <c r="C446" s="84"/>
      <c r="D446" s="84"/>
      <c r="E446" s="84"/>
      <c r="F446" s="84"/>
      <c r="G446" s="84"/>
      <c r="H446" s="84"/>
      <c r="I446" s="84"/>
      <c r="J446" s="84"/>
      <c r="K446" s="84"/>
      <c r="L446" s="84"/>
      <c r="M446" s="84"/>
      <c r="N446" s="84"/>
      <c r="O446" s="84"/>
      <c r="P446" s="84"/>
      <c r="Q446" s="84"/>
      <c r="R446" s="84"/>
      <c r="S446" s="84"/>
      <c r="T446" s="84"/>
      <c r="U446" s="84"/>
      <c r="V446" s="84"/>
      <c r="W446" s="84"/>
      <c r="X446" s="84"/>
      <c r="Y446" s="84"/>
      <c r="Z446" s="84"/>
    </row>
    <row r="447" spans="1:26" ht="12" customHeight="1">
      <c r="A447" s="84"/>
      <c r="B447" s="84"/>
      <c r="C447" s="84"/>
      <c r="D447" s="84"/>
      <c r="E447" s="84"/>
      <c r="F447" s="84"/>
      <c r="G447" s="84"/>
      <c r="H447" s="84"/>
      <c r="I447" s="84"/>
      <c r="J447" s="84"/>
      <c r="K447" s="84"/>
      <c r="L447" s="84"/>
      <c r="M447" s="84"/>
      <c r="N447" s="84"/>
      <c r="O447" s="84"/>
      <c r="P447" s="84"/>
      <c r="Q447" s="84"/>
      <c r="R447" s="84"/>
      <c r="S447" s="84"/>
      <c r="T447" s="84"/>
      <c r="U447" s="84"/>
      <c r="V447" s="84"/>
      <c r="W447" s="84"/>
      <c r="X447" s="84"/>
      <c r="Y447" s="84"/>
      <c r="Z447" s="84"/>
    </row>
    <row r="448" spans="1:26" ht="12" customHeight="1">
      <c r="A448" s="84"/>
      <c r="B448" s="84"/>
      <c r="C448" s="84"/>
      <c r="D448" s="84"/>
      <c r="E448" s="84"/>
      <c r="F448" s="84"/>
      <c r="G448" s="84"/>
      <c r="H448" s="84"/>
      <c r="I448" s="84"/>
      <c r="J448" s="84"/>
      <c r="K448" s="84"/>
      <c r="L448" s="84"/>
      <c r="M448" s="84"/>
      <c r="N448" s="84"/>
      <c r="O448" s="84"/>
      <c r="P448" s="84"/>
      <c r="Q448" s="84"/>
      <c r="R448" s="84"/>
      <c r="S448" s="84"/>
      <c r="T448" s="84"/>
      <c r="U448" s="84"/>
      <c r="V448" s="84"/>
      <c r="W448" s="84"/>
      <c r="X448" s="84"/>
      <c r="Y448" s="84"/>
      <c r="Z448" s="84"/>
    </row>
    <row r="449" spans="1:26" ht="12" customHeight="1">
      <c r="A449" s="84"/>
      <c r="B449" s="84"/>
      <c r="C449" s="84"/>
      <c r="D449" s="84"/>
      <c r="E449" s="84"/>
      <c r="F449" s="84"/>
      <c r="G449" s="84"/>
      <c r="H449" s="84"/>
      <c r="I449" s="84"/>
      <c r="J449" s="84"/>
      <c r="K449" s="84"/>
      <c r="L449" s="84"/>
      <c r="M449" s="84"/>
      <c r="N449" s="84"/>
      <c r="O449" s="84"/>
      <c r="P449" s="84"/>
      <c r="Q449" s="84"/>
      <c r="R449" s="84"/>
      <c r="S449" s="84"/>
      <c r="T449" s="84"/>
      <c r="U449" s="84"/>
      <c r="V449" s="84"/>
      <c r="W449" s="84"/>
      <c r="X449" s="84"/>
      <c r="Y449" s="84"/>
      <c r="Z449" s="84"/>
    </row>
    <row r="450" spans="1:26" ht="12" customHeight="1">
      <c r="A450" s="84"/>
      <c r="B450" s="84"/>
      <c r="C450" s="84"/>
      <c r="D450" s="84"/>
      <c r="E450" s="84"/>
      <c r="F450" s="84"/>
      <c r="G450" s="84"/>
      <c r="H450" s="84"/>
      <c r="I450" s="84"/>
      <c r="J450" s="84"/>
      <c r="K450" s="84"/>
      <c r="L450" s="84"/>
      <c r="M450" s="84"/>
      <c r="N450" s="84"/>
      <c r="O450" s="84"/>
      <c r="P450" s="84"/>
      <c r="Q450" s="84"/>
      <c r="R450" s="84"/>
      <c r="S450" s="84"/>
      <c r="T450" s="84"/>
      <c r="U450" s="84"/>
      <c r="V450" s="84"/>
      <c r="W450" s="84"/>
      <c r="X450" s="84"/>
      <c r="Y450" s="84"/>
      <c r="Z450" s="84"/>
    </row>
    <row r="451" spans="1:26" ht="12" customHeight="1">
      <c r="A451" s="84"/>
      <c r="B451" s="84"/>
      <c r="C451" s="84"/>
      <c r="D451" s="84"/>
      <c r="E451" s="84"/>
      <c r="F451" s="84"/>
      <c r="G451" s="84"/>
      <c r="H451" s="84"/>
      <c r="I451" s="84"/>
      <c r="J451" s="84"/>
      <c r="K451" s="84"/>
      <c r="L451" s="84"/>
      <c r="M451" s="84"/>
      <c r="N451" s="84"/>
      <c r="O451" s="84"/>
      <c r="P451" s="84"/>
      <c r="Q451" s="84"/>
      <c r="R451" s="84"/>
      <c r="S451" s="84"/>
      <c r="T451" s="84"/>
      <c r="U451" s="84"/>
      <c r="V451" s="84"/>
      <c r="W451" s="84"/>
      <c r="X451" s="84"/>
      <c r="Y451" s="84"/>
      <c r="Z451" s="84"/>
    </row>
    <row r="452" spans="1:26" ht="12" customHeight="1">
      <c r="A452" s="84"/>
      <c r="B452" s="84"/>
      <c r="C452" s="84"/>
      <c r="D452" s="84"/>
      <c r="E452" s="84"/>
      <c r="F452" s="84"/>
      <c r="G452" s="84"/>
      <c r="H452" s="84"/>
      <c r="I452" s="84"/>
      <c r="J452" s="84"/>
      <c r="K452" s="84"/>
      <c r="L452" s="84"/>
      <c r="M452" s="84"/>
      <c r="N452" s="84"/>
      <c r="O452" s="84"/>
      <c r="P452" s="84"/>
      <c r="Q452" s="84"/>
      <c r="R452" s="84"/>
      <c r="S452" s="84"/>
      <c r="T452" s="84"/>
      <c r="U452" s="84"/>
      <c r="V452" s="84"/>
      <c r="W452" s="84"/>
      <c r="X452" s="84"/>
      <c r="Y452" s="84"/>
      <c r="Z452" s="84"/>
    </row>
    <row r="453" spans="1:26" ht="12" customHeight="1">
      <c r="A453" s="84"/>
      <c r="B453" s="84"/>
      <c r="C453" s="84"/>
      <c r="D453" s="84"/>
      <c r="E453" s="84"/>
      <c r="F453" s="84"/>
      <c r="G453" s="84"/>
      <c r="H453" s="84"/>
      <c r="I453" s="84"/>
      <c r="J453" s="84"/>
      <c r="K453" s="84"/>
      <c r="L453" s="84"/>
      <c r="M453" s="84"/>
      <c r="N453" s="84"/>
      <c r="O453" s="84"/>
      <c r="P453" s="84"/>
      <c r="Q453" s="84"/>
      <c r="R453" s="84"/>
      <c r="S453" s="84"/>
      <c r="T453" s="84"/>
      <c r="U453" s="84"/>
      <c r="V453" s="84"/>
      <c r="W453" s="84"/>
      <c r="X453" s="84"/>
      <c r="Y453" s="84"/>
      <c r="Z453" s="84"/>
    </row>
    <row r="454" spans="1:26" ht="12" customHeight="1">
      <c r="A454" s="84"/>
      <c r="B454" s="84"/>
      <c r="C454" s="84"/>
      <c r="D454" s="84"/>
      <c r="E454" s="84"/>
      <c r="F454" s="84"/>
      <c r="G454" s="84"/>
      <c r="H454" s="84"/>
      <c r="I454" s="84"/>
      <c r="J454" s="84"/>
      <c r="K454" s="84"/>
      <c r="L454" s="84"/>
      <c r="M454" s="84"/>
      <c r="N454" s="84"/>
      <c r="O454" s="84"/>
      <c r="P454" s="84"/>
      <c r="Q454" s="84"/>
      <c r="R454" s="84"/>
      <c r="S454" s="84"/>
      <c r="T454" s="84"/>
      <c r="U454" s="84"/>
      <c r="V454" s="84"/>
      <c r="W454" s="84"/>
      <c r="X454" s="84"/>
      <c r="Y454" s="84"/>
      <c r="Z454" s="84"/>
    </row>
    <row r="455" spans="1:26" ht="12" customHeight="1">
      <c r="A455" s="84"/>
      <c r="B455" s="84"/>
      <c r="C455" s="84"/>
      <c r="D455" s="84"/>
      <c r="E455" s="84"/>
      <c r="F455" s="84"/>
      <c r="G455" s="84"/>
      <c r="H455" s="84"/>
      <c r="I455" s="84"/>
      <c r="J455" s="84"/>
      <c r="K455" s="84"/>
      <c r="L455" s="84"/>
      <c r="M455" s="84"/>
      <c r="N455" s="84"/>
      <c r="O455" s="84"/>
      <c r="P455" s="84"/>
      <c r="Q455" s="84"/>
      <c r="R455" s="84"/>
      <c r="S455" s="84"/>
      <c r="T455" s="84"/>
      <c r="U455" s="84"/>
      <c r="V455" s="84"/>
      <c r="W455" s="84"/>
      <c r="X455" s="84"/>
      <c r="Y455" s="84"/>
      <c r="Z455" s="84"/>
    </row>
    <row r="456" spans="1:26" ht="12" customHeight="1">
      <c r="A456" s="84"/>
      <c r="B456" s="84"/>
      <c r="C456" s="84"/>
      <c r="D456" s="84"/>
      <c r="E456" s="84"/>
      <c r="F456" s="84"/>
      <c r="G456" s="84"/>
      <c r="H456" s="84"/>
      <c r="I456" s="84"/>
      <c r="J456" s="84"/>
      <c r="K456" s="84"/>
      <c r="L456" s="84"/>
      <c r="M456" s="84"/>
      <c r="N456" s="84"/>
      <c r="O456" s="84"/>
      <c r="P456" s="84"/>
      <c r="Q456" s="84"/>
      <c r="R456" s="84"/>
      <c r="S456" s="84"/>
      <c r="T456" s="84"/>
      <c r="U456" s="84"/>
      <c r="V456" s="84"/>
      <c r="W456" s="84"/>
      <c r="X456" s="84"/>
      <c r="Y456" s="84"/>
      <c r="Z456" s="84"/>
    </row>
    <row r="457" spans="1:26" ht="12" customHeight="1">
      <c r="A457" s="84"/>
      <c r="B457" s="84"/>
      <c r="C457" s="84"/>
      <c r="D457" s="84"/>
      <c r="E457" s="84"/>
      <c r="F457" s="84"/>
      <c r="G457" s="84"/>
      <c r="H457" s="84"/>
      <c r="I457" s="84"/>
      <c r="J457" s="84"/>
      <c r="K457" s="84"/>
      <c r="L457" s="84"/>
      <c r="M457" s="84"/>
      <c r="N457" s="84"/>
      <c r="O457" s="84"/>
      <c r="P457" s="84"/>
      <c r="Q457" s="84"/>
      <c r="R457" s="84"/>
      <c r="S457" s="84"/>
      <c r="T457" s="84"/>
      <c r="U457" s="84"/>
      <c r="V457" s="84"/>
      <c r="W457" s="84"/>
      <c r="X457" s="84"/>
      <c r="Y457" s="84"/>
      <c r="Z457" s="84"/>
    </row>
    <row r="458" spans="1:26" ht="12" customHeight="1">
      <c r="A458" s="84"/>
      <c r="B458" s="84"/>
      <c r="C458" s="84"/>
      <c r="D458" s="84"/>
      <c r="E458" s="84"/>
      <c r="F458" s="84"/>
      <c r="G458" s="84"/>
      <c r="H458" s="84"/>
      <c r="I458" s="84"/>
      <c r="J458" s="84"/>
      <c r="K458" s="84"/>
      <c r="L458" s="84"/>
      <c r="M458" s="84"/>
      <c r="N458" s="84"/>
      <c r="O458" s="84"/>
      <c r="P458" s="84"/>
      <c r="Q458" s="84"/>
      <c r="R458" s="84"/>
      <c r="S458" s="84"/>
      <c r="T458" s="84"/>
      <c r="U458" s="84"/>
      <c r="V458" s="84"/>
      <c r="W458" s="84"/>
      <c r="X458" s="84"/>
      <c r="Y458" s="84"/>
      <c r="Z458" s="84"/>
    </row>
    <row r="459" spans="1:26" ht="12" customHeight="1">
      <c r="A459" s="84"/>
      <c r="B459" s="84"/>
      <c r="C459" s="84"/>
      <c r="D459" s="84"/>
      <c r="E459" s="84"/>
      <c r="F459" s="84"/>
      <c r="G459" s="84"/>
      <c r="H459" s="84"/>
      <c r="I459" s="84"/>
      <c r="J459" s="84"/>
      <c r="K459" s="84"/>
      <c r="L459" s="84"/>
      <c r="M459" s="84"/>
      <c r="N459" s="84"/>
      <c r="O459" s="84"/>
      <c r="P459" s="84"/>
      <c r="Q459" s="84"/>
      <c r="R459" s="84"/>
      <c r="S459" s="84"/>
      <c r="T459" s="84"/>
      <c r="U459" s="84"/>
      <c r="V459" s="84"/>
      <c r="W459" s="84"/>
      <c r="X459" s="84"/>
      <c r="Y459" s="84"/>
      <c r="Z459" s="84"/>
    </row>
    <row r="460" spans="1:26" ht="12" customHeight="1">
      <c r="A460" s="84"/>
      <c r="B460" s="84"/>
      <c r="C460" s="84"/>
      <c r="D460" s="84"/>
      <c r="E460" s="84"/>
      <c r="F460" s="84"/>
      <c r="G460" s="84"/>
      <c r="H460" s="84"/>
      <c r="I460" s="84"/>
      <c r="J460" s="84"/>
      <c r="K460" s="84"/>
      <c r="L460" s="84"/>
      <c r="M460" s="84"/>
      <c r="N460" s="84"/>
      <c r="O460" s="84"/>
      <c r="P460" s="84"/>
      <c r="Q460" s="84"/>
      <c r="R460" s="84"/>
      <c r="S460" s="84"/>
      <c r="T460" s="84"/>
      <c r="U460" s="84"/>
      <c r="V460" s="84"/>
      <c r="W460" s="84"/>
      <c r="X460" s="84"/>
      <c r="Y460" s="84"/>
      <c r="Z460" s="84"/>
    </row>
    <row r="461" spans="1:26" ht="12" customHeight="1">
      <c r="A461" s="84"/>
      <c r="B461" s="84"/>
      <c r="C461" s="84"/>
      <c r="D461" s="84"/>
      <c r="E461" s="84"/>
      <c r="F461" s="84"/>
      <c r="G461" s="84"/>
      <c r="H461" s="84"/>
      <c r="I461" s="84"/>
      <c r="J461" s="84"/>
      <c r="K461" s="84"/>
      <c r="L461" s="84"/>
      <c r="M461" s="84"/>
      <c r="N461" s="84"/>
      <c r="O461" s="84"/>
      <c r="P461" s="84"/>
      <c r="Q461" s="84"/>
      <c r="R461" s="84"/>
      <c r="S461" s="84"/>
      <c r="T461" s="84"/>
      <c r="U461" s="84"/>
      <c r="V461" s="84"/>
      <c r="W461" s="84"/>
      <c r="X461" s="84"/>
      <c r="Y461" s="84"/>
      <c r="Z461" s="84"/>
    </row>
    <row r="462" spans="1:26" ht="12" customHeight="1">
      <c r="A462" s="84"/>
      <c r="B462" s="84"/>
      <c r="C462" s="84"/>
      <c r="D462" s="84"/>
      <c r="E462" s="84"/>
      <c r="F462" s="84"/>
      <c r="G462" s="84"/>
      <c r="H462" s="84"/>
      <c r="I462" s="84"/>
      <c r="J462" s="84"/>
      <c r="K462" s="84"/>
      <c r="L462" s="84"/>
      <c r="M462" s="84"/>
      <c r="N462" s="84"/>
      <c r="O462" s="84"/>
      <c r="P462" s="84"/>
      <c r="Q462" s="84"/>
      <c r="R462" s="84"/>
      <c r="S462" s="84"/>
      <c r="T462" s="84"/>
      <c r="U462" s="84"/>
      <c r="V462" s="84"/>
      <c r="W462" s="84"/>
      <c r="X462" s="84"/>
      <c r="Y462" s="84"/>
      <c r="Z462" s="84"/>
    </row>
    <row r="463" spans="1:26" ht="12" customHeight="1">
      <c r="A463" s="84"/>
      <c r="B463" s="84"/>
      <c r="C463" s="84"/>
      <c r="D463" s="84"/>
      <c r="E463" s="84"/>
      <c r="F463" s="84"/>
      <c r="G463" s="84"/>
      <c r="H463" s="84"/>
      <c r="I463" s="84"/>
      <c r="J463" s="84"/>
      <c r="K463" s="84"/>
      <c r="L463" s="84"/>
      <c r="M463" s="84"/>
      <c r="N463" s="84"/>
      <c r="O463" s="84"/>
      <c r="P463" s="84"/>
      <c r="Q463" s="84"/>
      <c r="R463" s="84"/>
      <c r="S463" s="84"/>
      <c r="T463" s="84"/>
      <c r="U463" s="84"/>
      <c r="V463" s="84"/>
      <c r="W463" s="84"/>
      <c r="X463" s="84"/>
      <c r="Y463" s="84"/>
      <c r="Z463" s="84"/>
    </row>
    <row r="464" spans="1:26" ht="12" customHeight="1">
      <c r="A464" s="84"/>
      <c r="B464" s="84"/>
      <c r="C464" s="84"/>
      <c r="D464" s="84"/>
      <c r="E464" s="84"/>
      <c r="F464" s="84"/>
      <c r="G464" s="84"/>
      <c r="H464" s="84"/>
      <c r="I464" s="84"/>
      <c r="J464" s="84"/>
      <c r="K464" s="84"/>
      <c r="L464" s="84"/>
      <c r="M464" s="84"/>
      <c r="N464" s="84"/>
      <c r="O464" s="84"/>
      <c r="P464" s="84"/>
      <c r="Q464" s="84"/>
      <c r="R464" s="84"/>
      <c r="S464" s="84"/>
      <c r="T464" s="84"/>
      <c r="U464" s="84"/>
      <c r="V464" s="84"/>
      <c r="W464" s="84"/>
      <c r="X464" s="84"/>
      <c r="Y464" s="84"/>
      <c r="Z464" s="84"/>
    </row>
    <row r="465" spans="1:26" ht="12" customHeight="1">
      <c r="A465" s="84"/>
      <c r="B465" s="84"/>
      <c r="C465" s="84"/>
      <c r="D465" s="84"/>
      <c r="E465" s="84"/>
      <c r="F465" s="84"/>
      <c r="G465" s="84"/>
      <c r="H465" s="84"/>
      <c r="I465" s="84"/>
      <c r="J465" s="84"/>
      <c r="K465" s="84"/>
      <c r="L465" s="84"/>
      <c r="M465" s="84"/>
      <c r="N465" s="84"/>
      <c r="O465" s="84"/>
      <c r="P465" s="84"/>
      <c r="Q465" s="84"/>
      <c r="R465" s="84"/>
      <c r="S465" s="84"/>
      <c r="T465" s="84"/>
      <c r="U465" s="84"/>
      <c r="V465" s="84"/>
      <c r="W465" s="84"/>
      <c r="X465" s="84"/>
      <c r="Y465" s="84"/>
      <c r="Z465" s="84"/>
    </row>
    <row r="466" spans="1:26" ht="12" customHeight="1">
      <c r="A466" s="84"/>
      <c r="B466" s="84"/>
      <c r="C466" s="84"/>
      <c r="D466" s="84"/>
      <c r="E466" s="84"/>
      <c r="F466" s="84"/>
      <c r="G466" s="84"/>
      <c r="H466" s="84"/>
      <c r="I466" s="84"/>
      <c r="J466" s="84"/>
      <c r="K466" s="84"/>
      <c r="L466" s="84"/>
      <c r="M466" s="84"/>
      <c r="N466" s="84"/>
      <c r="O466" s="84"/>
      <c r="P466" s="84"/>
      <c r="Q466" s="84"/>
      <c r="R466" s="84"/>
      <c r="S466" s="84"/>
      <c r="T466" s="84"/>
      <c r="U466" s="84"/>
      <c r="V466" s="84"/>
      <c r="W466" s="84"/>
      <c r="X466" s="84"/>
      <c r="Y466" s="84"/>
      <c r="Z466" s="84"/>
    </row>
    <row r="467" spans="1:26" ht="12" customHeight="1">
      <c r="A467" s="84"/>
      <c r="B467" s="84"/>
      <c r="C467" s="84"/>
      <c r="D467" s="84"/>
      <c r="E467" s="84"/>
      <c r="F467" s="84"/>
      <c r="G467" s="84"/>
      <c r="H467" s="84"/>
      <c r="I467" s="84"/>
      <c r="J467" s="84"/>
      <c r="K467" s="84"/>
      <c r="L467" s="84"/>
      <c r="M467" s="84"/>
      <c r="N467" s="84"/>
      <c r="O467" s="84"/>
      <c r="P467" s="84"/>
      <c r="Q467" s="84"/>
      <c r="R467" s="84"/>
      <c r="S467" s="84"/>
      <c r="T467" s="84"/>
      <c r="U467" s="84"/>
      <c r="V467" s="84"/>
      <c r="W467" s="84"/>
      <c r="X467" s="84"/>
      <c r="Y467" s="84"/>
      <c r="Z467" s="84"/>
    </row>
    <row r="468" spans="1:26" ht="12" customHeight="1">
      <c r="A468" s="84"/>
      <c r="B468" s="84"/>
      <c r="C468" s="84"/>
      <c r="D468" s="84"/>
      <c r="E468" s="84"/>
      <c r="F468" s="84"/>
      <c r="G468" s="84"/>
      <c r="H468" s="84"/>
      <c r="I468" s="84"/>
      <c r="J468" s="84"/>
      <c r="K468" s="84"/>
      <c r="L468" s="84"/>
      <c r="M468" s="84"/>
      <c r="N468" s="84"/>
      <c r="O468" s="84"/>
      <c r="P468" s="84"/>
      <c r="Q468" s="84"/>
      <c r="R468" s="84"/>
      <c r="S468" s="84"/>
      <c r="T468" s="84"/>
      <c r="U468" s="84"/>
      <c r="V468" s="84"/>
      <c r="W468" s="84"/>
      <c r="X468" s="84"/>
      <c r="Y468" s="84"/>
      <c r="Z468" s="84"/>
    </row>
    <row r="469" spans="1:26" ht="12" customHeight="1">
      <c r="A469" s="84"/>
      <c r="B469" s="84"/>
      <c r="C469" s="84"/>
      <c r="D469" s="84"/>
      <c r="E469" s="84"/>
      <c r="F469" s="84"/>
      <c r="G469" s="84"/>
      <c r="H469" s="84"/>
      <c r="I469" s="84"/>
      <c r="J469" s="84"/>
      <c r="K469" s="84"/>
      <c r="L469" s="84"/>
      <c r="M469" s="84"/>
      <c r="N469" s="84"/>
      <c r="O469" s="84"/>
      <c r="P469" s="84"/>
      <c r="Q469" s="84"/>
      <c r="R469" s="84"/>
      <c r="S469" s="84"/>
      <c r="T469" s="84"/>
      <c r="U469" s="84"/>
      <c r="V469" s="84"/>
      <c r="W469" s="84"/>
      <c r="X469" s="84"/>
      <c r="Y469" s="84"/>
      <c r="Z469" s="84"/>
    </row>
    <row r="470" spans="1:26" ht="12" customHeight="1">
      <c r="A470" s="84"/>
      <c r="B470" s="84"/>
      <c r="C470" s="84"/>
      <c r="D470" s="84"/>
      <c r="E470" s="84"/>
      <c r="F470" s="84"/>
      <c r="G470" s="84"/>
      <c r="H470" s="84"/>
      <c r="I470" s="84"/>
      <c r="J470" s="84"/>
      <c r="K470" s="84"/>
      <c r="L470" s="84"/>
      <c r="M470" s="84"/>
      <c r="N470" s="84"/>
      <c r="O470" s="84"/>
      <c r="P470" s="84"/>
      <c r="Q470" s="84"/>
      <c r="R470" s="84"/>
      <c r="S470" s="84"/>
      <c r="T470" s="84"/>
      <c r="U470" s="84"/>
      <c r="V470" s="84"/>
      <c r="W470" s="84"/>
      <c r="X470" s="84"/>
      <c r="Y470" s="84"/>
      <c r="Z470" s="84"/>
    </row>
    <row r="471" spans="1:26" ht="12" customHeight="1">
      <c r="A471" s="84"/>
      <c r="B471" s="84"/>
      <c r="C471" s="84"/>
      <c r="D471" s="84"/>
      <c r="E471" s="84"/>
      <c r="F471" s="84"/>
      <c r="G471" s="84"/>
      <c r="H471" s="84"/>
      <c r="I471" s="84"/>
      <c r="J471" s="84"/>
      <c r="K471" s="84"/>
      <c r="L471" s="84"/>
      <c r="M471" s="84"/>
      <c r="N471" s="84"/>
      <c r="O471" s="84"/>
      <c r="P471" s="84"/>
      <c r="Q471" s="84"/>
      <c r="R471" s="84"/>
      <c r="S471" s="84"/>
      <c r="T471" s="84"/>
      <c r="U471" s="84"/>
      <c r="V471" s="84"/>
      <c r="W471" s="84"/>
      <c r="X471" s="84"/>
      <c r="Y471" s="84"/>
      <c r="Z471" s="84"/>
    </row>
    <row r="472" spans="1:26" ht="12" customHeight="1">
      <c r="A472" s="84"/>
      <c r="B472" s="84"/>
      <c r="C472" s="84"/>
      <c r="D472" s="84"/>
      <c r="E472" s="84"/>
      <c r="F472" s="84"/>
      <c r="G472" s="84"/>
      <c r="H472" s="84"/>
      <c r="I472" s="84"/>
      <c r="J472" s="84"/>
      <c r="K472" s="84"/>
      <c r="L472" s="84"/>
      <c r="M472" s="84"/>
      <c r="N472" s="84"/>
      <c r="O472" s="84"/>
      <c r="P472" s="84"/>
      <c r="Q472" s="84"/>
      <c r="R472" s="84"/>
      <c r="S472" s="84"/>
      <c r="T472" s="84"/>
      <c r="U472" s="84"/>
      <c r="V472" s="84"/>
      <c r="W472" s="84"/>
      <c r="X472" s="84"/>
      <c r="Y472" s="84"/>
      <c r="Z472" s="84"/>
    </row>
    <row r="473" spans="1:26" ht="12" customHeight="1">
      <c r="A473" s="84"/>
      <c r="B473" s="84"/>
      <c r="C473" s="84"/>
      <c r="D473" s="84"/>
      <c r="E473" s="84"/>
      <c r="F473" s="84"/>
      <c r="G473" s="84"/>
      <c r="H473" s="84"/>
      <c r="I473" s="84"/>
      <c r="J473" s="84"/>
      <c r="K473" s="84"/>
      <c r="L473" s="84"/>
      <c r="M473" s="84"/>
      <c r="N473" s="84"/>
      <c r="O473" s="84"/>
      <c r="P473" s="84"/>
      <c r="Q473" s="84"/>
      <c r="R473" s="84"/>
      <c r="S473" s="84"/>
      <c r="T473" s="84"/>
      <c r="U473" s="84"/>
      <c r="V473" s="84"/>
      <c r="W473" s="84"/>
      <c r="X473" s="84"/>
      <c r="Y473" s="84"/>
      <c r="Z473" s="84"/>
    </row>
    <row r="474" spans="1:26" ht="12" customHeight="1">
      <c r="A474" s="84"/>
      <c r="B474" s="84"/>
      <c r="C474" s="84"/>
      <c r="D474" s="84"/>
      <c r="E474" s="84"/>
      <c r="F474" s="84"/>
      <c r="G474" s="84"/>
      <c r="H474" s="84"/>
      <c r="I474" s="84"/>
      <c r="J474" s="84"/>
      <c r="K474" s="84"/>
      <c r="L474" s="84"/>
      <c r="M474" s="84"/>
      <c r="N474" s="84"/>
      <c r="O474" s="84"/>
      <c r="P474" s="84"/>
      <c r="Q474" s="84"/>
      <c r="R474" s="84"/>
      <c r="S474" s="84"/>
      <c r="T474" s="84"/>
      <c r="U474" s="84"/>
      <c r="V474" s="84"/>
      <c r="W474" s="84"/>
      <c r="X474" s="84"/>
      <c r="Y474" s="84"/>
      <c r="Z474" s="84"/>
    </row>
    <row r="475" spans="1:26" ht="12" customHeight="1">
      <c r="A475" s="84"/>
      <c r="B475" s="84"/>
      <c r="C475" s="84"/>
      <c r="D475" s="84"/>
      <c r="E475" s="84"/>
      <c r="F475" s="84"/>
      <c r="G475" s="84"/>
      <c r="H475" s="84"/>
      <c r="I475" s="84"/>
      <c r="J475" s="84"/>
      <c r="K475" s="84"/>
      <c r="L475" s="84"/>
      <c r="M475" s="84"/>
      <c r="N475" s="84"/>
      <c r="O475" s="84"/>
      <c r="P475" s="84"/>
      <c r="Q475" s="84"/>
      <c r="R475" s="84"/>
      <c r="S475" s="84"/>
      <c r="T475" s="84"/>
      <c r="U475" s="84"/>
      <c r="V475" s="84"/>
      <c r="W475" s="84"/>
      <c r="X475" s="84"/>
      <c r="Y475" s="84"/>
      <c r="Z475" s="84"/>
    </row>
    <row r="476" spans="1:26" ht="12" customHeight="1">
      <c r="A476" s="84"/>
      <c r="B476" s="84"/>
      <c r="C476" s="84"/>
      <c r="D476" s="84"/>
      <c r="E476" s="84"/>
      <c r="F476" s="84"/>
      <c r="G476" s="84"/>
      <c r="H476" s="84"/>
      <c r="I476" s="84"/>
      <c r="J476" s="84"/>
      <c r="K476" s="84"/>
      <c r="L476" s="84"/>
      <c r="M476" s="84"/>
      <c r="N476" s="84"/>
      <c r="O476" s="84"/>
      <c r="P476" s="84"/>
      <c r="Q476" s="84"/>
      <c r="R476" s="84"/>
      <c r="S476" s="84"/>
      <c r="T476" s="84"/>
      <c r="U476" s="84"/>
      <c r="V476" s="84"/>
      <c r="W476" s="84"/>
      <c r="X476" s="84"/>
      <c r="Y476" s="84"/>
      <c r="Z476" s="84"/>
    </row>
    <row r="477" spans="1:26" ht="12" customHeight="1">
      <c r="A477" s="84"/>
      <c r="B477" s="84"/>
      <c r="C477" s="84"/>
      <c r="D477" s="84"/>
      <c r="E477" s="84"/>
      <c r="F477" s="84"/>
      <c r="G477" s="84"/>
      <c r="H477" s="84"/>
      <c r="I477" s="84"/>
      <c r="J477" s="84"/>
      <c r="K477" s="84"/>
      <c r="L477" s="84"/>
      <c r="M477" s="84"/>
      <c r="N477" s="84"/>
      <c r="O477" s="84"/>
      <c r="P477" s="84"/>
      <c r="Q477" s="84"/>
      <c r="R477" s="84"/>
      <c r="S477" s="84"/>
      <c r="T477" s="84"/>
      <c r="U477" s="84"/>
      <c r="V477" s="84"/>
      <c r="W477" s="84"/>
      <c r="X477" s="84"/>
      <c r="Y477" s="84"/>
      <c r="Z477" s="84"/>
    </row>
    <row r="478" spans="1:26" ht="12" customHeight="1">
      <c r="A478" s="84"/>
      <c r="B478" s="84"/>
      <c r="C478" s="84"/>
      <c r="D478" s="84"/>
      <c r="E478" s="84"/>
      <c r="F478" s="84"/>
      <c r="G478" s="84"/>
      <c r="H478" s="84"/>
      <c r="I478" s="84"/>
      <c r="J478" s="84"/>
      <c r="K478" s="84"/>
      <c r="L478" s="84"/>
      <c r="M478" s="84"/>
      <c r="N478" s="84"/>
      <c r="O478" s="84"/>
      <c r="P478" s="84"/>
      <c r="Q478" s="84"/>
      <c r="R478" s="84"/>
      <c r="S478" s="84"/>
      <c r="T478" s="84"/>
      <c r="U478" s="84"/>
      <c r="V478" s="84"/>
      <c r="W478" s="84"/>
      <c r="X478" s="84"/>
      <c r="Y478" s="84"/>
      <c r="Z478" s="84"/>
    </row>
    <row r="479" spans="1:26" ht="12" customHeight="1">
      <c r="A479" s="84"/>
      <c r="B479" s="84"/>
      <c r="C479" s="84"/>
      <c r="D479" s="84"/>
      <c r="E479" s="84"/>
      <c r="F479" s="84"/>
      <c r="G479" s="84"/>
      <c r="H479" s="84"/>
      <c r="I479" s="84"/>
      <c r="J479" s="84"/>
      <c r="K479" s="84"/>
      <c r="L479" s="84"/>
      <c r="M479" s="84"/>
      <c r="N479" s="84"/>
      <c r="O479" s="84"/>
      <c r="P479" s="84"/>
      <c r="Q479" s="84"/>
      <c r="R479" s="84"/>
      <c r="S479" s="84"/>
      <c r="T479" s="84"/>
      <c r="U479" s="84"/>
      <c r="V479" s="84"/>
      <c r="W479" s="84"/>
      <c r="X479" s="84"/>
      <c r="Y479" s="84"/>
      <c r="Z479" s="84"/>
    </row>
    <row r="480" spans="1:26" ht="12" customHeight="1">
      <c r="A480" s="84"/>
      <c r="B480" s="84"/>
      <c r="C480" s="84"/>
      <c r="D480" s="84"/>
      <c r="E480" s="84"/>
      <c r="F480" s="84"/>
      <c r="G480" s="84"/>
      <c r="H480" s="84"/>
      <c r="I480" s="84"/>
      <c r="J480" s="84"/>
      <c r="K480" s="84"/>
      <c r="L480" s="84"/>
      <c r="M480" s="84"/>
      <c r="N480" s="84"/>
      <c r="O480" s="84"/>
      <c r="P480" s="84"/>
      <c r="Q480" s="84"/>
      <c r="R480" s="84"/>
      <c r="S480" s="84"/>
      <c r="T480" s="84"/>
      <c r="U480" s="84"/>
      <c r="V480" s="84"/>
      <c r="W480" s="84"/>
      <c r="X480" s="84"/>
      <c r="Y480" s="84"/>
      <c r="Z480" s="84"/>
    </row>
    <row r="481" spans="1:26" ht="12" customHeight="1">
      <c r="A481" s="84"/>
      <c r="B481" s="84"/>
      <c r="C481" s="84"/>
      <c r="D481" s="84"/>
      <c r="E481" s="84"/>
      <c r="F481" s="84"/>
      <c r="G481" s="84"/>
      <c r="H481" s="84"/>
      <c r="I481" s="84"/>
      <c r="J481" s="84"/>
      <c r="K481" s="84"/>
      <c r="L481" s="84"/>
      <c r="M481" s="84"/>
      <c r="N481" s="84"/>
      <c r="O481" s="84"/>
      <c r="P481" s="84"/>
      <c r="Q481" s="84"/>
      <c r="R481" s="84"/>
      <c r="S481" s="84"/>
      <c r="T481" s="84"/>
      <c r="U481" s="84"/>
      <c r="V481" s="84"/>
      <c r="W481" s="84"/>
      <c r="X481" s="84"/>
      <c r="Y481" s="84"/>
      <c r="Z481" s="84"/>
    </row>
    <row r="482" spans="1:26" ht="12" customHeight="1">
      <c r="A482" s="84"/>
      <c r="B482" s="84"/>
      <c r="C482" s="84"/>
      <c r="D482" s="84"/>
      <c r="E482" s="84"/>
      <c r="F482" s="84"/>
      <c r="G482" s="84"/>
      <c r="H482" s="84"/>
      <c r="I482" s="84"/>
      <c r="J482" s="84"/>
      <c r="K482" s="84"/>
      <c r="L482" s="84"/>
      <c r="M482" s="84"/>
      <c r="N482" s="84"/>
      <c r="O482" s="84"/>
      <c r="P482" s="84"/>
      <c r="Q482" s="84"/>
      <c r="R482" s="84"/>
      <c r="S482" s="84"/>
      <c r="T482" s="84"/>
      <c r="U482" s="84"/>
      <c r="V482" s="84"/>
      <c r="W482" s="84"/>
      <c r="X482" s="84"/>
      <c r="Y482" s="84"/>
      <c r="Z482" s="84"/>
    </row>
    <row r="483" spans="1:26" ht="12" customHeight="1">
      <c r="A483" s="84"/>
      <c r="B483" s="84"/>
      <c r="C483" s="84"/>
      <c r="D483" s="84"/>
      <c r="E483" s="84"/>
      <c r="F483" s="84"/>
      <c r="G483" s="84"/>
      <c r="H483" s="84"/>
      <c r="I483" s="84"/>
      <c r="J483" s="84"/>
      <c r="K483" s="84"/>
      <c r="L483" s="84"/>
      <c r="M483" s="84"/>
      <c r="N483" s="84"/>
      <c r="O483" s="84"/>
      <c r="P483" s="84"/>
      <c r="Q483" s="84"/>
      <c r="R483" s="84"/>
      <c r="S483" s="84"/>
      <c r="T483" s="84"/>
      <c r="U483" s="84"/>
      <c r="V483" s="84"/>
      <c r="W483" s="84"/>
      <c r="X483" s="84"/>
      <c r="Y483" s="84"/>
      <c r="Z483" s="84"/>
    </row>
    <row r="484" spans="1:26" ht="12" customHeight="1">
      <c r="A484" s="84"/>
      <c r="B484" s="84"/>
      <c r="C484" s="84"/>
      <c r="D484" s="84"/>
      <c r="E484" s="84"/>
      <c r="F484" s="84"/>
      <c r="G484" s="84"/>
      <c r="H484" s="84"/>
      <c r="I484" s="84"/>
      <c r="J484" s="84"/>
      <c r="K484" s="84"/>
      <c r="L484" s="84"/>
      <c r="M484" s="84"/>
      <c r="N484" s="84"/>
      <c r="O484" s="84"/>
      <c r="P484" s="84"/>
      <c r="Q484" s="84"/>
      <c r="R484" s="84"/>
      <c r="S484" s="84"/>
      <c r="T484" s="84"/>
      <c r="U484" s="84"/>
      <c r="V484" s="84"/>
      <c r="W484" s="84"/>
      <c r="X484" s="84"/>
      <c r="Y484" s="84"/>
      <c r="Z484" s="84"/>
    </row>
    <row r="485" spans="1:26" ht="12" customHeight="1">
      <c r="A485" s="84"/>
      <c r="B485" s="84"/>
      <c r="C485" s="84"/>
      <c r="D485" s="84"/>
      <c r="E485" s="84"/>
      <c r="F485" s="84"/>
      <c r="G485" s="84"/>
      <c r="H485" s="84"/>
      <c r="I485" s="84"/>
      <c r="J485" s="84"/>
      <c r="K485" s="84"/>
      <c r="L485" s="84"/>
      <c r="M485" s="84"/>
      <c r="N485" s="84"/>
      <c r="O485" s="84"/>
      <c r="P485" s="84"/>
      <c r="Q485" s="84"/>
      <c r="R485" s="84"/>
      <c r="S485" s="84"/>
      <c r="T485" s="84"/>
      <c r="U485" s="84"/>
      <c r="V485" s="84"/>
      <c r="W485" s="84"/>
      <c r="X485" s="84"/>
      <c r="Y485" s="84"/>
      <c r="Z485" s="84"/>
    </row>
    <row r="486" spans="1:26" ht="12" customHeight="1">
      <c r="A486" s="84"/>
      <c r="B486" s="84"/>
      <c r="C486" s="84"/>
      <c r="D486" s="84"/>
      <c r="E486" s="84"/>
      <c r="F486" s="84"/>
      <c r="G486" s="84"/>
      <c r="H486" s="84"/>
      <c r="I486" s="84"/>
      <c r="J486" s="84"/>
      <c r="K486" s="84"/>
      <c r="L486" s="84"/>
      <c r="M486" s="84"/>
      <c r="N486" s="84"/>
      <c r="O486" s="84"/>
      <c r="P486" s="84"/>
      <c r="Q486" s="84"/>
      <c r="R486" s="84"/>
      <c r="S486" s="84"/>
      <c r="T486" s="84"/>
      <c r="U486" s="84"/>
      <c r="V486" s="84"/>
      <c r="W486" s="84"/>
      <c r="X486" s="84"/>
      <c r="Y486" s="84"/>
      <c r="Z486" s="84"/>
    </row>
    <row r="487" spans="1:26" ht="12" customHeight="1">
      <c r="A487" s="84"/>
      <c r="B487" s="84"/>
      <c r="C487" s="84"/>
      <c r="D487" s="84"/>
      <c r="E487" s="84"/>
      <c r="F487" s="84"/>
      <c r="G487" s="84"/>
      <c r="H487" s="84"/>
      <c r="I487" s="84"/>
      <c r="J487" s="84"/>
      <c r="K487" s="84"/>
      <c r="L487" s="84"/>
      <c r="M487" s="84"/>
      <c r="N487" s="84"/>
      <c r="O487" s="84"/>
      <c r="P487" s="84"/>
      <c r="Q487" s="84"/>
      <c r="R487" s="84"/>
      <c r="S487" s="84"/>
      <c r="T487" s="84"/>
      <c r="U487" s="84"/>
      <c r="V487" s="84"/>
      <c r="W487" s="84"/>
      <c r="X487" s="84"/>
      <c r="Y487" s="84"/>
      <c r="Z487" s="84"/>
    </row>
    <row r="488" spans="1:26" ht="12" customHeight="1">
      <c r="A488" s="84"/>
      <c r="B488" s="84"/>
      <c r="C488" s="84"/>
      <c r="D488" s="84"/>
      <c r="E488" s="84"/>
      <c r="F488" s="84"/>
      <c r="G488" s="84"/>
      <c r="H488" s="84"/>
      <c r="I488" s="84"/>
      <c r="J488" s="84"/>
      <c r="K488" s="84"/>
      <c r="L488" s="84"/>
      <c r="M488" s="84"/>
      <c r="N488" s="84"/>
      <c r="O488" s="84"/>
      <c r="P488" s="84"/>
      <c r="Q488" s="84"/>
      <c r="R488" s="84"/>
      <c r="S488" s="84"/>
      <c r="T488" s="84"/>
      <c r="U488" s="84"/>
      <c r="V488" s="84"/>
      <c r="W488" s="84"/>
      <c r="X488" s="84"/>
      <c r="Y488" s="84"/>
      <c r="Z488" s="84"/>
    </row>
    <row r="489" spans="1:26" ht="12" customHeight="1">
      <c r="A489" s="84"/>
      <c r="B489" s="84"/>
      <c r="C489" s="84"/>
      <c r="D489" s="84"/>
      <c r="E489" s="84"/>
      <c r="F489" s="84"/>
      <c r="G489" s="84"/>
      <c r="H489" s="84"/>
      <c r="I489" s="84"/>
      <c r="J489" s="84"/>
      <c r="K489" s="84"/>
      <c r="L489" s="84"/>
      <c r="M489" s="84"/>
      <c r="N489" s="84"/>
      <c r="O489" s="84"/>
      <c r="P489" s="84"/>
      <c r="Q489" s="84"/>
      <c r="R489" s="84"/>
      <c r="S489" s="84"/>
      <c r="T489" s="84"/>
      <c r="U489" s="84"/>
      <c r="V489" s="84"/>
      <c r="W489" s="84"/>
      <c r="X489" s="84"/>
      <c r="Y489" s="84"/>
      <c r="Z489" s="84"/>
    </row>
    <row r="490" spans="1:26" ht="12" customHeight="1">
      <c r="A490" s="84"/>
      <c r="B490" s="84"/>
      <c r="C490" s="84"/>
      <c r="D490" s="84"/>
      <c r="E490" s="84"/>
      <c r="F490" s="84"/>
      <c r="G490" s="84"/>
      <c r="H490" s="84"/>
      <c r="I490" s="84"/>
      <c r="J490" s="84"/>
      <c r="K490" s="84"/>
      <c r="L490" s="84"/>
      <c r="M490" s="84"/>
      <c r="N490" s="84"/>
      <c r="O490" s="84"/>
      <c r="P490" s="84"/>
      <c r="Q490" s="84"/>
      <c r="R490" s="84"/>
      <c r="S490" s="84"/>
      <c r="T490" s="84"/>
      <c r="U490" s="84"/>
      <c r="V490" s="84"/>
      <c r="W490" s="84"/>
      <c r="X490" s="84"/>
      <c r="Y490" s="84"/>
      <c r="Z490" s="84"/>
    </row>
    <row r="491" spans="1:26" ht="12" customHeight="1">
      <c r="A491" s="84"/>
      <c r="B491" s="84"/>
      <c r="C491" s="84"/>
      <c r="D491" s="84"/>
      <c r="E491" s="84"/>
      <c r="F491" s="84"/>
      <c r="G491" s="84"/>
      <c r="H491" s="84"/>
      <c r="I491" s="84"/>
      <c r="J491" s="84"/>
      <c r="K491" s="84"/>
      <c r="L491" s="84"/>
      <c r="M491" s="84"/>
      <c r="N491" s="84"/>
      <c r="O491" s="84"/>
      <c r="P491" s="84"/>
      <c r="Q491" s="84"/>
      <c r="R491" s="84"/>
      <c r="S491" s="84"/>
      <c r="T491" s="84"/>
      <c r="U491" s="84"/>
      <c r="V491" s="84"/>
      <c r="W491" s="84"/>
      <c r="X491" s="84"/>
      <c r="Y491" s="84"/>
      <c r="Z491" s="84"/>
    </row>
    <row r="492" spans="1:26" ht="12" customHeight="1">
      <c r="A492" s="84"/>
      <c r="B492" s="84"/>
      <c r="C492" s="84"/>
      <c r="D492" s="84"/>
      <c r="E492" s="84"/>
      <c r="F492" s="84"/>
      <c r="G492" s="84"/>
      <c r="H492" s="84"/>
      <c r="I492" s="84"/>
      <c r="J492" s="84"/>
      <c r="K492" s="84"/>
      <c r="L492" s="84"/>
      <c r="M492" s="84"/>
      <c r="N492" s="84"/>
      <c r="O492" s="84"/>
      <c r="P492" s="84"/>
      <c r="Q492" s="84"/>
      <c r="R492" s="84"/>
      <c r="S492" s="84"/>
      <c r="T492" s="84"/>
      <c r="U492" s="84"/>
      <c r="V492" s="84"/>
      <c r="W492" s="84"/>
      <c r="X492" s="84"/>
      <c r="Y492" s="84"/>
      <c r="Z492" s="84"/>
    </row>
    <row r="493" spans="1:26" ht="12" customHeight="1">
      <c r="A493" s="84"/>
      <c r="B493" s="84"/>
      <c r="C493" s="84"/>
      <c r="D493" s="84"/>
      <c r="E493" s="84"/>
      <c r="F493" s="84"/>
      <c r="G493" s="84"/>
      <c r="H493" s="84"/>
      <c r="I493" s="84"/>
      <c r="J493" s="84"/>
      <c r="K493" s="84"/>
      <c r="L493" s="84"/>
      <c r="M493" s="84"/>
      <c r="N493" s="84"/>
      <c r="O493" s="84"/>
      <c r="P493" s="84"/>
      <c r="Q493" s="84"/>
      <c r="R493" s="84"/>
      <c r="S493" s="84"/>
      <c r="T493" s="84"/>
      <c r="U493" s="84"/>
      <c r="V493" s="84"/>
      <c r="W493" s="84"/>
      <c r="X493" s="84"/>
      <c r="Y493" s="84"/>
      <c r="Z493" s="84"/>
    </row>
    <row r="494" spans="1:26" ht="12" customHeight="1">
      <c r="A494" s="84"/>
      <c r="B494" s="84"/>
      <c r="C494" s="84"/>
      <c r="D494" s="84"/>
      <c r="E494" s="84"/>
      <c r="F494" s="84"/>
      <c r="G494" s="84"/>
      <c r="H494" s="84"/>
      <c r="I494" s="84"/>
      <c r="J494" s="84"/>
      <c r="K494" s="84"/>
      <c r="L494" s="84"/>
      <c r="M494" s="84"/>
      <c r="N494" s="84"/>
      <c r="O494" s="84"/>
      <c r="P494" s="84"/>
      <c r="Q494" s="84"/>
      <c r="R494" s="84"/>
      <c r="S494" s="84"/>
      <c r="T494" s="84"/>
      <c r="U494" s="84"/>
      <c r="V494" s="84"/>
      <c r="W494" s="84"/>
      <c r="X494" s="84"/>
      <c r="Y494" s="84"/>
      <c r="Z494" s="84"/>
    </row>
    <row r="495" spans="1:26" ht="12" customHeight="1">
      <c r="A495" s="84"/>
      <c r="B495" s="84"/>
      <c r="C495" s="84"/>
      <c r="D495" s="84"/>
      <c r="E495" s="84"/>
      <c r="F495" s="84"/>
      <c r="G495" s="84"/>
      <c r="H495" s="84"/>
      <c r="I495" s="84"/>
      <c r="J495" s="84"/>
      <c r="K495" s="84"/>
      <c r="L495" s="84"/>
      <c r="M495" s="84"/>
      <c r="N495" s="84"/>
      <c r="O495" s="84"/>
      <c r="P495" s="84"/>
      <c r="Q495" s="84"/>
      <c r="R495" s="84"/>
      <c r="S495" s="84"/>
      <c r="T495" s="84"/>
      <c r="U495" s="84"/>
      <c r="V495" s="84"/>
      <c r="W495" s="84"/>
      <c r="X495" s="84"/>
      <c r="Y495" s="84"/>
      <c r="Z495" s="84"/>
    </row>
    <row r="496" spans="1:26" ht="12" customHeight="1">
      <c r="A496" s="84"/>
      <c r="B496" s="84"/>
      <c r="C496" s="84"/>
      <c r="D496" s="84"/>
      <c r="E496" s="84"/>
      <c r="F496" s="84"/>
      <c r="G496" s="84"/>
      <c r="H496" s="84"/>
      <c r="I496" s="84"/>
      <c r="J496" s="84"/>
      <c r="K496" s="84"/>
      <c r="L496" s="84"/>
      <c r="M496" s="84"/>
      <c r="N496" s="84"/>
      <c r="O496" s="84"/>
      <c r="P496" s="84"/>
      <c r="Q496" s="84"/>
      <c r="R496" s="84"/>
      <c r="S496" s="84"/>
      <c r="T496" s="84"/>
      <c r="U496" s="84"/>
      <c r="V496" s="84"/>
      <c r="W496" s="84"/>
      <c r="X496" s="84"/>
      <c r="Y496" s="84"/>
      <c r="Z496" s="84"/>
    </row>
    <row r="497" spans="1:26" ht="12" customHeight="1">
      <c r="A497" s="84"/>
      <c r="B497" s="84"/>
      <c r="C497" s="84"/>
      <c r="D497" s="84"/>
      <c r="E497" s="84"/>
      <c r="F497" s="84"/>
      <c r="G497" s="84"/>
      <c r="H497" s="84"/>
      <c r="I497" s="84"/>
      <c r="J497" s="84"/>
      <c r="K497" s="84"/>
      <c r="L497" s="84"/>
      <c r="M497" s="84"/>
      <c r="N497" s="84"/>
      <c r="O497" s="84"/>
      <c r="P497" s="84"/>
      <c r="Q497" s="84"/>
      <c r="R497" s="84"/>
      <c r="S497" s="84"/>
      <c r="T497" s="84"/>
      <c r="U497" s="84"/>
      <c r="V497" s="84"/>
      <c r="W497" s="84"/>
      <c r="X497" s="84"/>
      <c r="Y497" s="84"/>
      <c r="Z497" s="84"/>
    </row>
    <row r="498" spans="1:26" ht="12" customHeight="1">
      <c r="A498" s="84"/>
      <c r="B498" s="84"/>
      <c r="C498" s="84"/>
      <c r="D498" s="84"/>
      <c r="E498" s="84"/>
      <c r="F498" s="84"/>
      <c r="G498" s="84"/>
      <c r="H498" s="84"/>
      <c r="I498" s="84"/>
      <c r="J498" s="84"/>
      <c r="K498" s="84"/>
      <c r="L498" s="84"/>
      <c r="M498" s="84"/>
      <c r="N498" s="84"/>
      <c r="O498" s="84"/>
      <c r="P498" s="84"/>
      <c r="Q498" s="84"/>
      <c r="R498" s="84"/>
      <c r="S498" s="84"/>
      <c r="T498" s="84"/>
      <c r="U498" s="84"/>
      <c r="V498" s="84"/>
      <c r="W498" s="84"/>
      <c r="X498" s="84"/>
      <c r="Y498" s="84"/>
      <c r="Z498" s="84"/>
    </row>
    <row r="499" spans="1:26" ht="12" customHeight="1">
      <c r="A499" s="84"/>
      <c r="B499" s="84"/>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row>
    <row r="500" spans="1:26" ht="12" customHeight="1">
      <c r="A500" s="84"/>
      <c r="B500" s="84"/>
      <c r="C500" s="84"/>
      <c r="D500" s="84"/>
      <c r="E500" s="84"/>
      <c r="F500" s="84"/>
      <c r="G500" s="84"/>
      <c r="H500" s="84"/>
      <c r="I500" s="84"/>
      <c r="J500" s="84"/>
      <c r="K500" s="84"/>
      <c r="L500" s="84"/>
      <c r="M500" s="84"/>
      <c r="N500" s="84"/>
      <c r="O500" s="84"/>
      <c r="P500" s="84"/>
      <c r="Q500" s="84"/>
      <c r="R500" s="84"/>
      <c r="S500" s="84"/>
      <c r="T500" s="84"/>
      <c r="U500" s="84"/>
      <c r="V500" s="84"/>
      <c r="W500" s="84"/>
      <c r="X500" s="84"/>
      <c r="Y500" s="84"/>
      <c r="Z500" s="84"/>
    </row>
    <row r="501" spans="1:26" ht="12" customHeight="1">
      <c r="A501" s="84"/>
      <c r="B501" s="84"/>
      <c r="C501" s="84"/>
      <c r="D501" s="84"/>
      <c r="E501" s="84"/>
      <c r="F501" s="84"/>
      <c r="G501" s="84"/>
      <c r="H501" s="84"/>
      <c r="I501" s="84"/>
      <c r="J501" s="84"/>
      <c r="K501" s="84"/>
      <c r="L501" s="84"/>
      <c r="M501" s="84"/>
      <c r="N501" s="84"/>
      <c r="O501" s="84"/>
      <c r="P501" s="84"/>
      <c r="Q501" s="84"/>
      <c r="R501" s="84"/>
      <c r="S501" s="84"/>
      <c r="T501" s="84"/>
      <c r="U501" s="84"/>
      <c r="V501" s="84"/>
      <c r="W501" s="84"/>
      <c r="X501" s="84"/>
      <c r="Y501" s="84"/>
      <c r="Z501" s="84"/>
    </row>
    <row r="502" spans="1:26" ht="12" customHeight="1">
      <c r="A502" s="84"/>
      <c r="B502" s="84"/>
      <c r="C502" s="84"/>
      <c r="D502" s="84"/>
      <c r="E502" s="84"/>
      <c r="F502" s="84"/>
      <c r="G502" s="84"/>
      <c r="H502" s="84"/>
      <c r="I502" s="84"/>
      <c r="J502" s="84"/>
      <c r="K502" s="84"/>
      <c r="L502" s="84"/>
      <c r="M502" s="84"/>
      <c r="N502" s="84"/>
      <c r="O502" s="84"/>
      <c r="P502" s="84"/>
      <c r="Q502" s="84"/>
      <c r="R502" s="84"/>
      <c r="S502" s="84"/>
      <c r="T502" s="84"/>
      <c r="U502" s="84"/>
      <c r="V502" s="84"/>
      <c r="W502" s="84"/>
      <c r="X502" s="84"/>
      <c r="Y502" s="84"/>
      <c r="Z502" s="84"/>
    </row>
    <row r="503" spans="1:26" ht="12" customHeight="1">
      <c r="A503" s="84"/>
      <c r="B503" s="84"/>
      <c r="C503" s="84"/>
      <c r="D503" s="84"/>
      <c r="E503" s="84"/>
      <c r="F503" s="84"/>
      <c r="G503" s="84"/>
      <c r="H503" s="84"/>
      <c r="I503" s="84"/>
      <c r="J503" s="84"/>
      <c r="K503" s="84"/>
      <c r="L503" s="84"/>
      <c r="M503" s="84"/>
      <c r="N503" s="84"/>
      <c r="O503" s="84"/>
      <c r="P503" s="84"/>
      <c r="Q503" s="84"/>
      <c r="R503" s="84"/>
      <c r="S503" s="84"/>
      <c r="T503" s="84"/>
      <c r="U503" s="84"/>
      <c r="V503" s="84"/>
      <c r="W503" s="84"/>
      <c r="X503" s="84"/>
      <c r="Y503" s="84"/>
      <c r="Z503" s="84"/>
    </row>
    <row r="504" spans="1:26" ht="12" customHeight="1">
      <c r="A504" s="84"/>
      <c r="B504" s="84"/>
      <c r="C504" s="84"/>
      <c r="D504" s="84"/>
      <c r="E504" s="84"/>
      <c r="F504" s="84"/>
      <c r="G504" s="84"/>
      <c r="H504" s="84"/>
      <c r="I504" s="84"/>
      <c r="J504" s="84"/>
      <c r="K504" s="84"/>
      <c r="L504" s="84"/>
      <c r="M504" s="84"/>
      <c r="N504" s="84"/>
      <c r="O504" s="84"/>
      <c r="P504" s="84"/>
      <c r="Q504" s="84"/>
      <c r="R504" s="84"/>
      <c r="S504" s="84"/>
      <c r="T504" s="84"/>
      <c r="U504" s="84"/>
      <c r="V504" s="84"/>
      <c r="W504" s="84"/>
      <c r="X504" s="84"/>
      <c r="Y504" s="84"/>
      <c r="Z504" s="84"/>
    </row>
    <row r="505" spans="1:26" ht="12" customHeight="1">
      <c r="A505" s="84"/>
      <c r="B505" s="84"/>
      <c r="C505" s="84"/>
      <c r="D505" s="84"/>
      <c r="E505" s="84"/>
      <c r="F505" s="84"/>
      <c r="G505" s="84"/>
      <c r="H505" s="84"/>
      <c r="I505" s="84"/>
      <c r="J505" s="84"/>
      <c r="K505" s="84"/>
      <c r="L505" s="84"/>
      <c r="M505" s="84"/>
      <c r="N505" s="84"/>
      <c r="O505" s="84"/>
      <c r="P505" s="84"/>
      <c r="Q505" s="84"/>
      <c r="R505" s="84"/>
      <c r="S505" s="84"/>
      <c r="T505" s="84"/>
      <c r="U505" s="84"/>
      <c r="V505" s="84"/>
      <c r="W505" s="84"/>
      <c r="X505" s="84"/>
      <c r="Y505" s="84"/>
      <c r="Z505" s="84"/>
    </row>
    <row r="506" spans="1:26" ht="12" customHeight="1">
      <c r="A506" s="84"/>
      <c r="B506" s="84"/>
      <c r="C506" s="84"/>
      <c r="D506" s="84"/>
      <c r="E506" s="84"/>
      <c r="F506" s="84"/>
      <c r="G506" s="84"/>
      <c r="H506" s="84"/>
      <c r="I506" s="84"/>
      <c r="J506" s="84"/>
      <c r="K506" s="84"/>
      <c r="L506" s="84"/>
      <c r="M506" s="84"/>
      <c r="N506" s="84"/>
      <c r="O506" s="84"/>
      <c r="P506" s="84"/>
      <c r="Q506" s="84"/>
      <c r="R506" s="84"/>
      <c r="S506" s="84"/>
      <c r="T506" s="84"/>
      <c r="U506" s="84"/>
      <c r="V506" s="84"/>
      <c r="W506" s="84"/>
      <c r="X506" s="84"/>
      <c r="Y506" s="84"/>
      <c r="Z506" s="84"/>
    </row>
    <row r="507" spans="1:26" ht="12" customHeight="1">
      <c r="A507" s="84"/>
      <c r="B507" s="84"/>
      <c r="C507" s="84"/>
      <c r="D507" s="84"/>
      <c r="E507" s="84"/>
      <c r="F507" s="84"/>
      <c r="G507" s="84"/>
      <c r="H507" s="84"/>
      <c r="I507" s="84"/>
      <c r="J507" s="84"/>
      <c r="K507" s="84"/>
      <c r="L507" s="84"/>
      <c r="M507" s="84"/>
      <c r="N507" s="84"/>
      <c r="O507" s="84"/>
      <c r="P507" s="84"/>
      <c r="Q507" s="84"/>
      <c r="R507" s="84"/>
      <c r="S507" s="84"/>
      <c r="T507" s="84"/>
      <c r="U507" s="84"/>
      <c r="V507" s="84"/>
      <c r="W507" s="84"/>
      <c r="X507" s="84"/>
      <c r="Y507" s="84"/>
      <c r="Z507" s="84"/>
    </row>
    <row r="508" spans="1:26" ht="12" customHeight="1">
      <c r="A508" s="84"/>
      <c r="B508" s="84"/>
      <c r="C508" s="84"/>
      <c r="D508" s="84"/>
      <c r="E508" s="84"/>
      <c r="F508" s="84"/>
      <c r="G508" s="84"/>
      <c r="H508" s="84"/>
      <c r="I508" s="84"/>
      <c r="J508" s="84"/>
      <c r="K508" s="84"/>
      <c r="L508" s="84"/>
      <c r="M508" s="84"/>
      <c r="N508" s="84"/>
      <c r="O508" s="84"/>
      <c r="P508" s="84"/>
      <c r="Q508" s="84"/>
      <c r="R508" s="84"/>
      <c r="S508" s="84"/>
      <c r="T508" s="84"/>
      <c r="U508" s="84"/>
      <c r="V508" s="84"/>
      <c r="W508" s="84"/>
      <c r="X508" s="84"/>
      <c r="Y508" s="84"/>
      <c r="Z508" s="84"/>
    </row>
    <row r="509" spans="1:26" ht="12" customHeight="1">
      <c r="A509" s="84"/>
      <c r="B509" s="84"/>
      <c r="C509" s="84"/>
      <c r="D509" s="84"/>
      <c r="E509" s="84"/>
      <c r="F509" s="84"/>
      <c r="G509" s="84"/>
      <c r="H509" s="84"/>
      <c r="I509" s="84"/>
      <c r="J509" s="84"/>
      <c r="K509" s="84"/>
      <c r="L509" s="84"/>
      <c r="M509" s="84"/>
      <c r="N509" s="84"/>
      <c r="O509" s="84"/>
      <c r="P509" s="84"/>
      <c r="Q509" s="84"/>
      <c r="R509" s="84"/>
      <c r="S509" s="84"/>
      <c r="T509" s="84"/>
      <c r="U509" s="84"/>
      <c r="V509" s="84"/>
      <c r="W509" s="84"/>
      <c r="X509" s="84"/>
      <c r="Y509" s="84"/>
      <c r="Z509" s="84"/>
    </row>
    <row r="510" spans="1:26" ht="12" customHeight="1">
      <c r="A510" s="84"/>
      <c r="B510" s="84"/>
      <c r="C510" s="84"/>
      <c r="D510" s="84"/>
      <c r="E510" s="84"/>
      <c r="F510" s="84"/>
      <c r="G510" s="84"/>
      <c r="H510" s="84"/>
      <c r="I510" s="84"/>
      <c r="J510" s="84"/>
      <c r="K510" s="84"/>
      <c r="L510" s="84"/>
      <c r="M510" s="84"/>
      <c r="N510" s="84"/>
      <c r="O510" s="84"/>
      <c r="P510" s="84"/>
      <c r="Q510" s="84"/>
      <c r="R510" s="84"/>
      <c r="S510" s="84"/>
      <c r="T510" s="84"/>
      <c r="U510" s="84"/>
      <c r="V510" s="84"/>
      <c r="W510" s="84"/>
      <c r="X510" s="84"/>
      <c r="Y510" s="84"/>
      <c r="Z510" s="84"/>
    </row>
    <row r="511" spans="1:26" ht="12" customHeight="1">
      <c r="A511" s="84"/>
      <c r="B511" s="84"/>
      <c r="C511" s="84"/>
      <c r="D511" s="84"/>
      <c r="E511" s="84"/>
      <c r="F511" s="84"/>
      <c r="G511" s="84"/>
      <c r="H511" s="84"/>
      <c r="I511" s="84"/>
      <c r="J511" s="84"/>
      <c r="K511" s="84"/>
      <c r="L511" s="84"/>
      <c r="M511" s="84"/>
      <c r="N511" s="84"/>
      <c r="O511" s="84"/>
      <c r="P511" s="84"/>
      <c r="Q511" s="84"/>
      <c r="R511" s="84"/>
      <c r="S511" s="84"/>
      <c r="T511" s="84"/>
      <c r="U511" s="84"/>
      <c r="V511" s="84"/>
      <c r="W511" s="84"/>
      <c r="X511" s="84"/>
      <c r="Y511" s="84"/>
      <c r="Z511" s="84"/>
    </row>
    <row r="512" spans="1:26" ht="12" customHeight="1">
      <c r="A512" s="84"/>
      <c r="B512" s="84"/>
      <c r="C512" s="84"/>
      <c r="D512" s="84"/>
      <c r="E512" s="84"/>
      <c r="F512" s="84"/>
      <c r="G512" s="84"/>
      <c r="H512" s="84"/>
      <c r="I512" s="84"/>
      <c r="J512" s="84"/>
      <c r="K512" s="84"/>
      <c r="L512" s="84"/>
      <c r="M512" s="84"/>
      <c r="N512" s="84"/>
      <c r="O512" s="84"/>
      <c r="P512" s="84"/>
      <c r="Q512" s="84"/>
      <c r="R512" s="84"/>
      <c r="S512" s="84"/>
      <c r="T512" s="84"/>
      <c r="U512" s="84"/>
      <c r="V512" s="84"/>
      <c r="W512" s="84"/>
      <c r="X512" s="84"/>
      <c r="Y512" s="84"/>
      <c r="Z512" s="84"/>
    </row>
    <row r="513" spans="1:26" ht="12" customHeight="1">
      <c r="A513" s="84"/>
      <c r="B513" s="84"/>
      <c r="C513" s="84"/>
      <c r="D513" s="84"/>
      <c r="E513" s="84"/>
      <c r="F513" s="84"/>
      <c r="G513" s="84"/>
      <c r="H513" s="84"/>
      <c r="I513" s="84"/>
      <c r="J513" s="84"/>
      <c r="K513" s="84"/>
      <c r="L513" s="84"/>
      <c r="M513" s="84"/>
      <c r="N513" s="84"/>
      <c r="O513" s="84"/>
      <c r="P513" s="84"/>
      <c r="Q513" s="84"/>
      <c r="R513" s="84"/>
      <c r="S513" s="84"/>
      <c r="T513" s="84"/>
      <c r="U513" s="84"/>
      <c r="V513" s="84"/>
      <c r="W513" s="84"/>
      <c r="X513" s="84"/>
      <c r="Y513" s="84"/>
      <c r="Z513" s="84"/>
    </row>
    <row r="514" spans="1:26" ht="12" customHeight="1">
      <c r="A514" s="84"/>
      <c r="B514" s="84"/>
      <c r="C514" s="84"/>
      <c r="D514" s="84"/>
      <c r="E514" s="84"/>
      <c r="F514" s="84"/>
      <c r="G514" s="84"/>
      <c r="H514" s="84"/>
      <c r="I514" s="84"/>
      <c r="J514" s="84"/>
      <c r="K514" s="84"/>
      <c r="L514" s="84"/>
      <c r="M514" s="84"/>
      <c r="N514" s="84"/>
      <c r="O514" s="84"/>
      <c r="P514" s="84"/>
      <c r="Q514" s="84"/>
      <c r="R514" s="84"/>
      <c r="S514" s="84"/>
      <c r="T514" s="84"/>
      <c r="U514" s="84"/>
      <c r="V514" s="84"/>
      <c r="W514" s="84"/>
      <c r="X514" s="84"/>
      <c r="Y514" s="84"/>
      <c r="Z514" s="84"/>
    </row>
    <row r="515" spans="1:26" ht="12" customHeight="1">
      <c r="A515" s="84"/>
      <c r="B515" s="84"/>
      <c r="C515" s="84"/>
      <c r="D515" s="84"/>
      <c r="E515" s="84"/>
      <c r="F515" s="84"/>
      <c r="G515" s="84"/>
      <c r="H515" s="84"/>
      <c r="I515" s="84"/>
      <c r="J515" s="84"/>
      <c r="K515" s="84"/>
      <c r="L515" s="84"/>
      <c r="M515" s="84"/>
      <c r="N515" s="84"/>
      <c r="O515" s="84"/>
      <c r="P515" s="84"/>
      <c r="Q515" s="84"/>
      <c r="R515" s="84"/>
      <c r="S515" s="84"/>
      <c r="T515" s="84"/>
      <c r="U515" s="84"/>
      <c r="V515" s="84"/>
      <c r="W515" s="84"/>
      <c r="X515" s="84"/>
      <c r="Y515" s="84"/>
      <c r="Z515" s="84"/>
    </row>
    <row r="516" spans="1:26" ht="12" customHeight="1">
      <c r="A516" s="84"/>
      <c r="B516" s="84"/>
      <c r="C516" s="84"/>
      <c r="D516" s="84"/>
      <c r="E516" s="84"/>
      <c r="F516" s="84"/>
      <c r="G516" s="84"/>
      <c r="H516" s="84"/>
      <c r="I516" s="84"/>
      <c r="J516" s="84"/>
      <c r="K516" s="84"/>
      <c r="L516" s="84"/>
      <c r="M516" s="84"/>
      <c r="N516" s="84"/>
      <c r="O516" s="84"/>
      <c r="P516" s="84"/>
      <c r="Q516" s="84"/>
      <c r="R516" s="84"/>
      <c r="S516" s="84"/>
      <c r="T516" s="84"/>
      <c r="U516" s="84"/>
      <c r="V516" s="84"/>
      <c r="W516" s="84"/>
      <c r="X516" s="84"/>
      <c r="Y516" s="84"/>
      <c r="Z516" s="84"/>
    </row>
    <row r="517" spans="1:26" ht="12" customHeight="1">
      <c r="A517" s="84"/>
      <c r="B517" s="84"/>
      <c r="C517" s="84"/>
      <c r="D517" s="84"/>
      <c r="E517" s="84"/>
      <c r="F517" s="84"/>
      <c r="G517" s="84"/>
      <c r="H517" s="84"/>
      <c r="I517" s="84"/>
      <c r="J517" s="84"/>
      <c r="K517" s="84"/>
      <c r="L517" s="84"/>
      <c r="M517" s="84"/>
      <c r="N517" s="84"/>
      <c r="O517" s="84"/>
      <c r="P517" s="84"/>
      <c r="Q517" s="84"/>
      <c r="R517" s="84"/>
      <c r="S517" s="84"/>
      <c r="T517" s="84"/>
      <c r="U517" s="84"/>
      <c r="V517" s="84"/>
      <c r="W517" s="84"/>
      <c r="X517" s="84"/>
      <c r="Y517" s="84"/>
      <c r="Z517" s="84"/>
    </row>
    <row r="518" spans="1:26" ht="12" customHeight="1">
      <c r="A518" s="84"/>
      <c r="B518" s="84"/>
      <c r="C518" s="84"/>
      <c r="D518" s="84"/>
      <c r="E518" s="84"/>
      <c r="F518" s="84"/>
      <c r="G518" s="84"/>
      <c r="H518" s="84"/>
      <c r="I518" s="84"/>
      <c r="J518" s="84"/>
      <c r="K518" s="84"/>
      <c r="L518" s="84"/>
      <c r="M518" s="84"/>
      <c r="N518" s="84"/>
      <c r="O518" s="84"/>
      <c r="P518" s="84"/>
      <c r="Q518" s="84"/>
      <c r="R518" s="84"/>
      <c r="S518" s="84"/>
      <c r="T518" s="84"/>
      <c r="U518" s="84"/>
      <c r="V518" s="84"/>
      <c r="W518" s="84"/>
      <c r="X518" s="84"/>
      <c r="Y518" s="84"/>
      <c r="Z518" s="84"/>
    </row>
    <row r="519" spans="1:26" ht="12" customHeight="1">
      <c r="A519" s="84"/>
      <c r="B519" s="84"/>
      <c r="C519" s="84"/>
      <c r="D519" s="84"/>
      <c r="E519" s="84"/>
      <c r="F519" s="84"/>
      <c r="G519" s="84"/>
      <c r="H519" s="84"/>
      <c r="I519" s="84"/>
      <c r="J519" s="84"/>
      <c r="K519" s="84"/>
      <c r="L519" s="84"/>
      <c r="M519" s="84"/>
      <c r="N519" s="84"/>
      <c r="O519" s="84"/>
      <c r="P519" s="84"/>
      <c r="Q519" s="84"/>
      <c r="R519" s="84"/>
      <c r="S519" s="84"/>
      <c r="T519" s="84"/>
      <c r="U519" s="84"/>
      <c r="V519" s="84"/>
      <c r="W519" s="84"/>
      <c r="X519" s="84"/>
      <c r="Y519" s="84"/>
      <c r="Z519" s="84"/>
    </row>
    <row r="520" spans="1:26" ht="12" customHeight="1">
      <c r="A520" s="84"/>
      <c r="B520" s="84"/>
      <c r="C520" s="84"/>
      <c r="D520" s="84"/>
      <c r="E520" s="84"/>
      <c r="F520" s="84"/>
      <c r="G520" s="84"/>
      <c r="H520" s="84"/>
      <c r="I520" s="84"/>
      <c r="J520" s="84"/>
      <c r="K520" s="84"/>
      <c r="L520" s="84"/>
      <c r="M520" s="84"/>
      <c r="N520" s="84"/>
      <c r="O520" s="84"/>
      <c r="P520" s="84"/>
      <c r="Q520" s="84"/>
      <c r="R520" s="84"/>
      <c r="S520" s="84"/>
      <c r="T520" s="84"/>
      <c r="U520" s="84"/>
      <c r="V520" s="84"/>
      <c r="W520" s="84"/>
      <c r="X520" s="84"/>
      <c r="Y520" s="84"/>
      <c r="Z520" s="84"/>
    </row>
    <row r="521" spans="1:26" ht="12" customHeight="1">
      <c r="A521" s="84"/>
      <c r="B521" s="84"/>
      <c r="C521" s="84"/>
      <c r="D521" s="84"/>
      <c r="E521" s="84"/>
      <c r="F521" s="84"/>
      <c r="G521" s="84"/>
      <c r="H521" s="84"/>
      <c r="I521" s="84"/>
      <c r="J521" s="84"/>
      <c r="K521" s="84"/>
      <c r="L521" s="84"/>
      <c r="M521" s="84"/>
      <c r="N521" s="84"/>
      <c r="O521" s="84"/>
      <c r="P521" s="84"/>
      <c r="Q521" s="84"/>
      <c r="R521" s="84"/>
      <c r="S521" s="84"/>
      <c r="T521" s="84"/>
      <c r="U521" s="84"/>
      <c r="V521" s="84"/>
      <c r="W521" s="84"/>
      <c r="X521" s="84"/>
      <c r="Y521" s="84"/>
      <c r="Z521" s="84"/>
    </row>
    <row r="522" spans="1:26" ht="12" customHeight="1">
      <c r="A522" s="84"/>
      <c r="B522" s="84"/>
      <c r="C522" s="84"/>
      <c r="D522" s="84"/>
      <c r="E522" s="84"/>
      <c r="F522" s="84"/>
      <c r="G522" s="84"/>
      <c r="H522" s="84"/>
      <c r="I522" s="84"/>
      <c r="J522" s="84"/>
      <c r="K522" s="84"/>
      <c r="L522" s="84"/>
      <c r="M522" s="84"/>
      <c r="N522" s="84"/>
      <c r="O522" s="84"/>
      <c r="P522" s="84"/>
      <c r="Q522" s="84"/>
      <c r="R522" s="84"/>
      <c r="S522" s="84"/>
      <c r="T522" s="84"/>
      <c r="U522" s="84"/>
      <c r="V522" s="84"/>
      <c r="W522" s="84"/>
      <c r="X522" s="84"/>
      <c r="Y522" s="84"/>
      <c r="Z522" s="84"/>
    </row>
    <row r="523" spans="1:26" ht="12" customHeight="1">
      <c r="A523" s="84"/>
      <c r="B523" s="84"/>
      <c r="C523" s="84"/>
      <c r="D523" s="84"/>
      <c r="E523" s="84"/>
      <c r="F523" s="84"/>
      <c r="G523" s="84"/>
      <c r="H523" s="84"/>
      <c r="I523" s="84"/>
      <c r="J523" s="84"/>
      <c r="K523" s="84"/>
      <c r="L523" s="84"/>
      <c r="M523" s="84"/>
      <c r="N523" s="84"/>
      <c r="O523" s="84"/>
      <c r="P523" s="84"/>
      <c r="Q523" s="84"/>
      <c r="R523" s="84"/>
      <c r="S523" s="84"/>
      <c r="T523" s="84"/>
      <c r="U523" s="84"/>
      <c r="V523" s="84"/>
      <c r="W523" s="84"/>
      <c r="X523" s="84"/>
      <c r="Y523" s="84"/>
      <c r="Z523" s="84"/>
    </row>
    <row r="524" spans="1:26" ht="12" customHeight="1">
      <c r="A524" s="84"/>
      <c r="B524" s="84"/>
      <c r="C524" s="84"/>
      <c r="D524" s="84"/>
      <c r="E524" s="84"/>
      <c r="F524" s="84"/>
      <c r="G524" s="84"/>
      <c r="H524" s="84"/>
      <c r="I524" s="84"/>
      <c r="J524" s="84"/>
      <c r="K524" s="84"/>
      <c r="L524" s="84"/>
      <c r="M524" s="84"/>
      <c r="N524" s="84"/>
      <c r="O524" s="84"/>
      <c r="P524" s="84"/>
      <c r="Q524" s="84"/>
      <c r="R524" s="84"/>
      <c r="S524" s="84"/>
      <c r="T524" s="84"/>
      <c r="U524" s="84"/>
      <c r="V524" s="84"/>
      <c r="W524" s="84"/>
      <c r="X524" s="84"/>
      <c r="Y524" s="84"/>
      <c r="Z524" s="84"/>
    </row>
    <row r="525" spans="1:26" ht="12" customHeight="1">
      <c r="A525" s="84"/>
      <c r="B525" s="84"/>
      <c r="C525" s="84"/>
      <c r="D525" s="84"/>
      <c r="E525" s="84"/>
      <c r="F525" s="84"/>
      <c r="G525" s="84"/>
      <c r="H525" s="84"/>
      <c r="I525" s="84"/>
      <c r="J525" s="84"/>
      <c r="K525" s="84"/>
      <c r="L525" s="84"/>
      <c r="M525" s="84"/>
      <c r="N525" s="84"/>
      <c r="O525" s="84"/>
      <c r="P525" s="84"/>
      <c r="Q525" s="84"/>
      <c r="R525" s="84"/>
      <c r="S525" s="84"/>
      <c r="T525" s="84"/>
      <c r="U525" s="84"/>
      <c r="V525" s="84"/>
      <c r="W525" s="84"/>
      <c r="X525" s="84"/>
      <c r="Y525" s="84"/>
      <c r="Z525" s="84"/>
    </row>
    <row r="526" spans="1:26" ht="12" customHeight="1">
      <c r="A526" s="84"/>
      <c r="B526" s="84"/>
      <c r="C526" s="84"/>
      <c r="D526" s="84"/>
      <c r="E526" s="84"/>
      <c r="F526" s="84"/>
      <c r="G526" s="84"/>
      <c r="H526" s="84"/>
      <c r="I526" s="84"/>
      <c r="J526" s="84"/>
      <c r="K526" s="84"/>
      <c r="L526" s="84"/>
      <c r="M526" s="84"/>
      <c r="N526" s="84"/>
      <c r="O526" s="84"/>
      <c r="P526" s="84"/>
      <c r="Q526" s="84"/>
      <c r="R526" s="84"/>
      <c r="S526" s="84"/>
      <c r="T526" s="84"/>
      <c r="U526" s="84"/>
      <c r="V526" s="84"/>
      <c r="W526" s="84"/>
      <c r="X526" s="84"/>
      <c r="Y526" s="84"/>
      <c r="Z526" s="84"/>
    </row>
    <row r="527" spans="1:26" ht="12" customHeight="1">
      <c r="A527" s="84"/>
      <c r="B527" s="84"/>
      <c r="C527" s="84"/>
      <c r="D527" s="84"/>
      <c r="E527" s="84"/>
      <c r="F527" s="84"/>
      <c r="G527" s="84"/>
      <c r="H527" s="84"/>
      <c r="I527" s="84"/>
      <c r="J527" s="84"/>
      <c r="K527" s="84"/>
      <c r="L527" s="84"/>
      <c r="M527" s="84"/>
      <c r="N527" s="84"/>
      <c r="O527" s="84"/>
      <c r="P527" s="84"/>
      <c r="Q527" s="84"/>
      <c r="R527" s="84"/>
      <c r="S527" s="84"/>
      <c r="T527" s="84"/>
      <c r="U527" s="84"/>
      <c r="V527" s="84"/>
      <c r="W527" s="84"/>
      <c r="X527" s="84"/>
      <c r="Y527" s="84"/>
      <c r="Z527" s="84"/>
    </row>
    <row r="528" spans="1:26" ht="12" customHeight="1">
      <c r="A528" s="84"/>
      <c r="B528" s="84"/>
      <c r="C528" s="84"/>
      <c r="D528" s="84"/>
      <c r="E528" s="84"/>
      <c r="F528" s="84"/>
      <c r="G528" s="84"/>
      <c r="H528" s="84"/>
      <c r="I528" s="84"/>
      <c r="J528" s="84"/>
      <c r="K528" s="84"/>
      <c r="L528" s="84"/>
      <c r="M528" s="84"/>
      <c r="N528" s="84"/>
      <c r="O528" s="84"/>
      <c r="P528" s="84"/>
      <c r="Q528" s="84"/>
      <c r="R528" s="84"/>
      <c r="S528" s="84"/>
      <c r="T528" s="84"/>
      <c r="U528" s="84"/>
      <c r="V528" s="84"/>
      <c r="W528" s="84"/>
      <c r="X528" s="84"/>
      <c r="Y528" s="84"/>
      <c r="Z528" s="84"/>
    </row>
    <row r="529" spans="1:26" ht="12" customHeight="1">
      <c r="A529" s="84"/>
      <c r="B529" s="84"/>
      <c r="C529" s="84"/>
      <c r="D529" s="84"/>
      <c r="E529" s="84"/>
      <c r="F529" s="84"/>
      <c r="G529" s="84"/>
      <c r="H529" s="84"/>
      <c r="I529" s="84"/>
      <c r="J529" s="84"/>
      <c r="K529" s="84"/>
      <c r="L529" s="84"/>
      <c r="M529" s="84"/>
      <c r="N529" s="84"/>
      <c r="O529" s="84"/>
      <c r="P529" s="84"/>
      <c r="Q529" s="84"/>
      <c r="R529" s="84"/>
      <c r="S529" s="84"/>
      <c r="T529" s="84"/>
      <c r="U529" s="84"/>
      <c r="V529" s="84"/>
      <c r="W529" s="84"/>
      <c r="X529" s="84"/>
      <c r="Y529" s="84"/>
      <c r="Z529" s="84"/>
    </row>
    <row r="530" spans="1:26" ht="12" customHeight="1">
      <c r="A530" s="84"/>
      <c r="B530" s="84"/>
      <c r="C530" s="84"/>
      <c r="D530" s="84"/>
      <c r="E530" s="84"/>
      <c r="F530" s="84"/>
      <c r="G530" s="84"/>
      <c r="H530" s="84"/>
      <c r="I530" s="84"/>
      <c r="J530" s="84"/>
      <c r="K530" s="84"/>
      <c r="L530" s="84"/>
      <c r="M530" s="84"/>
      <c r="N530" s="84"/>
      <c r="O530" s="84"/>
      <c r="P530" s="84"/>
      <c r="Q530" s="84"/>
      <c r="R530" s="84"/>
      <c r="S530" s="84"/>
      <c r="T530" s="84"/>
      <c r="U530" s="84"/>
      <c r="V530" s="84"/>
      <c r="W530" s="84"/>
      <c r="X530" s="84"/>
      <c r="Y530" s="84"/>
      <c r="Z530" s="84"/>
    </row>
    <row r="531" spans="1:26" ht="12" customHeight="1">
      <c r="A531" s="84"/>
      <c r="B531" s="84"/>
      <c r="C531" s="84"/>
      <c r="D531" s="84"/>
      <c r="E531" s="84"/>
      <c r="F531" s="84"/>
      <c r="G531" s="84"/>
      <c r="H531" s="84"/>
      <c r="I531" s="84"/>
      <c r="J531" s="84"/>
      <c r="K531" s="84"/>
      <c r="L531" s="84"/>
      <c r="M531" s="84"/>
      <c r="N531" s="84"/>
      <c r="O531" s="84"/>
      <c r="P531" s="84"/>
      <c r="Q531" s="84"/>
      <c r="R531" s="84"/>
      <c r="S531" s="84"/>
      <c r="T531" s="84"/>
      <c r="U531" s="84"/>
      <c r="V531" s="84"/>
      <c r="W531" s="84"/>
      <c r="X531" s="84"/>
      <c r="Y531" s="84"/>
      <c r="Z531" s="84"/>
    </row>
    <row r="532" spans="1:26" ht="12" customHeight="1">
      <c r="A532" s="84"/>
      <c r="B532" s="84"/>
      <c r="C532" s="84"/>
      <c r="D532" s="84"/>
      <c r="E532" s="84"/>
      <c r="F532" s="84"/>
      <c r="G532" s="84"/>
      <c r="H532" s="84"/>
      <c r="I532" s="84"/>
      <c r="J532" s="84"/>
      <c r="K532" s="84"/>
      <c r="L532" s="84"/>
      <c r="M532" s="84"/>
      <c r="N532" s="84"/>
      <c r="O532" s="84"/>
      <c r="P532" s="84"/>
      <c r="Q532" s="84"/>
      <c r="R532" s="84"/>
      <c r="S532" s="84"/>
      <c r="T532" s="84"/>
      <c r="U532" s="84"/>
      <c r="V532" s="84"/>
      <c r="W532" s="84"/>
      <c r="X532" s="84"/>
      <c r="Y532" s="84"/>
      <c r="Z532" s="84"/>
    </row>
    <row r="533" spans="1:26" ht="12" customHeight="1">
      <c r="A533" s="84"/>
      <c r="B533" s="84"/>
      <c r="C533" s="84"/>
      <c r="D533" s="84"/>
      <c r="E533" s="84"/>
      <c r="F533" s="84"/>
      <c r="G533" s="84"/>
      <c r="H533" s="84"/>
      <c r="I533" s="84"/>
      <c r="J533" s="84"/>
      <c r="K533" s="84"/>
      <c r="L533" s="84"/>
      <c r="M533" s="84"/>
      <c r="N533" s="84"/>
      <c r="O533" s="84"/>
      <c r="P533" s="84"/>
      <c r="Q533" s="84"/>
      <c r="R533" s="84"/>
      <c r="S533" s="84"/>
      <c r="T533" s="84"/>
      <c r="U533" s="84"/>
      <c r="V533" s="84"/>
      <c r="W533" s="84"/>
      <c r="X533" s="84"/>
      <c r="Y533" s="84"/>
      <c r="Z533" s="84"/>
    </row>
    <row r="534" spans="1:26" ht="12" customHeight="1">
      <c r="A534" s="84"/>
      <c r="B534" s="84"/>
      <c r="C534" s="84"/>
      <c r="D534" s="84"/>
      <c r="E534" s="84"/>
      <c r="F534" s="84"/>
      <c r="G534" s="84"/>
      <c r="H534" s="84"/>
      <c r="I534" s="84"/>
      <c r="J534" s="84"/>
      <c r="K534" s="84"/>
      <c r="L534" s="84"/>
      <c r="M534" s="84"/>
      <c r="N534" s="84"/>
      <c r="O534" s="84"/>
      <c r="P534" s="84"/>
      <c r="Q534" s="84"/>
      <c r="R534" s="84"/>
      <c r="S534" s="84"/>
      <c r="T534" s="84"/>
      <c r="U534" s="84"/>
      <c r="V534" s="84"/>
      <c r="W534" s="84"/>
      <c r="X534" s="84"/>
      <c r="Y534" s="84"/>
      <c r="Z534" s="84"/>
    </row>
    <row r="535" spans="1:26" ht="12" customHeight="1">
      <c r="A535" s="84"/>
      <c r="B535" s="84"/>
      <c r="C535" s="84"/>
      <c r="D535" s="84"/>
      <c r="E535" s="84"/>
      <c r="F535" s="84"/>
      <c r="G535" s="84"/>
      <c r="H535" s="84"/>
      <c r="I535" s="84"/>
      <c r="J535" s="84"/>
      <c r="K535" s="84"/>
      <c r="L535" s="84"/>
      <c r="M535" s="84"/>
      <c r="N535" s="84"/>
      <c r="O535" s="84"/>
      <c r="P535" s="84"/>
      <c r="Q535" s="84"/>
      <c r="R535" s="84"/>
      <c r="S535" s="84"/>
      <c r="T535" s="84"/>
      <c r="U535" s="84"/>
      <c r="V535" s="84"/>
      <c r="W535" s="84"/>
      <c r="X535" s="84"/>
      <c r="Y535" s="84"/>
      <c r="Z535" s="84"/>
    </row>
    <row r="536" spans="1:26" ht="12" customHeight="1">
      <c r="A536" s="84"/>
      <c r="B536" s="84"/>
      <c r="C536" s="84"/>
      <c r="D536" s="84"/>
      <c r="E536" s="84"/>
      <c r="F536" s="84"/>
      <c r="G536" s="84"/>
      <c r="H536" s="84"/>
      <c r="I536" s="84"/>
      <c r="J536" s="84"/>
      <c r="K536" s="84"/>
      <c r="L536" s="84"/>
      <c r="M536" s="84"/>
      <c r="N536" s="84"/>
      <c r="O536" s="84"/>
      <c r="P536" s="84"/>
      <c r="Q536" s="84"/>
      <c r="R536" s="84"/>
      <c r="S536" s="84"/>
      <c r="T536" s="84"/>
      <c r="U536" s="84"/>
      <c r="V536" s="84"/>
      <c r="W536" s="84"/>
      <c r="X536" s="84"/>
      <c r="Y536" s="84"/>
      <c r="Z536" s="84"/>
    </row>
    <row r="537" spans="1:26" ht="12" customHeight="1">
      <c r="A537" s="84"/>
      <c r="B537" s="84"/>
      <c r="C537" s="84"/>
      <c r="D537" s="84"/>
      <c r="E537" s="84"/>
      <c r="F537" s="84"/>
      <c r="G537" s="84"/>
      <c r="H537" s="84"/>
      <c r="I537" s="84"/>
      <c r="J537" s="84"/>
      <c r="K537" s="84"/>
      <c r="L537" s="84"/>
      <c r="M537" s="84"/>
      <c r="N537" s="84"/>
      <c r="O537" s="84"/>
      <c r="P537" s="84"/>
      <c r="Q537" s="84"/>
      <c r="R537" s="84"/>
      <c r="S537" s="84"/>
      <c r="T537" s="84"/>
      <c r="U537" s="84"/>
      <c r="V537" s="84"/>
      <c r="W537" s="84"/>
      <c r="X537" s="84"/>
      <c r="Y537" s="84"/>
      <c r="Z537" s="84"/>
    </row>
    <row r="538" spans="1:26" ht="12" customHeight="1">
      <c r="A538" s="84"/>
      <c r="B538" s="84"/>
      <c r="C538" s="84"/>
      <c r="D538" s="84"/>
      <c r="E538" s="84"/>
      <c r="F538" s="84"/>
      <c r="G538" s="84"/>
      <c r="H538" s="84"/>
      <c r="I538" s="84"/>
      <c r="J538" s="84"/>
      <c r="K538" s="84"/>
      <c r="L538" s="84"/>
      <c r="M538" s="84"/>
      <c r="N538" s="84"/>
      <c r="O538" s="84"/>
      <c r="P538" s="84"/>
      <c r="Q538" s="84"/>
      <c r="R538" s="84"/>
      <c r="S538" s="84"/>
      <c r="T538" s="84"/>
      <c r="U538" s="84"/>
      <c r="V538" s="84"/>
      <c r="W538" s="84"/>
      <c r="X538" s="84"/>
      <c r="Y538" s="84"/>
      <c r="Z538" s="84"/>
    </row>
    <row r="539" spans="1:26" ht="12" customHeight="1">
      <c r="A539" s="84"/>
      <c r="B539" s="84"/>
      <c r="C539" s="84"/>
      <c r="D539" s="84"/>
      <c r="E539" s="84"/>
      <c r="F539" s="84"/>
      <c r="G539" s="84"/>
      <c r="H539" s="84"/>
      <c r="I539" s="84"/>
      <c r="J539" s="84"/>
      <c r="K539" s="84"/>
      <c r="L539" s="84"/>
      <c r="M539" s="84"/>
      <c r="N539" s="84"/>
      <c r="O539" s="84"/>
      <c r="P539" s="84"/>
      <c r="Q539" s="84"/>
      <c r="R539" s="84"/>
      <c r="S539" s="84"/>
      <c r="T539" s="84"/>
      <c r="U539" s="84"/>
      <c r="V539" s="84"/>
      <c r="W539" s="84"/>
      <c r="X539" s="84"/>
      <c r="Y539" s="84"/>
      <c r="Z539" s="84"/>
    </row>
    <row r="540" spans="1:26" ht="12" customHeight="1">
      <c r="A540" s="84"/>
      <c r="B540" s="84"/>
      <c r="C540" s="84"/>
      <c r="D540" s="84"/>
      <c r="E540" s="84"/>
      <c r="F540" s="84"/>
      <c r="G540" s="84"/>
      <c r="H540" s="84"/>
      <c r="I540" s="84"/>
      <c r="J540" s="84"/>
      <c r="K540" s="84"/>
      <c r="L540" s="84"/>
      <c r="M540" s="84"/>
      <c r="N540" s="84"/>
      <c r="O540" s="84"/>
      <c r="P540" s="84"/>
      <c r="Q540" s="84"/>
      <c r="R540" s="84"/>
      <c r="S540" s="84"/>
      <c r="T540" s="84"/>
      <c r="U540" s="84"/>
      <c r="V540" s="84"/>
      <c r="W540" s="84"/>
      <c r="X540" s="84"/>
      <c r="Y540" s="84"/>
      <c r="Z540" s="84"/>
    </row>
    <row r="541" spans="1:26" ht="12" customHeight="1">
      <c r="A541" s="84"/>
      <c r="B541" s="84"/>
      <c r="C541" s="84"/>
      <c r="D541" s="84"/>
      <c r="E541" s="84"/>
      <c r="F541" s="84"/>
      <c r="G541" s="84"/>
      <c r="H541" s="84"/>
      <c r="I541" s="84"/>
      <c r="J541" s="84"/>
      <c r="K541" s="84"/>
      <c r="L541" s="84"/>
      <c r="M541" s="84"/>
      <c r="N541" s="84"/>
      <c r="O541" s="84"/>
      <c r="P541" s="84"/>
      <c r="Q541" s="84"/>
      <c r="R541" s="84"/>
      <c r="S541" s="84"/>
      <c r="T541" s="84"/>
      <c r="U541" s="84"/>
      <c r="V541" s="84"/>
      <c r="W541" s="84"/>
      <c r="X541" s="84"/>
      <c r="Y541" s="84"/>
      <c r="Z541" s="84"/>
    </row>
    <row r="542" spans="1:26" ht="12" customHeight="1">
      <c r="A542" s="84"/>
      <c r="B542" s="84"/>
      <c r="C542" s="84"/>
      <c r="D542" s="84"/>
      <c r="E542" s="84"/>
      <c r="F542" s="84"/>
      <c r="G542" s="84"/>
      <c r="H542" s="84"/>
      <c r="I542" s="84"/>
      <c r="J542" s="84"/>
      <c r="K542" s="84"/>
      <c r="L542" s="84"/>
      <c r="M542" s="84"/>
      <c r="N542" s="84"/>
      <c r="O542" s="84"/>
      <c r="P542" s="84"/>
      <c r="Q542" s="84"/>
      <c r="R542" s="84"/>
      <c r="S542" s="84"/>
      <c r="T542" s="84"/>
      <c r="U542" s="84"/>
      <c r="V542" s="84"/>
      <c r="W542" s="84"/>
      <c r="X542" s="84"/>
      <c r="Y542" s="84"/>
      <c r="Z542" s="84"/>
    </row>
    <row r="543" spans="1:26" ht="12" customHeight="1">
      <c r="A543" s="84"/>
      <c r="B543" s="84"/>
      <c r="C543" s="84"/>
      <c r="D543" s="84"/>
      <c r="E543" s="84"/>
      <c r="F543" s="84"/>
      <c r="G543" s="84"/>
      <c r="H543" s="84"/>
      <c r="I543" s="84"/>
      <c r="J543" s="84"/>
      <c r="K543" s="84"/>
      <c r="L543" s="84"/>
      <c r="M543" s="84"/>
      <c r="N543" s="84"/>
      <c r="O543" s="84"/>
      <c r="P543" s="84"/>
      <c r="Q543" s="84"/>
      <c r="R543" s="84"/>
      <c r="S543" s="84"/>
      <c r="T543" s="84"/>
      <c r="U543" s="84"/>
      <c r="V543" s="84"/>
      <c r="W543" s="84"/>
      <c r="X543" s="84"/>
      <c r="Y543" s="84"/>
      <c r="Z543" s="84"/>
    </row>
    <row r="544" spans="1:26" ht="12" customHeight="1">
      <c r="A544" s="84"/>
      <c r="B544" s="84"/>
      <c r="C544" s="84"/>
      <c r="D544" s="84"/>
      <c r="E544" s="84"/>
      <c r="F544" s="84"/>
      <c r="G544" s="84"/>
      <c r="H544" s="84"/>
      <c r="I544" s="84"/>
      <c r="J544" s="84"/>
      <c r="K544" s="84"/>
      <c r="L544" s="84"/>
      <c r="M544" s="84"/>
      <c r="N544" s="84"/>
      <c r="O544" s="84"/>
      <c r="P544" s="84"/>
      <c r="Q544" s="84"/>
      <c r="R544" s="84"/>
      <c r="S544" s="84"/>
      <c r="T544" s="84"/>
      <c r="U544" s="84"/>
      <c r="V544" s="84"/>
      <c r="W544" s="84"/>
      <c r="X544" s="84"/>
      <c r="Y544" s="84"/>
      <c r="Z544" s="84"/>
    </row>
    <row r="545" spans="1:26" ht="12" customHeight="1">
      <c r="A545" s="84"/>
      <c r="B545" s="84"/>
      <c r="C545" s="84"/>
      <c r="D545" s="84"/>
      <c r="E545" s="84"/>
      <c r="F545" s="84"/>
      <c r="G545" s="84"/>
      <c r="H545" s="84"/>
      <c r="I545" s="84"/>
      <c r="J545" s="84"/>
      <c r="K545" s="84"/>
      <c r="L545" s="84"/>
      <c r="M545" s="84"/>
      <c r="N545" s="84"/>
      <c r="O545" s="84"/>
      <c r="P545" s="84"/>
      <c r="Q545" s="84"/>
      <c r="R545" s="84"/>
      <c r="S545" s="84"/>
      <c r="T545" s="84"/>
      <c r="U545" s="84"/>
      <c r="V545" s="84"/>
      <c r="W545" s="84"/>
      <c r="X545" s="84"/>
      <c r="Y545" s="84"/>
      <c r="Z545" s="84"/>
    </row>
    <row r="546" spans="1:26" ht="12" customHeight="1">
      <c r="A546" s="84"/>
      <c r="B546" s="84"/>
      <c r="C546" s="84"/>
      <c r="D546" s="84"/>
      <c r="E546" s="84"/>
      <c r="F546" s="84"/>
      <c r="G546" s="84"/>
      <c r="H546" s="84"/>
      <c r="I546" s="84"/>
      <c r="J546" s="84"/>
      <c r="K546" s="84"/>
      <c r="L546" s="84"/>
      <c r="M546" s="84"/>
      <c r="N546" s="84"/>
      <c r="O546" s="84"/>
      <c r="P546" s="84"/>
      <c r="Q546" s="84"/>
      <c r="R546" s="84"/>
      <c r="S546" s="84"/>
      <c r="T546" s="84"/>
      <c r="U546" s="84"/>
      <c r="V546" s="84"/>
      <c r="W546" s="84"/>
      <c r="X546" s="84"/>
      <c r="Y546" s="84"/>
      <c r="Z546" s="84"/>
    </row>
    <row r="547" spans="1:26" ht="12" customHeight="1">
      <c r="A547" s="84"/>
      <c r="B547" s="84"/>
      <c r="C547" s="84"/>
      <c r="D547" s="84"/>
      <c r="E547" s="84"/>
      <c r="F547" s="84"/>
      <c r="G547" s="84"/>
      <c r="H547" s="84"/>
      <c r="I547" s="84"/>
      <c r="J547" s="84"/>
      <c r="K547" s="84"/>
      <c r="L547" s="84"/>
      <c r="M547" s="84"/>
      <c r="N547" s="84"/>
      <c r="O547" s="84"/>
      <c r="P547" s="84"/>
      <c r="Q547" s="84"/>
      <c r="R547" s="84"/>
      <c r="S547" s="84"/>
      <c r="T547" s="84"/>
      <c r="U547" s="84"/>
      <c r="V547" s="84"/>
      <c r="W547" s="84"/>
      <c r="X547" s="84"/>
      <c r="Y547" s="84"/>
      <c r="Z547" s="84"/>
    </row>
    <row r="548" spans="1:26" ht="12" customHeight="1">
      <c r="A548" s="84"/>
      <c r="B548" s="84"/>
      <c r="C548" s="84"/>
      <c r="D548" s="84"/>
      <c r="E548" s="84"/>
      <c r="F548" s="84"/>
      <c r="G548" s="84"/>
      <c r="H548" s="84"/>
      <c r="I548" s="84"/>
      <c r="J548" s="84"/>
      <c r="K548" s="84"/>
      <c r="L548" s="84"/>
      <c r="M548" s="84"/>
      <c r="N548" s="84"/>
      <c r="O548" s="84"/>
      <c r="P548" s="84"/>
      <c r="Q548" s="84"/>
      <c r="R548" s="84"/>
      <c r="S548" s="84"/>
      <c r="T548" s="84"/>
      <c r="U548" s="84"/>
      <c r="V548" s="84"/>
      <c r="W548" s="84"/>
      <c r="X548" s="84"/>
      <c r="Y548" s="84"/>
      <c r="Z548" s="84"/>
    </row>
    <row r="549" spans="1:26" ht="12" customHeight="1">
      <c r="A549" s="84"/>
      <c r="B549" s="84"/>
      <c r="C549" s="84"/>
      <c r="D549" s="84"/>
      <c r="E549" s="84"/>
      <c r="F549" s="84"/>
      <c r="G549" s="84"/>
      <c r="H549" s="84"/>
      <c r="I549" s="84"/>
      <c r="J549" s="84"/>
      <c r="K549" s="84"/>
      <c r="L549" s="84"/>
      <c r="M549" s="84"/>
      <c r="N549" s="84"/>
      <c r="O549" s="84"/>
      <c r="P549" s="84"/>
      <c r="Q549" s="84"/>
      <c r="R549" s="84"/>
      <c r="S549" s="84"/>
      <c r="T549" s="84"/>
      <c r="U549" s="84"/>
      <c r="V549" s="84"/>
      <c r="W549" s="84"/>
      <c r="X549" s="84"/>
      <c r="Y549" s="84"/>
      <c r="Z549" s="84"/>
    </row>
    <row r="550" spans="1:26" ht="12" customHeight="1">
      <c r="A550" s="84"/>
      <c r="B550" s="84"/>
      <c r="C550" s="84"/>
      <c r="D550" s="84"/>
      <c r="E550" s="84"/>
      <c r="F550" s="84"/>
      <c r="G550" s="84"/>
      <c r="H550" s="84"/>
      <c r="I550" s="84"/>
      <c r="J550" s="84"/>
      <c r="K550" s="84"/>
      <c r="L550" s="84"/>
      <c r="M550" s="84"/>
      <c r="N550" s="84"/>
      <c r="O550" s="84"/>
      <c r="P550" s="84"/>
      <c r="Q550" s="84"/>
      <c r="R550" s="84"/>
      <c r="S550" s="84"/>
      <c r="T550" s="84"/>
      <c r="U550" s="84"/>
      <c r="V550" s="84"/>
      <c r="W550" s="84"/>
      <c r="X550" s="84"/>
      <c r="Y550" s="84"/>
      <c r="Z550" s="84"/>
    </row>
    <row r="551" spans="1:26" ht="12" customHeight="1">
      <c r="A551" s="84"/>
      <c r="B551" s="84"/>
      <c r="C551" s="84"/>
      <c r="D551" s="84"/>
      <c r="E551" s="84"/>
      <c r="F551" s="84"/>
      <c r="G551" s="84"/>
      <c r="H551" s="84"/>
      <c r="I551" s="84"/>
      <c r="J551" s="84"/>
      <c r="K551" s="84"/>
      <c r="L551" s="84"/>
      <c r="M551" s="84"/>
      <c r="N551" s="84"/>
      <c r="O551" s="84"/>
      <c r="P551" s="84"/>
      <c r="Q551" s="84"/>
      <c r="R551" s="84"/>
      <c r="S551" s="84"/>
      <c r="T551" s="84"/>
      <c r="U551" s="84"/>
      <c r="V551" s="84"/>
      <c r="W551" s="84"/>
      <c r="X551" s="84"/>
      <c r="Y551" s="84"/>
      <c r="Z551" s="84"/>
    </row>
    <row r="552" spans="1:26" ht="12" customHeight="1">
      <c r="A552" s="84"/>
      <c r="B552" s="84"/>
      <c r="C552" s="84"/>
      <c r="D552" s="84"/>
      <c r="E552" s="84"/>
      <c r="F552" s="84"/>
      <c r="G552" s="84"/>
      <c r="H552" s="84"/>
      <c r="I552" s="84"/>
      <c r="J552" s="84"/>
      <c r="K552" s="84"/>
      <c r="L552" s="84"/>
      <c r="M552" s="84"/>
      <c r="N552" s="84"/>
      <c r="O552" s="84"/>
      <c r="P552" s="84"/>
      <c r="Q552" s="84"/>
      <c r="R552" s="84"/>
      <c r="S552" s="84"/>
      <c r="T552" s="84"/>
      <c r="U552" s="84"/>
      <c r="V552" s="84"/>
      <c r="W552" s="84"/>
      <c r="X552" s="84"/>
      <c r="Y552" s="84"/>
      <c r="Z552" s="84"/>
    </row>
    <row r="553" spans="1:26" ht="12" customHeight="1">
      <c r="A553" s="84"/>
      <c r="B553" s="84"/>
      <c r="C553" s="84"/>
      <c r="D553" s="84"/>
      <c r="E553" s="84"/>
      <c r="F553" s="84"/>
      <c r="G553" s="84"/>
      <c r="H553" s="84"/>
      <c r="I553" s="84"/>
      <c r="J553" s="84"/>
      <c r="K553" s="84"/>
      <c r="L553" s="84"/>
      <c r="M553" s="84"/>
      <c r="N553" s="84"/>
      <c r="O553" s="84"/>
      <c r="P553" s="84"/>
      <c r="Q553" s="84"/>
      <c r="R553" s="84"/>
      <c r="S553" s="84"/>
      <c r="T553" s="84"/>
      <c r="U553" s="84"/>
      <c r="V553" s="84"/>
      <c r="W553" s="84"/>
      <c r="X553" s="84"/>
      <c r="Y553" s="84"/>
      <c r="Z553" s="84"/>
    </row>
    <row r="554" spans="1:26" ht="12" customHeight="1">
      <c r="A554" s="84"/>
      <c r="B554" s="84"/>
      <c r="C554" s="84"/>
      <c r="D554" s="84"/>
      <c r="E554" s="84"/>
      <c r="F554" s="84"/>
      <c r="G554" s="84"/>
      <c r="H554" s="84"/>
      <c r="I554" s="84"/>
      <c r="J554" s="84"/>
      <c r="K554" s="84"/>
      <c r="L554" s="84"/>
      <c r="M554" s="84"/>
      <c r="N554" s="84"/>
      <c r="O554" s="84"/>
      <c r="P554" s="84"/>
      <c r="Q554" s="84"/>
      <c r="R554" s="84"/>
      <c r="S554" s="84"/>
      <c r="T554" s="84"/>
      <c r="U554" s="84"/>
      <c r="V554" s="84"/>
      <c r="W554" s="84"/>
      <c r="X554" s="84"/>
      <c r="Y554" s="84"/>
      <c r="Z554" s="84"/>
    </row>
    <row r="555" spans="1:26" ht="12" customHeight="1">
      <c r="A555" s="84"/>
      <c r="B555" s="84"/>
      <c r="C555" s="84"/>
      <c r="D555" s="84"/>
      <c r="E555" s="84"/>
      <c r="F555" s="84"/>
      <c r="G555" s="84"/>
      <c r="H555" s="84"/>
      <c r="I555" s="84"/>
      <c r="J555" s="84"/>
      <c r="K555" s="84"/>
      <c r="L555" s="84"/>
      <c r="M555" s="84"/>
      <c r="N555" s="84"/>
      <c r="O555" s="84"/>
      <c r="P555" s="84"/>
      <c r="Q555" s="84"/>
      <c r="R555" s="84"/>
      <c r="S555" s="84"/>
      <c r="T555" s="84"/>
      <c r="U555" s="84"/>
      <c r="V555" s="84"/>
      <c r="W555" s="84"/>
      <c r="X555" s="84"/>
      <c r="Y555" s="84"/>
      <c r="Z555" s="84"/>
    </row>
    <row r="556" spans="1:26" ht="12" customHeight="1">
      <c r="A556" s="84"/>
      <c r="B556" s="84"/>
      <c r="C556" s="84"/>
      <c r="D556" s="84"/>
      <c r="E556" s="84"/>
      <c r="F556" s="84"/>
      <c r="G556" s="84"/>
      <c r="H556" s="84"/>
      <c r="I556" s="84"/>
      <c r="J556" s="84"/>
      <c r="K556" s="84"/>
      <c r="L556" s="84"/>
      <c r="M556" s="84"/>
      <c r="N556" s="84"/>
      <c r="O556" s="84"/>
      <c r="P556" s="84"/>
      <c r="Q556" s="84"/>
      <c r="R556" s="84"/>
      <c r="S556" s="84"/>
      <c r="T556" s="84"/>
      <c r="U556" s="84"/>
      <c r="V556" s="84"/>
      <c r="W556" s="84"/>
      <c r="X556" s="84"/>
      <c r="Y556" s="84"/>
      <c r="Z556" s="84"/>
    </row>
    <row r="557" spans="1:26" ht="12" customHeight="1">
      <c r="A557" s="84"/>
      <c r="B557" s="84"/>
      <c r="C557" s="84"/>
      <c r="D557" s="84"/>
      <c r="E557" s="84"/>
      <c r="F557" s="84"/>
      <c r="G557" s="84"/>
      <c r="H557" s="84"/>
      <c r="I557" s="84"/>
      <c r="J557" s="84"/>
      <c r="K557" s="84"/>
      <c r="L557" s="84"/>
      <c r="M557" s="84"/>
      <c r="N557" s="84"/>
      <c r="O557" s="84"/>
      <c r="P557" s="84"/>
      <c r="Q557" s="84"/>
      <c r="R557" s="84"/>
      <c r="S557" s="84"/>
      <c r="T557" s="84"/>
      <c r="U557" s="84"/>
      <c r="V557" s="84"/>
      <c r="W557" s="84"/>
      <c r="X557" s="84"/>
      <c r="Y557" s="84"/>
      <c r="Z557" s="84"/>
    </row>
    <row r="558" spans="1:26" ht="12" customHeight="1">
      <c r="A558" s="84"/>
      <c r="B558" s="84"/>
      <c r="C558" s="84"/>
      <c r="D558" s="84"/>
      <c r="E558" s="84"/>
      <c r="F558" s="84"/>
      <c r="G558" s="84"/>
      <c r="H558" s="84"/>
      <c r="I558" s="84"/>
      <c r="J558" s="84"/>
      <c r="K558" s="84"/>
      <c r="L558" s="84"/>
      <c r="M558" s="84"/>
      <c r="N558" s="84"/>
      <c r="O558" s="84"/>
      <c r="P558" s="84"/>
      <c r="Q558" s="84"/>
      <c r="R558" s="84"/>
      <c r="S558" s="84"/>
      <c r="T558" s="84"/>
      <c r="U558" s="84"/>
      <c r="V558" s="84"/>
      <c r="W558" s="84"/>
      <c r="X558" s="84"/>
      <c r="Y558" s="84"/>
      <c r="Z558" s="84"/>
    </row>
    <row r="559" spans="1:26" ht="12" customHeight="1">
      <c r="A559" s="84"/>
      <c r="B559" s="84"/>
      <c r="C559" s="84"/>
      <c r="D559" s="84"/>
      <c r="E559" s="84"/>
      <c r="F559" s="84"/>
      <c r="G559" s="84"/>
      <c r="H559" s="84"/>
      <c r="I559" s="84"/>
      <c r="J559" s="84"/>
      <c r="K559" s="84"/>
      <c r="L559" s="84"/>
      <c r="M559" s="84"/>
      <c r="N559" s="84"/>
      <c r="O559" s="84"/>
      <c r="P559" s="84"/>
      <c r="Q559" s="84"/>
      <c r="R559" s="84"/>
      <c r="S559" s="84"/>
      <c r="T559" s="84"/>
      <c r="U559" s="84"/>
      <c r="V559" s="84"/>
      <c r="W559" s="84"/>
      <c r="X559" s="84"/>
      <c r="Y559" s="84"/>
      <c r="Z559" s="84"/>
    </row>
    <row r="560" spans="1:26" ht="12" customHeight="1">
      <c r="A560" s="84"/>
      <c r="B560" s="84"/>
      <c r="C560" s="84"/>
      <c r="D560" s="84"/>
      <c r="E560" s="84"/>
      <c r="F560" s="84"/>
      <c r="G560" s="84"/>
      <c r="H560" s="84"/>
      <c r="I560" s="84"/>
      <c r="J560" s="84"/>
      <c r="K560" s="84"/>
      <c r="L560" s="84"/>
      <c r="M560" s="84"/>
      <c r="N560" s="84"/>
      <c r="O560" s="84"/>
      <c r="P560" s="84"/>
      <c r="Q560" s="84"/>
      <c r="R560" s="84"/>
      <c r="S560" s="84"/>
      <c r="T560" s="84"/>
      <c r="U560" s="84"/>
      <c r="V560" s="84"/>
      <c r="W560" s="84"/>
      <c r="X560" s="84"/>
      <c r="Y560" s="84"/>
      <c r="Z560" s="84"/>
    </row>
    <row r="561" spans="1:26" ht="12" customHeight="1">
      <c r="A561" s="84"/>
      <c r="B561" s="84"/>
      <c r="C561" s="84"/>
      <c r="D561" s="84"/>
      <c r="E561" s="84"/>
      <c r="F561" s="84"/>
      <c r="G561" s="84"/>
      <c r="H561" s="84"/>
      <c r="I561" s="84"/>
      <c r="J561" s="84"/>
      <c r="K561" s="84"/>
      <c r="L561" s="84"/>
      <c r="M561" s="84"/>
      <c r="N561" s="84"/>
      <c r="O561" s="84"/>
      <c r="P561" s="84"/>
      <c r="Q561" s="84"/>
      <c r="R561" s="84"/>
      <c r="S561" s="84"/>
      <c r="T561" s="84"/>
      <c r="U561" s="84"/>
      <c r="V561" s="84"/>
      <c r="W561" s="84"/>
      <c r="X561" s="84"/>
      <c r="Y561" s="84"/>
      <c r="Z561" s="84"/>
    </row>
    <row r="562" spans="1:26" ht="12" customHeight="1">
      <c r="A562" s="84"/>
      <c r="B562" s="84"/>
      <c r="C562" s="84"/>
      <c r="D562" s="84"/>
      <c r="E562" s="84"/>
      <c r="F562" s="84"/>
      <c r="G562" s="84"/>
      <c r="H562" s="84"/>
      <c r="I562" s="84"/>
      <c r="J562" s="84"/>
      <c r="K562" s="84"/>
      <c r="L562" s="84"/>
      <c r="M562" s="84"/>
      <c r="N562" s="84"/>
      <c r="O562" s="84"/>
      <c r="P562" s="84"/>
      <c r="Q562" s="84"/>
      <c r="R562" s="84"/>
      <c r="S562" s="84"/>
      <c r="T562" s="84"/>
      <c r="U562" s="84"/>
      <c r="V562" s="84"/>
      <c r="W562" s="84"/>
      <c r="X562" s="84"/>
      <c r="Y562" s="84"/>
      <c r="Z562" s="84"/>
    </row>
    <row r="563" spans="1:26" ht="12" customHeight="1">
      <c r="A563" s="84"/>
      <c r="B563" s="84"/>
      <c r="C563" s="84"/>
      <c r="D563" s="84"/>
      <c r="E563" s="84"/>
      <c r="F563" s="84"/>
      <c r="G563" s="84"/>
      <c r="H563" s="84"/>
      <c r="I563" s="84"/>
      <c r="J563" s="84"/>
      <c r="K563" s="84"/>
      <c r="L563" s="84"/>
      <c r="M563" s="84"/>
      <c r="N563" s="84"/>
      <c r="O563" s="84"/>
      <c r="P563" s="84"/>
      <c r="Q563" s="84"/>
      <c r="R563" s="84"/>
      <c r="S563" s="84"/>
      <c r="T563" s="84"/>
      <c r="U563" s="84"/>
      <c r="V563" s="84"/>
      <c r="W563" s="84"/>
      <c r="X563" s="84"/>
      <c r="Y563" s="84"/>
      <c r="Z563" s="84"/>
    </row>
    <row r="564" spans="1:26" ht="12" customHeight="1">
      <c r="A564" s="84"/>
      <c r="B564" s="84"/>
      <c r="C564" s="84"/>
      <c r="D564" s="84"/>
      <c r="E564" s="84"/>
      <c r="F564" s="84"/>
      <c r="G564" s="84"/>
      <c r="H564" s="84"/>
      <c r="I564" s="84"/>
      <c r="J564" s="84"/>
      <c r="K564" s="84"/>
      <c r="L564" s="84"/>
      <c r="M564" s="84"/>
      <c r="N564" s="84"/>
      <c r="O564" s="84"/>
      <c r="P564" s="84"/>
      <c r="Q564" s="84"/>
      <c r="R564" s="84"/>
      <c r="S564" s="84"/>
      <c r="T564" s="84"/>
      <c r="U564" s="84"/>
      <c r="V564" s="84"/>
      <c r="W564" s="84"/>
      <c r="X564" s="84"/>
      <c r="Y564" s="84"/>
      <c r="Z564" s="84"/>
    </row>
    <row r="565" spans="1:26" ht="12" customHeight="1">
      <c r="A565" s="84"/>
      <c r="B565" s="84"/>
      <c r="C565" s="84"/>
      <c r="D565" s="84"/>
      <c r="E565" s="84"/>
      <c r="F565" s="84"/>
      <c r="G565" s="84"/>
      <c r="H565" s="84"/>
      <c r="I565" s="84"/>
      <c r="J565" s="84"/>
      <c r="K565" s="84"/>
      <c r="L565" s="84"/>
      <c r="M565" s="84"/>
      <c r="N565" s="84"/>
      <c r="O565" s="84"/>
      <c r="P565" s="84"/>
      <c r="Q565" s="84"/>
      <c r="R565" s="84"/>
      <c r="S565" s="84"/>
      <c r="T565" s="84"/>
      <c r="U565" s="84"/>
      <c r="V565" s="84"/>
      <c r="W565" s="84"/>
      <c r="X565" s="84"/>
      <c r="Y565" s="84"/>
      <c r="Z565" s="84"/>
    </row>
    <row r="566" spans="1:26" ht="12" customHeight="1">
      <c r="A566" s="84"/>
      <c r="B566" s="84"/>
      <c r="C566" s="84"/>
      <c r="D566" s="84"/>
      <c r="E566" s="84"/>
      <c r="F566" s="84"/>
      <c r="G566" s="84"/>
      <c r="H566" s="84"/>
      <c r="I566" s="84"/>
      <c r="J566" s="84"/>
      <c r="K566" s="84"/>
      <c r="L566" s="84"/>
      <c r="M566" s="84"/>
      <c r="N566" s="84"/>
      <c r="O566" s="84"/>
      <c r="P566" s="84"/>
      <c r="Q566" s="84"/>
      <c r="R566" s="84"/>
      <c r="S566" s="84"/>
      <c r="T566" s="84"/>
      <c r="U566" s="84"/>
      <c r="V566" s="84"/>
      <c r="W566" s="84"/>
      <c r="X566" s="84"/>
      <c r="Y566" s="84"/>
      <c r="Z566" s="84"/>
    </row>
    <row r="567" spans="1:26" ht="12" customHeight="1">
      <c r="A567" s="84"/>
      <c r="B567" s="84"/>
      <c r="C567" s="84"/>
      <c r="D567" s="84"/>
      <c r="E567" s="84"/>
      <c r="F567" s="84"/>
      <c r="G567" s="84"/>
      <c r="H567" s="84"/>
      <c r="I567" s="84"/>
      <c r="J567" s="84"/>
      <c r="K567" s="84"/>
      <c r="L567" s="84"/>
      <c r="M567" s="84"/>
      <c r="N567" s="84"/>
      <c r="O567" s="84"/>
      <c r="P567" s="84"/>
      <c r="Q567" s="84"/>
      <c r="R567" s="84"/>
      <c r="S567" s="84"/>
      <c r="T567" s="84"/>
      <c r="U567" s="84"/>
      <c r="V567" s="84"/>
      <c r="W567" s="84"/>
      <c r="X567" s="84"/>
      <c r="Y567" s="84"/>
      <c r="Z567" s="84"/>
    </row>
    <row r="568" spans="1:26" ht="12" customHeight="1">
      <c r="A568" s="84"/>
      <c r="B568" s="84"/>
      <c r="C568" s="84"/>
      <c r="D568" s="84"/>
      <c r="E568" s="84"/>
      <c r="F568" s="84"/>
      <c r="G568" s="84"/>
      <c r="H568" s="84"/>
      <c r="I568" s="84"/>
      <c r="J568" s="84"/>
      <c r="K568" s="84"/>
      <c r="L568" s="84"/>
      <c r="M568" s="84"/>
      <c r="N568" s="84"/>
      <c r="O568" s="84"/>
      <c r="P568" s="84"/>
      <c r="Q568" s="84"/>
      <c r="R568" s="84"/>
      <c r="S568" s="84"/>
      <c r="T568" s="84"/>
      <c r="U568" s="84"/>
      <c r="V568" s="84"/>
      <c r="W568" s="84"/>
      <c r="X568" s="84"/>
      <c r="Y568" s="84"/>
      <c r="Z568" s="84"/>
    </row>
    <row r="569" spans="1:26" ht="12" customHeight="1">
      <c r="A569" s="84"/>
      <c r="B569" s="84"/>
      <c r="C569" s="84"/>
      <c r="D569" s="84"/>
      <c r="E569" s="84"/>
      <c r="F569" s="84"/>
      <c r="G569" s="84"/>
      <c r="H569" s="84"/>
      <c r="I569" s="84"/>
      <c r="J569" s="84"/>
      <c r="K569" s="84"/>
      <c r="L569" s="84"/>
      <c r="M569" s="84"/>
      <c r="N569" s="84"/>
      <c r="O569" s="84"/>
      <c r="P569" s="84"/>
      <c r="Q569" s="84"/>
      <c r="R569" s="84"/>
      <c r="S569" s="84"/>
      <c r="T569" s="84"/>
      <c r="U569" s="84"/>
      <c r="V569" s="84"/>
      <c r="W569" s="84"/>
      <c r="X569" s="84"/>
      <c r="Y569" s="84"/>
      <c r="Z569" s="84"/>
    </row>
    <row r="570" spans="1:26" ht="12" customHeight="1">
      <c r="A570" s="84"/>
      <c r="B570" s="84"/>
      <c r="C570" s="84"/>
      <c r="D570" s="84"/>
      <c r="E570" s="84"/>
      <c r="F570" s="84"/>
      <c r="G570" s="84"/>
      <c r="H570" s="84"/>
      <c r="I570" s="84"/>
      <c r="J570" s="84"/>
      <c r="K570" s="84"/>
      <c r="L570" s="84"/>
      <c r="M570" s="84"/>
      <c r="N570" s="84"/>
      <c r="O570" s="84"/>
      <c r="P570" s="84"/>
      <c r="Q570" s="84"/>
      <c r="R570" s="84"/>
      <c r="S570" s="84"/>
      <c r="T570" s="84"/>
      <c r="U570" s="84"/>
      <c r="V570" s="84"/>
      <c r="W570" s="84"/>
      <c r="X570" s="84"/>
      <c r="Y570" s="84"/>
      <c r="Z570" s="84"/>
    </row>
    <row r="571" spans="1:26" ht="12" customHeight="1">
      <c r="A571" s="84"/>
      <c r="B571" s="84"/>
      <c r="C571" s="84"/>
      <c r="D571" s="84"/>
      <c r="E571" s="84"/>
      <c r="F571" s="84"/>
      <c r="G571" s="84"/>
      <c r="H571" s="84"/>
      <c r="I571" s="84"/>
      <c r="J571" s="84"/>
      <c r="K571" s="84"/>
      <c r="L571" s="84"/>
      <c r="M571" s="84"/>
      <c r="N571" s="84"/>
      <c r="O571" s="84"/>
      <c r="P571" s="84"/>
      <c r="Q571" s="84"/>
      <c r="R571" s="84"/>
      <c r="S571" s="84"/>
      <c r="T571" s="84"/>
      <c r="U571" s="84"/>
      <c r="V571" s="84"/>
      <c r="W571" s="84"/>
      <c r="X571" s="84"/>
      <c r="Y571" s="84"/>
      <c r="Z571" s="84"/>
    </row>
    <row r="572" spans="1:26" ht="12" customHeight="1">
      <c r="A572" s="84"/>
      <c r="B572" s="84"/>
      <c r="C572" s="84"/>
      <c r="D572" s="84"/>
      <c r="E572" s="84"/>
      <c r="F572" s="84"/>
      <c r="G572" s="84"/>
      <c r="H572" s="84"/>
      <c r="I572" s="84"/>
      <c r="J572" s="84"/>
      <c r="K572" s="84"/>
      <c r="L572" s="84"/>
      <c r="M572" s="84"/>
      <c r="N572" s="84"/>
      <c r="O572" s="84"/>
      <c r="P572" s="84"/>
      <c r="Q572" s="84"/>
      <c r="R572" s="84"/>
      <c r="S572" s="84"/>
      <c r="T572" s="84"/>
      <c r="U572" s="84"/>
      <c r="V572" s="84"/>
      <c r="W572" s="84"/>
      <c r="X572" s="84"/>
      <c r="Y572" s="84"/>
      <c r="Z572" s="84"/>
    </row>
    <row r="573" spans="1:26" ht="12" customHeight="1">
      <c r="A573" s="84"/>
      <c r="B573" s="84"/>
      <c r="C573" s="84"/>
      <c r="D573" s="84"/>
      <c r="E573" s="84"/>
      <c r="F573" s="84"/>
      <c r="G573" s="84"/>
      <c r="H573" s="84"/>
      <c r="I573" s="84"/>
      <c r="J573" s="84"/>
      <c r="K573" s="84"/>
      <c r="L573" s="84"/>
      <c r="M573" s="84"/>
      <c r="N573" s="84"/>
      <c r="O573" s="84"/>
      <c r="P573" s="84"/>
      <c r="Q573" s="84"/>
      <c r="R573" s="84"/>
      <c r="S573" s="84"/>
      <c r="T573" s="84"/>
      <c r="U573" s="84"/>
      <c r="V573" s="84"/>
      <c r="W573" s="84"/>
      <c r="X573" s="84"/>
      <c r="Y573" s="84"/>
      <c r="Z573" s="84"/>
    </row>
    <row r="574" spans="1:26" ht="12" customHeight="1">
      <c r="A574" s="84"/>
      <c r="B574" s="84"/>
      <c r="C574" s="84"/>
      <c r="D574" s="84"/>
      <c r="E574" s="84"/>
      <c r="F574" s="84"/>
      <c r="G574" s="84"/>
      <c r="H574" s="84"/>
      <c r="I574" s="84"/>
      <c r="J574" s="84"/>
      <c r="K574" s="84"/>
      <c r="L574" s="84"/>
      <c r="M574" s="84"/>
      <c r="N574" s="84"/>
      <c r="O574" s="84"/>
      <c r="P574" s="84"/>
      <c r="Q574" s="84"/>
      <c r="R574" s="84"/>
      <c r="S574" s="84"/>
      <c r="T574" s="84"/>
      <c r="U574" s="84"/>
      <c r="V574" s="84"/>
      <c r="W574" s="84"/>
      <c r="X574" s="84"/>
      <c r="Y574" s="84"/>
      <c r="Z574" s="84"/>
    </row>
    <row r="575" spans="1:26" ht="12" customHeight="1">
      <c r="A575" s="84"/>
      <c r="B575" s="84"/>
      <c r="C575" s="84"/>
      <c r="D575" s="84"/>
      <c r="E575" s="84"/>
      <c r="F575" s="84"/>
      <c r="G575" s="84"/>
      <c r="H575" s="84"/>
      <c r="I575" s="84"/>
      <c r="J575" s="84"/>
      <c r="K575" s="84"/>
      <c r="L575" s="84"/>
      <c r="M575" s="84"/>
      <c r="N575" s="84"/>
      <c r="O575" s="84"/>
      <c r="P575" s="84"/>
      <c r="Q575" s="84"/>
      <c r="R575" s="84"/>
      <c r="S575" s="84"/>
      <c r="T575" s="84"/>
      <c r="U575" s="84"/>
      <c r="V575" s="84"/>
      <c r="W575" s="84"/>
      <c r="X575" s="84"/>
      <c r="Y575" s="84"/>
      <c r="Z575" s="84"/>
    </row>
    <row r="576" spans="1:26" ht="12" customHeight="1">
      <c r="A576" s="84"/>
      <c r="B576" s="84"/>
      <c r="C576" s="84"/>
      <c r="D576" s="84"/>
      <c r="E576" s="84"/>
      <c r="F576" s="84"/>
      <c r="G576" s="84"/>
      <c r="H576" s="84"/>
      <c r="I576" s="84"/>
      <c r="J576" s="84"/>
      <c r="K576" s="84"/>
      <c r="L576" s="84"/>
      <c r="M576" s="84"/>
      <c r="N576" s="84"/>
      <c r="O576" s="84"/>
      <c r="P576" s="84"/>
      <c r="Q576" s="84"/>
      <c r="R576" s="84"/>
      <c r="S576" s="84"/>
      <c r="T576" s="84"/>
      <c r="U576" s="84"/>
      <c r="V576" s="84"/>
      <c r="W576" s="84"/>
      <c r="X576" s="84"/>
      <c r="Y576" s="84"/>
      <c r="Z576" s="84"/>
    </row>
    <row r="577" spans="1:26" ht="12" customHeight="1">
      <c r="A577" s="84"/>
      <c r="B577" s="84"/>
      <c r="C577" s="84"/>
      <c r="D577" s="84"/>
      <c r="E577" s="84"/>
      <c r="F577" s="84"/>
      <c r="G577" s="84"/>
      <c r="H577" s="84"/>
      <c r="I577" s="84"/>
      <c r="J577" s="84"/>
      <c r="K577" s="84"/>
      <c r="L577" s="84"/>
      <c r="M577" s="84"/>
      <c r="N577" s="84"/>
      <c r="O577" s="84"/>
      <c r="P577" s="84"/>
      <c r="Q577" s="84"/>
      <c r="R577" s="84"/>
      <c r="S577" s="84"/>
      <c r="T577" s="84"/>
      <c r="U577" s="84"/>
      <c r="V577" s="84"/>
      <c r="W577" s="84"/>
      <c r="X577" s="84"/>
      <c r="Y577" s="84"/>
      <c r="Z577" s="84"/>
    </row>
    <row r="578" spans="1:26" ht="12" customHeight="1">
      <c r="A578" s="84"/>
      <c r="B578" s="84"/>
      <c r="C578" s="84"/>
      <c r="D578" s="84"/>
      <c r="E578" s="84"/>
      <c r="F578" s="84"/>
      <c r="G578" s="84"/>
      <c r="H578" s="84"/>
      <c r="I578" s="84"/>
      <c r="J578" s="84"/>
      <c r="K578" s="84"/>
      <c r="L578" s="84"/>
      <c r="M578" s="84"/>
      <c r="N578" s="84"/>
      <c r="O578" s="84"/>
      <c r="P578" s="84"/>
      <c r="Q578" s="84"/>
      <c r="R578" s="84"/>
      <c r="S578" s="84"/>
      <c r="T578" s="84"/>
      <c r="U578" s="84"/>
      <c r="V578" s="84"/>
      <c r="W578" s="84"/>
      <c r="X578" s="84"/>
      <c r="Y578" s="84"/>
      <c r="Z578" s="84"/>
    </row>
    <row r="579" spans="1:26" ht="12" customHeight="1">
      <c r="A579" s="84"/>
      <c r="B579" s="84"/>
      <c r="C579" s="84"/>
      <c r="D579" s="84"/>
      <c r="E579" s="84"/>
      <c r="F579" s="84"/>
      <c r="G579" s="84"/>
      <c r="H579" s="84"/>
      <c r="I579" s="84"/>
      <c r="J579" s="84"/>
      <c r="K579" s="84"/>
      <c r="L579" s="84"/>
      <c r="M579" s="84"/>
      <c r="N579" s="84"/>
      <c r="O579" s="84"/>
      <c r="P579" s="84"/>
      <c r="Q579" s="84"/>
      <c r="R579" s="84"/>
      <c r="S579" s="84"/>
      <c r="T579" s="84"/>
      <c r="U579" s="84"/>
      <c r="V579" s="84"/>
      <c r="W579" s="84"/>
      <c r="X579" s="84"/>
      <c r="Y579" s="84"/>
      <c r="Z579" s="84"/>
    </row>
    <row r="580" spans="1:26" ht="12" customHeight="1">
      <c r="A580" s="84"/>
      <c r="B580" s="84"/>
      <c r="C580" s="84"/>
      <c r="D580" s="84"/>
      <c r="E580" s="84"/>
      <c r="F580" s="84"/>
      <c r="G580" s="84"/>
      <c r="H580" s="84"/>
      <c r="I580" s="84"/>
      <c r="J580" s="84"/>
      <c r="K580" s="84"/>
      <c r="L580" s="84"/>
      <c r="M580" s="84"/>
      <c r="N580" s="84"/>
      <c r="O580" s="84"/>
      <c r="P580" s="84"/>
      <c r="Q580" s="84"/>
      <c r="R580" s="84"/>
      <c r="S580" s="84"/>
      <c r="T580" s="84"/>
      <c r="U580" s="84"/>
      <c r="V580" s="84"/>
      <c r="W580" s="84"/>
      <c r="X580" s="84"/>
      <c r="Y580" s="84"/>
      <c r="Z580" s="84"/>
    </row>
    <row r="581" spans="1:26" ht="12" customHeight="1">
      <c r="A581" s="84"/>
      <c r="B581" s="84"/>
      <c r="C581" s="84"/>
      <c r="D581" s="84"/>
      <c r="E581" s="84"/>
      <c r="F581" s="84"/>
      <c r="G581" s="84"/>
      <c r="H581" s="84"/>
      <c r="I581" s="84"/>
      <c r="J581" s="84"/>
      <c r="K581" s="84"/>
      <c r="L581" s="84"/>
      <c r="M581" s="84"/>
      <c r="N581" s="84"/>
      <c r="O581" s="84"/>
      <c r="P581" s="84"/>
      <c r="Q581" s="84"/>
      <c r="R581" s="84"/>
      <c r="S581" s="84"/>
      <c r="T581" s="84"/>
      <c r="U581" s="84"/>
      <c r="V581" s="84"/>
      <c r="W581" s="84"/>
      <c r="X581" s="84"/>
      <c r="Y581" s="84"/>
      <c r="Z581" s="84"/>
    </row>
    <row r="582" spans="1:26" ht="12" customHeight="1">
      <c r="A582" s="84"/>
      <c r="B582" s="84"/>
      <c r="C582" s="84"/>
      <c r="D582" s="84"/>
      <c r="E582" s="84"/>
      <c r="F582" s="84"/>
      <c r="G582" s="84"/>
      <c r="H582" s="84"/>
      <c r="I582" s="84"/>
      <c r="J582" s="84"/>
      <c r="K582" s="84"/>
      <c r="L582" s="84"/>
      <c r="M582" s="84"/>
      <c r="N582" s="84"/>
      <c r="O582" s="84"/>
      <c r="P582" s="84"/>
      <c r="Q582" s="84"/>
      <c r="R582" s="84"/>
      <c r="S582" s="84"/>
      <c r="T582" s="84"/>
      <c r="U582" s="84"/>
      <c r="V582" s="84"/>
      <c r="W582" s="84"/>
      <c r="X582" s="84"/>
      <c r="Y582" s="84"/>
      <c r="Z582" s="84"/>
    </row>
    <row r="583" spans="1:26" ht="12" customHeight="1">
      <c r="A583" s="84"/>
      <c r="B583" s="84"/>
      <c r="C583" s="84"/>
      <c r="D583" s="84"/>
      <c r="E583" s="84"/>
      <c r="F583" s="84"/>
      <c r="G583" s="84"/>
      <c r="H583" s="84"/>
      <c r="I583" s="84"/>
      <c r="J583" s="84"/>
      <c r="K583" s="84"/>
      <c r="L583" s="84"/>
      <c r="M583" s="84"/>
      <c r="N583" s="84"/>
      <c r="O583" s="84"/>
      <c r="P583" s="84"/>
      <c r="Q583" s="84"/>
      <c r="R583" s="84"/>
      <c r="S583" s="84"/>
      <c r="T583" s="84"/>
      <c r="U583" s="84"/>
      <c r="V583" s="84"/>
      <c r="W583" s="84"/>
      <c r="X583" s="84"/>
      <c r="Y583" s="84"/>
      <c r="Z583" s="84"/>
    </row>
    <row r="584" spans="1:26" ht="12" customHeight="1">
      <c r="A584" s="84"/>
      <c r="B584" s="84"/>
      <c r="C584" s="84"/>
      <c r="D584" s="84"/>
      <c r="E584" s="84"/>
      <c r="F584" s="84"/>
      <c r="G584" s="84"/>
      <c r="H584" s="84"/>
      <c r="I584" s="84"/>
      <c r="J584" s="84"/>
      <c r="K584" s="84"/>
      <c r="L584" s="84"/>
      <c r="M584" s="84"/>
      <c r="N584" s="84"/>
      <c r="O584" s="84"/>
      <c r="P584" s="84"/>
      <c r="Q584" s="84"/>
      <c r="R584" s="84"/>
      <c r="S584" s="84"/>
      <c r="T584" s="84"/>
      <c r="U584" s="84"/>
      <c r="V584" s="84"/>
      <c r="W584" s="84"/>
      <c r="X584" s="84"/>
      <c r="Y584" s="84"/>
      <c r="Z584" s="84"/>
    </row>
    <row r="585" spans="1:26" ht="12" customHeight="1">
      <c r="A585" s="84"/>
      <c r="B585" s="84"/>
      <c r="C585" s="84"/>
      <c r="D585" s="84"/>
      <c r="E585" s="84"/>
      <c r="F585" s="84"/>
      <c r="G585" s="84"/>
      <c r="H585" s="84"/>
      <c r="I585" s="84"/>
      <c r="J585" s="84"/>
      <c r="K585" s="84"/>
      <c r="L585" s="84"/>
      <c r="M585" s="84"/>
      <c r="N585" s="84"/>
      <c r="O585" s="84"/>
      <c r="P585" s="84"/>
      <c r="Q585" s="84"/>
      <c r="R585" s="84"/>
      <c r="S585" s="84"/>
      <c r="T585" s="84"/>
      <c r="U585" s="84"/>
      <c r="V585" s="84"/>
      <c r="W585" s="84"/>
      <c r="X585" s="84"/>
      <c r="Y585" s="84"/>
      <c r="Z585" s="84"/>
    </row>
    <row r="586" spans="1:26" ht="12" customHeight="1">
      <c r="A586" s="84"/>
      <c r="B586" s="84"/>
      <c r="C586" s="84"/>
      <c r="D586" s="84"/>
      <c r="E586" s="84"/>
      <c r="F586" s="84"/>
      <c r="G586" s="84"/>
      <c r="H586" s="84"/>
      <c r="I586" s="84"/>
      <c r="J586" s="84"/>
      <c r="K586" s="84"/>
      <c r="L586" s="84"/>
      <c r="M586" s="84"/>
      <c r="N586" s="84"/>
      <c r="O586" s="84"/>
      <c r="P586" s="84"/>
      <c r="Q586" s="84"/>
      <c r="R586" s="84"/>
      <c r="S586" s="84"/>
      <c r="T586" s="84"/>
      <c r="U586" s="84"/>
      <c r="V586" s="84"/>
      <c r="W586" s="84"/>
      <c r="X586" s="84"/>
      <c r="Y586" s="84"/>
      <c r="Z586" s="84"/>
    </row>
    <row r="587" spans="1:26" ht="12" customHeight="1">
      <c r="A587" s="84"/>
      <c r="B587" s="84"/>
      <c r="C587" s="84"/>
      <c r="D587" s="84"/>
      <c r="E587" s="84"/>
      <c r="F587" s="84"/>
      <c r="G587" s="84"/>
      <c r="H587" s="84"/>
      <c r="I587" s="84"/>
      <c r="J587" s="84"/>
      <c r="K587" s="84"/>
      <c r="L587" s="84"/>
      <c r="M587" s="84"/>
      <c r="N587" s="84"/>
      <c r="O587" s="84"/>
      <c r="P587" s="84"/>
      <c r="Q587" s="84"/>
      <c r="R587" s="84"/>
      <c r="S587" s="84"/>
      <c r="T587" s="84"/>
      <c r="U587" s="84"/>
      <c r="V587" s="84"/>
      <c r="W587" s="84"/>
      <c r="X587" s="84"/>
      <c r="Y587" s="84"/>
      <c r="Z587" s="84"/>
    </row>
    <row r="588" spans="1:26" ht="12" customHeight="1">
      <c r="A588" s="84"/>
      <c r="B588" s="84"/>
      <c r="C588" s="84"/>
      <c r="D588" s="84"/>
      <c r="E588" s="84"/>
      <c r="F588" s="84"/>
      <c r="G588" s="84"/>
      <c r="H588" s="84"/>
      <c r="I588" s="84"/>
      <c r="J588" s="84"/>
      <c r="K588" s="84"/>
      <c r="L588" s="84"/>
      <c r="M588" s="84"/>
      <c r="N588" s="84"/>
      <c r="O588" s="84"/>
      <c r="P588" s="84"/>
      <c r="Q588" s="84"/>
      <c r="R588" s="84"/>
      <c r="S588" s="84"/>
      <c r="T588" s="84"/>
      <c r="U588" s="84"/>
      <c r="V588" s="84"/>
      <c r="W588" s="84"/>
      <c r="X588" s="84"/>
      <c r="Y588" s="84"/>
      <c r="Z588" s="84"/>
    </row>
    <row r="589" spans="1:26" ht="12" customHeight="1">
      <c r="A589" s="84"/>
      <c r="B589" s="84"/>
      <c r="C589" s="84"/>
      <c r="D589" s="84"/>
      <c r="E589" s="84"/>
      <c r="F589" s="84"/>
      <c r="G589" s="84"/>
      <c r="H589" s="84"/>
      <c r="I589" s="84"/>
      <c r="J589" s="84"/>
      <c r="K589" s="84"/>
      <c r="L589" s="84"/>
      <c r="M589" s="84"/>
      <c r="N589" s="84"/>
      <c r="O589" s="84"/>
      <c r="P589" s="84"/>
      <c r="Q589" s="84"/>
      <c r="R589" s="84"/>
      <c r="S589" s="84"/>
      <c r="T589" s="84"/>
      <c r="U589" s="84"/>
      <c r="V589" s="84"/>
      <c r="W589" s="84"/>
      <c r="X589" s="84"/>
      <c r="Y589" s="84"/>
      <c r="Z589" s="84"/>
    </row>
    <row r="590" spans="1:26" ht="12" customHeight="1">
      <c r="A590" s="84"/>
      <c r="B590" s="84"/>
      <c r="C590" s="84"/>
      <c r="D590" s="84"/>
      <c r="E590" s="84"/>
      <c r="F590" s="84"/>
      <c r="G590" s="84"/>
      <c r="H590" s="84"/>
      <c r="I590" s="84"/>
      <c r="J590" s="84"/>
      <c r="K590" s="84"/>
      <c r="L590" s="84"/>
      <c r="M590" s="84"/>
      <c r="N590" s="84"/>
      <c r="O590" s="84"/>
      <c r="P590" s="84"/>
      <c r="Q590" s="84"/>
      <c r="R590" s="84"/>
      <c r="S590" s="84"/>
      <c r="T590" s="84"/>
      <c r="U590" s="84"/>
      <c r="V590" s="84"/>
      <c r="W590" s="84"/>
      <c r="X590" s="84"/>
      <c r="Y590" s="84"/>
      <c r="Z590" s="84"/>
    </row>
    <row r="591" spans="1:26" ht="12" customHeight="1">
      <c r="A591" s="84"/>
      <c r="B591" s="84"/>
      <c r="C591" s="84"/>
      <c r="D591" s="84"/>
      <c r="E591" s="84"/>
      <c r="F591" s="84"/>
      <c r="G591" s="84"/>
      <c r="H591" s="84"/>
      <c r="I591" s="84"/>
      <c r="J591" s="84"/>
      <c r="K591" s="84"/>
      <c r="L591" s="84"/>
      <c r="M591" s="84"/>
      <c r="N591" s="84"/>
      <c r="O591" s="84"/>
      <c r="P591" s="84"/>
      <c r="Q591" s="84"/>
      <c r="R591" s="84"/>
      <c r="S591" s="84"/>
      <c r="T591" s="84"/>
      <c r="U591" s="84"/>
      <c r="V591" s="84"/>
      <c r="W591" s="84"/>
      <c r="X591" s="84"/>
      <c r="Y591" s="84"/>
      <c r="Z591" s="84"/>
    </row>
    <row r="592" spans="1:26" ht="12" customHeight="1">
      <c r="A592" s="84"/>
      <c r="B592" s="84"/>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row>
    <row r="593" spans="1:26" ht="12" customHeight="1">
      <c r="A593" s="84"/>
      <c r="B593" s="84"/>
      <c r="C593" s="84"/>
      <c r="D593" s="84"/>
      <c r="E593" s="84"/>
      <c r="F593" s="84"/>
      <c r="G593" s="84"/>
      <c r="H593" s="84"/>
      <c r="I593" s="84"/>
      <c r="J593" s="84"/>
      <c r="K593" s="84"/>
      <c r="L593" s="84"/>
      <c r="M593" s="84"/>
      <c r="N593" s="84"/>
      <c r="O593" s="84"/>
      <c r="P593" s="84"/>
      <c r="Q593" s="84"/>
      <c r="R593" s="84"/>
      <c r="S593" s="84"/>
      <c r="T593" s="84"/>
      <c r="U593" s="84"/>
      <c r="V593" s="84"/>
      <c r="W593" s="84"/>
      <c r="X593" s="84"/>
      <c r="Y593" s="84"/>
      <c r="Z593" s="84"/>
    </row>
    <row r="594" spans="1:26" ht="12" customHeight="1">
      <c r="A594" s="84"/>
      <c r="B594" s="84"/>
      <c r="C594" s="84"/>
      <c r="D594" s="84"/>
      <c r="E594" s="84"/>
      <c r="F594" s="84"/>
      <c r="G594" s="84"/>
      <c r="H594" s="84"/>
      <c r="I594" s="84"/>
      <c r="J594" s="84"/>
      <c r="K594" s="84"/>
      <c r="L594" s="84"/>
      <c r="M594" s="84"/>
      <c r="N594" s="84"/>
      <c r="O594" s="84"/>
      <c r="P594" s="84"/>
      <c r="Q594" s="84"/>
      <c r="R594" s="84"/>
      <c r="S594" s="84"/>
      <c r="T594" s="84"/>
      <c r="U594" s="84"/>
      <c r="V594" s="84"/>
      <c r="W594" s="84"/>
      <c r="X594" s="84"/>
      <c r="Y594" s="84"/>
      <c r="Z594" s="84"/>
    </row>
    <row r="595" spans="1:26" ht="12" customHeight="1">
      <c r="A595" s="84"/>
      <c r="B595" s="84"/>
      <c r="C595" s="84"/>
      <c r="D595" s="84"/>
      <c r="E595" s="84"/>
      <c r="F595" s="84"/>
      <c r="G595" s="84"/>
      <c r="H595" s="84"/>
      <c r="I595" s="84"/>
      <c r="J595" s="84"/>
      <c r="K595" s="84"/>
      <c r="L595" s="84"/>
      <c r="M595" s="84"/>
      <c r="N595" s="84"/>
      <c r="O595" s="84"/>
      <c r="P595" s="84"/>
      <c r="Q595" s="84"/>
      <c r="R595" s="84"/>
      <c r="S595" s="84"/>
      <c r="T595" s="84"/>
      <c r="U595" s="84"/>
      <c r="V595" s="84"/>
      <c r="W595" s="84"/>
      <c r="X595" s="84"/>
      <c r="Y595" s="84"/>
      <c r="Z595" s="84"/>
    </row>
    <row r="596" spans="1:26" ht="12" customHeight="1">
      <c r="A596" s="84"/>
      <c r="B596" s="84"/>
      <c r="C596" s="84"/>
      <c r="D596" s="84"/>
      <c r="E596" s="84"/>
      <c r="F596" s="84"/>
      <c r="G596" s="84"/>
      <c r="H596" s="84"/>
      <c r="I596" s="84"/>
      <c r="J596" s="84"/>
      <c r="K596" s="84"/>
      <c r="L596" s="84"/>
      <c r="M596" s="84"/>
      <c r="N596" s="84"/>
      <c r="O596" s="84"/>
      <c r="P596" s="84"/>
      <c r="Q596" s="84"/>
      <c r="R596" s="84"/>
      <c r="S596" s="84"/>
      <c r="T596" s="84"/>
      <c r="U596" s="84"/>
      <c r="V596" s="84"/>
      <c r="W596" s="84"/>
      <c r="X596" s="84"/>
      <c r="Y596" s="84"/>
      <c r="Z596" s="84"/>
    </row>
    <row r="597" spans="1:26" ht="12" customHeight="1">
      <c r="A597" s="84"/>
      <c r="B597" s="84"/>
      <c r="C597" s="84"/>
      <c r="D597" s="84"/>
      <c r="E597" s="84"/>
      <c r="F597" s="84"/>
      <c r="G597" s="84"/>
      <c r="H597" s="84"/>
      <c r="I597" s="84"/>
      <c r="J597" s="84"/>
      <c r="K597" s="84"/>
      <c r="L597" s="84"/>
      <c r="M597" s="84"/>
      <c r="N597" s="84"/>
      <c r="O597" s="84"/>
      <c r="P597" s="84"/>
      <c r="Q597" s="84"/>
      <c r="R597" s="84"/>
      <c r="S597" s="84"/>
      <c r="T597" s="84"/>
      <c r="U597" s="84"/>
      <c r="V597" s="84"/>
      <c r="W597" s="84"/>
      <c r="X597" s="84"/>
      <c r="Y597" s="84"/>
      <c r="Z597" s="84"/>
    </row>
    <row r="598" spans="1:26" ht="12" customHeight="1">
      <c r="A598" s="84"/>
      <c r="B598" s="84"/>
      <c r="C598" s="84"/>
      <c r="D598" s="84"/>
      <c r="E598" s="84"/>
      <c r="F598" s="84"/>
      <c r="G598" s="84"/>
      <c r="H598" s="84"/>
      <c r="I598" s="84"/>
      <c r="J598" s="84"/>
      <c r="K598" s="84"/>
      <c r="L598" s="84"/>
      <c r="M598" s="84"/>
      <c r="N598" s="84"/>
      <c r="O598" s="84"/>
      <c r="P598" s="84"/>
      <c r="Q598" s="84"/>
      <c r="R598" s="84"/>
      <c r="S598" s="84"/>
      <c r="T598" s="84"/>
      <c r="U598" s="84"/>
      <c r="V598" s="84"/>
      <c r="W598" s="84"/>
      <c r="X598" s="84"/>
      <c r="Y598" s="84"/>
      <c r="Z598" s="84"/>
    </row>
    <row r="599" spans="1:26" ht="12" customHeight="1">
      <c r="A599" s="84"/>
      <c r="B599" s="84"/>
      <c r="C599" s="84"/>
      <c r="D599" s="84"/>
      <c r="E599" s="84"/>
      <c r="F599" s="84"/>
      <c r="G599" s="84"/>
      <c r="H599" s="84"/>
      <c r="I599" s="84"/>
      <c r="J599" s="84"/>
      <c r="K599" s="84"/>
      <c r="L599" s="84"/>
      <c r="M599" s="84"/>
      <c r="N599" s="84"/>
      <c r="O599" s="84"/>
      <c r="P599" s="84"/>
      <c r="Q599" s="84"/>
      <c r="R599" s="84"/>
      <c r="S599" s="84"/>
      <c r="T599" s="84"/>
      <c r="U599" s="84"/>
      <c r="V599" s="84"/>
      <c r="W599" s="84"/>
      <c r="X599" s="84"/>
      <c r="Y599" s="84"/>
      <c r="Z599" s="84"/>
    </row>
    <row r="600" spans="1:26" ht="12" customHeight="1">
      <c r="A600" s="84"/>
      <c r="B600" s="84"/>
      <c r="C600" s="84"/>
      <c r="D600" s="84"/>
      <c r="E600" s="84"/>
      <c r="F600" s="84"/>
      <c r="G600" s="84"/>
      <c r="H600" s="84"/>
      <c r="I600" s="84"/>
      <c r="J600" s="84"/>
      <c r="K600" s="84"/>
      <c r="L600" s="84"/>
      <c r="M600" s="84"/>
      <c r="N600" s="84"/>
      <c r="O600" s="84"/>
      <c r="P600" s="84"/>
      <c r="Q600" s="84"/>
      <c r="R600" s="84"/>
      <c r="S600" s="84"/>
      <c r="T600" s="84"/>
      <c r="U600" s="84"/>
      <c r="V600" s="84"/>
      <c r="W600" s="84"/>
      <c r="X600" s="84"/>
      <c r="Y600" s="84"/>
      <c r="Z600" s="84"/>
    </row>
    <row r="601" spans="1:26" ht="12" customHeight="1">
      <c r="A601" s="84"/>
      <c r="B601" s="84"/>
      <c r="C601" s="84"/>
      <c r="D601" s="84"/>
      <c r="E601" s="84"/>
      <c r="F601" s="84"/>
      <c r="G601" s="84"/>
      <c r="H601" s="84"/>
      <c r="I601" s="84"/>
      <c r="J601" s="84"/>
      <c r="K601" s="84"/>
      <c r="L601" s="84"/>
      <c r="M601" s="84"/>
      <c r="N601" s="84"/>
      <c r="O601" s="84"/>
      <c r="P601" s="84"/>
      <c r="Q601" s="84"/>
      <c r="R601" s="84"/>
      <c r="S601" s="84"/>
      <c r="T601" s="84"/>
      <c r="U601" s="84"/>
      <c r="V601" s="84"/>
      <c r="W601" s="84"/>
      <c r="X601" s="84"/>
      <c r="Y601" s="84"/>
      <c r="Z601" s="84"/>
    </row>
    <row r="602" spans="1:26" ht="12" customHeight="1">
      <c r="A602" s="84"/>
      <c r="B602" s="84"/>
      <c r="C602" s="84"/>
      <c r="D602" s="84"/>
      <c r="E602" s="84"/>
      <c r="F602" s="84"/>
      <c r="G602" s="84"/>
      <c r="H602" s="84"/>
      <c r="I602" s="84"/>
      <c r="J602" s="84"/>
      <c r="K602" s="84"/>
      <c r="L602" s="84"/>
      <c r="M602" s="84"/>
      <c r="N602" s="84"/>
      <c r="O602" s="84"/>
      <c r="P602" s="84"/>
      <c r="Q602" s="84"/>
      <c r="R602" s="84"/>
      <c r="S602" s="84"/>
      <c r="T602" s="84"/>
      <c r="U602" s="84"/>
      <c r="V602" s="84"/>
      <c r="W602" s="84"/>
      <c r="X602" s="84"/>
      <c r="Y602" s="84"/>
      <c r="Z602" s="84"/>
    </row>
    <row r="603" spans="1:26" ht="12" customHeight="1">
      <c r="A603" s="84"/>
      <c r="B603" s="84"/>
      <c r="C603" s="84"/>
      <c r="D603" s="84"/>
      <c r="E603" s="84"/>
      <c r="F603" s="84"/>
      <c r="G603" s="84"/>
      <c r="H603" s="84"/>
      <c r="I603" s="84"/>
      <c r="J603" s="84"/>
      <c r="K603" s="84"/>
      <c r="L603" s="84"/>
      <c r="M603" s="84"/>
      <c r="N603" s="84"/>
      <c r="O603" s="84"/>
      <c r="P603" s="84"/>
      <c r="Q603" s="84"/>
      <c r="R603" s="84"/>
      <c r="S603" s="84"/>
      <c r="T603" s="84"/>
      <c r="U603" s="84"/>
      <c r="V603" s="84"/>
      <c r="W603" s="84"/>
      <c r="X603" s="84"/>
      <c r="Y603" s="84"/>
      <c r="Z603" s="84"/>
    </row>
    <row r="604" spans="1:26" ht="12" customHeight="1">
      <c r="A604" s="84"/>
      <c r="B604" s="84"/>
      <c r="C604" s="84"/>
      <c r="D604" s="84"/>
      <c r="E604" s="84"/>
      <c r="F604" s="84"/>
      <c r="G604" s="84"/>
      <c r="H604" s="84"/>
      <c r="I604" s="84"/>
      <c r="J604" s="84"/>
      <c r="K604" s="84"/>
      <c r="L604" s="84"/>
      <c r="M604" s="84"/>
      <c r="N604" s="84"/>
      <c r="O604" s="84"/>
      <c r="P604" s="84"/>
      <c r="Q604" s="84"/>
      <c r="R604" s="84"/>
      <c r="S604" s="84"/>
      <c r="T604" s="84"/>
      <c r="U604" s="84"/>
      <c r="V604" s="84"/>
      <c r="W604" s="84"/>
      <c r="X604" s="84"/>
      <c r="Y604" s="84"/>
      <c r="Z604" s="84"/>
    </row>
    <row r="605" spans="1:26" ht="12" customHeight="1">
      <c r="A605" s="84"/>
      <c r="B605" s="84"/>
      <c r="C605" s="84"/>
      <c r="D605" s="84"/>
      <c r="E605" s="84"/>
      <c r="F605" s="84"/>
      <c r="G605" s="84"/>
      <c r="H605" s="84"/>
      <c r="I605" s="84"/>
      <c r="J605" s="84"/>
      <c r="K605" s="84"/>
      <c r="L605" s="84"/>
      <c r="M605" s="84"/>
      <c r="N605" s="84"/>
      <c r="O605" s="84"/>
      <c r="P605" s="84"/>
      <c r="Q605" s="84"/>
      <c r="R605" s="84"/>
      <c r="S605" s="84"/>
      <c r="T605" s="84"/>
      <c r="U605" s="84"/>
      <c r="V605" s="84"/>
      <c r="W605" s="84"/>
      <c r="X605" s="84"/>
      <c r="Y605" s="84"/>
      <c r="Z605" s="84"/>
    </row>
    <row r="606" spans="1:26" ht="12" customHeight="1">
      <c r="A606" s="84"/>
      <c r="B606" s="84"/>
      <c r="C606" s="84"/>
      <c r="D606" s="84"/>
      <c r="E606" s="84"/>
      <c r="F606" s="84"/>
      <c r="G606" s="84"/>
      <c r="H606" s="84"/>
      <c r="I606" s="84"/>
      <c r="J606" s="84"/>
      <c r="K606" s="84"/>
      <c r="L606" s="84"/>
      <c r="M606" s="84"/>
      <c r="N606" s="84"/>
      <c r="O606" s="84"/>
      <c r="P606" s="84"/>
      <c r="Q606" s="84"/>
      <c r="R606" s="84"/>
      <c r="S606" s="84"/>
      <c r="T606" s="84"/>
      <c r="U606" s="84"/>
      <c r="V606" s="84"/>
      <c r="W606" s="84"/>
      <c r="X606" s="84"/>
      <c r="Y606" s="84"/>
      <c r="Z606" s="84"/>
    </row>
    <row r="607" spans="1:26" ht="12" customHeight="1">
      <c r="A607" s="84"/>
      <c r="B607" s="84"/>
      <c r="C607" s="84"/>
      <c r="D607" s="84"/>
      <c r="E607" s="84"/>
      <c r="F607" s="84"/>
      <c r="G607" s="84"/>
      <c r="H607" s="84"/>
      <c r="I607" s="84"/>
      <c r="J607" s="84"/>
      <c r="K607" s="84"/>
      <c r="L607" s="84"/>
      <c r="M607" s="84"/>
      <c r="N607" s="84"/>
      <c r="O607" s="84"/>
      <c r="P607" s="84"/>
      <c r="Q607" s="84"/>
      <c r="R607" s="84"/>
      <c r="S607" s="84"/>
      <c r="T607" s="84"/>
      <c r="U607" s="84"/>
      <c r="V607" s="84"/>
      <c r="W607" s="84"/>
      <c r="X607" s="84"/>
      <c r="Y607" s="84"/>
      <c r="Z607" s="84"/>
    </row>
    <row r="608" spans="1:26" ht="12" customHeight="1">
      <c r="A608" s="84"/>
      <c r="B608" s="84"/>
      <c r="C608" s="84"/>
      <c r="D608" s="84"/>
      <c r="E608" s="84"/>
      <c r="F608" s="84"/>
      <c r="G608" s="84"/>
      <c r="H608" s="84"/>
      <c r="I608" s="84"/>
      <c r="J608" s="84"/>
      <c r="K608" s="84"/>
      <c r="L608" s="84"/>
      <c r="M608" s="84"/>
      <c r="N608" s="84"/>
      <c r="O608" s="84"/>
      <c r="P608" s="84"/>
      <c r="Q608" s="84"/>
      <c r="R608" s="84"/>
      <c r="S608" s="84"/>
      <c r="T608" s="84"/>
      <c r="U608" s="84"/>
      <c r="V608" s="84"/>
      <c r="W608" s="84"/>
      <c r="X608" s="84"/>
      <c r="Y608" s="84"/>
      <c r="Z608" s="84"/>
    </row>
    <row r="609" spans="1:26" ht="12" customHeight="1">
      <c r="A609" s="84"/>
      <c r="B609" s="84"/>
      <c r="C609" s="84"/>
      <c r="D609" s="84"/>
      <c r="E609" s="84"/>
      <c r="F609" s="84"/>
      <c r="G609" s="84"/>
      <c r="H609" s="84"/>
      <c r="I609" s="84"/>
      <c r="J609" s="84"/>
      <c r="K609" s="84"/>
      <c r="L609" s="84"/>
      <c r="M609" s="84"/>
      <c r="N609" s="84"/>
      <c r="O609" s="84"/>
      <c r="P609" s="84"/>
      <c r="Q609" s="84"/>
      <c r="R609" s="84"/>
      <c r="S609" s="84"/>
      <c r="T609" s="84"/>
      <c r="U609" s="84"/>
      <c r="V609" s="84"/>
      <c r="W609" s="84"/>
      <c r="X609" s="84"/>
      <c r="Y609" s="84"/>
      <c r="Z609" s="84"/>
    </row>
    <row r="610" spans="1:26" ht="12" customHeight="1">
      <c r="A610" s="84"/>
      <c r="B610" s="84"/>
      <c r="C610" s="84"/>
      <c r="D610" s="84"/>
      <c r="E610" s="84"/>
      <c r="F610" s="84"/>
      <c r="G610" s="84"/>
      <c r="H610" s="84"/>
      <c r="I610" s="84"/>
      <c r="J610" s="84"/>
      <c r="K610" s="84"/>
      <c r="L610" s="84"/>
      <c r="M610" s="84"/>
      <c r="N610" s="84"/>
      <c r="O610" s="84"/>
      <c r="P610" s="84"/>
      <c r="Q610" s="84"/>
      <c r="R610" s="84"/>
      <c r="S610" s="84"/>
      <c r="T610" s="84"/>
      <c r="U610" s="84"/>
      <c r="V610" s="84"/>
      <c r="W610" s="84"/>
      <c r="X610" s="84"/>
      <c r="Y610" s="84"/>
      <c r="Z610" s="84"/>
    </row>
    <row r="611" spans="1:26" ht="12" customHeight="1">
      <c r="A611" s="84"/>
      <c r="B611" s="84"/>
      <c r="C611" s="84"/>
      <c r="D611" s="84"/>
      <c r="E611" s="84"/>
      <c r="F611" s="84"/>
      <c r="G611" s="84"/>
      <c r="H611" s="84"/>
      <c r="I611" s="84"/>
      <c r="J611" s="84"/>
      <c r="K611" s="84"/>
      <c r="L611" s="84"/>
      <c r="M611" s="84"/>
      <c r="N611" s="84"/>
      <c r="O611" s="84"/>
      <c r="P611" s="84"/>
      <c r="Q611" s="84"/>
      <c r="R611" s="84"/>
      <c r="S611" s="84"/>
      <c r="T611" s="84"/>
      <c r="U611" s="84"/>
      <c r="V611" s="84"/>
      <c r="W611" s="84"/>
      <c r="X611" s="84"/>
      <c r="Y611" s="84"/>
      <c r="Z611" s="84"/>
    </row>
    <row r="612" spans="1:26" ht="12" customHeight="1">
      <c r="A612" s="84"/>
      <c r="B612" s="84"/>
      <c r="C612" s="84"/>
      <c r="D612" s="84"/>
      <c r="E612" s="84"/>
      <c r="F612" s="84"/>
      <c r="G612" s="84"/>
      <c r="H612" s="84"/>
      <c r="I612" s="84"/>
      <c r="J612" s="84"/>
      <c r="K612" s="84"/>
      <c r="L612" s="84"/>
      <c r="M612" s="84"/>
      <c r="N612" s="84"/>
      <c r="O612" s="84"/>
      <c r="P612" s="84"/>
      <c r="Q612" s="84"/>
      <c r="R612" s="84"/>
      <c r="S612" s="84"/>
      <c r="T612" s="84"/>
      <c r="U612" s="84"/>
      <c r="V612" s="84"/>
      <c r="W612" s="84"/>
      <c r="X612" s="84"/>
      <c r="Y612" s="84"/>
      <c r="Z612" s="84"/>
    </row>
    <row r="613" spans="1:26" ht="12" customHeight="1">
      <c r="A613" s="84"/>
      <c r="B613" s="84"/>
      <c r="C613" s="84"/>
      <c r="D613" s="84"/>
      <c r="E613" s="84"/>
      <c r="F613" s="84"/>
      <c r="G613" s="84"/>
      <c r="H613" s="84"/>
      <c r="I613" s="84"/>
      <c r="J613" s="84"/>
      <c r="K613" s="84"/>
      <c r="L613" s="84"/>
      <c r="M613" s="84"/>
      <c r="N613" s="84"/>
      <c r="O613" s="84"/>
      <c r="P613" s="84"/>
      <c r="Q613" s="84"/>
      <c r="R613" s="84"/>
      <c r="S613" s="84"/>
      <c r="T613" s="84"/>
      <c r="U613" s="84"/>
      <c r="V613" s="84"/>
      <c r="W613" s="84"/>
      <c r="X613" s="84"/>
      <c r="Y613" s="84"/>
      <c r="Z613" s="84"/>
    </row>
    <row r="614" spans="1:26" ht="12" customHeight="1">
      <c r="A614" s="84"/>
      <c r="B614" s="84"/>
      <c r="C614" s="84"/>
      <c r="D614" s="84"/>
      <c r="E614" s="84"/>
      <c r="F614" s="84"/>
      <c r="G614" s="84"/>
      <c r="H614" s="84"/>
      <c r="I614" s="84"/>
      <c r="J614" s="84"/>
      <c r="K614" s="84"/>
      <c r="L614" s="84"/>
      <c r="M614" s="84"/>
      <c r="N614" s="84"/>
      <c r="O614" s="84"/>
      <c r="P614" s="84"/>
      <c r="Q614" s="84"/>
      <c r="R614" s="84"/>
      <c r="S614" s="84"/>
      <c r="T614" s="84"/>
      <c r="U614" s="84"/>
      <c r="V614" s="84"/>
      <c r="W614" s="84"/>
      <c r="X614" s="84"/>
      <c r="Y614" s="84"/>
      <c r="Z614" s="84"/>
    </row>
    <row r="615" spans="1:26" ht="12" customHeight="1">
      <c r="A615" s="84"/>
      <c r="B615" s="84"/>
      <c r="C615" s="84"/>
      <c r="D615" s="84"/>
      <c r="E615" s="84"/>
      <c r="F615" s="84"/>
      <c r="G615" s="84"/>
      <c r="H615" s="84"/>
      <c r="I615" s="84"/>
      <c r="J615" s="84"/>
      <c r="K615" s="84"/>
      <c r="L615" s="84"/>
      <c r="M615" s="84"/>
      <c r="N615" s="84"/>
      <c r="O615" s="84"/>
      <c r="P615" s="84"/>
      <c r="Q615" s="84"/>
      <c r="R615" s="84"/>
      <c r="S615" s="84"/>
      <c r="T615" s="84"/>
      <c r="U615" s="84"/>
      <c r="V615" s="84"/>
      <c r="W615" s="84"/>
      <c r="X615" s="84"/>
      <c r="Y615" s="84"/>
      <c r="Z615" s="84"/>
    </row>
    <row r="616" spans="1:26" ht="12" customHeight="1">
      <c r="A616" s="84"/>
      <c r="B616" s="84"/>
      <c r="C616" s="84"/>
      <c r="D616" s="84"/>
      <c r="E616" s="84"/>
      <c r="F616" s="84"/>
      <c r="G616" s="84"/>
      <c r="H616" s="84"/>
      <c r="I616" s="84"/>
      <c r="J616" s="84"/>
      <c r="K616" s="84"/>
      <c r="L616" s="84"/>
      <c r="M616" s="84"/>
      <c r="N616" s="84"/>
      <c r="O616" s="84"/>
      <c r="P616" s="84"/>
      <c r="Q616" s="84"/>
      <c r="R616" s="84"/>
      <c r="S616" s="84"/>
      <c r="T616" s="84"/>
      <c r="U616" s="84"/>
      <c r="V616" s="84"/>
      <c r="W616" s="84"/>
      <c r="X616" s="84"/>
      <c r="Y616" s="84"/>
      <c r="Z616" s="84"/>
    </row>
    <row r="617" spans="1:26" ht="12" customHeight="1">
      <c r="A617" s="84"/>
      <c r="B617" s="84"/>
      <c r="C617" s="84"/>
      <c r="D617" s="84"/>
      <c r="E617" s="84"/>
      <c r="F617" s="84"/>
      <c r="G617" s="84"/>
      <c r="H617" s="84"/>
      <c r="I617" s="84"/>
      <c r="J617" s="84"/>
      <c r="K617" s="84"/>
      <c r="L617" s="84"/>
      <c r="M617" s="84"/>
      <c r="N617" s="84"/>
      <c r="O617" s="84"/>
      <c r="P617" s="84"/>
      <c r="Q617" s="84"/>
      <c r="R617" s="84"/>
      <c r="S617" s="84"/>
      <c r="T617" s="84"/>
      <c r="U617" s="84"/>
      <c r="V617" s="84"/>
      <c r="W617" s="84"/>
      <c r="X617" s="84"/>
      <c r="Y617" s="84"/>
      <c r="Z617" s="84"/>
    </row>
    <row r="618" spans="1:26" ht="12" customHeight="1">
      <c r="A618" s="84"/>
      <c r="B618" s="84"/>
      <c r="C618" s="84"/>
      <c r="D618" s="84"/>
      <c r="E618" s="84"/>
      <c r="F618" s="84"/>
      <c r="G618" s="84"/>
      <c r="H618" s="84"/>
      <c r="I618" s="84"/>
      <c r="J618" s="84"/>
      <c r="K618" s="84"/>
      <c r="L618" s="84"/>
      <c r="M618" s="84"/>
      <c r="N618" s="84"/>
      <c r="O618" s="84"/>
      <c r="P618" s="84"/>
      <c r="Q618" s="84"/>
      <c r="R618" s="84"/>
      <c r="S618" s="84"/>
      <c r="T618" s="84"/>
      <c r="U618" s="84"/>
      <c r="V618" s="84"/>
      <c r="W618" s="84"/>
      <c r="X618" s="84"/>
      <c r="Y618" s="84"/>
      <c r="Z618" s="84"/>
    </row>
    <row r="619" spans="1:26" ht="12" customHeight="1">
      <c r="A619" s="84"/>
      <c r="B619" s="84"/>
      <c r="C619" s="84"/>
      <c r="D619" s="84"/>
      <c r="E619" s="84"/>
      <c r="F619" s="84"/>
      <c r="G619" s="84"/>
      <c r="H619" s="84"/>
      <c r="I619" s="84"/>
      <c r="J619" s="84"/>
      <c r="K619" s="84"/>
      <c r="L619" s="84"/>
      <c r="M619" s="84"/>
      <c r="N619" s="84"/>
      <c r="O619" s="84"/>
      <c r="P619" s="84"/>
      <c r="Q619" s="84"/>
      <c r="R619" s="84"/>
      <c r="S619" s="84"/>
      <c r="T619" s="84"/>
      <c r="U619" s="84"/>
      <c r="V619" s="84"/>
      <c r="W619" s="84"/>
      <c r="X619" s="84"/>
      <c r="Y619" s="84"/>
      <c r="Z619" s="84"/>
    </row>
    <row r="620" spans="1:26" ht="12" customHeight="1">
      <c r="A620" s="84"/>
      <c r="B620" s="84"/>
      <c r="C620" s="84"/>
      <c r="D620" s="84"/>
      <c r="E620" s="84"/>
      <c r="F620" s="84"/>
      <c r="G620" s="84"/>
      <c r="H620" s="84"/>
      <c r="I620" s="84"/>
      <c r="J620" s="84"/>
      <c r="K620" s="84"/>
      <c r="L620" s="84"/>
      <c r="M620" s="84"/>
      <c r="N620" s="84"/>
      <c r="O620" s="84"/>
      <c r="P620" s="84"/>
      <c r="Q620" s="84"/>
      <c r="R620" s="84"/>
      <c r="S620" s="84"/>
      <c r="T620" s="84"/>
      <c r="U620" s="84"/>
      <c r="V620" s="84"/>
      <c r="W620" s="84"/>
      <c r="X620" s="84"/>
      <c r="Y620" s="84"/>
      <c r="Z620" s="84"/>
    </row>
    <row r="621" spans="1:26" ht="12" customHeight="1">
      <c r="A621" s="84"/>
      <c r="B621" s="84"/>
      <c r="C621" s="84"/>
      <c r="D621" s="84"/>
      <c r="E621" s="84"/>
      <c r="F621" s="84"/>
      <c r="G621" s="84"/>
      <c r="H621" s="84"/>
      <c r="I621" s="84"/>
      <c r="J621" s="84"/>
      <c r="K621" s="84"/>
      <c r="L621" s="84"/>
      <c r="M621" s="84"/>
      <c r="N621" s="84"/>
      <c r="O621" s="84"/>
      <c r="P621" s="84"/>
      <c r="Q621" s="84"/>
      <c r="R621" s="84"/>
      <c r="S621" s="84"/>
      <c r="T621" s="84"/>
      <c r="U621" s="84"/>
      <c r="V621" s="84"/>
      <c r="W621" s="84"/>
      <c r="X621" s="84"/>
      <c r="Y621" s="84"/>
      <c r="Z621" s="84"/>
    </row>
    <row r="622" spans="1:26" ht="12" customHeight="1">
      <c r="A622" s="84"/>
      <c r="B622" s="84"/>
      <c r="C622" s="84"/>
      <c r="D622" s="84"/>
      <c r="E622" s="84"/>
      <c r="F622" s="84"/>
      <c r="G622" s="84"/>
      <c r="H622" s="84"/>
      <c r="I622" s="84"/>
      <c r="J622" s="84"/>
      <c r="K622" s="84"/>
      <c r="L622" s="84"/>
      <c r="M622" s="84"/>
      <c r="N622" s="84"/>
      <c r="O622" s="84"/>
      <c r="P622" s="84"/>
      <c r="Q622" s="84"/>
      <c r="R622" s="84"/>
      <c r="S622" s="84"/>
      <c r="T622" s="84"/>
      <c r="U622" s="84"/>
      <c r="V622" s="84"/>
      <c r="W622" s="84"/>
      <c r="X622" s="84"/>
      <c r="Y622" s="84"/>
      <c r="Z622" s="84"/>
    </row>
    <row r="623" spans="1:26" ht="12" customHeight="1">
      <c r="A623" s="84"/>
      <c r="B623" s="84"/>
      <c r="C623" s="84"/>
      <c r="D623" s="84"/>
      <c r="E623" s="84"/>
      <c r="F623" s="84"/>
      <c r="G623" s="84"/>
      <c r="H623" s="84"/>
      <c r="I623" s="84"/>
      <c r="J623" s="84"/>
      <c r="K623" s="84"/>
      <c r="L623" s="84"/>
      <c r="M623" s="84"/>
      <c r="N623" s="84"/>
      <c r="O623" s="84"/>
      <c r="P623" s="84"/>
      <c r="Q623" s="84"/>
      <c r="R623" s="84"/>
      <c r="S623" s="84"/>
      <c r="T623" s="84"/>
      <c r="U623" s="84"/>
      <c r="V623" s="84"/>
      <c r="W623" s="84"/>
      <c r="X623" s="84"/>
      <c r="Y623" s="84"/>
      <c r="Z623" s="84"/>
    </row>
    <row r="624" spans="1:26" ht="12" customHeight="1">
      <c r="A624" s="84"/>
      <c r="B624" s="84"/>
      <c r="C624" s="84"/>
      <c r="D624" s="84"/>
      <c r="E624" s="84"/>
      <c r="F624" s="84"/>
      <c r="G624" s="84"/>
      <c r="H624" s="84"/>
      <c r="I624" s="84"/>
      <c r="J624" s="84"/>
      <c r="K624" s="84"/>
      <c r="L624" s="84"/>
      <c r="M624" s="84"/>
      <c r="N624" s="84"/>
      <c r="O624" s="84"/>
      <c r="P624" s="84"/>
      <c r="Q624" s="84"/>
      <c r="R624" s="84"/>
      <c r="S624" s="84"/>
      <c r="T624" s="84"/>
      <c r="U624" s="84"/>
      <c r="V624" s="84"/>
      <c r="W624" s="84"/>
      <c r="X624" s="84"/>
      <c r="Y624" s="84"/>
      <c r="Z624" s="84"/>
    </row>
    <row r="625" spans="1:26" ht="12" customHeight="1">
      <c r="A625" s="84"/>
      <c r="B625" s="84"/>
      <c r="C625" s="84"/>
      <c r="D625" s="84"/>
      <c r="E625" s="84"/>
      <c r="F625" s="84"/>
      <c r="G625" s="84"/>
      <c r="H625" s="84"/>
      <c r="I625" s="84"/>
      <c r="J625" s="84"/>
      <c r="K625" s="84"/>
      <c r="L625" s="84"/>
      <c r="M625" s="84"/>
      <c r="N625" s="84"/>
      <c r="O625" s="84"/>
      <c r="P625" s="84"/>
      <c r="Q625" s="84"/>
      <c r="R625" s="84"/>
      <c r="S625" s="84"/>
      <c r="T625" s="84"/>
      <c r="U625" s="84"/>
      <c r="V625" s="84"/>
      <c r="W625" s="84"/>
      <c r="X625" s="84"/>
      <c r="Y625" s="84"/>
      <c r="Z625" s="84"/>
    </row>
    <row r="626" spans="1:26" ht="12" customHeight="1">
      <c r="A626" s="84"/>
      <c r="B626" s="84"/>
      <c r="C626" s="84"/>
      <c r="D626" s="84"/>
      <c r="E626" s="84"/>
      <c r="F626" s="84"/>
      <c r="G626" s="84"/>
      <c r="H626" s="84"/>
      <c r="I626" s="84"/>
      <c r="J626" s="84"/>
      <c r="K626" s="84"/>
      <c r="L626" s="84"/>
      <c r="M626" s="84"/>
      <c r="N626" s="84"/>
      <c r="O626" s="84"/>
      <c r="P626" s="84"/>
      <c r="Q626" s="84"/>
      <c r="R626" s="84"/>
      <c r="S626" s="84"/>
      <c r="T626" s="84"/>
      <c r="U626" s="84"/>
      <c r="V626" s="84"/>
      <c r="W626" s="84"/>
      <c r="X626" s="84"/>
      <c r="Y626" s="84"/>
      <c r="Z626" s="84"/>
    </row>
    <row r="627" spans="1:26" ht="12" customHeight="1">
      <c r="A627" s="84"/>
      <c r="B627" s="84"/>
      <c r="C627" s="84"/>
      <c r="D627" s="84"/>
      <c r="E627" s="84"/>
      <c r="F627" s="84"/>
      <c r="G627" s="84"/>
      <c r="H627" s="84"/>
      <c r="I627" s="84"/>
      <c r="J627" s="84"/>
      <c r="K627" s="84"/>
      <c r="L627" s="84"/>
      <c r="M627" s="84"/>
      <c r="N627" s="84"/>
      <c r="O627" s="84"/>
      <c r="P627" s="84"/>
      <c r="Q627" s="84"/>
      <c r="R627" s="84"/>
      <c r="S627" s="84"/>
      <c r="T627" s="84"/>
      <c r="U627" s="84"/>
      <c r="V627" s="84"/>
      <c r="W627" s="84"/>
      <c r="X627" s="84"/>
      <c r="Y627" s="84"/>
      <c r="Z627" s="84"/>
    </row>
    <row r="628" spans="1:26" ht="12" customHeight="1">
      <c r="A628" s="84"/>
      <c r="B628" s="84"/>
      <c r="C628" s="84"/>
      <c r="D628" s="84"/>
      <c r="E628" s="84"/>
      <c r="F628" s="84"/>
      <c r="G628" s="84"/>
      <c r="H628" s="84"/>
      <c r="I628" s="84"/>
      <c r="J628" s="84"/>
      <c r="K628" s="84"/>
      <c r="L628" s="84"/>
      <c r="M628" s="84"/>
      <c r="N628" s="84"/>
      <c r="O628" s="84"/>
      <c r="P628" s="84"/>
      <c r="Q628" s="84"/>
      <c r="R628" s="84"/>
      <c r="S628" s="84"/>
      <c r="T628" s="84"/>
      <c r="U628" s="84"/>
      <c r="V628" s="84"/>
      <c r="W628" s="84"/>
      <c r="X628" s="84"/>
      <c r="Y628" s="84"/>
      <c r="Z628" s="84"/>
    </row>
    <row r="629" spans="1:26" ht="12" customHeight="1">
      <c r="A629" s="84"/>
      <c r="B629" s="84"/>
      <c r="C629" s="84"/>
      <c r="D629" s="84"/>
      <c r="E629" s="84"/>
      <c r="F629" s="84"/>
      <c r="G629" s="84"/>
      <c r="H629" s="84"/>
      <c r="I629" s="84"/>
      <c r="J629" s="84"/>
      <c r="K629" s="84"/>
      <c r="L629" s="84"/>
      <c r="M629" s="84"/>
      <c r="N629" s="84"/>
      <c r="O629" s="84"/>
      <c r="P629" s="84"/>
      <c r="Q629" s="84"/>
      <c r="R629" s="84"/>
      <c r="S629" s="84"/>
      <c r="T629" s="84"/>
      <c r="U629" s="84"/>
      <c r="V629" s="84"/>
      <c r="W629" s="84"/>
      <c r="X629" s="84"/>
      <c r="Y629" s="84"/>
      <c r="Z629" s="84"/>
    </row>
    <row r="630" spans="1:26" ht="12" customHeight="1">
      <c r="A630" s="84"/>
      <c r="B630" s="84"/>
      <c r="C630" s="84"/>
      <c r="D630" s="84"/>
      <c r="E630" s="84"/>
      <c r="F630" s="84"/>
      <c r="G630" s="84"/>
      <c r="H630" s="84"/>
      <c r="I630" s="84"/>
      <c r="J630" s="84"/>
      <c r="K630" s="84"/>
      <c r="L630" s="84"/>
      <c r="M630" s="84"/>
      <c r="N630" s="84"/>
      <c r="O630" s="84"/>
      <c r="P630" s="84"/>
      <c r="Q630" s="84"/>
      <c r="R630" s="84"/>
      <c r="S630" s="84"/>
      <c r="T630" s="84"/>
      <c r="U630" s="84"/>
      <c r="V630" s="84"/>
      <c r="W630" s="84"/>
      <c r="X630" s="84"/>
      <c r="Y630" s="84"/>
      <c r="Z630" s="84"/>
    </row>
    <row r="631" spans="1:26" ht="12" customHeight="1">
      <c r="A631" s="84"/>
      <c r="B631" s="84"/>
      <c r="C631" s="84"/>
      <c r="D631" s="84"/>
      <c r="E631" s="84"/>
      <c r="F631" s="84"/>
      <c r="G631" s="84"/>
      <c r="H631" s="84"/>
      <c r="I631" s="84"/>
      <c r="J631" s="84"/>
      <c r="K631" s="84"/>
      <c r="L631" s="84"/>
      <c r="M631" s="84"/>
      <c r="N631" s="84"/>
      <c r="O631" s="84"/>
      <c r="P631" s="84"/>
      <c r="Q631" s="84"/>
      <c r="R631" s="84"/>
      <c r="S631" s="84"/>
      <c r="T631" s="84"/>
      <c r="U631" s="84"/>
      <c r="V631" s="84"/>
      <c r="W631" s="84"/>
      <c r="X631" s="84"/>
      <c r="Y631" s="84"/>
      <c r="Z631" s="84"/>
    </row>
    <row r="632" spans="1:26" ht="12" customHeight="1">
      <c r="A632" s="84"/>
      <c r="B632" s="84"/>
      <c r="C632" s="84"/>
      <c r="D632" s="84"/>
      <c r="E632" s="84"/>
      <c r="F632" s="84"/>
      <c r="G632" s="84"/>
      <c r="H632" s="84"/>
      <c r="I632" s="84"/>
      <c r="J632" s="84"/>
      <c r="K632" s="84"/>
      <c r="L632" s="84"/>
      <c r="M632" s="84"/>
      <c r="N632" s="84"/>
      <c r="O632" s="84"/>
      <c r="P632" s="84"/>
      <c r="Q632" s="84"/>
      <c r="R632" s="84"/>
      <c r="S632" s="84"/>
      <c r="T632" s="84"/>
      <c r="U632" s="84"/>
      <c r="V632" s="84"/>
      <c r="W632" s="84"/>
      <c r="X632" s="84"/>
      <c r="Y632" s="84"/>
      <c r="Z632" s="84"/>
    </row>
    <row r="633" spans="1:26" ht="12" customHeight="1">
      <c r="A633" s="84"/>
      <c r="B633" s="84"/>
      <c r="C633" s="84"/>
      <c r="D633" s="84"/>
      <c r="E633" s="84"/>
      <c r="F633" s="84"/>
      <c r="G633" s="84"/>
      <c r="H633" s="84"/>
      <c r="I633" s="84"/>
      <c r="J633" s="84"/>
      <c r="K633" s="84"/>
      <c r="L633" s="84"/>
      <c r="M633" s="84"/>
      <c r="N633" s="84"/>
      <c r="O633" s="84"/>
      <c r="P633" s="84"/>
      <c r="Q633" s="84"/>
      <c r="R633" s="84"/>
      <c r="S633" s="84"/>
      <c r="T633" s="84"/>
      <c r="U633" s="84"/>
      <c r="V633" s="84"/>
      <c r="W633" s="84"/>
      <c r="X633" s="84"/>
      <c r="Y633" s="84"/>
      <c r="Z633" s="84"/>
    </row>
    <row r="634" spans="1:26" ht="12" customHeight="1">
      <c r="A634" s="84"/>
      <c r="B634" s="84"/>
      <c r="C634" s="84"/>
      <c r="D634" s="84"/>
      <c r="E634" s="84"/>
      <c r="F634" s="84"/>
      <c r="G634" s="84"/>
      <c r="H634" s="84"/>
      <c r="I634" s="84"/>
      <c r="J634" s="84"/>
      <c r="K634" s="84"/>
      <c r="L634" s="84"/>
      <c r="M634" s="84"/>
      <c r="N634" s="84"/>
      <c r="O634" s="84"/>
      <c r="P634" s="84"/>
      <c r="Q634" s="84"/>
      <c r="R634" s="84"/>
      <c r="S634" s="84"/>
      <c r="T634" s="84"/>
      <c r="U634" s="84"/>
      <c r="V634" s="84"/>
      <c r="W634" s="84"/>
      <c r="X634" s="84"/>
      <c r="Y634" s="84"/>
      <c r="Z634" s="84"/>
    </row>
    <row r="635" spans="1:26" ht="12" customHeight="1">
      <c r="A635" s="84"/>
      <c r="B635" s="84"/>
      <c r="C635" s="84"/>
      <c r="D635" s="84"/>
      <c r="E635" s="84"/>
      <c r="F635" s="84"/>
      <c r="G635" s="84"/>
      <c r="H635" s="84"/>
      <c r="I635" s="84"/>
      <c r="J635" s="84"/>
      <c r="K635" s="84"/>
      <c r="L635" s="84"/>
      <c r="M635" s="84"/>
      <c r="N635" s="84"/>
      <c r="O635" s="84"/>
      <c r="P635" s="84"/>
      <c r="Q635" s="84"/>
      <c r="R635" s="84"/>
      <c r="S635" s="84"/>
      <c r="T635" s="84"/>
      <c r="U635" s="84"/>
      <c r="V635" s="84"/>
      <c r="W635" s="84"/>
      <c r="X635" s="84"/>
      <c r="Y635" s="84"/>
      <c r="Z635" s="84"/>
    </row>
    <row r="636" spans="1:26" ht="12" customHeight="1">
      <c r="A636" s="84"/>
      <c r="B636" s="84"/>
      <c r="C636" s="84"/>
      <c r="D636" s="84"/>
      <c r="E636" s="84"/>
      <c r="F636" s="84"/>
      <c r="G636" s="84"/>
      <c r="H636" s="84"/>
      <c r="I636" s="84"/>
      <c r="J636" s="84"/>
      <c r="K636" s="84"/>
      <c r="L636" s="84"/>
      <c r="M636" s="84"/>
      <c r="N636" s="84"/>
      <c r="O636" s="84"/>
      <c r="P636" s="84"/>
      <c r="Q636" s="84"/>
      <c r="R636" s="84"/>
      <c r="S636" s="84"/>
      <c r="T636" s="84"/>
      <c r="U636" s="84"/>
      <c r="V636" s="84"/>
      <c r="W636" s="84"/>
      <c r="X636" s="84"/>
      <c r="Y636" s="84"/>
      <c r="Z636" s="84"/>
    </row>
    <row r="637" spans="1:26" ht="12" customHeight="1">
      <c r="A637" s="84"/>
      <c r="B637" s="84"/>
      <c r="C637" s="84"/>
      <c r="D637" s="84"/>
      <c r="E637" s="84"/>
      <c r="F637" s="84"/>
      <c r="G637" s="84"/>
      <c r="H637" s="84"/>
      <c r="I637" s="84"/>
      <c r="J637" s="84"/>
      <c r="K637" s="84"/>
      <c r="L637" s="84"/>
      <c r="M637" s="84"/>
      <c r="N637" s="84"/>
      <c r="O637" s="84"/>
      <c r="P637" s="84"/>
      <c r="Q637" s="84"/>
      <c r="R637" s="84"/>
      <c r="S637" s="84"/>
      <c r="T637" s="84"/>
      <c r="U637" s="84"/>
      <c r="V637" s="84"/>
      <c r="W637" s="84"/>
      <c r="X637" s="84"/>
      <c r="Y637" s="84"/>
      <c r="Z637" s="84"/>
    </row>
    <row r="638" spans="1:26" ht="12" customHeight="1">
      <c r="A638" s="84"/>
      <c r="B638" s="84"/>
      <c r="C638" s="84"/>
      <c r="D638" s="84"/>
      <c r="E638" s="84"/>
      <c r="F638" s="84"/>
      <c r="G638" s="84"/>
      <c r="H638" s="84"/>
      <c r="I638" s="84"/>
      <c r="J638" s="84"/>
      <c r="K638" s="84"/>
      <c r="L638" s="84"/>
      <c r="M638" s="84"/>
      <c r="N638" s="84"/>
      <c r="O638" s="84"/>
      <c r="P638" s="84"/>
      <c r="Q638" s="84"/>
      <c r="R638" s="84"/>
      <c r="S638" s="84"/>
      <c r="T638" s="84"/>
      <c r="U638" s="84"/>
      <c r="V638" s="84"/>
      <c r="W638" s="84"/>
      <c r="X638" s="84"/>
      <c r="Y638" s="84"/>
      <c r="Z638" s="84"/>
    </row>
    <row r="639" spans="1:26" ht="12" customHeight="1">
      <c r="A639" s="84"/>
      <c r="B639" s="84"/>
      <c r="C639" s="84"/>
      <c r="D639" s="84"/>
      <c r="E639" s="84"/>
      <c r="F639" s="84"/>
      <c r="G639" s="84"/>
      <c r="H639" s="84"/>
      <c r="I639" s="84"/>
      <c r="J639" s="84"/>
      <c r="K639" s="84"/>
      <c r="L639" s="84"/>
      <c r="M639" s="84"/>
      <c r="N639" s="84"/>
      <c r="O639" s="84"/>
      <c r="P639" s="84"/>
      <c r="Q639" s="84"/>
      <c r="R639" s="84"/>
      <c r="S639" s="84"/>
      <c r="T639" s="84"/>
      <c r="U639" s="84"/>
      <c r="V639" s="84"/>
      <c r="W639" s="84"/>
      <c r="X639" s="84"/>
      <c r="Y639" s="84"/>
      <c r="Z639" s="84"/>
    </row>
    <row r="640" spans="1:26" ht="12" customHeight="1">
      <c r="A640" s="84"/>
      <c r="B640" s="84"/>
      <c r="C640" s="84"/>
      <c r="D640" s="84"/>
      <c r="E640" s="84"/>
      <c r="F640" s="84"/>
      <c r="G640" s="84"/>
      <c r="H640" s="84"/>
      <c r="I640" s="84"/>
      <c r="J640" s="84"/>
      <c r="K640" s="84"/>
      <c r="L640" s="84"/>
      <c r="M640" s="84"/>
      <c r="N640" s="84"/>
      <c r="O640" s="84"/>
      <c r="P640" s="84"/>
      <c r="Q640" s="84"/>
      <c r="R640" s="84"/>
      <c r="S640" s="84"/>
      <c r="T640" s="84"/>
      <c r="U640" s="84"/>
      <c r="V640" s="84"/>
      <c r="W640" s="84"/>
      <c r="X640" s="84"/>
      <c r="Y640" s="84"/>
      <c r="Z640" s="84"/>
    </row>
    <row r="641" spans="1:26" ht="12" customHeight="1">
      <c r="A641" s="84"/>
      <c r="B641" s="84"/>
      <c r="C641" s="84"/>
      <c r="D641" s="84"/>
      <c r="E641" s="84"/>
      <c r="F641" s="84"/>
      <c r="G641" s="84"/>
      <c r="H641" s="84"/>
      <c r="I641" s="84"/>
      <c r="J641" s="84"/>
      <c r="K641" s="84"/>
      <c r="L641" s="84"/>
      <c r="M641" s="84"/>
      <c r="N641" s="84"/>
      <c r="O641" s="84"/>
      <c r="P641" s="84"/>
      <c r="Q641" s="84"/>
      <c r="R641" s="84"/>
      <c r="S641" s="84"/>
      <c r="T641" s="84"/>
      <c r="U641" s="84"/>
      <c r="V641" s="84"/>
      <c r="W641" s="84"/>
      <c r="X641" s="84"/>
      <c r="Y641" s="84"/>
      <c r="Z641" s="84"/>
    </row>
    <row r="642" spans="1:26" ht="12" customHeight="1">
      <c r="A642" s="84"/>
      <c r="B642" s="84"/>
      <c r="C642" s="84"/>
      <c r="D642" s="84"/>
      <c r="E642" s="84"/>
      <c r="F642" s="84"/>
      <c r="G642" s="84"/>
      <c r="H642" s="84"/>
      <c r="I642" s="84"/>
      <c r="J642" s="84"/>
      <c r="K642" s="84"/>
      <c r="L642" s="84"/>
      <c r="M642" s="84"/>
      <c r="N642" s="84"/>
      <c r="O642" s="84"/>
      <c r="P642" s="84"/>
      <c r="Q642" s="84"/>
      <c r="R642" s="84"/>
      <c r="S642" s="84"/>
      <c r="T642" s="84"/>
      <c r="U642" s="84"/>
      <c r="V642" s="84"/>
      <c r="W642" s="84"/>
      <c r="X642" s="84"/>
      <c r="Y642" s="84"/>
      <c r="Z642" s="84"/>
    </row>
    <row r="643" spans="1:26" ht="12" customHeight="1">
      <c r="A643" s="84"/>
      <c r="B643" s="84"/>
      <c r="C643" s="84"/>
      <c r="D643" s="84"/>
      <c r="E643" s="84"/>
      <c r="F643" s="84"/>
      <c r="G643" s="84"/>
      <c r="H643" s="84"/>
      <c r="I643" s="84"/>
      <c r="J643" s="84"/>
      <c r="K643" s="84"/>
      <c r="L643" s="84"/>
      <c r="M643" s="84"/>
      <c r="N643" s="84"/>
      <c r="O643" s="84"/>
      <c r="P643" s="84"/>
      <c r="Q643" s="84"/>
      <c r="R643" s="84"/>
      <c r="S643" s="84"/>
      <c r="T643" s="84"/>
      <c r="U643" s="84"/>
      <c r="V643" s="84"/>
      <c r="W643" s="84"/>
      <c r="X643" s="84"/>
      <c r="Y643" s="84"/>
      <c r="Z643" s="84"/>
    </row>
    <row r="644" spans="1:26" ht="12" customHeight="1">
      <c r="A644" s="84"/>
      <c r="B644" s="84"/>
      <c r="C644" s="84"/>
      <c r="D644" s="84"/>
      <c r="E644" s="84"/>
      <c r="F644" s="84"/>
      <c r="G644" s="84"/>
      <c r="H644" s="84"/>
      <c r="I644" s="84"/>
      <c r="J644" s="84"/>
      <c r="K644" s="84"/>
      <c r="L644" s="84"/>
      <c r="M644" s="84"/>
      <c r="N644" s="84"/>
      <c r="O644" s="84"/>
      <c r="P644" s="84"/>
      <c r="Q644" s="84"/>
      <c r="R644" s="84"/>
      <c r="S644" s="84"/>
      <c r="T644" s="84"/>
      <c r="U644" s="84"/>
      <c r="V644" s="84"/>
      <c r="W644" s="84"/>
      <c r="X644" s="84"/>
      <c r="Y644" s="84"/>
      <c r="Z644" s="84"/>
    </row>
    <row r="645" spans="1:26" ht="12" customHeight="1">
      <c r="A645" s="84"/>
      <c r="B645" s="84"/>
      <c r="C645" s="84"/>
      <c r="D645" s="84"/>
      <c r="E645" s="84"/>
      <c r="F645" s="84"/>
      <c r="G645" s="84"/>
      <c r="H645" s="84"/>
      <c r="I645" s="84"/>
      <c r="J645" s="84"/>
      <c r="K645" s="84"/>
      <c r="L645" s="84"/>
      <c r="M645" s="84"/>
      <c r="N645" s="84"/>
      <c r="O645" s="84"/>
      <c r="P645" s="84"/>
      <c r="Q645" s="84"/>
      <c r="R645" s="84"/>
      <c r="S645" s="84"/>
      <c r="T645" s="84"/>
      <c r="U645" s="84"/>
      <c r="V645" s="84"/>
      <c r="W645" s="84"/>
      <c r="X645" s="84"/>
      <c r="Y645" s="84"/>
      <c r="Z645" s="84"/>
    </row>
    <row r="646" spans="1:26" ht="12" customHeight="1">
      <c r="A646" s="84"/>
      <c r="B646" s="84"/>
      <c r="C646" s="84"/>
      <c r="D646" s="84"/>
      <c r="E646" s="84"/>
      <c r="F646" s="84"/>
      <c r="G646" s="84"/>
      <c r="H646" s="84"/>
      <c r="I646" s="84"/>
      <c r="J646" s="84"/>
      <c r="K646" s="84"/>
      <c r="L646" s="84"/>
      <c r="M646" s="84"/>
      <c r="N646" s="84"/>
      <c r="O646" s="84"/>
      <c r="P646" s="84"/>
      <c r="Q646" s="84"/>
      <c r="R646" s="84"/>
      <c r="S646" s="84"/>
      <c r="T646" s="84"/>
      <c r="U646" s="84"/>
      <c r="V646" s="84"/>
      <c r="W646" s="84"/>
      <c r="X646" s="84"/>
      <c r="Y646" s="84"/>
      <c r="Z646" s="84"/>
    </row>
    <row r="647" spans="1:26" ht="12" customHeight="1">
      <c r="A647" s="84"/>
      <c r="B647" s="84"/>
      <c r="C647" s="84"/>
      <c r="D647" s="84"/>
      <c r="E647" s="84"/>
      <c r="F647" s="84"/>
      <c r="G647" s="84"/>
      <c r="H647" s="84"/>
      <c r="I647" s="84"/>
      <c r="J647" s="84"/>
      <c r="K647" s="84"/>
      <c r="L647" s="84"/>
      <c r="M647" s="84"/>
      <c r="N647" s="84"/>
      <c r="O647" s="84"/>
      <c r="P647" s="84"/>
      <c r="Q647" s="84"/>
      <c r="R647" s="84"/>
      <c r="S647" s="84"/>
      <c r="T647" s="84"/>
      <c r="U647" s="84"/>
      <c r="V647" s="84"/>
      <c r="W647" s="84"/>
      <c r="X647" s="84"/>
      <c r="Y647" s="84"/>
      <c r="Z647" s="84"/>
    </row>
    <row r="648" spans="1:26" ht="12" customHeight="1">
      <c r="A648" s="84"/>
      <c r="B648" s="84"/>
      <c r="C648" s="84"/>
      <c r="D648" s="84"/>
      <c r="E648" s="84"/>
      <c r="F648" s="84"/>
      <c r="G648" s="84"/>
      <c r="H648" s="84"/>
      <c r="I648" s="84"/>
      <c r="J648" s="84"/>
      <c r="K648" s="84"/>
      <c r="L648" s="84"/>
      <c r="M648" s="84"/>
      <c r="N648" s="84"/>
      <c r="O648" s="84"/>
      <c r="P648" s="84"/>
      <c r="Q648" s="84"/>
      <c r="R648" s="84"/>
      <c r="S648" s="84"/>
      <c r="T648" s="84"/>
      <c r="U648" s="84"/>
      <c r="V648" s="84"/>
      <c r="W648" s="84"/>
      <c r="X648" s="84"/>
      <c r="Y648" s="84"/>
      <c r="Z648" s="84"/>
    </row>
    <row r="649" spans="1:26" ht="12" customHeight="1">
      <c r="A649" s="84"/>
      <c r="B649" s="84"/>
      <c r="C649" s="84"/>
      <c r="D649" s="84"/>
      <c r="E649" s="84"/>
      <c r="F649" s="84"/>
      <c r="G649" s="84"/>
      <c r="H649" s="84"/>
      <c r="I649" s="84"/>
      <c r="J649" s="84"/>
      <c r="K649" s="84"/>
      <c r="L649" s="84"/>
      <c r="M649" s="84"/>
      <c r="N649" s="84"/>
      <c r="O649" s="84"/>
      <c r="P649" s="84"/>
      <c r="Q649" s="84"/>
      <c r="R649" s="84"/>
      <c r="S649" s="84"/>
      <c r="T649" s="84"/>
      <c r="U649" s="84"/>
      <c r="V649" s="84"/>
      <c r="W649" s="84"/>
      <c r="X649" s="84"/>
      <c r="Y649" s="84"/>
      <c r="Z649" s="84"/>
    </row>
    <row r="650" spans="1:26" ht="12" customHeight="1">
      <c r="A650" s="84"/>
      <c r="B650" s="84"/>
      <c r="C650" s="84"/>
      <c r="D650" s="84"/>
      <c r="E650" s="84"/>
      <c r="F650" s="84"/>
      <c r="G650" s="84"/>
      <c r="H650" s="84"/>
      <c r="I650" s="84"/>
      <c r="J650" s="84"/>
      <c r="K650" s="84"/>
      <c r="L650" s="84"/>
      <c r="M650" s="84"/>
      <c r="N650" s="84"/>
      <c r="O650" s="84"/>
      <c r="P650" s="84"/>
      <c r="Q650" s="84"/>
      <c r="R650" s="84"/>
      <c r="S650" s="84"/>
      <c r="T650" s="84"/>
      <c r="U650" s="84"/>
      <c r="V650" s="84"/>
      <c r="W650" s="84"/>
      <c r="X650" s="84"/>
      <c r="Y650" s="84"/>
      <c r="Z650" s="84"/>
    </row>
    <row r="651" spans="1:26" ht="12" customHeight="1">
      <c r="A651" s="84"/>
      <c r="B651" s="84"/>
      <c r="C651" s="84"/>
      <c r="D651" s="84"/>
      <c r="E651" s="84"/>
      <c r="F651" s="84"/>
      <c r="G651" s="84"/>
      <c r="H651" s="84"/>
      <c r="I651" s="84"/>
      <c r="J651" s="84"/>
      <c r="K651" s="84"/>
      <c r="L651" s="84"/>
      <c r="M651" s="84"/>
      <c r="N651" s="84"/>
      <c r="O651" s="84"/>
      <c r="P651" s="84"/>
      <c r="Q651" s="84"/>
      <c r="R651" s="84"/>
      <c r="S651" s="84"/>
      <c r="T651" s="84"/>
      <c r="U651" s="84"/>
      <c r="V651" s="84"/>
      <c r="W651" s="84"/>
      <c r="X651" s="84"/>
      <c r="Y651" s="84"/>
      <c r="Z651" s="84"/>
    </row>
    <row r="652" spans="1:26" ht="12" customHeight="1">
      <c r="A652" s="84"/>
      <c r="B652" s="84"/>
      <c r="C652" s="84"/>
      <c r="D652" s="84"/>
      <c r="E652" s="84"/>
      <c r="F652" s="84"/>
      <c r="G652" s="84"/>
      <c r="H652" s="84"/>
      <c r="I652" s="84"/>
      <c r="J652" s="84"/>
      <c r="K652" s="84"/>
      <c r="L652" s="84"/>
      <c r="M652" s="84"/>
      <c r="N652" s="84"/>
      <c r="O652" s="84"/>
      <c r="P652" s="84"/>
      <c r="Q652" s="84"/>
      <c r="R652" s="84"/>
      <c r="S652" s="84"/>
      <c r="T652" s="84"/>
      <c r="U652" s="84"/>
      <c r="V652" s="84"/>
      <c r="W652" s="84"/>
      <c r="X652" s="84"/>
      <c r="Y652" s="84"/>
      <c r="Z652" s="84"/>
    </row>
    <row r="653" spans="1:26" ht="12" customHeight="1">
      <c r="A653" s="84"/>
      <c r="B653" s="84"/>
      <c r="C653" s="84"/>
      <c r="D653" s="84"/>
      <c r="E653" s="84"/>
      <c r="F653" s="84"/>
      <c r="G653" s="84"/>
      <c r="H653" s="84"/>
      <c r="I653" s="84"/>
      <c r="J653" s="84"/>
      <c r="K653" s="84"/>
      <c r="L653" s="84"/>
      <c r="M653" s="84"/>
      <c r="N653" s="84"/>
      <c r="O653" s="84"/>
      <c r="P653" s="84"/>
      <c r="Q653" s="84"/>
      <c r="R653" s="84"/>
      <c r="S653" s="84"/>
      <c r="T653" s="84"/>
      <c r="U653" s="84"/>
      <c r="V653" s="84"/>
      <c r="W653" s="84"/>
      <c r="X653" s="84"/>
      <c r="Y653" s="84"/>
      <c r="Z653" s="84"/>
    </row>
    <row r="654" spans="1:26" ht="12" customHeight="1">
      <c r="A654" s="84"/>
      <c r="B654" s="84"/>
      <c r="C654" s="84"/>
      <c r="D654" s="84"/>
      <c r="E654" s="84"/>
      <c r="F654" s="84"/>
      <c r="G654" s="84"/>
      <c r="H654" s="84"/>
      <c r="I654" s="84"/>
      <c r="J654" s="84"/>
      <c r="K654" s="84"/>
      <c r="L654" s="84"/>
      <c r="M654" s="84"/>
      <c r="N654" s="84"/>
      <c r="O654" s="84"/>
      <c r="P654" s="84"/>
      <c r="Q654" s="84"/>
      <c r="R654" s="84"/>
      <c r="S654" s="84"/>
      <c r="T654" s="84"/>
      <c r="U654" s="84"/>
      <c r="V654" s="84"/>
      <c r="W654" s="84"/>
      <c r="X654" s="84"/>
      <c r="Y654" s="84"/>
      <c r="Z654" s="84"/>
    </row>
    <row r="655" spans="1:26" ht="12" customHeight="1">
      <c r="A655" s="84"/>
      <c r="B655" s="84"/>
      <c r="C655" s="84"/>
      <c r="D655" s="84"/>
      <c r="E655" s="84"/>
      <c r="F655" s="84"/>
      <c r="G655" s="84"/>
      <c r="H655" s="84"/>
      <c r="I655" s="84"/>
      <c r="J655" s="84"/>
      <c r="K655" s="84"/>
      <c r="L655" s="84"/>
      <c r="M655" s="84"/>
      <c r="N655" s="84"/>
      <c r="O655" s="84"/>
      <c r="P655" s="84"/>
      <c r="Q655" s="84"/>
      <c r="R655" s="84"/>
      <c r="S655" s="84"/>
      <c r="T655" s="84"/>
      <c r="U655" s="84"/>
      <c r="V655" s="84"/>
      <c r="W655" s="84"/>
      <c r="X655" s="84"/>
      <c r="Y655" s="84"/>
      <c r="Z655" s="84"/>
    </row>
    <row r="656" spans="1:26" ht="12" customHeight="1">
      <c r="A656" s="84"/>
      <c r="B656" s="84"/>
      <c r="C656" s="84"/>
      <c r="D656" s="84"/>
      <c r="E656" s="84"/>
      <c r="F656" s="84"/>
      <c r="G656" s="84"/>
      <c r="H656" s="84"/>
      <c r="I656" s="84"/>
      <c r="J656" s="84"/>
      <c r="K656" s="84"/>
      <c r="L656" s="84"/>
      <c r="M656" s="84"/>
      <c r="N656" s="84"/>
      <c r="O656" s="84"/>
      <c r="P656" s="84"/>
      <c r="Q656" s="84"/>
      <c r="R656" s="84"/>
      <c r="S656" s="84"/>
      <c r="T656" s="84"/>
      <c r="U656" s="84"/>
      <c r="V656" s="84"/>
      <c r="W656" s="84"/>
      <c r="X656" s="84"/>
      <c r="Y656" s="84"/>
      <c r="Z656" s="84"/>
    </row>
    <row r="657" spans="1:26" ht="12" customHeight="1">
      <c r="A657" s="84"/>
      <c r="B657" s="84"/>
      <c r="C657" s="84"/>
      <c r="D657" s="84"/>
      <c r="E657" s="84"/>
      <c r="F657" s="84"/>
      <c r="G657" s="84"/>
      <c r="H657" s="84"/>
      <c r="I657" s="84"/>
      <c r="J657" s="84"/>
      <c r="K657" s="84"/>
      <c r="L657" s="84"/>
      <c r="M657" s="84"/>
      <c r="N657" s="84"/>
      <c r="O657" s="84"/>
      <c r="P657" s="84"/>
      <c r="Q657" s="84"/>
      <c r="R657" s="84"/>
      <c r="S657" s="84"/>
      <c r="T657" s="84"/>
      <c r="U657" s="84"/>
      <c r="V657" s="84"/>
      <c r="W657" s="84"/>
      <c r="X657" s="84"/>
      <c r="Y657" s="84"/>
      <c r="Z657" s="84"/>
    </row>
    <row r="658" spans="1:26" ht="12" customHeight="1">
      <c r="A658" s="84"/>
      <c r="B658" s="84"/>
      <c r="C658" s="84"/>
      <c r="D658" s="84"/>
      <c r="E658" s="84"/>
      <c r="F658" s="84"/>
      <c r="G658" s="84"/>
      <c r="H658" s="84"/>
      <c r="I658" s="84"/>
      <c r="J658" s="84"/>
      <c r="K658" s="84"/>
      <c r="L658" s="84"/>
      <c r="M658" s="84"/>
      <c r="N658" s="84"/>
      <c r="O658" s="84"/>
      <c r="P658" s="84"/>
      <c r="Q658" s="84"/>
      <c r="R658" s="84"/>
      <c r="S658" s="84"/>
      <c r="T658" s="84"/>
      <c r="U658" s="84"/>
      <c r="V658" s="84"/>
      <c r="W658" s="84"/>
      <c r="X658" s="84"/>
      <c r="Y658" s="84"/>
      <c r="Z658" s="84"/>
    </row>
    <row r="659" spans="1:26" ht="12" customHeight="1">
      <c r="A659" s="84"/>
      <c r="B659" s="84"/>
      <c r="C659" s="84"/>
      <c r="D659" s="84"/>
      <c r="E659" s="84"/>
      <c r="F659" s="84"/>
      <c r="G659" s="84"/>
      <c r="H659" s="84"/>
      <c r="I659" s="84"/>
      <c r="J659" s="84"/>
      <c r="K659" s="84"/>
      <c r="L659" s="84"/>
      <c r="M659" s="84"/>
      <c r="N659" s="84"/>
      <c r="O659" s="84"/>
      <c r="P659" s="84"/>
      <c r="Q659" s="84"/>
      <c r="R659" s="84"/>
      <c r="S659" s="84"/>
      <c r="T659" s="84"/>
      <c r="U659" s="84"/>
      <c r="V659" s="84"/>
      <c r="W659" s="84"/>
      <c r="X659" s="84"/>
      <c r="Y659" s="84"/>
      <c r="Z659" s="84"/>
    </row>
    <row r="660" spans="1:26" ht="12" customHeight="1">
      <c r="A660" s="84"/>
      <c r="B660" s="84"/>
      <c r="C660" s="84"/>
      <c r="D660" s="84"/>
      <c r="E660" s="84"/>
      <c r="F660" s="84"/>
      <c r="G660" s="84"/>
      <c r="H660" s="84"/>
      <c r="I660" s="84"/>
      <c r="J660" s="84"/>
      <c r="K660" s="84"/>
      <c r="L660" s="84"/>
      <c r="M660" s="84"/>
      <c r="N660" s="84"/>
      <c r="O660" s="84"/>
      <c r="P660" s="84"/>
      <c r="Q660" s="84"/>
      <c r="R660" s="84"/>
      <c r="S660" s="84"/>
      <c r="T660" s="84"/>
      <c r="U660" s="84"/>
      <c r="V660" s="84"/>
      <c r="W660" s="84"/>
      <c r="X660" s="84"/>
      <c r="Y660" s="84"/>
      <c r="Z660" s="84"/>
    </row>
    <row r="661" spans="1:26" ht="12" customHeight="1">
      <c r="A661" s="84"/>
      <c r="B661" s="84"/>
      <c r="C661" s="84"/>
      <c r="D661" s="84"/>
      <c r="E661" s="84"/>
      <c r="F661" s="84"/>
      <c r="G661" s="84"/>
      <c r="H661" s="84"/>
      <c r="I661" s="84"/>
      <c r="J661" s="84"/>
      <c r="K661" s="84"/>
      <c r="L661" s="84"/>
      <c r="M661" s="84"/>
      <c r="N661" s="84"/>
      <c r="O661" s="84"/>
      <c r="P661" s="84"/>
      <c r="Q661" s="84"/>
      <c r="R661" s="84"/>
      <c r="S661" s="84"/>
      <c r="T661" s="84"/>
      <c r="U661" s="84"/>
      <c r="V661" s="84"/>
      <c r="W661" s="84"/>
      <c r="X661" s="84"/>
      <c r="Y661" s="84"/>
      <c r="Z661" s="84"/>
    </row>
    <row r="662" spans="1:26" ht="12" customHeight="1">
      <c r="A662" s="84"/>
      <c r="B662" s="84"/>
      <c r="C662" s="84"/>
      <c r="D662" s="84"/>
      <c r="E662" s="84"/>
      <c r="F662" s="84"/>
      <c r="G662" s="84"/>
      <c r="H662" s="84"/>
      <c r="I662" s="84"/>
      <c r="J662" s="84"/>
      <c r="K662" s="84"/>
      <c r="L662" s="84"/>
      <c r="M662" s="84"/>
      <c r="N662" s="84"/>
      <c r="O662" s="84"/>
      <c r="P662" s="84"/>
      <c r="Q662" s="84"/>
      <c r="R662" s="84"/>
      <c r="S662" s="84"/>
      <c r="T662" s="84"/>
      <c r="U662" s="84"/>
      <c r="V662" s="84"/>
      <c r="W662" s="84"/>
      <c r="X662" s="84"/>
      <c r="Y662" s="84"/>
      <c r="Z662" s="84"/>
    </row>
    <row r="663" spans="1:26" ht="12" customHeight="1">
      <c r="A663" s="84"/>
      <c r="B663" s="84"/>
      <c r="C663" s="84"/>
      <c r="D663" s="84"/>
      <c r="E663" s="84"/>
      <c r="F663" s="84"/>
      <c r="G663" s="84"/>
      <c r="H663" s="84"/>
      <c r="I663" s="84"/>
      <c r="J663" s="84"/>
      <c r="K663" s="84"/>
      <c r="L663" s="84"/>
      <c r="M663" s="84"/>
      <c r="N663" s="84"/>
      <c r="O663" s="84"/>
      <c r="P663" s="84"/>
      <c r="Q663" s="84"/>
      <c r="R663" s="84"/>
      <c r="S663" s="84"/>
      <c r="T663" s="84"/>
      <c r="U663" s="84"/>
      <c r="V663" s="84"/>
      <c r="W663" s="84"/>
      <c r="X663" s="84"/>
      <c r="Y663" s="84"/>
      <c r="Z663" s="84"/>
    </row>
    <row r="664" spans="1:26" ht="12" customHeight="1">
      <c r="A664" s="84"/>
      <c r="B664" s="84"/>
      <c r="C664" s="84"/>
      <c r="D664" s="84"/>
      <c r="E664" s="84"/>
      <c r="F664" s="84"/>
      <c r="G664" s="84"/>
      <c r="H664" s="84"/>
      <c r="I664" s="84"/>
      <c r="J664" s="84"/>
      <c r="K664" s="84"/>
      <c r="L664" s="84"/>
      <c r="M664" s="84"/>
      <c r="N664" s="84"/>
      <c r="O664" s="84"/>
      <c r="P664" s="84"/>
      <c r="Q664" s="84"/>
      <c r="R664" s="84"/>
      <c r="S664" s="84"/>
      <c r="T664" s="84"/>
      <c r="U664" s="84"/>
      <c r="V664" s="84"/>
      <c r="W664" s="84"/>
      <c r="X664" s="84"/>
      <c r="Y664" s="84"/>
      <c r="Z664" s="84"/>
    </row>
    <row r="665" spans="1:26" ht="12" customHeight="1">
      <c r="A665" s="84"/>
      <c r="B665" s="84"/>
      <c r="C665" s="84"/>
      <c r="D665" s="84"/>
      <c r="E665" s="84"/>
      <c r="F665" s="84"/>
      <c r="G665" s="84"/>
      <c r="H665" s="84"/>
      <c r="I665" s="84"/>
      <c r="J665" s="84"/>
      <c r="K665" s="84"/>
      <c r="L665" s="84"/>
      <c r="M665" s="84"/>
      <c r="N665" s="84"/>
      <c r="O665" s="84"/>
      <c r="P665" s="84"/>
      <c r="Q665" s="84"/>
      <c r="R665" s="84"/>
      <c r="S665" s="84"/>
      <c r="T665" s="84"/>
      <c r="U665" s="84"/>
      <c r="V665" s="84"/>
      <c r="W665" s="84"/>
      <c r="X665" s="84"/>
      <c r="Y665" s="84"/>
      <c r="Z665" s="84"/>
    </row>
    <row r="666" spans="1:26" ht="12" customHeight="1">
      <c r="A666" s="84"/>
      <c r="B666" s="84"/>
      <c r="C666" s="84"/>
      <c r="D666" s="84"/>
      <c r="E666" s="84"/>
      <c r="F666" s="84"/>
      <c r="G666" s="84"/>
      <c r="H666" s="84"/>
      <c r="I666" s="84"/>
      <c r="J666" s="84"/>
      <c r="K666" s="84"/>
      <c r="L666" s="84"/>
      <c r="M666" s="84"/>
      <c r="N666" s="84"/>
      <c r="O666" s="84"/>
      <c r="P666" s="84"/>
      <c r="Q666" s="84"/>
      <c r="R666" s="84"/>
      <c r="S666" s="84"/>
      <c r="T666" s="84"/>
      <c r="U666" s="84"/>
      <c r="V666" s="84"/>
      <c r="W666" s="84"/>
      <c r="X666" s="84"/>
      <c r="Y666" s="84"/>
      <c r="Z666" s="84"/>
    </row>
    <row r="667" spans="1:26" ht="12" customHeight="1">
      <c r="A667" s="84"/>
      <c r="B667" s="84"/>
      <c r="C667" s="84"/>
      <c r="D667" s="84"/>
      <c r="E667" s="84"/>
      <c r="F667" s="84"/>
      <c r="G667" s="84"/>
      <c r="H667" s="84"/>
      <c r="I667" s="84"/>
      <c r="J667" s="84"/>
      <c r="K667" s="84"/>
      <c r="L667" s="84"/>
      <c r="M667" s="84"/>
      <c r="N667" s="84"/>
      <c r="O667" s="84"/>
      <c r="P667" s="84"/>
      <c r="Q667" s="84"/>
      <c r="R667" s="84"/>
      <c r="S667" s="84"/>
      <c r="T667" s="84"/>
      <c r="U667" s="84"/>
      <c r="V667" s="84"/>
      <c r="W667" s="84"/>
      <c r="X667" s="84"/>
      <c r="Y667" s="84"/>
      <c r="Z667" s="84"/>
    </row>
    <row r="668" spans="1:26" ht="12" customHeight="1">
      <c r="A668" s="84"/>
      <c r="B668" s="84"/>
      <c r="C668" s="84"/>
      <c r="D668" s="84"/>
      <c r="E668" s="84"/>
      <c r="F668" s="84"/>
      <c r="G668" s="84"/>
      <c r="H668" s="84"/>
      <c r="I668" s="84"/>
      <c r="J668" s="84"/>
      <c r="K668" s="84"/>
      <c r="L668" s="84"/>
      <c r="M668" s="84"/>
      <c r="N668" s="84"/>
      <c r="O668" s="84"/>
      <c r="P668" s="84"/>
      <c r="Q668" s="84"/>
      <c r="R668" s="84"/>
      <c r="S668" s="84"/>
      <c r="T668" s="84"/>
      <c r="U668" s="84"/>
      <c r="V668" s="84"/>
      <c r="W668" s="84"/>
      <c r="X668" s="84"/>
      <c r="Y668" s="84"/>
      <c r="Z668" s="84"/>
    </row>
    <row r="669" spans="1:26" ht="12" customHeight="1">
      <c r="A669" s="84"/>
      <c r="B669" s="84"/>
      <c r="C669" s="84"/>
      <c r="D669" s="84"/>
      <c r="E669" s="84"/>
      <c r="F669" s="84"/>
      <c r="G669" s="84"/>
      <c r="H669" s="84"/>
      <c r="I669" s="84"/>
      <c r="J669" s="84"/>
      <c r="K669" s="84"/>
      <c r="L669" s="84"/>
      <c r="M669" s="84"/>
      <c r="N669" s="84"/>
      <c r="O669" s="84"/>
      <c r="P669" s="84"/>
      <c r="Q669" s="84"/>
      <c r="R669" s="84"/>
      <c r="S669" s="84"/>
      <c r="T669" s="84"/>
      <c r="U669" s="84"/>
      <c r="V669" s="84"/>
      <c r="W669" s="84"/>
      <c r="X669" s="84"/>
      <c r="Y669" s="84"/>
      <c r="Z669" s="84"/>
    </row>
    <row r="670" spans="1:26" ht="12" customHeight="1">
      <c r="A670" s="84"/>
      <c r="B670" s="84"/>
      <c r="C670" s="84"/>
      <c r="D670" s="84"/>
      <c r="E670" s="84"/>
      <c r="F670" s="84"/>
      <c r="G670" s="84"/>
      <c r="H670" s="84"/>
      <c r="I670" s="84"/>
      <c r="J670" s="84"/>
      <c r="K670" s="84"/>
      <c r="L670" s="84"/>
      <c r="M670" s="84"/>
      <c r="N670" s="84"/>
      <c r="O670" s="84"/>
      <c r="P670" s="84"/>
      <c r="Q670" s="84"/>
      <c r="R670" s="84"/>
      <c r="S670" s="84"/>
      <c r="T670" s="84"/>
      <c r="U670" s="84"/>
      <c r="V670" s="84"/>
      <c r="W670" s="84"/>
      <c r="X670" s="84"/>
      <c r="Y670" s="84"/>
      <c r="Z670" s="84"/>
    </row>
    <row r="671" spans="1:26" ht="12" customHeight="1">
      <c r="A671" s="84"/>
      <c r="B671" s="84"/>
      <c r="C671" s="84"/>
      <c r="D671" s="84"/>
      <c r="E671" s="84"/>
      <c r="F671" s="84"/>
      <c r="G671" s="84"/>
      <c r="H671" s="84"/>
      <c r="I671" s="84"/>
      <c r="J671" s="84"/>
      <c r="K671" s="84"/>
      <c r="L671" s="84"/>
      <c r="M671" s="84"/>
      <c r="N671" s="84"/>
      <c r="O671" s="84"/>
      <c r="P671" s="84"/>
      <c r="Q671" s="84"/>
      <c r="R671" s="84"/>
      <c r="S671" s="84"/>
      <c r="T671" s="84"/>
      <c r="U671" s="84"/>
      <c r="V671" s="84"/>
      <c r="W671" s="84"/>
      <c r="X671" s="84"/>
      <c r="Y671" s="84"/>
      <c r="Z671" s="84"/>
    </row>
    <row r="672" spans="1:26" ht="12" customHeight="1">
      <c r="A672" s="84"/>
      <c r="B672" s="84"/>
      <c r="C672" s="84"/>
      <c r="D672" s="84"/>
      <c r="E672" s="84"/>
      <c r="F672" s="84"/>
      <c r="G672" s="84"/>
      <c r="H672" s="84"/>
      <c r="I672" s="84"/>
      <c r="J672" s="84"/>
      <c r="K672" s="84"/>
      <c r="L672" s="84"/>
      <c r="M672" s="84"/>
      <c r="N672" s="84"/>
      <c r="O672" s="84"/>
      <c r="P672" s="84"/>
      <c r="Q672" s="84"/>
      <c r="R672" s="84"/>
      <c r="S672" s="84"/>
      <c r="T672" s="84"/>
      <c r="U672" s="84"/>
      <c r="V672" s="84"/>
      <c r="W672" s="84"/>
      <c r="X672" s="84"/>
      <c r="Y672" s="84"/>
      <c r="Z672" s="84"/>
    </row>
    <row r="673" spans="1:26" ht="12" customHeight="1">
      <c r="A673" s="84"/>
      <c r="B673" s="84"/>
      <c r="C673" s="84"/>
      <c r="D673" s="84"/>
      <c r="E673" s="84"/>
      <c r="F673" s="84"/>
      <c r="G673" s="84"/>
      <c r="H673" s="84"/>
      <c r="I673" s="84"/>
      <c r="J673" s="84"/>
      <c r="K673" s="84"/>
      <c r="L673" s="84"/>
      <c r="M673" s="84"/>
      <c r="N673" s="84"/>
      <c r="O673" s="84"/>
      <c r="P673" s="84"/>
      <c r="Q673" s="84"/>
      <c r="R673" s="84"/>
      <c r="S673" s="84"/>
      <c r="T673" s="84"/>
      <c r="U673" s="84"/>
      <c r="V673" s="84"/>
      <c r="W673" s="84"/>
      <c r="X673" s="84"/>
      <c r="Y673" s="84"/>
      <c r="Z673" s="84"/>
    </row>
    <row r="674" spans="1:26" ht="12" customHeight="1">
      <c r="A674" s="84"/>
      <c r="B674" s="84"/>
      <c r="C674" s="84"/>
      <c r="D674" s="84"/>
      <c r="E674" s="84"/>
      <c r="F674" s="84"/>
      <c r="G674" s="84"/>
      <c r="H674" s="84"/>
      <c r="I674" s="84"/>
      <c r="J674" s="84"/>
      <c r="K674" s="84"/>
      <c r="L674" s="84"/>
      <c r="M674" s="84"/>
      <c r="N674" s="84"/>
      <c r="O674" s="84"/>
      <c r="P674" s="84"/>
      <c r="Q674" s="84"/>
      <c r="R674" s="84"/>
      <c r="S674" s="84"/>
      <c r="T674" s="84"/>
      <c r="U674" s="84"/>
      <c r="V674" s="84"/>
      <c r="W674" s="84"/>
      <c r="X674" s="84"/>
      <c r="Y674" s="84"/>
      <c r="Z674" s="84"/>
    </row>
    <row r="675" spans="1:26" ht="12" customHeight="1">
      <c r="A675" s="84"/>
      <c r="B675" s="84"/>
      <c r="C675" s="84"/>
      <c r="D675" s="84"/>
      <c r="E675" s="84"/>
      <c r="F675" s="84"/>
      <c r="G675" s="84"/>
      <c r="H675" s="84"/>
      <c r="I675" s="84"/>
      <c r="J675" s="84"/>
      <c r="K675" s="84"/>
      <c r="L675" s="84"/>
      <c r="M675" s="84"/>
      <c r="N675" s="84"/>
      <c r="O675" s="84"/>
      <c r="P675" s="84"/>
      <c r="Q675" s="84"/>
      <c r="R675" s="84"/>
      <c r="S675" s="84"/>
      <c r="T675" s="84"/>
      <c r="U675" s="84"/>
      <c r="V675" s="84"/>
      <c r="W675" s="84"/>
      <c r="X675" s="84"/>
      <c r="Y675" s="84"/>
      <c r="Z675" s="84"/>
    </row>
    <row r="676" spans="1:26" ht="12" customHeight="1">
      <c r="A676" s="84"/>
      <c r="B676" s="84"/>
      <c r="C676" s="84"/>
      <c r="D676" s="84"/>
      <c r="E676" s="84"/>
      <c r="F676" s="84"/>
      <c r="G676" s="84"/>
      <c r="H676" s="84"/>
      <c r="I676" s="84"/>
      <c r="J676" s="84"/>
      <c r="K676" s="84"/>
      <c r="L676" s="84"/>
      <c r="M676" s="84"/>
      <c r="N676" s="84"/>
      <c r="O676" s="84"/>
      <c r="P676" s="84"/>
      <c r="Q676" s="84"/>
      <c r="R676" s="84"/>
      <c r="S676" s="84"/>
      <c r="T676" s="84"/>
      <c r="U676" s="84"/>
      <c r="V676" s="84"/>
      <c r="W676" s="84"/>
      <c r="X676" s="84"/>
      <c r="Y676" s="84"/>
      <c r="Z676" s="84"/>
    </row>
    <row r="677" spans="1:26" ht="12" customHeight="1">
      <c r="A677" s="84"/>
      <c r="B677" s="84"/>
      <c r="C677" s="84"/>
      <c r="D677" s="84"/>
      <c r="E677" s="84"/>
      <c r="F677" s="84"/>
      <c r="G677" s="84"/>
      <c r="H677" s="84"/>
      <c r="I677" s="84"/>
      <c r="J677" s="84"/>
      <c r="K677" s="84"/>
      <c r="L677" s="84"/>
      <c r="M677" s="84"/>
      <c r="N677" s="84"/>
      <c r="O677" s="84"/>
      <c r="P677" s="84"/>
      <c r="Q677" s="84"/>
      <c r="R677" s="84"/>
      <c r="S677" s="84"/>
      <c r="T677" s="84"/>
      <c r="U677" s="84"/>
      <c r="V677" s="84"/>
      <c r="W677" s="84"/>
      <c r="X677" s="84"/>
      <c r="Y677" s="84"/>
      <c r="Z677" s="84"/>
    </row>
    <row r="678" spans="1:26" ht="12" customHeight="1">
      <c r="A678" s="84"/>
      <c r="B678" s="84"/>
      <c r="C678" s="84"/>
      <c r="D678" s="84"/>
      <c r="E678" s="84"/>
      <c r="F678" s="84"/>
      <c r="G678" s="84"/>
      <c r="H678" s="84"/>
      <c r="I678" s="84"/>
      <c r="J678" s="84"/>
      <c r="K678" s="84"/>
      <c r="L678" s="84"/>
      <c r="M678" s="84"/>
      <c r="N678" s="84"/>
      <c r="O678" s="84"/>
      <c r="P678" s="84"/>
      <c r="Q678" s="84"/>
      <c r="R678" s="84"/>
      <c r="S678" s="84"/>
      <c r="T678" s="84"/>
      <c r="U678" s="84"/>
      <c r="V678" s="84"/>
      <c r="W678" s="84"/>
      <c r="X678" s="84"/>
      <c r="Y678" s="84"/>
      <c r="Z678" s="84"/>
    </row>
    <row r="679" spans="1:26" ht="12" customHeight="1">
      <c r="A679" s="84"/>
      <c r="B679" s="84"/>
      <c r="C679" s="84"/>
      <c r="D679" s="84"/>
      <c r="E679" s="84"/>
      <c r="F679" s="84"/>
      <c r="G679" s="84"/>
      <c r="H679" s="84"/>
      <c r="I679" s="84"/>
      <c r="J679" s="84"/>
      <c r="K679" s="84"/>
      <c r="L679" s="84"/>
      <c r="M679" s="84"/>
      <c r="N679" s="84"/>
      <c r="O679" s="84"/>
      <c r="P679" s="84"/>
      <c r="Q679" s="84"/>
      <c r="R679" s="84"/>
      <c r="S679" s="84"/>
      <c r="T679" s="84"/>
      <c r="U679" s="84"/>
      <c r="V679" s="84"/>
      <c r="W679" s="84"/>
      <c r="X679" s="84"/>
      <c r="Y679" s="84"/>
      <c r="Z679" s="84"/>
    </row>
    <row r="680" spans="1:26" ht="12" customHeight="1">
      <c r="A680" s="84"/>
      <c r="B680" s="84"/>
      <c r="C680" s="84"/>
      <c r="D680" s="84"/>
      <c r="E680" s="84"/>
      <c r="F680" s="84"/>
      <c r="G680" s="84"/>
      <c r="H680" s="84"/>
      <c r="I680" s="84"/>
      <c r="J680" s="84"/>
      <c r="K680" s="84"/>
      <c r="L680" s="84"/>
      <c r="M680" s="84"/>
      <c r="N680" s="84"/>
      <c r="O680" s="84"/>
      <c r="P680" s="84"/>
      <c r="Q680" s="84"/>
      <c r="R680" s="84"/>
      <c r="S680" s="84"/>
      <c r="T680" s="84"/>
      <c r="U680" s="84"/>
      <c r="V680" s="84"/>
      <c r="W680" s="84"/>
      <c r="X680" s="84"/>
      <c r="Y680" s="84"/>
      <c r="Z680" s="84"/>
    </row>
    <row r="681" spans="1:26" ht="12" customHeight="1">
      <c r="A681" s="84"/>
      <c r="B681" s="84"/>
      <c r="C681" s="84"/>
      <c r="D681" s="84"/>
      <c r="E681" s="84"/>
      <c r="F681" s="84"/>
      <c r="G681" s="84"/>
      <c r="H681" s="84"/>
      <c r="I681" s="84"/>
      <c r="J681" s="84"/>
      <c r="K681" s="84"/>
      <c r="L681" s="84"/>
      <c r="M681" s="84"/>
      <c r="N681" s="84"/>
      <c r="O681" s="84"/>
      <c r="P681" s="84"/>
      <c r="Q681" s="84"/>
      <c r="R681" s="84"/>
      <c r="S681" s="84"/>
      <c r="T681" s="84"/>
      <c r="U681" s="84"/>
      <c r="V681" s="84"/>
      <c r="W681" s="84"/>
      <c r="X681" s="84"/>
      <c r="Y681" s="84"/>
      <c r="Z681" s="84"/>
    </row>
    <row r="682" spans="1:26" ht="12" customHeight="1">
      <c r="A682" s="84"/>
      <c r="B682" s="84"/>
      <c r="C682" s="84"/>
      <c r="D682" s="84"/>
      <c r="E682" s="84"/>
      <c r="F682" s="84"/>
      <c r="G682" s="84"/>
      <c r="H682" s="84"/>
      <c r="I682" s="84"/>
      <c r="J682" s="84"/>
      <c r="K682" s="84"/>
      <c r="L682" s="84"/>
      <c r="M682" s="84"/>
      <c r="N682" s="84"/>
      <c r="O682" s="84"/>
      <c r="P682" s="84"/>
      <c r="Q682" s="84"/>
      <c r="R682" s="84"/>
      <c r="S682" s="84"/>
      <c r="T682" s="84"/>
      <c r="U682" s="84"/>
      <c r="V682" s="84"/>
      <c r="W682" s="84"/>
      <c r="X682" s="84"/>
      <c r="Y682" s="84"/>
      <c r="Z682" s="84"/>
    </row>
    <row r="683" spans="1:26" ht="12" customHeight="1">
      <c r="A683" s="84"/>
      <c r="B683" s="84"/>
      <c r="C683" s="84"/>
      <c r="D683" s="84"/>
      <c r="E683" s="84"/>
      <c r="F683" s="84"/>
      <c r="G683" s="84"/>
      <c r="H683" s="84"/>
      <c r="I683" s="84"/>
      <c r="J683" s="84"/>
      <c r="K683" s="84"/>
      <c r="L683" s="84"/>
      <c r="M683" s="84"/>
      <c r="N683" s="84"/>
      <c r="O683" s="84"/>
      <c r="P683" s="84"/>
      <c r="Q683" s="84"/>
      <c r="R683" s="84"/>
      <c r="S683" s="84"/>
      <c r="T683" s="84"/>
      <c r="U683" s="84"/>
      <c r="V683" s="84"/>
      <c r="W683" s="84"/>
      <c r="X683" s="84"/>
      <c r="Y683" s="84"/>
      <c r="Z683" s="84"/>
    </row>
    <row r="684" spans="1:26" ht="12" customHeight="1">
      <c r="A684" s="84"/>
      <c r="B684" s="84"/>
      <c r="C684" s="84"/>
      <c r="D684" s="84"/>
      <c r="E684" s="84"/>
      <c r="F684" s="84"/>
      <c r="G684" s="84"/>
      <c r="H684" s="84"/>
      <c r="I684" s="84"/>
      <c r="J684" s="84"/>
      <c r="K684" s="84"/>
      <c r="L684" s="84"/>
      <c r="M684" s="84"/>
      <c r="N684" s="84"/>
      <c r="O684" s="84"/>
      <c r="P684" s="84"/>
      <c r="Q684" s="84"/>
      <c r="R684" s="84"/>
      <c r="S684" s="84"/>
      <c r="T684" s="84"/>
      <c r="U684" s="84"/>
      <c r="V684" s="84"/>
      <c r="W684" s="84"/>
      <c r="X684" s="84"/>
      <c r="Y684" s="84"/>
      <c r="Z684" s="84"/>
    </row>
    <row r="685" spans="1:26" ht="12" customHeight="1">
      <c r="A685" s="84"/>
      <c r="B685" s="84"/>
      <c r="C685" s="84"/>
      <c r="D685" s="84"/>
      <c r="E685" s="84"/>
      <c r="F685" s="84"/>
      <c r="G685" s="84"/>
      <c r="H685" s="84"/>
      <c r="I685" s="84"/>
      <c r="J685" s="84"/>
      <c r="K685" s="84"/>
      <c r="L685" s="84"/>
      <c r="M685" s="84"/>
      <c r="N685" s="84"/>
      <c r="O685" s="84"/>
      <c r="P685" s="84"/>
      <c r="Q685" s="84"/>
      <c r="R685" s="84"/>
      <c r="S685" s="84"/>
      <c r="T685" s="84"/>
      <c r="U685" s="84"/>
      <c r="V685" s="84"/>
      <c r="W685" s="84"/>
      <c r="X685" s="84"/>
      <c r="Y685" s="84"/>
      <c r="Z685" s="84"/>
    </row>
    <row r="686" spans="1:26" ht="12" customHeight="1">
      <c r="A686" s="84"/>
      <c r="B686" s="84"/>
      <c r="C686" s="84"/>
      <c r="D686" s="84"/>
      <c r="E686" s="84"/>
      <c r="F686" s="84"/>
      <c r="G686" s="84"/>
      <c r="H686" s="84"/>
      <c r="I686" s="84"/>
      <c r="J686" s="84"/>
      <c r="K686" s="84"/>
      <c r="L686" s="84"/>
      <c r="M686" s="84"/>
      <c r="N686" s="84"/>
      <c r="O686" s="84"/>
      <c r="P686" s="84"/>
      <c r="Q686" s="84"/>
      <c r="R686" s="84"/>
      <c r="S686" s="84"/>
      <c r="T686" s="84"/>
      <c r="U686" s="84"/>
      <c r="V686" s="84"/>
      <c r="W686" s="84"/>
      <c r="X686" s="84"/>
      <c r="Y686" s="84"/>
      <c r="Z686" s="84"/>
    </row>
    <row r="687" spans="1:26" ht="12" customHeight="1">
      <c r="A687" s="84"/>
      <c r="B687" s="84"/>
      <c r="C687" s="84"/>
      <c r="D687" s="84"/>
      <c r="E687" s="84"/>
      <c r="F687" s="84"/>
      <c r="G687" s="84"/>
      <c r="H687" s="84"/>
      <c r="I687" s="84"/>
      <c r="J687" s="84"/>
      <c r="K687" s="84"/>
      <c r="L687" s="84"/>
      <c r="M687" s="84"/>
      <c r="N687" s="84"/>
      <c r="O687" s="84"/>
      <c r="P687" s="84"/>
      <c r="Q687" s="84"/>
      <c r="R687" s="84"/>
      <c r="S687" s="84"/>
      <c r="T687" s="84"/>
      <c r="U687" s="84"/>
      <c r="V687" s="84"/>
      <c r="W687" s="84"/>
      <c r="X687" s="84"/>
      <c r="Y687" s="84"/>
      <c r="Z687" s="84"/>
    </row>
    <row r="688" spans="1:26" ht="12" customHeight="1">
      <c r="A688" s="84"/>
      <c r="B688" s="84"/>
      <c r="C688" s="84"/>
      <c r="D688" s="84"/>
      <c r="E688" s="84"/>
      <c r="F688" s="84"/>
      <c r="G688" s="84"/>
      <c r="H688" s="84"/>
      <c r="I688" s="84"/>
      <c r="J688" s="84"/>
      <c r="K688" s="84"/>
      <c r="L688" s="84"/>
      <c r="M688" s="84"/>
      <c r="N688" s="84"/>
      <c r="O688" s="84"/>
      <c r="P688" s="84"/>
      <c r="Q688" s="84"/>
      <c r="R688" s="84"/>
      <c r="S688" s="84"/>
      <c r="T688" s="84"/>
      <c r="U688" s="84"/>
      <c r="V688" s="84"/>
      <c r="W688" s="84"/>
      <c r="X688" s="84"/>
      <c r="Y688" s="84"/>
      <c r="Z688" s="84"/>
    </row>
    <row r="689" spans="1:26" ht="12" customHeight="1">
      <c r="A689" s="84"/>
      <c r="B689" s="84"/>
      <c r="C689" s="84"/>
      <c r="D689" s="84"/>
      <c r="E689" s="84"/>
      <c r="F689" s="84"/>
      <c r="G689" s="84"/>
      <c r="H689" s="84"/>
      <c r="I689" s="84"/>
      <c r="J689" s="84"/>
      <c r="K689" s="84"/>
      <c r="L689" s="84"/>
      <c r="M689" s="84"/>
      <c r="N689" s="84"/>
      <c r="O689" s="84"/>
      <c r="P689" s="84"/>
      <c r="Q689" s="84"/>
      <c r="R689" s="84"/>
      <c r="S689" s="84"/>
      <c r="T689" s="84"/>
      <c r="U689" s="84"/>
      <c r="V689" s="84"/>
      <c r="W689" s="84"/>
      <c r="X689" s="84"/>
      <c r="Y689" s="84"/>
      <c r="Z689" s="84"/>
    </row>
    <row r="690" spans="1:26" ht="12" customHeight="1">
      <c r="A690" s="84"/>
      <c r="B690" s="84"/>
      <c r="C690" s="84"/>
      <c r="D690" s="84"/>
      <c r="E690" s="84"/>
      <c r="F690" s="84"/>
      <c r="G690" s="84"/>
      <c r="H690" s="84"/>
      <c r="I690" s="84"/>
      <c r="J690" s="84"/>
      <c r="K690" s="84"/>
      <c r="L690" s="84"/>
      <c r="M690" s="84"/>
      <c r="N690" s="84"/>
      <c r="O690" s="84"/>
      <c r="P690" s="84"/>
      <c r="Q690" s="84"/>
      <c r="R690" s="84"/>
      <c r="S690" s="84"/>
      <c r="T690" s="84"/>
      <c r="U690" s="84"/>
      <c r="V690" s="84"/>
      <c r="W690" s="84"/>
      <c r="X690" s="84"/>
      <c r="Y690" s="84"/>
      <c r="Z690" s="84"/>
    </row>
    <row r="691" spans="1:26" ht="12" customHeight="1">
      <c r="A691" s="84"/>
      <c r="B691" s="84"/>
      <c r="C691" s="84"/>
      <c r="D691" s="84"/>
      <c r="E691" s="84"/>
      <c r="F691" s="84"/>
      <c r="G691" s="84"/>
      <c r="H691" s="84"/>
      <c r="I691" s="84"/>
      <c r="J691" s="84"/>
      <c r="K691" s="84"/>
      <c r="L691" s="84"/>
      <c r="M691" s="84"/>
      <c r="N691" s="84"/>
      <c r="O691" s="84"/>
      <c r="P691" s="84"/>
      <c r="Q691" s="84"/>
      <c r="R691" s="84"/>
      <c r="S691" s="84"/>
      <c r="T691" s="84"/>
      <c r="U691" s="84"/>
      <c r="V691" s="84"/>
      <c r="W691" s="84"/>
      <c r="X691" s="84"/>
      <c r="Y691" s="84"/>
      <c r="Z691" s="84"/>
    </row>
    <row r="692" spans="1:26" ht="12" customHeight="1">
      <c r="A692" s="84"/>
      <c r="B692" s="84"/>
      <c r="C692" s="84"/>
      <c r="D692" s="84"/>
      <c r="E692" s="84"/>
      <c r="F692" s="84"/>
      <c r="G692" s="84"/>
      <c r="H692" s="84"/>
      <c r="I692" s="84"/>
      <c r="J692" s="84"/>
      <c r="K692" s="84"/>
      <c r="L692" s="84"/>
      <c r="M692" s="84"/>
      <c r="N692" s="84"/>
      <c r="O692" s="84"/>
      <c r="P692" s="84"/>
      <c r="Q692" s="84"/>
      <c r="R692" s="84"/>
      <c r="S692" s="84"/>
      <c r="T692" s="84"/>
      <c r="U692" s="84"/>
      <c r="V692" s="84"/>
      <c r="W692" s="84"/>
      <c r="X692" s="84"/>
      <c r="Y692" s="84"/>
      <c r="Z692" s="84"/>
    </row>
    <row r="693" spans="1:26" ht="12" customHeight="1">
      <c r="A693" s="84"/>
      <c r="B693" s="84"/>
      <c r="C693" s="84"/>
      <c r="D693" s="84"/>
      <c r="E693" s="84"/>
      <c r="F693" s="84"/>
      <c r="G693" s="84"/>
      <c r="H693" s="84"/>
      <c r="I693" s="84"/>
      <c r="J693" s="84"/>
      <c r="K693" s="84"/>
      <c r="L693" s="84"/>
      <c r="M693" s="84"/>
      <c r="N693" s="84"/>
      <c r="O693" s="84"/>
      <c r="P693" s="84"/>
      <c r="Q693" s="84"/>
      <c r="R693" s="84"/>
      <c r="S693" s="84"/>
      <c r="T693" s="84"/>
      <c r="U693" s="84"/>
      <c r="V693" s="84"/>
      <c r="W693" s="84"/>
      <c r="X693" s="84"/>
      <c r="Y693" s="84"/>
      <c r="Z693" s="84"/>
    </row>
    <row r="694" spans="1:26" ht="12" customHeight="1">
      <c r="A694" s="84"/>
      <c r="B694" s="84"/>
      <c r="C694" s="84"/>
      <c r="D694" s="84"/>
      <c r="E694" s="84"/>
      <c r="F694" s="84"/>
      <c r="G694" s="84"/>
      <c r="H694" s="84"/>
      <c r="I694" s="84"/>
      <c r="J694" s="84"/>
      <c r="K694" s="84"/>
      <c r="L694" s="84"/>
      <c r="M694" s="84"/>
      <c r="N694" s="84"/>
      <c r="O694" s="84"/>
      <c r="P694" s="84"/>
      <c r="Q694" s="84"/>
      <c r="R694" s="84"/>
      <c r="S694" s="84"/>
      <c r="T694" s="84"/>
      <c r="U694" s="84"/>
      <c r="V694" s="84"/>
      <c r="W694" s="84"/>
      <c r="X694" s="84"/>
      <c r="Y694" s="84"/>
      <c r="Z694" s="84"/>
    </row>
    <row r="695" spans="1:26" ht="12" customHeight="1">
      <c r="A695" s="84"/>
      <c r="B695" s="84"/>
      <c r="C695" s="84"/>
      <c r="D695" s="84"/>
      <c r="E695" s="84"/>
      <c r="F695" s="84"/>
      <c r="G695" s="84"/>
      <c r="H695" s="84"/>
      <c r="I695" s="84"/>
      <c r="J695" s="84"/>
      <c r="K695" s="84"/>
      <c r="L695" s="84"/>
      <c r="M695" s="84"/>
      <c r="N695" s="84"/>
      <c r="O695" s="84"/>
      <c r="P695" s="84"/>
      <c r="Q695" s="84"/>
      <c r="R695" s="84"/>
      <c r="S695" s="84"/>
      <c r="T695" s="84"/>
      <c r="U695" s="84"/>
      <c r="V695" s="84"/>
      <c r="W695" s="84"/>
      <c r="X695" s="84"/>
      <c r="Y695" s="84"/>
      <c r="Z695" s="84"/>
    </row>
    <row r="696" spans="1:26" ht="12" customHeight="1">
      <c r="A696" s="84"/>
      <c r="B696" s="84"/>
      <c r="C696" s="84"/>
      <c r="D696" s="84"/>
      <c r="E696" s="84"/>
      <c r="F696" s="84"/>
      <c r="G696" s="84"/>
      <c r="H696" s="84"/>
      <c r="I696" s="84"/>
      <c r="J696" s="84"/>
      <c r="K696" s="84"/>
      <c r="L696" s="84"/>
      <c r="M696" s="84"/>
      <c r="N696" s="84"/>
      <c r="O696" s="84"/>
      <c r="P696" s="84"/>
      <c r="Q696" s="84"/>
      <c r="R696" s="84"/>
      <c r="S696" s="84"/>
      <c r="T696" s="84"/>
      <c r="U696" s="84"/>
      <c r="V696" s="84"/>
      <c r="W696" s="84"/>
      <c r="X696" s="84"/>
      <c r="Y696" s="84"/>
      <c r="Z696" s="84"/>
    </row>
    <row r="697" spans="1:26" ht="12" customHeight="1">
      <c r="A697" s="84"/>
      <c r="B697" s="84"/>
      <c r="C697" s="84"/>
      <c r="D697" s="84"/>
      <c r="E697" s="84"/>
      <c r="F697" s="84"/>
      <c r="G697" s="84"/>
      <c r="H697" s="84"/>
      <c r="I697" s="84"/>
      <c r="J697" s="84"/>
      <c r="K697" s="84"/>
      <c r="L697" s="84"/>
      <c r="M697" s="84"/>
      <c r="N697" s="84"/>
      <c r="O697" s="84"/>
      <c r="P697" s="84"/>
      <c r="Q697" s="84"/>
      <c r="R697" s="84"/>
      <c r="S697" s="84"/>
      <c r="T697" s="84"/>
      <c r="U697" s="84"/>
      <c r="V697" s="84"/>
      <c r="W697" s="84"/>
      <c r="X697" s="84"/>
      <c r="Y697" s="84"/>
      <c r="Z697" s="84"/>
    </row>
    <row r="698" spans="1:26" ht="12" customHeight="1">
      <c r="A698" s="84"/>
      <c r="B698" s="84"/>
      <c r="C698" s="84"/>
      <c r="D698" s="84"/>
      <c r="E698" s="84"/>
      <c r="F698" s="84"/>
      <c r="G698" s="84"/>
      <c r="H698" s="84"/>
      <c r="I698" s="84"/>
      <c r="J698" s="84"/>
      <c r="K698" s="84"/>
      <c r="L698" s="84"/>
      <c r="M698" s="84"/>
      <c r="N698" s="84"/>
      <c r="O698" s="84"/>
      <c r="P698" s="84"/>
      <c r="Q698" s="84"/>
      <c r="R698" s="84"/>
      <c r="S698" s="84"/>
      <c r="T698" s="84"/>
      <c r="U698" s="84"/>
      <c r="V698" s="84"/>
      <c r="W698" s="84"/>
      <c r="X698" s="84"/>
      <c r="Y698" s="84"/>
      <c r="Z698" s="84"/>
    </row>
    <row r="699" spans="1:26" ht="12" customHeight="1">
      <c r="A699" s="84"/>
      <c r="B699" s="84"/>
      <c r="C699" s="84"/>
      <c r="D699" s="84"/>
      <c r="E699" s="84"/>
      <c r="F699" s="84"/>
      <c r="G699" s="84"/>
      <c r="H699" s="84"/>
      <c r="I699" s="84"/>
      <c r="J699" s="84"/>
      <c r="K699" s="84"/>
      <c r="L699" s="84"/>
      <c r="M699" s="84"/>
      <c r="N699" s="84"/>
      <c r="O699" s="84"/>
      <c r="P699" s="84"/>
      <c r="Q699" s="84"/>
      <c r="R699" s="84"/>
      <c r="S699" s="84"/>
      <c r="T699" s="84"/>
      <c r="U699" s="84"/>
      <c r="V699" s="84"/>
      <c r="W699" s="84"/>
      <c r="X699" s="84"/>
      <c r="Y699" s="84"/>
      <c r="Z699" s="84"/>
    </row>
    <row r="700" spans="1:26" ht="12" customHeight="1">
      <c r="A700" s="84"/>
      <c r="B700" s="84"/>
      <c r="C700" s="84"/>
      <c r="D700" s="84"/>
      <c r="E700" s="84"/>
      <c r="F700" s="84"/>
      <c r="G700" s="84"/>
      <c r="H700" s="84"/>
      <c r="I700" s="84"/>
      <c r="J700" s="84"/>
      <c r="K700" s="84"/>
      <c r="L700" s="84"/>
      <c r="M700" s="84"/>
      <c r="N700" s="84"/>
      <c r="O700" s="84"/>
      <c r="P700" s="84"/>
      <c r="Q700" s="84"/>
      <c r="R700" s="84"/>
      <c r="S700" s="84"/>
      <c r="T700" s="84"/>
      <c r="U700" s="84"/>
      <c r="V700" s="84"/>
      <c r="W700" s="84"/>
      <c r="X700" s="84"/>
      <c r="Y700" s="84"/>
      <c r="Z700" s="84"/>
    </row>
    <row r="701" spans="1:26" ht="12" customHeight="1">
      <c r="A701" s="84"/>
      <c r="B701" s="84"/>
      <c r="C701" s="84"/>
      <c r="D701" s="84"/>
      <c r="E701" s="84"/>
      <c r="F701" s="84"/>
      <c r="G701" s="84"/>
      <c r="H701" s="84"/>
      <c r="I701" s="84"/>
      <c r="J701" s="84"/>
      <c r="K701" s="84"/>
      <c r="L701" s="84"/>
      <c r="M701" s="84"/>
      <c r="N701" s="84"/>
      <c r="O701" s="84"/>
      <c r="P701" s="84"/>
      <c r="Q701" s="84"/>
      <c r="R701" s="84"/>
      <c r="S701" s="84"/>
      <c r="T701" s="84"/>
      <c r="U701" s="84"/>
      <c r="V701" s="84"/>
      <c r="W701" s="84"/>
      <c r="X701" s="84"/>
      <c r="Y701" s="84"/>
      <c r="Z701" s="84"/>
    </row>
    <row r="702" spans="1:26" ht="12" customHeight="1">
      <c r="A702" s="84"/>
      <c r="B702" s="84"/>
      <c r="C702" s="84"/>
      <c r="D702" s="84"/>
      <c r="E702" s="84"/>
      <c r="F702" s="84"/>
      <c r="G702" s="84"/>
      <c r="H702" s="84"/>
      <c r="I702" s="84"/>
      <c r="J702" s="84"/>
      <c r="K702" s="84"/>
      <c r="L702" s="84"/>
      <c r="M702" s="84"/>
      <c r="N702" s="84"/>
      <c r="O702" s="84"/>
      <c r="P702" s="84"/>
      <c r="Q702" s="84"/>
      <c r="R702" s="84"/>
      <c r="S702" s="84"/>
      <c r="T702" s="84"/>
      <c r="U702" s="84"/>
      <c r="V702" s="84"/>
      <c r="W702" s="84"/>
      <c r="X702" s="84"/>
      <c r="Y702" s="84"/>
      <c r="Z702" s="84"/>
    </row>
    <row r="703" spans="1:26" ht="12" customHeight="1">
      <c r="A703" s="84"/>
      <c r="B703" s="84"/>
      <c r="C703" s="84"/>
      <c r="D703" s="84"/>
      <c r="E703" s="84"/>
      <c r="F703" s="84"/>
      <c r="G703" s="84"/>
      <c r="H703" s="84"/>
      <c r="I703" s="84"/>
      <c r="J703" s="84"/>
      <c r="K703" s="84"/>
      <c r="L703" s="84"/>
      <c r="M703" s="84"/>
      <c r="N703" s="84"/>
      <c r="O703" s="84"/>
      <c r="P703" s="84"/>
      <c r="Q703" s="84"/>
      <c r="R703" s="84"/>
      <c r="S703" s="84"/>
      <c r="T703" s="84"/>
      <c r="U703" s="84"/>
      <c r="V703" s="84"/>
      <c r="W703" s="84"/>
      <c r="X703" s="84"/>
      <c r="Y703" s="84"/>
      <c r="Z703" s="84"/>
    </row>
    <row r="704" spans="1:26" ht="12" customHeight="1">
      <c r="A704" s="84"/>
      <c r="B704" s="84"/>
      <c r="C704" s="84"/>
      <c r="D704" s="84"/>
      <c r="E704" s="84"/>
      <c r="F704" s="84"/>
      <c r="G704" s="84"/>
      <c r="H704" s="84"/>
      <c r="I704" s="84"/>
      <c r="J704" s="84"/>
      <c r="K704" s="84"/>
      <c r="L704" s="84"/>
      <c r="M704" s="84"/>
      <c r="N704" s="84"/>
      <c r="O704" s="84"/>
      <c r="P704" s="84"/>
      <c r="Q704" s="84"/>
      <c r="R704" s="84"/>
      <c r="S704" s="84"/>
      <c r="T704" s="84"/>
      <c r="U704" s="84"/>
      <c r="V704" s="84"/>
      <c r="W704" s="84"/>
      <c r="X704" s="84"/>
      <c r="Y704" s="84"/>
      <c r="Z704" s="84"/>
    </row>
    <row r="705" spans="1:26" ht="12" customHeight="1">
      <c r="A705" s="84"/>
      <c r="B705" s="84"/>
      <c r="C705" s="84"/>
      <c r="D705" s="84"/>
      <c r="E705" s="84"/>
      <c r="F705" s="84"/>
      <c r="G705" s="84"/>
      <c r="H705" s="84"/>
      <c r="I705" s="84"/>
      <c r="J705" s="84"/>
      <c r="K705" s="84"/>
      <c r="L705" s="84"/>
      <c r="M705" s="84"/>
      <c r="N705" s="84"/>
      <c r="O705" s="84"/>
      <c r="P705" s="84"/>
      <c r="Q705" s="84"/>
      <c r="R705" s="84"/>
      <c r="S705" s="84"/>
      <c r="T705" s="84"/>
      <c r="U705" s="84"/>
      <c r="V705" s="84"/>
      <c r="W705" s="84"/>
      <c r="X705" s="84"/>
      <c r="Y705" s="84"/>
      <c r="Z705" s="84"/>
    </row>
    <row r="706" spans="1:26" ht="12" customHeight="1">
      <c r="A706" s="84"/>
      <c r="B706" s="84"/>
      <c r="C706" s="84"/>
      <c r="D706" s="84"/>
      <c r="E706" s="84"/>
      <c r="F706" s="84"/>
      <c r="G706" s="84"/>
      <c r="H706" s="84"/>
      <c r="I706" s="84"/>
      <c r="J706" s="84"/>
      <c r="K706" s="84"/>
      <c r="L706" s="84"/>
      <c r="M706" s="84"/>
      <c r="N706" s="84"/>
      <c r="O706" s="84"/>
      <c r="P706" s="84"/>
      <c r="Q706" s="84"/>
      <c r="R706" s="84"/>
      <c r="S706" s="84"/>
      <c r="T706" s="84"/>
      <c r="U706" s="84"/>
      <c r="V706" s="84"/>
      <c r="W706" s="84"/>
      <c r="X706" s="84"/>
      <c r="Y706" s="84"/>
      <c r="Z706" s="84"/>
    </row>
    <row r="707" spans="1:26" ht="12" customHeight="1">
      <c r="A707" s="84"/>
      <c r="B707" s="84"/>
      <c r="C707" s="84"/>
      <c r="D707" s="84"/>
      <c r="E707" s="84"/>
      <c r="F707" s="84"/>
      <c r="G707" s="84"/>
      <c r="H707" s="84"/>
      <c r="I707" s="84"/>
      <c r="J707" s="84"/>
      <c r="K707" s="84"/>
      <c r="L707" s="84"/>
      <c r="M707" s="84"/>
      <c r="N707" s="84"/>
      <c r="O707" s="84"/>
      <c r="P707" s="84"/>
      <c r="Q707" s="84"/>
      <c r="R707" s="84"/>
      <c r="S707" s="84"/>
      <c r="T707" s="84"/>
      <c r="U707" s="84"/>
      <c r="V707" s="84"/>
      <c r="W707" s="84"/>
      <c r="X707" s="84"/>
      <c r="Y707" s="84"/>
      <c r="Z707" s="84"/>
    </row>
    <row r="708" spans="1:26" ht="12" customHeight="1">
      <c r="A708" s="84"/>
      <c r="B708" s="84"/>
      <c r="C708" s="84"/>
      <c r="D708" s="84"/>
      <c r="E708" s="84"/>
      <c r="F708" s="84"/>
      <c r="G708" s="84"/>
      <c r="H708" s="84"/>
      <c r="I708" s="84"/>
      <c r="J708" s="84"/>
      <c r="K708" s="84"/>
      <c r="L708" s="84"/>
      <c r="M708" s="84"/>
      <c r="N708" s="84"/>
      <c r="O708" s="84"/>
      <c r="P708" s="84"/>
      <c r="Q708" s="84"/>
      <c r="R708" s="84"/>
      <c r="S708" s="84"/>
      <c r="T708" s="84"/>
      <c r="U708" s="84"/>
      <c r="V708" s="84"/>
      <c r="W708" s="84"/>
      <c r="X708" s="84"/>
      <c r="Y708" s="84"/>
      <c r="Z708" s="84"/>
    </row>
    <row r="709" spans="1:26" ht="12" customHeight="1">
      <c r="A709" s="84"/>
      <c r="B709" s="84"/>
      <c r="C709" s="84"/>
      <c r="D709" s="84"/>
      <c r="E709" s="84"/>
      <c r="F709" s="84"/>
      <c r="G709" s="84"/>
      <c r="H709" s="84"/>
      <c r="I709" s="84"/>
      <c r="J709" s="84"/>
      <c r="K709" s="84"/>
      <c r="L709" s="84"/>
      <c r="M709" s="84"/>
      <c r="N709" s="84"/>
      <c r="O709" s="84"/>
      <c r="P709" s="84"/>
      <c r="Q709" s="84"/>
      <c r="R709" s="84"/>
      <c r="S709" s="84"/>
      <c r="T709" s="84"/>
      <c r="U709" s="84"/>
      <c r="V709" s="84"/>
      <c r="W709" s="84"/>
      <c r="X709" s="84"/>
      <c r="Y709" s="84"/>
      <c r="Z709" s="84"/>
    </row>
    <row r="710" spans="1:26" ht="12" customHeight="1">
      <c r="A710" s="84"/>
      <c r="B710" s="84"/>
      <c r="C710" s="84"/>
      <c r="D710" s="84"/>
      <c r="E710" s="84"/>
      <c r="F710" s="84"/>
      <c r="G710" s="84"/>
      <c r="H710" s="84"/>
      <c r="I710" s="84"/>
      <c r="J710" s="84"/>
      <c r="K710" s="84"/>
      <c r="L710" s="84"/>
      <c r="M710" s="84"/>
      <c r="N710" s="84"/>
      <c r="O710" s="84"/>
      <c r="P710" s="84"/>
      <c r="Q710" s="84"/>
      <c r="R710" s="84"/>
      <c r="S710" s="84"/>
      <c r="T710" s="84"/>
      <c r="U710" s="84"/>
      <c r="V710" s="84"/>
      <c r="W710" s="84"/>
      <c r="X710" s="84"/>
      <c r="Y710" s="84"/>
      <c r="Z710" s="84"/>
    </row>
    <row r="711" spans="1:26" ht="12" customHeight="1">
      <c r="A711" s="84"/>
      <c r="B711" s="84"/>
      <c r="C711" s="84"/>
      <c r="D711" s="84"/>
      <c r="E711" s="84"/>
      <c r="F711" s="84"/>
      <c r="G711" s="84"/>
      <c r="H711" s="84"/>
      <c r="I711" s="84"/>
      <c r="J711" s="84"/>
      <c r="K711" s="84"/>
      <c r="L711" s="84"/>
      <c r="M711" s="84"/>
      <c r="N711" s="84"/>
      <c r="O711" s="84"/>
      <c r="P711" s="84"/>
      <c r="Q711" s="84"/>
      <c r="R711" s="84"/>
      <c r="S711" s="84"/>
      <c r="T711" s="84"/>
      <c r="U711" s="84"/>
      <c r="V711" s="84"/>
      <c r="W711" s="84"/>
      <c r="X711" s="84"/>
      <c r="Y711" s="84"/>
      <c r="Z711" s="84"/>
    </row>
    <row r="712" spans="1:26" ht="12" customHeight="1">
      <c r="A712" s="84"/>
      <c r="B712" s="84"/>
      <c r="C712" s="84"/>
      <c r="D712" s="84"/>
      <c r="E712" s="84"/>
      <c r="F712" s="84"/>
      <c r="G712" s="84"/>
      <c r="H712" s="84"/>
      <c r="I712" s="84"/>
      <c r="J712" s="84"/>
      <c r="K712" s="84"/>
      <c r="L712" s="84"/>
      <c r="M712" s="84"/>
      <c r="N712" s="84"/>
      <c r="O712" s="84"/>
      <c r="P712" s="84"/>
      <c r="Q712" s="84"/>
      <c r="R712" s="84"/>
      <c r="S712" s="84"/>
      <c r="T712" s="84"/>
      <c r="U712" s="84"/>
      <c r="V712" s="84"/>
      <c r="W712" s="84"/>
      <c r="X712" s="84"/>
      <c r="Y712" s="84"/>
      <c r="Z712" s="84"/>
    </row>
    <row r="713" spans="1:26" ht="12" customHeight="1">
      <c r="A713" s="84"/>
      <c r="B713" s="84"/>
      <c r="C713" s="84"/>
      <c r="D713" s="84"/>
      <c r="E713" s="84"/>
      <c r="F713" s="84"/>
      <c r="G713" s="84"/>
      <c r="H713" s="84"/>
      <c r="I713" s="84"/>
      <c r="J713" s="84"/>
      <c r="K713" s="84"/>
      <c r="L713" s="84"/>
      <c r="M713" s="84"/>
      <c r="N713" s="84"/>
      <c r="O713" s="84"/>
      <c r="P713" s="84"/>
      <c r="Q713" s="84"/>
      <c r="R713" s="84"/>
      <c r="S713" s="84"/>
      <c r="T713" s="84"/>
      <c r="U713" s="84"/>
      <c r="V713" s="84"/>
      <c r="W713" s="84"/>
      <c r="X713" s="84"/>
      <c r="Y713" s="84"/>
      <c r="Z713" s="84"/>
    </row>
    <row r="714" spans="1:26" ht="12" customHeight="1">
      <c r="A714" s="84"/>
      <c r="B714" s="84"/>
      <c r="C714" s="84"/>
      <c r="D714" s="84"/>
      <c r="E714" s="84"/>
      <c r="F714" s="84"/>
      <c r="G714" s="84"/>
      <c r="H714" s="84"/>
      <c r="I714" s="84"/>
      <c r="J714" s="84"/>
      <c r="K714" s="84"/>
      <c r="L714" s="84"/>
      <c r="M714" s="84"/>
      <c r="N714" s="84"/>
      <c r="O714" s="84"/>
      <c r="P714" s="84"/>
      <c r="Q714" s="84"/>
      <c r="R714" s="84"/>
      <c r="S714" s="84"/>
      <c r="T714" s="84"/>
      <c r="U714" s="84"/>
      <c r="V714" s="84"/>
      <c r="W714" s="84"/>
      <c r="X714" s="84"/>
      <c r="Y714" s="84"/>
      <c r="Z714" s="84"/>
    </row>
    <row r="715" spans="1:26" ht="12" customHeight="1">
      <c r="A715" s="84"/>
      <c r="B715" s="84"/>
      <c r="C715" s="84"/>
      <c r="D715" s="84"/>
      <c r="E715" s="84"/>
      <c r="F715" s="84"/>
      <c r="G715" s="84"/>
      <c r="H715" s="84"/>
      <c r="I715" s="84"/>
      <c r="J715" s="84"/>
      <c r="K715" s="84"/>
      <c r="L715" s="84"/>
      <c r="M715" s="84"/>
      <c r="N715" s="84"/>
      <c r="O715" s="84"/>
      <c r="P715" s="84"/>
      <c r="Q715" s="84"/>
      <c r="R715" s="84"/>
      <c r="S715" s="84"/>
      <c r="T715" s="84"/>
      <c r="U715" s="84"/>
      <c r="V715" s="84"/>
      <c r="W715" s="84"/>
      <c r="X715" s="84"/>
      <c r="Y715" s="84"/>
      <c r="Z715" s="84"/>
    </row>
    <row r="716" spans="1:26" ht="12" customHeight="1">
      <c r="A716" s="84"/>
      <c r="B716" s="84"/>
      <c r="C716" s="84"/>
      <c r="D716" s="84"/>
      <c r="E716" s="84"/>
      <c r="F716" s="84"/>
      <c r="G716" s="84"/>
      <c r="H716" s="84"/>
      <c r="I716" s="84"/>
      <c r="J716" s="84"/>
      <c r="K716" s="84"/>
      <c r="L716" s="84"/>
      <c r="M716" s="84"/>
      <c r="N716" s="84"/>
      <c r="O716" s="84"/>
      <c r="P716" s="84"/>
      <c r="Q716" s="84"/>
      <c r="R716" s="84"/>
      <c r="S716" s="84"/>
      <c r="T716" s="84"/>
      <c r="U716" s="84"/>
      <c r="V716" s="84"/>
      <c r="W716" s="84"/>
      <c r="X716" s="84"/>
      <c r="Y716" s="84"/>
      <c r="Z716" s="84"/>
    </row>
    <row r="717" spans="1:26" ht="12" customHeight="1">
      <c r="A717" s="84"/>
      <c r="B717" s="84"/>
      <c r="C717" s="84"/>
      <c r="D717" s="84"/>
      <c r="E717" s="84"/>
      <c r="F717" s="84"/>
      <c r="G717" s="84"/>
      <c r="H717" s="84"/>
      <c r="I717" s="84"/>
      <c r="J717" s="84"/>
      <c r="K717" s="84"/>
      <c r="L717" s="84"/>
      <c r="M717" s="84"/>
      <c r="N717" s="84"/>
      <c r="O717" s="84"/>
      <c r="P717" s="84"/>
      <c r="Q717" s="84"/>
      <c r="R717" s="84"/>
      <c r="S717" s="84"/>
      <c r="T717" s="84"/>
      <c r="U717" s="84"/>
      <c r="V717" s="84"/>
      <c r="W717" s="84"/>
      <c r="X717" s="84"/>
      <c r="Y717" s="84"/>
      <c r="Z717" s="84"/>
    </row>
    <row r="718" spans="1:26" ht="12" customHeight="1">
      <c r="A718" s="84"/>
      <c r="B718" s="84"/>
      <c r="C718" s="84"/>
      <c r="D718" s="84"/>
      <c r="E718" s="84"/>
      <c r="F718" s="84"/>
      <c r="G718" s="84"/>
      <c r="H718" s="84"/>
      <c r="I718" s="84"/>
      <c r="J718" s="84"/>
      <c r="K718" s="84"/>
      <c r="L718" s="84"/>
      <c r="M718" s="84"/>
      <c r="N718" s="84"/>
      <c r="O718" s="84"/>
      <c r="P718" s="84"/>
      <c r="Q718" s="84"/>
      <c r="R718" s="84"/>
      <c r="S718" s="84"/>
      <c r="T718" s="84"/>
      <c r="U718" s="84"/>
      <c r="V718" s="84"/>
      <c r="W718" s="84"/>
      <c r="X718" s="84"/>
      <c r="Y718" s="84"/>
      <c r="Z718" s="84"/>
    </row>
    <row r="719" spans="1:26" ht="12" customHeight="1">
      <c r="A719" s="84"/>
      <c r="B719" s="84"/>
      <c r="C719" s="84"/>
      <c r="D719" s="84"/>
      <c r="E719" s="84"/>
      <c r="F719" s="84"/>
      <c r="G719" s="84"/>
      <c r="H719" s="84"/>
      <c r="I719" s="84"/>
      <c r="J719" s="84"/>
      <c r="K719" s="84"/>
      <c r="L719" s="84"/>
      <c r="M719" s="84"/>
      <c r="N719" s="84"/>
      <c r="O719" s="84"/>
      <c r="P719" s="84"/>
      <c r="Q719" s="84"/>
      <c r="R719" s="84"/>
      <c r="S719" s="84"/>
      <c r="T719" s="84"/>
      <c r="U719" s="84"/>
      <c r="V719" s="84"/>
      <c r="W719" s="84"/>
      <c r="X719" s="84"/>
      <c r="Y719" s="84"/>
      <c r="Z719" s="84"/>
    </row>
    <row r="720" spans="1:26" ht="12" customHeight="1">
      <c r="A720" s="84"/>
      <c r="B720" s="84"/>
      <c r="C720" s="84"/>
      <c r="D720" s="84"/>
      <c r="E720" s="84"/>
      <c r="F720" s="84"/>
      <c r="G720" s="84"/>
      <c r="H720" s="84"/>
      <c r="I720" s="84"/>
      <c r="J720" s="84"/>
      <c r="K720" s="84"/>
      <c r="L720" s="84"/>
      <c r="M720" s="84"/>
      <c r="N720" s="84"/>
      <c r="O720" s="84"/>
      <c r="P720" s="84"/>
      <c r="Q720" s="84"/>
      <c r="R720" s="84"/>
      <c r="S720" s="84"/>
      <c r="T720" s="84"/>
      <c r="U720" s="84"/>
      <c r="V720" s="84"/>
      <c r="W720" s="84"/>
      <c r="X720" s="84"/>
      <c r="Y720" s="84"/>
      <c r="Z720" s="84"/>
    </row>
    <row r="721" spans="1:26" ht="12" customHeight="1">
      <c r="A721" s="84"/>
      <c r="B721" s="84"/>
      <c r="C721" s="84"/>
      <c r="D721" s="84"/>
      <c r="E721" s="84"/>
      <c r="F721" s="84"/>
      <c r="G721" s="84"/>
      <c r="H721" s="84"/>
      <c r="I721" s="84"/>
      <c r="J721" s="84"/>
      <c r="K721" s="84"/>
      <c r="L721" s="84"/>
      <c r="M721" s="84"/>
      <c r="N721" s="84"/>
      <c r="O721" s="84"/>
      <c r="P721" s="84"/>
      <c r="Q721" s="84"/>
      <c r="R721" s="84"/>
      <c r="S721" s="84"/>
      <c r="T721" s="84"/>
      <c r="U721" s="84"/>
      <c r="V721" s="84"/>
      <c r="W721" s="84"/>
      <c r="X721" s="84"/>
      <c r="Y721" s="84"/>
      <c r="Z721" s="84"/>
    </row>
    <row r="722" spans="1:26" ht="12" customHeight="1">
      <c r="A722" s="84"/>
      <c r="B722" s="84"/>
      <c r="C722" s="84"/>
      <c r="D722" s="84"/>
      <c r="E722" s="84"/>
      <c r="F722" s="84"/>
      <c r="G722" s="84"/>
      <c r="H722" s="84"/>
      <c r="I722" s="84"/>
      <c r="J722" s="84"/>
      <c r="K722" s="84"/>
      <c r="L722" s="84"/>
      <c r="M722" s="84"/>
      <c r="N722" s="84"/>
      <c r="O722" s="84"/>
      <c r="P722" s="84"/>
      <c r="Q722" s="84"/>
      <c r="R722" s="84"/>
      <c r="S722" s="84"/>
      <c r="T722" s="84"/>
      <c r="U722" s="84"/>
      <c r="V722" s="84"/>
      <c r="W722" s="84"/>
      <c r="X722" s="84"/>
      <c r="Y722" s="84"/>
      <c r="Z722" s="84"/>
    </row>
    <row r="723" spans="1:26" ht="12" customHeight="1">
      <c r="A723" s="84"/>
      <c r="B723" s="84"/>
      <c r="C723" s="84"/>
      <c r="D723" s="84"/>
      <c r="E723" s="84"/>
      <c r="F723" s="84"/>
      <c r="G723" s="84"/>
      <c r="H723" s="84"/>
      <c r="I723" s="84"/>
      <c r="J723" s="84"/>
      <c r="K723" s="84"/>
      <c r="L723" s="84"/>
      <c r="M723" s="84"/>
      <c r="N723" s="84"/>
      <c r="O723" s="84"/>
      <c r="P723" s="84"/>
      <c r="Q723" s="84"/>
      <c r="R723" s="84"/>
      <c r="S723" s="84"/>
      <c r="T723" s="84"/>
      <c r="U723" s="84"/>
      <c r="V723" s="84"/>
      <c r="W723" s="84"/>
      <c r="X723" s="84"/>
      <c r="Y723" s="84"/>
      <c r="Z723" s="84"/>
    </row>
    <row r="724" spans="1:26" ht="12" customHeight="1">
      <c r="A724" s="84"/>
      <c r="B724" s="84"/>
      <c r="C724" s="84"/>
      <c r="D724" s="84"/>
      <c r="E724" s="84"/>
      <c r="F724" s="84"/>
      <c r="G724" s="84"/>
      <c r="H724" s="84"/>
      <c r="I724" s="84"/>
      <c r="J724" s="84"/>
      <c r="K724" s="84"/>
      <c r="L724" s="84"/>
      <c r="M724" s="84"/>
      <c r="N724" s="84"/>
      <c r="O724" s="84"/>
      <c r="P724" s="84"/>
      <c r="Q724" s="84"/>
      <c r="R724" s="84"/>
      <c r="S724" s="84"/>
      <c r="T724" s="84"/>
      <c r="U724" s="84"/>
      <c r="V724" s="84"/>
      <c r="W724" s="84"/>
      <c r="X724" s="84"/>
      <c r="Y724" s="84"/>
      <c r="Z724" s="84"/>
    </row>
    <row r="725" spans="1:26" ht="12" customHeight="1">
      <c r="A725" s="84"/>
      <c r="B725" s="84"/>
      <c r="C725" s="84"/>
      <c r="D725" s="84"/>
      <c r="E725" s="84"/>
      <c r="F725" s="84"/>
      <c r="G725" s="84"/>
      <c r="H725" s="84"/>
      <c r="I725" s="84"/>
      <c r="J725" s="84"/>
      <c r="K725" s="84"/>
      <c r="L725" s="84"/>
      <c r="M725" s="84"/>
      <c r="N725" s="84"/>
      <c r="O725" s="84"/>
      <c r="P725" s="84"/>
      <c r="Q725" s="84"/>
      <c r="R725" s="84"/>
      <c r="S725" s="84"/>
      <c r="T725" s="84"/>
      <c r="U725" s="84"/>
      <c r="V725" s="84"/>
      <c r="W725" s="84"/>
      <c r="X725" s="84"/>
      <c r="Y725" s="84"/>
      <c r="Z725" s="84"/>
    </row>
    <row r="726" spans="1:26" ht="12" customHeight="1">
      <c r="A726" s="84"/>
      <c r="B726" s="84"/>
      <c r="C726" s="84"/>
      <c r="D726" s="84"/>
      <c r="E726" s="84"/>
      <c r="F726" s="84"/>
      <c r="G726" s="84"/>
      <c r="H726" s="84"/>
      <c r="I726" s="84"/>
      <c r="J726" s="84"/>
      <c r="K726" s="84"/>
      <c r="L726" s="84"/>
      <c r="M726" s="84"/>
      <c r="N726" s="84"/>
      <c r="O726" s="84"/>
      <c r="P726" s="84"/>
      <c r="Q726" s="84"/>
      <c r="R726" s="84"/>
      <c r="S726" s="84"/>
      <c r="T726" s="84"/>
      <c r="U726" s="84"/>
      <c r="V726" s="84"/>
      <c r="W726" s="84"/>
      <c r="X726" s="84"/>
      <c r="Y726" s="84"/>
      <c r="Z726" s="84"/>
    </row>
    <row r="727" spans="1:26" ht="12" customHeight="1">
      <c r="A727" s="84"/>
      <c r="B727" s="84"/>
      <c r="C727" s="84"/>
      <c r="D727" s="84"/>
      <c r="E727" s="84"/>
      <c r="F727" s="84"/>
      <c r="G727" s="84"/>
      <c r="H727" s="84"/>
      <c r="I727" s="84"/>
      <c r="J727" s="84"/>
      <c r="K727" s="84"/>
      <c r="L727" s="84"/>
      <c r="M727" s="84"/>
      <c r="N727" s="84"/>
      <c r="O727" s="84"/>
      <c r="P727" s="84"/>
      <c r="Q727" s="84"/>
      <c r="R727" s="84"/>
      <c r="S727" s="84"/>
      <c r="T727" s="84"/>
      <c r="U727" s="84"/>
      <c r="V727" s="84"/>
      <c r="W727" s="84"/>
      <c r="X727" s="84"/>
      <c r="Y727" s="84"/>
      <c r="Z727" s="84"/>
    </row>
    <row r="728" spans="1:26" ht="12" customHeight="1">
      <c r="A728" s="84"/>
      <c r="B728" s="84"/>
      <c r="C728" s="84"/>
      <c r="D728" s="84"/>
      <c r="E728" s="84"/>
      <c r="F728" s="84"/>
      <c r="G728" s="84"/>
      <c r="H728" s="84"/>
      <c r="I728" s="84"/>
      <c r="J728" s="84"/>
      <c r="K728" s="84"/>
      <c r="L728" s="84"/>
      <c r="M728" s="84"/>
      <c r="N728" s="84"/>
      <c r="O728" s="84"/>
      <c r="P728" s="84"/>
      <c r="Q728" s="84"/>
      <c r="R728" s="84"/>
      <c r="S728" s="84"/>
      <c r="T728" s="84"/>
      <c r="U728" s="84"/>
      <c r="V728" s="84"/>
      <c r="W728" s="84"/>
      <c r="X728" s="84"/>
      <c r="Y728" s="84"/>
      <c r="Z728" s="84"/>
    </row>
    <row r="729" spans="1:26" ht="12" customHeight="1">
      <c r="A729" s="84"/>
      <c r="B729" s="84"/>
      <c r="C729" s="84"/>
      <c r="D729" s="84"/>
      <c r="E729" s="84"/>
      <c r="F729" s="84"/>
      <c r="G729" s="84"/>
      <c r="H729" s="84"/>
      <c r="I729" s="84"/>
      <c r="J729" s="84"/>
      <c r="K729" s="84"/>
      <c r="L729" s="84"/>
      <c r="M729" s="84"/>
      <c r="N729" s="84"/>
      <c r="O729" s="84"/>
      <c r="P729" s="84"/>
      <c r="Q729" s="84"/>
      <c r="R729" s="84"/>
      <c r="S729" s="84"/>
      <c r="T729" s="84"/>
      <c r="U729" s="84"/>
      <c r="V729" s="84"/>
      <c r="W729" s="84"/>
      <c r="X729" s="84"/>
      <c r="Y729" s="84"/>
      <c r="Z729" s="84"/>
    </row>
    <row r="730" spans="1:26" ht="12" customHeight="1">
      <c r="A730" s="84"/>
      <c r="B730" s="84"/>
      <c r="C730" s="84"/>
      <c r="D730" s="84"/>
      <c r="E730" s="84"/>
      <c r="F730" s="84"/>
      <c r="G730" s="84"/>
      <c r="H730" s="84"/>
      <c r="I730" s="84"/>
      <c r="J730" s="84"/>
      <c r="K730" s="84"/>
      <c r="L730" s="84"/>
      <c r="M730" s="84"/>
      <c r="N730" s="84"/>
      <c r="O730" s="84"/>
      <c r="P730" s="84"/>
      <c r="Q730" s="84"/>
      <c r="R730" s="84"/>
      <c r="S730" s="84"/>
      <c r="T730" s="84"/>
      <c r="U730" s="84"/>
      <c r="V730" s="84"/>
      <c r="W730" s="84"/>
      <c r="X730" s="84"/>
      <c r="Y730" s="84"/>
      <c r="Z730" s="84"/>
    </row>
    <row r="731" spans="1:26" ht="12" customHeight="1">
      <c r="A731" s="84"/>
      <c r="B731" s="84"/>
      <c r="C731" s="84"/>
      <c r="D731" s="84"/>
      <c r="E731" s="84"/>
      <c r="F731" s="84"/>
      <c r="G731" s="84"/>
      <c r="H731" s="84"/>
      <c r="I731" s="84"/>
      <c r="J731" s="84"/>
      <c r="K731" s="84"/>
      <c r="L731" s="84"/>
      <c r="M731" s="84"/>
      <c r="N731" s="84"/>
      <c r="O731" s="84"/>
      <c r="P731" s="84"/>
      <c r="Q731" s="84"/>
      <c r="R731" s="84"/>
      <c r="S731" s="84"/>
      <c r="T731" s="84"/>
      <c r="U731" s="84"/>
      <c r="V731" s="84"/>
      <c r="W731" s="84"/>
      <c r="X731" s="84"/>
      <c r="Y731" s="84"/>
      <c r="Z731" s="84"/>
    </row>
    <row r="732" spans="1:26" ht="12" customHeight="1">
      <c r="A732" s="84"/>
      <c r="B732" s="84"/>
      <c r="C732" s="84"/>
      <c r="D732" s="84"/>
      <c r="E732" s="84"/>
      <c r="F732" s="84"/>
      <c r="G732" s="84"/>
      <c r="H732" s="84"/>
      <c r="I732" s="84"/>
      <c r="J732" s="84"/>
      <c r="K732" s="84"/>
      <c r="L732" s="84"/>
      <c r="M732" s="84"/>
      <c r="N732" s="84"/>
      <c r="O732" s="84"/>
      <c r="P732" s="84"/>
      <c r="Q732" s="84"/>
      <c r="R732" s="84"/>
      <c r="S732" s="84"/>
      <c r="T732" s="84"/>
      <c r="U732" s="84"/>
      <c r="V732" s="84"/>
      <c r="W732" s="84"/>
      <c r="X732" s="84"/>
      <c r="Y732" s="84"/>
      <c r="Z732" s="84"/>
    </row>
    <row r="733" spans="1:26" ht="12" customHeight="1">
      <c r="A733" s="84"/>
      <c r="B733" s="84"/>
      <c r="C733" s="84"/>
      <c r="D733" s="84"/>
      <c r="E733" s="84"/>
      <c r="F733" s="84"/>
      <c r="G733" s="84"/>
      <c r="H733" s="84"/>
      <c r="I733" s="84"/>
      <c r="J733" s="84"/>
      <c r="K733" s="84"/>
      <c r="L733" s="84"/>
      <c r="M733" s="84"/>
      <c r="N733" s="84"/>
      <c r="O733" s="84"/>
      <c r="P733" s="84"/>
      <c r="Q733" s="84"/>
      <c r="R733" s="84"/>
      <c r="S733" s="84"/>
      <c r="T733" s="84"/>
      <c r="U733" s="84"/>
      <c r="V733" s="84"/>
      <c r="W733" s="84"/>
      <c r="X733" s="84"/>
      <c r="Y733" s="84"/>
      <c r="Z733" s="84"/>
    </row>
    <row r="734" spans="1:26" ht="12" customHeight="1">
      <c r="A734" s="84"/>
      <c r="B734" s="84"/>
      <c r="C734" s="84"/>
      <c r="D734" s="84"/>
      <c r="E734" s="84"/>
      <c r="F734" s="84"/>
      <c r="G734" s="84"/>
      <c r="H734" s="84"/>
      <c r="I734" s="84"/>
      <c r="J734" s="84"/>
      <c r="K734" s="84"/>
      <c r="L734" s="84"/>
      <c r="M734" s="84"/>
      <c r="N734" s="84"/>
      <c r="O734" s="84"/>
      <c r="P734" s="84"/>
      <c r="Q734" s="84"/>
      <c r="R734" s="84"/>
      <c r="S734" s="84"/>
      <c r="T734" s="84"/>
      <c r="U734" s="84"/>
      <c r="V734" s="84"/>
      <c r="W734" s="84"/>
      <c r="X734" s="84"/>
      <c r="Y734" s="84"/>
      <c r="Z734" s="84"/>
    </row>
    <row r="735" spans="1:26" ht="12" customHeight="1">
      <c r="A735" s="84"/>
      <c r="B735" s="84"/>
      <c r="C735" s="84"/>
      <c r="D735" s="84"/>
      <c r="E735" s="84"/>
      <c r="F735" s="84"/>
      <c r="G735" s="84"/>
      <c r="H735" s="84"/>
      <c r="I735" s="84"/>
      <c r="J735" s="84"/>
      <c r="K735" s="84"/>
      <c r="L735" s="84"/>
      <c r="M735" s="84"/>
      <c r="N735" s="84"/>
      <c r="O735" s="84"/>
      <c r="P735" s="84"/>
      <c r="Q735" s="84"/>
      <c r="R735" s="84"/>
      <c r="S735" s="84"/>
      <c r="T735" s="84"/>
      <c r="U735" s="84"/>
      <c r="V735" s="84"/>
      <c r="W735" s="84"/>
      <c r="X735" s="84"/>
      <c r="Y735" s="84"/>
      <c r="Z735" s="84"/>
    </row>
    <row r="736" spans="1:26" ht="12" customHeight="1">
      <c r="A736" s="84"/>
      <c r="B736" s="84"/>
      <c r="C736" s="84"/>
      <c r="D736" s="84"/>
      <c r="E736" s="84"/>
      <c r="F736" s="84"/>
      <c r="G736" s="84"/>
      <c r="H736" s="84"/>
      <c r="I736" s="84"/>
      <c r="J736" s="84"/>
      <c r="K736" s="84"/>
      <c r="L736" s="84"/>
      <c r="M736" s="84"/>
      <c r="N736" s="84"/>
      <c r="O736" s="84"/>
      <c r="P736" s="84"/>
      <c r="Q736" s="84"/>
      <c r="R736" s="84"/>
      <c r="S736" s="84"/>
      <c r="T736" s="84"/>
      <c r="U736" s="84"/>
      <c r="V736" s="84"/>
      <c r="W736" s="84"/>
      <c r="X736" s="84"/>
      <c r="Y736" s="84"/>
      <c r="Z736" s="84"/>
    </row>
    <row r="737" spans="1:26" ht="12" customHeight="1">
      <c r="A737" s="84"/>
      <c r="B737" s="84"/>
      <c r="C737" s="84"/>
      <c r="D737" s="84"/>
      <c r="E737" s="84"/>
      <c r="F737" s="84"/>
      <c r="G737" s="84"/>
      <c r="H737" s="84"/>
      <c r="I737" s="84"/>
      <c r="J737" s="84"/>
      <c r="K737" s="84"/>
      <c r="L737" s="84"/>
      <c r="M737" s="84"/>
      <c r="N737" s="84"/>
      <c r="O737" s="84"/>
      <c r="P737" s="84"/>
      <c r="Q737" s="84"/>
      <c r="R737" s="84"/>
      <c r="S737" s="84"/>
      <c r="T737" s="84"/>
      <c r="U737" s="84"/>
      <c r="V737" s="84"/>
      <c r="W737" s="84"/>
      <c r="X737" s="84"/>
      <c r="Y737" s="84"/>
      <c r="Z737" s="84"/>
    </row>
    <row r="738" spans="1:26" ht="12" customHeight="1">
      <c r="A738" s="84"/>
      <c r="B738" s="84"/>
      <c r="C738" s="84"/>
      <c r="D738" s="84"/>
      <c r="E738" s="84"/>
      <c r="F738" s="84"/>
      <c r="G738" s="84"/>
      <c r="H738" s="84"/>
      <c r="I738" s="84"/>
      <c r="J738" s="84"/>
      <c r="K738" s="84"/>
      <c r="L738" s="84"/>
      <c r="M738" s="84"/>
      <c r="N738" s="84"/>
      <c r="O738" s="84"/>
      <c r="P738" s="84"/>
      <c r="Q738" s="84"/>
      <c r="R738" s="84"/>
      <c r="S738" s="84"/>
      <c r="T738" s="84"/>
      <c r="U738" s="84"/>
      <c r="V738" s="84"/>
      <c r="W738" s="84"/>
      <c r="X738" s="84"/>
      <c r="Y738" s="84"/>
      <c r="Z738" s="84"/>
    </row>
    <row r="739" spans="1:26" ht="12" customHeight="1">
      <c r="A739" s="84"/>
      <c r="B739" s="84"/>
      <c r="C739" s="84"/>
      <c r="D739" s="84"/>
      <c r="E739" s="84"/>
      <c r="F739" s="84"/>
      <c r="G739" s="84"/>
      <c r="H739" s="84"/>
      <c r="I739" s="84"/>
      <c r="J739" s="84"/>
      <c r="K739" s="84"/>
      <c r="L739" s="84"/>
      <c r="M739" s="84"/>
      <c r="N739" s="84"/>
      <c r="O739" s="84"/>
      <c r="P739" s="84"/>
      <c r="Q739" s="84"/>
      <c r="R739" s="84"/>
      <c r="S739" s="84"/>
      <c r="T739" s="84"/>
      <c r="U739" s="84"/>
      <c r="V739" s="84"/>
      <c r="W739" s="84"/>
      <c r="X739" s="84"/>
      <c r="Y739" s="84"/>
      <c r="Z739" s="84"/>
    </row>
    <row r="740" spans="1:26" ht="12" customHeight="1">
      <c r="A740" s="84"/>
      <c r="B740" s="84"/>
      <c r="C740" s="84"/>
      <c r="D740" s="84"/>
      <c r="E740" s="84"/>
      <c r="F740" s="84"/>
      <c r="G740" s="84"/>
      <c r="H740" s="84"/>
      <c r="I740" s="84"/>
      <c r="J740" s="84"/>
      <c r="K740" s="84"/>
      <c r="L740" s="84"/>
      <c r="M740" s="84"/>
      <c r="N740" s="84"/>
      <c r="O740" s="84"/>
      <c r="P740" s="84"/>
      <c r="Q740" s="84"/>
      <c r="R740" s="84"/>
      <c r="S740" s="84"/>
      <c r="T740" s="84"/>
      <c r="U740" s="84"/>
      <c r="V740" s="84"/>
      <c r="W740" s="84"/>
      <c r="X740" s="84"/>
      <c r="Y740" s="84"/>
      <c r="Z740" s="84"/>
    </row>
    <row r="741" spans="1:26" ht="12" customHeight="1">
      <c r="A741" s="84"/>
      <c r="B741" s="84"/>
      <c r="C741" s="84"/>
      <c r="D741" s="84"/>
      <c r="E741" s="84"/>
      <c r="F741" s="84"/>
      <c r="G741" s="84"/>
      <c r="H741" s="84"/>
      <c r="I741" s="84"/>
      <c r="J741" s="84"/>
      <c r="K741" s="84"/>
      <c r="L741" s="84"/>
      <c r="M741" s="84"/>
      <c r="N741" s="84"/>
      <c r="O741" s="84"/>
      <c r="P741" s="84"/>
      <c r="Q741" s="84"/>
      <c r="R741" s="84"/>
      <c r="S741" s="84"/>
      <c r="T741" s="84"/>
      <c r="U741" s="84"/>
      <c r="V741" s="84"/>
      <c r="W741" s="84"/>
      <c r="X741" s="84"/>
      <c r="Y741" s="84"/>
      <c r="Z741" s="84"/>
    </row>
    <row r="742" spans="1:26" ht="12" customHeight="1">
      <c r="A742" s="84"/>
      <c r="B742" s="84"/>
      <c r="C742" s="84"/>
      <c r="D742" s="84"/>
      <c r="E742" s="84"/>
      <c r="F742" s="84"/>
      <c r="G742" s="84"/>
      <c r="H742" s="84"/>
      <c r="I742" s="84"/>
      <c r="J742" s="84"/>
      <c r="K742" s="84"/>
      <c r="L742" s="84"/>
      <c r="M742" s="84"/>
      <c r="N742" s="84"/>
      <c r="O742" s="84"/>
      <c r="P742" s="84"/>
      <c r="Q742" s="84"/>
      <c r="R742" s="84"/>
      <c r="S742" s="84"/>
      <c r="T742" s="84"/>
      <c r="U742" s="84"/>
      <c r="V742" s="84"/>
      <c r="W742" s="84"/>
      <c r="X742" s="84"/>
      <c r="Y742" s="84"/>
      <c r="Z742" s="84"/>
    </row>
    <row r="743" spans="1:26" ht="12" customHeight="1">
      <c r="A743" s="84"/>
      <c r="B743" s="84"/>
      <c r="C743" s="84"/>
      <c r="D743" s="84"/>
      <c r="E743" s="84"/>
      <c r="F743" s="84"/>
      <c r="G743" s="84"/>
      <c r="H743" s="84"/>
      <c r="I743" s="84"/>
      <c r="J743" s="84"/>
      <c r="K743" s="84"/>
      <c r="L743" s="84"/>
      <c r="M743" s="84"/>
      <c r="N743" s="84"/>
      <c r="O743" s="84"/>
      <c r="P743" s="84"/>
      <c r="Q743" s="84"/>
      <c r="R743" s="84"/>
      <c r="S743" s="84"/>
      <c r="T743" s="84"/>
      <c r="U743" s="84"/>
      <c r="V743" s="84"/>
      <c r="W743" s="84"/>
      <c r="X743" s="84"/>
      <c r="Y743" s="84"/>
      <c r="Z743" s="84"/>
    </row>
    <row r="744" spans="1:26" ht="12" customHeight="1">
      <c r="A744" s="84"/>
      <c r="B744" s="84"/>
      <c r="C744" s="84"/>
      <c r="D744" s="84"/>
      <c r="E744" s="84"/>
      <c r="F744" s="84"/>
      <c r="G744" s="84"/>
      <c r="H744" s="84"/>
      <c r="I744" s="84"/>
      <c r="J744" s="84"/>
      <c r="K744" s="84"/>
      <c r="L744" s="84"/>
      <c r="M744" s="84"/>
      <c r="N744" s="84"/>
      <c r="O744" s="84"/>
      <c r="P744" s="84"/>
      <c r="Q744" s="84"/>
      <c r="R744" s="84"/>
      <c r="S744" s="84"/>
      <c r="T744" s="84"/>
      <c r="U744" s="84"/>
      <c r="V744" s="84"/>
      <c r="W744" s="84"/>
      <c r="X744" s="84"/>
      <c r="Y744" s="84"/>
      <c r="Z744" s="84"/>
    </row>
    <row r="745" spans="1:26" ht="12" customHeight="1">
      <c r="A745" s="84"/>
      <c r="B745" s="84"/>
      <c r="C745" s="84"/>
      <c r="D745" s="84"/>
      <c r="E745" s="84"/>
      <c r="F745" s="84"/>
      <c r="G745" s="84"/>
      <c r="H745" s="84"/>
      <c r="I745" s="84"/>
      <c r="J745" s="84"/>
      <c r="K745" s="84"/>
      <c r="L745" s="84"/>
      <c r="M745" s="84"/>
      <c r="N745" s="84"/>
      <c r="O745" s="84"/>
      <c r="P745" s="84"/>
      <c r="Q745" s="84"/>
      <c r="R745" s="84"/>
      <c r="S745" s="84"/>
      <c r="T745" s="84"/>
      <c r="U745" s="84"/>
      <c r="V745" s="84"/>
      <c r="W745" s="84"/>
      <c r="X745" s="84"/>
      <c r="Y745" s="84"/>
      <c r="Z745" s="84"/>
    </row>
    <row r="746" spans="1:26" ht="12" customHeight="1">
      <c r="A746" s="84"/>
      <c r="B746" s="84"/>
      <c r="C746" s="84"/>
      <c r="D746" s="84"/>
      <c r="E746" s="84"/>
      <c r="F746" s="84"/>
      <c r="G746" s="84"/>
      <c r="H746" s="84"/>
      <c r="I746" s="84"/>
      <c r="J746" s="84"/>
      <c r="K746" s="84"/>
      <c r="L746" s="84"/>
      <c r="M746" s="84"/>
      <c r="N746" s="84"/>
      <c r="O746" s="84"/>
      <c r="P746" s="84"/>
      <c r="Q746" s="84"/>
      <c r="R746" s="84"/>
      <c r="S746" s="84"/>
      <c r="T746" s="84"/>
      <c r="U746" s="84"/>
      <c r="V746" s="84"/>
      <c r="W746" s="84"/>
      <c r="X746" s="84"/>
      <c r="Y746" s="84"/>
      <c r="Z746" s="84"/>
    </row>
    <row r="747" spans="1:26" ht="12" customHeight="1">
      <c r="A747" s="84"/>
      <c r="B747" s="84"/>
      <c r="C747" s="84"/>
      <c r="D747" s="84"/>
      <c r="E747" s="84"/>
      <c r="F747" s="84"/>
      <c r="G747" s="84"/>
      <c r="H747" s="84"/>
      <c r="I747" s="84"/>
      <c r="J747" s="84"/>
      <c r="K747" s="84"/>
      <c r="L747" s="84"/>
      <c r="M747" s="84"/>
      <c r="N747" s="84"/>
      <c r="O747" s="84"/>
      <c r="P747" s="84"/>
      <c r="Q747" s="84"/>
      <c r="R747" s="84"/>
      <c r="S747" s="84"/>
      <c r="T747" s="84"/>
      <c r="U747" s="84"/>
      <c r="V747" s="84"/>
      <c r="W747" s="84"/>
      <c r="X747" s="84"/>
      <c r="Y747" s="84"/>
      <c r="Z747" s="84"/>
    </row>
    <row r="748" spans="1:26" ht="12" customHeight="1">
      <c r="A748" s="84"/>
      <c r="B748" s="84"/>
      <c r="C748" s="84"/>
      <c r="D748" s="84"/>
      <c r="E748" s="84"/>
      <c r="F748" s="84"/>
      <c r="G748" s="84"/>
      <c r="H748" s="84"/>
      <c r="I748" s="84"/>
      <c r="J748" s="84"/>
      <c r="K748" s="84"/>
      <c r="L748" s="84"/>
      <c r="M748" s="84"/>
      <c r="N748" s="84"/>
      <c r="O748" s="84"/>
      <c r="P748" s="84"/>
      <c r="Q748" s="84"/>
      <c r="R748" s="84"/>
      <c r="S748" s="84"/>
      <c r="T748" s="84"/>
      <c r="U748" s="84"/>
      <c r="V748" s="84"/>
      <c r="W748" s="84"/>
      <c r="X748" s="84"/>
      <c r="Y748" s="84"/>
      <c r="Z748" s="84"/>
    </row>
    <row r="749" spans="1:26" ht="12" customHeight="1">
      <c r="A749" s="84"/>
      <c r="B749" s="84"/>
      <c r="C749" s="84"/>
      <c r="D749" s="84"/>
      <c r="E749" s="84"/>
      <c r="F749" s="84"/>
      <c r="G749" s="84"/>
      <c r="H749" s="84"/>
      <c r="I749" s="84"/>
      <c r="J749" s="84"/>
      <c r="K749" s="84"/>
      <c r="L749" s="84"/>
      <c r="M749" s="84"/>
      <c r="N749" s="84"/>
      <c r="O749" s="84"/>
      <c r="P749" s="84"/>
      <c r="Q749" s="84"/>
      <c r="R749" s="84"/>
      <c r="S749" s="84"/>
      <c r="T749" s="84"/>
      <c r="U749" s="84"/>
      <c r="V749" s="84"/>
      <c r="W749" s="84"/>
      <c r="X749" s="84"/>
      <c r="Y749" s="84"/>
      <c r="Z749" s="84"/>
    </row>
    <row r="750" spans="1:26" ht="12" customHeight="1">
      <c r="A750" s="84"/>
      <c r="B750" s="84"/>
      <c r="C750" s="84"/>
      <c r="D750" s="84"/>
      <c r="E750" s="84"/>
      <c r="F750" s="84"/>
      <c r="G750" s="84"/>
      <c r="H750" s="84"/>
      <c r="I750" s="84"/>
      <c r="J750" s="84"/>
      <c r="K750" s="84"/>
      <c r="L750" s="84"/>
      <c r="M750" s="84"/>
      <c r="N750" s="84"/>
      <c r="O750" s="84"/>
      <c r="P750" s="84"/>
      <c r="Q750" s="84"/>
      <c r="R750" s="84"/>
      <c r="S750" s="84"/>
      <c r="T750" s="84"/>
      <c r="U750" s="84"/>
      <c r="V750" s="84"/>
      <c r="W750" s="84"/>
      <c r="X750" s="84"/>
      <c r="Y750" s="84"/>
      <c r="Z750" s="84"/>
    </row>
    <row r="751" spans="1:26" ht="12" customHeight="1">
      <c r="A751" s="84"/>
      <c r="B751" s="84"/>
      <c r="C751" s="84"/>
      <c r="D751" s="84"/>
      <c r="E751" s="84"/>
      <c r="F751" s="84"/>
      <c r="G751" s="84"/>
      <c r="H751" s="84"/>
      <c r="I751" s="84"/>
      <c r="J751" s="84"/>
      <c r="K751" s="84"/>
      <c r="L751" s="84"/>
      <c r="M751" s="84"/>
      <c r="N751" s="84"/>
      <c r="O751" s="84"/>
      <c r="P751" s="84"/>
      <c r="Q751" s="84"/>
      <c r="R751" s="84"/>
      <c r="S751" s="84"/>
      <c r="T751" s="84"/>
      <c r="U751" s="84"/>
      <c r="V751" s="84"/>
      <c r="W751" s="84"/>
      <c r="X751" s="84"/>
      <c r="Y751" s="84"/>
      <c r="Z751" s="84"/>
    </row>
    <row r="752" spans="1:26" ht="12" customHeight="1">
      <c r="A752" s="84"/>
      <c r="B752" s="84"/>
      <c r="C752" s="84"/>
      <c r="D752" s="84"/>
      <c r="E752" s="84"/>
      <c r="F752" s="84"/>
      <c r="G752" s="84"/>
      <c r="H752" s="84"/>
      <c r="I752" s="84"/>
      <c r="J752" s="84"/>
      <c r="K752" s="84"/>
      <c r="L752" s="84"/>
      <c r="M752" s="84"/>
      <c r="N752" s="84"/>
      <c r="O752" s="84"/>
      <c r="P752" s="84"/>
      <c r="Q752" s="84"/>
      <c r="R752" s="84"/>
      <c r="S752" s="84"/>
      <c r="T752" s="84"/>
      <c r="U752" s="84"/>
      <c r="V752" s="84"/>
      <c r="W752" s="84"/>
      <c r="X752" s="84"/>
      <c r="Y752" s="84"/>
      <c r="Z752" s="84"/>
    </row>
    <row r="753" spans="1:26" ht="12" customHeight="1">
      <c r="A753" s="84"/>
      <c r="B753" s="84"/>
      <c r="C753" s="84"/>
      <c r="D753" s="84"/>
      <c r="E753" s="84"/>
      <c r="F753" s="84"/>
      <c r="G753" s="84"/>
      <c r="H753" s="84"/>
      <c r="I753" s="84"/>
      <c r="J753" s="84"/>
      <c r="K753" s="84"/>
      <c r="L753" s="84"/>
      <c r="M753" s="84"/>
      <c r="N753" s="84"/>
      <c r="O753" s="84"/>
      <c r="P753" s="84"/>
      <c r="Q753" s="84"/>
      <c r="R753" s="84"/>
      <c r="S753" s="84"/>
      <c r="T753" s="84"/>
      <c r="U753" s="84"/>
      <c r="V753" s="84"/>
      <c r="W753" s="84"/>
      <c r="X753" s="84"/>
      <c r="Y753" s="84"/>
      <c r="Z753" s="84"/>
    </row>
    <row r="754" spans="1:26" ht="12" customHeight="1">
      <c r="A754" s="84"/>
      <c r="B754" s="84"/>
      <c r="C754" s="84"/>
      <c r="D754" s="84"/>
      <c r="E754" s="84"/>
      <c r="F754" s="84"/>
      <c r="G754" s="84"/>
      <c r="H754" s="84"/>
      <c r="I754" s="84"/>
      <c r="J754" s="84"/>
      <c r="K754" s="84"/>
      <c r="L754" s="84"/>
      <c r="M754" s="84"/>
      <c r="N754" s="84"/>
      <c r="O754" s="84"/>
      <c r="P754" s="84"/>
      <c r="Q754" s="84"/>
      <c r="R754" s="84"/>
      <c r="S754" s="84"/>
      <c r="T754" s="84"/>
      <c r="U754" s="84"/>
      <c r="V754" s="84"/>
      <c r="W754" s="84"/>
      <c r="X754" s="84"/>
      <c r="Y754" s="84"/>
      <c r="Z754" s="84"/>
    </row>
    <row r="755" spans="1:26" ht="12" customHeight="1">
      <c r="A755" s="84"/>
      <c r="B755" s="84"/>
      <c r="C755" s="84"/>
      <c r="D755" s="84"/>
      <c r="E755" s="84"/>
      <c r="F755" s="84"/>
      <c r="G755" s="84"/>
      <c r="H755" s="84"/>
      <c r="I755" s="84"/>
      <c r="J755" s="84"/>
      <c r="K755" s="84"/>
      <c r="L755" s="84"/>
      <c r="M755" s="84"/>
      <c r="N755" s="84"/>
      <c r="O755" s="84"/>
      <c r="P755" s="84"/>
      <c r="Q755" s="84"/>
      <c r="R755" s="84"/>
      <c r="S755" s="84"/>
      <c r="T755" s="84"/>
      <c r="U755" s="84"/>
      <c r="V755" s="84"/>
      <c r="W755" s="84"/>
      <c r="X755" s="84"/>
      <c r="Y755" s="84"/>
      <c r="Z755" s="84"/>
    </row>
    <row r="756" spans="1:26" ht="12" customHeight="1">
      <c r="A756" s="84"/>
      <c r="B756" s="84"/>
      <c r="C756" s="84"/>
      <c r="D756" s="84"/>
      <c r="E756" s="84"/>
      <c r="F756" s="84"/>
      <c r="G756" s="84"/>
      <c r="H756" s="84"/>
      <c r="I756" s="84"/>
      <c r="J756" s="84"/>
      <c r="K756" s="84"/>
      <c r="L756" s="84"/>
      <c r="M756" s="84"/>
      <c r="N756" s="84"/>
      <c r="O756" s="84"/>
      <c r="P756" s="84"/>
      <c r="Q756" s="84"/>
      <c r="R756" s="84"/>
      <c r="S756" s="84"/>
      <c r="T756" s="84"/>
      <c r="U756" s="84"/>
      <c r="V756" s="84"/>
      <c r="W756" s="84"/>
      <c r="X756" s="84"/>
      <c r="Y756" s="84"/>
      <c r="Z756" s="84"/>
    </row>
    <row r="757" spans="1:26" ht="12" customHeight="1">
      <c r="A757" s="84"/>
      <c r="B757" s="84"/>
      <c r="C757" s="84"/>
      <c r="D757" s="84"/>
      <c r="E757" s="84"/>
      <c r="F757" s="84"/>
      <c r="G757" s="84"/>
      <c r="H757" s="84"/>
      <c r="I757" s="84"/>
      <c r="J757" s="84"/>
      <c r="K757" s="84"/>
      <c r="L757" s="84"/>
      <c r="M757" s="84"/>
      <c r="N757" s="84"/>
      <c r="O757" s="84"/>
      <c r="P757" s="84"/>
      <c r="Q757" s="84"/>
      <c r="R757" s="84"/>
      <c r="S757" s="84"/>
      <c r="T757" s="84"/>
      <c r="U757" s="84"/>
      <c r="V757" s="84"/>
      <c r="W757" s="84"/>
      <c r="X757" s="84"/>
      <c r="Y757" s="84"/>
      <c r="Z757" s="84"/>
    </row>
    <row r="758" spans="1:26" ht="12" customHeight="1">
      <c r="A758" s="84"/>
      <c r="B758" s="84"/>
      <c r="C758" s="84"/>
      <c r="D758" s="84"/>
      <c r="E758" s="84"/>
      <c r="F758" s="84"/>
      <c r="G758" s="84"/>
      <c r="H758" s="84"/>
      <c r="I758" s="84"/>
      <c r="J758" s="84"/>
      <c r="K758" s="84"/>
      <c r="L758" s="84"/>
      <c r="M758" s="84"/>
      <c r="N758" s="84"/>
      <c r="O758" s="84"/>
      <c r="P758" s="84"/>
      <c r="Q758" s="84"/>
      <c r="R758" s="84"/>
      <c r="S758" s="84"/>
      <c r="T758" s="84"/>
      <c r="U758" s="84"/>
      <c r="V758" s="84"/>
      <c r="W758" s="84"/>
      <c r="X758" s="84"/>
      <c r="Y758" s="84"/>
      <c r="Z758" s="84"/>
    </row>
    <row r="759" spans="1:26" ht="12" customHeight="1">
      <c r="A759" s="84"/>
      <c r="B759" s="84"/>
      <c r="C759" s="84"/>
      <c r="D759" s="84"/>
      <c r="E759" s="84"/>
      <c r="F759" s="84"/>
      <c r="G759" s="84"/>
      <c r="H759" s="84"/>
      <c r="I759" s="84"/>
      <c r="J759" s="84"/>
      <c r="K759" s="84"/>
      <c r="L759" s="84"/>
      <c r="M759" s="84"/>
      <c r="N759" s="84"/>
      <c r="O759" s="84"/>
      <c r="P759" s="84"/>
      <c r="Q759" s="84"/>
      <c r="R759" s="84"/>
      <c r="S759" s="84"/>
      <c r="T759" s="84"/>
      <c r="U759" s="84"/>
      <c r="V759" s="84"/>
      <c r="W759" s="84"/>
      <c r="X759" s="84"/>
      <c r="Y759" s="84"/>
      <c r="Z759" s="84"/>
    </row>
    <row r="760" spans="1:26" ht="12" customHeight="1">
      <c r="A760" s="84"/>
      <c r="B760" s="84"/>
      <c r="C760" s="84"/>
      <c r="D760" s="84"/>
      <c r="E760" s="84"/>
      <c r="F760" s="84"/>
      <c r="G760" s="84"/>
      <c r="H760" s="84"/>
      <c r="I760" s="84"/>
      <c r="J760" s="84"/>
      <c r="K760" s="84"/>
      <c r="L760" s="84"/>
      <c r="M760" s="84"/>
      <c r="N760" s="84"/>
      <c r="O760" s="84"/>
      <c r="P760" s="84"/>
      <c r="Q760" s="84"/>
      <c r="R760" s="84"/>
      <c r="S760" s="84"/>
      <c r="T760" s="84"/>
      <c r="U760" s="84"/>
      <c r="V760" s="84"/>
      <c r="W760" s="84"/>
      <c r="X760" s="84"/>
      <c r="Y760" s="84"/>
      <c r="Z760" s="84"/>
    </row>
    <row r="761" spans="1:26" ht="12" customHeight="1">
      <c r="A761" s="84"/>
      <c r="B761" s="84"/>
      <c r="C761" s="84"/>
      <c r="D761" s="84"/>
      <c r="E761" s="84"/>
      <c r="F761" s="84"/>
      <c r="G761" s="84"/>
      <c r="H761" s="84"/>
      <c r="I761" s="84"/>
      <c r="J761" s="84"/>
      <c r="K761" s="84"/>
      <c r="L761" s="84"/>
      <c r="M761" s="84"/>
      <c r="N761" s="84"/>
      <c r="O761" s="84"/>
      <c r="P761" s="84"/>
      <c r="Q761" s="84"/>
      <c r="R761" s="84"/>
      <c r="S761" s="84"/>
      <c r="T761" s="84"/>
      <c r="U761" s="84"/>
      <c r="V761" s="84"/>
      <c r="W761" s="84"/>
      <c r="X761" s="84"/>
      <c r="Y761" s="84"/>
      <c r="Z761" s="84"/>
    </row>
    <row r="762" spans="1:26" ht="12" customHeight="1">
      <c r="A762" s="84"/>
      <c r="B762" s="84"/>
      <c r="C762" s="84"/>
      <c r="D762" s="84"/>
      <c r="E762" s="84"/>
      <c r="F762" s="84"/>
      <c r="G762" s="84"/>
      <c r="H762" s="84"/>
      <c r="I762" s="84"/>
      <c r="J762" s="84"/>
      <c r="K762" s="84"/>
      <c r="L762" s="84"/>
      <c r="M762" s="84"/>
      <c r="N762" s="84"/>
      <c r="O762" s="84"/>
      <c r="P762" s="84"/>
      <c r="Q762" s="84"/>
      <c r="R762" s="84"/>
      <c r="S762" s="84"/>
      <c r="T762" s="84"/>
      <c r="U762" s="84"/>
      <c r="V762" s="84"/>
      <c r="W762" s="84"/>
      <c r="X762" s="84"/>
      <c r="Y762" s="84"/>
      <c r="Z762" s="84"/>
    </row>
    <row r="763" spans="1:26" ht="12" customHeight="1">
      <c r="A763" s="84"/>
      <c r="B763" s="84"/>
      <c r="C763" s="84"/>
      <c r="D763" s="84"/>
      <c r="E763" s="84"/>
      <c r="F763" s="84"/>
      <c r="G763" s="84"/>
      <c r="H763" s="84"/>
      <c r="I763" s="84"/>
      <c r="J763" s="84"/>
      <c r="K763" s="84"/>
      <c r="L763" s="84"/>
      <c r="M763" s="84"/>
      <c r="N763" s="84"/>
      <c r="O763" s="84"/>
      <c r="P763" s="84"/>
      <c r="Q763" s="84"/>
      <c r="R763" s="84"/>
      <c r="S763" s="84"/>
      <c r="T763" s="84"/>
      <c r="U763" s="84"/>
      <c r="V763" s="84"/>
      <c r="W763" s="84"/>
      <c r="X763" s="84"/>
      <c r="Y763" s="84"/>
      <c r="Z763" s="84"/>
    </row>
    <row r="764" spans="1:26" ht="12" customHeight="1">
      <c r="A764" s="84"/>
      <c r="B764" s="84"/>
      <c r="C764" s="84"/>
      <c r="D764" s="84"/>
      <c r="E764" s="84"/>
      <c r="F764" s="84"/>
      <c r="G764" s="84"/>
      <c r="H764" s="84"/>
      <c r="I764" s="84"/>
      <c r="J764" s="84"/>
      <c r="K764" s="84"/>
      <c r="L764" s="84"/>
      <c r="M764" s="84"/>
      <c r="N764" s="84"/>
      <c r="O764" s="84"/>
      <c r="P764" s="84"/>
      <c r="Q764" s="84"/>
      <c r="R764" s="84"/>
      <c r="S764" s="84"/>
      <c r="T764" s="84"/>
      <c r="U764" s="84"/>
      <c r="V764" s="84"/>
      <c r="W764" s="84"/>
      <c r="X764" s="84"/>
      <c r="Y764" s="84"/>
      <c r="Z764" s="84"/>
    </row>
    <row r="765" spans="1:26" ht="12" customHeight="1">
      <c r="A765" s="84"/>
      <c r="B765" s="84"/>
      <c r="C765" s="84"/>
      <c r="D765" s="84"/>
      <c r="E765" s="84"/>
      <c r="F765" s="84"/>
      <c r="G765" s="84"/>
      <c r="H765" s="84"/>
      <c r="I765" s="84"/>
      <c r="J765" s="84"/>
      <c r="K765" s="84"/>
      <c r="L765" s="84"/>
      <c r="M765" s="84"/>
      <c r="N765" s="84"/>
      <c r="O765" s="84"/>
      <c r="P765" s="84"/>
      <c r="Q765" s="84"/>
      <c r="R765" s="84"/>
      <c r="S765" s="84"/>
      <c r="T765" s="84"/>
      <c r="U765" s="84"/>
      <c r="V765" s="84"/>
      <c r="W765" s="84"/>
      <c r="X765" s="84"/>
      <c r="Y765" s="84"/>
      <c r="Z765" s="84"/>
    </row>
    <row r="766" spans="1:26" ht="12" customHeight="1">
      <c r="A766" s="84"/>
      <c r="B766" s="84"/>
      <c r="C766" s="84"/>
      <c r="D766" s="84"/>
      <c r="E766" s="84"/>
      <c r="F766" s="84"/>
      <c r="G766" s="84"/>
      <c r="H766" s="84"/>
      <c r="I766" s="84"/>
      <c r="J766" s="84"/>
      <c r="K766" s="84"/>
      <c r="L766" s="84"/>
      <c r="M766" s="84"/>
      <c r="N766" s="84"/>
      <c r="O766" s="84"/>
      <c r="P766" s="84"/>
      <c r="Q766" s="84"/>
      <c r="R766" s="84"/>
      <c r="S766" s="84"/>
      <c r="T766" s="84"/>
      <c r="U766" s="84"/>
      <c r="V766" s="84"/>
      <c r="W766" s="84"/>
      <c r="X766" s="84"/>
      <c r="Y766" s="84"/>
      <c r="Z766" s="84"/>
    </row>
    <row r="767" spans="1:26" ht="12" customHeight="1">
      <c r="A767" s="84"/>
      <c r="B767" s="84"/>
      <c r="C767" s="84"/>
      <c r="D767" s="84"/>
      <c r="E767" s="84"/>
      <c r="F767" s="84"/>
      <c r="G767" s="84"/>
      <c r="H767" s="84"/>
      <c r="I767" s="84"/>
      <c r="J767" s="84"/>
      <c r="K767" s="84"/>
      <c r="L767" s="84"/>
      <c r="M767" s="84"/>
      <c r="N767" s="84"/>
      <c r="O767" s="84"/>
      <c r="P767" s="84"/>
      <c r="Q767" s="84"/>
      <c r="R767" s="84"/>
      <c r="S767" s="84"/>
      <c r="T767" s="84"/>
      <c r="U767" s="84"/>
      <c r="V767" s="84"/>
      <c r="W767" s="84"/>
      <c r="X767" s="84"/>
      <c r="Y767" s="84"/>
      <c r="Z767" s="84"/>
    </row>
    <row r="768" spans="1:26" ht="12" customHeight="1">
      <c r="A768" s="84"/>
      <c r="B768" s="84"/>
      <c r="C768" s="84"/>
      <c r="D768" s="84"/>
      <c r="E768" s="84"/>
      <c r="F768" s="84"/>
      <c r="G768" s="84"/>
      <c r="H768" s="84"/>
      <c r="I768" s="84"/>
      <c r="J768" s="84"/>
      <c r="K768" s="84"/>
      <c r="L768" s="84"/>
      <c r="M768" s="84"/>
      <c r="N768" s="84"/>
      <c r="O768" s="84"/>
      <c r="P768" s="84"/>
      <c r="Q768" s="84"/>
      <c r="R768" s="84"/>
      <c r="S768" s="84"/>
      <c r="T768" s="84"/>
      <c r="U768" s="84"/>
      <c r="V768" s="84"/>
      <c r="W768" s="84"/>
      <c r="X768" s="84"/>
      <c r="Y768" s="84"/>
      <c r="Z768" s="84"/>
    </row>
    <row r="769" spans="1:26" ht="12" customHeight="1">
      <c r="A769" s="84"/>
      <c r="B769" s="84"/>
      <c r="C769" s="84"/>
      <c r="D769" s="84"/>
      <c r="E769" s="84"/>
      <c r="F769" s="84"/>
      <c r="G769" s="84"/>
      <c r="H769" s="84"/>
      <c r="I769" s="84"/>
      <c r="J769" s="84"/>
      <c r="K769" s="84"/>
      <c r="L769" s="84"/>
      <c r="M769" s="84"/>
      <c r="N769" s="84"/>
      <c r="O769" s="84"/>
      <c r="P769" s="84"/>
      <c r="Q769" s="84"/>
      <c r="R769" s="84"/>
      <c r="S769" s="84"/>
      <c r="T769" s="84"/>
      <c r="U769" s="84"/>
      <c r="V769" s="84"/>
      <c r="W769" s="84"/>
      <c r="X769" s="84"/>
      <c r="Y769" s="84"/>
      <c r="Z769" s="84"/>
    </row>
    <row r="770" spans="1:26" ht="12" customHeight="1">
      <c r="A770" s="84"/>
      <c r="B770" s="84"/>
      <c r="C770" s="84"/>
      <c r="D770" s="84"/>
      <c r="E770" s="84"/>
      <c r="F770" s="84"/>
      <c r="G770" s="84"/>
      <c r="H770" s="84"/>
      <c r="I770" s="84"/>
      <c r="J770" s="84"/>
      <c r="K770" s="84"/>
      <c r="L770" s="84"/>
      <c r="M770" s="84"/>
      <c r="N770" s="84"/>
      <c r="O770" s="84"/>
      <c r="P770" s="84"/>
      <c r="Q770" s="84"/>
      <c r="R770" s="84"/>
      <c r="S770" s="84"/>
      <c r="T770" s="84"/>
      <c r="U770" s="84"/>
      <c r="V770" s="84"/>
      <c r="W770" s="84"/>
      <c r="X770" s="84"/>
      <c r="Y770" s="84"/>
      <c r="Z770" s="84"/>
    </row>
    <row r="771" spans="1:26" ht="12" customHeight="1">
      <c r="A771" s="84"/>
      <c r="B771" s="84"/>
      <c r="C771" s="84"/>
      <c r="D771" s="84"/>
      <c r="E771" s="84"/>
      <c r="F771" s="84"/>
      <c r="G771" s="84"/>
      <c r="H771" s="84"/>
      <c r="I771" s="84"/>
      <c r="J771" s="84"/>
      <c r="K771" s="84"/>
      <c r="L771" s="84"/>
      <c r="M771" s="84"/>
      <c r="N771" s="84"/>
      <c r="O771" s="84"/>
      <c r="P771" s="84"/>
      <c r="Q771" s="84"/>
      <c r="R771" s="84"/>
      <c r="S771" s="84"/>
      <c r="T771" s="84"/>
      <c r="U771" s="84"/>
      <c r="V771" s="84"/>
      <c r="W771" s="84"/>
      <c r="X771" s="84"/>
      <c r="Y771" s="84"/>
      <c r="Z771" s="84"/>
    </row>
    <row r="772" spans="1:26" ht="12" customHeight="1">
      <c r="A772" s="84"/>
      <c r="B772" s="84"/>
      <c r="C772" s="84"/>
      <c r="D772" s="84"/>
      <c r="E772" s="84"/>
      <c r="F772" s="84"/>
      <c r="G772" s="84"/>
      <c r="H772" s="84"/>
      <c r="I772" s="84"/>
      <c r="J772" s="84"/>
      <c r="K772" s="84"/>
      <c r="L772" s="84"/>
      <c r="M772" s="84"/>
      <c r="N772" s="84"/>
      <c r="O772" s="84"/>
      <c r="P772" s="84"/>
      <c r="Q772" s="84"/>
      <c r="R772" s="84"/>
      <c r="S772" s="84"/>
      <c r="T772" s="84"/>
      <c r="U772" s="84"/>
      <c r="V772" s="84"/>
      <c r="W772" s="84"/>
      <c r="X772" s="84"/>
      <c r="Y772" s="84"/>
      <c r="Z772" s="84"/>
    </row>
    <row r="773" spans="1:26" ht="12" customHeight="1">
      <c r="A773" s="84"/>
      <c r="B773" s="84"/>
      <c r="C773" s="84"/>
      <c r="D773" s="84"/>
      <c r="E773" s="84"/>
      <c r="F773" s="84"/>
      <c r="G773" s="84"/>
      <c r="H773" s="84"/>
      <c r="I773" s="84"/>
      <c r="J773" s="84"/>
      <c r="K773" s="84"/>
      <c r="L773" s="84"/>
      <c r="M773" s="84"/>
      <c r="N773" s="84"/>
      <c r="O773" s="84"/>
      <c r="P773" s="84"/>
      <c r="Q773" s="84"/>
      <c r="R773" s="84"/>
      <c r="S773" s="84"/>
      <c r="T773" s="84"/>
      <c r="U773" s="84"/>
      <c r="V773" s="84"/>
      <c r="W773" s="84"/>
      <c r="X773" s="84"/>
      <c r="Y773" s="84"/>
      <c r="Z773" s="84"/>
    </row>
    <row r="774" spans="1:26" ht="12" customHeight="1">
      <c r="A774" s="84"/>
      <c r="B774" s="84"/>
      <c r="C774" s="84"/>
      <c r="D774" s="84"/>
      <c r="E774" s="84"/>
      <c r="F774" s="84"/>
      <c r="G774" s="84"/>
      <c r="H774" s="84"/>
      <c r="I774" s="84"/>
      <c r="J774" s="84"/>
      <c r="K774" s="84"/>
      <c r="L774" s="84"/>
      <c r="M774" s="84"/>
      <c r="N774" s="84"/>
      <c r="O774" s="84"/>
      <c r="P774" s="84"/>
      <c r="Q774" s="84"/>
      <c r="R774" s="84"/>
      <c r="S774" s="84"/>
      <c r="T774" s="84"/>
      <c r="U774" s="84"/>
      <c r="V774" s="84"/>
      <c r="W774" s="84"/>
      <c r="X774" s="84"/>
      <c r="Y774" s="84"/>
      <c r="Z774" s="84"/>
    </row>
    <row r="775" spans="1:26" ht="12" customHeight="1">
      <c r="A775" s="84"/>
      <c r="B775" s="84"/>
      <c r="C775" s="84"/>
      <c r="D775" s="84"/>
      <c r="E775" s="84"/>
      <c r="F775" s="84"/>
      <c r="G775" s="84"/>
      <c r="H775" s="84"/>
      <c r="I775" s="84"/>
      <c r="J775" s="84"/>
      <c r="K775" s="84"/>
      <c r="L775" s="84"/>
      <c r="M775" s="84"/>
      <c r="N775" s="84"/>
      <c r="O775" s="84"/>
      <c r="P775" s="84"/>
      <c r="Q775" s="84"/>
      <c r="R775" s="84"/>
      <c r="S775" s="84"/>
      <c r="T775" s="84"/>
      <c r="U775" s="84"/>
      <c r="V775" s="84"/>
      <c r="W775" s="84"/>
      <c r="X775" s="84"/>
      <c r="Y775" s="84"/>
      <c r="Z775" s="84"/>
    </row>
    <row r="776" spans="1:26" ht="12" customHeight="1">
      <c r="A776" s="84"/>
      <c r="B776" s="84"/>
      <c r="C776" s="84"/>
      <c r="D776" s="84"/>
      <c r="E776" s="84"/>
      <c r="F776" s="84"/>
      <c r="G776" s="84"/>
      <c r="H776" s="84"/>
      <c r="I776" s="84"/>
      <c r="J776" s="84"/>
      <c r="K776" s="84"/>
      <c r="L776" s="84"/>
      <c r="M776" s="84"/>
      <c r="N776" s="84"/>
      <c r="O776" s="84"/>
      <c r="P776" s="84"/>
      <c r="Q776" s="84"/>
      <c r="R776" s="84"/>
      <c r="S776" s="84"/>
      <c r="T776" s="84"/>
      <c r="U776" s="84"/>
      <c r="V776" s="84"/>
      <c r="W776" s="84"/>
      <c r="X776" s="84"/>
      <c r="Y776" s="84"/>
      <c r="Z776" s="84"/>
    </row>
    <row r="777" spans="1:26" ht="12" customHeight="1">
      <c r="A777" s="84"/>
      <c r="B777" s="84"/>
      <c r="C777" s="84"/>
      <c r="D777" s="84"/>
      <c r="E777" s="84"/>
      <c r="F777" s="84"/>
      <c r="G777" s="84"/>
      <c r="H777" s="84"/>
      <c r="I777" s="84"/>
      <c r="J777" s="84"/>
      <c r="K777" s="84"/>
      <c r="L777" s="84"/>
      <c r="M777" s="84"/>
      <c r="N777" s="84"/>
      <c r="O777" s="84"/>
      <c r="P777" s="84"/>
      <c r="Q777" s="84"/>
      <c r="R777" s="84"/>
      <c r="S777" s="84"/>
      <c r="T777" s="84"/>
      <c r="U777" s="84"/>
      <c r="V777" s="84"/>
      <c r="W777" s="84"/>
      <c r="X777" s="84"/>
      <c r="Y777" s="84"/>
      <c r="Z777" s="84"/>
    </row>
    <row r="778" spans="1:26" ht="12" customHeight="1">
      <c r="A778" s="84"/>
      <c r="B778" s="84"/>
      <c r="C778" s="84"/>
      <c r="D778" s="84"/>
      <c r="E778" s="84"/>
      <c r="F778" s="84"/>
      <c r="G778" s="84"/>
      <c r="H778" s="84"/>
      <c r="I778" s="84"/>
      <c r="J778" s="84"/>
      <c r="K778" s="84"/>
      <c r="L778" s="84"/>
      <c r="M778" s="84"/>
      <c r="N778" s="84"/>
      <c r="O778" s="84"/>
      <c r="P778" s="84"/>
      <c r="Q778" s="84"/>
      <c r="R778" s="84"/>
      <c r="S778" s="84"/>
      <c r="T778" s="84"/>
      <c r="U778" s="84"/>
      <c r="V778" s="84"/>
      <c r="W778" s="84"/>
      <c r="X778" s="84"/>
      <c r="Y778" s="84"/>
      <c r="Z778" s="84"/>
    </row>
    <row r="779" spans="1:26" ht="12" customHeight="1">
      <c r="A779" s="84"/>
      <c r="B779" s="84"/>
      <c r="C779" s="84"/>
      <c r="D779" s="84"/>
      <c r="E779" s="84"/>
      <c r="F779" s="84"/>
      <c r="G779" s="84"/>
      <c r="H779" s="84"/>
      <c r="I779" s="84"/>
      <c r="J779" s="84"/>
      <c r="K779" s="84"/>
      <c r="L779" s="84"/>
      <c r="M779" s="84"/>
      <c r="N779" s="84"/>
      <c r="O779" s="84"/>
      <c r="P779" s="84"/>
      <c r="Q779" s="84"/>
      <c r="R779" s="84"/>
      <c r="S779" s="84"/>
      <c r="T779" s="84"/>
      <c r="U779" s="84"/>
      <c r="V779" s="84"/>
      <c r="W779" s="84"/>
      <c r="X779" s="84"/>
      <c r="Y779" s="84"/>
      <c r="Z779" s="84"/>
    </row>
    <row r="780" spans="1:26" ht="12" customHeight="1">
      <c r="A780" s="84"/>
      <c r="B780" s="84"/>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84"/>
    </row>
    <row r="781" spans="1:26" ht="12" customHeight="1">
      <c r="A781" s="84"/>
      <c r="B781" s="84"/>
      <c r="C781" s="84"/>
      <c r="D781" s="84"/>
      <c r="E781" s="84"/>
      <c r="F781" s="84"/>
      <c r="G781" s="84"/>
      <c r="H781" s="84"/>
      <c r="I781" s="84"/>
      <c r="J781" s="84"/>
      <c r="K781" s="84"/>
      <c r="L781" s="84"/>
      <c r="M781" s="84"/>
      <c r="N781" s="84"/>
      <c r="O781" s="84"/>
      <c r="P781" s="84"/>
      <c r="Q781" s="84"/>
      <c r="R781" s="84"/>
      <c r="S781" s="84"/>
      <c r="T781" s="84"/>
      <c r="U781" s="84"/>
      <c r="V781" s="84"/>
      <c r="W781" s="84"/>
      <c r="X781" s="84"/>
      <c r="Y781" s="84"/>
      <c r="Z781" s="84"/>
    </row>
    <row r="782" spans="1:26" ht="12" customHeight="1">
      <c r="A782" s="84"/>
      <c r="B782" s="84"/>
      <c r="C782" s="84"/>
      <c r="D782" s="84"/>
      <c r="E782" s="84"/>
      <c r="F782" s="84"/>
      <c r="G782" s="84"/>
      <c r="H782" s="84"/>
      <c r="I782" s="84"/>
      <c r="J782" s="84"/>
      <c r="K782" s="84"/>
      <c r="L782" s="84"/>
      <c r="M782" s="84"/>
      <c r="N782" s="84"/>
      <c r="O782" s="84"/>
      <c r="P782" s="84"/>
      <c r="Q782" s="84"/>
      <c r="R782" s="84"/>
      <c r="S782" s="84"/>
      <c r="T782" s="84"/>
      <c r="U782" s="84"/>
      <c r="V782" s="84"/>
      <c r="W782" s="84"/>
      <c r="X782" s="84"/>
      <c r="Y782" s="84"/>
      <c r="Z782" s="84"/>
    </row>
    <row r="783" spans="1:26" ht="12" customHeight="1">
      <c r="A783" s="84"/>
      <c r="B783" s="84"/>
      <c r="C783" s="84"/>
      <c r="D783" s="84"/>
      <c r="E783" s="84"/>
      <c r="F783" s="84"/>
      <c r="G783" s="84"/>
      <c r="H783" s="84"/>
      <c r="I783" s="84"/>
      <c r="J783" s="84"/>
      <c r="K783" s="84"/>
      <c r="L783" s="84"/>
      <c r="M783" s="84"/>
      <c r="N783" s="84"/>
      <c r="O783" s="84"/>
      <c r="P783" s="84"/>
      <c r="Q783" s="84"/>
      <c r="R783" s="84"/>
      <c r="S783" s="84"/>
      <c r="T783" s="84"/>
      <c r="U783" s="84"/>
      <c r="V783" s="84"/>
      <c r="W783" s="84"/>
      <c r="X783" s="84"/>
      <c r="Y783" s="84"/>
      <c r="Z783" s="84"/>
    </row>
    <row r="784" spans="1:26" ht="12" customHeight="1">
      <c r="A784" s="84"/>
      <c r="B784" s="84"/>
      <c r="C784" s="84"/>
      <c r="D784" s="84"/>
      <c r="E784" s="84"/>
      <c r="F784" s="84"/>
      <c r="G784" s="84"/>
      <c r="H784" s="84"/>
      <c r="I784" s="84"/>
      <c r="J784" s="84"/>
      <c r="K784" s="84"/>
      <c r="L784" s="84"/>
      <c r="M784" s="84"/>
      <c r="N784" s="84"/>
      <c r="O784" s="84"/>
      <c r="P784" s="84"/>
      <c r="Q784" s="84"/>
      <c r="R784" s="84"/>
      <c r="S784" s="84"/>
      <c r="T784" s="84"/>
      <c r="U784" s="84"/>
      <c r="V784" s="84"/>
      <c r="W784" s="84"/>
      <c r="X784" s="84"/>
      <c r="Y784" s="84"/>
      <c r="Z784" s="84"/>
    </row>
    <row r="785" spans="1:26" ht="12" customHeight="1">
      <c r="A785" s="84"/>
      <c r="B785" s="84"/>
      <c r="C785" s="84"/>
      <c r="D785" s="84"/>
      <c r="E785" s="84"/>
      <c r="F785" s="84"/>
      <c r="G785" s="84"/>
      <c r="H785" s="84"/>
      <c r="I785" s="84"/>
      <c r="J785" s="84"/>
      <c r="K785" s="84"/>
      <c r="L785" s="84"/>
      <c r="M785" s="84"/>
      <c r="N785" s="84"/>
      <c r="O785" s="84"/>
      <c r="P785" s="84"/>
      <c r="Q785" s="84"/>
      <c r="R785" s="84"/>
      <c r="S785" s="84"/>
      <c r="T785" s="84"/>
      <c r="U785" s="84"/>
      <c r="V785" s="84"/>
      <c r="W785" s="84"/>
      <c r="X785" s="84"/>
      <c r="Y785" s="84"/>
      <c r="Z785" s="84"/>
    </row>
    <row r="786" spans="1:26" ht="12" customHeight="1">
      <c r="A786" s="84"/>
      <c r="B786" s="84"/>
      <c r="C786" s="84"/>
      <c r="D786" s="84"/>
      <c r="E786" s="84"/>
      <c r="F786" s="84"/>
      <c r="G786" s="84"/>
      <c r="H786" s="84"/>
      <c r="I786" s="84"/>
      <c r="J786" s="84"/>
      <c r="K786" s="84"/>
      <c r="L786" s="84"/>
      <c r="M786" s="84"/>
      <c r="N786" s="84"/>
      <c r="O786" s="84"/>
      <c r="P786" s="84"/>
      <c r="Q786" s="84"/>
      <c r="R786" s="84"/>
      <c r="S786" s="84"/>
      <c r="T786" s="84"/>
      <c r="U786" s="84"/>
      <c r="V786" s="84"/>
      <c r="W786" s="84"/>
      <c r="X786" s="84"/>
      <c r="Y786" s="84"/>
      <c r="Z786" s="84"/>
    </row>
    <row r="787" spans="1:26" ht="12" customHeight="1">
      <c r="A787" s="84"/>
      <c r="B787" s="84"/>
      <c r="C787" s="84"/>
      <c r="D787" s="84"/>
      <c r="E787" s="84"/>
      <c r="F787" s="84"/>
      <c r="G787" s="84"/>
      <c r="H787" s="84"/>
      <c r="I787" s="84"/>
      <c r="J787" s="84"/>
      <c r="K787" s="84"/>
      <c r="L787" s="84"/>
      <c r="M787" s="84"/>
      <c r="N787" s="84"/>
      <c r="O787" s="84"/>
      <c r="P787" s="84"/>
      <c r="Q787" s="84"/>
      <c r="R787" s="84"/>
      <c r="S787" s="84"/>
      <c r="T787" s="84"/>
      <c r="U787" s="84"/>
      <c r="V787" s="84"/>
      <c r="W787" s="84"/>
      <c r="X787" s="84"/>
      <c r="Y787" s="84"/>
      <c r="Z787" s="84"/>
    </row>
    <row r="788" spans="1:26" ht="12" customHeight="1">
      <c r="A788" s="84"/>
      <c r="B788" s="84"/>
      <c r="C788" s="84"/>
      <c r="D788" s="84"/>
      <c r="E788" s="84"/>
      <c r="F788" s="84"/>
      <c r="G788" s="84"/>
      <c r="H788" s="84"/>
      <c r="I788" s="84"/>
      <c r="J788" s="84"/>
      <c r="K788" s="84"/>
      <c r="L788" s="84"/>
      <c r="M788" s="84"/>
      <c r="N788" s="84"/>
      <c r="O788" s="84"/>
      <c r="P788" s="84"/>
      <c r="Q788" s="84"/>
      <c r="R788" s="84"/>
      <c r="S788" s="84"/>
      <c r="T788" s="84"/>
      <c r="U788" s="84"/>
      <c r="V788" s="84"/>
      <c r="W788" s="84"/>
      <c r="X788" s="84"/>
      <c r="Y788" s="84"/>
      <c r="Z788" s="84"/>
    </row>
    <row r="789" spans="1:26" ht="12" customHeight="1">
      <c r="A789" s="84"/>
      <c r="B789" s="84"/>
      <c r="C789" s="84"/>
      <c r="D789" s="84"/>
      <c r="E789" s="84"/>
      <c r="F789" s="84"/>
      <c r="G789" s="84"/>
      <c r="H789" s="84"/>
      <c r="I789" s="84"/>
      <c r="J789" s="84"/>
      <c r="K789" s="84"/>
      <c r="L789" s="84"/>
      <c r="M789" s="84"/>
      <c r="N789" s="84"/>
      <c r="O789" s="84"/>
      <c r="P789" s="84"/>
      <c r="Q789" s="84"/>
      <c r="R789" s="84"/>
      <c r="S789" s="84"/>
      <c r="T789" s="84"/>
      <c r="U789" s="84"/>
      <c r="V789" s="84"/>
      <c r="W789" s="84"/>
      <c r="X789" s="84"/>
      <c r="Y789" s="84"/>
      <c r="Z789" s="84"/>
    </row>
    <row r="790" spans="1:26" ht="12" customHeight="1">
      <c r="A790" s="84"/>
      <c r="B790" s="84"/>
      <c r="C790" s="84"/>
      <c r="D790" s="84"/>
      <c r="E790" s="84"/>
      <c r="F790" s="84"/>
      <c r="G790" s="84"/>
      <c r="H790" s="84"/>
      <c r="I790" s="84"/>
      <c r="J790" s="84"/>
      <c r="K790" s="84"/>
      <c r="L790" s="84"/>
      <c r="M790" s="84"/>
      <c r="N790" s="84"/>
      <c r="O790" s="84"/>
      <c r="P790" s="84"/>
      <c r="Q790" s="84"/>
      <c r="R790" s="84"/>
      <c r="S790" s="84"/>
      <c r="T790" s="84"/>
      <c r="U790" s="84"/>
      <c r="V790" s="84"/>
      <c r="W790" s="84"/>
      <c r="X790" s="84"/>
      <c r="Y790" s="84"/>
      <c r="Z790" s="84"/>
    </row>
    <row r="791" spans="1:26" ht="12" customHeight="1">
      <c r="A791" s="84"/>
      <c r="B791" s="84"/>
      <c r="C791" s="84"/>
      <c r="D791" s="84"/>
      <c r="E791" s="84"/>
      <c r="F791" s="84"/>
      <c r="G791" s="84"/>
      <c r="H791" s="84"/>
      <c r="I791" s="84"/>
      <c r="J791" s="84"/>
      <c r="K791" s="84"/>
      <c r="L791" s="84"/>
      <c r="M791" s="84"/>
      <c r="N791" s="84"/>
      <c r="O791" s="84"/>
      <c r="P791" s="84"/>
      <c r="Q791" s="84"/>
      <c r="R791" s="84"/>
      <c r="S791" s="84"/>
      <c r="T791" s="84"/>
      <c r="U791" s="84"/>
      <c r="V791" s="84"/>
      <c r="W791" s="84"/>
      <c r="X791" s="84"/>
      <c r="Y791" s="84"/>
      <c r="Z791" s="84"/>
    </row>
    <row r="792" spans="1:26" ht="12" customHeight="1">
      <c r="A792" s="84"/>
      <c r="B792" s="84"/>
      <c r="C792" s="84"/>
      <c r="D792" s="84"/>
      <c r="E792" s="84"/>
      <c r="F792" s="84"/>
      <c r="G792" s="84"/>
      <c r="H792" s="84"/>
      <c r="I792" s="84"/>
      <c r="J792" s="84"/>
      <c r="K792" s="84"/>
      <c r="L792" s="84"/>
      <c r="M792" s="84"/>
      <c r="N792" s="84"/>
      <c r="O792" s="84"/>
      <c r="P792" s="84"/>
      <c r="Q792" s="84"/>
      <c r="R792" s="84"/>
      <c r="S792" s="84"/>
      <c r="T792" s="84"/>
      <c r="U792" s="84"/>
      <c r="V792" s="84"/>
      <c r="W792" s="84"/>
      <c r="X792" s="84"/>
      <c r="Y792" s="84"/>
      <c r="Z792" s="84"/>
    </row>
    <row r="793" spans="1:26" ht="12" customHeight="1">
      <c r="A793" s="84"/>
      <c r="B793" s="84"/>
      <c r="C793" s="84"/>
      <c r="D793" s="84"/>
      <c r="E793" s="84"/>
      <c r="F793" s="84"/>
      <c r="G793" s="84"/>
      <c r="H793" s="84"/>
      <c r="I793" s="84"/>
      <c r="J793" s="84"/>
      <c r="K793" s="84"/>
      <c r="L793" s="84"/>
      <c r="M793" s="84"/>
      <c r="N793" s="84"/>
      <c r="O793" s="84"/>
      <c r="P793" s="84"/>
      <c r="Q793" s="84"/>
      <c r="R793" s="84"/>
      <c r="S793" s="84"/>
      <c r="T793" s="84"/>
      <c r="U793" s="84"/>
      <c r="V793" s="84"/>
      <c r="W793" s="84"/>
      <c r="X793" s="84"/>
      <c r="Y793" s="84"/>
      <c r="Z793" s="84"/>
    </row>
    <row r="794" spans="1:26" ht="12" customHeight="1">
      <c r="A794" s="84"/>
      <c r="B794" s="84"/>
      <c r="C794" s="84"/>
      <c r="D794" s="84"/>
      <c r="E794" s="84"/>
      <c r="F794" s="84"/>
      <c r="G794" s="84"/>
      <c r="H794" s="84"/>
      <c r="I794" s="84"/>
      <c r="J794" s="84"/>
      <c r="K794" s="84"/>
      <c r="L794" s="84"/>
      <c r="M794" s="84"/>
      <c r="N794" s="84"/>
      <c r="O794" s="84"/>
      <c r="P794" s="84"/>
      <c r="Q794" s="84"/>
      <c r="R794" s="84"/>
      <c r="S794" s="84"/>
      <c r="T794" s="84"/>
      <c r="U794" s="84"/>
      <c r="V794" s="84"/>
      <c r="W794" s="84"/>
      <c r="X794" s="84"/>
      <c r="Y794" s="84"/>
      <c r="Z794" s="84"/>
    </row>
    <row r="795" spans="1:26" ht="12" customHeight="1">
      <c r="A795" s="84"/>
      <c r="B795" s="84"/>
      <c r="C795" s="84"/>
      <c r="D795" s="84"/>
      <c r="E795" s="84"/>
      <c r="F795" s="84"/>
      <c r="G795" s="84"/>
      <c r="H795" s="84"/>
      <c r="I795" s="84"/>
      <c r="J795" s="84"/>
      <c r="K795" s="84"/>
      <c r="L795" s="84"/>
      <c r="M795" s="84"/>
      <c r="N795" s="84"/>
      <c r="O795" s="84"/>
      <c r="P795" s="84"/>
      <c r="Q795" s="84"/>
      <c r="R795" s="84"/>
      <c r="S795" s="84"/>
      <c r="T795" s="84"/>
      <c r="U795" s="84"/>
      <c r="V795" s="84"/>
      <c r="W795" s="84"/>
      <c r="X795" s="84"/>
      <c r="Y795" s="84"/>
      <c r="Z795" s="84"/>
    </row>
    <row r="796" spans="1:26" ht="12" customHeight="1">
      <c r="A796" s="84"/>
      <c r="B796" s="84"/>
      <c r="C796" s="84"/>
      <c r="D796" s="84"/>
      <c r="E796" s="84"/>
      <c r="F796" s="84"/>
      <c r="G796" s="84"/>
      <c r="H796" s="84"/>
      <c r="I796" s="84"/>
      <c r="J796" s="84"/>
      <c r="K796" s="84"/>
      <c r="L796" s="84"/>
      <c r="M796" s="84"/>
      <c r="N796" s="84"/>
      <c r="O796" s="84"/>
      <c r="P796" s="84"/>
      <c r="Q796" s="84"/>
      <c r="R796" s="84"/>
      <c r="S796" s="84"/>
      <c r="T796" s="84"/>
      <c r="U796" s="84"/>
      <c r="V796" s="84"/>
      <c r="W796" s="84"/>
      <c r="X796" s="84"/>
      <c r="Y796" s="84"/>
      <c r="Z796" s="84"/>
    </row>
    <row r="797" spans="1:26" ht="12" customHeight="1">
      <c r="A797" s="84"/>
      <c r="B797" s="84"/>
      <c r="C797" s="84"/>
      <c r="D797" s="84"/>
      <c r="E797" s="84"/>
      <c r="F797" s="84"/>
      <c r="G797" s="84"/>
      <c r="H797" s="84"/>
      <c r="I797" s="84"/>
      <c r="J797" s="84"/>
      <c r="K797" s="84"/>
      <c r="L797" s="84"/>
      <c r="M797" s="84"/>
      <c r="N797" s="84"/>
      <c r="O797" s="84"/>
      <c r="P797" s="84"/>
      <c r="Q797" s="84"/>
      <c r="R797" s="84"/>
      <c r="S797" s="84"/>
      <c r="T797" s="84"/>
      <c r="U797" s="84"/>
      <c r="V797" s="84"/>
      <c r="W797" s="84"/>
      <c r="X797" s="84"/>
      <c r="Y797" s="84"/>
      <c r="Z797" s="84"/>
    </row>
    <row r="798" spans="1:26" ht="12" customHeight="1">
      <c r="A798" s="84"/>
      <c r="B798" s="84"/>
      <c r="C798" s="84"/>
      <c r="D798" s="84"/>
      <c r="E798" s="84"/>
      <c r="F798" s="84"/>
      <c r="G798" s="84"/>
      <c r="H798" s="84"/>
      <c r="I798" s="84"/>
      <c r="J798" s="84"/>
      <c r="K798" s="84"/>
      <c r="L798" s="84"/>
      <c r="M798" s="84"/>
      <c r="N798" s="84"/>
      <c r="O798" s="84"/>
      <c r="P798" s="84"/>
      <c r="Q798" s="84"/>
      <c r="R798" s="84"/>
      <c r="S798" s="84"/>
      <c r="T798" s="84"/>
      <c r="U798" s="84"/>
      <c r="V798" s="84"/>
      <c r="W798" s="84"/>
      <c r="X798" s="84"/>
      <c r="Y798" s="84"/>
      <c r="Z798" s="84"/>
    </row>
    <row r="799" spans="1:26" ht="12" customHeight="1">
      <c r="A799" s="84"/>
      <c r="B799" s="84"/>
      <c r="C799" s="84"/>
      <c r="D799" s="84"/>
      <c r="E799" s="84"/>
      <c r="F799" s="84"/>
      <c r="G799" s="84"/>
      <c r="H799" s="84"/>
      <c r="I799" s="84"/>
      <c r="J799" s="84"/>
      <c r="K799" s="84"/>
      <c r="L799" s="84"/>
      <c r="M799" s="84"/>
      <c r="N799" s="84"/>
      <c r="O799" s="84"/>
      <c r="P799" s="84"/>
      <c r="Q799" s="84"/>
      <c r="R799" s="84"/>
      <c r="S799" s="84"/>
      <c r="T799" s="84"/>
      <c r="U799" s="84"/>
      <c r="V799" s="84"/>
      <c r="W799" s="84"/>
      <c r="X799" s="84"/>
      <c r="Y799" s="84"/>
      <c r="Z799" s="84"/>
    </row>
    <row r="800" spans="1:26" ht="12" customHeight="1">
      <c r="A800" s="84"/>
      <c r="B800" s="84"/>
      <c r="C800" s="84"/>
      <c r="D800" s="84"/>
      <c r="E800" s="84"/>
      <c r="F800" s="84"/>
      <c r="G800" s="84"/>
      <c r="H800" s="84"/>
      <c r="I800" s="84"/>
      <c r="J800" s="84"/>
      <c r="K800" s="84"/>
      <c r="L800" s="84"/>
      <c r="M800" s="84"/>
      <c r="N800" s="84"/>
      <c r="O800" s="84"/>
      <c r="P800" s="84"/>
      <c r="Q800" s="84"/>
      <c r="R800" s="84"/>
      <c r="S800" s="84"/>
      <c r="T800" s="84"/>
      <c r="U800" s="84"/>
      <c r="V800" s="84"/>
      <c r="W800" s="84"/>
      <c r="X800" s="84"/>
      <c r="Y800" s="84"/>
      <c r="Z800" s="84"/>
    </row>
    <row r="801" spans="1:26" ht="12" customHeight="1">
      <c r="A801" s="84"/>
      <c r="B801" s="84"/>
      <c r="C801" s="84"/>
      <c r="D801" s="84"/>
      <c r="E801" s="84"/>
      <c r="F801" s="84"/>
      <c r="G801" s="84"/>
      <c r="H801" s="84"/>
      <c r="I801" s="84"/>
      <c r="J801" s="84"/>
      <c r="K801" s="84"/>
      <c r="L801" s="84"/>
      <c r="M801" s="84"/>
      <c r="N801" s="84"/>
      <c r="O801" s="84"/>
      <c r="P801" s="84"/>
      <c r="Q801" s="84"/>
      <c r="R801" s="84"/>
      <c r="S801" s="84"/>
      <c r="T801" s="84"/>
      <c r="U801" s="84"/>
      <c r="V801" s="84"/>
      <c r="W801" s="84"/>
      <c r="X801" s="84"/>
      <c r="Y801" s="84"/>
      <c r="Z801" s="84"/>
    </row>
    <row r="802" spans="1:26" ht="12" customHeight="1">
      <c r="A802" s="84"/>
      <c r="B802" s="84"/>
      <c r="C802" s="84"/>
      <c r="D802" s="84"/>
      <c r="E802" s="84"/>
      <c r="F802" s="84"/>
      <c r="G802" s="84"/>
      <c r="H802" s="84"/>
      <c r="I802" s="84"/>
      <c r="J802" s="84"/>
      <c r="K802" s="84"/>
      <c r="L802" s="84"/>
      <c r="M802" s="84"/>
      <c r="N802" s="84"/>
      <c r="O802" s="84"/>
      <c r="P802" s="84"/>
      <c r="Q802" s="84"/>
      <c r="R802" s="84"/>
      <c r="S802" s="84"/>
      <c r="T802" s="84"/>
      <c r="U802" s="84"/>
      <c r="V802" s="84"/>
      <c r="W802" s="84"/>
      <c r="X802" s="84"/>
      <c r="Y802" s="84"/>
      <c r="Z802" s="84"/>
    </row>
    <row r="803" spans="1:26" ht="12" customHeight="1">
      <c r="A803" s="84"/>
      <c r="B803" s="84"/>
      <c r="C803" s="84"/>
      <c r="D803" s="84"/>
      <c r="E803" s="84"/>
      <c r="F803" s="84"/>
      <c r="G803" s="84"/>
      <c r="H803" s="84"/>
      <c r="I803" s="84"/>
      <c r="J803" s="84"/>
      <c r="K803" s="84"/>
      <c r="L803" s="84"/>
      <c r="M803" s="84"/>
      <c r="N803" s="84"/>
      <c r="O803" s="84"/>
      <c r="P803" s="84"/>
      <c r="Q803" s="84"/>
      <c r="R803" s="84"/>
      <c r="S803" s="84"/>
      <c r="T803" s="84"/>
      <c r="U803" s="84"/>
      <c r="V803" s="84"/>
      <c r="W803" s="84"/>
      <c r="X803" s="84"/>
      <c r="Y803" s="84"/>
      <c r="Z803" s="84"/>
    </row>
    <row r="804" spans="1:26" ht="12" customHeight="1">
      <c r="A804" s="84"/>
      <c r="B804" s="84"/>
      <c r="C804" s="84"/>
      <c r="D804" s="84"/>
      <c r="E804" s="84"/>
      <c r="F804" s="84"/>
      <c r="G804" s="84"/>
      <c r="H804" s="84"/>
      <c r="I804" s="84"/>
      <c r="J804" s="84"/>
      <c r="K804" s="84"/>
      <c r="L804" s="84"/>
      <c r="M804" s="84"/>
      <c r="N804" s="84"/>
      <c r="O804" s="84"/>
      <c r="P804" s="84"/>
      <c r="Q804" s="84"/>
      <c r="R804" s="84"/>
      <c r="S804" s="84"/>
      <c r="T804" s="84"/>
      <c r="U804" s="84"/>
      <c r="V804" s="84"/>
      <c r="W804" s="84"/>
      <c r="X804" s="84"/>
      <c r="Y804" s="84"/>
      <c r="Z804" s="84"/>
    </row>
    <row r="805" spans="1:26" ht="12" customHeight="1">
      <c r="A805" s="84"/>
      <c r="B805" s="84"/>
      <c r="C805" s="84"/>
      <c r="D805" s="84"/>
      <c r="E805" s="84"/>
      <c r="F805" s="84"/>
      <c r="G805" s="84"/>
      <c r="H805" s="84"/>
      <c r="I805" s="84"/>
      <c r="J805" s="84"/>
      <c r="K805" s="84"/>
      <c r="L805" s="84"/>
      <c r="M805" s="84"/>
      <c r="N805" s="84"/>
      <c r="O805" s="84"/>
      <c r="P805" s="84"/>
      <c r="Q805" s="84"/>
      <c r="R805" s="84"/>
      <c r="S805" s="84"/>
      <c r="T805" s="84"/>
      <c r="U805" s="84"/>
      <c r="V805" s="84"/>
      <c r="W805" s="84"/>
      <c r="X805" s="84"/>
      <c r="Y805" s="84"/>
      <c r="Z805" s="84"/>
    </row>
    <row r="806" spans="1:26" ht="12" customHeight="1">
      <c r="A806" s="84"/>
      <c r="B806" s="84"/>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row>
    <row r="807" spans="1:26" ht="12" customHeight="1">
      <c r="A807" s="84"/>
      <c r="B807" s="84"/>
      <c r="C807" s="84"/>
      <c r="D807" s="84"/>
      <c r="E807" s="84"/>
      <c r="F807" s="84"/>
      <c r="G807" s="84"/>
      <c r="H807" s="84"/>
      <c r="I807" s="84"/>
      <c r="J807" s="84"/>
      <c r="K807" s="84"/>
      <c r="L807" s="84"/>
      <c r="M807" s="84"/>
      <c r="N807" s="84"/>
      <c r="O807" s="84"/>
      <c r="P807" s="84"/>
      <c r="Q807" s="84"/>
      <c r="R807" s="84"/>
      <c r="S807" s="84"/>
      <c r="T807" s="84"/>
      <c r="U807" s="84"/>
      <c r="V807" s="84"/>
      <c r="W807" s="84"/>
      <c r="X807" s="84"/>
      <c r="Y807" s="84"/>
      <c r="Z807" s="84"/>
    </row>
    <row r="808" spans="1:26" ht="12" customHeight="1">
      <c r="A808" s="84"/>
      <c r="B808" s="84"/>
      <c r="C808" s="84"/>
      <c r="D808" s="84"/>
      <c r="E808" s="84"/>
      <c r="F808" s="84"/>
      <c r="G808" s="84"/>
      <c r="H808" s="84"/>
      <c r="I808" s="84"/>
      <c r="J808" s="84"/>
      <c r="K808" s="84"/>
      <c r="L808" s="84"/>
      <c r="M808" s="84"/>
      <c r="N808" s="84"/>
      <c r="O808" s="84"/>
      <c r="P808" s="84"/>
      <c r="Q808" s="84"/>
      <c r="R808" s="84"/>
      <c r="S808" s="84"/>
      <c r="T808" s="84"/>
      <c r="U808" s="84"/>
      <c r="V808" s="84"/>
      <c r="W808" s="84"/>
      <c r="X808" s="84"/>
      <c r="Y808" s="84"/>
      <c r="Z808" s="84"/>
    </row>
    <row r="809" spans="1:26" ht="12" customHeight="1">
      <c r="A809" s="84"/>
      <c r="B809" s="84"/>
      <c r="C809" s="84"/>
      <c r="D809" s="84"/>
      <c r="E809" s="84"/>
      <c r="F809" s="84"/>
      <c r="G809" s="84"/>
      <c r="H809" s="84"/>
      <c r="I809" s="84"/>
      <c r="J809" s="84"/>
      <c r="K809" s="84"/>
      <c r="L809" s="84"/>
      <c r="M809" s="84"/>
      <c r="N809" s="84"/>
      <c r="O809" s="84"/>
      <c r="P809" s="84"/>
      <c r="Q809" s="84"/>
      <c r="R809" s="84"/>
      <c r="S809" s="84"/>
      <c r="T809" s="84"/>
      <c r="U809" s="84"/>
      <c r="V809" s="84"/>
      <c r="W809" s="84"/>
      <c r="X809" s="84"/>
      <c r="Y809" s="84"/>
      <c r="Z809" s="84"/>
    </row>
    <row r="810" spans="1:26" ht="12" customHeight="1">
      <c r="A810" s="84"/>
      <c r="B810" s="84"/>
      <c r="C810" s="84"/>
      <c r="D810" s="84"/>
      <c r="E810" s="84"/>
      <c r="F810" s="84"/>
      <c r="G810" s="84"/>
      <c r="H810" s="84"/>
      <c r="I810" s="84"/>
      <c r="J810" s="84"/>
      <c r="K810" s="84"/>
      <c r="L810" s="84"/>
      <c r="M810" s="84"/>
      <c r="N810" s="84"/>
      <c r="O810" s="84"/>
      <c r="P810" s="84"/>
      <c r="Q810" s="84"/>
      <c r="R810" s="84"/>
      <c r="S810" s="84"/>
      <c r="T810" s="84"/>
      <c r="U810" s="84"/>
      <c r="V810" s="84"/>
      <c r="W810" s="84"/>
      <c r="X810" s="84"/>
      <c r="Y810" s="84"/>
      <c r="Z810" s="84"/>
    </row>
    <row r="811" spans="1:26" ht="12" customHeight="1">
      <c r="A811" s="84"/>
      <c r="B811" s="84"/>
      <c r="C811" s="84"/>
      <c r="D811" s="84"/>
      <c r="E811" s="84"/>
      <c r="F811" s="84"/>
      <c r="G811" s="84"/>
      <c r="H811" s="84"/>
      <c r="I811" s="84"/>
      <c r="J811" s="84"/>
      <c r="K811" s="84"/>
      <c r="L811" s="84"/>
      <c r="M811" s="84"/>
      <c r="N811" s="84"/>
      <c r="O811" s="84"/>
      <c r="P811" s="84"/>
      <c r="Q811" s="84"/>
      <c r="R811" s="84"/>
      <c r="S811" s="84"/>
      <c r="T811" s="84"/>
      <c r="U811" s="84"/>
      <c r="V811" s="84"/>
      <c r="W811" s="84"/>
      <c r="X811" s="84"/>
      <c r="Y811" s="84"/>
      <c r="Z811" s="84"/>
    </row>
    <row r="812" spans="1:26" ht="12" customHeight="1">
      <c r="A812" s="84"/>
      <c r="B812" s="84"/>
      <c r="C812" s="84"/>
      <c r="D812" s="84"/>
      <c r="E812" s="84"/>
      <c r="F812" s="84"/>
      <c r="G812" s="84"/>
      <c r="H812" s="84"/>
      <c r="I812" s="84"/>
      <c r="J812" s="84"/>
      <c r="K812" s="84"/>
      <c r="L812" s="84"/>
      <c r="M812" s="84"/>
      <c r="N812" s="84"/>
      <c r="O812" s="84"/>
      <c r="P812" s="84"/>
      <c r="Q812" s="84"/>
      <c r="R812" s="84"/>
      <c r="S812" s="84"/>
      <c r="T812" s="84"/>
      <c r="U812" s="84"/>
      <c r="V812" s="84"/>
      <c r="W812" s="84"/>
      <c r="X812" s="84"/>
      <c r="Y812" s="84"/>
      <c r="Z812" s="84"/>
    </row>
    <row r="813" spans="1:26" ht="12" customHeight="1">
      <c r="A813" s="84"/>
      <c r="B813" s="84"/>
      <c r="C813" s="84"/>
      <c r="D813" s="84"/>
      <c r="E813" s="84"/>
      <c r="F813" s="84"/>
      <c r="G813" s="84"/>
      <c r="H813" s="84"/>
      <c r="I813" s="84"/>
      <c r="J813" s="84"/>
      <c r="K813" s="84"/>
      <c r="L813" s="84"/>
      <c r="M813" s="84"/>
      <c r="N813" s="84"/>
      <c r="O813" s="84"/>
      <c r="P813" s="84"/>
      <c r="Q813" s="84"/>
      <c r="R813" s="84"/>
      <c r="S813" s="84"/>
      <c r="T813" s="84"/>
      <c r="U813" s="84"/>
      <c r="V813" s="84"/>
      <c r="W813" s="84"/>
      <c r="X813" s="84"/>
      <c r="Y813" s="84"/>
      <c r="Z813" s="84"/>
    </row>
    <row r="814" spans="1:26" ht="12" customHeight="1">
      <c r="A814" s="84"/>
      <c r="B814" s="84"/>
      <c r="C814" s="84"/>
      <c r="D814" s="84"/>
      <c r="E814" s="84"/>
      <c r="F814" s="84"/>
      <c r="G814" s="84"/>
      <c r="H814" s="84"/>
      <c r="I814" s="84"/>
      <c r="J814" s="84"/>
      <c r="K814" s="84"/>
      <c r="L814" s="84"/>
      <c r="M814" s="84"/>
      <c r="N814" s="84"/>
      <c r="O814" s="84"/>
      <c r="P814" s="84"/>
      <c r="Q814" s="84"/>
      <c r="R814" s="84"/>
      <c r="S814" s="84"/>
      <c r="T814" s="84"/>
      <c r="U814" s="84"/>
      <c r="V814" s="84"/>
      <c r="W814" s="84"/>
      <c r="X814" s="84"/>
      <c r="Y814" s="84"/>
      <c r="Z814" s="84"/>
    </row>
    <row r="815" spans="1:26" ht="12" customHeight="1">
      <c r="A815" s="84"/>
      <c r="B815" s="84"/>
      <c r="C815" s="84"/>
      <c r="D815" s="84"/>
      <c r="E815" s="84"/>
      <c r="F815" s="84"/>
      <c r="G815" s="84"/>
      <c r="H815" s="84"/>
      <c r="I815" s="84"/>
      <c r="J815" s="84"/>
      <c r="K815" s="84"/>
      <c r="L815" s="84"/>
      <c r="M815" s="84"/>
      <c r="N815" s="84"/>
      <c r="O815" s="84"/>
      <c r="P815" s="84"/>
      <c r="Q815" s="84"/>
      <c r="R815" s="84"/>
      <c r="S815" s="84"/>
      <c r="T815" s="84"/>
      <c r="U815" s="84"/>
      <c r="V815" s="84"/>
      <c r="W815" s="84"/>
      <c r="X815" s="84"/>
      <c r="Y815" s="84"/>
      <c r="Z815" s="84"/>
    </row>
    <row r="816" spans="1:26" ht="12" customHeight="1">
      <c r="A816" s="84"/>
      <c r="B816" s="84"/>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row>
    <row r="817" spans="1:26" ht="12" customHeight="1">
      <c r="A817" s="84"/>
      <c r="B817" s="84"/>
      <c r="C817" s="84"/>
      <c r="D817" s="84"/>
      <c r="E817" s="84"/>
      <c r="F817" s="84"/>
      <c r="G817" s="84"/>
      <c r="H817" s="84"/>
      <c r="I817" s="84"/>
      <c r="J817" s="84"/>
      <c r="K817" s="84"/>
      <c r="L817" s="84"/>
      <c r="M817" s="84"/>
      <c r="N817" s="84"/>
      <c r="O817" s="84"/>
      <c r="P817" s="84"/>
      <c r="Q817" s="84"/>
      <c r="R817" s="84"/>
      <c r="S817" s="84"/>
      <c r="T817" s="84"/>
      <c r="U817" s="84"/>
      <c r="V817" s="84"/>
      <c r="W817" s="84"/>
      <c r="X817" s="84"/>
      <c r="Y817" s="84"/>
      <c r="Z817" s="84"/>
    </row>
    <row r="818" spans="1:26" ht="12" customHeight="1">
      <c r="A818" s="84"/>
      <c r="B818" s="84"/>
      <c r="C818" s="84"/>
      <c r="D818" s="84"/>
      <c r="E818" s="84"/>
      <c r="F818" s="84"/>
      <c r="G818" s="84"/>
      <c r="H818" s="84"/>
      <c r="I818" s="84"/>
      <c r="J818" s="84"/>
      <c r="K818" s="84"/>
      <c r="L818" s="84"/>
      <c r="M818" s="84"/>
      <c r="N818" s="84"/>
      <c r="O818" s="84"/>
      <c r="P818" s="84"/>
      <c r="Q818" s="84"/>
      <c r="R818" s="84"/>
      <c r="S818" s="84"/>
      <c r="T818" s="84"/>
      <c r="U818" s="84"/>
      <c r="V818" s="84"/>
      <c r="W818" s="84"/>
      <c r="X818" s="84"/>
      <c r="Y818" s="84"/>
      <c r="Z818" s="84"/>
    </row>
    <row r="819" spans="1:26" ht="12" customHeight="1">
      <c r="A819" s="84"/>
      <c r="B819" s="84"/>
      <c r="C819" s="84"/>
      <c r="D819" s="84"/>
      <c r="E819" s="84"/>
      <c r="F819" s="84"/>
      <c r="G819" s="84"/>
      <c r="H819" s="84"/>
      <c r="I819" s="84"/>
      <c r="J819" s="84"/>
      <c r="K819" s="84"/>
      <c r="L819" s="84"/>
      <c r="M819" s="84"/>
      <c r="N819" s="84"/>
      <c r="O819" s="84"/>
      <c r="P819" s="84"/>
      <c r="Q819" s="84"/>
      <c r="R819" s="84"/>
      <c r="S819" s="84"/>
      <c r="T819" s="84"/>
      <c r="U819" s="84"/>
      <c r="V819" s="84"/>
      <c r="W819" s="84"/>
      <c r="X819" s="84"/>
      <c r="Y819" s="84"/>
      <c r="Z819" s="84"/>
    </row>
    <row r="820" spans="1:26" ht="12" customHeight="1">
      <c r="A820" s="84"/>
      <c r="B820" s="84"/>
      <c r="C820" s="84"/>
      <c r="D820" s="84"/>
      <c r="E820" s="84"/>
      <c r="F820" s="84"/>
      <c r="G820" s="84"/>
      <c r="H820" s="84"/>
      <c r="I820" s="84"/>
      <c r="J820" s="84"/>
      <c r="K820" s="84"/>
      <c r="L820" s="84"/>
      <c r="M820" s="84"/>
      <c r="N820" s="84"/>
      <c r="O820" s="84"/>
      <c r="P820" s="84"/>
      <c r="Q820" s="84"/>
      <c r="R820" s="84"/>
      <c r="S820" s="84"/>
      <c r="T820" s="84"/>
      <c r="U820" s="84"/>
      <c r="V820" s="84"/>
      <c r="W820" s="84"/>
      <c r="X820" s="84"/>
      <c r="Y820" s="84"/>
      <c r="Z820" s="84"/>
    </row>
    <row r="821" spans="1:26" ht="12" customHeight="1">
      <c r="A821" s="84"/>
      <c r="B821" s="84"/>
      <c r="C821" s="84"/>
      <c r="D821" s="84"/>
      <c r="E821" s="84"/>
      <c r="F821" s="84"/>
      <c r="G821" s="84"/>
      <c r="H821" s="84"/>
      <c r="I821" s="84"/>
      <c r="J821" s="84"/>
      <c r="K821" s="84"/>
      <c r="L821" s="84"/>
      <c r="M821" s="84"/>
      <c r="N821" s="84"/>
      <c r="O821" s="84"/>
      <c r="P821" s="84"/>
      <c r="Q821" s="84"/>
      <c r="R821" s="84"/>
      <c r="S821" s="84"/>
      <c r="T821" s="84"/>
      <c r="U821" s="84"/>
      <c r="V821" s="84"/>
      <c r="W821" s="84"/>
      <c r="X821" s="84"/>
      <c r="Y821" s="84"/>
      <c r="Z821" s="84"/>
    </row>
    <row r="822" spans="1:26" ht="12" customHeight="1">
      <c r="A822" s="84"/>
      <c r="B822" s="84"/>
      <c r="C822" s="84"/>
      <c r="D822" s="84"/>
      <c r="E822" s="84"/>
      <c r="F822" s="84"/>
      <c r="G822" s="84"/>
      <c r="H822" s="84"/>
      <c r="I822" s="84"/>
      <c r="J822" s="84"/>
      <c r="K822" s="84"/>
      <c r="L822" s="84"/>
      <c r="M822" s="84"/>
      <c r="N822" s="84"/>
      <c r="O822" s="84"/>
      <c r="P822" s="84"/>
      <c r="Q822" s="84"/>
      <c r="R822" s="84"/>
      <c r="S822" s="84"/>
      <c r="T822" s="84"/>
      <c r="U822" s="84"/>
      <c r="V822" s="84"/>
      <c r="W822" s="84"/>
      <c r="X822" s="84"/>
      <c r="Y822" s="84"/>
      <c r="Z822" s="84"/>
    </row>
    <row r="823" spans="1:26" ht="12" customHeight="1">
      <c r="A823" s="84"/>
      <c r="B823" s="84"/>
      <c r="C823" s="84"/>
      <c r="D823" s="84"/>
      <c r="E823" s="84"/>
      <c r="F823" s="84"/>
      <c r="G823" s="84"/>
      <c r="H823" s="84"/>
      <c r="I823" s="84"/>
      <c r="J823" s="84"/>
      <c r="K823" s="84"/>
      <c r="L823" s="84"/>
      <c r="M823" s="84"/>
      <c r="N823" s="84"/>
      <c r="O823" s="84"/>
      <c r="P823" s="84"/>
      <c r="Q823" s="84"/>
      <c r="R823" s="84"/>
      <c r="S823" s="84"/>
      <c r="T823" s="84"/>
      <c r="U823" s="84"/>
      <c r="V823" s="84"/>
      <c r="W823" s="84"/>
      <c r="X823" s="84"/>
      <c r="Y823" s="84"/>
      <c r="Z823" s="84"/>
    </row>
    <row r="824" spans="1:26" ht="12" customHeight="1">
      <c r="A824" s="84"/>
      <c r="B824" s="84"/>
      <c r="C824" s="84"/>
      <c r="D824" s="84"/>
      <c r="E824" s="84"/>
      <c r="F824" s="84"/>
      <c r="G824" s="84"/>
      <c r="H824" s="84"/>
      <c r="I824" s="84"/>
      <c r="J824" s="84"/>
      <c r="K824" s="84"/>
      <c r="L824" s="84"/>
      <c r="M824" s="84"/>
      <c r="N824" s="84"/>
      <c r="O824" s="84"/>
      <c r="P824" s="84"/>
      <c r="Q824" s="84"/>
      <c r="R824" s="84"/>
      <c r="S824" s="84"/>
      <c r="T824" s="84"/>
      <c r="U824" s="84"/>
      <c r="V824" s="84"/>
      <c r="W824" s="84"/>
      <c r="X824" s="84"/>
      <c r="Y824" s="84"/>
      <c r="Z824" s="84"/>
    </row>
    <row r="825" spans="1:26" ht="12" customHeight="1">
      <c r="A825" s="84"/>
      <c r="B825" s="84"/>
      <c r="C825" s="84"/>
      <c r="D825" s="84"/>
      <c r="E825" s="84"/>
      <c r="F825" s="84"/>
      <c r="G825" s="84"/>
      <c r="H825" s="84"/>
      <c r="I825" s="84"/>
      <c r="J825" s="84"/>
      <c r="K825" s="84"/>
      <c r="L825" s="84"/>
      <c r="M825" s="84"/>
      <c r="N825" s="84"/>
      <c r="O825" s="84"/>
      <c r="P825" s="84"/>
      <c r="Q825" s="84"/>
      <c r="R825" s="84"/>
      <c r="S825" s="84"/>
      <c r="T825" s="84"/>
      <c r="U825" s="84"/>
      <c r="V825" s="84"/>
      <c r="W825" s="84"/>
      <c r="X825" s="84"/>
      <c r="Y825" s="84"/>
      <c r="Z825" s="84"/>
    </row>
    <row r="826" spans="1:26" ht="12" customHeight="1">
      <c r="A826" s="84"/>
      <c r="B826" s="84"/>
      <c r="C826" s="84"/>
      <c r="D826" s="84"/>
      <c r="E826" s="84"/>
      <c r="F826" s="84"/>
      <c r="G826" s="84"/>
      <c r="H826" s="84"/>
      <c r="I826" s="84"/>
      <c r="J826" s="84"/>
      <c r="K826" s="84"/>
      <c r="L826" s="84"/>
      <c r="M826" s="84"/>
      <c r="N826" s="84"/>
      <c r="O826" s="84"/>
      <c r="P826" s="84"/>
      <c r="Q826" s="84"/>
      <c r="R826" s="84"/>
      <c r="S826" s="84"/>
      <c r="T826" s="84"/>
      <c r="U826" s="84"/>
      <c r="V826" s="84"/>
      <c r="W826" s="84"/>
      <c r="X826" s="84"/>
      <c r="Y826" s="84"/>
      <c r="Z826" s="84"/>
    </row>
    <row r="827" spans="1:26" ht="12" customHeight="1">
      <c r="A827" s="84"/>
      <c r="B827" s="84"/>
      <c r="C827" s="84"/>
      <c r="D827" s="84"/>
      <c r="E827" s="84"/>
      <c r="F827" s="84"/>
      <c r="G827" s="84"/>
      <c r="H827" s="84"/>
      <c r="I827" s="84"/>
      <c r="J827" s="84"/>
      <c r="K827" s="84"/>
      <c r="L827" s="84"/>
      <c r="M827" s="84"/>
      <c r="N827" s="84"/>
      <c r="O827" s="84"/>
      <c r="P827" s="84"/>
      <c r="Q827" s="84"/>
      <c r="R827" s="84"/>
      <c r="S827" s="84"/>
      <c r="T827" s="84"/>
      <c r="U827" s="84"/>
      <c r="V827" s="84"/>
      <c r="W827" s="84"/>
      <c r="X827" s="84"/>
      <c r="Y827" s="84"/>
      <c r="Z827" s="84"/>
    </row>
    <row r="828" spans="1:26" ht="12" customHeight="1">
      <c r="A828" s="84"/>
      <c r="B828" s="84"/>
      <c r="C828" s="84"/>
      <c r="D828" s="84"/>
      <c r="E828" s="84"/>
      <c r="F828" s="84"/>
      <c r="G828" s="84"/>
      <c r="H828" s="84"/>
      <c r="I828" s="84"/>
      <c r="J828" s="84"/>
      <c r="K828" s="84"/>
      <c r="L828" s="84"/>
      <c r="M828" s="84"/>
      <c r="N828" s="84"/>
      <c r="O828" s="84"/>
      <c r="P828" s="84"/>
      <c r="Q828" s="84"/>
      <c r="R828" s="84"/>
      <c r="S828" s="84"/>
      <c r="T828" s="84"/>
      <c r="U828" s="84"/>
      <c r="V828" s="84"/>
      <c r="W828" s="84"/>
      <c r="X828" s="84"/>
      <c r="Y828" s="84"/>
      <c r="Z828" s="84"/>
    </row>
    <row r="829" spans="1:26" ht="12" customHeight="1">
      <c r="A829" s="84"/>
      <c r="B829" s="84"/>
      <c r="C829" s="84"/>
      <c r="D829" s="84"/>
      <c r="E829" s="84"/>
      <c r="F829" s="84"/>
      <c r="G829" s="84"/>
      <c r="H829" s="84"/>
      <c r="I829" s="84"/>
      <c r="J829" s="84"/>
      <c r="K829" s="84"/>
      <c r="L829" s="84"/>
      <c r="M829" s="84"/>
      <c r="N829" s="84"/>
      <c r="O829" s="84"/>
      <c r="P829" s="84"/>
      <c r="Q829" s="84"/>
      <c r="R829" s="84"/>
      <c r="S829" s="84"/>
      <c r="T829" s="84"/>
      <c r="U829" s="84"/>
      <c r="V829" s="84"/>
      <c r="W829" s="84"/>
      <c r="X829" s="84"/>
      <c r="Y829" s="84"/>
      <c r="Z829" s="84"/>
    </row>
    <row r="830" spans="1:26" ht="12" customHeight="1">
      <c r="A830" s="84"/>
      <c r="B830" s="84"/>
      <c r="C830" s="84"/>
      <c r="D830" s="84"/>
      <c r="E830" s="84"/>
      <c r="F830" s="84"/>
      <c r="G830" s="84"/>
      <c r="H830" s="84"/>
      <c r="I830" s="84"/>
      <c r="J830" s="84"/>
      <c r="K830" s="84"/>
      <c r="L830" s="84"/>
      <c r="M830" s="84"/>
      <c r="N830" s="84"/>
      <c r="O830" s="84"/>
      <c r="P830" s="84"/>
      <c r="Q830" s="84"/>
      <c r="R830" s="84"/>
      <c r="S830" s="84"/>
      <c r="T830" s="84"/>
      <c r="U830" s="84"/>
      <c r="V830" s="84"/>
      <c r="W830" s="84"/>
      <c r="X830" s="84"/>
      <c r="Y830" s="84"/>
      <c r="Z830" s="84"/>
    </row>
    <row r="831" spans="1:26" ht="12" customHeight="1">
      <c r="A831" s="84"/>
      <c r="B831" s="84"/>
      <c r="C831" s="84"/>
      <c r="D831" s="84"/>
      <c r="E831" s="84"/>
      <c r="F831" s="84"/>
      <c r="G831" s="84"/>
      <c r="H831" s="84"/>
      <c r="I831" s="84"/>
      <c r="J831" s="84"/>
      <c r="K831" s="84"/>
      <c r="L831" s="84"/>
      <c r="M831" s="84"/>
      <c r="N831" s="84"/>
      <c r="O831" s="84"/>
      <c r="P831" s="84"/>
      <c r="Q831" s="84"/>
      <c r="R831" s="84"/>
      <c r="S831" s="84"/>
      <c r="T831" s="84"/>
      <c r="U831" s="84"/>
      <c r="V831" s="84"/>
      <c r="W831" s="84"/>
      <c r="X831" s="84"/>
      <c r="Y831" s="84"/>
      <c r="Z831" s="84"/>
    </row>
    <row r="832" spans="1:26" ht="12" customHeight="1">
      <c r="A832" s="84"/>
      <c r="B832" s="84"/>
      <c r="C832" s="84"/>
      <c r="D832" s="84"/>
      <c r="E832" s="84"/>
      <c r="F832" s="84"/>
      <c r="G832" s="84"/>
      <c r="H832" s="84"/>
      <c r="I832" s="84"/>
      <c r="J832" s="84"/>
      <c r="K832" s="84"/>
      <c r="L832" s="84"/>
      <c r="M832" s="84"/>
      <c r="N832" s="84"/>
      <c r="O832" s="84"/>
      <c r="P832" s="84"/>
      <c r="Q832" s="84"/>
      <c r="R832" s="84"/>
      <c r="S832" s="84"/>
      <c r="T832" s="84"/>
      <c r="U832" s="84"/>
      <c r="V832" s="84"/>
      <c r="W832" s="84"/>
      <c r="X832" s="84"/>
      <c r="Y832" s="84"/>
      <c r="Z832" s="84"/>
    </row>
    <row r="833" spans="1:26" ht="12" customHeight="1">
      <c r="A833" s="84"/>
      <c r="B833" s="84"/>
      <c r="C833" s="84"/>
      <c r="D833" s="84"/>
      <c r="E833" s="84"/>
      <c r="F833" s="84"/>
      <c r="G833" s="84"/>
      <c r="H833" s="84"/>
      <c r="I833" s="84"/>
      <c r="J833" s="84"/>
      <c r="K833" s="84"/>
      <c r="L833" s="84"/>
      <c r="M833" s="84"/>
      <c r="N833" s="84"/>
      <c r="O833" s="84"/>
      <c r="P833" s="84"/>
      <c r="Q833" s="84"/>
      <c r="R833" s="84"/>
      <c r="S833" s="84"/>
      <c r="T833" s="84"/>
      <c r="U833" s="84"/>
      <c r="V833" s="84"/>
      <c r="W833" s="84"/>
      <c r="X833" s="84"/>
      <c r="Y833" s="84"/>
      <c r="Z833" s="84"/>
    </row>
    <row r="834" spans="1:26" ht="12" customHeight="1">
      <c r="A834" s="84"/>
      <c r="B834" s="84"/>
      <c r="C834" s="84"/>
      <c r="D834" s="84"/>
      <c r="E834" s="84"/>
      <c r="F834" s="84"/>
      <c r="G834" s="84"/>
      <c r="H834" s="84"/>
      <c r="I834" s="84"/>
      <c r="J834" s="84"/>
      <c r="K834" s="84"/>
      <c r="L834" s="84"/>
      <c r="M834" s="84"/>
      <c r="N834" s="84"/>
      <c r="O834" s="84"/>
      <c r="P834" s="84"/>
      <c r="Q834" s="84"/>
      <c r="R834" s="84"/>
      <c r="S834" s="84"/>
      <c r="T834" s="84"/>
      <c r="U834" s="84"/>
      <c r="V834" s="84"/>
      <c r="W834" s="84"/>
      <c r="X834" s="84"/>
      <c r="Y834" s="84"/>
      <c r="Z834" s="84"/>
    </row>
    <row r="835" spans="1:26" ht="12" customHeight="1">
      <c r="A835" s="84"/>
      <c r="B835" s="84"/>
      <c r="C835" s="84"/>
      <c r="D835" s="84"/>
      <c r="E835" s="84"/>
      <c r="F835" s="84"/>
      <c r="G835" s="84"/>
      <c r="H835" s="84"/>
      <c r="I835" s="84"/>
      <c r="J835" s="84"/>
      <c r="K835" s="84"/>
      <c r="L835" s="84"/>
      <c r="M835" s="84"/>
      <c r="N835" s="84"/>
      <c r="O835" s="84"/>
      <c r="P835" s="84"/>
      <c r="Q835" s="84"/>
      <c r="R835" s="84"/>
      <c r="S835" s="84"/>
      <c r="T835" s="84"/>
      <c r="U835" s="84"/>
      <c r="V835" s="84"/>
      <c r="W835" s="84"/>
      <c r="X835" s="84"/>
      <c r="Y835" s="84"/>
      <c r="Z835" s="84"/>
    </row>
    <row r="836" spans="1:26" ht="12" customHeight="1">
      <c r="A836" s="84"/>
      <c r="B836" s="84"/>
      <c r="C836" s="84"/>
      <c r="D836" s="84"/>
      <c r="E836" s="84"/>
      <c r="F836" s="84"/>
      <c r="G836" s="84"/>
      <c r="H836" s="84"/>
      <c r="I836" s="84"/>
      <c r="J836" s="84"/>
      <c r="K836" s="84"/>
      <c r="L836" s="84"/>
      <c r="M836" s="84"/>
      <c r="N836" s="84"/>
      <c r="O836" s="84"/>
      <c r="P836" s="84"/>
      <c r="Q836" s="84"/>
      <c r="R836" s="84"/>
      <c r="S836" s="84"/>
      <c r="T836" s="84"/>
      <c r="U836" s="84"/>
      <c r="V836" s="84"/>
      <c r="W836" s="84"/>
      <c r="X836" s="84"/>
      <c r="Y836" s="84"/>
      <c r="Z836" s="84"/>
    </row>
    <row r="837" spans="1:26" ht="12" customHeight="1">
      <c r="A837" s="84"/>
      <c r="B837" s="84"/>
      <c r="C837" s="84"/>
      <c r="D837" s="84"/>
      <c r="E837" s="84"/>
      <c r="F837" s="84"/>
      <c r="G837" s="84"/>
      <c r="H837" s="84"/>
      <c r="I837" s="84"/>
      <c r="J837" s="84"/>
      <c r="K837" s="84"/>
      <c r="L837" s="84"/>
      <c r="M837" s="84"/>
      <c r="N837" s="84"/>
      <c r="O837" s="84"/>
      <c r="P837" s="84"/>
      <c r="Q837" s="84"/>
      <c r="R837" s="84"/>
      <c r="S837" s="84"/>
      <c r="T837" s="84"/>
      <c r="U837" s="84"/>
      <c r="V837" s="84"/>
      <c r="W837" s="84"/>
      <c r="X837" s="84"/>
      <c r="Y837" s="84"/>
      <c r="Z837" s="84"/>
    </row>
    <row r="838" spans="1:26" ht="12" customHeight="1">
      <c r="A838" s="84"/>
      <c r="B838" s="84"/>
      <c r="C838" s="84"/>
      <c r="D838" s="84"/>
      <c r="E838" s="84"/>
      <c r="F838" s="84"/>
      <c r="G838" s="84"/>
      <c r="H838" s="84"/>
      <c r="I838" s="84"/>
      <c r="J838" s="84"/>
      <c r="K838" s="84"/>
      <c r="L838" s="84"/>
      <c r="M838" s="84"/>
      <c r="N838" s="84"/>
      <c r="O838" s="84"/>
      <c r="P838" s="84"/>
      <c r="Q838" s="84"/>
      <c r="R838" s="84"/>
      <c r="S838" s="84"/>
      <c r="T838" s="84"/>
      <c r="U838" s="84"/>
      <c r="V838" s="84"/>
      <c r="W838" s="84"/>
      <c r="X838" s="84"/>
      <c r="Y838" s="84"/>
      <c r="Z838" s="84"/>
    </row>
    <row r="839" spans="1:26" ht="12" customHeight="1">
      <c r="A839" s="84"/>
      <c r="B839" s="84"/>
      <c r="C839" s="84"/>
      <c r="D839" s="84"/>
      <c r="E839" s="84"/>
      <c r="F839" s="84"/>
      <c r="G839" s="84"/>
      <c r="H839" s="84"/>
      <c r="I839" s="84"/>
      <c r="J839" s="84"/>
      <c r="K839" s="84"/>
      <c r="L839" s="84"/>
      <c r="M839" s="84"/>
      <c r="N839" s="84"/>
      <c r="O839" s="84"/>
      <c r="P839" s="84"/>
      <c r="Q839" s="84"/>
      <c r="R839" s="84"/>
      <c r="S839" s="84"/>
      <c r="T839" s="84"/>
      <c r="U839" s="84"/>
      <c r="V839" s="84"/>
      <c r="W839" s="84"/>
      <c r="X839" s="84"/>
      <c r="Y839" s="84"/>
      <c r="Z839" s="84"/>
    </row>
    <row r="840" spans="1:26" ht="12" customHeight="1">
      <c r="A840" s="84"/>
      <c r="B840" s="84"/>
      <c r="C840" s="84"/>
      <c r="D840" s="84"/>
      <c r="E840" s="84"/>
      <c r="F840" s="84"/>
      <c r="G840" s="84"/>
      <c r="H840" s="84"/>
      <c r="I840" s="84"/>
      <c r="J840" s="84"/>
      <c r="K840" s="84"/>
      <c r="L840" s="84"/>
      <c r="M840" s="84"/>
      <c r="N840" s="84"/>
      <c r="O840" s="84"/>
      <c r="P840" s="84"/>
      <c r="Q840" s="84"/>
      <c r="R840" s="84"/>
      <c r="S840" s="84"/>
      <c r="T840" s="84"/>
      <c r="U840" s="84"/>
      <c r="V840" s="84"/>
      <c r="W840" s="84"/>
      <c r="X840" s="84"/>
      <c r="Y840" s="84"/>
      <c r="Z840" s="84"/>
    </row>
    <row r="841" spans="1:26" ht="12" customHeight="1">
      <c r="A841" s="84"/>
      <c r="B841" s="84"/>
      <c r="C841" s="84"/>
      <c r="D841" s="84"/>
      <c r="E841" s="84"/>
      <c r="F841" s="84"/>
      <c r="G841" s="84"/>
      <c r="H841" s="84"/>
      <c r="I841" s="84"/>
      <c r="J841" s="84"/>
      <c r="K841" s="84"/>
      <c r="L841" s="84"/>
      <c r="M841" s="84"/>
      <c r="N841" s="84"/>
      <c r="O841" s="84"/>
      <c r="P841" s="84"/>
      <c r="Q841" s="84"/>
      <c r="R841" s="84"/>
      <c r="S841" s="84"/>
      <c r="T841" s="84"/>
      <c r="U841" s="84"/>
      <c r="V841" s="84"/>
      <c r="W841" s="84"/>
      <c r="X841" s="84"/>
      <c r="Y841" s="84"/>
      <c r="Z841" s="84"/>
    </row>
    <row r="842" spans="1:26" ht="12" customHeight="1">
      <c r="A842" s="84"/>
      <c r="B842" s="84"/>
      <c r="C842" s="84"/>
      <c r="D842" s="84"/>
      <c r="E842" s="84"/>
      <c r="F842" s="84"/>
      <c r="G842" s="84"/>
      <c r="H842" s="84"/>
      <c r="I842" s="84"/>
      <c r="J842" s="84"/>
      <c r="K842" s="84"/>
      <c r="L842" s="84"/>
      <c r="M842" s="84"/>
      <c r="N842" s="84"/>
      <c r="O842" s="84"/>
      <c r="P842" s="84"/>
      <c r="Q842" s="84"/>
      <c r="R842" s="84"/>
      <c r="S842" s="84"/>
      <c r="T842" s="84"/>
      <c r="U842" s="84"/>
      <c r="V842" s="84"/>
      <c r="W842" s="84"/>
      <c r="X842" s="84"/>
      <c r="Y842" s="84"/>
      <c r="Z842" s="84"/>
    </row>
    <row r="843" spans="1:26" ht="12" customHeight="1">
      <c r="A843" s="84"/>
      <c r="B843" s="84"/>
      <c r="C843" s="84"/>
      <c r="D843" s="84"/>
      <c r="E843" s="84"/>
      <c r="F843" s="84"/>
      <c r="G843" s="84"/>
      <c r="H843" s="84"/>
      <c r="I843" s="84"/>
      <c r="J843" s="84"/>
      <c r="K843" s="84"/>
      <c r="L843" s="84"/>
      <c r="M843" s="84"/>
      <c r="N843" s="84"/>
      <c r="O843" s="84"/>
      <c r="P843" s="84"/>
      <c r="Q843" s="84"/>
      <c r="R843" s="84"/>
      <c r="S843" s="84"/>
      <c r="T843" s="84"/>
      <c r="U843" s="84"/>
      <c r="V843" s="84"/>
      <c r="W843" s="84"/>
      <c r="X843" s="84"/>
      <c r="Y843" s="84"/>
      <c r="Z843" s="84"/>
    </row>
    <row r="844" spans="1:26" ht="12" customHeight="1">
      <c r="A844" s="84"/>
      <c r="B844" s="84"/>
      <c r="C844" s="84"/>
      <c r="D844" s="84"/>
      <c r="E844" s="84"/>
      <c r="F844" s="84"/>
      <c r="G844" s="84"/>
      <c r="H844" s="84"/>
      <c r="I844" s="84"/>
      <c r="J844" s="84"/>
      <c r="K844" s="84"/>
      <c r="L844" s="84"/>
      <c r="M844" s="84"/>
      <c r="N844" s="84"/>
      <c r="O844" s="84"/>
      <c r="P844" s="84"/>
      <c r="Q844" s="84"/>
      <c r="R844" s="84"/>
      <c r="S844" s="84"/>
      <c r="T844" s="84"/>
      <c r="U844" s="84"/>
      <c r="V844" s="84"/>
      <c r="W844" s="84"/>
      <c r="X844" s="84"/>
      <c r="Y844" s="84"/>
      <c r="Z844" s="84"/>
    </row>
    <row r="845" spans="1:26" ht="12" customHeight="1">
      <c r="A845" s="84"/>
      <c r="B845" s="84"/>
      <c r="C845" s="84"/>
      <c r="D845" s="84"/>
      <c r="E845" s="84"/>
      <c r="F845" s="84"/>
      <c r="G845" s="84"/>
      <c r="H845" s="84"/>
      <c r="I845" s="84"/>
      <c r="J845" s="84"/>
      <c r="K845" s="84"/>
      <c r="L845" s="84"/>
      <c r="M845" s="84"/>
      <c r="N845" s="84"/>
      <c r="O845" s="84"/>
      <c r="P845" s="84"/>
      <c r="Q845" s="84"/>
      <c r="R845" s="84"/>
      <c r="S845" s="84"/>
      <c r="T845" s="84"/>
      <c r="U845" s="84"/>
      <c r="V845" s="84"/>
      <c r="W845" s="84"/>
      <c r="X845" s="84"/>
      <c r="Y845" s="84"/>
      <c r="Z845" s="84"/>
    </row>
    <row r="846" spans="1:26" ht="12" customHeight="1">
      <c r="A846" s="84"/>
      <c r="B846" s="84"/>
      <c r="C846" s="84"/>
      <c r="D846" s="84"/>
      <c r="E846" s="84"/>
      <c r="F846" s="84"/>
      <c r="G846" s="84"/>
      <c r="H846" s="84"/>
      <c r="I846" s="84"/>
      <c r="J846" s="84"/>
      <c r="K846" s="84"/>
      <c r="L846" s="84"/>
      <c r="M846" s="84"/>
      <c r="N846" s="84"/>
      <c r="O846" s="84"/>
      <c r="P846" s="84"/>
      <c r="Q846" s="84"/>
      <c r="R846" s="84"/>
      <c r="S846" s="84"/>
      <c r="T846" s="84"/>
      <c r="U846" s="84"/>
      <c r="V846" s="84"/>
      <c r="W846" s="84"/>
      <c r="X846" s="84"/>
      <c r="Y846" s="84"/>
      <c r="Z846" s="84"/>
    </row>
    <row r="847" spans="1:26" ht="12" customHeight="1">
      <c r="A847" s="84"/>
      <c r="B847" s="84"/>
      <c r="C847" s="84"/>
      <c r="D847" s="84"/>
      <c r="E847" s="84"/>
      <c r="F847" s="84"/>
      <c r="G847" s="84"/>
      <c r="H847" s="84"/>
      <c r="I847" s="84"/>
      <c r="J847" s="84"/>
      <c r="K847" s="84"/>
      <c r="L847" s="84"/>
      <c r="M847" s="84"/>
      <c r="N847" s="84"/>
      <c r="O847" s="84"/>
      <c r="P847" s="84"/>
      <c r="Q847" s="84"/>
      <c r="R847" s="84"/>
      <c r="S847" s="84"/>
      <c r="T847" s="84"/>
      <c r="U847" s="84"/>
      <c r="V847" s="84"/>
      <c r="W847" s="84"/>
      <c r="X847" s="84"/>
      <c r="Y847" s="84"/>
      <c r="Z847" s="84"/>
    </row>
    <row r="848" spans="1:26" ht="12" customHeight="1">
      <c r="A848" s="84"/>
      <c r="B848" s="84"/>
      <c r="C848" s="84"/>
      <c r="D848" s="84"/>
      <c r="E848" s="84"/>
      <c r="F848" s="84"/>
      <c r="G848" s="84"/>
      <c r="H848" s="84"/>
      <c r="I848" s="84"/>
      <c r="J848" s="84"/>
      <c r="K848" s="84"/>
      <c r="L848" s="84"/>
      <c r="M848" s="84"/>
      <c r="N848" s="84"/>
      <c r="O848" s="84"/>
      <c r="P848" s="84"/>
      <c r="Q848" s="84"/>
      <c r="R848" s="84"/>
      <c r="S848" s="84"/>
      <c r="T848" s="84"/>
      <c r="U848" s="84"/>
      <c r="V848" s="84"/>
      <c r="W848" s="84"/>
      <c r="X848" s="84"/>
      <c r="Y848" s="84"/>
      <c r="Z848" s="84"/>
    </row>
    <row r="849" spans="1:26" ht="12" customHeight="1">
      <c r="A849" s="84"/>
      <c r="B849" s="84"/>
      <c r="C849" s="84"/>
      <c r="D849" s="84"/>
      <c r="E849" s="84"/>
      <c r="F849" s="84"/>
      <c r="G849" s="84"/>
      <c r="H849" s="84"/>
      <c r="I849" s="84"/>
      <c r="J849" s="84"/>
      <c r="K849" s="84"/>
      <c r="L849" s="84"/>
      <c r="M849" s="84"/>
      <c r="N849" s="84"/>
      <c r="O849" s="84"/>
      <c r="P849" s="84"/>
      <c r="Q849" s="84"/>
      <c r="R849" s="84"/>
      <c r="S849" s="84"/>
      <c r="T849" s="84"/>
      <c r="U849" s="84"/>
      <c r="V849" s="84"/>
      <c r="W849" s="84"/>
      <c r="X849" s="84"/>
      <c r="Y849" s="84"/>
      <c r="Z849" s="84"/>
    </row>
    <row r="850" spans="1:26" ht="12" customHeight="1">
      <c r="A850" s="84"/>
      <c r="B850" s="84"/>
      <c r="C850" s="84"/>
      <c r="D850" s="84"/>
      <c r="E850" s="84"/>
      <c r="F850" s="84"/>
      <c r="G850" s="84"/>
      <c r="H850" s="84"/>
      <c r="I850" s="84"/>
      <c r="J850" s="84"/>
      <c r="K850" s="84"/>
      <c r="L850" s="84"/>
      <c r="M850" s="84"/>
      <c r="N850" s="84"/>
      <c r="O850" s="84"/>
      <c r="P850" s="84"/>
      <c r="Q850" s="84"/>
      <c r="R850" s="84"/>
      <c r="S850" s="84"/>
      <c r="T850" s="84"/>
      <c r="U850" s="84"/>
      <c r="V850" s="84"/>
      <c r="W850" s="84"/>
      <c r="X850" s="84"/>
      <c r="Y850" s="84"/>
      <c r="Z850" s="84"/>
    </row>
    <row r="851" spans="1:26" ht="12" customHeight="1">
      <c r="A851" s="84"/>
      <c r="B851" s="84"/>
      <c r="C851" s="84"/>
      <c r="D851" s="84"/>
      <c r="E851" s="84"/>
      <c r="F851" s="84"/>
      <c r="G851" s="84"/>
      <c r="H851" s="84"/>
      <c r="I851" s="84"/>
      <c r="J851" s="84"/>
      <c r="K851" s="84"/>
      <c r="L851" s="84"/>
      <c r="M851" s="84"/>
      <c r="N851" s="84"/>
      <c r="O851" s="84"/>
      <c r="P851" s="84"/>
      <c r="Q851" s="84"/>
      <c r="R851" s="84"/>
      <c r="S851" s="84"/>
      <c r="T851" s="84"/>
      <c r="U851" s="84"/>
      <c r="V851" s="84"/>
      <c r="W851" s="84"/>
      <c r="X851" s="84"/>
      <c r="Y851" s="84"/>
      <c r="Z851" s="84"/>
    </row>
    <row r="852" spans="1:26" ht="12" customHeight="1">
      <c r="A852" s="84"/>
      <c r="B852" s="84"/>
      <c r="C852" s="84"/>
      <c r="D852" s="84"/>
      <c r="E852" s="84"/>
      <c r="F852" s="84"/>
      <c r="G852" s="84"/>
      <c r="H852" s="84"/>
      <c r="I852" s="84"/>
      <c r="J852" s="84"/>
      <c r="K852" s="84"/>
      <c r="L852" s="84"/>
      <c r="M852" s="84"/>
      <c r="N852" s="84"/>
      <c r="O852" s="84"/>
      <c r="P852" s="84"/>
      <c r="Q852" s="84"/>
      <c r="R852" s="84"/>
      <c r="S852" s="84"/>
      <c r="T852" s="84"/>
      <c r="U852" s="84"/>
      <c r="V852" s="84"/>
      <c r="W852" s="84"/>
      <c r="X852" s="84"/>
      <c r="Y852" s="84"/>
      <c r="Z852" s="84"/>
    </row>
    <row r="853" spans="1:26" ht="12" customHeight="1">
      <c r="A853" s="84"/>
      <c r="B853" s="84"/>
      <c r="C853" s="84"/>
      <c r="D853" s="84"/>
      <c r="E853" s="84"/>
      <c r="F853" s="84"/>
      <c r="G853" s="84"/>
      <c r="H853" s="84"/>
      <c r="I853" s="84"/>
      <c r="J853" s="84"/>
      <c r="K853" s="84"/>
      <c r="L853" s="84"/>
      <c r="M853" s="84"/>
      <c r="N853" s="84"/>
      <c r="O853" s="84"/>
      <c r="P853" s="84"/>
      <c r="Q853" s="84"/>
      <c r="R853" s="84"/>
      <c r="S853" s="84"/>
      <c r="T853" s="84"/>
      <c r="U853" s="84"/>
      <c r="V853" s="84"/>
      <c r="W853" s="84"/>
      <c r="X853" s="84"/>
      <c r="Y853" s="84"/>
      <c r="Z853" s="84"/>
    </row>
    <row r="854" spans="1:26" ht="12" customHeight="1">
      <c r="A854" s="84"/>
      <c r="B854" s="84"/>
      <c r="C854" s="84"/>
      <c r="D854" s="84"/>
      <c r="E854" s="84"/>
      <c r="F854" s="84"/>
      <c r="G854" s="84"/>
      <c r="H854" s="84"/>
      <c r="I854" s="84"/>
      <c r="J854" s="84"/>
      <c r="K854" s="84"/>
      <c r="L854" s="84"/>
      <c r="M854" s="84"/>
      <c r="N854" s="84"/>
      <c r="O854" s="84"/>
      <c r="P854" s="84"/>
      <c r="Q854" s="84"/>
      <c r="R854" s="84"/>
      <c r="S854" s="84"/>
      <c r="T854" s="84"/>
      <c r="U854" s="84"/>
      <c r="V854" s="84"/>
      <c r="W854" s="84"/>
      <c r="X854" s="84"/>
      <c r="Y854" s="84"/>
      <c r="Z854" s="84"/>
    </row>
    <row r="855" spans="1:26" ht="12" customHeight="1">
      <c r="A855" s="84"/>
      <c r="B855" s="84"/>
      <c r="C855" s="84"/>
      <c r="D855" s="84"/>
      <c r="E855" s="84"/>
      <c r="F855" s="84"/>
      <c r="G855" s="84"/>
      <c r="H855" s="84"/>
      <c r="I855" s="84"/>
      <c r="J855" s="84"/>
      <c r="K855" s="84"/>
      <c r="L855" s="84"/>
      <c r="M855" s="84"/>
      <c r="N855" s="84"/>
      <c r="O855" s="84"/>
      <c r="P855" s="84"/>
      <c r="Q855" s="84"/>
      <c r="R855" s="84"/>
      <c r="S855" s="84"/>
      <c r="T855" s="84"/>
      <c r="U855" s="84"/>
      <c r="V855" s="84"/>
      <c r="W855" s="84"/>
      <c r="X855" s="84"/>
      <c r="Y855" s="84"/>
      <c r="Z855" s="84"/>
    </row>
    <row r="856" spans="1:26" ht="12" customHeight="1">
      <c r="A856" s="84"/>
      <c r="B856" s="84"/>
      <c r="C856" s="84"/>
      <c r="D856" s="84"/>
      <c r="E856" s="84"/>
      <c r="F856" s="84"/>
      <c r="G856" s="84"/>
      <c r="H856" s="84"/>
      <c r="I856" s="84"/>
      <c r="J856" s="84"/>
      <c r="K856" s="84"/>
      <c r="L856" s="84"/>
      <c r="M856" s="84"/>
      <c r="N856" s="84"/>
      <c r="O856" s="84"/>
      <c r="P856" s="84"/>
      <c r="Q856" s="84"/>
      <c r="R856" s="84"/>
      <c r="S856" s="84"/>
      <c r="T856" s="84"/>
      <c r="U856" s="84"/>
      <c r="V856" s="84"/>
      <c r="W856" s="84"/>
      <c r="X856" s="84"/>
      <c r="Y856" s="84"/>
      <c r="Z856" s="84"/>
    </row>
    <row r="857" spans="1:26" ht="12" customHeight="1">
      <c r="A857" s="84"/>
      <c r="B857" s="84"/>
      <c r="C857" s="84"/>
      <c r="D857" s="84"/>
      <c r="E857" s="84"/>
      <c r="F857" s="84"/>
      <c r="G857" s="84"/>
      <c r="H857" s="84"/>
      <c r="I857" s="84"/>
      <c r="J857" s="84"/>
      <c r="K857" s="84"/>
      <c r="L857" s="84"/>
      <c r="M857" s="84"/>
      <c r="N857" s="84"/>
      <c r="O857" s="84"/>
      <c r="P857" s="84"/>
      <c r="Q857" s="84"/>
      <c r="R857" s="84"/>
      <c r="S857" s="84"/>
      <c r="T857" s="84"/>
      <c r="U857" s="84"/>
      <c r="V857" s="84"/>
      <c r="W857" s="84"/>
      <c r="X857" s="84"/>
      <c r="Y857" s="84"/>
      <c r="Z857" s="84"/>
    </row>
    <row r="858" spans="1:26" ht="12" customHeight="1">
      <c r="A858" s="84"/>
      <c r="B858" s="84"/>
      <c r="C858" s="84"/>
      <c r="D858" s="84"/>
      <c r="E858" s="84"/>
      <c r="F858" s="84"/>
      <c r="G858" s="84"/>
      <c r="H858" s="84"/>
      <c r="I858" s="84"/>
      <c r="J858" s="84"/>
      <c r="K858" s="84"/>
      <c r="L858" s="84"/>
      <c r="M858" s="84"/>
      <c r="N858" s="84"/>
      <c r="O858" s="84"/>
      <c r="P858" s="84"/>
      <c r="Q858" s="84"/>
      <c r="R858" s="84"/>
      <c r="S858" s="84"/>
      <c r="T858" s="84"/>
      <c r="U858" s="84"/>
      <c r="V858" s="84"/>
      <c r="W858" s="84"/>
      <c r="X858" s="84"/>
      <c r="Y858" s="84"/>
      <c r="Z858" s="84"/>
    </row>
    <row r="859" spans="1:26" ht="12" customHeight="1">
      <c r="A859" s="84"/>
      <c r="B859" s="84"/>
      <c r="C859" s="84"/>
      <c r="D859" s="84"/>
      <c r="E859" s="84"/>
      <c r="F859" s="84"/>
      <c r="G859" s="84"/>
      <c r="H859" s="84"/>
      <c r="I859" s="84"/>
      <c r="J859" s="84"/>
      <c r="K859" s="84"/>
      <c r="L859" s="84"/>
      <c r="M859" s="84"/>
      <c r="N859" s="84"/>
      <c r="O859" s="84"/>
      <c r="P859" s="84"/>
      <c r="Q859" s="84"/>
      <c r="R859" s="84"/>
      <c r="S859" s="84"/>
      <c r="T859" s="84"/>
      <c r="U859" s="84"/>
      <c r="V859" s="84"/>
      <c r="W859" s="84"/>
      <c r="X859" s="84"/>
      <c r="Y859" s="84"/>
      <c r="Z859" s="84"/>
    </row>
    <row r="860" spans="1:26" ht="12" customHeight="1">
      <c r="A860" s="84"/>
      <c r="B860" s="84"/>
      <c r="C860" s="84"/>
      <c r="D860" s="84"/>
      <c r="E860" s="84"/>
      <c r="F860" s="84"/>
      <c r="G860" s="84"/>
      <c r="H860" s="84"/>
      <c r="I860" s="84"/>
      <c r="J860" s="84"/>
      <c r="K860" s="84"/>
      <c r="L860" s="84"/>
      <c r="M860" s="84"/>
      <c r="N860" s="84"/>
      <c r="O860" s="84"/>
      <c r="P860" s="84"/>
      <c r="Q860" s="84"/>
      <c r="R860" s="84"/>
      <c r="S860" s="84"/>
      <c r="T860" s="84"/>
      <c r="U860" s="84"/>
      <c r="V860" s="84"/>
      <c r="W860" s="84"/>
      <c r="X860" s="84"/>
      <c r="Y860" s="84"/>
      <c r="Z860" s="84"/>
    </row>
    <row r="861" spans="1:26" ht="12" customHeight="1">
      <c r="A861" s="84"/>
      <c r="B861" s="84"/>
      <c r="C861" s="84"/>
      <c r="D861" s="84"/>
      <c r="E861" s="84"/>
      <c r="F861" s="84"/>
      <c r="G861" s="84"/>
      <c r="H861" s="84"/>
      <c r="I861" s="84"/>
      <c r="J861" s="84"/>
      <c r="K861" s="84"/>
      <c r="L861" s="84"/>
      <c r="M861" s="84"/>
      <c r="N861" s="84"/>
      <c r="O861" s="84"/>
      <c r="P861" s="84"/>
      <c r="Q861" s="84"/>
      <c r="R861" s="84"/>
      <c r="S861" s="84"/>
      <c r="T861" s="84"/>
      <c r="U861" s="84"/>
      <c r="V861" s="84"/>
      <c r="W861" s="84"/>
      <c r="X861" s="84"/>
      <c r="Y861" s="84"/>
      <c r="Z861" s="84"/>
    </row>
    <row r="862" spans="1:26" ht="12" customHeight="1">
      <c r="A862" s="84"/>
      <c r="B862" s="84"/>
      <c r="C862" s="84"/>
      <c r="D862" s="84"/>
      <c r="E862" s="84"/>
      <c r="F862" s="84"/>
      <c r="G862" s="84"/>
      <c r="H862" s="84"/>
      <c r="I862" s="84"/>
      <c r="J862" s="84"/>
      <c r="K862" s="84"/>
      <c r="L862" s="84"/>
      <c r="M862" s="84"/>
      <c r="N862" s="84"/>
      <c r="O862" s="84"/>
      <c r="P862" s="84"/>
      <c r="Q862" s="84"/>
      <c r="R862" s="84"/>
      <c r="S862" s="84"/>
      <c r="T862" s="84"/>
      <c r="U862" s="84"/>
      <c r="V862" s="84"/>
      <c r="W862" s="84"/>
      <c r="X862" s="84"/>
      <c r="Y862" s="84"/>
      <c r="Z862" s="84"/>
    </row>
    <row r="863" spans="1:26" ht="12" customHeight="1">
      <c r="A863" s="84"/>
      <c r="B863" s="84"/>
      <c r="C863" s="84"/>
      <c r="D863" s="84"/>
      <c r="E863" s="84"/>
      <c r="F863" s="84"/>
      <c r="G863" s="84"/>
      <c r="H863" s="84"/>
      <c r="I863" s="84"/>
      <c r="J863" s="84"/>
      <c r="K863" s="84"/>
      <c r="L863" s="84"/>
      <c r="M863" s="84"/>
      <c r="N863" s="84"/>
      <c r="O863" s="84"/>
      <c r="P863" s="84"/>
      <c r="Q863" s="84"/>
      <c r="R863" s="84"/>
      <c r="S863" s="84"/>
      <c r="T863" s="84"/>
      <c r="U863" s="84"/>
      <c r="V863" s="84"/>
      <c r="W863" s="84"/>
      <c r="X863" s="84"/>
      <c r="Y863" s="84"/>
      <c r="Z863" s="84"/>
    </row>
    <row r="864" spans="1:26" ht="12" customHeight="1">
      <c r="A864" s="84"/>
      <c r="B864" s="84"/>
      <c r="C864" s="84"/>
      <c r="D864" s="84"/>
      <c r="E864" s="84"/>
      <c r="F864" s="84"/>
      <c r="G864" s="84"/>
      <c r="H864" s="84"/>
      <c r="I864" s="84"/>
      <c r="J864" s="84"/>
      <c r="K864" s="84"/>
      <c r="L864" s="84"/>
      <c r="M864" s="84"/>
      <c r="N864" s="84"/>
      <c r="O864" s="84"/>
      <c r="P864" s="84"/>
      <c r="Q864" s="84"/>
      <c r="R864" s="84"/>
      <c r="S864" s="84"/>
      <c r="T864" s="84"/>
      <c r="U864" s="84"/>
      <c r="V864" s="84"/>
      <c r="W864" s="84"/>
      <c r="X864" s="84"/>
      <c r="Y864" s="84"/>
      <c r="Z864" s="84"/>
    </row>
    <row r="865" spans="1:26" ht="12" customHeight="1">
      <c r="A865" s="84"/>
      <c r="B865" s="84"/>
      <c r="C865" s="84"/>
      <c r="D865" s="84"/>
      <c r="E865" s="84"/>
      <c r="F865" s="84"/>
      <c r="G865" s="84"/>
      <c r="H865" s="84"/>
      <c r="I865" s="84"/>
      <c r="J865" s="84"/>
      <c r="K865" s="84"/>
      <c r="L865" s="84"/>
      <c r="M865" s="84"/>
      <c r="N865" s="84"/>
      <c r="O865" s="84"/>
      <c r="P865" s="84"/>
      <c r="Q865" s="84"/>
      <c r="R865" s="84"/>
      <c r="S865" s="84"/>
      <c r="T865" s="84"/>
      <c r="U865" s="84"/>
      <c r="V865" s="84"/>
      <c r="W865" s="84"/>
      <c r="X865" s="84"/>
      <c r="Y865" s="84"/>
      <c r="Z865" s="84"/>
    </row>
    <row r="866" spans="1:26" ht="12" customHeight="1">
      <c r="A866" s="84"/>
      <c r="B866" s="84"/>
      <c r="C866" s="84"/>
      <c r="D866" s="84"/>
      <c r="E866" s="84"/>
      <c r="F866" s="84"/>
      <c r="G866" s="84"/>
      <c r="H866" s="84"/>
      <c r="I866" s="84"/>
      <c r="J866" s="84"/>
      <c r="K866" s="84"/>
      <c r="L866" s="84"/>
      <c r="M866" s="84"/>
      <c r="N866" s="84"/>
      <c r="O866" s="84"/>
      <c r="P866" s="84"/>
      <c r="Q866" s="84"/>
      <c r="R866" s="84"/>
      <c r="S866" s="84"/>
      <c r="T866" s="84"/>
      <c r="U866" s="84"/>
      <c r="V866" s="84"/>
      <c r="W866" s="84"/>
      <c r="X866" s="84"/>
      <c r="Y866" s="84"/>
      <c r="Z866" s="84"/>
    </row>
    <row r="867" spans="1:26" ht="12" customHeight="1">
      <c r="A867" s="84"/>
      <c r="B867" s="84"/>
      <c r="C867" s="84"/>
      <c r="D867" s="84"/>
      <c r="E867" s="84"/>
      <c r="F867" s="84"/>
      <c r="G867" s="84"/>
      <c r="H867" s="84"/>
      <c r="I867" s="84"/>
      <c r="J867" s="84"/>
      <c r="K867" s="84"/>
      <c r="L867" s="84"/>
      <c r="M867" s="84"/>
      <c r="N867" s="84"/>
      <c r="O867" s="84"/>
      <c r="P867" s="84"/>
      <c r="Q867" s="84"/>
      <c r="R867" s="84"/>
      <c r="S867" s="84"/>
      <c r="T867" s="84"/>
      <c r="U867" s="84"/>
      <c r="V867" s="84"/>
      <c r="W867" s="84"/>
      <c r="X867" s="84"/>
      <c r="Y867" s="84"/>
      <c r="Z867" s="84"/>
    </row>
    <row r="868" spans="1:26" ht="12" customHeight="1">
      <c r="A868" s="84"/>
      <c r="B868" s="84"/>
      <c r="C868" s="84"/>
      <c r="D868" s="84"/>
      <c r="E868" s="84"/>
      <c r="F868" s="84"/>
      <c r="G868" s="84"/>
      <c r="H868" s="84"/>
      <c r="I868" s="84"/>
      <c r="J868" s="84"/>
      <c r="K868" s="84"/>
      <c r="L868" s="84"/>
      <c r="M868" s="84"/>
      <c r="N868" s="84"/>
      <c r="O868" s="84"/>
      <c r="P868" s="84"/>
      <c r="Q868" s="84"/>
      <c r="R868" s="84"/>
      <c r="S868" s="84"/>
      <c r="T868" s="84"/>
      <c r="U868" s="84"/>
      <c r="V868" s="84"/>
      <c r="W868" s="84"/>
      <c r="X868" s="84"/>
      <c r="Y868" s="84"/>
      <c r="Z868" s="84"/>
    </row>
    <row r="869" spans="1:26" ht="12" customHeight="1">
      <c r="A869" s="84"/>
      <c r="B869" s="84"/>
      <c r="C869" s="84"/>
      <c r="D869" s="84"/>
      <c r="E869" s="84"/>
      <c r="F869" s="84"/>
      <c r="G869" s="84"/>
      <c r="H869" s="84"/>
      <c r="I869" s="84"/>
      <c r="J869" s="84"/>
      <c r="K869" s="84"/>
      <c r="L869" s="84"/>
      <c r="M869" s="84"/>
      <c r="N869" s="84"/>
      <c r="O869" s="84"/>
      <c r="P869" s="84"/>
      <c r="Q869" s="84"/>
      <c r="R869" s="84"/>
      <c r="S869" s="84"/>
      <c r="T869" s="84"/>
      <c r="U869" s="84"/>
      <c r="V869" s="84"/>
      <c r="W869" s="84"/>
      <c r="X869" s="84"/>
      <c r="Y869" s="84"/>
      <c r="Z869" s="84"/>
    </row>
    <row r="870" spans="1:26" ht="12" customHeight="1">
      <c r="A870" s="84"/>
      <c r="B870" s="84"/>
      <c r="C870" s="84"/>
      <c r="D870" s="84"/>
      <c r="E870" s="84"/>
      <c r="F870" s="84"/>
      <c r="G870" s="84"/>
      <c r="H870" s="84"/>
      <c r="I870" s="84"/>
      <c r="J870" s="84"/>
      <c r="K870" s="84"/>
      <c r="L870" s="84"/>
      <c r="M870" s="84"/>
      <c r="N870" s="84"/>
      <c r="O870" s="84"/>
      <c r="P870" s="84"/>
      <c r="Q870" s="84"/>
      <c r="R870" s="84"/>
      <c r="S870" s="84"/>
      <c r="T870" s="84"/>
      <c r="U870" s="84"/>
      <c r="V870" s="84"/>
      <c r="W870" s="84"/>
      <c r="X870" s="84"/>
      <c r="Y870" s="84"/>
      <c r="Z870" s="84"/>
    </row>
    <row r="871" spans="1:26" ht="12" customHeight="1">
      <c r="A871" s="84"/>
      <c r="B871" s="84"/>
      <c r="C871" s="84"/>
      <c r="D871" s="84"/>
      <c r="E871" s="84"/>
      <c r="F871" s="84"/>
      <c r="G871" s="84"/>
      <c r="H871" s="84"/>
      <c r="I871" s="84"/>
      <c r="J871" s="84"/>
      <c r="K871" s="84"/>
      <c r="L871" s="84"/>
      <c r="M871" s="84"/>
      <c r="N871" s="84"/>
      <c r="O871" s="84"/>
      <c r="P871" s="84"/>
      <c r="Q871" s="84"/>
      <c r="R871" s="84"/>
      <c r="S871" s="84"/>
      <c r="T871" s="84"/>
      <c r="U871" s="84"/>
      <c r="V871" s="84"/>
      <c r="W871" s="84"/>
      <c r="X871" s="84"/>
      <c r="Y871" s="84"/>
      <c r="Z871" s="84"/>
    </row>
    <row r="872" spans="1:26" ht="12" customHeight="1">
      <c r="A872" s="84"/>
      <c r="B872" s="84"/>
      <c r="C872" s="84"/>
      <c r="D872" s="84"/>
      <c r="E872" s="84"/>
      <c r="F872" s="84"/>
      <c r="G872" s="84"/>
      <c r="H872" s="84"/>
      <c r="I872" s="84"/>
      <c r="J872" s="84"/>
      <c r="K872" s="84"/>
      <c r="L872" s="84"/>
      <c r="M872" s="84"/>
      <c r="N872" s="84"/>
      <c r="O872" s="84"/>
      <c r="P872" s="84"/>
      <c r="Q872" s="84"/>
      <c r="R872" s="84"/>
      <c r="S872" s="84"/>
      <c r="T872" s="84"/>
      <c r="U872" s="84"/>
      <c r="V872" s="84"/>
      <c r="W872" s="84"/>
      <c r="X872" s="84"/>
      <c r="Y872" s="84"/>
      <c r="Z872" s="84"/>
    </row>
    <row r="873" spans="1:26" ht="12" customHeight="1">
      <c r="A873" s="84"/>
      <c r="B873" s="84"/>
      <c r="C873" s="84"/>
      <c r="D873" s="84"/>
      <c r="E873" s="84"/>
      <c r="F873" s="84"/>
      <c r="G873" s="84"/>
      <c r="H873" s="84"/>
      <c r="I873" s="84"/>
      <c r="J873" s="84"/>
      <c r="K873" s="84"/>
      <c r="L873" s="84"/>
      <c r="M873" s="84"/>
      <c r="N873" s="84"/>
      <c r="O873" s="84"/>
      <c r="P873" s="84"/>
      <c r="Q873" s="84"/>
      <c r="R873" s="84"/>
      <c r="S873" s="84"/>
      <c r="T873" s="84"/>
      <c r="U873" s="84"/>
      <c r="V873" s="84"/>
      <c r="W873" s="84"/>
      <c r="X873" s="84"/>
      <c r="Y873" s="84"/>
      <c r="Z873" s="84"/>
    </row>
    <row r="874" spans="1:26" ht="12" customHeight="1">
      <c r="A874" s="84"/>
      <c r="B874" s="84"/>
      <c r="C874" s="84"/>
      <c r="D874" s="84"/>
      <c r="E874" s="84"/>
      <c r="F874" s="84"/>
      <c r="G874" s="84"/>
      <c r="H874" s="84"/>
      <c r="I874" s="84"/>
      <c r="J874" s="84"/>
      <c r="K874" s="84"/>
      <c r="L874" s="84"/>
      <c r="M874" s="84"/>
      <c r="N874" s="84"/>
      <c r="O874" s="84"/>
      <c r="P874" s="84"/>
      <c r="Q874" s="84"/>
      <c r="R874" s="84"/>
      <c r="S874" s="84"/>
      <c r="T874" s="84"/>
      <c r="U874" s="84"/>
      <c r="V874" s="84"/>
      <c r="W874" s="84"/>
      <c r="X874" s="84"/>
      <c r="Y874" s="84"/>
      <c r="Z874" s="84"/>
    </row>
    <row r="875" spans="1:26" ht="12" customHeight="1">
      <c r="A875" s="84"/>
      <c r="B875" s="84"/>
      <c r="C875" s="84"/>
      <c r="D875" s="84"/>
      <c r="E875" s="84"/>
      <c r="F875" s="84"/>
      <c r="G875" s="84"/>
      <c r="H875" s="84"/>
      <c r="I875" s="84"/>
      <c r="J875" s="84"/>
      <c r="K875" s="84"/>
      <c r="L875" s="84"/>
      <c r="M875" s="84"/>
      <c r="N875" s="84"/>
      <c r="O875" s="84"/>
      <c r="P875" s="84"/>
      <c r="Q875" s="84"/>
      <c r="R875" s="84"/>
      <c r="S875" s="84"/>
      <c r="T875" s="84"/>
      <c r="U875" s="84"/>
      <c r="V875" s="84"/>
      <c r="W875" s="84"/>
      <c r="X875" s="84"/>
      <c r="Y875" s="84"/>
      <c r="Z875" s="84"/>
    </row>
    <row r="876" spans="1:26" ht="12" customHeight="1">
      <c r="A876" s="84"/>
      <c r="B876" s="84"/>
      <c r="C876" s="84"/>
      <c r="D876" s="84"/>
      <c r="E876" s="84"/>
      <c r="F876" s="84"/>
      <c r="G876" s="84"/>
      <c r="H876" s="84"/>
      <c r="I876" s="84"/>
      <c r="J876" s="84"/>
      <c r="K876" s="84"/>
      <c r="L876" s="84"/>
      <c r="M876" s="84"/>
      <c r="N876" s="84"/>
      <c r="O876" s="84"/>
      <c r="P876" s="84"/>
      <c r="Q876" s="84"/>
      <c r="R876" s="84"/>
      <c r="S876" s="84"/>
      <c r="T876" s="84"/>
      <c r="U876" s="84"/>
      <c r="V876" s="84"/>
      <c r="W876" s="84"/>
      <c r="X876" s="84"/>
      <c r="Y876" s="84"/>
      <c r="Z876" s="84"/>
    </row>
    <row r="877" spans="1:26" ht="12" customHeight="1">
      <c r="A877" s="84"/>
      <c r="B877" s="84"/>
      <c r="C877" s="84"/>
      <c r="D877" s="84"/>
      <c r="E877" s="84"/>
      <c r="F877" s="84"/>
      <c r="G877" s="84"/>
      <c r="H877" s="84"/>
      <c r="I877" s="84"/>
      <c r="J877" s="84"/>
      <c r="K877" s="84"/>
      <c r="L877" s="84"/>
      <c r="M877" s="84"/>
      <c r="N877" s="84"/>
      <c r="O877" s="84"/>
      <c r="P877" s="84"/>
      <c r="Q877" s="84"/>
      <c r="R877" s="84"/>
      <c r="S877" s="84"/>
      <c r="T877" s="84"/>
      <c r="U877" s="84"/>
      <c r="V877" s="84"/>
      <c r="W877" s="84"/>
      <c r="X877" s="84"/>
      <c r="Y877" s="84"/>
      <c r="Z877" s="84"/>
    </row>
    <row r="878" spans="1:26" ht="12" customHeight="1">
      <c r="A878" s="84"/>
      <c r="B878" s="84"/>
      <c r="C878" s="84"/>
      <c r="D878" s="84"/>
      <c r="E878" s="84"/>
      <c r="F878" s="84"/>
      <c r="G878" s="84"/>
      <c r="H878" s="84"/>
      <c r="I878" s="84"/>
      <c r="J878" s="84"/>
      <c r="K878" s="84"/>
      <c r="L878" s="84"/>
      <c r="M878" s="84"/>
      <c r="N878" s="84"/>
      <c r="O878" s="84"/>
      <c r="P878" s="84"/>
      <c r="Q878" s="84"/>
      <c r="R878" s="84"/>
      <c r="S878" s="84"/>
      <c r="T878" s="84"/>
      <c r="U878" s="84"/>
      <c r="V878" s="84"/>
      <c r="W878" s="84"/>
      <c r="X878" s="84"/>
      <c r="Y878" s="84"/>
      <c r="Z878" s="84"/>
    </row>
    <row r="879" spans="1:26" ht="12" customHeight="1">
      <c r="A879" s="84"/>
      <c r="B879" s="84"/>
      <c r="C879" s="84"/>
      <c r="D879" s="84"/>
      <c r="E879" s="84"/>
      <c r="F879" s="84"/>
      <c r="G879" s="84"/>
      <c r="H879" s="84"/>
      <c r="I879" s="84"/>
      <c r="J879" s="84"/>
      <c r="K879" s="84"/>
      <c r="L879" s="84"/>
      <c r="M879" s="84"/>
      <c r="N879" s="84"/>
      <c r="O879" s="84"/>
      <c r="P879" s="84"/>
      <c r="Q879" s="84"/>
      <c r="R879" s="84"/>
      <c r="S879" s="84"/>
      <c r="T879" s="84"/>
      <c r="U879" s="84"/>
      <c r="V879" s="84"/>
      <c r="W879" s="84"/>
      <c r="X879" s="84"/>
      <c r="Y879" s="84"/>
      <c r="Z879" s="84"/>
    </row>
    <row r="880" spans="1:26" ht="12" customHeight="1">
      <c r="A880" s="84"/>
      <c r="B880" s="84"/>
      <c r="C880" s="84"/>
      <c r="D880" s="84"/>
      <c r="E880" s="84"/>
      <c r="F880" s="84"/>
      <c r="G880" s="84"/>
      <c r="H880" s="84"/>
      <c r="I880" s="84"/>
      <c r="J880" s="84"/>
      <c r="K880" s="84"/>
      <c r="L880" s="84"/>
      <c r="M880" s="84"/>
      <c r="N880" s="84"/>
      <c r="O880" s="84"/>
      <c r="P880" s="84"/>
      <c r="Q880" s="84"/>
      <c r="R880" s="84"/>
      <c r="S880" s="84"/>
      <c r="T880" s="84"/>
      <c r="U880" s="84"/>
      <c r="V880" s="84"/>
      <c r="W880" s="84"/>
      <c r="X880" s="84"/>
      <c r="Y880" s="84"/>
      <c r="Z880" s="84"/>
    </row>
    <row r="881" spans="1:26" ht="12" customHeight="1">
      <c r="A881" s="84"/>
      <c r="B881" s="84"/>
      <c r="C881" s="84"/>
      <c r="D881" s="84"/>
      <c r="E881" s="84"/>
      <c r="F881" s="84"/>
      <c r="G881" s="84"/>
      <c r="H881" s="84"/>
      <c r="I881" s="84"/>
      <c r="J881" s="84"/>
      <c r="K881" s="84"/>
      <c r="L881" s="84"/>
      <c r="M881" s="84"/>
      <c r="N881" s="84"/>
      <c r="O881" s="84"/>
      <c r="P881" s="84"/>
      <c r="Q881" s="84"/>
      <c r="R881" s="84"/>
      <c r="S881" s="84"/>
      <c r="T881" s="84"/>
      <c r="U881" s="84"/>
      <c r="V881" s="84"/>
      <c r="W881" s="84"/>
      <c r="X881" s="84"/>
      <c r="Y881" s="84"/>
      <c r="Z881" s="84"/>
    </row>
    <row r="882" spans="1:26" ht="12" customHeight="1">
      <c r="A882" s="84"/>
      <c r="B882" s="84"/>
      <c r="C882" s="84"/>
      <c r="D882" s="84"/>
      <c r="E882" s="84"/>
      <c r="F882" s="84"/>
      <c r="G882" s="84"/>
      <c r="H882" s="84"/>
      <c r="I882" s="84"/>
      <c r="J882" s="84"/>
      <c r="K882" s="84"/>
      <c r="L882" s="84"/>
      <c r="M882" s="84"/>
      <c r="N882" s="84"/>
      <c r="O882" s="84"/>
      <c r="P882" s="84"/>
      <c r="Q882" s="84"/>
      <c r="R882" s="84"/>
      <c r="S882" s="84"/>
      <c r="T882" s="84"/>
      <c r="U882" s="84"/>
      <c r="V882" s="84"/>
      <c r="W882" s="84"/>
      <c r="X882" s="84"/>
      <c r="Y882" s="84"/>
      <c r="Z882" s="84"/>
    </row>
    <row r="883" spans="1:26" ht="12" customHeight="1">
      <c r="A883" s="84"/>
      <c r="B883" s="84"/>
      <c r="C883" s="84"/>
      <c r="D883" s="84"/>
      <c r="E883" s="84"/>
      <c r="F883" s="84"/>
      <c r="G883" s="84"/>
      <c r="H883" s="84"/>
      <c r="I883" s="84"/>
      <c r="J883" s="84"/>
      <c r="K883" s="84"/>
      <c r="L883" s="84"/>
      <c r="M883" s="84"/>
      <c r="N883" s="84"/>
      <c r="O883" s="84"/>
      <c r="P883" s="84"/>
      <c r="Q883" s="84"/>
      <c r="R883" s="84"/>
      <c r="S883" s="84"/>
      <c r="T883" s="84"/>
      <c r="U883" s="84"/>
      <c r="V883" s="84"/>
      <c r="W883" s="84"/>
      <c r="X883" s="84"/>
      <c r="Y883" s="84"/>
      <c r="Z883" s="84"/>
    </row>
    <row r="884" spans="1:26" ht="12" customHeight="1">
      <c r="A884" s="84"/>
      <c r="B884" s="84"/>
      <c r="C884" s="84"/>
      <c r="D884" s="84"/>
      <c r="E884" s="84"/>
      <c r="F884" s="84"/>
      <c r="G884" s="84"/>
      <c r="H884" s="84"/>
      <c r="I884" s="84"/>
      <c r="J884" s="84"/>
      <c r="K884" s="84"/>
      <c r="L884" s="84"/>
      <c r="M884" s="84"/>
      <c r="N884" s="84"/>
      <c r="O884" s="84"/>
      <c r="P884" s="84"/>
      <c r="Q884" s="84"/>
      <c r="R884" s="84"/>
      <c r="S884" s="84"/>
      <c r="T884" s="84"/>
      <c r="U884" s="84"/>
      <c r="V884" s="84"/>
      <c r="W884" s="84"/>
      <c r="X884" s="84"/>
      <c r="Y884" s="84"/>
      <c r="Z884" s="84"/>
    </row>
    <row r="885" spans="1:26" ht="12" customHeight="1">
      <c r="A885" s="84"/>
      <c r="B885" s="84"/>
      <c r="C885" s="84"/>
      <c r="D885" s="84"/>
      <c r="E885" s="84"/>
      <c r="F885" s="84"/>
      <c r="G885" s="84"/>
      <c r="H885" s="84"/>
      <c r="I885" s="84"/>
      <c r="J885" s="84"/>
      <c r="K885" s="84"/>
      <c r="L885" s="84"/>
      <c r="M885" s="84"/>
      <c r="N885" s="84"/>
      <c r="O885" s="84"/>
      <c r="P885" s="84"/>
      <c r="Q885" s="84"/>
      <c r="R885" s="84"/>
      <c r="S885" s="84"/>
      <c r="T885" s="84"/>
      <c r="U885" s="84"/>
      <c r="V885" s="84"/>
      <c r="W885" s="84"/>
      <c r="X885" s="84"/>
      <c r="Y885" s="84"/>
      <c r="Z885" s="84"/>
    </row>
    <row r="886" spans="1:26" ht="12" customHeight="1">
      <c r="A886" s="84"/>
      <c r="B886" s="84"/>
      <c r="C886" s="84"/>
      <c r="D886" s="84"/>
      <c r="E886" s="84"/>
      <c r="F886" s="84"/>
      <c r="G886" s="84"/>
      <c r="H886" s="84"/>
      <c r="I886" s="84"/>
      <c r="J886" s="84"/>
      <c r="K886" s="84"/>
      <c r="L886" s="84"/>
      <c r="M886" s="84"/>
      <c r="N886" s="84"/>
      <c r="O886" s="84"/>
      <c r="P886" s="84"/>
      <c r="Q886" s="84"/>
      <c r="R886" s="84"/>
      <c r="S886" s="84"/>
      <c r="T886" s="84"/>
      <c r="U886" s="84"/>
      <c r="V886" s="84"/>
      <c r="W886" s="84"/>
      <c r="X886" s="84"/>
      <c r="Y886" s="84"/>
      <c r="Z886" s="84"/>
    </row>
    <row r="887" spans="1:26" ht="12" customHeight="1">
      <c r="A887" s="84"/>
      <c r="B887" s="84"/>
      <c r="C887" s="84"/>
      <c r="D887" s="84"/>
      <c r="E887" s="84"/>
      <c r="F887" s="84"/>
      <c r="G887" s="84"/>
      <c r="H887" s="84"/>
      <c r="I887" s="84"/>
      <c r="J887" s="84"/>
      <c r="K887" s="84"/>
      <c r="L887" s="84"/>
      <c r="M887" s="84"/>
      <c r="N887" s="84"/>
      <c r="O887" s="84"/>
      <c r="P887" s="84"/>
      <c r="Q887" s="84"/>
      <c r="R887" s="84"/>
      <c r="S887" s="84"/>
      <c r="T887" s="84"/>
      <c r="U887" s="84"/>
      <c r="V887" s="84"/>
      <c r="W887" s="84"/>
      <c r="X887" s="84"/>
      <c r="Y887" s="84"/>
      <c r="Z887" s="84"/>
    </row>
    <row r="888" spans="1:26" ht="12" customHeight="1">
      <c r="A888" s="84"/>
      <c r="B888" s="84"/>
      <c r="C888" s="84"/>
      <c r="D888" s="84"/>
      <c r="E888" s="84"/>
      <c r="F888" s="84"/>
      <c r="G888" s="84"/>
      <c r="H888" s="84"/>
      <c r="I888" s="84"/>
      <c r="J888" s="84"/>
      <c r="K888" s="84"/>
      <c r="L888" s="84"/>
      <c r="M888" s="84"/>
      <c r="N888" s="84"/>
      <c r="O888" s="84"/>
      <c r="P888" s="84"/>
      <c r="Q888" s="84"/>
      <c r="R888" s="84"/>
      <c r="S888" s="84"/>
      <c r="T888" s="84"/>
      <c r="U888" s="84"/>
      <c r="V888" s="84"/>
      <c r="W888" s="84"/>
      <c r="X888" s="84"/>
      <c r="Y888" s="84"/>
      <c r="Z888" s="84"/>
    </row>
    <row r="889" spans="1:26" ht="12" customHeight="1">
      <c r="A889" s="84"/>
      <c r="B889" s="84"/>
      <c r="C889" s="84"/>
      <c r="D889" s="84"/>
      <c r="E889" s="84"/>
      <c r="F889" s="84"/>
      <c r="G889" s="84"/>
      <c r="H889" s="84"/>
      <c r="I889" s="84"/>
      <c r="J889" s="84"/>
      <c r="K889" s="84"/>
      <c r="L889" s="84"/>
      <c r="M889" s="84"/>
      <c r="N889" s="84"/>
      <c r="O889" s="84"/>
      <c r="P889" s="84"/>
      <c r="Q889" s="84"/>
      <c r="R889" s="84"/>
      <c r="S889" s="84"/>
      <c r="T889" s="84"/>
      <c r="U889" s="84"/>
      <c r="V889" s="84"/>
      <c r="W889" s="84"/>
      <c r="X889" s="84"/>
      <c r="Y889" s="84"/>
      <c r="Z889" s="84"/>
    </row>
    <row r="890" spans="1:26" ht="12" customHeight="1">
      <c r="A890" s="84"/>
      <c r="B890" s="84"/>
      <c r="C890" s="84"/>
      <c r="D890" s="84"/>
      <c r="E890" s="84"/>
      <c r="F890" s="84"/>
      <c r="G890" s="84"/>
      <c r="H890" s="84"/>
      <c r="I890" s="84"/>
      <c r="J890" s="84"/>
      <c r="K890" s="84"/>
      <c r="L890" s="84"/>
      <c r="M890" s="84"/>
      <c r="N890" s="84"/>
      <c r="O890" s="84"/>
      <c r="P890" s="84"/>
      <c r="Q890" s="84"/>
      <c r="R890" s="84"/>
      <c r="S890" s="84"/>
      <c r="T890" s="84"/>
      <c r="U890" s="84"/>
      <c r="V890" s="84"/>
      <c r="W890" s="84"/>
      <c r="X890" s="84"/>
      <c r="Y890" s="84"/>
      <c r="Z890" s="84"/>
    </row>
    <row r="891" spans="1:26" ht="12" customHeight="1">
      <c r="A891" s="84"/>
      <c r="B891" s="84"/>
      <c r="C891" s="84"/>
      <c r="D891" s="84"/>
      <c r="E891" s="84"/>
      <c r="F891" s="84"/>
      <c r="G891" s="84"/>
      <c r="H891" s="84"/>
      <c r="I891" s="84"/>
      <c r="J891" s="84"/>
      <c r="K891" s="84"/>
      <c r="L891" s="84"/>
      <c r="M891" s="84"/>
      <c r="N891" s="84"/>
      <c r="O891" s="84"/>
      <c r="P891" s="84"/>
      <c r="Q891" s="84"/>
      <c r="R891" s="84"/>
      <c r="S891" s="84"/>
      <c r="T891" s="84"/>
      <c r="U891" s="84"/>
      <c r="V891" s="84"/>
      <c r="W891" s="84"/>
      <c r="X891" s="84"/>
      <c r="Y891" s="84"/>
      <c r="Z891" s="84"/>
    </row>
    <row r="892" spans="1:26" ht="12" customHeight="1">
      <c r="A892" s="84"/>
      <c r="B892" s="84"/>
      <c r="C892" s="84"/>
      <c r="D892" s="84"/>
      <c r="E892" s="84"/>
      <c r="F892" s="84"/>
      <c r="G892" s="84"/>
      <c r="H892" s="84"/>
      <c r="I892" s="84"/>
      <c r="J892" s="84"/>
      <c r="K892" s="84"/>
      <c r="L892" s="84"/>
      <c r="M892" s="84"/>
      <c r="N892" s="84"/>
      <c r="O892" s="84"/>
      <c r="P892" s="84"/>
      <c r="Q892" s="84"/>
      <c r="R892" s="84"/>
      <c r="S892" s="84"/>
      <c r="T892" s="84"/>
      <c r="U892" s="84"/>
      <c r="V892" s="84"/>
      <c r="W892" s="84"/>
      <c r="X892" s="84"/>
      <c r="Y892" s="84"/>
      <c r="Z892" s="84"/>
    </row>
    <row r="893" spans="1:26" ht="12" customHeight="1">
      <c r="A893" s="84"/>
      <c r="B893" s="84"/>
      <c r="C893" s="84"/>
      <c r="D893" s="84"/>
      <c r="E893" s="84"/>
      <c r="F893" s="84"/>
      <c r="G893" s="84"/>
      <c r="H893" s="84"/>
      <c r="I893" s="84"/>
      <c r="J893" s="84"/>
      <c r="K893" s="84"/>
      <c r="L893" s="84"/>
      <c r="M893" s="84"/>
      <c r="N893" s="84"/>
      <c r="O893" s="84"/>
      <c r="P893" s="84"/>
      <c r="Q893" s="84"/>
      <c r="R893" s="84"/>
      <c r="S893" s="84"/>
      <c r="T893" s="84"/>
      <c r="U893" s="84"/>
      <c r="V893" s="84"/>
      <c r="W893" s="84"/>
      <c r="X893" s="84"/>
      <c r="Y893" s="84"/>
      <c r="Z893" s="84"/>
    </row>
    <row r="894" spans="1:26" ht="12" customHeight="1">
      <c r="A894" s="84"/>
      <c r="B894" s="84"/>
      <c r="C894" s="84"/>
      <c r="D894" s="84"/>
      <c r="E894" s="84"/>
      <c r="F894" s="84"/>
      <c r="G894" s="84"/>
      <c r="H894" s="84"/>
      <c r="I894" s="84"/>
      <c r="J894" s="84"/>
      <c r="K894" s="84"/>
      <c r="L894" s="84"/>
      <c r="M894" s="84"/>
      <c r="N894" s="84"/>
      <c r="O894" s="84"/>
      <c r="P894" s="84"/>
      <c r="Q894" s="84"/>
      <c r="R894" s="84"/>
      <c r="S894" s="84"/>
      <c r="T894" s="84"/>
      <c r="U894" s="84"/>
      <c r="V894" s="84"/>
      <c r="W894" s="84"/>
      <c r="X894" s="84"/>
      <c r="Y894" s="84"/>
      <c r="Z894" s="84"/>
    </row>
    <row r="895" spans="1:26" ht="12" customHeight="1">
      <c r="A895" s="84"/>
      <c r="B895" s="84"/>
      <c r="C895" s="84"/>
      <c r="D895" s="84"/>
      <c r="E895" s="84"/>
      <c r="F895" s="84"/>
      <c r="G895" s="84"/>
      <c r="H895" s="84"/>
      <c r="I895" s="84"/>
      <c r="J895" s="84"/>
      <c r="K895" s="84"/>
      <c r="L895" s="84"/>
      <c r="M895" s="84"/>
      <c r="N895" s="84"/>
      <c r="O895" s="84"/>
      <c r="P895" s="84"/>
      <c r="Q895" s="84"/>
      <c r="R895" s="84"/>
      <c r="S895" s="84"/>
      <c r="T895" s="84"/>
      <c r="U895" s="84"/>
      <c r="V895" s="84"/>
      <c r="W895" s="84"/>
      <c r="X895" s="84"/>
      <c r="Y895" s="84"/>
      <c r="Z895" s="84"/>
    </row>
    <row r="896" spans="1:26" ht="12" customHeight="1">
      <c r="A896" s="84"/>
      <c r="B896" s="84"/>
      <c r="C896" s="84"/>
      <c r="D896" s="84"/>
      <c r="E896" s="84"/>
      <c r="F896" s="84"/>
      <c r="G896" s="84"/>
      <c r="H896" s="84"/>
      <c r="I896" s="84"/>
      <c r="J896" s="84"/>
      <c r="K896" s="84"/>
      <c r="L896" s="84"/>
      <c r="M896" s="84"/>
      <c r="N896" s="84"/>
      <c r="O896" s="84"/>
      <c r="P896" s="84"/>
      <c r="Q896" s="84"/>
      <c r="R896" s="84"/>
      <c r="S896" s="84"/>
      <c r="T896" s="84"/>
      <c r="U896" s="84"/>
      <c r="V896" s="84"/>
      <c r="W896" s="84"/>
      <c r="X896" s="84"/>
      <c r="Y896" s="84"/>
      <c r="Z896" s="84"/>
    </row>
    <row r="897" spans="1:26" ht="12" customHeight="1">
      <c r="A897" s="84"/>
      <c r="B897" s="84"/>
      <c r="C897" s="84"/>
      <c r="D897" s="84"/>
      <c r="E897" s="84"/>
      <c r="F897" s="84"/>
      <c r="G897" s="84"/>
      <c r="H897" s="84"/>
      <c r="I897" s="84"/>
      <c r="J897" s="84"/>
      <c r="K897" s="84"/>
      <c r="L897" s="84"/>
      <c r="M897" s="84"/>
      <c r="N897" s="84"/>
      <c r="O897" s="84"/>
      <c r="P897" s="84"/>
      <c r="Q897" s="84"/>
      <c r="R897" s="84"/>
      <c r="S897" s="84"/>
      <c r="T897" s="84"/>
      <c r="U897" s="84"/>
      <c r="V897" s="84"/>
      <c r="W897" s="84"/>
      <c r="X897" s="84"/>
      <c r="Y897" s="84"/>
      <c r="Z897" s="84"/>
    </row>
    <row r="898" spans="1:26" ht="12" customHeight="1">
      <c r="A898" s="84"/>
      <c r="B898" s="84"/>
      <c r="C898" s="84"/>
      <c r="D898" s="84"/>
      <c r="E898" s="84"/>
      <c r="F898" s="84"/>
      <c r="G898" s="84"/>
      <c r="H898" s="84"/>
      <c r="I898" s="84"/>
      <c r="J898" s="84"/>
      <c r="K898" s="84"/>
      <c r="L898" s="84"/>
      <c r="M898" s="84"/>
      <c r="N898" s="84"/>
      <c r="O898" s="84"/>
      <c r="P898" s="84"/>
      <c r="Q898" s="84"/>
      <c r="R898" s="84"/>
      <c r="S898" s="84"/>
      <c r="T898" s="84"/>
      <c r="U898" s="84"/>
      <c r="V898" s="84"/>
      <c r="W898" s="84"/>
      <c r="X898" s="84"/>
      <c r="Y898" s="84"/>
      <c r="Z898" s="84"/>
    </row>
    <row r="899" spans="1:26" ht="12" customHeight="1">
      <c r="A899" s="84"/>
      <c r="B899" s="84"/>
      <c r="C899" s="84"/>
      <c r="D899" s="84"/>
      <c r="E899" s="84"/>
      <c r="F899" s="84"/>
      <c r="G899" s="84"/>
      <c r="H899" s="84"/>
      <c r="I899" s="84"/>
      <c r="J899" s="84"/>
      <c r="K899" s="84"/>
      <c r="L899" s="84"/>
      <c r="M899" s="84"/>
      <c r="N899" s="84"/>
      <c r="O899" s="84"/>
      <c r="P899" s="84"/>
      <c r="Q899" s="84"/>
      <c r="R899" s="84"/>
      <c r="S899" s="84"/>
      <c r="T899" s="84"/>
      <c r="U899" s="84"/>
      <c r="V899" s="84"/>
      <c r="W899" s="84"/>
      <c r="X899" s="84"/>
      <c r="Y899" s="84"/>
      <c r="Z899" s="84"/>
    </row>
    <row r="900" spans="1:26" ht="12" customHeight="1">
      <c r="A900" s="84"/>
      <c r="B900" s="84"/>
      <c r="C900" s="84"/>
      <c r="D900" s="84"/>
      <c r="E900" s="84"/>
      <c r="F900" s="84"/>
      <c r="G900" s="84"/>
      <c r="H900" s="84"/>
      <c r="I900" s="84"/>
      <c r="J900" s="84"/>
      <c r="K900" s="84"/>
      <c r="L900" s="84"/>
      <c r="M900" s="84"/>
      <c r="N900" s="84"/>
      <c r="O900" s="84"/>
      <c r="P900" s="84"/>
      <c r="Q900" s="84"/>
      <c r="R900" s="84"/>
      <c r="S900" s="84"/>
      <c r="T900" s="84"/>
      <c r="U900" s="84"/>
      <c r="V900" s="84"/>
      <c r="W900" s="84"/>
      <c r="X900" s="84"/>
      <c r="Y900" s="84"/>
      <c r="Z900" s="84"/>
    </row>
    <row r="901" spans="1:26" ht="12" customHeight="1">
      <c r="A901" s="84"/>
      <c r="B901" s="84"/>
      <c r="C901" s="84"/>
      <c r="D901" s="84"/>
      <c r="E901" s="84"/>
      <c r="F901" s="84"/>
      <c r="G901" s="84"/>
      <c r="H901" s="84"/>
      <c r="I901" s="84"/>
      <c r="J901" s="84"/>
      <c r="K901" s="84"/>
      <c r="L901" s="84"/>
      <c r="M901" s="84"/>
      <c r="N901" s="84"/>
      <c r="O901" s="84"/>
      <c r="P901" s="84"/>
      <c r="Q901" s="84"/>
      <c r="R901" s="84"/>
      <c r="S901" s="84"/>
      <c r="T901" s="84"/>
      <c r="U901" s="84"/>
      <c r="V901" s="84"/>
      <c r="W901" s="84"/>
      <c r="X901" s="84"/>
      <c r="Y901" s="84"/>
      <c r="Z901" s="84"/>
    </row>
    <row r="902" spans="1:26" ht="12" customHeight="1">
      <c r="A902" s="84"/>
      <c r="B902" s="84"/>
      <c r="C902" s="84"/>
      <c r="D902" s="84"/>
      <c r="E902" s="84"/>
      <c r="F902" s="84"/>
      <c r="G902" s="84"/>
      <c r="H902" s="84"/>
      <c r="I902" s="84"/>
      <c r="J902" s="84"/>
      <c r="K902" s="84"/>
      <c r="L902" s="84"/>
      <c r="M902" s="84"/>
      <c r="N902" s="84"/>
      <c r="O902" s="84"/>
      <c r="P902" s="84"/>
      <c r="Q902" s="84"/>
      <c r="R902" s="84"/>
      <c r="S902" s="84"/>
      <c r="T902" s="84"/>
      <c r="U902" s="84"/>
      <c r="V902" s="84"/>
      <c r="W902" s="84"/>
      <c r="X902" s="84"/>
      <c r="Y902" s="84"/>
      <c r="Z902" s="84"/>
    </row>
    <row r="903" spans="1:26" ht="12" customHeight="1">
      <c r="A903" s="84"/>
      <c r="B903" s="84"/>
      <c r="C903" s="84"/>
      <c r="D903" s="84"/>
      <c r="E903" s="84"/>
      <c r="F903" s="84"/>
      <c r="G903" s="84"/>
      <c r="H903" s="84"/>
      <c r="I903" s="84"/>
      <c r="J903" s="84"/>
      <c r="K903" s="84"/>
      <c r="L903" s="84"/>
      <c r="M903" s="84"/>
      <c r="N903" s="84"/>
      <c r="O903" s="84"/>
      <c r="P903" s="84"/>
      <c r="Q903" s="84"/>
      <c r="R903" s="84"/>
      <c r="S903" s="84"/>
      <c r="T903" s="84"/>
      <c r="U903" s="84"/>
      <c r="V903" s="84"/>
      <c r="W903" s="84"/>
      <c r="X903" s="84"/>
      <c r="Y903" s="84"/>
      <c r="Z903" s="84"/>
    </row>
    <row r="904" spans="1:26" ht="12" customHeight="1">
      <c r="A904" s="84"/>
      <c r="B904" s="84"/>
      <c r="C904" s="84"/>
      <c r="D904" s="84"/>
      <c r="E904" s="84"/>
      <c r="F904" s="84"/>
      <c r="G904" s="84"/>
      <c r="H904" s="84"/>
      <c r="I904" s="84"/>
      <c r="J904" s="84"/>
      <c r="K904" s="84"/>
      <c r="L904" s="84"/>
      <c r="M904" s="84"/>
      <c r="N904" s="84"/>
      <c r="O904" s="84"/>
      <c r="P904" s="84"/>
      <c r="Q904" s="84"/>
      <c r="R904" s="84"/>
      <c r="S904" s="84"/>
      <c r="T904" s="84"/>
      <c r="U904" s="84"/>
      <c r="V904" s="84"/>
      <c r="W904" s="84"/>
      <c r="X904" s="84"/>
      <c r="Y904" s="84"/>
      <c r="Z904" s="84"/>
    </row>
    <row r="905" spans="1:26" ht="12" customHeight="1">
      <c r="A905" s="84"/>
      <c r="B905" s="84"/>
      <c r="C905" s="84"/>
      <c r="D905" s="84"/>
      <c r="E905" s="84"/>
      <c r="F905" s="84"/>
      <c r="G905" s="84"/>
      <c r="H905" s="84"/>
      <c r="I905" s="84"/>
      <c r="J905" s="84"/>
      <c r="K905" s="84"/>
      <c r="L905" s="84"/>
      <c r="M905" s="84"/>
      <c r="N905" s="84"/>
      <c r="O905" s="84"/>
      <c r="P905" s="84"/>
      <c r="Q905" s="84"/>
      <c r="R905" s="84"/>
      <c r="S905" s="84"/>
      <c r="T905" s="84"/>
      <c r="U905" s="84"/>
      <c r="V905" s="84"/>
      <c r="W905" s="84"/>
      <c r="X905" s="84"/>
      <c r="Y905" s="84"/>
      <c r="Z905" s="84"/>
    </row>
    <row r="906" spans="1:26" ht="12" customHeight="1">
      <c r="A906" s="84"/>
      <c r="B906" s="84"/>
      <c r="C906" s="84"/>
      <c r="D906" s="84"/>
      <c r="E906" s="84"/>
      <c r="F906" s="84"/>
      <c r="G906" s="84"/>
      <c r="H906" s="84"/>
      <c r="I906" s="84"/>
      <c r="J906" s="84"/>
      <c r="K906" s="84"/>
      <c r="L906" s="84"/>
      <c r="M906" s="84"/>
      <c r="N906" s="84"/>
      <c r="O906" s="84"/>
      <c r="P906" s="84"/>
      <c r="Q906" s="84"/>
      <c r="R906" s="84"/>
      <c r="S906" s="84"/>
      <c r="T906" s="84"/>
      <c r="U906" s="84"/>
      <c r="V906" s="84"/>
      <c r="W906" s="84"/>
      <c r="X906" s="84"/>
      <c r="Y906" s="84"/>
      <c r="Z906" s="84"/>
    </row>
    <row r="907" spans="1:26" ht="12" customHeight="1">
      <c r="A907" s="84"/>
      <c r="B907" s="84"/>
      <c r="C907" s="84"/>
      <c r="D907" s="84"/>
      <c r="E907" s="84"/>
      <c r="F907" s="84"/>
      <c r="G907" s="84"/>
      <c r="H907" s="84"/>
      <c r="I907" s="84"/>
      <c r="J907" s="84"/>
      <c r="K907" s="84"/>
      <c r="L907" s="84"/>
      <c r="M907" s="84"/>
      <c r="N907" s="84"/>
      <c r="O907" s="84"/>
      <c r="P907" s="84"/>
      <c r="Q907" s="84"/>
      <c r="R907" s="84"/>
      <c r="S907" s="84"/>
      <c r="T907" s="84"/>
      <c r="U907" s="84"/>
      <c r="V907" s="84"/>
      <c r="W907" s="84"/>
      <c r="X907" s="84"/>
      <c r="Y907" s="84"/>
      <c r="Z907" s="84"/>
    </row>
    <row r="908" spans="1:26" ht="12" customHeight="1">
      <c r="A908" s="84"/>
      <c r="B908" s="84"/>
      <c r="C908" s="84"/>
      <c r="D908" s="84"/>
      <c r="E908" s="84"/>
      <c r="F908" s="84"/>
      <c r="G908" s="84"/>
      <c r="H908" s="84"/>
      <c r="I908" s="84"/>
      <c r="J908" s="84"/>
      <c r="K908" s="84"/>
      <c r="L908" s="84"/>
      <c r="M908" s="84"/>
      <c r="N908" s="84"/>
      <c r="O908" s="84"/>
      <c r="P908" s="84"/>
      <c r="Q908" s="84"/>
      <c r="R908" s="84"/>
      <c r="S908" s="84"/>
      <c r="T908" s="84"/>
      <c r="U908" s="84"/>
      <c r="V908" s="84"/>
      <c r="W908" s="84"/>
      <c r="X908" s="84"/>
      <c r="Y908" s="84"/>
      <c r="Z908" s="84"/>
    </row>
    <row r="909" spans="1:26" ht="12" customHeight="1">
      <c r="A909" s="84"/>
      <c r="B909" s="84"/>
      <c r="C909" s="84"/>
      <c r="D909" s="84"/>
      <c r="E909" s="84"/>
      <c r="F909" s="84"/>
      <c r="G909" s="84"/>
      <c r="H909" s="84"/>
      <c r="I909" s="84"/>
      <c r="J909" s="84"/>
      <c r="K909" s="84"/>
      <c r="L909" s="84"/>
      <c r="M909" s="84"/>
      <c r="N909" s="84"/>
      <c r="O909" s="84"/>
      <c r="P909" s="84"/>
      <c r="Q909" s="84"/>
      <c r="R909" s="84"/>
      <c r="S909" s="84"/>
      <c r="T909" s="84"/>
      <c r="U909" s="84"/>
      <c r="V909" s="84"/>
      <c r="W909" s="84"/>
      <c r="X909" s="84"/>
      <c r="Y909" s="84"/>
      <c r="Z909" s="84"/>
    </row>
    <row r="910" spans="1:26" ht="12" customHeight="1">
      <c r="A910" s="84"/>
      <c r="B910" s="84"/>
      <c r="C910" s="84"/>
      <c r="D910" s="84"/>
      <c r="E910" s="84"/>
      <c r="F910" s="84"/>
      <c r="G910" s="84"/>
      <c r="H910" s="84"/>
      <c r="I910" s="84"/>
      <c r="J910" s="84"/>
      <c r="K910" s="84"/>
      <c r="L910" s="84"/>
      <c r="M910" s="84"/>
      <c r="N910" s="84"/>
      <c r="O910" s="84"/>
      <c r="P910" s="84"/>
      <c r="Q910" s="84"/>
      <c r="R910" s="84"/>
      <c r="S910" s="84"/>
      <c r="T910" s="84"/>
      <c r="U910" s="84"/>
      <c r="V910" s="84"/>
      <c r="W910" s="84"/>
      <c r="X910" s="84"/>
      <c r="Y910" s="84"/>
      <c r="Z910" s="84"/>
    </row>
    <row r="911" spans="1:26" ht="12" customHeight="1">
      <c r="A911" s="84"/>
      <c r="B911" s="84"/>
      <c r="C911" s="84"/>
      <c r="D911" s="84"/>
      <c r="E911" s="84"/>
      <c r="F911" s="84"/>
      <c r="G911" s="84"/>
      <c r="H911" s="84"/>
      <c r="I911" s="84"/>
      <c r="J911" s="84"/>
      <c r="K911" s="84"/>
      <c r="L911" s="84"/>
      <c r="M911" s="84"/>
      <c r="N911" s="84"/>
      <c r="O911" s="84"/>
      <c r="P911" s="84"/>
      <c r="Q911" s="84"/>
      <c r="R911" s="84"/>
      <c r="S911" s="84"/>
      <c r="T911" s="84"/>
      <c r="U911" s="84"/>
      <c r="V911" s="84"/>
      <c r="W911" s="84"/>
      <c r="X911" s="84"/>
      <c r="Y911" s="84"/>
      <c r="Z911" s="84"/>
    </row>
    <row r="912" spans="1:26" ht="12" customHeight="1">
      <c r="A912" s="84"/>
      <c r="B912" s="84"/>
      <c r="C912" s="84"/>
      <c r="D912" s="84"/>
      <c r="E912" s="84"/>
      <c r="F912" s="84"/>
      <c r="G912" s="84"/>
      <c r="H912" s="84"/>
      <c r="I912" s="84"/>
      <c r="J912" s="84"/>
      <c r="K912" s="84"/>
      <c r="L912" s="84"/>
      <c r="M912" s="84"/>
      <c r="N912" s="84"/>
      <c r="O912" s="84"/>
      <c r="P912" s="84"/>
      <c r="Q912" s="84"/>
      <c r="R912" s="84"/>
      <c r="S912" s="84"/>
      <c r="T912" s="84"/>
      <c r="U912" s="84"/>
      <c r="V912" s="84"/>
      <c r="W912" s="84"/>
      <c r="X912" s="84"/>
      <c r="Y912" s="84"/>
      <c r="Z912" s="84"/>
    </row>
    <row r="913" spans="1:26" ht="12" customHeight="1">
      <c r="A913" s="84"/>
      <c r="B913" s="84"/>
      <c r="C913" s="84"/>
      <c r="D913" s="84"/>
      <c r="E913" s="84"/>
      <c r="F913" s="84"/>
      <c r="G913" s="84"/>
      <c r="H913" s="84"/>
      <c r="I913" s="84"/>
      <c r="J913" s="84"/>
      <c r="K913" s="84"/>
      <c r="L913" s="84"/>
      <c r="M913" s="84"/>
      <c r="N913" s="84"/>
      <c r="O913" s="84"/>
      <c r="P913" s="84"/>
      <c r="Q913" s="84"/>
      <c r="R913" s="84"/>
      <c r="S913" s="84"/>
      <c r="T913" s="84"/>
      <c r="U913" s="84"/>
      <c r="V913" s="84"/>
      <c r="W913" s="84"/>
      <c r="X913" s="84"/>
      <c r="Y913" s="84"/>
      <c r="Z913" s="84"/>
    </row>
    <row r="914" spans="1:26" ht="12" customHeight="1">
      <c r="A914" s="84"/>
      <c r="B914" s="84"/>
      <c r="C914" s="84"/>
      <c r="D914" s="84"/>
      <c r="E914" s="84"/>
      <c r="F914" s="84"/>
      <c r="G914" s="84"/>
      <c r="H914" s="84"/>
      <c r="I914" s="84"/>
      <c r="J914" s="84"/>
      <c r="K914" s="84"/>
      <c r="L914" s="84"/>
      <c r="M914" s="84"/>
      <c r="N914" s="84"/>
      <c r="O914" s="84"/>
      <c r="P914" s="84"/>
      <c r="Q914" s="84"/>
      <c r="R914" s="84"/>
      <c r="S914" s="84"/>
      <c r="T914" s="84"/>
      <c r="U914" s="84"/>
      <c r="V914" s="84"/>
      <c r="W914" s="84"/>
      <c r="X914" s="84"/>
      <c r="Y914" s="84"/>
      <c r="Z914" s="84"/>
    </row>
    <row r="915" spans="1:26" ht="12" customHeight="1">
      <c r="A915" s="84"/>
      <c r="B915" s="84"/>
      <c r="C915" s="84"/>
      <c r="D915" s="84"/>
      <c r="E915" s="84"/>
      <c r="F915" s="84"/>
      <c r="G915" s="84"/>
      <c r="H915" s="84"/>
      <c r="I915" s="84"/>
      <c r="J915" s="84"/>
      <c r="K915" s="84"/>
      <c r="L915" s="84"/>
      <c r="M915" s="84"/>
      <c r="N915" s="84"/>
      <c r="O915" s="84"/>
      <c r="P915" s="84"/>
      <c r="Q915" s="84"/>
      <c r="R915" s="84"/>
      <c r="S915" s="84"/>
      <c r="T915" s="84"/>
      <c r="U915" s="84"/>
      <c r="V915" s="84"/>
      <c r="W915" s="84"/>
      <c r="X915" s="84"/>
      <c r="Y915" s="84"/>
      <c r="Z915" s="84"/>
    </row>
    <row r="916" spans="1:26" ht="12" customHeight="1">
      <c r="A916" s="84"/>
      <c r="B916" s="84"/>
      <c r="C916" s="84"/>
      <c r="D916" s="84"/>
      <c r="E916" s="84"/>
      <c r="F916" s="84"/>
      <c r="G916" s="84"/>
      <c r="H916" s="84"/>
      <c r="I916" s="84"/>
      <c r="J916" s="84"/>
      <c r="K916" s="84"/>
      <c r="L916" s="84"/>
      <c r="M916" s="84"/>
      <c r="N916" s="84"/>
      <c r="O916" s="84"/>
      <c r="P916" s="84"/>
      <c r="Q916" s="84"/>
      <c r="R916" s="84"/>
      <c r="S916" s="84"/>
      <c r="T916" s="84"/>
      <c r="U916" s="84"/>
      <c r="V916" s="84"/>
      <c r="W916" s="84"/>
      <c r="X916" s="84"/>
      <c r="Y916" s="84"/>
      <c r="Z916" s="84"/>
    </row>
    <row r="917" spans="1:26" ht="12" customHeight="1">
      <c r="A917" s="84"/>
      <c r="B917" s="84"/>
      <c r="C917" s="84"/>
      <c r="D917" s="84"/>
      <c r="E917" s="84"/>
      <c r="F917" s="84"/>
      <c r="G917" s="84"/>
      <c r="H917" s="84"/>
      <c r="I917" s="84"/>
      <c r="J917" s="84"/>
      <c r="K917" s="84"/>
      <c r="L917" s="84"/>
      <c r="M917" s="84"/>
      <c r="N917" s="84"/>
      <c r="O917" s="84"/>
      <c r="P917" s="84"/>
      <c r="Q917" s="84"/>
      <c r="R917" s="84"/>
      <c r="S917" s="84"/>
      <c r="T917" s="84"/>
      <c r="U917" s="84"/>
      <c r="V917" s="84"/>
      <c r="W917" s="84"/>
      <c r="X917" s="84"/>
      <c r="Y917" s="84"/>
      <c r="Z917" s="84"/>
    </row>
    <row r="918" spans="1:26" ht="12" customHeight="1">
      <c r="A918" s="84"/>
      <c r="B918" s="84"/>
      <c r="C918" s="84"/>
      <c r="D918" s="84"/>
      <c r="E918" s="84"/>
      <c r="F918" s="84"/>
      <c r="G918" s="84"/>
      <c r="H918" s="84"/>
      <c r="I918" s="84"/>
      <c r="J918" s="84"/>
      <c r="K918" s="84"/>
      <c r="L918" s="84"/>
      <c r="M918" s="84"/>
      <c r="N918" s="84"/>
      <c r="O918" s="84"/>
      <c r="P918" s="84"/>
      <c r="Q918" s="84"/>
      <c r="R918" s="84"/>
      <c r="S918" s="84"/>
      <c r="T918" s="84"/>
      <c r="U918" s="84"/>
      <c r="V918" s="84"/>
      <c r="W918" s="84"/>
      <c r="X918" s="84"/>
      <c r="Y918" s="84"/>
      <c r="Z918" s="84"/>
    </row>
    <row r="919" spans="1:26" ht="12" customHeight="1">
      <c r="A919" s="84"/>
      <c r="B919" s="84"/>
      <c r="C919" s="84"/>
      <c r="D919" s="84"/>
      <c r="E919" s="84"/>
      <c r="F919" s="84"/>
      <c r="G919" s="84"/>
      <c r="H919" s="84"/>
      <c r="I919" s="84"/>
      <c r="J919" s="84"/>
      <c r="K919" s="84"/>
      <c r="L919" s="84"/>
      <c r="M919" s="84"/>
      <c r="N919" s="84"/>
      <c r="O919" s="84"/>
      <c r="P919" s="84"/>
      <c r="Q919" s="84"/>
      <c r="R919" s="84"/>
      <c r="S919" s="84"/>
      <c r="T919" s="84"/>
      <c r="U919" s="84"/>
      <c r="V919" s="84"/>
      <c r="W919" s="84"/>
      <c r="X919" s="84"/>
      <c r="Y919" s="84"/>
      <c r="Z919" s="84"/>
    </row>
    <row r="920" spans="1:26" ht="12" customHeight="1">
      <c r="A920" s="84"/>
      <c r="B920" s="84"/>
      <c r="C920" s="84"/>
      <c r="D920" s="84"/>
      <c r="E920" s="84"/>
      <c r="F920" s="84"/>
      <c r="G920" s="84"/>
      <c r="H920" s="84"/>
      <c r="I920" s="84"/>
      <c r="J920" s="84"/>
      <c r="K920" s="84"/>
      <c r="L920" s="84"/>
      <c r="M920" s="84"/>
      <c r="N920" s="84"/>
      <c r="O920" s="84"/>
      <c r="P920" s="84"/>
      <c r="Q920" s="84"/>
      <c r="R920" s="84"/>
      <c r="S920" s="84"/>
      <c r="T920" s="84"/>
      <c r="U920" s="84"/>
      <c r="V920" s="84"/>
      <c r="W920" s="84"/>
      <c r="X920" s="84"/>
      <c r="Y920" s="84"/>
      <c r="Z920" s="84"/>
    </row>
    <row r="921" spans="1:26" ht="12" customHeight="1">
      <c r="A921" s="84"/>
      <c r="B921" s="84"/>
      <c r="C921" s="84"/>
      <c r="D921" s="84"/>
      <c r="E921" s="84"/>
      <c r="F921" s="84"/>
      <c r="G921" s="84"/>
      <c r="H921" s="84"/>
      <c r="I921" s="84"/>
      <c r="J921" s="84"/>
      <c r="K921" s="84"/>
      <c r="L921" s="84"/>
      <c r="M921" s="84"/>
      <c r="N921" s="84"/>
      <c r="O921" s="84"/>
      <c r="P921" s="84"/>
      <c r="Q921" s="84"/>
      <c r="R921" s="84"/>
      <c r="S921" s="84"/>
      <c r="T921" s="84"/>
      <c r="U921" s="84"/>
      <c r="V921" s="84"/>
      <c r="W921" s="84"/>
      <c r="X921" s="84"/>
      <c r="Y921" s="84"/>
      <c r="Z921" s="84"/>
    </row>
    <row r="922" spans="1:26" ht="12" customHeight="1">
      <c r="A922" s="84"/>
      <c r="B922" s="84"/>
      <c r="C922" s="84"/>
      <c r="D922" s="84"/>
      <c r="E922" s="84"/>
      <c r="F922" s="84"/>
      <c r="G922" s="84"/>
      <c r="H922" s="84"/>
      <c r="I922" s="84"/>
      <c r="J922" s="84"/>
      <c r="K922" s="84"/>
      <c r="L922" s="84"/>
      <c r="M922" s="84"/>
      <c r="N922" s="84"/>
      <c r="O922" s="84"/>
      <c r="P922" s="84"/>
      <c r="Q922" s="84"/>
      <c r="R922" s="84"/>
      <c r="S922" s="84"/>
      <c r="T922" s="84"/>
      <c r="U922" s="84"/>
      <c r="V922" s="84"/>
      <c r="W922" s="84"/>
      <c r="X922" s="84"/>
      <c r="Y922" s="84"/>
      <c r="Z922" s="84"/>
    </row>
    <row r="923" spans="1:26" ht="12" customHeight="1">
      <c r="A923" s="84"/>
      <c r="B923" s="84"/>
      <c r="C923" s="84"/>
      <c r="D923" s="84"/>
      <c r="E923" s="84"/>
      <c r="F923" s="84"/>
      <c r="G923" s="84"/>
      <c r="H923" s="84"/>
      <c r="I923" s="84"/>
      <c r="J923" s="84"/>
      <c r="K923" s="84"/>
      <c r="L923" s="84"/>
      <c r="M923" s="84"/>
      <c r="N923" s="84"/>
      <c r="O923" s="84"/>
      <c r="P923" s="84"/>
      <c r="Q923" s="84"/>
      <c r="R923" s="84"/>
      <c r="S923" s="84"/>
      <c r="T923" s="84"/>
      <c r="U923" s="84"/>
      <c r="V923" s="84"/>
      <c r="W923" s="84"/>
      <c r="X923" s="84"/>
      <c r="Y923" s="84"/>
      <c r="Z923" s="84"/>
    </row>
    <row r="924" spans="1:26" ht="12" customHeight="1">
      <c r="A924" s="84"/>
      <c r="B924" s="84"/>
      <c r="C924" s="84"/>
      <c r="D924" s="84"/>
      <c r="E924" s="84"/>
      <c r="F924" s="84"/>
      <c r="G924" s="84"/>
      <c r="H924" s="84"/>
      <c r="I924" s="84"/>
      <c r="J924" s="84"/>
      <c r="K924" s="84"/>
      <c r="L924" s="84"/>
      <c r="M924" s="84"/>
      <c r="N924" s="84"/>
      <c r="O924" s="84"/>
      <c r="P924" s="84"/>
      <c r="Q924" s="84"/>
      <c r="R924" s="84"/>
      <c r="S924" s="84"/>
      <c r="T924" s="84"/>
      <c r="U924" s="84"/>
      <c r="V924" s="84"/>
      <c r="W924" s="84"/>
      <c r="X924" s="84"/>
      <c r="Y924" s="84"/>
      <c r="Z924" s="84"/>
    </row>
    <row r="925" spans="1:26" ht="12" customHeight="1">
      <c r="A925" s="84"/>
      <c r="B925" s="84"/>
      <c r="C925" s="84"/>
      <c r="D925" s="84"/>
      <c r="E925" s="84"/>
      <c r="F925" s="84"/>
      <c r="G925" s="84"/>
      <c r="H925" s="84"/>
      <c r="I925" s="84"/>
      <c r="J925" s="84"/>
      <c r="K925" s="84"/>
      <c r="L925" s="84"/>
      <c r="M925" s="84"/>
      <c r="N925" s="84"/>
      <c r="O925" s="84"/>
      <c r="P925" s="84"/>
      <c r="Q925" s="84"/>
      <c r="R925" s="84"/>
      <c r="S925" s="84"/>
      <c r="T925" s="84"/>
      <c r="U925" s="84"/>
      <c r="V925" s="84"/>
      <c r="W925" s="84"/>
      <c r="X925" s="84"/>
      <c r="Y925" s="84"/>
      <c r="Z925" s="84"/>
    </row>
    <row r="926" spans="1:26" ht="12" customHeight="1">
      <c r="A926" s="84"/>
      <c r="B926" s="84"/>
      <c r="C926" s="84"/>
      <c r="D926" s="84"/>
      <c r="E926" s="84"/>
      <c r="F926" s="84"/>
      <c r="G926" s="84"/>
      <c r="H926" s="84"/>
      <c r="I926" s="84"/>
      <c r="J926" s="84"/>
      <c r="K926" s="84"/>
      <c r="L926" s="84"/>
      <c r="M926" s="84"/>
      <c r="N926" s="84"/>
      <c r="O926" s="84"/>
      <c r="P926" s="84"/>
      <c r="Q926" s="84"/>
      <c r="R926" s="84"/>
      <c r="S926" s="84"/>
      <c r="T926" s="84"/>
      <c r="U926" s="84"/>
      <c r="V926" s="84"/>
      <c r="W926" s="84"/>
      <c r="X926" s="84"/>
      <c r="Y926" s="84"/>
      <c r="Z926" s="84"/>
    </row>
    <row r="927" spans="1:26" ht="12" customHeight="1">
      <c r="A927" s="84"/>
      <c r="B927" s="84"/>
      <c r="C927" s="84"/>
      <c r="D927" s="84"/>
      <c r="E927" s="84"/>
      <c r="F927" s="84"/>
      <c r="G927" s="84"/>
      <c r="H927" s="84"/>
      <c r="I927" s="84"/>
      <c r="J927" s="84"/>
      <c r="K927" s="84"/>
      <c r="L927" s="84"/>
      <c r="M927" s="84"/>
      <c r="N927" s="84"/>
      <c r="O927" s="84"/>
      <c r="P927" s="84"/>
      <c r="Q927" s="84"/>
      <c r="R927" s="84"/>
      <c r="S927" s="84"/>
      <c r="T927" s="84"/>
      <c r="U927" s="84"/>
      <c r="V927" s="84"/>
      <c r="W927" s="84"/>
      <c r="X927" s="84"/>
      <c r="Y927" s="84"/>
      <c r="Z927" s="84"/>
    </row>
    <row r="928" spans="1:26" ht="12" customHeight="1">
      <c r="A928" s="84"/>
      <c r="B928" s="84"/>
      <c r="C928" s="84"/>
      <c r="D928" s="84"/>
      <c r="E928" s="84"/>
      <c r="F928" s="84"/>
      <c r="G928" s="84"/>
      <c r="H928" s="84"/>
      <c r="I928" s="84"/>
      <c r="J928" s="84"/>
      <c r="K928" s="84"/>
      <c r="L928" s="84"/>
      <c r="M928" s="84"/>
      <c r="N928" s="84"/>
      <c r="O928" s="84"/>
      <c r="P928" s="84"/>
      <c r="Q928" s="84"/>
      <c r="R928" s="84"/>
      <c r="S928" s="84"/>
      <c r="T928" s="84"/>
      <c r="U928" s="84"/>
      <c r="V928" s="84"/>
      <c r="W928" s="84"/>
      <c r="X928" s="84"/>
      <c r="Y928" s="84"/>
      <c r="Z928" s="84"/>
    </row>
    <row r="929" spans="1:26" ht="12" customHeight="1">
      <c r="A929" s="84"/>
      <c r="B929" s="84"/>
      <c r="C929" s="84"/>
      <c r="D929" s="84"/>
      <c r="E929" s="84"/>
      <c r="F929" s="84"/>
      <c r="G929" s="84"/>
      <c r="H929" s="84"/>
      <c r="I929" s="84"/>
      <c r="J929" s="84"/>
      <c r="K929" s="84"/>
      <c r="L929" s="84"/>
      <c r="M929" s="84"/>
      <c r="N929" s="84"/>
      <c r="O929" s="84"/>
      <c r="P929" s="84"/>
      <c r="Q929" s="84"/>
      <c r="R929" s="84"/>
      <c r="S929" s="84"/>
      <c r="T929" s="84"/>
      <c r="U929" s="84"/>
      <c r="V929" s="84"/>
      <c r="W929" s="84"/>
      <c r="X929" s="84"/>
      <c r="Y929" s="84"/>
      <c r="Z929" s="84"/>
    </row>
    <row r="930" spans="1:26" ht="12" customHeight="1">
      <c r="A930" s="84"/>
      <c r="B930" s="84"/>
      <c r="C930" s="84"/>
      <c r="D930" s="84"/>
      <c r="E930" s="84"/>
      <c r="F930" s="84"/>
      <c r="G930" s="84"/>
      <c r="H930" s="84"/>
      <c r="I930" s="84"/>
      <c r="J930" s="84"/>
      <c r="K930" s="84"/>
      <c r="L930" s="84"/>
      <c r="M930" s="84"/>
      <c r="N930" s="84"/>
      <c r="O930" s="84"/>
      <c r="P930" s="84"/>
      <c r="Q930" s="84"/>
      <c r="R930" s="84"/>
      <c r="S930" s="84"/>
      <c r="T930" s="84"/>
      <c r="U930" s="84"/>
      <c r="V930" s="84"/>
      <c r="W930" s="84"/>
      <c r="X930" s="84"/>
      <c r="Y930" s="84"/>
      <c r="Z930" s="84"/>
    </row>
    <row r="931" spans="1:26" ht="12" customHeight="1">
      <c r="A931" s="84"/>
      <c r="B931" s="84"/>
      <c r="C931" s="84"/>
      <c r="D931" s="84"/>
      <c r="E931" s="84"/>
      <c r="F931" s="84"/>
      <c r="G931" s="84"/>
      <c r="H931" s="84"/>
      <c r="I931" s="84"/>
      <c r="J931" s="84"/>
      <c r="K931" s="84"/>
      <c r="L931" s="84"/>
      <c r="M931" s="84"/>
      <c r="N931" s="84"/>
      <c r="O931" s="84"/>
      <c r="P931" s="84"/>
      <c r="Q931" s="84"/>
      <c r="R931" s="84"/>
      <c r="S931" s="84"/>
      <c r="T931" s="84"/>
      <c r="U931" s="84"/>
      <c r="V931" s="84"/>
      <c r="W931" s="84"/>
      <c r="X931" s="84"/>
      <c r="Y931" s="84"/>
      <c r="Z931" s="84"/>
    </row>
    <row r="932" spans="1:26" ht="12" customHeight="1">
      <c r="A932" s="84"/>
      <c r="B932" s="84"/>
      <c r="C932" s="84"/>
      <c r="D932" s="84"/>
      <c r="E932" s="84"/>
      <c r="F932" s="84"/>
      <c r="G932" s="84"/>
      <c r="H932" s="84"/>
      <c r="I932" s="84"/>
      <c r="J932" s="84"/>
      <c r="K932" s="84"/>
      <c r="L932" s="84"/>
      <c r="M932" s="84"/>
      <c r="N932" s="84"/>
      <c r="O932" s="84"/>
      <c r="P932" s="84"/>
      <c r="Q932" s="84"/>
      <c r="R932" s="84"/>
      <c r="S932" s="84"/>
      <c r="T932" s="84"/>
      <c r="U932" s="84"/>
      <c r="V932" s="84"/>
      <c r="W932" s="84"/>
      <c r="X932" s="84"/>
      <c r="Y932" s="84"/>
      <c r="Z932" s="84"/>
    </row>
    <row r="933" spans="1:26" ht="12" customHeight="1">
      <c r="A933" s="84"/>
      <c r="B933" s="84"/>
      <c r="C933" s="84"/>
      <c r="D933" s="84"/>
      <c r="E933" s="84"/>
      <c r="F933" s="84"/>
      <c r="G933" s="84"/>
      <c r="H933" s="84"/>
      <c r="I933" s="84"/>
      <c r="J933" s="84"/>
      <c r="K933" s="84"/>
      <c r="L933" s="84"/>
      <c r="M933" s="84"/>
      <c r="N933" s="84"/>
      <c r="O933" s="84"/>
      <c r="P933" s="84"/>
      <c r="Q933" s="84"/>
      <c r="R933" s="84"/>
      <c r="S933" s="84"/>
      <c r="T933" s="84"/>
      <c r="U933" s="84"/>
      <c r="V933" s="84"/>
      <c r="W933" s="84"/>
      <c r="X933" s="84"/>
      <c r="Y933" s="84"/>
      <c r="Z933" s="84"/>
    </row>
    <row r="934" spans="1:26" ht="12" customHeight="1">
      <c r="A934" s="84"/>
      <c r="B934" s="84"/>
      <c r="C934" s="84"/>
      <c r="D934" s="84"/>
      <c r="E934" s="84"/>
      <c r="F934" s="84"/>
      <c r="G934" s="84"/>
      <c r="H934" s="84"/>
      <c r="I934" s="84"/>
      <c r="J934" s="84"/>
      <c r="K934" s="84"/>
      <c r="L934" s="84"/>
      <c r="M934" s="84"/>
      <c r="N934" s="84"/>
      <c r="O934" s="84"/>
      <c r="P934" s="84"/>
      <c r="Q934" s="84"/>
      <c r="R934" s="84"/>
      <c r="S934" s="84"/>
      <c r="T934" s="84"/>
      <c r="U934" s="84"/>
      <c r="V934" s="84"/>
      <c r="W934" s="84"/>
      <c r="X934" s="84"/>
      <c r="Y934" s="84"/>
      <c r="Z934" s="84"/>
    </row>
    <row r="935" spans="1:26" ht="12" customHeight="1">
      <c r="A935" s="84"/>
      <c r="B935" s="84"/>
      <c r="C935" s="84"/>
      <c r="D935" s="84"/>
      <c r="E935" s="84"/>
      <c r="F935" s="84"/>
      <c r="G935" s="84"/>
      <c r="H935" s="84"/>
      <c r="I935" s="84"/>
      <c r="J935" s="84"/>
      <c r="K935" s="84"/>
      <c r="L935" s="84"/>
      <c r="M935" s="84"/>
      <c r="N935" s="84"/>
      <c r="O935" s="84"/>
      <c r="P935" s="84"/>
      <c r="Q935" s="84"/>
      <c r="R935" s="84"/>
      <c r="S935" s="84"/>
      <c r="T935" s="84"/>
      <c r="U935" s="84"/>
      <c r="V935" s="84"/>
      <c r="W935" s="84"/>
      <c r="X935" s="84"/>
      <c r="Y935" s="84"/>
      <c r="Z935" s="84"/>
    </row>
    <row r="936" spans="1:26" ht="12" customHeight="1">
      <c r="A936" s="84"/>
      <c r="B936" s="84"/>
      <c r="C936" s="84"/>
      <c r="D936" s="84"/>
      <c r="E936" s="84"/>
      <c r="F936" s="84"/>
      <c r="G936" s="84"/>
      <c r="H936" s="84"/>
      <c r="I936" s="84"/>
      <c r="J936" s="84"/>
      <c r="K936" s="84"/>
      <c r="L936" s="84"/>
      <c r="M936" s="84"/>
      <c r="N936" s="84"/>
      <c r="O936" s="84"/>
      <c r="P936" s="84"/>
      <c r="Q936" s="84"/>
      <c r="R936" s="84"/>
      <c r="S936" s="84"/>
      <c r="T936" s="84"/>
      <c r="U936" s="84"/>
      <c r="V936" s="84"/>
      <c r="W936" s="84"/>
      <c r="X936" s="84"/>
      <c r="Y936" s="84"/>
      <c r="Z936" s="84"/>
    </row>
    <row r="937" spans="1:26" ht="12" customHeight="1">
      <c r="A937" s="84"/>
      <c r="B937" s="84"/>
      <c r="C937" s="84"/>
      <c r="D937" s="84"/>
      <c r="E937" s="84"/>
      <c r="F937" s="84"/>
      <c r="G937" s="84"/>
      <c r="H937" s="84"/>
      <c r="I937" s="84"/>
      <c r="J937" s="84"/>
      <c r="K937" s="84"/>
      <c r="L937" s="84"/>
      <c r="M937" s="84"/>
      <c r="N937" s="84"/>
      <c r="O937" s="84"/>
      <c r="P937" s="84"/>
      <c r="Q937" s="84"/>
      <c r="R937" s="84"/>
      <c r="S937" s="84"/>
      <c r="T937" s="84"/>
      <c r="U937" s="84"/>
      <c r="V937" s="84"/>
      <c r="W937" s="84"/>
      <c r="X937" s="84"/>
      <c r="Y937" s="84"/>
      <c r="Z937" s="84"/>
    </row>
    <row r="938" spans="1:26" ht="12" customHeight="1">
      <c r="A938" s="84"/>
      <c r="B938" s="84"/>
      <c r="C938" s="84"/>
      <c r="D938" s="84"/>
      <c r="E938" s="84"/>
      <c r="F938" s="84"/>
      <c r="G938" s="84"/>
      <c r="H938" s="84"/>
      <c r="I938" s="84"/>
      <c r="J938" s="84"/>
      <c r="K938" s="84"/>
      <c r="L938" s="84"/>
      <c r="M938" s="84"/>
      <c r="N938" s="84"/>
      <c r="O938" s="84"/>
      <c r="P938" s="84"/>
      <c r="Q938" s="84"/>
      <c r="R938" s="84"/>
      <c r="S938" s="84"/>
      <c r="T938" s="84"/>
      <c r="U938" s="84"/>
      <c r="V938" s="84"/>
      <c r="W938" s="84"/>
      <c r="X938" s="84"/>
      <c r="Y938" s="84"/>
      <c r="Z938" s="84"/>
    </row>
    <row r="939" spans="1:26" ht="12" customHeight="1">
      <c r="A939" s="84"/>
      <c r="B939" s="84"/>
      <c r="C939" s="84"/>
      <c r="D939" s="84"/>
      <c r="E939" s="84"/>
      <c r="F939" s="84"/>
      <c r="G939" s="84"/>
      <c r="H939" s="84"/>
      <c r="I939" s="84"/>
      <c r="J939" s="84"/>
      <c r="K939" s="84"/>
      <c r="L939" s="84"/>
      <c r="M939" s="84"/>
      <c r="N939" s="84"/>
      <c r="O939" s="84"/>
      <c r="P939" s="84"/>
      <c r="Q939" s="84"/>
      <c r="R939" s="84"/>
      <c r="S939" s="84"/>
      <c r="T939" s="84"/>
      <c r="U939" s="84"/>
      <c r="V939" s="84"/>
      <c r="W939" s="84"/>
      <c r="X939" s="84"/>
      <c r="Y939" s="84"/>
      <c r="Z939" s="84"/>
    </row>
    <row r="940" spans="1:26" ht="12" customHeight="1">
      <c r="A940" s="84"/>
      <c r="B940" s="84"/>
      <c r="C940" s="84"/>
      <c r="D940" s="84"/>
      <c r="E940" s="84"/>
      <c r="F940" s="84"/>
      <c r="G940" s="84"/>
      <c r="H940" s="84"/>
      <c r="I940" s="84"/>
      <c r="J940" s="84"/>
      <c r="K940" s="84"/>
      <c r="L940" s="84"/>
      <c r="M940" s="84"/>
      <c r="N940" s="84"/>
      <c r="O940" s="84"/>
      <c r="P940" s="84"/>
      <c r="Q940" s="84"/>
      <c r="R940" s="84"/>
      <c r="S940" s="84"/>
      <c r="T940" s="84"/>
      <c r="U940" s="84"/>
      <c r="V940" s="84"/>
      <c r="W940" s="84"/>
      <c r="X940" s="84"/>
      <c r="Y940" s="84"/>
      <c r="Z940" s="84"/>
    </row>
    <row r="941" spans="1:26" ht="12" customHeight="1">
      <c r="A941" s="84"/>
      <c r="B941" s="84"/>
      <c r="C941" s="84"/>
      <c r="D941" s="84"/>
      <c r="E941" s="84"/>
      <c r="F941" s="84"/>
      <c r="G941" s="84"/>
      <c r="H941" s="84"/>
      <c r="I941" s="84"/>
      <c r="J941" s="84"/>
      <c r="K941" s="84"/>
      <c r="L941" s="84"/>
      <c r="M941" s="84"/>
      <c r="N941" s="84"/>
      <c r="O941" s="84"/>
      <c r="P941" s="84"/>
      <c r="Q941" s="84"/>
      <c r="R941" s="84"/>
      <c r="S941" s="84"/>
      <c r="T941" s="84"/>
      <c r="U941" s="84"/>
      <c r="V941" s="84"/>
      <c r="W941" s="84"/>
      <c r="X941" s="84"/>
      <c r="Y941" s="84"/>
      <c r="Z941" s="84"/>
    </row>
    <row r="942" spans="1:26" ht="12" customHeight="1">
      <c r="A942" s="84"/>
      <c r="B942" s="84"/>
      <c r="C942" s="84"/>
      <c r="D942" s="84"/>
      <c r="E942" s="84"/>
      <c r="F942" s="84"/>
      <c r="G942" s="84"/>
      <c r="H942" s="84"/>
      <c r="I942" s="84"/>
      <c r="J942" s="84"/>
      <c r="K942" s="84"/>
      <c r="L942" s="84"/>
      <c r="M942" s="84"/>
      <c r="N942" s="84"/>
      <c r="O942" s="84"/>
      <c r="P942" s="84"/>
      <c r="Q942" s="84"/>
      <c r="R942" s="84"/>
      <c r="S942" s="84"/>
      <c r="T942" s="84"/>
      <c r="U942" s="84"/>
      <c r="V942" s="84"/>
      <c r="W942" s="84"/>
      <c r="X942" s="84"/>
      <c r="Y942" s="84"/>
      <c r="Z942" s="84"/>
    </row>
    <row r="943" spans="1:26" ht="12" customHeight="1">
      <c r="A943" s="84"/>
      <c r="B943" s="84"/>
      <c r="C943" s="84"/>
      <c r="D943" s="84"/>
      <c r="E943" s="84"/>
      <c r="F943" s="84"/>
      <c r="G943" s="84"/>
      <c r="H943" s="84"/>
      <c r="I943" s="84"/>
      <c r="J943" s="84"/>
      <c r="K943" s="84"/>
      <c r="L943" s="84"/>
      <c r="M943" s="84"/>
      <c r="N943" s="84"/>
      <c r="O943" s="84"/>
      <c r="P943" s="84"/>
      <c r="Q943" s="84"/>
      <c r="R943" s="84"/>
      <c r="S943" s="84"/>
      <c r="T943" s="84"/>
      <c r="U943" s="84"/>
      <c r="V943" s="84"/>
      <c r="W943" s="84"/>
      <c r="X943" s="84"/>
      <c r="Y943" s="84"/>
      <c r="Z943" s="84"/>
    </row>
    <row r="944" spans="1:26" ht="12" customHeight="1">
      <c r="A944" s="84"/>
      <c r="B944" s="84"/>
      <c r="C944" s="84"/>
      <c r="D944" s="84"/>
      <c r="E944" s="84"/>
      <c r="F944" s="84"/>
      <c r="G944" s="84"/>
      <c r="H944" s="84"/>
      <c r="I944" s="84"/>
      <c r="J944" s="84"/>
      <c r="K944" s="84"/>
      <c r="L944" s="84"/>
      <c r="M944" s="84"/>
      <c r="N944" s="84"/>
      <c r="O944" s="84"/>
      <c r="P944" s="84"/>
      <c r="Q944" s="84"/>
      <c r="R944" s="84"/>
      <c r="S944" s="84"/>
      <c r="T944" s="84"/>
      <c r="U944" s="84"/>
      <c r="V944" s="84"/>
      <c r="W944" s="84"/>
      <c r="X944" s="84"/>
      <c r="Y944" s="84"/>
      <c r="Z944" s="84"/>
    </row>
    <row r="945" spans="1:26" ht="12" customHeight="1">
      <c r="A945" s="84"/>
      <c r="B945" s="84"/>
      <c r="C945" s="84"/>
      <c r="D945" s="84"/>
      <c r="E945" s="84"/>
      <c r="F945" s="84"/>
      <c r="G945" s="84"/>
      <c r="H945" s="84"/>
      <c r="I945" s="84"/>
      <c r="J945" s="84"/>
      <c r="K945" s="84"/>
      <c r="L945" s="84"/>
      <c r="M945" s="84"/>
      <c r="N945" s="84"/>
      <c r="O945" s="84"/>
      <c r="P945" s="84"/>
      <c r="Q945" s="84"/>
      <c r="R945" s="84"/>
      <c r="S945" s="84"/>
      <c r="T945" s="84"/>
      <c r="U945" s="84"/>
      <c r="V945" s="84"/>
      <c r="W945" s="84"/>
      <c r="X945" s="84"/>
      <c r="Y945" s="84"/>
      <c r="Z945" s="84"/>
    </row>
    <row r="946" spans="1:26" ht="12" customHeight="1">
      <c r="A946" s="84"/>
      <c r="B946" s="84"/>
      <c r="C946" s="84"/>
      <c r="D946" s="84"/>
      <c r="E946" s="84"/>
      <c r="F946" s="84"/>
      <c r="G946" s="84"/>
      <c r="H946" s="84"/>
      <c r="I946" s="84"/>
      <c r="J946" s="84"/>
      <c r="K946" s="84"/>
      <c r="L946" s="84"/>
      <c r="M946" s="84"/>
      <c r="N946" s="84"/>
      <c r="O946" s="84"/>
      <c r="P946" s="84"/>
      <c r="Q946" s="84"/>
      <c r="R946" s="84"/>
      <c r="S946" s="84"/>
      <c r="T946" s="84"/>
      <c r="U946" s="84"/>
      <c r="V946" s="84"/>
      <c r="W946" s="84"/>
      <c r="X946" s="84"/>
      <c r="Y946" s="84"/>
      <c r="Z946" s="84"/>
    </row>
    <row r="947" spans="1:26" ht="12" customHeight="1">
      <c r="A947" s="84"/>
      <c r="B947" s="84"/>
      <c r="C947" s="84"/>
      <c r="D947" s="84"/>
      <c r="E947" s="84"/>
      <c r="F947" s="84"/>
      <c r="G947" s="84"/>
      <c r="H947" s="84"/>
      <c r="I947" s="84"/>
      <c r="J947" s="84"/>
      <c r="K947" s="84"/>
      <c r="L947" s="84"/>
      <c r="M947" s="84"/>
      <c r="N947" s="84"/>
      <c r="O947" s="84"/>
      <c r="P947" s="84"/>
      <c r="Q947" s="84"/>
      <c r="R947" s="84"/>
      <c r="S947" s="84"/>
      <c r="T947" s="84"/>
      <c r="U947" s="84"/>
      <c r="V947" s="84"/>
      <c r="W947" s="84"/>
      <c r="X947" s="84"/>
      <c r="Y947" s="84"/>
      <c r="Z947" s="84"/>
    </row>
    <row r="948" spans="1:26" ht="12" customHeight="1">
      <c r="A948" s="84"/>
      <c r="B948" s="84"/>
      <c r="C948" s="84"/>
      <c r="D948" s="84"/>
      <c r="E948" s="84"/>
      <c r="F948" s="84"/>
      <c r="G948" s="84"/>
      <c r="H948" s="84"/>
      <c r="I948" s="84"/>
      <c r="J948" s="84"/>
      <c r="K948" s="84"/>
      <c r="L948" s="84"/>
      <c r="M948" s="84"/>
      <c r="N948" s="84"/>
      <c r="O948" s="84"/>
      <c r="P948" s="84"/>
      <c r="Q948" s="84"/>
      <c r="R948" s="84"/>
      <c r="S948" s="84"/>
      <c r="T948" s="84"/>
      <c r="U948" s="84"/>
      <c r="V948" s="84"/>
      <c r="W948" s="84"/>
      <c r="X948" s="84"/>
      <c r="Y948" s="84"/>
      <c r="Z948" s="84"/>
    </row>
    <row r="949" spans="1:26" ht="12" customHeight="1">
      <c r="A949" s="84"/>
      <c r="B949" s="84"/>
      <c r="C949" s="84"/>
      <c r="D949" s="84"/>
      <c r="E949" s="84"/>
      <c r="F949" s="84"/>
      <c r="G949" s="84"/>
      <c r="H949" s="84"/>
      <c r="I949" s="84"/>
      <c r="J949" s="84"/>
      <c r="K949" s="84"/>
      <c r="L949" s="84"/>
      <c r="M949" s="84"/>
      <c r="N949" s="84"/>
      <c r="O949" s="84"/>
      <c r="P949" s="84"/>
      <c r="Q949" s="84"/>
      <c r="R949" s="84"/>
      <c r="S949" s="84"/>
      <c r="T949" s="84"/>
      <c r="U949" s="84"/>
      <c r="V949" s="84"/>
      <c r="W949" s="84"/>
      <c r="X949" s="84"/>
      <c r="Y949" s="84"/>
      <c r="Z949" s="84"/>
    </row>
    <row r="950" spans="1:26" ht="12" customHeight="1">
      <c r="A950" s="84"/>
      <c r="B950" s="84"/>
      <c r="C950" s="84"/>
      <c r="D950" s="84"/>
      <c r="E950" s="84"/>
      <c r="F950" s="84"/>
      <c r="G950" s="84"/>
      <c r="H950" s="84"/>
      <c r="I950" s="84"/>
      <c r="J950" s="84"/>
      <c r="K950" s="84"/>
      <c r="L950" s="84"/>
      <c r="M950" s="84"/>
      <c r="N950" s="84"/>
      <c r="O950" s="84"/>
      <c r="P950" s="84"/>
      <c r="Q950" s="84"/>
      <c r="R950" s="84"/>
      <c r="S950" s="84"/>
      <c r="T950" s="84"/>
      <c r="U950" s="84"/>
      <c r="V950" s="84"/>
      <c r="W950" s="84"/>
      <c r="X950" s="84"/>
      <c r="Y950" s="84"/>
      <c r="Z950" s="84"/>
    </row>
    <row r="951" spans="1:26" ht="12" customHeight="1">
      <c r="A951" s="84"/>
      <c r="B951" s="84"/>
      <c r="C951" s="84"/>
      <c r="D951" s="84"/>
      <c r="E951" s="84"/>
      <c r="F951" s="84"/>
      <c r="G951" s="84"/>
      <c r="H951" s="84"/>
      <c r="I951" s="84"/>
      <c r="J951" s="84"/>
      <c r="K951" s="84"/>
      <c r="L951" s="84"/>
      <c r="M951" s="84"/>
      <c r="N951" s="84"/>
      <c r="O951" s="84"/>
      <c r="P951" s="84"/>
      <c r="Q951" s="84"/>
      <c r="R951" s="84"/>
      <c r="S951" s="84"/>
      <c r="T951" s="84"/>
      <c r="U951" s="84"/>
      <c r="V951" s="84"/>
      <c r="W951" s="84"/>
      <c r="X951" s="84"/>
      <c r="Y951" s="84"/>
      <c r="Z951" s="84"/>
    </row>
    <row r="952" spans="1:26" ht="12" customHeight="1">
      <c r="A952" s="84"/>
      <c r="B952" s="84"/>
      <c r="C952" s="84"/>
      <c r="D952" s="84"/>
      <c r="E952" s="84"/>
      <c r="F952" s="84"/>
      <c r="G952" s="84"/>
      <c r="H952" s="84"/>
      <c r="I952" s="84"/>
      <c r="J952" s="84"/>
      <c r="K952" s="84"/>
      <c r="L952" s="84"/>
      <c r="M952" s="84"/>
      <c r="N952" s="84"/>
      <c r="O952" s="84"/>
      <c r="P952" s="84"/>
      <c r="Q952" s="84"/>
      <c r="R952" s="84"/>
      <c r="S952" s="84"/>
      <c r="T952" s="84"/>
      <c r="U952" s="84"/>
      <c r="V952" s="84"/>
      <c r="W952" s="84"/>
      <c r="X952" s="84"/>
      <c r="Y952" s="84"/>
      <c r="Z952" s="84"/>
    </row>
    <row r="953" spans="1:26" ht="12" customHeight="1">
      <c r="A953" s="84"/>
      <c r="B953" s="84"/>
      <c r="C953" s="84"/>
      <c r="D953" s="84"/>
      <c r="E953" s="84"/>
      <c r="F953" s="84"/>
      <c r="G953" s="84"/>
      <c r="H953" s="84"/>
      <c r="I953" s="84"/>
      <c r="J953" s="84"/>
      <c r="K953" s="84"/>
      <c r="L953" s="84"/>
      <c r="M953" s="84"/>
      <c r="N953" s="84"/>
      <c r="O953" s="84"/>
      <c r="P953" s="84"/>
      <c r="Q953" s="84"/>
      <c r="R953" s="84"/>
      <c r="S953" s="84"/>
      <c r="T953" s="84"/>
      <c r="U953" s="84"/>
      <c r="V953" s="84"/>
      <c r="W953" s="84"/>
      <c r="X953" s="84"/>
      <c r="Y953" s="84"/>
      <c r="Z953" s="84"/>
    </row>
    <row r="954" spans="1:26" ht="12" customHeight="1">
      <c r="A954" s="84"/>
      <c r="B954" s="84"/>
      <c r="C954" s="84"/>
      <c r="D954" s="84"/>
      <c r="E954" s="84"/>
      <c r="F954" s="84"/>
      <c r="G954" s="84"/>
      <c r="H954" s="84"/>
      <c r="I954" s="84"/>
      <c r="J954" s="84"/>
      <c r="K954" s="84"/>
      <c r="L954" s="84"/>
      <c r="M954" s="84"/>
      <c r="N954" s="84"/>
      <c r="O954" s="84"/>
      <c r="P954" s="84"/>
      <c r="Q954" s="84"/>
      <c r="R954" s="84"/>
      <c r="S954" s="84"/>
      <c r="T954" s="84"/>
      <c r="U954" s="84"/>
      <c r="V954" s="84"/>
      <c r="W954" s="84"/>
      <c r="X954" s="84"/>
      <c r="Y954" s="84"/>
      <c r="Z954" s="84"/>
    </row>
    <row r="955" spans="1:26" ht="12" customHeight="1">
      <c r="A955" s="84"/>
      <c r="B955" s="84"/>
      <c r="C955" s="84"/>
      <c r="D955" s="84"/>
      <c r="E955" s="84"/>
      <c r="F955" s="84"/>
      <c r="G955" s="84"/>
      <c r="H955" s="84"/>
      <c r="I955" s="84"/>
      <c r="J955" s="84"/>
      <c r="K955" s="84"/>
      <c r="L955" s="84"/>
      <c r="M955" s="84"/>
      <c r="N955" s="84"/>
      <c r="O955" s="84"/>
      <c r="P955" s="84"/>
      <c r="Q955" s="84"/>
      <c r="R955" s="84"/>
      <c r="S955" s="84"/>
      <c r="T955" s="84"/>
      <c r="U955" s="84"/>
      <c r="V955" s="84"/>
      <c r="W955" s="84"/>
      <c r="X955" s="84"/>
      <c r="Y955" s="84"/>
      <c r="Z955" s="84"/>
    </row>
    <row r="956" spans="1:26" ht="12" customHeight="1">
      <c r="A956" s="84"/>
      <c r="B956" s="84"/>
      <c r="C956" s="84"/>
      <c r="D956" s="84"/>
      <c r="E956" s="84"/>
      <c r="F956" s="84"/>
      <c r="G956" s="84"/>
      <c r="H956" s="84"/>
      <c r="I956" s="84"/>
      <c r="J956" s="84"/>
      <c r="K956" s="84"/>
      <c r="L956" s="84"/>
      <c r="M956" s="84"/>
      <c r="N956" s="84"/>
      <c r="O956" s="84"/>
      <c r="P956" s="84"/>
      <c r="Q956" s="84"/>
      <c r="R956" s="84"/>
      <c r="S956" s="84"/>
      <c r="T956" s="84"/>
      <c r="U956" s="84"/>
      <c r="V956" s="84"/>
      <c r="W956" s="84"/>
      <c r="X956" s="84"/>
      <c r="Y956" s="84"/>
      <c r="Z956" s="84"/>
    </row>
    <row r="957" spans="1:26" ht="12" customHeight="1">
      <c r="A957" s="84"/>
      <c r="B957" s="84"/>
      <c r="C957" s="84"/>
      <c r="D957" s="84"/>
      <c r="E957" s="84"/>
      <c r="F957" s="84"/>
      <c r="G957" s="84"/>
      <c r="H957" s="84"/>
      <c r="I957" s="84"/>
      <c r="J957" s="84"/>
      <c r="K957" s="84"/>
      <c r="L957" s="84"/>
      <c r="M957" s="84"/>
      <c r="N957" s="84"/>
      <c r="O957" s="84"/>
      <c r="P957" s="84"/>
      <c r="Q957" s="84"/>
      <c r="R957" s="84"/>
      <c r="S957" s="84"/>
      <c r="T957" s="84"/>
      <c r="U957" s="84"/>
      <c r="V957" s="84"/>
      <c r="W957" s="84"/>
      <c r="X957" s="84"/>
      <c r="Y957" s="84"/>
      <c r="Z957" s="84"/>
    </row>
    <row r="958" spans="1:26" ht="12" customHeight="1">
      <c r="A958" s="84"/>
      <c r="B958" s="84"/>
      <c r="C958" s="84"/>
      <c r="D958" s="84"/>
      <c r="E958" s="84"/>
      <c r="F958" s="84"/>
      <c r="G958" s="84"/>
      <c r="H958" s="84"/>
      <c r="I958" s="84"/>
      <c r="J958" s="84"/>
      <c r="K958" s="84"/>
      <c r="L958" s="84"/>
      <c r="M958" s="84"/>
      <c r="N958" s="84"/>
      <c r="O958" s="84"/>
      <c r="P958" s="84"/>
      <c r="Q958" s="84"/>
      <c r="R958" s="84"/>
      <c r="S958" s="84"/>
      <c r="T958" s="84"/>
      <c r="U958" s="84"/>
      <c r="V958" s="84"/>
      <c r="W958" s="84"/>
      <c r="X958" s="84"/>
      <c r="Y958" s="84"/>
      <c r="Z958" s="84"/>
    </row>
    <row r="959" spans="1:26" ht="12" customHeight="1">
      <c r="A959" s="84"/>
      <c r="B959" s="84"/>
      <c r="C959" s="84"/>
      <c r="D959" s="84"/>
      <c r="E959" s="84"/>
      <c r="F959" s="84"/>
      <c r="G959" s="84"/>
      <c r="H959" s="84"/>
      <c r="I959" s="84"/>
      <c r="J959" s="84"/>
      <c r="K959" s="84"/>
      <c r="L959" s="84"/>
      <c r="M959" s="84"/>
      <c r="N959" s="84"/>
      <c r="O959" s="84"/>
      <c r="P959" s="84"/>
      <c r="Q959" s="84"/>
      <c r="R959" s="84"/>
      <c r="S959" s="84"/>
      <c r="T959" s="84"/>
      <c r="U959" s="84"/>
      <c r="V959" s="84"/>
      <c r="W959" s="84"/>
      <c r="X959" s="84"/>
      <c r="Y959" s="84"/>
      <c r="Z959" s="84"/>
    </row>
    <row r="960" spans="1:26" ht="12" customHeight="1">
      <c r="A960" s="84"/>
      <c r="B960" s="84"/>
      <c r="C960" s="84"/>
      <c r="D960" s="84"/>
      <c r="E960" s="84"/>
      <c r="F960" s="84"/>
      <c r="G960" s="84"/>
      <c r="H960" s="84"/>
      <c r="I960" s="84"/>
      <c r="J960" s="84"/>
      <c r="K960" s="84"/>
      <c r="L960" s="84"/>
      <c r="M960" s="84"/>
      <c r="N960" s="84"/>
      <c r="O960" s="84"/>
      <c r="P960" s="84"/>
      <c r="Q960" s="84"/>
      <c r="R960" s="84"/>
      <c r="S960" s="84"/>
      <c r="T960" s="84"/>
      <c r="U960" s="84"/>
      <c r="V960" s="84"/>
      <c r="W960" s="84"/>
      <c r="X960" s="84"/>
      <c r="Y960" s="84"/>
      <c r="Z960" s="84"/>
    </row>
    <row r="961" spans="1:26" ht="12" customHeight="1">
      <c r="A961" s="84"/>
      <c r="B961" s="84"/>
      <c r="C961" s="84"/>
      <c r="D961" s="84"/>
      <c r="E961" s="84"/>
      <c r="F961" s="84"/>
      <c r="G961" s="84"/>
      <c r="H961" s="84"/>
      <c r="I961" s="84"/>
      <c r="J961" s="84"/>
      <c r="K961" s="84"/>
      <c r="L961" s="84"/>
      <c r="M961" s="84"/>
      <c r="N961" s="84"/>
      <c r="O961" s="84"/>
      <c r="P961" s="84"/>
      <c r="Q961" s="84"/>
      <c r="R961" s="84"/>
      <c r="S961" s="84"/>
      <c r="T961" s="84"/>
      <c r="U961" s="84"/>
      <c r="V961" s="84"/>
      <c r="W961" s="84"/>
      <c r="X961" s="84"/>
      <c r="Y961" s="84"/>
      <c r="Z961" s="84"/>
    </row>
    <row r="962" spans="1:26" ht="12" customHeight="1">
      <c r="A962" s="84"/>
      <c r="B962" s="84"/>
      <c r="C962" s="84"/>
      <c r="D962" s="84"/>
      <c r="E962" s="84"/>
      <c r="F962" s="84"/>
      <c r="G962" s="84"/>
      <c r="H962" s="84"/>
      <c r="I962" s="84"/>
      <c r="J962" s="84"/>
      <c r="K962" s="84"/>
      <c r="L962" s="84"/>
      <c r="M962" s="84"/>
      <c r="N962" s="84"/>
      <c r="O962" s="84"/>
      <c r="P962" s="84"/>
      <c r="Q962" s="84"/>
      <c r="R962" s="84"/>
      <c r="S962" s="84"/>
      <c r="T962" s="84"/>
      <c r="U962" s="84"/>
      <c r="V962" s="84"/>
      <c r="W962" s="84"/>
      <c r="X962" s="84"/>
      <c r="Y962" s="84"/>
      <c r="Z962" s="84"/>
    </row>
    <row r="963" spans="1:26" ht="12" customHeight="1">
      <c r="A963" s="84"/>
      <c r="B963" s="84"/>
      <c r="C963" s="84"/>
      <c r="D963" s="84"/>
      <c r="E963" s="84"/>
      <c r="F963" s="84"/>
      <c r="G963" s="84"/>
      <c r="H963" s="84"/>
      <c r="I963" s="84"/>
      <c r="J963" s="84"/>
      <c r="K963" s="84"/>
      <c r="L963" s="84"/>
      <c r="M963" s="84"/>
      <c r="N963" s="84"/>
      <c r="O963" s="84"/>
      <c r="P963" s="84"/>
      <c r="Q963" s="84"/>
      <c r="R963" s="84"/>
      <c r="S963" s="84"/>
      <c r="T963" s="84"/>
      <c r="U963" s="84"/>
      <c r="V963" s="84"/>
      <c r="W963" s="84"/>
      <c r="X963" s="84"/>
      <c r="Y963" s="84"/>
      <c r="Z963" s="84"/>
    </row>
    <row r="964" spans="1:26" ht="12" customHeight="1">
      <c r="A964" s="84"/>
      <c r="B964" s="84"/>
      <c r="C964" s="84"/>
      <c r="D964" s="84"/>
      <c r="E964" s="84"/>
      <c r="F964" s="84"/>
      <c r="G964" s="84"/>
      <c r="H964" s="84"/>
      <c r="I964" s="84"/>
      <c r="J964" s="84"/>
      <c r="K964" s="84"/>
      <c r="L964" s="84"/>
      <c r="M964" s="84"/>
      <c r="N964" s="84"/>
      <c r="O964" s="84"/>
      <c r="P964" s="84"/>
      <c r="Q964" s="84"/>
      <c r="R964" s="84"/>
      <c r="S964" s="84"/>
      <c r="T964" s="84"/>
      <c r="U964" s="84"/>
      <c r="V964" s="84"/>
      <c r="W964" s="84"/>
      <c r="X964" s="84"/>
      <c r="Y964" s="84"/>
      <c r="Z964" s="84"/>
    </row>
    <row r="965" spans="1:26" ht="12" customHeight="1">
      <c r="A965" s="84"/>
      <c r="B965" s="84"/>
      <c r="C965" s="84"/>
      <c r="D965" s="84"/>
      <c r="E965" s="84"/>
      <c r="F965" s="84"/>
      <c r="G965" s="84"/>
      <c r="H965" s="84"/>
      <c r="I965" s="84"/>
      <c r="J965" s="84"/>
      <c r="K965" s="84"/>
      <c r="L965" s="84"/>
      <c r="M965" s="84"/>
      <c r="N965" s="84"/>
      <c r="O965" s="84"/>
      <c r="P965" s="84"/>
      <c r="Q965" s="84"/>
      <c r="R965" s="84"/>
      <c r="S965" s="84"/>
      <c r="T965" s="84"/>
      <c r="U965" s="84"/>
      <c r="V965" s="84"/>
      <c r="W965" s="84"/>
      <c r="X965" s="84"/>
      <c r="Y965" s="84"/>
      <c r="Z965" s="84"/>
    </row>
    <row r="966" spans="1:26" ht="12" customHeight="1">
      <c r="A966" s="84"/>
      <c r="B966" s="84"/>
      <c r="C966" s="84"/>
      <c r="D966" s="84"/>
      <c r="E966" s="84"/>
      <c r="F966" s="84"/>
      <c r="G966" s="84"/>
      <c r="H966" s="84"/>
      <c r="I966" s="84"/>
      <c r="J966" s="84"/>
      <c r="K966" s="84"/>
      <c r="L966" s="84"/>
      <c r="M966" s="84"/>
      <c r="N966" s="84"/>
      <c r="O966" s="84"/>
      <c r="P966" s="84"/>
      <c r="Q966" s="84"/>
      <c r="R966" s="84"/>
      <c r="S966" s="84"/>
      <c r="T966" s="84"/>
      <c r="U966" s="84"/>
      <c r="V966" s="84"/>
      <c r="W966" s="84"/>
      <c r="X966" s="84"/>
      <c r="Y966" s="84"/>
      <c r="Z966" s="84"/>
    </row>
    <row r="967" spans="1:26" ht="12" customHeight="1">
      <c r="A967" s="84"/>
      <c r="B967" s="84"/>
      <c r="C967" s="84"/>
      <c r="D967" s="84"/>
      <c r="E967" s="84"/>
      <c r="F967" s="84"/>
      <c r="G967" s="84"/>
      <c r="H967" s="84"/>
      <c r="I967" s="84"/>
      <c r="J967" s="84"/>
      <c r="K967" s="84"/>
      <c r="L967" s="84"/>
      <c r="M967" s="84"/>
      <c r="N967" s="84"/>
      <c r="O967" s="84"/>
      <c r="P967" s="84"/>
      <c r="Q967" s="84"/>
      <c r="R967" s="84"/>
      <c r="S967" s="84"/>
      <c r="T967" s="84"/>
      <c r="U967" s="84"/>
      <c r="V967" s="84"/>
      <c r="W967" s="84"/>
      <c r="X967" s="84"/>
      <c r="Y967" s="84"/>
      <c r="Z967" s="84"/>
    </row>
    <row r="968" spans="1:26" ht="12" customHeight="1">
      <c r="A968" s="84"/>
      <c r="B968" s="84"/>
      <c r="C968" s="84"/>
      <c r="D968" s="84"/>
      <c r="E968" s="84"/>
      <c r="F968" s="84"/>
      <c r="G968" s="84"/>
      <c r="H968" s="84"/>
      <c r="I968" s="84"/>
      <c r="J968" s="84"/>
      <c r="K968" s="84"/>
      <c r="L968" s="84"/>
      <c r="M968" s="84"/>
      <c r="N968" s="84"/>
      <c r="O968" s="84"/>
      <c r="P968" s="84"/>
      <c r="Q968" s="84"/>
      <c r="R968" s="84"/>
      <c r="S968" s="84"/>
      <c r="T968" s="84"/>
      <c r="U968" s="84"/>
      <c r="V968" s="84"/>
      <c r="W968" s="84"/>
      <c r="X968" s="84"/>
      <c r="Y968" s="84"/>
      <c r="Z968" s="84"/>
    </row>
    <row r="969" spans="1:26" ht="12" customHeight="1">
      <c r="A969" s="84"/>
      <c r="B969" s="84"/>
      <c r="C969" s="84"/>
      <c r="D969" s="84"/>
      <c r="E969" s="84"/>
      <c r="F969" s="84"/>
      <c r="G969" s="84"/>
      <c r="H969" s="84"/>
      <c r="I969" s="84"/>
      <c r="J969" s="84"/>
      <c r="K969" s="84"/>
      <c r="L969" s="84"/>
      <c r="M969" s="84"/>
      <c r="N969" s="84"/>
      <c r="O969" s="84"/>
      <c r="P969" s="84"/>
      <c r="Q969" s="84"/>
      <c r="R969" s="84"/>
      <c r="S969" s="84"/>
      <c r="T969" s="84"/>
      <c r="U969" s="84"/>
      <c r="V969" s="84"/>
      <c r="W969" s="84"/>
      <c r="X969" s="84"/>
      <c r="Y969" s="84"/>
      <c r="Z969" s="84"/>
    </row>
    <row r="970" spans="1:26" ht="12" customHeight="1">
      <c r="A970" s="84"/>
      <c r="B970" s="84"/>
      <c r="C970" s="84"/>
      <c r="D970" s="84"/>
      <c r="E970" s="84"/>
      <c r="F970" s="84"/>
      <c r="G970" s="84"/>
      <c r="H970" s="84"/>
      <c r="I970" s="84"/>
      <c r="J970" s="84"/>
      <c r="K970" s="84"/>
      <c r="L970" s="84"/>
      <c r="M970" s="84"/>
      <c r="N970" s="84"/>
      <c r="O970" s="84"/>
      <c r="P970" s="84"/>
      <c r="Q970" s="84"/>
      <c r="R970" s="84"/>
      <c r="S970" s="84"/>
      <c r="T970" s="84"/>
      <c r="U970" s="84"/>
      <c r="V970" s="84"/>
      <c r="W970" s="84"/>
      <c r="X970" s="84"/>
      <c r="Y970" s="84"/>
      <c r="Z970" s="84"/>
    </row>
    <row r="971" spans="1:26" ht="12" customHeight="1">
      <c r="A971" s="84"/>
      <c r="B971" s="84"/>
      <c r="C971" s="84"/>
      <c r="D971" s="84"/>
      <c r="E971" s="84"/>
      <c r="F971" s="84"/>
      <c r="G971" s="84"/>
      <c r="H971" s="84"/>
      <c r="I971" s="84"/>
      <c r="J971" s="84"/>
      <c r="K971" s="84"/>
      <c r="L971" s="84"/>
      <c r="M971" s="84"/>
      <c r="N971" s="84"/>
      <c r="O971" s="84"/>
      <c r="P971" s="84"/>
      <c r="Q971" s="84"/>
      <c r="R971" s="84"/>
      <c r="S971" s="84"/>
      <c r="T971" s="84"/>
      <c r="U971" s="84"/>
      <c r="V971" s="84"/>
      <c r="W971" s="84"/>
      <c r="X971" s="84"/>
      <c r="Y971" s="84"/>
      <c r="Z971" s="84"/>
    </row>
    <row r="972" spans="1:26" ht="12" customHeight="1">
      <c r="A972" s="84"/>
      <c r="B972" s="84"/>
      <c r="C972" s="84"/>
      <c r="D972" s="84"/>
      <c r="E972" s="84"/>
      <c r="F972" s="84"/>
      <c r="G972" s="84"/>
      <c r="H972" s="84"/>
      <c r="I972" s="84"/>
      <c r="J972" s="84"/>
      <c r="K972" s="84"/>
      <c r="L972" s="84"/>
      <c r="M972" s="84"/>
      <c r="N972" s="84"/>
      <c r="O972" s="84"/>
      <c r="P972" s="84"/>
      <c r="Q972" s="84"/>
      <c r="R972" s="84"/>
      <c r="S972" s="84"/>
      <c r="T972" s="84"/>
      <c r="U972" s="84"/>
      <c r="V972" s="84"/>
      <c r="W972" s="84"/>
      <c r="X972" s="84"/>
      <c r="Y972" s="84"/>
      <c r="Z972" s="84"/>
    </row>
    <row r="973" spans="1:26" ht="12" customHeight="1">
      <c r="A973" s="84"/>
      <c r="B973" s="84"/>
      <c r="C973" s="84"/>
      <c r="D973" s="84"/>
      <c r="E973" s="84"/>
      <c r="F973" s="84"/>
      <c r="G973" s="84"/>
      <c r="H973" s="84"/>
      <c r="I973" s="84"/>
      <c r="J973" s="84"/>
      <c r="K973" s="84"/>
      <c r="L973" s="84"/>
      <c r="M973" s="84"/>
      <c r="N973" s="84"/>
      <c r="O973" s="84"/>
      <c r="P973" s="84"/>
      <c r="Q973" s="84"/>
      <c r="R973" s="84"/>
      <c r="S973" s="84"/>
      <c r="T973" s="84"/>
      <c r="U973" s="84"/>
      <c r="V973" s="84"/>
      <c r="W973" s="84"/>
      <c r="X973" s="84"/>
      <c r="Y973" s="84"/>
      <c r="Z973" s="84"/>
    </row>
  </sheetData>
  <sheetProtection algorithmName="SHA-512" hashValue="cm1qfPgZ8ddr2gsHHj5KGpsxE3toeBnZFN7/QN1eHRtHBigUqgxgdpQZ7Bl7TY+czuXSjSPEEQl+1Ci3DpFUEw==" saltValue="nW+JHiutvRafdyd9Yqx9mQ==" spinCount="100000" sheet="1" objects="1" scenarios="1"/>
  <customSheetViews>
    <customSheetView guid="{80DBB23A-788A-4876-A46F-C8CD77F4CEEC}" showGridLines="0" fitToPage="1" hiddenRows="1">
      <selection activeCell="M9" sqref="M9"/>
      <pageMargins left="0.7" right="0.7" top="0.75" bottom="0.75" header="0" footer="0"/>
      <pageSetup fitToHeight="0" orientation="landscape"/>
    </customSheetView>
    <customSheetView guid="{E56CFA07-B62D-4672-9EDE-094AE1102D0C}" showGridLines="0" fitToPage="1" hiddenRows="1" topLeftCell="A79">
      <selection activeCell="M9" sqref="M9"/>
      <pageMargins left="0.7" right="0.7" top="0.75" bottom="0.75" header="0" footer="0"/>
      <pageSetup fitToHeight="0" orientation="landscape"/>
    </customSheetView>
    <customSheetView guid="{FB8FBA87-37E8-4FC2-B783-5AECFD22DC45}" showGridLines="0" fitToPage="1" hiddenRows="1">
      <selection activeCell="B230" sqref="B230"/>
      <pageMargins left="0.7" right="0.7" top="0.75" bottom="0.75" header="0" footer="0"/>
      <pageSetup fitToHeight="0" orientation="landscape"/>
    </customSheetView>
  </customSheetViews>
  <mergeCells count="121">
    <mergeCell ref="B152:O152"/>
    <mergeCell ref="B153:O153"/>
    <mergeCell ref="H155:K155"/>
    <mergeCell ref="L155:O155"/>
    <mergeCell ref="B102:G102"/>
    <mergeCell ref="B103:G103"/>
    <mergeCell ref="B104:G104"/>
    <mergeCell ref="B110:G110"/>
    <mergeCell ref="H115:K115"/>
    <mergeCell ref="L115:O115"/>
    <mergeCell ref="L116:O116"/>
    <mergeCell ref="H116:K116"/>
    <mergeCell ref="B120:G120"/>
    <mergeCell ref="H156:K156"/>
    <mergeCell ref="L156:O156"/>
    <mergeCell ref="B163:O163"/>
    <mergeCell ref="H164:K164"/>
    <mergeCell ref="L164:O164"/>
    <mergeCell ref="H165:K165"/>
    <mergeCell ref="L165:O165"/>
    <mergeCell ref="B173:O173"/>
    <mergeCell ref="B174:O174"/>
    <mergeCell ref="L175:O175"/>
    <mergeCell ref="H175:K175"/>
    <mergeCell ref="H176:K176"/>
    <mergeCell ref="L176:O176"/>
    <mergeCell ref="B180:G180"/>
    <mergeCell ref="B184:O184"/>
    <mergeCell ref="H185:K185"/>
    <mergeCell ref="L185:O185"/>
    <mergeCell ref="H186:K186"/>
    <mergeCell ref="L186:O186"/>
    <mergeCell ref="B200:O200"/>
    <mergeCell ref="H201:K201"/>
    <mergeCell ref="L201:O201"/>
    <mergeCell ref="H202:K202"/>
    <mergeCell ref="L202:O202"/>
    <mergeCell ref="B207:G207"/>
    <mergeCell ref="B208:E208"/>
    <mergeCell ref="B209:E209"/>
    <mergeCell ref="B210:E210"/>
    <mergeCell ref="B211:E211"/>
    <mergeCell ref="B212:E212"/>
    <mergeCell ref="B213:E213"/>
    <mergeCell ref="B218:O218"/>
    <mergeCell ref="H219:K219"/>
    <mergeCell ref="L219:O219"/>
    <mergeCell ref="H220:K220"/>
    <mergeCell ref="L220:O220"/>
    <mergeCell ref="B223:E223"/>
    <mergeCell ref="B224:E224"/>
    <mergeCell ref="H238:K238"/>
    <mergeCell ref="B242:F242"/>
    <mergeCell ref="B243:F243"/>
    <mergeCell ref="B244:F244"/>
    <mergeCell ref="B245:F245"/>
    <mergeCell ref="B247:F247"/>
    <mergeCell ref="B249:F249"/>
    <mergeCell ref="B250:F250"/>
    <mergeCell ref="B225:F225"/>
    <mergeCell ref="B226:F226"/>
    <mergeCell ref="B227:F227"/>
    <mergeCell ref="B228:F228"/>
    <mergeCell ref="H237:K237"/>
    <mergeCell ref="B246:F246"/>
    <mergeCell ref="L237:O237"/>
    <mergeCell ref="L238:O238"/>
    <mergeCell ref="H3:K3"/>
    <mergeCell ref="L3:O3"/>
    <mergeCell ref="H4:K4"/>
    <mergeCell ref="L4:O4"/>
    <mergeCell ref="B10:G10"/>
    <mergeCell ref="H15:K15"/>
    <mergeCell ref="L15:O15"/>
    <mergeCell ref="H16:K16"/>
    <mergeCell ref="L16:O16"/>
    <mergeCell ref="H27:K27"/>
    <mergeCell ref="L27:O27"/>
    <mergeCell ref="H28:K28"/>
    <mergeCell ref="L28:O28"/>
    <mergeCell ref="B34:G34"/>
    <mergeCell ref="H40:K40"/>
    <mergeCell ref="L40:O40"/>
    <mergeCell ref="H41:K41"/>
    <mergeCell ref="L41:O41"/>
    <mergeCell ref="B44:G44"/>
    <mergeCell ref="B46:G46"/>
    <mergeCell ref="B55:O55"/>
    <mergeCell ref="H56:K56"/>
    <mergeCell ref="L56:O56"/>
    <mergeCell ref="H57:K57"/>
    <mergeCell ref="L57:O57"/>
    <mergeCell ref="H65:K65"/>
    <mergeCell ref="L65:O65"/>
    <mergeCell ref="L66:O66"/>
    <mergeCell ref="H66:K66"/>
    <mergeCell ref="H79:K79"/>
    <mergeCell ref="L79:O79"/>
    <mergeCell ref="H80:K80"/>
    <mergeCell ref="L80:O80"/>
    <mergeCell ref="B84:G84"/>
    <mergeCell ref="L89:O89"/>
    <mergeCell ref="H89:K89"/>
    <mergeCell ref="H90:K90"/>
    <mergeCell ref="L90:O90"/>
    <mergeCell ref="H98:K98"/>
    <mergeCell ref="L98:O98"/>
    <mergeCell ref="H99:K99"/>
    <mergeCell ref="L99:O99"/>
    <mergeCell ref="H142:K142"/>
    <mergeCell ref="H143:K143"/>
    <mergeCell ref="L143:O143"/>
    <mergeCell ref="B146:G146"/>
    <mergeCell ref="B147:F147"/>
    <mergeCell ref="B148:F148"/>
    <mergeCell ref="B149:F149"/>
    <mergeCell ref="H124:K124"/>
    <mergeCell ref="L124:O124"/>
    <mergeCell ref="H125:K125"/>
    <mergeCell ref="L125:O125"/>
    <mergeCell ref="L142:O142"/>
  </mergeCells>
  <pageMargins left="0.7" right="0.7" top="0.75" bottom="0.75" header="0" footer="0"/>
  <pageSetup fitToHeight="0"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I334"/>
  <sheetViews>
    <sheetView workbookViewId="0">
      <selection activeCell="G11" sqref="G11"/>
    </sheetView>
  </sheetViews>
  <sheetFormatPr defaultColWidth="9.140625" defaultRowHeight="15"/>
  <cols>
    <col min="1" max="1" width="4.140625" style="1394" customWidth="1"/>
    <col min="2" max="2" width="57.42578125" style="1394" customWidth="1"/>
    <col min="3" max="16384" width="9.140625" style="1394"/>
  </cols>
  <sheetData>
    <row r="1" spans="1:2">
      <c r="A1" s="1388"/>
      <c r="B1" s="1388"/>
    </row>
    <row r="2" spans="1:2" ht="12" customHeight="1">
      <c r="A2" s="1388" t="s">
        <v>922</v>
      </c>
      <c r="B2" s="1389" t="s">
        <v>3056</v>
      </c>
    </row>
    <row r="3" spans="1:2" ht="12" customHeight="1">
      <c r="B3" s="1388"/>
    </row>
    <row r="4" spans="1:2" ht="12" customHeight="1">
      <c r="B4" s="1389" t="s">
        <v>3057</v>
      </c>
    </row>
    <row r="5" spans="1:2" ht="12" customHeight="1"/>
    <row r="6" spans="1:2" ht="12" customHeight="1">
      <c r="B6" s="1390" t="s">
        <v>3058</v>
      </c>
    </row>
    <row r="7" spans="1:2" ht="12" customHeight="1">
      <c r="B7" s="1390"/>
    </row>
    <row r="8" spans="1:2" ht="12" customHeight="1">
      <c r="B8" s="1390" t="s">
        <v>3059</v>
      </c>
    </row>
    <row r="9" spans="1:2" ht="12" customHeight="1">
      <c r="B9" s="1388"/>
    </row>
    <row r="10" spans="1:2">
      <c r="A10" s="1386">
        <v>1</v>
      </c>
      <c r="B10" s="1386" t="s">
        <v>2744</v>
      </c>
    </row>
    <row r="11" spans="1:2">
      <c r="A11" s="1386">
        <v>2</v>
      </c>
      <c r="B11" s="1386" t="s">
        <v>2745</v>
      </c>
    </row>
    <row r="12" spans="1:2">
      <c r="A12" s="1386">
        <v>3</v>
      </c>
      <c r="B12" s="1386" t="s">
        <v>2746</v>
      </c>
    </row>
    <row r="13" spans="1:2">
      <c r="A13" s="1386">
        <v>4</v>
      </c>
      <c r="B13" s="1386" t="s">
        <v>2747</v>
      </c>
    </row>
    <row r="14" spans="1:2">
      <c r="A14" s="1386">
        <v>5</v>
      </c>
      <c r="B14" s="1386" t="s">
        <v>2748</v>
      </c>
    </row>
    <row r="15" spans="1:2">
      <c r="A15" s="1386">
        <v>6</v>
      </c>
      <c r="B15" s="1386" t="s">
        <v>2749</v>
      </c>
    </row>
    <row r="16" spans="1:2">
      <c r="A16" s="1386">
        <v>7</v>
      </c>
      <c r="B16" s="1386" t="s">
        <v>2750</v>
      </c>
    </row>
    <row r="17" spans="1:9">
      <c r="A17" s="1386">
        <v>8</v>
      </c>
      <c r="B17" s="1386" t="s">
        <v>2751</v>
      </c>
    </row>
    <row r="18" spans="1:9">
      <c r="A18" s="1386">
        <v>9</v>
      </c>
      <c r="B18" s="1386" t="s">
        <v>2752</v>
      </c>
    </row>
    <row r="19" spans="1:9">
      <c r="A19" s="1386">
        <v>10</v>
      </c>
      <c r="B19" s="1386" t="s">
        <v>2753</v>
      </c>
    </row>
    <row r="20" spans="1:9">
      <c r="A20" s="1386">
        <v>11</v>
      </c>
      <c r="B20" s="1386" t="s">
        <v>2754</v>
      </c>
    </row>
    <row r="21" spans="1:9">
      <c r="A21" s="1386">
        <v>12</v>
      </c>
      <c r="B21" s="1386" t="s">
        <v>2755</v>
      </c>
    </row>
    <row r="22" spans="1:9">
      <c r="A22" s="1386">
        <v>13</v>
      </c>
      <c r="B22" s="1386" t="s">
        <v>2756</v>
      </c>
    </row>
    <row r="23" spans="1:9">
      <c r="A23" s="1386">
        <v>14</v>
      </c>
      <c r="B23" s="1386" t="s">
        <v>2757</v>
      </c>
    </row>
    <row r="24" spans="1:9">
      <c r="A24" s="1386">
        <v>15</v>
      </c>
      <c r="B24" s="1386" t="s">
        <v>2758</v>
      </c>
    </row>
    <row r="25" spans="1:9">
      <c r="A25" s="1386">
        <v>16</v>
      </c>
      <c r="B25" s="1386" t="s">
        <v>2759</v>
      </c>
      <c r="I25" s="1395"/>
    </row>
    <row r="26" spans="1:9">
      <c r="A26" s="1386">
        <v>17</v>
      </c>
      <c r="B26" s="1386" t="s">
        <v>2760</v>
      </c>
      <c r="I26" s="1395"/>
    </row>
    <row r="27" spans="1:9">
      <c r="A27" s="1386">
        <v>18</v>
      </c>
      <c r="B27" s="1386" t="s">
        <v>2761</v>
      </c>
      <c r="I27" s="1395"/>
    </row>
    <row r="28" spans="1:9">
      <c r="A28" s="1386">
        <v>19</v>
      </c>
      <c r="B28" s="1386" t="s">
        <v>2762</v>
      </c>
    </row>
    <row r="29" spans="1:9">
      <c r="A29" s="1386">
        <v>20</v>
      </c>
      <c r="B29" s="1386" t="s">
        <v>2763</v>
      </c>
    </row>
    <row r="30" spans="1:9">
      <c r="A30" s="1386">
        <v>21</v>
      </c>
      <c r="B30" s="1386" t="s">
        <v>2764</v>
      </c>
    </row>
    <row r="31" spans="1:9">
      <c r="A31" s="1386">
        <v>22</v>
      </c>
      <c r="B31" s="1386" t="s">
        <v>2765</v>
      </c>
    </row>
    <row r="32" spans="1:9">
      <c r="A32" s="1386">
        <v>23</v>
      </c>
      <c r="B32" s="1386" t="s">
        <v>2766</v>
      </c>
    </row>
    <row r="33" spans="1:6">
      <c r="A33" s="1386">
        <v>24</v>
      </c>
      <c r="B33" s="1386" t="s">
        <v>2767</v>
      </c>
    </row>
    <row r="34" spans="1:6">
      <c r="A34" s="1386">
        <v>25</v>
      </c>
      <c r="B34" s="1386" t="s">
        <v>2768</v>
      </c>
    </row>
    <row r="35" spans="1:6">
      <c r="A35" s="1386">
        <v>26</v>
      </c>
      <c r="B35" s="1386" t="s">
        <v>2769</v>
      </c>
    </row>
    <row r="36" spans="1:6">
      <c r="A36" s="1386">
        <v>27</v>
      </c>
      <c r="B36" s="1386" t="s">
        <v>2770</v>
      </c>
    </row>
    <row r="37" spans="1:6">
      <c r="A37" s="1386">
        <v>28</v>
      </c>
      <c r="B37" s="1386" t="s">
        <v>2771</v>
      </c>
    </row>
    <row r="38" spans="1:6">
      <c r="A38" s="1386">
        <v>29</v>
      </c>
      <c r="B38" s="1386" t="s">
        <v>2772</v>
      </c>
    </row>
    <row r="39" spans="1:6">
      <c r="A39" s="1386">
        <v>30</v>
      </c>
      <c r="B39" s="1386" t="s">
        <v>2773</v>
      </c>
    </row>
    <row r="40" spans="1:6">
      <c r="A40" s="1386"/>
      <c r="B40" s="1386" t="s">
        <v>2774</v>
      </c>
    </row>
    <row r="41" spans="1:6">
      <c r="A41" s="1386"/>
      <c r="B41" s="1386" t="s">
        <v>2775</v>
      </c>
      <c r="F41" s="1396"/>
    </row>
    <row r="42" spans="1:6">
      <c r="A42" s="1386">
        <v>31</v>
      </c>
      <c r="B42" s="1386" t="s">
        <v>2776</v>
      </c>
      <c r="F42" s="1396"/>
    </row>
    <row r="43" spans="1:6">
      <c r="A43" s="1386">
        <v>32</v>
      </c>
      <c r="B43" s="1386" t="s">
        <v>2777</v>
      </c>
    </row>
    <row r="44" spans="1:6">
      <c r="A44" s="1386">
        <v>33</v>
      </c>
      <c r="B44" s="1386" t="s">
        <v>2778</v>
      </c>
    </row>
    <row r="45" spans="1:6">
      <c r="A45" s="1386">
        <v>34</v>
      </c>
      <c r="B45" s="1386" t="s">
        <v>2779</v>
      </c>
    </row>
    <row r="46" spans="1:6">
      <c r="A46" s="1386">
        <v>35</v>
      </c>
      <c r="B46" s="1386" t="s">
        <v>2780</v>
      </c>
    </row>
    <row r="47" spans="1:6">
      <c r="A47" s="1386">
        <v>36</v>
      </c>
      <c r="B47" s="1386" t="s">
        <v>2781</v>
      </c>
    </row>
    <row r="48" spans="1:6">
      <c r="A48" s="1386">
        <v>37</v>
      </c>
      <c r="B48" s="1386" t="s">
        <v>2782</v>
      </c>
    </row>
    <row r="49" spans="1:2">
      <c r="A49" s="1386">
        <v>38</v>
      </c>
      <c r="B49" s="1386" t="s">
        <v>2783</v>
      </c>
    </row>
    <row r="50" spans="1:2">
      <c r="A50" s="1386">
        <v>39</v>
      </c>
      <c r="B50" s="1386" t="s">
        <v>2784</v>
      </c>
    </row>
    <row r="51" spans="1:2">
      <c r="A51" s="1386">
        <v>40</v>
      </c>
      <c r="B51" s="1386" t="s">
        <v>2785</v>
      </c>
    </row>
    <row r="52" spans="1:2">
      <c r="A52" s="1386">
        <v>41</v>
      </c>
      <c r="B52" s="1386" t="s">
        <v>2786</v>
      </c>
    </row>
    <row r="53" spans="1:2">
      <c r="A53" s="1386">
        <v>42</v>
      </c>
      <c r="B53" s="1386" t="s">
        <v>2787</v>
      </c>
    </row>
    <row r="54" spans="1:2">
      <c r="A54" s="1386">
        <v>43</v>
      </c>
      <c r="B54" s="1386" t="s">
        <v>2788</v>
      </c>
    </row>
    <row r="55" spans="1:2">
      <c r="A55" s="1386">
        <v>44</v>
      </c>
      <c r="B55" s="1386" t="s">
        <v>2789</v>
      </c>
    </row>
    <row r="56" spans="1:2">
      <c r="A56" s="1386">
        <v>45</v>
      </c>
      <c r="B56" s="1386" t="s">
        <v>2790</v>
      </c>
    </row>
    <row r="57" spans="1:2">
      <c r="A57" s="1386">
        <v>46</v>
      </c>
      <c r="B57" s="1386" t="s">
        <v>2791</v>
      </c>
    </row>
    <row r="58" spans="1:2">
      <c r="A58" s="1386">
        <v>47</v>
      </c>
      <c r="B58" s="1386" t="s">
        <v>2792</v>
      </c>
    </row>
    <row r="59" spans="1:2">
      <c r="A59" s="1386">
        <v>48</v>
      </c>
      <c r="B59" s="1386" t="s">
        <v>2793</v>
      </c>
    </row>
    <row r="60" spans="1:2">
      <c r="A60" s="1386">
        <v>49</v>
      </c>
      <c r="B60" s="1386" t="s">
        <v>2794</v>
      </c>
    </row>
    <row r="61" spans="1:2">
      <c r="A61" s="1386">
        <v>50</v>
      </c>
      <c r="B61" s="1386" t="s">
        <v>2795</v>
      </c>
    </row>
    <row r="62" spans="1:2">
      <c r="A62" s="1386">
        <v>51</v>
      </c>
      <c r="B62" s="1386" t="s">
        <v>2796</v>
      </c>
    </row>
    <row r="63" spans="1:2">
      <c r="A63" s="1386">
        <v>52</v>
      </c>
      <c r="B63" s="1386" t="s">
        <v>2797</v>
      </c>
    </row>
    <row r="64" spans="1:2">
      <c r="A64" s="1386">
        <v>53</v>
      </c>
      <c r="B64" s="1386" t="s">
        <v>2798</v>
      </c>
    </row>
    <row r="65" spans="1:2">
      <c r="A65" s="1386">
        <v>54</v>
      </c>
      <c r="B65" s="1386" t="s">
        <v>2799</v>
      </c>
    </row>
    <row r="66" spans="1:2">
      <c r="A66" s="1386">
        <v>55</v>
      </c>
      <c r="B66" s="1386" t="s">
        <v>2800</v>
      </c>
    </row>
    <row r="67" spans="1:2">
      <c r="A67" s="1386">
        <v>56</v>
      </c>
      <c r="B67" s="1386" t="s">
        <v>2801</v>
      </c>
    </row>
    <row r="68" spans="1:2">
      <c r="A68" s="1386">
        <v>57</v>
      </c>
      <c r="B68" s="1386" t="s">
        <v>2802</v>
      </c>
    </row>
    <row r="69" spans="1:2">
      <c r="A69" s="1386">
        <v>58</v>
      </c>
      <c r="B69" s="1386" t="s">
        <v>2803</v>
      </c>
    </row>
    <row r="70" spans="1:2">
      <c r="A70" s="1386">
        <v>59</v>
      </c>
      <c r="B70" s="1386" t="s">
        <v>2804</v>
      </c>
    </row>
    <row r="71" spans="1:2">
      <c r="A71" s="1386">
        <v>60</v>
      </c>
      <c r="B71" s="1386" t="s">
        <v>2805</v>
      </c>
    </row>
    <row r="72" spans="1:2">
      <c r="A72" s="1386">
        <v>61</v>
      </c>
      <c r="B72" s="1386" t="s">
        <v>2806</v>
      </c>
    </row>
    <row r="73" spans="1:2">
      <c r="A73" s="1386">
        <v>62</v>
      </c>
      <c r="B73" s="1386" t="s">
        <v>2807</v>
      </c>
    </row>
    <row r="74" spans="1:2">
      <c r="A74" s="1386">
        <v>63</v>
      </c>
      <c r="B74" s="1386" t="s">
        <v>2808</v>
      </c>
    </row>
    <row r="75" spans="1:2">
      <c r="A75" s="1386">
        <v>64</v>
      </c>
      <c r="B75" s="1386" t="s">
        <v>2809</v>
      </c>
    </row>
    <row r="76" spans="1:2">
      <c r="A76" s="1386">
        <v>65</v>
      </c>
      <c r="B76" s="1386" t="s">
        <v>2810</v>
      </c>
    </row>
    <row r="77" spans="1:2">
      <c r="A77" s="1386">
        <v>66</v>
      </c>
      <c r="B77" s="1386" t="s">
        <v>2811</v>
      </c>
    </row>
    <row r="78" spans="1:2">
      <c r="A78" s="1386">
        <v>67</v>
      </c>
      <c r="B78" s="1386" t="s">
        <v>2812</v>
      </c>
    </row>
    <row r="79" spans="1:2">
      <c r="A79" s="1386">
        <v>68</v>
      </c>
      <c r="B79" s="1386" t="s">
        <v>2813</v>
      </c>
    </row>
    <row r="80" spans="1:2">
      <c r="A80" s="1386">
        <v>69</v>
      </c>
      <c r="B80" s="1386" t="s">
        <v>2814</v>
      </c>
    </row>
    <row r="81" spans="1:2">
      <c r="A81" s="1386">
        <v>70</v>
      </c>
      <c r="B81" s="1386" t="s">
        <v>2815</v>
      </c>
    </row>
    <row r="82" spans="1:2">
      <c r="A82" s="1386">
        <v>71</v>
      </c>
      <c r="B82" s="1386" t="s">
        <v>2816</v>
      </c>
    </row>
    <row r="83" spans="1:2">
      <c r="A83" s="1386">
        <v>72</v>
      </c>
      <c r="B83" s="1386" t="s">
        <v>2817</v>
      </c>
    </row>
    <row r="84" spans="1:2">
      <c r="A84" s="1386">
        <v>73</v>
      </c>
      <c r="B84" s="1386" t="s">
        <v>3054</v>
      </c>
    </row>
    <row r="85" spans="1:2">
      <c r="A85" s="1386">
        <v>74</v>
      </c>
      <c r="B85" s="1386" t="s">
        <v>2818</v>
      </c>
    </row>
    <row r="86" spans="1:2">
      <c r="A86" s="1386">
        <v>75</v>
      </c>
      <c r="B86" s="1386" t="s">
        <v>2819</v>
      </c>
    </row>
    <row r="87" spans="1:2">
      <c r="A87" s="1386">
        <v>76</v>
      </c>
      <c r="B87" s="1386" t="s">
        <v>2820</v>
      </c>
    </row>
    <row r="88" spans="1:2">
      <c r="A88" s="1386">
        <v>77</v>
      </c>
      <c r="B88" s="1386" t="s">
        <v>2821</v>
      </c>
    </row>
    <row r="89" spans="1:2">
      <c r="A89" s="1386">
        <v>78</v>
      </c>
      <c r="B89" s="1386" t="s">
        <v>2822</v>
      </c>
    </row>
    <row r="90" spans="1:2">
      <c r="A90" s="1386">
        <v>79</v>
      </c>
      <c r="B90" s="1386" t="s">
        <v>2823</v>
      </c>
    </row>
    <row r="91" spans="1:2">
      <c r="A91" s="1386">
        <v>80</v>
      </c>
      <c r="B91" s="1386" t="s">
        <v>2824</v>
      </c>
    </row>
    <row r="92" spans="1:2">
      <c r="A92" s="1386">
        <v>81</v>
      </c>
      <c r="B92" s="1386" t="s">
        <v>2825</v>
      </c>
    </row>
    <row r="93" spans="1:2">
      <c r="A93" s="1386">
        <v>82</v>
      </c>
      <c r="B93" s="1386" t="s">
        <v>2826</v>
      </c>
    </row>
    <row r="94" spans="1:2">
      <c r="A94" s="1386">
        <v>83</v>
      </c>
      <c r="B94" s="1386" t="s">
        <v>2827</v>
      </c>
    </row>
    <row r="95" spans="1:2">
      <c r="A95" s="1386">
        <v>84</v>
      </c>
      <c r="B95" s="1386" t="s">
        <v>2828</v>
      </c>
    </row>
    <row r="96" spans="1:2">
      <c r="A96" s="1386">
        <v>85</v>
      </c>
      <c r="B96" s="1386" t="s">
        <v>2829</v>
      </c>
    </row>
    <row r="97" spans="1:2">
      <c r="A97" s="1386">
        <v>86</v>
      </c>
      <c r="B97" s="1386" t="s">
        <v>2830</v>
      </c>
    </row>
    <row r="98" spans="1:2">
      <c r="A98" s="1386">
        <v>87</v>
      </c>
      <c r="B98" s="1386" t="s">
        <v>2831</v>
      </c>
    </row>
    <row r="99" spans="1:2">
      <c r="A99" s="1386">
        <v>88</v>
      </c>
      <c r="B99" s="1386" t="s">
        <v>2832</v>
      </c>
    </row>
    <row r="100" spans="1:2">
      <c r="A100" s="1386">
        <v>89</v>
      </c>
      <c r="B100" s="1386" t="s">
        <v>2833</v>
      </c>
    </row>
    <row r="101" spans="1:2">
      <c r="A101" s="1386">
        <v>90</v>
      </c>
      <c r="B101" s="1386" t="s">
        <v>2834</v>
      </c>
    </row>
    <row r="102" spans="1:2">
      <c r="A102" s="1386">
        <v>91</v>
      </c>
      <c r="B102" s="1386" t="s">
        <v>2835</v>
      </c>
    </row>
    <row r="103" spans="1:2">
      <c r="A103" s="1386">
        <v>92</v>
      </c>
      <c r="B103" s="1386" t="s">
        <v>2836</v>
      </c>
    </row>
    <row r="104" spans="1:2">
      <c r="A104" s="1386">
        <v>93</v>
      </c>
      <c r="B104" s="1386" t="s">
        <v>2837</v>
      </c>
    </row>
    <row r="105" spans="1:2">
      <c r="A105" s="1386">
        <v>94</v>
      </c>
      <c r="B105" s="1386" t="s">
        <v>2838</v>
      </c>
    </row>
    <row r="106" spans="1:2">
      <c r="A106" s="1386">
        <v>95</v>
      </c>
      <c r="B106" s="1386" t="s">
        <v>2839</v>
      </c>
    </row>
    <row r="107" spans="1:2">
      <c r="A107" s="1386">
        <v>96</v>
      </c>
      <c r="B107" s="1386" t="s">
        <v>2840</v>
      </c>
    </row>
    <row r="108" spans="1:2">
      <c r="A108" s="1386">
        <v>97</v>
      </c>
      <c r="B108" s="1386" t="s">
        <v>2841</v>
      </c>
    </row>
    <row r="109" spans="1:2">
      <c r="A109" s="1386">
        <v>98</v>
      </c>
      <c r="B109" s="1386" t="s">
        <v>2842</v>
      </c>
    </row>
    <row r="110" spans="1:2">
      <c r="A110" s="1386">
        <v>99</v>
      </c>
      <c r="B110" s="1386" t="s">
        <v>2843</v>
      </c>
    </row>
    <row r="111" spans="1:2">
      <c r="A111" s="1386">
        <v>100</v>
      </c>
      <c r="B111" s="1386" t="s">
        <v>2844</v>
      </c>
    </row>
    <row r="112" spans="1:2">
      <c r="A112" s="1386">
        <v>101</v>
      </c>
      <c r="B112" s="1386" t="s">
        <v>2845</v>
      </c>
    </row>
    <row r="113" spans="1:2">
      <c r="A113" s="1386">
        <v>102</v>
      </c>
      <c r="B113" s="1386" t="s">
        <v>2846</v>
      </c>
    </row>
    <row r="114" spans="1:2">
      <c r="A114" s="1386">
        <v>103</v>
      </c>
      <c r="B114" s="1386" t="s">
        <v>2847</v>
      </c>
    </row>
    <row r="115" spans="1:2">
      <c r="A115" s="1386">
        <v>104</v>
      </c>
      <c r="B115" s="1386" t="s">
        <v>2848</v>
      </c>
    </row>
    <row r="116" spans="1:2">
      <c r="A116" s="1386">
        <v>105</v>
      </c>
      <c r="B116" s="1386" t="s">
        <v>2849</v>
      </c>
    </row>
    <row r="117" spans="1:2">
      <c r="A117" s="1386">
        <v>106</v>
      </c>
      <c r="B117" s="1386" t="s">
        <v>2850</v>
      </c>
    </row>
    <row r="118" spans="1:2">
      <c r="A118" s="1386">
        <v>107</v>
      </c>
      <c r="B118" s="1386" t="s">
        <v>2851</v>
      </c>
    </row>
    <row r="119" spans="1:2">
      <c r="A119" s="1386">
        <v>108</v>
      </c>
      <c r="B119" s="1386" t="s">
        <v>2852</v>
      </c>
    </row>
    <row r="120" spans="1:2">
      <c r="A120" s="1386">
        <v>109</v>
      </c>
      <c r="B120" s="1386" t="s">
        <v>2853</v>
      </c>
    </row>
    <row r="121" spans="1:2">
      <c r="A121" s="1386">
        <v>110</v>
      </c>
      <c r="B121" s="1386" t="s">
        <v>2854</v>
      </c>
    </row>
    <row r="122" spans="1:2">
      <c r="A122" s="1386">
        <v>111</v>
      </c>
      <c r="B122" s="1386" t="s">
        <v>2855</v>
      </c>
    </row>
    <row r="123" spans="1:2">
      <c r="A123" s="1386">
        <v>112</v>
      </c>
      <c r="B123" s="1386" t="s">
        <v>2856</v>
      </c>
    </row>
    <row r="124" spans="1:2">
      <c r="A124" s="1386">
        <v>113</v>
      </c>
      <c r="B124" s="1386" t="s">
        <v>2857</v>
      </c>
    </row>
    <row r="125" spans="1:2">
      <c r="A125" s="1386">
        <v>114</v>
      </c>
      <c r="B125" s="1386" t="s">
        <v>2858</v>
      </c>
    </row>
    <row r="126" spans="1:2">
      <c r="A126" s="1386">
        <v>115</v>
      </c>
      <c r="B126" s="1386" t="s">
        <v>2859</v>
      </c>
    </row>
    <row r="127" spans="1:2">
      <c r="A127" s="1386">
        <v>116</v>
      </c>
      <c r="B127" s="1386" t="s">
        <v>2860</v>
      </c>
    </row>
    <row r="128" spans="1:2">
      <c r="A128" s="1386">
        <v>117</v>
      </c>
      <c r="B128" s="1386" t="s">
        <v>2861</v>
      </c>
    </row>
    <row r="129" spans="1:2">
      <c r="A129" s="1386">
        <v>118</v>
      </c>
      <c r="B129" s="1386" t="s">
        <v>2862</v>
      </c>
    </row>
    <row r="130" spans="1:2">
      <c r="A130" s="1386">
        <v>119</v>
      </c>
      <c r="B130" s="1386" t="s">
        <v>2863</v>
      </c>
    </row>
    <row r="131" spans="1:2">
      <c r="A131" s="1386">
        <v>120</v>
      </c>
      <c r="B131" s="1386" t="s">
        <v>2864</v>
      </c>
    </row>
    <row r="132" spans="1:2">
      <c r="A132" s="1386">
        <v>121</v>
      </c>
      <c r="B132" s="1386" t="s">
        <v>2865</v>
      </c>
    </row>
    <row r="133" spans="1:2">
      <c r="A133" s="1386">
        <v>122</v>
      </c>
      <c r="B133" s="1386" t="s">
        <v>3055</v>
      </c>
    </row>
    <row r="134" spans="1:2">
      <c r="A134" s="1386">
        <v>123</v>
      </c>
      <c r="B134" s="1386" t="s">
        <v>2866</v>
      </c>
    </row>
    <row r="135" spans="1:2">
      <c r="A135" s="1386">
        <v>124</v>
      </c>
      <c r="B135" s="1386" t="s">
        <v>2867</v>
      </c>
    </row>
    <row r="136" spans="1:2">
      <c r="A136" s="1386">
        <v>125</v>
      </c>
      <c r="B136" s="1386" t="s">
        <v>2868</v>
      </c>
    </row>
    <row r="137" spans="1:2">
      <c r="A137" s="1386">
        <v>126</v>
      </c>
      <c r="B137" s="1386" t="s">
        <v>2869</v>
      </c>
    </row>
    <row r="138" spans="1:2">
      <c r="A138" s="1386">
        <v>127</v>
      </c>
      <c r="B138" s="1386" t="s">
        <v>2870</v>
      </c>
    </row>
    <row r="139" spans="1:2">
      <c r="A139" s="1386">
        <v>128</v>
      </c>
      <c r="B139" s="1386" t="s">
        <v>2871</v>
      </c>
    </row>
    <row r="140" spans="1:2">
      <c r="A140" s="1386">
        <v>129</v>
      </c>
      <c r="B140" s="1386" t="s">
        <v>2872</v>
      </c>
    </row>
    <row r="141" spans="1:2">
      <c r="A141" s="1386">
        <v>130</v>
      </c>
      <c r="B141" s="1386" t="s">
        <v>2873</v>
      </c>
    </row>
    <row r="142" spans="1:2">
      <c r="A142" s="1386">
        <v>131</v>
      </c>
      <c r="B142" s="1386" t="s">
        <v>2874</v>
      </c>
    </row>
    <row r="143" spans="1:2">
      <c r="A143" s="1386">
        <v>132</v>
      </c>
      <c r="B143" s="1386" t="s">
        <v>2875</v>
      </c>
    </row>
    <row r="144" spans="1:2">
      <c r="A144" s="1386">
        <v>133</v>
      </c>
      <c r="B144" s="1386" t="s">
        <v>2876</v>
      </c>
    </row>
    <row r="145" spans="1:2">
      <c r="A145" s="1386">
        <v>134</v>
      </c>
      <c r="B145" s="1386" t="s">
        <v>2877</v>
      </c>
    </row>
    <row r="146" spans="1:2">
      <c r="A146" s="1386">
        <v>135</v>
      </c>
      <c r="B146" s="1386" t="s">
        <v>2878</v>
      </c>
    </row>
    <row r="147" spans="1:2">
      <c r="A147" s="1386">
        <v>136</v>
      </c>
      <c r="B147" s="1386" t="s">
        <v>2879</v>
      </c>
    </row>
    <row r="148" spans="1:2">
      <c r="A148" s="1386">
        <v>137</v>
      </c>
      <c r="B148" s="1386" t="s">
        <v>2880</v>
      </c>
    </row>
    <row r="149" spans="1:2">
      <c r="A149" s="1386">
        <v>138</v>
      </c>
      <c r="B149" s="1386" t="s">
        <v>2881</v>
      </c>
    </row>
    <row r="150" spans="1:2">
      <c r="A150" s="1386">
        <v>139</v>
      </c>
      <c r="B150" s="1386" t="s">
        <v>2882</v>
      </c>
    </row>
    <row r="151" spans="1:2">
      <c r="A151" s="1386">
        <v>140</v>
      </c>
      <c r="B151" s="1386" t="s">
        <v>2883</v>
      </c>
    </row>
    <row r="152" spans="1:2">
      <c r="A152" s="1386">
        <v>141</v>
      </c>
      <c r="B152" s="1386" t="s">
        <v>2884</v>
      </c>
    </row>
    <row r="153" spans="1:2">
      <c r="A153" s="1386">
        <v>142</v>
      </c>
      <c r="B153" s="1386" t="s">
        <v>2885</v>
      </c>
    </row>
    <row r="154" spans="1:2">
      <c r="A154" s="1386">
        <v>143</v>
      </c>
      <c r="B154" s="1386" t="s">
        <v>2886</v>
      </c>
    </row>
    <row r="155" spans="1:2">
      <c r="A155" s="1386">
        <v>144</v>
      </c>
      <c r="B155" s="1386" t="s">
        <v>2887</v>
      </c>
    </row>
    <row r="156" spans="1:2">
      <c r="A156" s="1386">
        <v>145</v>
      </c>
      <c r="B156" s="1386" t="s">
        <v>2888</v>
      </c>
    </row>
    <row r="157" spans="1:2">
      <c r="A157" s="1386">
        <v>146</v>
      </c>
      <c r="B157" s="1386" t="s">
        <v>2889</v>
      </c>
    </row>
    <row r="158" spans="1:2">
      <c r="A158" s="1386">
        <v>147</v>
      </c>
      <c r="B158" s="1386" t="s">
        <v>2890</v>
      </c>
    </row>
    <row r="159" spans="1:2">
      <c r="A159" s="1386">
        <v>148</v>
      </c>
      <c r="B159" s="1386" t="s">
        <v>2891</v>
      </c>
    </row>
    <row r="160" spans="1:2">
      <c r="A160" s="1386">
        <v>149</v>
      </c>
      <c r="B160" s="1386" t="s">
        <v>2892</v>
      </c>
    </row>
    <row r="161" spans="1:2">
      <c r="A161" s="1386">
        <v>150</v>
      </c>
      <c r="B161" s="1386" t="s">
        <v>2893</v>
      </c>
    </row>
    <row r="162" spans="1:2">
      <c r="A162" s="1386">
        <v>151</v>
      </c>
      <c r="B162" s="1386" t="s">
        <v>2894</v>
      </c>
    </row>
    <row r="163" spans="1:2">
      <c r="A163" s="1386">
        <v>152</v>
      </c>
      <c r="B163" s="1386" t="s">
        <v>2895</v>
      </c>
    </row>
    <row r="165" spans="1:2">
      <c r="B165" s="1390" t="s">
        <v>3060</v>
      </c>
    </row>
    <row r="166" spans="1:2">
      <c r="A166" s="1386">
        <v>153</v>
      </c>
      <c r="B166" s="1386" t="s">
        <v>2896</v>
      </c>
    </row>
    <row r="167" spans="1:2">
      <c r="A167" s="1386">
        <v>154</v>
      </c>
      <c r="B167" s="1386" t="s">
        <v>2897</v>
      </c>
    </row>
    <row r="169" spans="1:2">
      <c r="B169" s="1390" t="s">
        <v>3061</v>
      </c>
    </row>
    <row r="170" spans="1:2">
      <c r="A170" s="1386">
        <v>155</v>
      </c>
      <c r="B170" s="1386" t="s">
        <v>2898</v>
      </c>
    </row>
    <row r="172" spans="1:2">
      <c r="B172" s="1390" t="s">
        <v>3062</v>
      </c>
    </row>
    <row r="173" spans="1:2">
      <c r="A173" s="1386">
        <v>156</v>
      </c>
      <c r="B173" s="1386" t="s">
        <v>2899</v>
      </c>
    </row>
    <row r="174" spans="1:2">
      <c r="A174" s="1386">
        <v>157</v>
      </c>
      <c r="B174" s="1386" t="s">
        <v>2900</v>
      </c>
    </row>
    <row r="175" spans="1:2">
      <c r="A175" s="1386">
        <v>158</v>
      </c>
      <c r="B175" s="1386" t="s">
        <v>2901</v>
      </c>
    </row>
    <row r="176" spans="1:2">
      <c r="A176" s="1386">
        <v>159</v>
      </c>
      <c r="B176" s="1386" t="s">
        <v>2902</v>
      </c>
    </row>
    <row r="177" spans="1:2">
      <c r="A177" s="1386">
        <v>160</v>
      </c>
      <c r="B177" s="1386" t="s">
        <v>2903</v>
      </c>
    </row>
    <row r="178" spans="1:2">
      <c r="A178" s="1386">
        <v>161</v>
      </c>
      <c r="B178" s="1386" t="s">
        <v>2904</v>
      </c>
    </row>
    <row r="179" spans="1:2">
      <c r="A179" s="1386">
        <v>162</v>
      </c>
      <c r="B179" s="1386" t="s">
        <v>2905</v>
      </c>
    </row>
    <row r="180" spans="1:2">
      <c r="A180" s="1386">
        <v>163</v>
      </c>
      <c r="B180" s="1386" t="s">
        <v>2906</v>
      </c>
    </row>
    <row r="181" spans="1:2">
      <c r="A181" s="1386">
        <v>164</v>
      </c>
      <c r="B181" s="1386" t="s">
        <v>2907</v>
      </c>
    </row>
    <row r="182" spans="1:2">
      <c r="A182" s="1386">
        <v>165</v>
      </c>
      <c r="B182" s="1386" t="s">
        <v>2908</v>
      </c>
    </row>
    <row r="183" spans="1:2">
      <c r="A183" s="1386">
        <v>166</v>
      </c>
      <c r="B183" s="1386" t="s">
        <v>2909</v>
      </c>
    </row>
    <row r="184" spans="1:2">
      <c r="A184" s="1386">
        <v>167</v>
      </c>
      <c r="B184" s="1386" t="s">
        <v>2910</v>
      </c>
    </row>
    <row r="185" spans="1:2" s="1385" customFormat="1"/>
    <row r="186" spans="1:2" ht="15.75">
      <c r="A186" s="1387" t="s">
        <v>3068</v>
      </c>
      <c r="B186" s="1391" t="s">
        <v>3063</v>
      </c>
    </row>
    <row r="187" spans="1:2" ht="15.75">
      <c r="A187" s="1386"/>
      <c r="B187" s="1392" t="s">
        <v>3064</v>
      </c>
    </row>
    <row r="188" spans="1:2" ht="47.25">
      <c r="B188" s="1393" t="s">
        <v>3065</v>
      </c>
    </row>
    <row r="189" spans="1:2" ht="15.75">
      <c r="B189" s="1393"/>
    </row>
    <row r="190" spans="1:2">
      <c r="B190" s="1390" t="s">
        <v>3066</v>
      </c>
    </row>
    <row r="191" spans="1:2">
      <c r="A191" s="1386">
        <v>169</v>
      </c>
      <c r="B191" s="1386" t="s">
        <v>2911</v>
      </c>
    </row>
    <row r="192" spans="1:2">
      <c r="A192" s="1386">
        <v>170</v>
      </c>
      <c r="B192" s="1386" t="s">
        <v>2912</v>
      </c>
    </row>
    <row r="193" spans="1:2">
      <c r="A193" s="1386"/>
      <c r="B193" s="1386" t="s">
        <v>2913</v>
      </c>
    </row>
    <row r="194" spans="1:2">
      <c r="A194" s="1386"/>
      <c r="B194" s="1386" t="s">
        <v>2914</v>
      </c>
    </row>
    <row r="195" spans="1:2">
      <c r="A195" s="1386"/>
      <c r="B195" s="1386" t="s">
        <v>2915</v>
      </c>
    </row>
    <row r="196" spans="1:2">
      <c r="A196" s="1386"/>
      <c r="B196" s="1386" t="s">
        <v>2916</v>
      </c>
    </row>
    <row r="197" spans="1:2">
      <c r="A197" s="1386"/>
      <c r="B197" s="1386" t="s">
        <v>2917</v>
      </c>
    </row>
    <row r="198" spans="1:2">
      <c r="A198" s="1386"/>
      <c r="B198" s="1386" t="s">
        <v>2918</v>
      </c>
    </row>
    <row r="199" spans="1:2">
      <c r="A199" s="1386"/>
      <c r="B199" s="1386" t="s">
        <v>2919</v>
      </c>
    </row>
    <row r="200" spans="1:2">
      <c r="A200" s="1386"/>
      <c r="B200" s="1386" t="s">
        <v>2920</v>
      </c>
    </row>
    <row r="201" spans="1:2">
      <c r="A201" s="1386"/>
      <c r="B201" s="1386" t="s">
        <v>2921</v>
      </c>
    </row>
    <row r="202" spans="1:2">
      <c r="A202" s="1386"/>
      <c r="B202" s="1386" t="s">
        <v>2922</v>
      </c>
    </row>
    <row r="203" spans="1:2">
      <c r="A203" s="1386"/>
      <c r="B203" s="1386" t="s">
        <v>2923</v>
      </c>
    </row>
    <row r="204" spans="1:2">
      <c r="A204" s="1386"/>
      <c r="B204" s="1386" t="s">
        <v>2924</v>
      </c>
    </row>
    <row r="205" spans="1:2">
      <c r="A205" s="1386"/>
      <c r="B205" s="1386" t="s">
        <v>2925</v>
      </c>
    </row>
    <row r="206" spans="1:2">
      <c r="A206" s="1386"/>
      <c r="B206" s="1386" t="s">
        <v>2926</v>
      </c>
    </row>
    <row r="207" spans="1:2">
      <c r="A207" s="1386"/>
      <c r="B207" s="1386" t="s">
        <v>2927</v>
      </c>
    </row>
    <row r="208" spans="1:2">
      <c r="A208" s="1386"/>
      <c r="B208" s="1386" t="s">
        <v>2928</v>
      </c>
    </row>
    <row r="209" spans="1:2">
      <c r="A209" s="1386"/>
      <c r="B209" s="1386" t="s">
        <v>2929</v>
      </c>
    </row>
    <row r="210" spans="1:2">
      <c r="A210" s="1386"/>
      <c r="B210" s="1386" t="s">
        <v>2930</v>
      </c>
    </row>
    <row r="211" spans="1:2">
      <c r="A211" s="1386"/>
      <c r="B211" s="1386" t="s">
        <v>2931</v>
      </c>
    </row>
    <row r="212" spans="1:2">
      <c r="A212" s="1386"/>
      <c r="B212" s="1386" t="s">
        <v>2932</v>
      </c>
    </row>
    <row r="213" spans="1:2">
      <c r="A213" s="1386"/>
      <c r="B213" s="1386" t="s">
        <v>2933</v>
      </c>
    </row>
    <row r="214" spans="1:2">
      <c r="A214" s="1386">
        <v>171</v>
      </c>
      <c r="B214" s="1386" t="s">
        <v>2934</v>
      </c>
    </row>
    <row r="215" spans="1:2">
      <c r="A215" s="1386">
        <v>172</v>
      </c>
      <c r="B215" s="1386" t="s">
        <v>2935</v>
      </c>
    </row>
    <row r="216" spans="1:2">
      <c r="A216" s="1386"/>
      <c r="B216" s="1386" t="s">
        <v>2936</v>
      </c>
    </row>
    <row r="217" spans="1:2">
      <c r="A217" s="1386"/>
      <c r="B217" s="1386" t="s">
        <v>2937</v>
      </c>
    </row>
    <row r="218" spans="1:2">
      <c r="A218" s="1386"/>
      <c r="B218" s="1386" t="s">
        <v>2938</v>
      </c>
    </row>
    <row r="219" spans="1:2">
      <c r="A219" s="1386">
        <v>173</v>
      </c>
      <c r="B219" s="1386" t="s">
        <v>2939</v>
      </c>
    </row>
    <row r="220" spans="1:2">
      <c r="A220" s="1386">
        <v>174</v>
      </c>
      <c r="B220" s="1386" t="s">
        <v>2940</v>
      </c>
    </row>
    <row r="221" spans="1:2">
      <c r="A221" s="1386">
        <v>175</v>
      </c>
      <c r="B221" s="1386" t="s">
        <v>2941</v>
      </c>
    </row>
    <row r="222" spans="1:2">
      <c r="A222" s="1386"/>
      <c r="B222" s="1386" t="s">
        <v>2942</v>
      </c>
    </row>
    <row r="223" spans="1:2">
      <c r="A223" s="1386"/>
      <c r="B223" s="1386" t="s">
        <v>2943</v>
      </c>
    </row>
    <row r="224" spans="1:2">
      <c r="A224" s="1386"/>
      <c r="B224" s="1386" t="s">
        <v>2944</v>
      </c>
    </row>
    <row r="225" spans="1:2">
      <c r="A225" s="1386"/>
      <c r="B225" s="1386" t="s">
        <v>2945</v>
      </c>
    </row>
    <row r="226" spans="1:2">
      <c r="A226" s="1386"/>
      <c r="B226" s="1386" t="s">
        <v>2946</v>
      </c>
    </row>
    <row r="227" spans="1:2">
      <c r="A227" s="1386"/>
      <c r="B227" s="1386" t="s">
        <v>2947</v>
      </c>
    </row>
    <row r="228" spans="1:2">
      <c r="A228" s="1386"/>
      <c r="B228" s="1386" t="s">
        <v>2948</v>
      </c>
    </row>
    <row r="229" spans="1:2">
      <c r="A229" s="1386">
        <v>176</v>
      </c>
      <c r="B229" s="1386" t="s">
        <v>2949</v>
      </c>
    </row>
    <row r="230" spans="1:2">
      <c r="A230" s="1386">
        <v>177</v>
      </c>
      <c r="B230" s="1386" t="s">
        <v>2950</v>
      </c>
    </row>
    <row r="231" spans="1:2">
      <c r="A231" s="1386">
        <v>178</v>
      </c>
      <c r="B231" s="1386" t="s">
        <v>2951</v>
      </c>
    </row>
    <row r="232" spans="1:2">
      <c r="A232" s="1386">
        <v>179</v>
      </c>
      <c r="B232" s="1386" t="s">
        <v>2952</v>
      </c>
    </row>
    <row r="233" spans="1:2">
      <c r="A233" s="1386">
        <v>180</v>
      </c>
      <c r="B233" s="1386" t="s">
        <v>2953</v>
      </c>
    </row>
    <row r="234" spans="1:2">
      <c r="A234" s="1386"/>
      <c r="B234" s="1386" t="s">
        <v>2954</v>
      </c>
    </row>
    <row r="235" spans="1:2">
      <c r="A235" s="1386">
        <v>181</v>
      </c>
      <c r="B235" s="1386" t="s">
        <v>2388</v>
      </c>
    </row>
    <row r="236" spans="1:2">
      <c r="A236" s="1386">
        <v>182</v>
      </c>
      <c r="B236" s="1386" t="s">
        <v>2389</v>
      </c>
    </row>
    <row r="237" spans="1:2">
      <c r="A237" s="1386"/>
      <c r="B237" s="1386" t="s">
        <v>2955</v>
      </c>
    </row>
    <row r="238" spans="1:2">
      <c r="A238" s="1386"/>
      <c r="B238" s="1386" t="s">
        <v>2956</v>
      </c>
    </row>
    <row r="239" spans="1:2">
      <c r="A239" s="1386"/>
      <c r="B239" s="1386" t="s">
        <v>2957</v>
      </c>
    </row>
    <row r="240" spans="1:2">
      <c r="A240" s="1386"/>
      <c r="B240" s="1386" t="s">
        <v>2958</v>
      </c>
    </row>
    <row r="241" spans="1:2">
      <c r="A241" s="1386"/>
      <c r="B241" s="1386" t="s">
        <v>2959</v>
      </c>
    </row>
    <row r="242" spans="1:2">
      <c r="A242" s="1386"/>
      <c r="B242" s="1386" t="s">
        <v>2960</v>
      </c>
    </row>
    <row r="243" spans="1:2">
      <c r="A243" s="1386"/>
      <c r="B243" s="1386" t="s">
        <v>2961</v>
      </c>
    </row>
    <row r="244" spans="1:2">
      <c r="A244" s="1386"/>
      <c r="B244" s="1386" t="s">
        <v>2962</v>
      </c>
    </row>
    <row r="245" spans="1:2">
      <c r="A245" s="1386">
        <v>183</v>
      </c>
      <c r="B245" s="1386" t="s">
        <v>2963</v>
      </c>
    </row>
    <row r="246" spans="1:2">
      <c r="A246" s="1386">
        <v>184</v>
      </c>
      <c r="B246" s="1386" t="s">
        <v>2964</v>
      </c>
    </row>
    <row r="247" spans="1:2">
      <c r="A247" s="1386">
        <v>185</v>
      </c>
      <c r="B247" s="1386" t="s">
        <v>2965</v>
      </c>
    </row>
    <row r="248" spans="1:2">
      <c r="A248" s="1386"/>
      <c r="B248" s="1386" t="s">
        <v>2966</v>
      </c>
    </row>
    <row r="249" spans="1:2">
      <c r="A249" s="1386">
        <v>186</v>
      </c>
      <c r="B249" s="1386" t="s">
        <v>2967</v>
      </c>
    </row>
    <row r="250" spans="1:2">
      <c r="A250" s="1386">
        <v>187</v>
      </c>
      <c r="B250" s="1386" t="s">
        <v>2968</v>
      </c>
    </row>
    <row r="251" spans="1:2">
      <c r="A251" s="1386">
        <v>188</v>
      </c>
      <c r="B251" s="1386" t="s">
        <v>2969</v>
      </c>
    </row>
    <row r="252" spans="1:2">
      <c r="A252" s="1386">
        <v>189</v>
      </c>
      <c r="B252" s="1386" t="s">
        <v>2970</v>
      </c>
    </row>
    <row r="253" spans="1:2">
      <c r="A253" s="1386">
        <v>190</v>
      </c>
      <c r="B253" s="1386" t="s">
        <v>2971</v>
      </c>
    </row>
    <row r="254" spans="1:2">
      <c r="A254" s="1386"/>
      <c r="B254" s="1386" t="s">
        <v>2972</v>
      </c>
    </row>
    <row r="255" spans="1:2">
      <c r="A255" s="1386"/>
      <c r="B255" s="1386" t="s">
        <v>2973</v>
      </c>
    </row>
    <row r="256" spans="1:2">
      <c r="A256" s="1386"/>
      <c r="B256" s="1386" t="s">
        <v>2974</v>
      </c>
    </row>
    <row r="257" spans="1:4">
      <c r="A257" s="1386"/>
      <c r="B257" s="1386" t="s">
        <v>2975</v>
      </c>
    </row>
    <row r="258" spans="1:4">
      <c r="A258" s="1386"/>
      <c r="B258" s="1386" t="s">
        <v>2976</v>
      </c>
    </row>
    <row r="259" spans="1:4">
      <c r="A259" s="1386"/>
      <c r="B259" s="1386" t="s">
        <v>2977</v>
      </c>
    </row>
    <row r="260" spans="1:4">
      <c r="A260" s="1386"/>
      <c r="B260" s="1386" t="s">
        <v>2978</v>
      </c>
      <c r="D260" s="1397"/>
    </row>
    <row r="261" spans="1:4">
      <c r="A261" s="1386"/>
      <c r="B261" s="1386" t="s">
        <v>2979</v>
      </c>
    </row>
    <row r="262" spans="1:4">
      <c r="A262" s="1386"/>
      <c r="B262" s="1386" t="s">
        <v>2980</v>
      </c>
    </row>
    <row r="263" spans="1:4">
      <c r="A263" s="1386"/>
      <c r="B263" s="1386" t="s">
        <v>2981</v>
      </c>
    </row>
    <row r="264" spans="1:4">
      <c r="A264" s="1386"/>
      <c r="B264" s="1386" t="s">
        <v>2982</v>
      </c>
    </row>
    <row r="265" spans="1:4">
      <c r="A265" s="1386"/>
      <c r="B265" s="1386" t="s">
        <v>2983</v>
      </c>
    </row>
    <row r="266" spans="1:4">
      <c r="A266" s="1386"/>
      <c r="B266" s="1386" t="s">
        <v>2984</v>
      </c>
    </row>
    <row r="267" spans="1:4">
      <c r="A267" s="1386"/>
      <c r="B267" s="1386" t="s">
        <v>2985</v>
      </c>
    </row>
    <row r="268" spans="1:4">
      <c r="A268" s="1386"/>
      <c r="B268" s="1386" t="s">
        <v>2986</v>
      </c>
    </row>
    <row r="269" spans="1:4">
      <c r="A269" s="1386"/>
      <c r="B269" s="1386" t="s">
        <v>2987</v>
      </c>
    </row>
    <row r="270" spans="1:4">
      <c r="A270" s="1386"/>
      <c r="B270" s="1386" t="s">
        <v>2988</v>
      </c>
    </row>
    <row r="271" spans="1:4">
      <c r="A271" s="1386"/>
      <c r="B271" s="1386" t="s">
        <v>2989</v>
      </c>
    </row>
    <row r="272" spans="1:4">
      <c r="A272" s="1386"/>
      <c r="B272" s="1386" t="s">
        <v>2990</v>
      </c>
    </row>
    <row r="273" spans="1:2">
      <c r="A273" s="1386"/>
      <c r="B273" s="1386" t="s">
        <v>2991</v>
      </c>
    </row>
    <row r="274" spans="1:2">
      <c r="A274" s="1386">
        <v>191</v>
      </c>
      <c r="B274" s="1386" t="s">
        <v>2390</v>
      </c>
    </row>
    <row r="275" spans="1:2">
      <c r="A275" s="1386">
        <v>192</v>
      </c>
      <c r="B275" s="1386" t="s">
        <v>2992</v>
      </c>
    </row>
    <row r="276" spans="1:2">
      <c r="A276" s="1386">
        <v>193</v>
      </c>
      <c r="B276" s="1386" t="s">
        <v>2993</v>
      </c>
    </row>
    <row r="277" spans="1:2">
      <c r="A277" s="1386">
        <v>194</v>
      </c>
      <c r="B277" s="1386" t="s">
        <v>2994</v>
      </c>
    </row>
    <row r="278" spans="1:2">
      <c r="A278" s="1386">
        <v>195</v>
      </c>
      <c r="B278" s="1386" t="s">
        <v>2995</v>
      </c>
    </row>
    <row r="279" spans="1:2">
      <c r="B279" s="1390" t="s">
        <v>3067</v>
      </c>
    </row>
    <row r="280" spans="1:2">
      <c r="A280" s="1386">
        <v>196</v>
      </c>
      <c r="B280" s="1386" t="s">
        <v>2996</v>
      </c>
    </row>
    <row r="281" spans="1:2">
      <c r="A281" s="1386">
        <v>197</v>
      </c>
      <c r="B281" s="1386" t="s">
        <v>2997</v>
      </c>
    </row>
    <row r="282" spans="1:2">
      <c r="A282" s="1386"/>
      <c r="B282" s="1386" t="s">
        <v>2998</v>
      </c>
    </row>
    <row r="283" spans="1:2">
      <c r="A283" s="1386"/>
      <c r="B283" s="1386" t="s">
        <v>2999</v>
      </c>
    </row>
    <row r="284" spans="1:2">
      <c r="A284" s="1386"/>
      <c r="B284" s="1386" t="s">
        <v>3000</v>
      </c>
    </row>
    <row r="285" spans="1:2">
      <c r="A285" s="1386"/>
      <c r="B285" s="1386" t="s">
        <v>3001</v>
      </c>
    </row>
    <row r="286" spans="1:2">
      <c r="A286" s="1386"/>
      <c r="B286" s="1386" t="s">
        <v>3002</v>
      </c>
    </row>
    <row r="287" spans="1:2">
      <c r="A287" s="1386">
        <v>198</v>
      </c>
      <c r="B287" s="1386" t="s">
        <v>3003</v>
      </c>
    </row>
    <row r="288" spans="1:2">
      <c r="A288" s="1386">
        <v>199</v>
      </c>
      <c r="B288" s="1386" t="s">
        <v>3004</v>
      </c>
    </row>
    <row r="289" spans="1:2">
      <c r="A289" s="1386">
        <v>200</v>
      </c>
      <c r="B289" s="1386" t="s">
        <v>3005</v>
      </c>
    </row>
    <row r="290" spans="1:2">
      <c r="A290" s="1386"/>
      <c r="B290" s="1386" t="s">
        <v>3006</v>
      </c>
    </row>
    <row r="291" spans="1:2">
      <c r="A291" s="1386"/>
      <c r="B291" s="1386" t="s">
        <v>3007</v>
      </c>
    </row>
    <row r="292" spans="1:2">
      <c r="A292" s="1386" t="s">
        <v>3008</v>
      </c>
      <c r="B292" s="1386"/>
    </row>
    <row r="293" spans="1:2">
      <c r="A293" s="1386"/>
      <c r="B293" s="1386" t="s">
        <v>3009</v>
      </c>
    </row>
    <row r="294" spans="1:2">
      <c r="A294" s="1386">
        <v>201</v>
      </c>
      <c r="B294" s="1386" t="s">
        <v>3010</v>
      </c>
    </row>
    <row r="295" spans="1:2">
      <c r="A295" s="1386">
        <v>202</v>
      </c>
      <c r="B295" s="1386" t="s">
        <v>3011</v>
      </c>
    </row>
    <row r="296" spans="1:2">
      <c r="A296" s="1386">
        <v>203</v>
      </c>
      <c r="B296" s="1386" t="s">
        <v>3012</v>
      </c>
    </row>
    <row r="297" spans="1:2">
      <c r="A297" s="1386">
        <v>204</v>
      </c>
      <c r="B297" s="1386" t="s">
        <v>3013</v>
      </c>
    </row>
    <row r="298" spans="1:2">
      <c r="A298" s="1386">
        <v>205</v>
      </c>
      <c r="B298" s="1386" t="s">
        <v>3014</v>
      </c>
    </row>
    <row r="299" spans="1:2">
      <c r="A299" s="1386"/>
      <c r="B299" s="1386" t="s">
        <v>3015</v>
      </c>
    </row>
    <row r="300" spans="1:2">
      <c r="A300" s="1386"/>
      <c r="B300" s="1386" t="s">
        <v>3016</v>
      </c>
    </row>
    <row r="301" spans="1:2">
      <c r="A301" s="1386"/>
      <c r="B301" s="1386" t="s">
        <v>3017</v>
      </c>
    </row>
    <row r="302" spans="1:2">
      <c r="A302" s="1386"/>
      <c r="B302" s="1386" t="s">
        <v>3018</v>
      </c>
    </row>
    <row r="303" spans="1:2">
      <c r="A303" s="1386"/>
      <c r="B303" s="1386" t="s">
        <v>3019</v>
      </c>
    </row>
    <row r="304" spans="1:2">
      <c r="A304" s="1386">
        <v>206</v>
      </c>
      <c r="B304" s="1386" t="s">
        <v>3020</v>
      </c>
    </row>
    <row r="305" spans="1:2">
      <c r="A305" s="1386">
        <v>207</v>
      </c>
      <c r="B305" s="1386" t="s">
        <v>3021</v>
      </c>
    </row>
    <row r="306" spans="1:2">
      <c r="A306" s="1386"/>
      <c r="B306" s="1386" t="s">
        <v>3022</v>
      </c>
    </row>
    <row r="307" spans="1:2">
      <c r="A307" s="1386"/>
      <c r="B307" s="1386" t="s">
        <v>3023</v>
      </c>
    </row>
    <row r="308" spans="1:2">
      <c r="A308" s="1386"/>
      <c r="B308" s="1386" t="s">
        <v>3024</v>
      </c>
    </row>
    <row r="309" spans="1:2">
      <c r="A309" s="1386"/>
      <c r="B309" s="1386" t="s">
        <v>3025</v>
      </c>
    </row>
    <row r="310" spans="1:2">
      <c r="A310" s="1386"/>
      <c r="B310" s="1386" t="s">
        <v>3026</v>
      </c>
    </row>
    <row r="311" spans="1:2">
      <c r="A311" s="1386"/>
      <c r="B311" s="1386" t="s">
        <v>3027</v>
      </c>
    </row>
    <row r="312" spans="1:2">
      <c r="A312" s="1386"/>
      <c r="B312" s="1386" t="s">
        <v>3028</v>
      </c>
    </row>
    <row r="313" spans="1:2">
      <c r="A313" s="1386"/>
      <c r="B313" s="1386" t="s">
        <v>3029</v>
      </c>
    </row>
    <row r="314" spans="1:2">
      <c r="A314" s="1386"/>
      <c r="B314" s="1386" t="s">
        <v>3030</v>
      </c>
    </row>
    <row r="315" spans="1:2">
      <c r="A315" s="1386"/>
      <c r="B315" s="1386" t="s">
        <v>3031</v>
      </c>
    </row>
    <row r="316" spans="1:2">
      <c r="A316" s="1386"/>
      <c r="B316" s="1386" t="s">
        <v>3032</v>
      </c>
    </row>
    <row r="317" spans="1:2">
      <c r="A317" s="1386"/>
      <c r="B317" s="1386" t="s">
        <v>3033</v>
      </c>
    </row>
    <row r="318" spans="1:2">
      <c r="A318" s="1386"/>
      <c r="B318" s="1386" t="s">
        <v>3034</v>
      </c>
    </row>
    <row r="319" spans="1:2">
      <c r="A319" s="1386"/>
      <c r="B319" s="1386" t="s">
        <v>3035</v>
      </c>
    </row>
    <row r="320" spans="1:2">
      <c r="A320" s="1386">
        <v>208</v>
      </c>
      <c r="B320" s="1386" t="s">
        <v>3036</v>
      </c>
    </row>
    <row r="321" spans="1:2">
      <c r="A321" s="1386"/>
      <c r="B321" s="1386" t="s">
        <v>3037</v>
      </c>
    </row>
    <row r="322" spans="1:2">
      <c r="A322" s="1386"/>
      <c r="B322" s="1386" t="s">
        <v>3038</v>
      </c>
    </row>
    <row r="323" spans="1:2">
      <c r="A323" s="1386"/>
      <c r="B323" s="1386" t="s">
        <v>3039</v>
      </c>
    </row>
    <row r="324" spans="1:2">
      <c r="A324" s="1386"/>
      <c r="B324" s="1386" t="s">
        <v>3040</v>
      </c>
    </row>
    <row r="325" spans="1:2">
      <c r="A325" s="1386"/>
      <c r="B325" s="1386" t="s">
        <v>3041</v>
      </c>
    </row>
    <row r="326" spans="1:2">
      <c r="A326" s="1386"/>
      <c r="B326" s="1386" t="s">
        <v>3042</v>
      </c>
    </row>
    <row r="327" spans="1:2">
      <c r="A327" s="1386">
        <v>209</v>
      </c>
      <c r="B327" s="1386" t="s">
        <v>3043</v>
      </c>
    </row>
    <row r="328" spans="1:2">
      <c r="A328" s="1386"/>
      <c r="B328" s="1386" t="s">
        <v>3044</v>
      </c>
    </row>
    <row r="329" spans="1:2">
      <c r="A329" s="1386"/>
      <c r="B329" s="1386" t="s">
        <v>3045</v>
      </c>
    </row>
    <row r="330" spans="1:2">
      <c r="A330" s="1386"/>
      <c r="B330" s="1386" t="s">
        <v>3046</v>
      </c>
    </row>
    <row r="331" spans="1:2">
      <c r="A331" s="1386"/>
      <c r="B331" s="1386" t="s">
        <v>3047</v>
      </c>
    </row>
    <row r="332" spans="1:2">
      <c r="A332" s="1386">
        <v>210</v>
      </c>
      <c r="B332" s="1386" t="s">
        <v>3048</v>
      </c>
    </row>
    <row r="333" spans="1:2">
      <c r="B333" s="1397"/>
    </row>
    <row r="334" spans="1:2">
      <c r="B334" s="1397"/>
    </row>
  </sheetData>
  <sheetProtection algorithmName="SHA-512" hashValue="latAtEX4OCy8ZAfoQTEURUvzGzSkB4ylML/T6nkuc8EpoYKP1b1drbStqV34m6SvyncGiXplkzpgZlwdyE/jgw==" saltValue="fWfF8iGoA+4fzD/JqQPFeg==" spinCount="100000" sheet="1" objects="1" scenarios="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1:A1000"/>
  <sheetViews>
    <sheetView workbookViewId="0"/>
  </sheetViews>
  <sheetFormatPr defaultColWidth="14.42578125" defaultRowHeight="15" customHeight="1"/>
  <cols>
    <col min="1" max="2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ustomSheetViews>
    <customSheetView guid="{80DBB23A-788A-4876-A46F-C8CD77F4CEEC}" state="hidden">
      <pageMargins left="0.7" right="0.7" top="0.75" bottom="0.75" header="0" footer="0"/>
      <pageSetup orientation="landscape"/>
    </customSheetView>
    <customSheetView guid="{E56CFA07-B62D-4672-9EDE-094AE1102D0C}" state="hidden">
      <pageMargins left="0.7" right="0.7" top="0.75" bottom="0.75" header="0" footer="0"/>
      <pageSetup orientation="landscape"/>
    </customSheetView>
    <customSheetView guid="{FB8FBA87-37E8-4FC2-B783-5AECFD22DC45}" state="hidden">
      <pageMargins left="0.7" right="0.7" top="0.75" bottom="0.75" header="0" footer="0"/>
      <pageSetup orientation="landscape"/>
    </customSheetView>
  </customSheetView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Z1000"/>
  <sheetViews>
    <sheetView workbookViewId="0"/>
  </sheetViews>
  <sheetFormatPr defaultColWidth="14.42578125" defaultRowHeight="15" customHeight="1"/>
  <cols>
    <col min="1" max="1" width="5.140625" customWidth="1"/>
    <col min="2" max="3" width="9.140625" customWidth="1"/>
    <col min="4" max="4" width="34.7109375" customWidth="1"/>
    <col min="5" max="5" width="13.7109375" customWidth="1"/>
    <col min="6" max="6" width="2.7109375" customWidth="1"/>
    <col min="7" max="7" width="13.7109375" customWidth="1"/>
    <col min="8" max="14" width="9.140625" customWidth="1"/>
    <col min="15" max="26" width="8.7109375" customWidth="1"/>
  </cols>
  <sheetData>
    <row r="1" spans="1:26" ht="15.75" customHeight="1">
      <c r="A1" s="83"/>
      <c r="B1" s="83"/>
      <c r="C1" s="83"/>
      <c r="D1" s="83"/>
      <c r="E1" s="80"/>
      <c r="F1" s="80"/>
      <c r="G1" s="80"/>
      <c r="H1" s="80"/>
      <c r="I1" s="80"/>
      <c r="J1" s="80"/>
      <c r="K1" s="80"/>
      <c r="L1" s="80"/>
      <c r="M1" s="80"/>
      <c r="N1" s="80"/>
      <c r="O1" s="80"/>
      <c r="P1" s="80"/>
      <c r="Q1" s="80"/>
      <c r="R1" s="80"/>
      <c r="S1" s="80"/>
      <c r="T1" s="80"/>
      <c r="U1" s="80"/>
      <c r="V1" s="80"/>
      <c r="W1" s="80"/>
      <c r="X1" s="80"/>
      <c r="Y1" s="80"/>
      <c r="Z1" s="80"/>
    </row>
    <row r="2" spans="1:26" ht="15.75" customHeight="1">
      <c r="A2" s="76" t="s">
        <v>591</v>
      </c>
      <c r="B2" s="77"/>
      <c r="C2" s="77"/>
      <c r="D2" s="77"/>
      <c r="E2" s="78"/>
      <c r="F2" s="78"/>
      <c r="G2" s="78"/>
      <c r="H2" s="80"/>
      <c r="I2" s="80"/>
      <c r="J2" s="80"/>
      <c r="K2" s="80"/>
      <c r="L2" s="80"/>
      <c r="M2" s="80"/>
      <c r="N2" s="80"/>
      <c r="O2" s="80"/>
      <c r="P2" s="80"/>
      <c r="Q2" s="80"/>
      <c r="R2" s="80"/>
      <c r="S2" s="80"/>
      <c r="T2" s="80"/>
      <c r="U2" s="80"/>
      <c r="V2" s="80"/>
      <c r="W2" s="80"/>
      <c r="X2" s="80"/>
      <c r="Y2" s="80"/>
      <c r="Z2" s="80"/>
    </row>
    <row r="3" spans="1:26" ht="12" customHeight="1">
      <c r="A3" s="80"/>
      <c r="B3" s="80"/>
      <c r="C3" s="80"/>
      <c r="D3" s="80"/>
      <c r="E3" s="93"/>
      <c r="F3" s="93"/>
      <c r="G3" s="93"/>
      <c r="H3" s="80"/>
      <c r="I3" s="80"/>
      <c r="J3" s="80"/>
      <c r="K3" s="80"/>
      <c r="L3" s="80"/>
      <c r="M3" s="80"/>
      <c r="N3" s="80"/>
      <c r="O3" s="80"/>
      <c r="P3" s="80"/>
      <c r="Q3" s="80"/>
      <c r="R3" s="80"/>
      <c r="S3" s="80"/>
      <c r="T3" s="80"/>
      <c r="U3" s="80"/>
      <c r="V3" s="80"/>
      <c r="W3" s="80"/>
      <c r="X3" s="80"/>
      <c r="Y3" s="80"/>
      <c r="Z3" s="80"/>
    </row>
    <row r="4" spans="1:26" ht="15.75" customHeight="1">
      <c r="A4" s="858" t="s">
        <v>595</v>
      </c>
      <c r="B4" s="88" t="s">
        <v>2393</v>
      </c>
      <c r="C4" s="181"/>
      <c r="D4" s="181"/>
      <c r="E4" s="88"/>
      <c r="F4" s="181"/>
      <c r="G4" s="181"/>
      <c r="H4" s="181"/>
      <c r="I4" s="181"/>
      <c r="J4" s="181"/>
      <c r="K4" s="181"/>
      <c r="L4" s="181"/>
      <c r="M4" s="181"/>
      <c r="N4" s="181"/>
      <c r="O4" s="181"/>
      <c r="P4" s="181"/>
      <c r="Q4" s="181"/>
      <c r="R4" s="181"/>
      <c r="S4" s="181"/>
      <c r="T4" s="181"/>
      <c r="U4" s="181"/>
      <c r="V4" s="181"/>
      <c r="W4" s="181"/>
      <c r="X4" s="181"/>
      <c r="Y4" s="181"/>
      <c r="Z4" s="181"/>
    </row>
    <row r="5" spans="1:26" ht="15.75" customHeight="1">
      <c r="A5" s="15"/>
      <c r="B5" s="15"/>
      <c r="C5" s="80"/>
      <c r="D5" s="80"/>
      <c r="E5" s="165"/>
      <c r="F5" s="80"/>
      <c r="G5" s="93"/>
      <c r="H5" s="80"/>
      <c r="I5" s="80"/>
      <c r="J5" s="80"/>
      <c r="K5" s="80"/>
      <c r="L5" s="80"/>
      <c r="M5" s="80"/>
      <c r="N5" s="80"/>
      <c r="O5" s="80"/>
      <c r="P5" s="80"/>
      <c r="Q5" s="80"/>
      <c r="R5" s="80"/>
      <c r="S5" s="80"/>
      <c r="T5" s="80"/>
      <c r="U5" s="80"/>
      <c r="V5" s="80"/>
      <c r="W5" s="80"/>
      <c r="X5" s="80"/>
      <c r="Y5" s="80"/>
      <c r="Z5" s="80"/>
    </row>
    <row r="6" spans="1:26" ht="138.75" customHeight="1">
      <c r="A6" s="80"/>
      <c r="B6" s="2160" t="s">
        <v>2394</v>
      </c>
      <c r="C6" s="1949"/>
      <c r="D6" s="1949"/>
      <c r="E6" s="1949"/>
      <c r="F6" s="1949"/>
      <c r="G6" s="1950"/>
      <c r="H6" s="80"/>
      <c r="I6" s="80"/>
      <c r="J6" s="80"/>
      <c r="K6" s="80"/>
      <c r="L6" s="80"/>
      <c r="M6" s="80"/>
      <c r="N6" s="80"/>
      <c r="O6" s="80"/>
      <c r="P6" s="80"/>
      <c r="Q6" s="80"/>
      <c r="R6" s="80"/>
      <c r="S6" s="80"/>
      <c r="T6" s="80"/>
      <c r="U6" s="80"/>
      <c r="V6" s="80"/>
      <c r="W6" s="80"/>
      <c r="X6" s="80"/>
      <c r="Y6" s="80"/>
      <c r="Z6" s="80"/>
    </row>
    <row r="7" spans="1:26" ht="18" customHeight="1">
      <c r="A7" s="80"/>
      <c r="B7" s="80"/>
      <c r="C7" s="80"/>
      <c r="D7" s="80"/>
      <c r="E7" s="96"/>
      <c r="F7" s="96"/>
      <c r="G7" s="96"/>
      <c r="H7" s="80"/>
      <c r="I7" s="80"/>
      <c r="J7" s="80"/>
      <c r="K7" s="80"/>
      <c r="L7" s="80"/>
      <c r="M7" s="80"/>
      <c r="N7" s="80"/>
      <c r="O7" s="80"/>
      <c r="P7" s="80"/>
      <c r="Q7" s="80"/>
      <c r="R7" s="80"/>
      <c r="S7" s="80"/>
      <c r="T7" s="80"/>
      <c r="U7" s="80"/>
      <c r="V7" s="80"/>
      <c r="W7" s="80"/>
      <c r="X7" s="80"/>
      <c r="Y7" s="80"/>
      <c r="Z7" s="80"/>
    </row>
    <row r="8" spans="1:26" ht="18" customHeight="1">
      <c r="A8" s="11" t="s">
        <v>36</v>
      </c>
      <c r="B8" s="15" t="s">
        <v>2395</v>
      </c>
      <c r="C8" s="80"/>
      <c r="D8" s="80"/>
      <c r="E8" s="96"/>
      <c r="F8" s="96"/>
      <c r="G8" s="96"/>
      <c r="H8" s="80"/>
      <c r="I8" s="80"/>
      <c r="J8" s="80"/>
      <c r="K8" s="80"/>
      <c r="L8" s="80"/>
      <c r="M8" s="80"/>
      <c r="N8" s="80"/>
      <c r="O8" s="80"/>
      <c r="P8" s="80"/>
      <c r="Q8" s="80"/>
      <c r="R8" s="80"/>
      <c r="S8" s="80"/>
      <c r="T8" s="80"/>
      <c r="U8" s="80"/>
      <c r="V8" s="80"/>
      <c r="W8" s="80"/>
      <c r="X8" s="80"/>
      <c r="Y8" s="80"/>
      <c r="Z8" s="80"/>
    </row>
    <row r="9" spans="1:26" ht="18" customHeight="1">
      <c r="A9" s="80"/>
      <c r="B9" s="80"/>
      <c r="C9" s="80"/>
      <c r="D9" s="80"/>
      <c r="E9" s="96"/>
      <c r="F9" s="96"/>
      <c r="G9" s="96"/>
      <c r="H9" s="80"/>
      <c r="I9" s="80"/>
      <c r="J9" s="80"/>
      <c r="K9" s="80"/>
      <c r="L9" s="80"/>
      <c r="M9" s="80"/>
      <c r="N9" s="80"/>
      <c r="O9" s="80"/>
      <c r="P9" s="80"/>
      <c r="Q9" s="80"/>
      <c r="R9" s="80"/>
      <c r="S9" s="80"/>
      <c r="T9" s="80"/>
      <c r="U9" s="80"/>
      <c r="V9" s="80"/>
      <c r="W9" s="80"/>
      <c r="X9" s="80"/>
      <c r="Y9" s="80"/>
      <c r="Z9" s="80"/>
    </row>
    <row r="10" spans="1:26" ht="18" customHeight="1">
      <c r="A10" s="9">
        <v>2.1</v>
      </c>
      <c r="B10" s="9" t="s">
        <v>2396</v>
      </c>
      <c r="C10" s="90"/>
      <c r="D10" s="90"/>
      <c r="E10" s="102"/>
      <c r="F10" s="102"/>
      <c r="G10" s="102"/>
      <c r="H10" s="90"/>
      <c r="I10" s="90"/>
      <c r="J10" s="90"/>
      <c r="K10" s="90"/>
      <c r="L10" s="90"/>
      <c r="M10" s="90"/>
      <c r="N10" s="90"/>
      <c r="O10" s="90"/>
      <c r="P10" s="90"/>
      <c r="Q10" s="90"/>
      <c r="R10" s="90"/>
      <c r="S10" s="90"/>
      <c r="T10" s="90"/>
      <c r="U10" s="90"/>
      <c r="V10" s="90"/>
      <c r="W10" s="90"/>
      <c r="X10" s="90"/>
      <c r="Y10" s="90"/>
      <c r="Z10" s="90"/>
    </row>
    <row r="11" spans="1:26" ht="18" customHeight="1">
      <c r="A11" s="80"/>
      <c r="B11" s="80"/>
      <c r="C11" s="80"/>
      <c r="D11" s="80"/>
      <c r="E11" s="96"/>
      <c r="F11" s="96"/>
      <c r="G11" s="96"/>
      <c r="H11" s="80"/>
      <c r="I11" s="80"/>
      <c r="J11" s="80"/>
      <c r="K11" s="80"/>
      <c r="L11" s="80"/>
      <c r="M11" s="80"/>
      <c r="N11" s="80"/>
      <c r="O11" s="80"/>
      <c r="P11" s="80"/>
      <c r="Q11" s="80"/>
      <c r="R11" s="80"/>
      <c r="S11" s="80"/>
      <c r="T11" s="80"/>
      <c r="U11" s="80"/>
      <c r="V11" s="80"/>
      <c r="W11" s="80"/>
      <c r="X11" s="80"/>
      <c r="Y11" s="80"/>
      <c r="Z11" s="80"/>
    </row>
    <row r="12" spans="1:26" ht="18" customHeight="1">
      <c r="A12" s="15"/>
      <c r="B12" s="15" t="s">
        <v>2397</v>
      </c>
      <c r="C12" s="80"/>
      <c r="D12" s="80"/>
      <c r="E12" s="96"/>
      <c r="F12" s="96"/>
      <c r="G12" s="96"/>
      <c r="H12" s="80"/>
      <c r="I12" s="80"/>
      <c r="J12" s="80"/>
      <c r="K12" s="80"/>
      <c r="L12" s="80"/>
      <c r="M12" s="80"/>
      <c r="N12" s="80"/>
      <c r="O12" s="80"/>
      <c r="P12" s="80"/>
      <c r="Q12" s="80"/>
      <c r="R12" s="80"/>
      <c r="S12" s="80"/>
      <c r="T12" s="80"/>
      <c r="U12" s="80"/>
      <c r="V12" s="80"/>
      <c r="W12" s="80"/>
      <c r="X12" s="80"/>
      <c r="Y12" s="80"/>
      <c r="Z12" s="80"/>
    </row>
    <row r="13" spans="1:26" ht="18" customHeight="1">
      <c r="A13" s="80"/>
      <c r="B13" s="80"/>
      <c r="C13" s="80"/>
      <c r="D13" s="80"/>
      <c r="E13" s="96"/>
      <c r="F13" s="96"/>
      <c r="G13" s="96"/>
      <c r="H13" s="80"/>
      <c r="I13" s="80"/>
      <c r="J13" s="80"/>
      <c r="K13" s="80"/>
      <c r="L13" s="80"/>
      <c r="M13" s="80"/>
      <c r="N13" s="80"/>
      <c r="O13" s="80"/>
      <c r="P13" s="80"/>
      <c r="Q13" s="80"/>
      <c r="R13" s="80"/>
      <c r="S13" s="80"/>
      <c r="T13" s="80"/>
      <c r="U13" s="80"/>
      <c r="V13" s="80"/>
      <c r="W13" s="80"/>
      <c r="X13" s="80"/>
      <c r="Y13" s="80"/>
      <c r="Z13" s="80"/>
    </row>
    <row r="14" spans="1:26" ht="69.75" customHeight="1">
      <c r="A14" s="15"/>
      <c r="B14" s="1995" t="s">
        <v>2398</v>
      </c>
      <c r="C14" s="1949"/>
      <c r="D14" s="1949"/>
      <c r="E14" s="1949"/>
      <c r="F14" s="1949"/>
      <c r="G14" s="1950"/>
      <c r="H14" s="80"/>
      <c r="I14" s="80"/>
      <c r="J14" s="80"/>
      <c r="K14" s="80"/>
      <c r="L14" s="80"/>
      <c r="M14" s="80"/>
      <c r="N14" s="80"/>
      <c r="O14" s="80"/>
      <c r="P14" s="80"/>
      <c r="Q14" s="80"/>
      <c r="R14" s="80"/>
      <c r="S14" s="80"/>
      <c r="T14" s="80"/>
      <c r="U14" s="80"/>
      <c r="V14" s="80"/>
      <c r="W14" s="80"/>
      <c r="X14" s="80"/>
      <c r="Y14" s="80"/>
      <c r="Z14" s="80"/>
    </row>
    <row r="15" spans="1:26" ht="18" customHeight="1">
      <c r="A15" s="80"/>
      <c r="B15" s="80"/>
      <c r="C15" s="80"/>
      <c r="D15" s="80"/>
      <c r="E15" s="96"/>
      <c r="F15" s="96"/>
      <c r="G15" s="96"/>
      <c r="H15" s="80"/>
      <c r="I15" s="80"/>
      <c r="J15" s="80"/>
      <c r="K15" s="80"/>
      <c r="L15" s="80"/>
      <c r="M15" s="80"/>
      <c r="N15" s="80"/>
      <c r="O15" s="80"/>
      <c r="P15" s="80"/>
      <c r="Q15" s="80"/>
      <c r="R15" s="80"/>
      <c r="S15" s="80"/>
      <c r="T15" s="80"/>
      <c r="U15" s="80"/>
      <c r="V15" s="80"/>
      <c r="W15" s="80"/>
      <c r="X15" s="80"/>
      <c r="Y15" s="80"/>
      <c r="Z15" s="80"/>
    </row>
    <row r="16" spans="1:26" ht="54" customHeight="1">
      <c r="A16" s="15"/>
      <c r="B16" s="1995" t="s">
        <v>2399</v>
      </c>
      <c r="C16" s="1949"/>
      <c r="D16" s="1949"/>
      <c r="E16" s="1949"/>
      <c r="F16" s="1949"/>
      <c r="G16" s="1950"/>
      <c r="H16" s="80"/>
      <c r="I16" s="80"/>
      <c r="J16" s="80"/>
      <c r="K16" s="80"/>
      <c r="L16" s="80"/>
      <c r="M16" s="80"/>
      <c r="N16" s="80"/>
      <c r="O16" s="80"/>
      <c r="P16" s="80"/>
      <c r="Q16" s="80"/>
      <c r="R16" s="80"/>
      <c r="S16" s="80"/>
      <c r="T16" s="80"/>
      <c r="U16" s="80"/>
      <c r="V16" s="80"/>
      <c r="W16" s="80"/>
      <c r="X16" s="80"/>
      <c r="Y16" s="80"/>
      <c r="Z16" s="80"/>
    </row>
    <row r="17" spans="1:26" ht="18" customHeight="1">
      <c r="A17" s="80"/>
      <c r="B17" s="80"/>
      <c r="C17" s="80"/>
      <c r="D17" s="80"/>
      <c r="E17" s="96"/>
      <c r="F17" s="96"/>
      <c r="G17" s="96"/>
      <c r="H17" s="80"/>
      <c r="I17" s="80"/>
      <c r="J17" s="80"/>
      <c r="K17" s="80"/>
      <c r="L17" s="80"/>
      <c r="M17" s="80"/>
      <c r="N17" s="80"/>
      <c r="O17" s="80"/>
      <c r="P17" s="80"/>
      <c r="Q17" s="80"/>
      <c r="R17" s="80"/>
      <c r="S17" s="80"/>
      <c r="T17" s="80"/>
      <c r="U17" s="80"/>
      <c r="V17" s="80"/>
      <c r="W17" s="80"/>
      <c r="X17" s="80"/>
      <c r="Y17" s="80"/>
      <c r="Z17" s="80"/>
    </row>
    <row r="18" spans="1:26" ht="18" customHeight="1">
      <c r="A18" s="15"/>
      <c r="B18" s="1995" t="s">
        <v>2400</v>
      </c>
      <c r="C18" s="1949"/>
      <c r="D18" s="1949"/>
      <c r="E18" s="1949"/>
      <c r="F18" s="1949"/>
      <c r="G18" s="1950"/>
      <c r="H18" s="80"/>
      <c r="I18" s="80"/>
      <c r="J18" s="80"/>
      <c r="K18" s="80"/>
      <c r="L18" s="80"/>
      <c r="M18" s="80"/>
      <c r="N18" s="80"/>
      <c r="O18" s="80"/>
      <c r="P18" s="80"/>
      <c r="Q18" s="80"/>
      <c r="R18" s="80"/>
      <c r="S18" s="80"/>
      <c r="T18" s="80"/>
      <c r="U18" s="80"/>
      <c r="V18" s="80"/>
      <c r="W18" s="80"/>
      <c r="X18" s="80"/>
      <c r="Y18" s="80"/>
      <c r="Z18" s="80"/>
    </row>
    <row r="19" spans="1:26" ht="18" customHeight="1">
      <c r="A19" s="15"/>
      <c r="B19" s="15"/>
      <c r="C19" s="80"/>
      <c r="D19" s="80"/>
      <c r="E19" s="96"/>
      <c r="F19" s="96"/>
      <c r="G19" s="96"/>
      <c r="H19" s="80"/>
      <c r="I19" s="80"/>
      <c r="J19" s="80"/>
      <c r="K19" s="80"/>
      <c r="L19" s="80"/>
      <c r="M19" s="80"/>
      <c r="N19" s="80"/>
      <c r="O19" s="80"/>
      <c r="P19" s="80"/>
      <c r="Q19" s="80"/>
      <c r="R19" s="80"/>
      <c r="S19" s="80"/>
      <c r="T19" s="80"/>
      <c r="U19" s="80"/>
      <c r="V19" s="80"/>
      <c r="W19" s="80"/>
      <c r="X19" s="80"/>
      <c r="Y19" s="80"/>
      <c r="Z19" s="80"/>
    </row>
    <row r="20" spans="1:26" ht="18" customHeight="1">
      <c r="A20" s="9"/>
      <c r="B20" s="9" t="s">
        <v>2401</v>
      </c>
      <c r="C20" s="90"/>
      <c r="D20" s="90"/>
      <c r="E20" s="102"/>
      <c r="F20" s="102"/>
      <c r="G20" s="102"/>
      <c r="H20" s="90"/>
      <c r="I20" s="90"/>
      <c r="J20" s="90"/>
      <c r="K20" s="90"/>
      <c r="L20" s="90"/>
      <c r="M20" s="90"/>
      <c r="N20" s="90"/>
      <c r="O20" s="90"/>
      <c r="P20" s="90"/>
      <c r="Q20" s="90"/>
      <c r="R20" s="90"/>
      <c r="S20" s="90"/>
      <c r="T20" s="90"/>
      <c r="U20" s="90"/>
      <c r="V20" s="90"/>
      <c r="W20" s="90"/>
      <c r="X20" s="90"/>
      <c r="Y20" s="90"/>
      <c r="Z20" s="90"/>
    </row>
    <row r="21" spans="1:26" ht="18" customHeight="1">
      <c r="A21" s="15"/>
      <c r="B21" s="15"/>
      <c r="C21" s="80"/>
      <c r="D21" s="80"/>
      <c r="E21" s="96"/>
      <c r="F21" s="96"/>
      <c r="G21" s="96"/>
      <c r="H21" s="80"/>
      <c r="I21" s="80"/>
      <c r="J21" s="80"/>
      <c r="K21" s="80"/>
      <c r="L21" s="80"/>
      <c r="M21" s="80"/>
      <c r="N21" s="80"/>
      <c r="O21" s="80"/>
      <c r="P21" s="80"/>
      <c r="Q21" s="80"/>
      <c r="R21" s="80"/>
      <c r="S21" s="80"/>
      <c r="T21" s="80"/>
      <c r="U21" s="80"/>
      <c r="V21" s="80"/>
      <c r="W21" s="80"/>
      <c r="X21" s="80"/>
      <c r="Y21" s="80"/>
      <c r="Z21" s="80"/>
    </row>
    <row r="22" spans="1:26" ht="36" customHeight="1">
      <c r="A22" s="15"/>
      <c r="B22" s="1995" t="s">
        <v>2402</v>
      </c>
      <c r="C22" s="1949"/>
      <c r="D22" s="1949"/>
      <c r="E22" s="1949"/>
      <c r="F22" s="1949"/>
      <c r="G22" s="1950"/>
      <c r="H22" s="80"/>
      <c r="I22" s="80"/>
      <c r="J22" s="80"/>
      <c r="K22" s="80"/>
      <c r="L22" s="80"/>
      <c r="M22" s="80"/>
      <c r="N22" s="80"/>
      <c r="O22" s="80"/>
      <c r="P22" s="80"/>
      <c r="Q22" s="80"/>
      <c r="R22" s="80"/>
      <c r="S22" s="80"/>
      <c r="T22" s="80"/>
      <c r="U22" s="80"/>
      <c r="V22" s="80"/>
      <c r="W22" s="80"/>
      <c r="X22" s="80"/>
      <c r="Y22" s="80"/>
      <c r="Z22" s="80"/>
    </row>
    <row r="23" spans="1:26" ht="18" customHeight="1">
      <c r="A23" s="15"/>
      <c r="B23" s="15"/>
      <c r="C23" s="80"/>
      <c r="D23" s="80"/>
      <c r="E23" s="96"/>
      <c r="F23" s="96"/>
      <c r="G23" s="96"/>
      <c r="H23" s="80"/>
      <c r="I23" s="80"/>
      <c r="J23" s="80"/>
      <c r="K23" s="80"/>
      <c r="L23" s="80"/>
      <c r="M23" s="80"/>
      <c r="N23" s="80"/>
      <c r="O23" s="80"/>
      <c r="P23" s="80"/>
      <c r="Q23" s="80"/>
      <c r="R23" s="80"/>
      <c r="S23" s="80"/>
      <c r="T23" s="80"/>
      <c r="U23" s="80"/>
      <c r="V23" s="80"/>
      <c r="W23" s="80"/>
      <c r="X23" s="80"/>
      <c r="Y23" s="80"/>
      <c r="Z23" s="80"/>
    </row>
    <row r="24" spans="1:26" ht="42.75" customHeight="1">
      <c r="A24" s="15"/>
      <c r="B24" s="1995" t="s">
        <v>2403</v>
      </c>
      <c r="C24" s="1949"/>
      <c r="D24" s="1949"/>
      <c r="E24" s="1949"/>
      <c r="F24" s="1949"/>
      <c r="G24" s="1950"/>
      <c r="H24" s="80"/>
      <c r="I24" s="80"/>
      <c r="J24" s="80"/>
      <c r="K24" s="80"/>
      <c r="L24" s="80"/>
      <c r="M24" s="80"/>
      <c r="N24" s="80"/>
      <c r="O24" s="80"/>
      <c r="P24" s="80"/>
      <c r="Q24" s="80"/>
      <c r="R24" s="80"/>
      <c r="S24" s="80"/>
      <c r="T24" s="80"/>
      <c r="U24" s="80"/>
      <c r="V24" s="80"/>
      <c r="W24" s="80"/>
      <c r="X24" s="80"/>
      <c r="Y24" s="80"/>
      <c r="Z24" s="80"/>
    </row>
    <row r="25" spans="1:26" ht="18" customHeight="1">
      <c r="A25" s="15"/>
      <c r="B25" s="15"/>
      <c r="C25" s="80"/>
      <c r="D25" s="80"/>
      <c r="E25" s="96"/>
      <c r="F25" s="96"/>
      <c r="G25" s="96"/>
      <c r="H25" s="80"/>
      <c r="I25" s="80"/>
      <c r="J25" s="80"/>
      <c r="K25" s="80"/>
      <c r="L25" s="80"/>
      <c r="M25" s="80"/>
      <c r="N25" s="80"/>
      <c r="O25" s="80"/>
      <c r="P25" s="80"/>
      <c r="Q25" s="80"/>
      <c r="R25" s="80"/>
      <c r="S25" s="80"/>
      <c r="T25" s="80"/>
      <c r="U25" s="80"/>
      <c r="V25" s="80"/>
      <c r="W25" s="80"/>
      <c r="X25" s="80"/>
      <c r="Y25" s="80"/>
      <c r="Z25" s="80"/>
    </row>
    <row r="26" spans="1:26" ht="18" customHeight="1">
      <c r="A26" s="15"/>
      <c r="B26" s="15"/>
      <c r="C26" s="80"/>
      <c r="D26" s="80"/>
      <c r="E26" s="96"/>
      <c r="F26" s="96"/>
      <c r="G26" s="96"/>
      <c r="H26" s="80"/>
      <c r="I26" s="80"/>
      <c r="J26" s="80"/>
      <c r="K26" s="80"/>
      <c r="L26" s="80"/>
      <c r="M26" s="80"/>
      <c r="N26" s="80"/>
      <c r="O26" s="80"/>
      <c r="P26" s="80"/>
      <c r="Q26" s="80"/>
      <c r="R26" s="80"/>
      <c r="S26" s="80"/>
      <c r="T26" s="80"/>
      <c r="U26" s="80"/>
      <c r="V26" s="80"/>
      <c r="W26" s="80"/>
      <c r="X26" s="80"/>
      <c r="Y26" s="80"/>
      <c r="Z26" s="80"/>
    </row>
    <row r="27" spans="1:26" ht="15.75" customHeight="1">
      <c r="A27" s="76" t="s">
        <v>591</v>
      </c>
      <c r="B27" s="77"/>
      <c r="C27" s="77"/>
      <c r="D27" s="77"/>
      <c r="E27" s="78"/>
      <c r="F27" s="78"/>
      <c r="G27" s="78"/>
      <c r="H27" s="80"/>
      <c r="I27" s="80"/>
      <c r="J27" s="80"/>
      <c r="K27" s="80"/>
      <c r="L27" s="80"/>
      <c r="M27" s="80"/>
      <c r="N27" s="80"/>
      <c r="O27" s="80"/>
      <c r="P27" s="80"/>
      <c r="Q27" s="80"/>
      <c r="R27" s="80"/>
      <c r="S27" s="80"/>
      <c r="T27" s="80"/>
      <c r="U27" s="80"/>
      <c r="V27" s="80"/>
      <c r="W27" s="80"/>
      <c r="X27" s="80"/>
      <c r="Y27" s="80"/>
      <c r="Z27" s="80"/>
    </row>
    <row r="28" spans="1:26" ht="15.75" customHeight="1">
      <c r="A28" s="82"/>
      <c r="B28" s="83"/>
      <c r="C28" s="83"/>
      <c r="D28" s="83"/>
      <c r="E28" s="80"/>
      <c r="F28" s="80"/>
      <c r="G28" s="80"/>
      <c r="H28" s="80"/>
      <c r="I28" s="80"/>
      <c r="J28" s="80"/>
      <c r="K28" s="80"/>
      <c r="L28" s="80"/>
      <c r="M28" s="80"/>
      <c r="N28" s="80"/>
      <c r="O28" s="80"/>
      <c r="P28" s="80"/>
      <c r="Q28" s="80"/>
      <c r="R28" s="80"/>
      <c r="S28" s="80"/>
      <c r="T28" s="80"/>
      <c r="U28" s="80"/>
      <c r="V28" s="80"/>
      <c r="W28" s="80"/>
      <c r="X28" s="80"/>
      <c r="Y28" s="80"/>
      <c r="Z28" s="80"/>
    </row>
    <row r="29" spans="1:26" ht="18" customHeight="1">
      <c r="A29" s="15"/>
      <c r="B29" s="90" t="s">
        <v>2404</v>
      </c>
      <c r="C29" s="90"/>
      <c r="D29" s="90"/>
      <c r="E29" s="102"/>
      <c r="F29" s="102"/>
      <c r="G29" s="102"/>
      <c r="H29" s="80"/>
      <c r="I29" s="80"/>
      <c r="J29" s="80"/>
      <c r="K29" s="80"/>
      <c r="L29" s="80"/>
      <c r="M29" s="80"/>
      <c r="N29" s="80"/>
      <c r="O29" s="80"/>
      <c r="P29" s="80"/>
      <c r="Q29" s="80"/>
      <c r="R29" s="80"/>
      <c r="S29" s="80"/>
      <c r="T29" s="80"/>
      <c r="U29" s="80"/>
      <c r="V29" s="80"/>
      <c r="W29" s="80"/>
      <c r="X29" s="80"/>
      <c r="Y29" s="80"/>
      <c r="Z29" s="80"/>
    </row>
    <row r="30" spans="1:26" ht="18" customHeight="1">
      <c r="A30" s="15"/>
      <c r="B30" s="15"/>
      <c r="C30" s="80"/>
      <c r="D30" s="80"/>
      <c r="E30" s="96"/>
      <c r="F30" s="96"/>
      <c r="G30" s="96"/>
      <c r="H30" s="80"/>
      <c r="I30" s="80"/>
      <c r="J30" s="80"/>
      <c r="K30" s="80"/>
      <c r="L30" s="80"/>
      <c r="M30" s="80"/>
      <c r="N30" s="80"/>
      <c r="O30" s="80"/>
      <c r="P30" s="80"/>
      <c r="Q30" s="80"/>
      <c r="R30" s="80"/>
      <c r="S30" s="80"/>
      <c r="T30" s="80"/>
      <c r="U30" s="80"/>
      <c r="V30" s="80"/>
      <c r="W30" s="80"/>
      <c r="X30" s="80"/>
      <c r="Y30" s="80"/>
      <c r="Z30" s="80"/>
    </row>
    <row r="31" spans="1:26" ht="18" customHeight="1">
      <c r="A31" s="15"/>
      <c r="B31" s="2156" t="s">
        <v>2405</v>
      </c>
      <c r="C31" s="1941"/>
      <c r="D31" s="1941"/>
      <c r="E31" s="2156" t="s">
        <v>2406</v>
      </c>
      <c r="F31" s="1941"/>
      <c r="G31" s="1941"/>
      <c r="H31" s="80"/>
      <c r="I31" s="80"/>
      <c r="J31" s="80"/>
      <c r="K31" s="80"/>
      <c r="L31" s="80"/>
      <c r="M31" s="80"/>
      <c r="N31" s="80"/>
      <c r="O31" s="80"/>
      <c r="P31" s="80"/>
      <c r="Q31" s="80"/>
      <c r="R31" s="80"/>
      <c r="S31" s="80"/>
      <c r="T31" s="80"/>
      <c r="U31" s="80"/>
      <c r="V31" s="80"/>
      <c r="W31" s="80"/>
      <c r="X31" s="80"/>
      <c r="Y31" s="80"/>
      <c r="Z31" s="80"/>
    </row>
    <row r="32" spans="1:26" ht="18" customHeight="1">
      <c r="A32" s="15"/>
      <c r="B32" s="2158" t="s">
        <v>890</v>
      </c>
      <c r="C32" s="1941"/>
      <c r="D32" s="1941"/>
      <c r="E32" s="1988"/>
      <c r="F32" s="1941"/>
      <c r="G32" s="1941"/>
      <c r="H32" s="80"/>
      <c r="I32" s="80"/>
      <c r="J32" s="80"/>
      <c r="K32" s="80"/>
      <c r="L32" s="80"/>
      <c r="M32" s="80"/>
      <c r="N32" s="80"/>
      <c r="O32" s="80"/>
      <c r="P32" s="80"/>
      <c r="Q32" s="80"/>
      <c r="R32" s="80"/>
      <c r="S32" s="80"/>
      <c r="T32" s="80"/>
      <c r="U32" s="80"/>
      <c r="V32" s="80"/>
      <c r="W32" s="80"/>
      <c r="X32" s="80"/>
      <c r="Y32" s="80"/>
      <c r="Z32" s="80"/>
    </row>
    <row r="33" spans="1:26" ht="26.25" customHeight="1">
      <c r="A33" s="15"/>
      <c r="B33" s="1987" t="s">
        <v>2407</v>
      </c>
      <c r="C33" s="1941"/>
      <c r="D33" s="1941"/>
      <c r="E33" s="2159" t="s">
        <v>2408</v>
      </c>
      <c r="F33" s="1941"/>
      <c r="G33" s="1941"/>
      <c r="H33" s="80"/>
      <c r="I33" s="80"/>
      <c r="J33" s="80"/>
      <c r="K33" s="80"/>
      <c r="L33" s="80"/>
      <c r="M33" s="80"/>
      <c r="N33" s="80"/>
      <c r="O33" s="80"/>
      <c r="P33" s="80"/>
      <c r="Q33" s="80"/>
      <c r="R33" s="80"/>
      <c r="S33" s="80"/>
      <c r="T33" s="80"/>
      <c r="U33" s="80"/>
      <c r="V33" s="80"/>
      <c r="W33" s="80"/>
      <c r="X33" s="80"/>
      <c r="Y33" s="80"/>
      <c r="Z33" s="80"/>
    </row>
    <row r="34" spans="1:26" ht="26.25" customHeight="1">
      <c r="A34" s="15"/>
      <c r="B34" s="1987" t="s">
        <v>2409</v>
      </c>
      <c r="C34" s="1941"/>
      <c r="D34" s="1941"/>
      <c r="E34" s="2159" t="s">
        <v>2408</v>
      </c>
      <c r="F34" s="1941"/>
      <c r="G34" s="1941"/>
      <c r="H34" s="80"/>
      <c r="I34" s="80"/>
      <c r="J34" s="80"/>
      <c r="K34" s="80"/>
      <c r="L34" s="80"/>
      <c r="M34" s="80"/>
      <c r="N34" s="80"/>
      <c r="O34" s="80"/>
      <c r="P34" s="80"/>
      <c r="Q34" s="80"/>
      <c r="R34" s="80"/>
      <c r="S34" s="80"/>
      <c r="T34" s="80"/>
      <c r="U34" s="80"/>
      <c r="V34" s="80"/>
      <c r="W34" s="80"/>
      <c r="X34" s="80"/>
      <c r="Y34" s="80"/>
      <c r="Z34" s="80"/>
    </row>
    <row r="35" spans="1:26" ht="18" customHeight="1">
      <c r="A35" s="15"/>
      <c r="B35" s="2156"/>
      <c r="C35" s="1941"/>
      <c r="D35" s="1941"/>
      <c r="E35" s="1988"/>
      <c r="F35" s="1941"/>
      <c r="G35" s="1941"/>
      <c r="H35" s="80"/>
      <c r="I35" s="80"/>
      <c r="J35" s="80"/>
      <c r="K35" s="80"/>
      <c r="L35" s="80"/>
      <c r="M35" s="80"/>
      <c r="N35" s="80"/>
      <c r="O35" s="80"/>
      <c r="P35" s="80"/>
      <c r="Q35" s="80"/>
      <c r="R35" s="80"/>
      <c r="S35" s="80"/>
      <c r="T35" s="80"/>
      <c r="U35" s="80"/>
      <c r="V35" s="80"/>
      <c r="W35" s="80"/>
      <c r="X35" s="80"/>
      <c r="Y35" s="80"/>
      <c r="Z35" s="80"/>
    </row>
    <row r="36" spans="1:26" ht="18" customHeight="1">
      <c r="A36" s="15"/>
      <c r="B36" s="2158" t="s">
        <v>892</v>
      </c>
      <c r="C36" s="1941"/>
      <c r="D36" s="1941"/>
      <c r="E36" s="1988"/>
      <c r="F36" s="1941"/>
      <c r="G36" s="1941"/>
      <c r="H36" s="80"/>
      <c r="I36" s="80"/>
      <c r="J36" s="80"/>
      <c r="K36" s="80"/>
      <c r="L36" s="80"/>
      <c r="M36" s="80"/>
      <c r="N36" s="80"/>
      <c r="O36" s="80"/>
      <c r="P36" s="80"/>
      <c r="Q36" s="80"/>
      <c r="R36" s="80"/>
      <c r="S36" s="80"/>
      <c r="T36" s="80"/>
      <c r="U36" s="80"/>
      <c r="V36" s="80"/>
      <c r="W36" s="80"/>
      <c r="X36" s="80"/>
      <c r="Y36" s="80"/>
      <c r="Z36" s="80"/>
    </row>
    <row r="37" spans="1:26" ht="18" customHeight="1">
      <c r="A37" s="15"/>
      <c r="B37" s="1987" t="s">
        <v>2410</v>
      </c>
      <c r="C37" s="1941"/>
      <c r="D37" s="1941"/>
      <c r="E37" s="2159" t="s">
        <v>2408</v>
      </c>
      <c r="F37" s="1941"/>
      <c r="G37" s="1941"/>
      <c r="H37" s="80"/>
      <c r="I37" s="80"/>
      <c r="J37" s="80"/>
      <c r="K37" s="80"/>
      <c r="L37" s="80"/>
      <c r="M37" s="80"/>
      <c r="N37" s="80"/>
      <c r="O37" s="80"/>
      <c r="P37" s="80"/>
      <c r="Q37" s="80"/>
      <c r="R37" s="80"/>
      <c r="S37" s="80"/>
      <c r="T37" s="80"/>
      <c r="U37" s="80"/>
      <c r="V37" s="80"/>
      <c r="W37" s="80"/>
      <c r="X37" s="80"/>
      <c r="Y37" s="80"/>
      <c r="Z37" s="80"/>
    </row>
    <row r="38" spans="1:26" ht="18" customHeight="1">
      <c r="A38" s="15"/>
      <c r="B38" s="1987" t="s">
        <v>1713</v>
      </c>
      <c r="C38" s="1941"/>
      <c r="D38" s="1941"/>
      <c r="E38" s="2159" t="s">
        <v>2411</v>
      </c>
      <c r="F38" s="1941"/>
      <c r="G38" s="1941"/>
      <c r="H38" s="80"/>
      <c r="I38" s="80"/>
      <c r="J38" s="80"/>
      <c r="K38" s="80"/>
      <c r="L38" s="80"/>
      <c r="M38" s="80"/>
      <c r="N38" s="80"/>
      <c r="O38" s="80"/>
      <c r="P38" s="80"/>
      <c r="Q38" s="80"/>
      <c r="R38" s="80"/>
      <c r="S38" s="80"/>
      <c r="T38" s="80"/>
      <c r="U38" s="80"/>
      <c r="V38" s="80"/>
      <c r="W38" s="80"/>
      <c r="X38" s="80"/>
      <c r="Y38" s="80"/>
      <c r="Z38" s="80"/>
    </row>
    <row r="39" spans="1:26" ht="18" customHeight="1">
      <c r="A39" s="15"/>
      <c r="B39" s="1987" t="s">
        <v>541</v>
      </c>
      <c r="C39" s="1941"/>
      <c r="D39" s="1941"/>
      <c r="E39" s="2159" t="s">
        <v>2412</v>
      </c>
      <c r="F39" s="1941"/>
      <c r="G39" s="1941"/>
      <c r="H39" s="80"/>
      <c r="I39" s="80"/>
      <c r="J39" s="80"/>
      <c r="K39" s="80"/>
      <c r="L39" s="80"/>
      <c r="M39" s="80"/>
      <c r="N39" s="80"/>
      <c r="O39" s="80"/>
      <c r="P39" s="80"/>
      <c r="Q39" s="80"/>
      <c r="R39" s="80"/>
      <c r="S39" s="80"/>
      <c r="T39" s="80"/>
      <c r="U39" s="80"/>
      <c r="V39" s="80"/>
      <c r="W39" s="80"/>
      <c r="X39" s="80"/>
      <c r="Y39" s="80"/>
      <c r="Z39" s="80"/>
    </row>
    <row r="40" spans="1:26" ht="18" customHeight="1">
      <c r="A40" s="15"/>
      <c r="B40" s="1987" t="s">
        <v>1714</v>
      </c>
      <c r="C40" s="1941"/>
      <c r="D40" s="1941"/>
      <c r="E40" s="2159" t="s">
        <v>2408</v>
      </c>
      <c r="F40" s="1941"/>
      <c r="G40" s="1941"/>
      <c r="H40" s="80"/>
      <c r="I40" s="80"/>
      <c r="J40" s="80"/>
      <c r="K40" s="80"/>
      <c r="L40" s="80"/>
      <c r="M40" s="80"/>
      <c r="N40" s="80"/>
      <c r="O40" s="80"/>
      <c r="P40" s="80"/>
      <c r="Q40" s="80"/>
      <c r="R40" s="80"/>
      <c r="S40" s="80"/>
      <c r="T40" s="80"/>
      <c r="U40" s="80"/>
      <c r="V40" s="80"/>
      <c r="W40" s="80"/>
      <c r="X40" s="80"/>
      <c r="Y40" s="80"/>
      <c r="Z40" s="80"/>
    </row>
    <row r="41" spans="1:26" ht="18" customHeight="1">
      <c r="A41" s="15"/>
      <c r="B41" s="1987" t="s">
        <v>1715</v>
      </c>
      <c r="C41" s="1941"/>
      <c r="D41" s="1941"/>
      <c r="E41" s="2159" t="s">
        <v>2408</v>
      </c>
      <c r="F41" s="1941"/>
      <c r="G41" s="1941"/>
      <c r="H41" s="80"/>
      <c r="I41" s="80"/>
      <c r="J41" s="80"/>
      <c r="K41" s="80"/>
      <c r="L41" s="80"/>
      <c r="M41" s="80"/>
      <c r="N41" s="80"/>
      <c r="O41" s="80"/>
      <c r="P41" s="80"/>
      <c r="Q41" s="80"/>
      <c r="R41" s="80"/>
      <c r="S41" s="80"/>
      <c r="T41" s="80"/>
      <c r="U41" s="80"/>
      <c r="V41" s="80"/>
      <c r="W41" s="80"/>
      <c r="X41" s="80"/>
      <c r="Y41" s="80"/>
      <c r="Z41" s="80"/>
    </row>
    <row r="42" spans="1:26" ht="18" customHeight="1">
      <c r="A42" s="15"/>
      <c r="B42" s="1987" t="s">
        <v>1716</v>
      </c>
      <c r="C42" s="1941"/>
      <c r="D42" s="1941"/>
      <c r="E42" s="2159" t="s">
        <v>2408</v>
      </c>
      <c r="F42" s="1941"/>
      <c r="G42" s="1941"/>
      <c r="H42" s="80"/>
      <c r="I42" s="80"/>
      <c r="J42" s="80"/>
      <c r="K42" s="80"/>
      <c r="L42" s="80"/>
      <c r="M42" s="80"/>
      <c r="N42" s="80"/>
      <c r="O42" s="80"/>
      <c r="P42" s="80"/>
      <c r="Q42" s="80"/>
      <c r="R42" s="80"/>
      <c r="S42" s="80"/>
      <c r="T42" s="80"/>
      <c r="U42" s="80"/>
      <c r="V42" s="80"/>
      <c r="W42" s="80"/>
      <c r="X42" s="80"/>
      <c r="Y42" s="80"/>
      <c r="Z42" s="80"/>
    </row>
    <row r="43" spans="1:26" ht="18" customHeight="1">
      <c r="A43" s="15"/>
      <c r="B43" s="1987" t="s">
        <v>1718</v>
      </c>
      <c r="C43" s="1941"/>
      <c r="D43" s="1941"/>
      <c r="E43" s="2159" t="s">
        <v>2408</v>
      </c>
      <c r="F43" s="1941"/>
      <c r="G43" s="1941"/>
      <c r="H43" s="80"/>
      <c r="I43" s="80"/>
      <c r="J43" s="80"/>
      <c r="K43" s="80"/>
      <c r="L43" s="80"/>
      <c r="M43" s="80"/>
      <c r="N43" s="80"/>
      <c r="O43" s="80"/>
      <c r="P43" s="80"/>
      <c r="Q43" s="80"/>
      <c r="R43" s="80"/>
      <c r="S43" s="80"/>
      <c r="T43" s="80"/>
      <c r="U43" s="80"/>
      <c r="V43" s="80"/>
      <c r="W43" s="80"/>
      <c r="X43" s="80"/>
      <c r="Y43" s="80"/>
      <c r="Z43" s="80"/>
    </row>
    <row r="44" spans="1:26" ht="18" customHeight="1">
      <c r="A44" s="15"/>
      <c r="B44" s="1987" t="s">
        <v>2413</v>
      </c>
      <c r="C44" s="1941"/>
      <c r="D44" s="1941"/>
      <c r="E44" s="2159" t="s">
        <v>2408</v>
      </c>
      <c r="F44" s="1941"/>
      <c r="G44" s="1941"/>
      <c r="H44" s="80"/>
      <c r="I44" s="80"/>
      <c r="J44" s="80"/>
      <c r="K44" s="80"/>
      <c r="L44" s="80"/>
      <c r="M44" s="80"/>
      <c r="N44" s="80"/>
      <c r="O44" s="80"/>
      <c r="P44" s="80"/>
      <c r="Q44" s="80"/>
      <c r="R44" s="80"/>
      <c r="S44" s="80"/>
      <c r="T44" s="80"/>
      <c r="U44" s="80"/>
      <c r="V44" s="80"/>
      <c r="W44" s="80"/>
      <c r="X44" s="80"/>
      <c r="Y44" s="80"/>
      <c r="Z44" s="80"/>
    </row>
    <row r="45" spans="1:26" ht="36.75" customHeight="1">
      <c r="A45" s="15"/>
      <c r="B45" s="2156" t="s">
        <v>2414</v>
      </c>
      <c r="C45" s="1941"/>
      <c r="D45" s="1941"/>
      <c r="E45" s="2159" t="s">
        <v>2411</v>
      </c>
      <c r="F45" s="1941"/>
      <c r="G45" s="1941"/>
      <c r="H45" s="80"/>
      <c r="I45" s="80"/>
      <c r="J45" s="80"/>
      <c r="K45" s="80"/>
      <c r="L45" s="80"/>
      <c r="M45" s="80"/>
      <c r="N45" s="80"/>
      <c r="O45" s="80"/>
      <c r="P45" s="80"/>
      <c r="Q45" s="80"/>
      <c r="R45" s="80"/>
      <c r="S45" s="80"/>
      <c r="T45" s="80"/>
      <c r="U45" s="80"/>
      <c r="V45" s="80"/>
      <c r="W45" s="80"/>
      <c r="X45" s="80"/>
      <c r="Y45" s="80"/>
      <c r="Z45" s="80"/>
    </row>
    <row r="46" spans="1:26" ht="18" customHeight="1">
      <c r="A46" s="15"/>
      <c r="B46" s="1987" t="s">
        <v>1723</v>
      </c>
      <c r="C46" s="1941"/>
      <c r="D46" s="1941"/>
      <c r="E46" s="2159" t="s">
        <v>2408</v>
      </c>
      <c r="F46" s="1941"/>
      <c r="G46" s="1941"/>
      <c r="H46" s="80"/>
      <c r="I46" s="80"/>
      <c r="J46" s="80"/>
      <c r="K46" s="80"/>
      <c r="L46" s="80"/>
      <c r="M46" s="80"/>
      <c r="N46" s="80"/>
      <c r="O46" s="80"/>
      <c r="P46" s="80"/>
      <c r="Q46" s="80"/>
      <c r="R46" s="80"/>
      <c r="S46" s="80"/>
      <c r="T46" s="80"/>
      <c r="U46" s="80"/>
      <c r="V46" s="80"/>
      <c r="W46" s="80"/>
      <c r="X46" s="80"/>
      <c r="Y46" s="80"/>
      <c r="Z46" s="80"/>
    </row>
    <row r="47" spans="1:26" ht="18" customHeight="1">
      <c r="A47" s="15"/>
      <c r="B47" s="15"/>
      <c r="C47" s="80"/>
      <c r="D47" s="80"/>
      <c r="E47" s="96"/>
      <c r="F47" s="96"/>
      <c r="G47" s="96"/>
      <c r="H47" s="80"/>
      <c r="I47" s="80"/>
      <c r="J47" s="80"/>
      <c r="K47" s="80"/>
      <c r="L47" s="80"/>
      <c r="M47" s="80"/>
      <c r="N47" s="80"/>
      <c r="O47" s="80"/>
      <c r="P47" s="80"/>
      <c r="Q47" s="80"/>
      <c r="R47" s="80"/>
      <c r="S47" s="80"/>
      <c r="T47" s="80"/>
      <c r="U47" s="80"/>
      <c r="V47" s="80"/>
      <c r="W47" s="80"/>
      <c r="X47" s="80"/>
      <c r="Y47" s="80"/>
      <c r="Z47" s="80"/>
    </row>
    <row r="48" spans="1:26" ht="18" customHeight="1">
      <c r="A48" s="15"/>
      <c r="B48" s="2156" t="s">
        <v>2415</v>
      </c>
      <c r="C48" s="1941"/>
      <c r="D48" s="1941"/>
      <c r="E48" s="2156" t="s">
        <v>2416</v>
      </c>
      <c r="F48" s="1941"/>
      <c r="G48" s="1941"/>
      <c r="H48" s="80"/>
      <c r="I48" s="80"/>
      <c r="J48" s="80"/>
      <c r="K48" s="80"/>
      <c r="L48" s="80"/>
      <c r="M48" s="80"/>
      <c r="N48" s="80"/>
      <c r="O48" s="80"/>
      <c r="P48" s="80"/>
      <c r="Q48" s="80"/>
      <c r="R48" s="80"/>
      <c r="S48" s="80"/>
      <c r="T48" s="80"/>
      <c r="U48" s="80"/>
      <c r="V48" s="80"/>
      <c r="W48" s="80"/>
      <c r="X48" s="80"/>
      <c r="Y48" s="80"/>
      <c r="Z48" s="80"/>
    </row>
    <row r="49" spans="1:26" ht="18" customHeight="1">
      <c r="A49" s="15"/>
      <c r="B49" s="2158" t="s">
        <v>229</v>
      </c>
      <c r="C49" s="1941"/>
      <c r="D49" s="1941"/>
      <c r="E49" s="2156"/>
      <c r="F49" s="1941"/>
      <c r="G49" s="1941"/>
      <c r="H49" s="80"/>
      <c r="I49" s="80"/>
      <c r="J49" s="80"/>
      <c r="K49" s="80"/>
      <c r="L49" s="80"/>
      <c r="M49" s="80"/>
      <c r="N49" s="80"/>
      <c r="O49" s="80"/>
      <c r="P49" s="80"/>
      <c r="Q49" s="80"/>
      <c r="R49" s="80"/>
      <c r="S49" s="80"/>
      <c r="T49" s="80"/>
      <c r="U49" s="80"/>
      <c r="V49" s="80"/>
      <c r="W49" s="80"/>
      <c r="X49" s="80"/>
      <c r="Y49" s="80"/>
      <c r="Z49" s="80"/>
    </row>
    <row r="50" spans="1:26" ht="18" customHeight="1">
      <c r="A50" s="15"/>
      <c r="B50" s="1987" t="s">
        <v>146</v>
      </c>
      <c r="C50" s="1941"/>
      <c r="D50" s="1941"/>
      <c r="E50" s="1987" t="s">
        <v>2417</v>
      </c>
      <c r="F50" s="1941"/>
      <c r="G50" s="1941"/>
      <c r="H50" s="80"/>
      <c r="I50" s="80"/>
      <c r="J50" s="80"/>
      <c r="K50" s="80"/>
      <c r="L50" s="80"/>
      <c r="M50" s="80"/>
      <c r="N50" s="80"/>
      <c r="O50" s="80"/>
      <c r="P50" s="80"/>
      <c r="Q50" s="80"/>
      <c r="R50" s="80"/>
      <c r="S50" s="80"/>
      <c r="T50" s="80"/>
      <c r="U50" s="80"/>
      <c r="V50" s="80"/>
      <c r="W50" s="80"/>
      <c r="X50" s="80"/>
      <c r="Y50" s="80"/>
      <c r="Z50" s="80"/>
    </row>
    <row r="51" spans="1:26" ht="18" customHeight="1">
      <c r="A51" s="15"/>
      <c r="B51" s="1987" t="s">
        <v>148</v>
      </c>
      <c r="C51" s="1941"/>
      <c r="D51" s="1941"/>
      <c r="E51" s="1987" t="s">
        <v>2418</v>
      </c>
      <c r="F51" s="1941"/>
      <c r="G51" s="1941"/>
      <c r="H51" s="80"/>
      <c r="I51" s="80"/>
      <c r="J51" s="80"/>
      <c r="K51" s="80"/>
      <c r="L51" s="80"/>
      <c r="M51" s="80"/>
      <c r="N51" s="80"/>
      <c r="O51" s="80"/>
      <c r="P51" s="80"/>
      <c r="Q51" s="80"/>
      <c r="R51" s="80"/>
      <c r="S51" s="80"/>
      <c r="T51" s="80"/>
      <c r="U51" s="80"/>
      <c r="V51" s="80"/>
      <c r="W51" s="80"/>
      <c r="X51" s="80"/>
      <c r="Y51" s="80"/>
      <c r="Z51" s="80"/>
    </row>
    <row r="52" spans="1:26" ht="18" customHeight="1">
      <c r="A52" s="15"/>
      <c r="B52" s="1987" t="s">
        <v>150</v>
      </c>
      <c r="C52" s="1941"/>
      <c r="D52" s="1941"/>
      <c r="E52" s="1987" t="s">
        <v>2417</v>
      </c>
      <c r="F52" s="1941"/>
      <c r="G52" s="1941"/>
      <c r="H52" s="80"/>
      <c r="I52" s="80"/>
      <c r="J52" s="80"/>
      <c r="K52" s="80"/>
      <c r="L52" s="80"/>
      <c r="M52" s="80"/>
      <c r="N52" s="80"/>
      <c r="O52" s="80"/>
      <c r="P52" s="80"/>
      <c r="Q52" s="80"/>
      <c r="R52" s="80"/>
      <c r="S52" s="80"/>
      <c r="T52" s="80"/>
      <c r="U52" s="80"/>
      <c r="V52" s="80"/>
      <c r="W52" s="80"/>
      <c r="X52" s="80"/>
      <c r="Y52" s="80"/>
      <c r="Z52" s="80"/>
    </row>
    <row r="53" spans="1:26" ht="18" customHeight="1">
      <c r="A53" s="15"/>
      <c r="B53" s="1987" t="s">
        <v>152</v>
      </c>
      <c r="C53" s="1941"/>
      <c r="D53" s="1941"/>
      <c r="E53" s="1987"/>
      <c r="F53" s="1941"/>
      <c r="G53" s="1941"/>
      <c r="H53" s="80"/>
      <c r="I53" s="80"/>
      <c r="J53" s="80"/>
      <c r="K53" s="80"/>
      <c r="L53" s="80"/>
      <c r="M53" s="80"/>
      <c r="N53" s="80"/>
      <c r="O53" s="80"/>
      <c r="P53" s="80"/>
      <c r="Q53" s="80"/>
      <c r="R53" s="80"/>
      <c r="S53" s="80"/>
      <c r="T53" s="80"/>
      <c r="U53" s="80"/>
      <c r="V53" s="80"/>
      <c r="W53" s="80"/>
      <c r="X53" s="80"/>
      <c r="Y53" s="80"/>
      <c r="Z53" s="80"/>
    </row>
    <row r="54" spans="1:26" ht="18" customHeight="1">
      <c r="A54" s="15"/>
      <c r="B54" s="1987" t="s">
        <v>2419</v>
      </c>
      <c r="C54" s="1941"/>
      <c r="D54" s="1941"/>
      <c r="E54" s="1987" t="s">
        <v>2420</v>
      </c>
      <c r="F54" s="1941"/>
      <c r="G54" s="1941"/>
      <c r="H54" s="80"/>
      <c r="I54" s="80"/>
      <c r="J54" s="80"/>
      <c r="K54" s="80"/>
      <c r="L54" s="80"/>
      <c r="M54" s="80"/>
      <c r="N54" s="80"/>
      <c r="O54" s="80"/>
      <c r="P54" s="80"/>
      <c r="Q54" s="80"/>
      <c r="R54" s="80"/>
      <c r="S54" s="80"/>
      <c r="T54" s="80"/>
      <c r="U54" s="80"/>
      <c r="V54" s="80"/>
      <c r="W54" s="80"/>
      <c r="X54" s="80"/>
      <c r="Y54" s="80"/>
      <c r="Z54" s="80"/>
    </row>
    <row r="55" spans="1:26" ht="18" customHeight="1">
      <c r="A55" s="15"/>
      <c r="B55" s="1987" t="s">
        <v>2421</v>
      </c>
      <c r="C55" s="1941"/>
      <c r="D55" s="1941"/>
      <c r="E55" s="1987" t="s">
        <v>2417</v>
      </c>
      <c r="F55" s="1941"/>
      <c r="G55" s="1941"/>
      <c r="H55" s="80"/>
      <c r="I55" s="80"/>
      <c r="J55" s="80"/>
      <c r="K55" s="80"/>
      <c r="L55" s="80"/>
      <c r="M55" s="80"/>
      <c r="N55" s="80"/>
      <c r="O55" s="80"/>
      <c r="P55" s="80"/>
      <c r="Q55" s="80"/>
      <c r="R55" s="80"/>
      <c r="S55" s="80"/>
      <c r="T55" s="80"/>
      <c r="U55" s="80"/>
      <c r="V55" s="80"/>
      <c r="W55" s="80"/>
      <c r="X55" s="80"/>
      <c r="Y55" s="80"/>
      <c r="Z55" s="80"/>
    </row>
    <row r="56" spans="1:26" ht="18" customHeight="1">
      <c r="A56" s="15"/>
      <c r="B56" s="1987" t="s">
        <v>422</v>
      </c>
      <c r="C56" s="1941"/>
      <c r="D56" s="1941"/>
      <c r="E56" s="1987"/>
      <c r="F56" s="1941"/>
      <c r="G56" s="1941"/>
      <c r="H56" s="80"/>
      <c r="I56" s="80"/>
      <c r="J56" s="80"/>
      <c r="K56" s="80"/>
      <c r="L56" s="80"/>
      <c r="M56" s="80"/>
      <c r="N56" s="80"/>
      <c r="O56" s="80"/>
      <c r="P56" s="80"/>
      <c r="Q56" s="80"/>
      <c r="R56" s="80"/>
      <c r="S56" s="80"/>
      <c r="T56" s="80"/>
      <c r="U56" s="80"/>
      <c r="V56" s="80"/>
      <c r="W56" s="80"/>
      <c r="X56" s="80"/>
      <c r="Y56" s="80"/>
      <c r="Z56" s="80"/>
    </row>
    <row r="57" spans="1:26" ht="18" customHeight="1">
      <c r="A57" s="15"/>
      <c r="B57" s="1987" t="s">
        <v>2422</v>
      </c>
      <c r="C57" s="1941"/>
      <c r="D57" s="1941"/>
      <c r="E57" s="1987" t="s">
        <v>2417</v>
      </c>
      <c r="F57" s="1941"/>
      <c r="G57" s="1941"/>
      <c r="H57" s="80"/>
      <c r="I57" s="80"/>
      <c r="J57" s="80"/>
      <c r="K57" s="80"/>
      <c r="L57" s="80"/>
      <c r="M57" s="80"/>
      <c r="N57" s="80"/>
      <c r="O57" s="80"/>
      <c r="P57" s="80"/>
      <c r="Q57" s="80"/>
      <c r="R57" s="80"/>
      <c r="S57" s="80"/>
      <c r="T57" s="80"/>
      <c r="U57" s="80"/>
      <c r="V57" s="80"/>
      <c r="W57" s="80"/>
      <c r="X57" s="80"/>
      <c r="Y57" s="80"/>
      <c r="Z57" s="80"/>
    </row>
    <row r="58" spans="1:26" ht="18" customHeight="1">
      <c r="A58" s="15"/>
      <c r="B58" s="1987" t="s">
        <v>2423</v>
      </c>
      <c r="C58" s="1941"/>
      <c r="D58" s="1941"/>
      <c r="E58" s="1987" t="s">
        <v>2417</v>
      </c>
      <c r="F58" s="1941"/>
      <c r="G58" s="1941"/>
      <c r="H58" s="80"/>
      <c r="I58" s="80"/>
      <c r="J58" s="80"/>
      <c r="K58" s="80"/>
      <c r="L58" s="80"/>
      <c r="M58" s="80"/>
      <c r="N58" s="80"/>
      <c r="O58" s="80"/>
      <c r="P58" s="80"/>
      <c r="Q58" s="80"/>
      <c r="R58" s="80"/>
      <c r="S58" s="80"/>
      <c r="T58" s="80"/>
      <c r="U58" s="80"/>
      <c r="V58" s="80"/>
      <c r="W58" s="80"/>
      <c r="X58" s="80"/>
      <c r="Y58" s="80"/>
      <c r="Z58" s="80"/>
    </row>
    <row r="59" spans="1:26" ht="18" customHeight="1">
      <c r="A59" s="15"/>
      <c r="B59" s="1987" t="s">
        <v>155</v>
      </c>
      <c r="C59" s="1941"/>
      <c r="D59" s="1941"/>
      <c r="E59" s="1987" t="s">
        <v>2424</v>
      </c>
      <c r="F59" s="1941"/>
      <c r="G59" s="1941"/>
      <c r="H59" s="80"/>
      <c r="I59" s="80"/>
      <c r="J59" s="80"/>
      <c r="K59" s="80"/>
      <c r="L59" s="80"/>
      <c r="M59" s="80"/>
      <c r="N59" s="80"/>
      <c r="O59" s="80"/>
      <c r="P59" s="80"/>
      <c r="Q59" s="80"/>
      <c r="R59" s="80"/>
      <c r="S59" s="80"/>
      <c r="T59" s="80"/>
      <c r="U59" s="80"/>
      <c r="V59" s="80"/>
      <c r="W59" s="80"/>
      <c r="X59" s="80"/>
      <c r="Y59" s="80"/>
      <c r="Z59" s="80"/>
    </row>
    <row r="60" spans="1:26" ht="32.25" customHeight="1">
      <c r="A60" s="15"/>
      <c r="B60" s="1987" t="s">
        <v>2425</v>
      </c>
      <c r="C60" s="1941"/>
      <c r="D60" s="1941"/>
      <c r="E60" s="1987" t="s">
        <v>2417</v>
      </c>
      <c r="F60" s="1941"/>
      <c r="G60" s="1941"/>
      <c r="H60" s="80"/>
      <c r="I60" s="80"/>
      <c r="J60" s="80"/>
      <c r="K60" s="80"/>
      <c r="L60" s="80"/>
      <c r="M60" s="80"/>
      <c r="N60" s="80"/>
      <c r="O60" s="80"/>
      <c r="P60" s="80"/>
      <c r="Q60" s="80"/>
      <c r="R60" s="80"/>
      <c r="S60" s="80"/>
      <c r="T60" s="80"/>
      <c r="U60" s="80"/>
      <c r="V60" s="80"/>
      <c r="W60" s="80"/>
      <c r="X60" s="80"/>
      <c r="Y60" s="80"/>
      <c r="Z60" s="80"/>
    </row>
    <row r="61" spans="1:26" ht="32.25" customHeight="1">
      <c r="A61" s="15"/>
      <c r="B61" s="80"/>
      <c r="C61" s="80"/>
      <c r="D61" s="80"/>
      <c r="E61" s="80"/>
      <c r="F61" s="80"/>
      <c r="G61" s="80"/>
      <c r="H61" s="80"/>
      <c r="I61" s="80"/>
      <c r="J61" s="80"/>
      <c r="K61" s="80"/>
      <c r="L61" s="80"/>
      <c r="M61" s="80"/>
      <c r="N61" s="80"/>
      <c r="O61" s="80"/>
      <c r="P61" s="80"/>
      <c r="Q61" s="80"/>
      <c r="R61" s="80"/>
      <c r="S61" s="80"/>
      <c r="T61" s="80"/>
      <c r="U61" s="80"/>
      <c r="V61" s="80"/>
      <c r="W61" s="80"/>
      <c r="X61" s="80"/>
      <c r="Y61" s="80"/>
      <c r="Z61" s="80"/>
    </row>
    <row r="62" spans="1:26" ht="15.75" customHeight="1">
      <c r="A62" s="82"/>
      <c r="B62" s="83"/>
      <c r="C62" s="83"/>
      <c r="D62" s="83"/>
      <c r="E62" s="80"/>
      <c r="F62" s="80"/>
      <c r="G62" s="80"/>
      <c r="H62" s="80"/>
      <c r="I62" s="80"/>
      <c r="J62" s="80"/>
      <c r="K62" s="80"/>
      <c r="L62" s="80"/>
      <c r="M62" s="80"/>
      <c r="N62" s="80"/>
      <c r="O62" s="80"/>
      <c r="P62" s="80"/>
      <c r="Q62" s="80"/>
      <c r="R62" s="80"/>
      <c r="S62" s="80"/>
      <c r="T62" s="80"/>
      <c r="U62" s="80"/>
      <c r="V62" s="80"/>
      <c r="W62" s="80"/>
      <c r="X62" s="80"/>
      <c r="Y62" s="80"/>
      <c r="Z62" s="80"/>
    </row>
    <row r="63" spans="1:26" ht="15.75" customHeight="1">
      <c r="A63" s="76" t="s">
        <v>591</v>
      </c>
      <c r="B63" s="77"/>
      <c r="C63" s="77"/>
      <c r="D63" s="77"/>
      <c r="E63" s="78"/>
      <c r="F63" s="78"/>
      <c r="G63" s="78"/>
      <c r="H63" s="80"/>
      <c r="I63" s="80"/>
      <c r="J63" s="80"/>
      <c r="K63" s="80"/>
      <c r="L63" s="80"/>
      <c r="M63" s="80"/>
      <c r="N63" s="80"/>
      <c r="O63" s="80"/>
      <c r="P63" s="80"/>
      <c r="Q63" s="80"/>
      <c r="R63" s="80"/>
      <c r="S63" s="80"/>
      <c r="T63" s="80"/>
      <c r="U63" s="80"/>
      <c r="V63" s="80"/>
      <c r="W63" s="80"/>
      <c r="X63" s="80"/>
      <c r="Y63" s="80"/>
      <c r="Z63" s="80"/>
    </row>
    <row r="64" spans="1:26" ht="15.75" customHeight="1">
      <c r="A64" s="82"/>
      <c r="B64" s="83"/>
      <c r="C64" s="83"/>
      <c r="D64" s="83"/>
      <c r="E64" s="80"/>
      <c r="F64" s="80"/>
      <c r="G64" s="80"/>
      <c r="H64" s="80"/>
      <c r="I64" s="80"/>
      <c r="J64" s="80"/>
      <c r="K64" s="80"/>
      <c r="L64" s="80"/>
      <c r="M64" s="80"/>
      <c r="N64" s="80"/>
      <c r="O64" s="80"/>
      <c r="P64" s="80"/>
      <c r="Q64" s="80"/>
      <c r="R64" s="80"/>
      <c r="S64" s="80"/>
      <c r="T64" s="80"/>
      <c r="U64" s="80"/>
      <c r="V64" s="80"/>
      <c r="W64" s="80"/>
      <c r="X64" s="80"/>
      <c r="Y64" s="80"/>
      <c r="Z64" s="80"/>
    </row>
    <row r="65" spans="1:26" ht="18" customHeight="1">
      <c r="A65" s="80"/>
      <c r="B65" s="2156" t="s">
        <v>2415</v>
      </c>
      <c r="C65" s="1941"/>
      <c r="D65" s="1941"/>
      <c r="E65" s="2156" t="s">
        <v>2416</v>
      </c>
      <c r="F65" s="1941"/>
      <c r="G65" s="1941"/>
      <c r="H65" s="80"/>
      <c r="I65" s="80"/>
      <c r="J65" s="80"/>
      <c r="K65" s="80"/>
      <c r="L65" s="80"/>
      <c r="M65" s="80"/>
      <c r="N65" s="80"/>
      <c r="O65" s="80"/>
      <c r="P65" s="80"/>
      <c r="Q65" s="80"/>
      <c r="R65" s="80"/>
      <c r="S65" s="80"/>
      <c r="T65" s="80"/>
      <c r="U65" s="80"/>
      <c r="V65" s="80"/>
      <c r="W65" s="80"/>
      <c r="X65" s="80"/>
      <c r="Y65" s="80"/>
      <c r="Z65" s="80"/>
    </row>
    <row r="66" spans="1:26" ht="18" customHeight="1">
      <c r="A66" s="15"/>
      <c r="B66" s="1987" t="s">
        <v>2426</v>
      </c>
      <c r="C66" s="1941"/>
      <c r="D66" s="1941"/>
      <c r="E66" s="1987"/>
      <c r="F66" s="1941"/>
      <c r="G66" s="1941"/>
      <c r="H66" s="80"/>
      <c r="I66" s="80"/>
      <c r="J66" s="80"/>
      <c r="K66" s="80"/>
      <c r="L66" s="80"/>
      <c r="M66" s="80"/>
      <c r="N66" s="80"/>
      <c r="O66" s="80"/>
      <c r="P66" s="80"/>
      <c r="Q66" s="80"/>
      <c r="R66" s="80"/>
      <c r="S66" s="80"/>
      <c r="T66" s="80"/>
      <c r="U66" s="80"/>
      <c r="V66" s="80"/>
      <c r="W66" s="80"/>
      <c r="X66" s="80"/>
      <c r="Y66" s="80"/>
      <c r="Z66" s="80"/>
    </row>
    <row r="67" spans="1:26" ht="33.75" customHeight="1">
      <c r="A67" s="15"/>
      <c r="B67" s="1987" t="s">
        <v>2427</v>
      </c>
      <c r="C67" s="1941"/>
      <c r="D67" s="1941"/>
      <c r="E67" s="1987" t="s">
        <v>2428</v>
      </c>
      <c r="F67" s="1941"/>
      <c r="G67" s="1941"/>
      <c r="H67" s="80"/>
      <c r="I67" s="80"/>
      <c r="J67" s="80"/>
      <c r="K67" s="80"/>
      <c r="L67" s="80"/>
      <c r="M67" s="80"/>
      <c r="N67" s="80"/>
      <c r="O67" s="80"/>
      <c r="P67" s="80"/>
      <c r="Q67" s="80"/>
      <c r="R67" s="80"/>
      <c r="S67" s="80"/>
      <c r="T67" s="80"/>
      <c r="U67" s="80"/>
      <c r="V67" s="80"/>
      <c r="W67" s="80"/>
      <c r="X67" s="80"/>
      <c r="Y67" s="80"/>
      <c r="Z67" s="80"/>
    </row>
    <row r="68" spans="1:26" ht="18" customHeight="1">
      <c r="A68" s="80"/>
      <c r="B68" s="1987" t="s">
        <v>2429</v>
      </c>
      <c r="C68" s="1941"/>
      <c r="D68" s="1941"/>
      <c r="E68" s="1987" t="s">
        <v>2417</v>
      </c>
      <c r="F68" s="1941"/>
      <c r="G68" s="1941"/>
      <c r="H68" s="80"/>
      <c r="I68" s="80"/>
      <c r="J68" s="80"/>
      <c r="K68" s="80"/>
      <c r="L68" s="80"/>
      <c r="M68" s="80"/>
      <c r="N68" s="80"/>
      <c r="O68" s="80"/>
      <c r="P68" s="80"/>
      <c r="Q68" s="80"/>
      <c r="R68" s="80"/>
      <c r="S68" s="80"/>
      <c r="T68" s="80"/>
      <c r="U68" s="80"/>
      <c r="V68" s="80"/>
      <c r="W68" s="80"/>
      <c r="X68" s="80"/>
      <c r="Y68" s="80"/>
      <c r="Z68" s="80"/>
    </row>
    <row r="69" spans="1:26" ht="18" customHeight="1">
      <c r="A69" s="80"/>
      <c r="B69" s="1987" t="s">
        <v>2430</v>
      </c>
      <c r="C69" s="1941"/>
      <c r="D69" s="1941"/>
      <c r="E69" s="1987"/>
      <c r="F69" s="1941"/>
      <c r="G69" s="1941"/>
      <c r="H69" s="80"/>
      <c r="I69" s="80"/>
      <c r="J69" s="80"/>
      <c r="K69" s="80"/>
      <c r="L69" s="80"/>
      <c r="M69" s="80"/>
      <c r="N69" s="80"/>
      <c r="O69" s="80"/>
      <c r="P69" s="80"/>
      <c r="Q69" s="80"/>
      <c r="R69" s="80"/>
      <c r="S69" s="80"/>
      <c r="T69" s="80"/>
      <c r="U69" s="80"/>
      <c r="V69" s="80"/>
      <c r="W69" s="80"/>
      <c r="X69" s="80"/>
      <c r="Y69" s="80"/>
      <c r="Z69" s="80"/>
    </row>
    <row r="70" spans="1:26" ht="27" customHeight="1">
      <c r="A70" s="80"/>
      <c r="B70" s="1987" t="s">
        <v>2431</v>
      </c>
      <c r="C70" s="1941"/>
      <c r="D70" s="1941"/>
      <c r="E70" s="1987" t="s">
        <v>2432</v>
      </c>
      <c r="F70" s="1941"/>
      <c r="G70" s="1941"/>
      <c r="H70" s="80"/>
      <c r="I70" s="80"/>
      <c r="J70" s="80"/>
      <c r="K70" s="80"/>
      <c r="L70" s="80"/>
      <c r="M70" s="80"/>
      <c r="N70" s="80"/>
      <c r="O70" s="80"/>
      <c r="P70" s="80"/>
      <c r="Q70" s="80"/>
      <c r="R70" s="80"/>
      <c r="S70" s="80"/>
      <c r="T70" s="80"/>
      <c r="U70" s="80"/>
      <c r="V70" s="80"/>
      <c r="W70" s="80"/>
      <c r="X70" s="80"/>
      <c r="Y70" s="80"/>
      <c r="Z70" s="80"/>
    </row>
    <row r="71" spans="1:26" ht="18" customHeight="1">
      <c r="A71" s="80"/>
      <c r="B71" s="1987" t="s">
        <v>2433</v>
      </c>
      <c r="C71" s="1941"/>
      <c r="D71" s="1941"/>
      <c r="E71" s="1987" t="s">
        <v>2434</v>
      </c>
      <c r="F71" s="1941"/>
      <c r="G71" s="1941"/>
      <c r="H71" s="80"/>
      <c r="I71" s="80"/>
      <c r="J71" s="80"/>
      <c r="K71" s="80"/>
      <c r="L71" s="80"/>
      <c r="M71" s="80"/>
      <c r="N71" s="80"/>
      <c r="O71" s="80"/>
      <c r="P71" s="80"/>
      <c r="Q71" s="80"/>
      <c r="R71" s="80"/>
      <c r="S71" s="80"/>
      <c r="T71" s="80"/>
      <c r="U71" s="80"/>
      <c r="V71" s="80"/>
      <c r="W71" s="80"/>
      <c r="X71" s="80"/>
      <c r="Y71" s="80"/>
      <c r="Z71" s="80"/>
    </row>
    <row r="72" spans="1:26" ht="17.25" customHeight="1">
      <c r="A72" s="80"/>
      <c r="B72" s="1987" t="s">
        <v>2435</v>
      </c>
      <c r="C72" s="1941"/>
      <c r="D72" s="1941"/>
      <c r="E72" s="1987" t="s">
        <v>2436</v>
      </c>
      <c r="F72" s="1941"/>
      <c r="G72" s="1941"/>
      <c r="H72" s="80"/>
      <c r="I72" s="80"/>
      <c r="J72" s="80"/>
      <c r="K72" s="80"/>
      <c r="L72" s="80"/>
      <c r="M72" s="80"/>
      <c r="N72" s="80"/>
      <c r="O72" s="80"/>
      <c r="P72" s="80"/>
      <c r="Q72" s="80"/>
      <c r="R72" s="80"/>
      <c r="S72" s="80"/>
      <c r="T72" s="80"/>
      <c r="U72" s="80"/>
      <c r="V72" s="80"/>
      <c r="W72" s="80"/>
      <c r="X72" s="80"/>
      <c r="Y72" s="80"/>
      <c r="Z72" s="80"/>
    </row>
    <row r="73" spans="1:26" ht="18" customHeight="1">
      <c r="A73" s="80"/>
      <c r="B73" s="1987" t="s">
        <v>2391</v>
      </c>
      <c r="C73" s="1941"/>
      <c r="D73" s="1941"/>
      <c r="E73" s="1987" t="s">
        <v>2417</v>
      </c>
      <c r="F73" s="1941"/>
      <c r="G73" s="1941"/>
      <c r="H73" s="80"/>
      <c r="I73" s="80"/>
      <c r="J73" s="80"/>
      <c r="K73" s="80"/>
      <c r="L73" s="80"/>
      <c r="M73" s="80"/>
      <c r="N73" s="80"/>
      <c r="O73" s="80"/>
      <c r="P73" s="80"/>
      <c r="Q73" s="80"/>
      <c r="R73" s="80"/>
      <c r="S73" s="80"/>
      <c r="T73" s="80"/>
      <c r="U73" s="80"/>
      <c r="V73" s="80"/>
      <c r="W73" s="80"/>
      <c r="X73" s="80"/>
      <c r="Y73" s="80"/>
      <c r="Z73" s="80"/>
    </row>
    <row r="74" spans="1:26" ht="18" customHeight="1">
      <c r="A74" s="80"/>
      <c r="B74" s="1987" t="s">
        <v>156</v>
      </c>
      <c r="C74" s="1941"/>
      <c r="D74" s="1941"/>
      <c r="E74" s="1987" t="s">
        <v>2417</v>
      </c>
      <c r="F74" s="1941"/>
      <c r="G74" s="1941"/>
      <c r="H74" s="80"/>
      <c r="I74" s="80"/>
      <c r="J74" s="80"/>
      <c r="K74" s="80"/>
      <c r="L74" s="80"/>
      <c r="M74" s="80"/>
      <c r="N74" s="80"/>
      <c r="O74" s="80"/>
      <c r="P74" s="80"/>
      <c r="Q74" s="80"/>
      <c r="R74" s="80"/>
      <c r="S74" s="80"/>
      <c r="T74" s="80"/>
      <c r="U74" s="80"/>
      <c r="V74" s="80"/>
      <c r="W74" s="80"/>
      <c r="X74" s="80"/>
      <c r="Y74" s="80"/>
      <c r="Z74" s="80"/>
    </row>
    <row r="75" spans="1:26" ht="18" customHeight="1">
      <c r="A75" s="80"/>
      <c r="B75" s="2158" t="s">
        <v>230</v>
      </c>
      <c r="C75" s="1941"/>
      <c r="D75" s="1941"/>
      <c r="E75" s="1987"/>
      <c r="F75" s="1941"/>
      <c r="G75" s="1941"/>
      <c r="H75" s="80"/>
      <c r="I75" s="80"/>
      <c r="J75" s="80"/>
      <c r="K75" s="80"/>
      <c r="L75" s="80"/>
      <c r="M75" s="80"/>
      <c r="N75" s="80"/>
      <c r="O75" s="80"/>
      <c r="P75" s="80"/>
      <c r="Q75" s="80"/>
      <c r="R75" s="80"/>
      <c r="S75" s="80"/>
      <c r="T75" s="80"/>
      <c r="U75" s="80"/>
      <c r="V75" s="80"/>
      <c r="W75" s="80"/>
      <c r="X75" s="80"/>
      <c r="Y75" s="80"/>
      <c r="Z75" s="80"/>
    </row>
    <row r="76" spans="1:26" ht="18" customHeight="1">
      <c r="A76" s="80"/>
      <c r="B76" s="1987" t="s">
        <v>2392</v>
      </c>
      <c r="C76" s="1941"/>
      <c r="D76" s="1941"/>
      <c r="E76" s="1987" t="s">
        <v>2417</v>
      </c>
      <c r="F76" s="1941"/>
      <c r="G76" s="1941"/>
      <c r="H76" s="80"/>
      <c r="I76" s="80"/>
      <c r="J76" s="80"/>
      <c r="K76" s="80"/>
      <c r="L76" s="80"/>
      <c r="M76" s="80"/>
      <c r="N76" s="80"/>
      <c r="O76" s="80"/>
      <c r="P76" s="80"/>
      <c r="Q76" s="80"/>
      <c r="R76" s="80"/>
      <c r="S76" s="80"/>
      <c r="T76" s="80"/>
      <c r="U76" s="80"/>
      <c r="V76" s="80"/>
      <c r="W76" s="80"/>
      <c r="X76" s="80"/>
      <c r="Y76" s="80"/>
      <c r="Z76" s="80"/>
    </row>
    <row r="77" spans="1:26" ht="18" customHeight="1">
      <c r="A77" s="80"/>
      <c r="B77" s="1987" t="s">
        <v>540</v>
      </c>
      <c r="C77" s="1941"/>
      <c r="D77" s="1941"/>
      <c r="E77" s="1987" t="s">
        <v>2417</v>
      </c>
      <c r="F77" s="1941"/>
      <c r="G77" s="1941"/>
      <c r="H77" s="80"/>
      <c r="I77" s="80"/>
      <c r="J77" s="80"/>
      <c r="K77" s="80"/>
      <c r="L77" s="80"/>
      <c r="M77" s="80"/>
      <c r="N77" s="80"/>
      <c r="O77" s="80"/>
      <c r="P77" s="80"/>
      <c r="Q77" s="80"/>
      <c r="R77" s="80"/>
      <c r="S77" s="80"/>
      <c r="T77" s="80"/>
      <c r="U77" s="80"/>
      <c r="V77" s="80"/>
      <c r="W77" s="80"/>
      <c r="X77" s="80"/>
      <c r="Y77" s="80"/>
      <c r="Z77" s="80"/>
    </row>
    <row r="78" spans="1:26" ht="18" customHeight="1">
      <c r="A78" s="80"/>
      <c r="B78" s="1987" t="s">
        <v>2437</v>
      </c>
      <c r="C78" s="1941"/>
      <c r="D78" s="1941"/>
      <c r="E78" s="1987"/>
      <c r="F78" s="1941"/>
      <c r="G78" s="1941"/>
      <c r="H78" s="80"/>
      <c r="I78" s="80"/>
      <c r="J78" s="80"/>
      <c r="K78" s="80"/>
      <c r="L78" s="80"/>
      <c r="M78" s="80"/>
      <c r="N78" s="80"/>
      <c r="O78" s="80"/>
      <c r="P78" s="80"/>
      <c r="Q78" s="80"/>
      <c r="R78" s="80"/>
      <c r="S78" s="80"/>
      <c r="T78" s="80"/>
      <c r="U78" s="80"/>
      <c r="V78" s="80"/>
      <c r="W78" s="80"/>
      <c r="X78" s="80"/>
      <c r="Y78" s="80"/>
      <c r="Z78" s="80"/>
    </row>
    <row r="79" spans="1:26" ht="41.25" customHeight="1">
      <c r="A79" s="80"/>
      <c r="B79" s="1987" t="s">
        <v>2438</v>
      </c>
      <c r="C79" s="1941"/>
      <c r="D79" s="1941"/>
      <c r="E79" s="1987" t="s">
        <v>2439</v>
      </c>
      <c r="F79" s="1941"/>
      <c r="G79" s="1941"/>
      <c r="H79" s="80"/>
      <c r="I79" s="80"/>
      <c r="J79" s="80"/>
      <c r="K79" s="80"/>
      <c r="L79" s="80"/>
      <c r="M79" s="80"/>
      <c r="N79" s="80"/>
      <c r="O79" s="80"/>
      <c r="P79" s="80"/>
      <c r="Q79" s="80"/>
      <c r="R79" s="80"/>
      <c r="S79" s="80"/>
      <c r="T79" s="80"/>
      <c r="U79" s="80"/>
      <c r="V79" s="80"/>
      <c r="W79" s="80"/>
      <c r="X79" s="80"/>
      <c r="Y79" s="80"/>
      <c r="Z79" s="80"/>
    </row>
    <row r="80" spans="1:26" ht="18" customHeight="1">
      <c r="A80" s="80"/>
      <c r="B80" s="1987" t="s">
        <v>2440</v>
      </c>
      <c r="C80" s="1941"/>
      <c r="D80" s="1941"/>
      <c r="E80" s="1987" t="s">
        <v>2417</v>
      </c>
      <c r="F80" s="1941"/>
      <c r="G80" s="1941"/>
      <c r="H80" s="80"/>
      <c r="I80" s="80"/>
      <c r="J80" s="80"/>
      <c r="K80" s="80"/>
      <c r="L80" s="80"/>
      <c r="M80" s="80"/>
      <c r="N80" s="80"/>
      <c r="O80" s="80"/>
      <c r="P80" s="80"/>
      <c r="Q80" s="80"/>
      <c r="R80" s="80"/>
      <c r="S80" s="80"/>
      <c r="T80" s="80"/>
      <c r="U80" s="80"/>
      <c r="V80" s="80"/>
      <c r="W80" s="80"/>
      <c r="X80" s="80"/>
      <c r="Y80" s="80"/>
      <c r="Z80" s="80"/>
    </row>
    <row r="81" spans="1:26" ht="43.5" customHeight="1">
      <c r="A81" s="80"/>
      <c r="B81" s="1987" t="s">
        <v>193</v>
      </c>
      <c r="C81" s="1941"/>
      <c r="D81" s="1941"/>
      <c r="E81" s="1987" t="s">
        <v>2441</v>
      </c>
      <c r="F81" s="1941"/>
      <c r="G81" s="1941"/>
      <c r="H81" s="80"/>
      <c r="I81" s="80"/>
      <c r="J81" s="80"/>
      <c r="K81" s="80"/>
      <c r="L81" s="80"/>
      <c r="M81" s="80"/>
      <c r="N81" s="80"/>
      <c r="O81" s="80"/>
      <c r="P81" s="80"/>
      <c r="Q81" s="80"/>
      <c r="R81" s="80"/>
      <c r="S81" s="80"/>
      <c r="T81" s="80"/>
      <c r="U81" s="80"/>
      <c r="V81" s="80"/>
      <c r="W81" s="80"/>
      <c r="X81" s="80"/>
      <c r="Y81" s="80"/>
      <c r="Z81" s="80"/>
    </row>
    <row r="82" spans="1:26" ht="18" customHeight="1">
      <c r="A82" s="80"/>
      <c r="B82" s="1987" t="s">
        <v>200</v>
      </c>
      <c r="C82" s="1941"/>
      <c r="D82" s="1941"/>
      <c r="E82" s="1987"/>
      <c r="F82" s="1941"/>
      <c r="G82" s="1941"/>
      <c r="H82" s="80"/>
      <c r="I82" s="80"/>
      <c r="J82" s="80"/>
      <c r="K82" s="80"/>
      <c r="L82" s="80"/>
      <c r="M82" s="80"/>
      <c r="N82" s="80"/>
      <c r="O82" s="80"/>
      <c r="P82" s="80"/>
      <c r="Q82" s="80"/>
      <c r="R82" s="80"/>
      <c r="S82" s="80"/>
      <c r="T82" s="80"/>
      <c r="U82" s="80"/>
      <c r="V82" s="80"/>
      <c r="W82" s="80"/>
      <c r="X82" s="80"/>
      <c r="Y82" s="80"/>
      <c r="Z82" s="80"/>
    </row>
    <row r="83" spans="1:26" ht="18" customHeight="1">
      <c r="A83" s="80"/>
      <c r="B83" s="1987" t="s">
        <v>2442</v>
      </c>
      <c r="C83" s="1941"/>
      <c r="D83" s="1941"/>
      <c r="E83" s="1987" t="s">
        <v>2417</v>
      </c>
      <c r="F83" s="1941"/>
      <c r="G83" s="1941"/>
      <c r="H83" s="80"/>
      <c r="I83" s="80"/>
      <c r="J83" s="80"/>
      <c r="K83" s="80"/>
      <c r="L83" s="80"/>
      <c r="M83" s="80"/>
      <c r="N83" s="80"/>
      <c r="O83" s="80"/>
      <c r="P83" s="80"/>
      <c r="Q83" s="80"/>
      <c r="R83" s="80"/>
      <c r="S83" s="80"/>
      <c r="T83" s="80"/>
      <c r="U83" s="80"/>
      <c r="V83" s="80"/>
      <c r="W83" s="80"/>
      <c r="X83" s="80"/>
      <c r="Y83" s="80"/>
      <c r="Z83" s="80"/>
    </row>
    <row r="84" spans="1:26" ht="26.25" customHeight="1">
      <c r="A84" s="80"/>
      <c r="B84" s="1987" t="s">
        <v>2443</v>
      </c>
      <c r="C84" s="1941"/>
      <c r="D84" s="1941"/>
      <c r="E84" s="1987" t="s">
        <v>2444</v>
      </c>
      <c r="F84" s="1941"/>
      <c r="G84" s="1941"/>
      <c r="H84" s="80"/>
      <c r="I84" s="80"/>
      <c r="J84" s="80"/>
      <c r="K84" s="80"/>
      <c r="L84" s="80"/>
      <c r="M84" s="80"/>
      <c r="N84" s="80"/>
      <c r="O84" s="80"/>
      <c r="P84" s="80"/>
      <c r="Q84" s="80"/>
      <c r="R84" s="80"/>
      <c r="S84" s="80"/>
      <c r="T84" s="80"/>
      <c r="U84" s="80"/>
      <c r="V84" s="80"/>
      <c r="W84" s="80"/>
      <c r="X84" s="80"/>
      <c r="Y84" s="80"/>
      <c r="Z84" s="80"/>
    </row>
    <row r="85" spans="1:26" ht="18" customHeight="1">
      <c r="A85" s="80"/>
      <c r="B85" s="80"/>
      <c r="C85" s="80"/>
      <c r="D85" s="80"/>
      <c r="E85" s="96"/>
      <c r="F85" s="96"/>
      <c r="G85" s="96"/>
      <c r="H85" s="80"/>
      <c r="I85" s="80"/>
      <c r="J85" s="80"/>
      <c r="K85" s="80"/>
      <c r="L85" s="80"/>
      <c r="M85" s="80"/>
      <c r="N85" s="80"/>
      <c r="O85" s="80"/>
      <c r="P85" s="80"/>
      <c r="Q85" s="80"/>
      <c r="R85" s="80"/>
      <c r="S85" s="80"/>
      <c r="T85" s="80"/>
      <c r="U85" s="80"/>
      <c r="V85" s="80"/>
      <c r="W85" s="80"/>
      <c r="X85" s="80"/>
      <c r="Y85" s="80"/>
      <c r="Z85" s="80"/>
    </row>
    <row r="86" spans="1:26" ht="41.25" customHeight="1">
      <c r="A86" s="80"/>
      <c r="B86" s="1995" t="s">
        <v>2445</v>
      </c>
      <c r="C86" s="1949"/>
      <c r="D86" s="1949"/>
      <c r="E86" s="1949"/>
      <c r="F86" s="1949"/>
      <c r="G86" s="1950"/>
      <c r="H86" s="80"/>
      <c r="I86" s="80"/>
      <c r="J86" s="80"/>
      <c r="K86" s="80"/>
      <c r="L86" s="80"/>
      <c r="M86" s="80"/>
      <c r="N86" s="80"/>
      <c r="O86" s="80"/>
      <c r="P86" s="80"/>
      <c r="Q86" s="80"/>
      <c r="R86" s="80"/>
      <c r="S86" s="80"/>
      <c r="T86" s="80"/>
      <c r="U86" s="80"/>
      <c r="V86" s="80"/>
      <c r="W86" s="80"/>
      <c r="X86" s="80"/>
      <c r="Y86" s="80"/>
      <c r="Z86" s="80"/>
    </row>
    <row r="87" spans="1:26" ht="18" customHeight="1">
      <c r="A87" s="80"/>
      <c r="B87" s="80"/>
      <c r="C87" s="80"/>
      <c r="D87" s="80"/>
      <c r="E87" s="96"/>
      <c r="F87" s="96"/>
      <c r="G87" s="96"/>
      <c r="H87" s="80"/>
      <c r="I87" s="80"/>
      <c r="J87" s="80"/>
      <c r="K87" s="80"/>
      <c r="L87" s="80"/>
      <c r="M87" s="80"/>
      <c r="N87" s="80"/>
      <c r="O87" s="80"/>
      <c r="P87" s="80"/>
      <c r="Q87" s="80"/>
      <c r="R87" s="80"/>
      <c r="S87" s="80"/>
      <c r="T87" s="80"/>
      <c r="U87" s="80"/>
      <c r="V87" s="80"/>
      <c r="W87" s="80"/>
      <c r="X87" s="80"/>
      <c r="Y87" s="80"/>
      <c r="Z87" s="80"/>
    </row>
    <row r="88" spans="1:26" ht="18" customHeight="1">
      <c r="A88" s="9">
        <v>2.2000000000000002</v>
      </c>
      <c r="B88" s="244" t="s">
        <v>2446</v>
      </c>
      <c r="C88" s="261"/>
      <c r="D88" s="261"/>
      <c r="E88" s="383"/>
      <c r="F88" s="383"/>
      <c r="G88" s="383"/>
      <c r="H88" s="261"/>
      <c r="I88" s="261"/>
      <c r="J88" s="261"/>
      <c r="K88" s="261"/>
      <c r="L88" s="261"/>
      <c r="M88" s="261"/>
      <c r="N88" s="261"/>
      <c r="O88" s="261"/>
      <c r="P88" s="261"/>
      <c r="Q88" s="261"/>
      <c r="R88" s="261"/>
      <c r="S88" s="261"/>
      <c r="T88" s="261"/>
      <c r="U88" s="261"/>
      <c r="V88" s="261"/>
      <c r="W88" s="261"/>
      <c r="X88" s="261"/>
      <c r="Y88" s="261"/>
      <c r="Z88" s="261"/>
    </row>
    <row r="89" spans="1:26" ht="18" customHeight="1">
      <c r="A89" s="15"/>
      <c r="B89" s="15"/>
      <c r="C89" s="80"/>
      <c r="D89" s="80"/>
      <c r="E89" s="96"/>
      <c r="F89" s="96"/>
      <c r="G89" s="96"/>
      <c r="H89" s="80"/>
      <c r="I89" s="80"/>
      <c r="J89" s="80"/>
      <c r="K89" s="80"/>
      <c r="L89" s="80"/>
      <c r="M89" s="80"/>
      <c r="N89" s="80"/>
      <c r="O89" s="80"/>
      <c r="P89" s="80"/>
      <c r="Q89" s="80"/>
      <c r="R89" s="80"/>
      <c r="S89" s="80"/>
      <c r="T89" s="80"/>
      <c r="U89" s="80"/>
      <c r="V89" s="80"/>
      <c r="W89" s="80"/>
      <c r="X89" s="80"/>
      <c r="Y89" s="80"/>
      <c r="Z89" s="80"/>
    </row>
    <row r="90" spans="1:26" ht="40.5" customHeight="1">
      <c r="A90" s="15"/>
      <c r="B90" s="1995" t="s">
        <v>2447</v>
      </c>
      <c r="C90" s="1949"/>
      <c r="D90" s="1949"/>
      <c r="E90" s="1949"/>
      <c r="F90" s="1949"/>
      <c r="G90" s="1950"/>
      <c r="H90" s="80"/>
      <c r="I90" s="80"/>
      <c r="J90" s="80"/>
      <c r="K90" s="80"/>
      <c r="L90" s="80"/>
      <c r="M90" s="80"/>
      <c r="N90" s="80"/>
      <c r="O90" s="80"/>
      <c r="P90" s="80"/>
      <c r="Q90" s="80"/>
      <c r="R90" s="80"/>
      <c r="S90" s="80"/>
      <c r="T90" s="80"/>
      <c r="U90" s="80"/>
      <c r="V90" s="80"/>
      <c r="W90" s="80"/>
      <c r="X90" s="80"/>
      <c r="Y90" s="80"/>
      <c r="Z90" s="80"/>
    </row>
    <row r="91" spans="1:26" ht="18" customHeight="1">
      <c r="A91" s="15"/>
      <c r="B91" s="15"/>
      <c r="C91" s="80"/>
      <c r="D91" s="80"/>
      <c r="E91" s="96"/>
      <c r="F91" s="96"/>
      <c r="G91" s="96"/>
      <c r="H91" s="80"/>
      <c r="I91" s="80"/>
      <c r="J91" s="80"/>
      <c r="K91" s="80"/>
      <c r="L91" s="80"/>
      <c r="M91" s="80"/>
      <c r="N91" s="80"/>
      <c r="O91" s="80"/>
      <c r="P91" s="80"/>
      <c r="Q91" s="80"/>
      <c r="R91" s="80"/>
      <c r="S91" s="80"/>
      <c r="T91" s="80"/>
      <c r="U91" s="80"/>
      <c r="V91" s="80"/>
      <c r="W91" s="80"/>
      <c r="X91" s="80"/>
      <c r="Y91" s="80"/>
      <c r="Z91" s="80"/>
    </row>
    <row r="92" spans="1:26" ht="18" customHeight="1">
      <c r="A92" s="859">
        <v>2.2999999999999998</v>
      </c>
      <c r="B92" s="9" t="s">
        <v>2448</v>
      </c>
      <c r="C92" s="90"/>
      <c r="D92" s="90"/>
      <c r="E92" s="102"/>
      <c r="F92" s="102"/>
      <c r="G92" s="102"/>
      <c r="H92" s="90"/>
      <c r="I92" s="90"/>
      <c r="J92" s="90"/>
      <c r="K92" s="90"/>
      <c r="L92" s="90"/>
      <c r="M92" s="90"/>
      <c r="N92" s="90"/>
      <c r="O92" s="90"/>
      <c r="P92" s="90"/>
      <c r="Q92" s="90"/>
      <c r="R92" s="90"/>
      <c r="S92" s="90"/>
      <c r="T92" s="90"/>
      <c r="U92" s="90"/>
      <c r="V92" s="90"/>
      <c r="W92" s="90"/>
      <c r="X92" s="90"/>
      <c r="Y92" s="90"/>
      <c r="Z92" s="90"/>
    </row>
    <row r="93" spans="1:26" ht="18" customHeight="1">
      <c r="A93" s="15"/>
      <c r="B93" s="15"/>
      <c r="C93" s="80"/>
      <c r="D93" s="80"/>
      <c r="E93" s="96"/>
      <c r="F93" s="96"/>
      <c r="G93" s="96"/>
      <c r="H93" s="80"/>
      <c r="I93" s="80"/>
      <c r="J93" s="80"/>
      <c r="K93" s="80"/>
      <c r="L93" s="80"/>
      <c r="M93" s="80"/>
      <c r="N93" s="80"/>
      <c r="O93" s="80"/>
      <c r="P93" s="80"/>
      <c r="Q93" s="80"/>
      <c r="R93" s="80"/>
      <c r="S93" s="80"/>
      <c r="T93" s="80"/>
      <c r="U93" s="80"/>
      <c r="V93" s="80"/>
      <c r="W93" s="80"/>
      <c r="X93" s="80"/>
      <c r="Y93" s="80"/>
      <c r="Z93" s="80"/>
    </row>
    <row r="94" spans="1:26" ht="18" customHeight="1">
      <c r="A94" s="15"/>
      <c r="B94" s="2157" t="s">
        <v>2449</v>
      </c>
      <c r="C94" s="1949"/>
      <c r="D94" s="1949"/>
      <c r="E94" s="1949"/>
      <c r="F94" s="1949"/>
      <c r="G94" s="1950"/>
      <c r="H94" s="80"/>
      <c r="I94" s="80"/>
      <c r="J94" s="80"/>
      <c r="K94" s="80"/>
      <c r="L94" s="80"/>
      <c r="M94" s="80"/>
      <c r="N94" s="80"/>
      <c r="O94" s="80"/>
      <c r="P94" s="80"/>
      <c r="Q94" s="80"/>
      <c r="R94" s="80"/>
      <c r="S94" s="80"/>
      <c r="T94" s="80"/>
      <c r="U94" s="80"/>
      <c r="V94" s="80"/>
      <c r="W94" s="80"/>
      <c r="X94" s="80"/>
      <c r="Y94" s="80"/>
      <c r="Z94" s="80"/>
    </row>
    <row r="95" spans="1:26" ht="15.75" customHeight="1">
      <c r="A95" s="76" t="s">
        <v>591</v>
      </c>
      <c r="B95" s="77"/>
      <c r="C95" s="77"/>
      <c r="D95" s="77"/>
      <c r="E95" s="78"/>
      <c r="F95" s="78"/>
      <c r="G95" s="78"/>
      <c r="H95" s="80"/>
      <c r="I95" s="80"/>
      <c r="J95" s="80"/>
      <c r="K95" s="80"/>
      <c r="L95" s="80"/>
      <c r="M95" s="80"/>
      <c r="N95" s="80"/>
      <c r="O95" s="80"/>
      <c r="P95" s="80"/>
      <c r="Q95" s="80"/>
      <c r="R95" s="80"/>
      <c r="S95" s="80"/>
      <c r="T95" s="80"/>
      <c r="U95" s="80"/>
      <c r="V95" s="80"/>
      <c r="W95" s="80"/>
      <c r="X95" s="80"/>
      <c r="Y95" s="80"/>
      <c r="Z95" s="80"/>
    </row>
    <row r="96" spans="1:26" ht="18" customHeight="1">
      <c r="A96" s="15"/>
      <c r="B96" s="15"/>
      <c r="C96" s="80"/>
      <c r="D96" s="80"/>
      <c r="E96" s="96"/>
      <c r="F96" s="96"/>
      <c r="G96" s="96"/>
      <c r="H96" s="80"/>
      <c r="I96" s="80"/>
      <c r="J96" s="80"/>
      <c r="K96" s="80"/>
      <c r="L96" s="80"/>
      <c r="M96" s="80"/>
      <c r="N96" s="80"/>
      <c r="O96" s="80"/>
      <c r="P96" s="80"/>
      <c r="Q96" s="80"/>
      <c r="R96" s="80"/>
      <c r="S96" s="80"/>
      <c r="T96" s="80"/>
      <c r="U96" s="80"/>
      <c r="V96" s="80"/>
      <c r="W96" s="80"/>
      <c r="X96" s="80"/>
      <c r="Y96" s="80"/>
      <c r="Z96" s="80"/>
    </row>
    <row r="97" spans="1:26" ht="18" customHeight="1">
      <c r="A97" s="859">
        <v>2.4</v>
      </c>
      <c r="B97" s="9" t="s">
        <v>2450</v>
      </c>
      <c r="C97" s="9"/>
      <c r="D97" s="181"/>
      <c r="E97" s="504"/>
      <c r="F97" s="504"/>
      <c r="G97" s="504"/>
      <c r="H97" s="181"/>
      <c r="I97" s="181"/>
      <c r="J97" s="181"/>
      <c r="K97" s="181"/>
      <c r="L97" s="181"/>
      <c r="M97" s="181"/>
      <c r="N97" s="181"/>
      <c r="O97" s="181"/>
      <c r="P97" s="181"/>
      <c r="Q97" s="181"/>
      <c r="R97" s="181"/>
      <c r="S97" s="181"/>
      <c r="T97" s="181"/>
      <c r="U97" s="181"/>
      <c r="V97" s="181"/>
      <c r="W97" s="181"/>
      <c r="X97" s="181"/>
      <c r="Y97" s="181"/>
      <c r="Z97" s="181"/>
    </row>
    <row r="98" spans="1:26" ht="18" customHeight="1">
      <c r="A98" s="15"/>
      <c r="B98" s="15"/>
      <c r="C98" s="80"/>
      <c r="D98" s="80"/>
      <c r="E98" s="96"/>
      <c r="F98" s="96"/>
      <c r="G98" s="96"/>
      <c r="H98" s="80"/>
      <c r="I98" s="80"/>
      <c r="J98" s="80"/>
      <c r="K98" s="80"/>
      <c r="L98" s="80"/>
      <c r="M98" s="80"/>
      <c r="N98" s="80"/>
      <c r="O98" s="80"/>
      <c r="P98" s="80"/>
      <c r="Q98" s="80"/>
      <c r="R98" s="80"/>
      <c r="S98" s="80"/>
      <c r="T98" s="80"/>
      <c r="U98" s="80"/>
      <c r="V98" s="80"/>
      <c r="W98" s="80"/>
      <c r="X98" s="80"/>
      <c r="Y98" s="80"/>
      <c r="Z98" s="80"/>
    </row>
    <row r="99" spans="1:26" ht="30" customHeight="1">
      <c r="A99" s="15"/>
      <c r="B99" s="1995" t="s">
        <v>2451</v>
      </c>
      <c r="C99" s="1949"/>
      <c r="D99" s="1949"/>
      <c r="E99" s="1949"/>
      <c r="F99" s="1949"/>
      <c r="G99" s="1950"/>
      <c r="H99" s="80"/>
      <c r="I99" s="80"/>
      <c r="J99" s="80"/>
      <c r="K99" s="80"/>
      <c r="L99" s="80"/>
      <c r="M99" s="80"/>
      <c r="N99" s="80"/>
      <c r="O99" s="80"/>
      <c r="P99" s="80"/>
      <c r="Q99" s="80"/>
      <c r="R99" s="80"/>
      <c r="S99" s="80"/>
      <c r="T99" s="80"/>
      <c r="U99" s="80"/>
      <c r="V99" s="80"/>
      <c r="W99" s="80"/>
      <c r="X99" s="80"/>
      <c r="Y99" s="80"/>
      <c r="Z99" s="80"/>
    </row>
    <row r="100" spans="1:26" ht="18" customHeight="1">
      <c r="A100" s="15"/>
      <c r="B100" s="15"/>
      <c r="C100" s="80"/>
      <c r="D100" s="80"/>
      <c r="E100" s="96"/>
      <c r="F100" s="96"/>
      <c r="G100" s="96"/>
      <c r="H100" s="80"/>
      <c r="I100" s="80"/>
      <c r="J100" s="80"/>
      <c r="K100" s="80"/>
      <c r="L100" s="80"/>
      <c r="M100" s="80"/>
      <c r="N100" s="80"/>
      <c r="O100" s="80"/>
      <c r="P100" s="80"/>
      <c r="Q100" s="80"/>
      <c r="R100" s="80"/>
      <c r="S100" s="80"/>
      <c r="T100" s="80"/>
      <c r="U100" s="80"/>
      <c r="V100" s="80"/>
      <c r="W100" s="80"/>
      <c r="X100" s="80"/>
      <c r="Y100" s="80"/>
      <c r="Z100" s="80"/>
    </row>
    <row r="101" spans="1:26" ht="18" customHeight="1">
      <c r="A101" s="9" t="s">
        <v>2452</v>
      </c>
      <c r="B101" s="9" t="s">
        <v>2453</v>
      </c>
      <c r="C101" s="80"/>
      <c r="D101" s="80"/>
      <c r="E101" s="96"/>
      <c r="F101" s="96"/>
      <c r="G101" s="96"/>
      <c r="H101" s="80"/>
      <c r="I101" s="80"/>
      <c r="J101" s="80"/>
      <c r="K101" s="80"/>
      <c r="L101" s="80"/>
      <c r="M101" s="80"/>
      <c r="N101" s="80"/>
      <c r="O101" s="80"/>
      <c r="P101" s="80"/>
      <c r="Q101" s="80"/>
      <c r="R101" s="80"/>
      <c r="S101" s="80"/>
      <c r="T101" s="80"/>
      <c r="U101" s="80"/>
      <c r="V101" s="80"/>
      <c r="W101" s="80"/>
      <c r="X101" s="80"/>
      <c r="Y101" s="80"/>
      <c r="Z101" s="80"/>
    </row>
    <row r="102" spans="1:26" ht="18" customHeight="1">
      <c r="A102" s="15"/>
      <c r="B102" s="80" t="s">
        <v>2454</v>
      </c>
      <c r="C102" s="80"/>
      <c r="D102" s="80"/>
      <c r="E102" s="96"/>
      <c r="F102" s="96"/>
      <c r="G102" s="96"/>
      <c r="H102" s="80"/>
      <c r="I102" s="80"/>
      <c r="J102" s="80"/>
      <c r="K102" s="80"/>
      <c r="L102" s="80"/>
      <c r="M102" s="80"/>
      <c r="N102" s="80"/>
      <c r="O102" s="80"/>
      <c r="P102" s="80"/>
      <c r="Q102" s="80"/>
      <c r="R102" s="80"/>
      <c r="S102" s="80"/>
      <c r="T102" s="80"/>
      <c r="U102" s="80"/>
      <c r="V102" s="80"/>
      <c r="W102" s="80"/>
      <c r="X102" s="80"/>
      <c r="Y102" s="80"/>
      <c r="Z102" s="80"/>
    </row>
    <row r="103" spans="1:26" ht="18" customHeight="1">
      <c r="A103" s="15"/>
      <c r="B103" s="15"/>
      <c r="C103" s="80"/>
      <c r="D103" s="80"/>
      <c r="E103" s="96"/>
      <c r="F103" s="96"/>
      <c r="G103" s="96"/>
      <c r="H103" s="80"/>
      <c r="I103" s="80"/>
      <c r="J103" s="80"/>
      <c r="K103" s="80"/>
      <c r="L103" s="80"/>
      <c r="M103" s="80"/>
      <c r="N103" s="80"/>
      <c r="O103" s="80"/>
      <c r="P103" s="80"/>
      <c r="Q103" s="80"/>
      <c r="R103" s="80"/>
      <c r="S103" s="80"/>
      <c r="T103" s="80"/>
      <c r="U103" s="80"/>
      <c r="V103" s="80"/>
      <c r="W103" s="80"/>
      <c r="X103" s="80"/>
      <c r="Y103" s="80"/>
      <c r="Z103" s="80"/>
    </row>
    <row r="104" spans="1:26" ht="29.25" customHeight="1">
      <c r="A104" s="15"/>
      <c r="B104" s="1995" t="s">
        <v>2455</v>
      </c>
      <c r="C104" s="1949"/>
      <c r="D104" s="1949"/>
      <c r="E104" s="1949"/>
      <c r="F104" s="1949"/>
      <c r="G104" s="1950"/>
      <c r="H104" s="80"/>
      <c r="I104" s="80"/>
      <c r="J104" s="80"/>
      <c r="K104" s="80"/>
      <c r="L104" s="80"/>
      <c r="M104" s="80"/>
      <c r="N104" s="80"/>
      <c r="O104" s="80"/>
      <c r="P104" s="80"/>
      <c r="Q104" s="80"/>
      <c r="R104" s="80"/>
      <c r="S104" s="80"/>
      <c r="T104" s="80"/>
      <c r="U104" s="80"/>
      <c r="V104" s="80"/>
      <c r="W104" s="80"/>
      <c r="X104" s="80"/>
      <c r="Y104" s="80"/>
      <c r="Z104" s="80"/>
    </row>
    <row r="105" spans="1:26" ht="18" customHeight="1">
      <c r="A105" s="15"/>
      <c r="B105" s="15"/>
      <c r="C105" s="80"/>
      <c r="D105" s="80"/>
      <c r="E105" s="96"/>
      <c r="F105" s="96"/>
      <c r="G105" s="96"/>
      <c r="H105" s="80"/>
      <c r="I105" s="80"/>
      <c r="J105" s="80"/>
      <c r="K105" s="80"/>
      <c r="L105" s="80"/>
      <c r="M105" s="80"/>
      <c r="N105" s="80"/>
      <c r="O105" s="80"/>
      <c r="P105" s="80"/>
      <c r="Q105" s="80"/>
      <c r="R105" s="80"/>
      <c r="S105" s="80"/>
      <c r="T105" s="80"/>
      <c r="U105" s="80"/>
      <c r="V105" s="80"/>
      <c r="W105" s="80"/>
      <c r="X105" s="80"/>
      <c r="Y105" s="80"/>
      <c r="Z105" s="80"/>
    </row>
    <row r="106" spans="1:26" ht="18" customHeight="1">
      <c r="A106" s="15"/>
      <c r="B106" s="80" t="s">
        <v>2456</v>
      </c>
      <c r="C106" s="80"/>
      <c r="D106" s="80"/>
      <c r="E106" s="96"/>
      <c r="F106" s="96"/>
      <c r="G106" s="96"/>
      <c r="H106" s="80"/>
      <c r="I106" s="80"/>
      <c r="J106" s="80"/>
      <c r="K106" s="80"/>
      <c r="L106" s="80"/>
      <c r="M106" s="80"/>
      <c r="N106" s="80"/>
      <c r="O106" s="80"/>
      <c r="P106" s="80"/>
      <c r="Q106" s="80"/>
      <c r="R106" s="80"/>
      <c r="S106" s="80"/>
      <c r="T106" s="80"/>
      <c r="U106" s="80"/>
      <c r="V106" s="80"/>
      <c r="W106" s="80"/>
      <c r="X106" s="80"/>
      <c r="Y106" s="80"/>
      <c r="Z106" s="80"/>
    </row>
    <row r="107" spans="1:26" ht="18" customHeight="1">
      <c r="A107" s="15"/>
      <c r="B107" s="15"/>
      <c r="C107" s="80"/>
      <c r="D107" s="80"/>
      <c r="E107" s="96"/>
      <c r="F107" s="96"/>
      <c r="G107" s="96"/>
      <c r="H107" s="80"/>
      <c r="I107" s="80"/>
      <c r="J107" s="80"/>
      <c r="K107" s="80"/>
      <c r="L107" s="80"/>
      <c r="M107" s="80"/>
      <c r="N107" s="80"/>
      <c r="O107" s="80"/>
      <c r="P107" s="80"/>
      <c r="Q107" s="80"/>
      <c r="R107" s="80"/>
      <c r="S107" s="80"/>
      <c r="T107" s="80"/>
      <c r="U107" s="80"/>
      <c r="V107" s="80"/>
      <c r="W107" s="80"/>
      <c r="X107" s="80"/>
      <c r="Y107" s="80"/>
      <c r="Z107" s="80"/>
    </row>
    <row r="108" spans="1:26" ht="92.25" customHeight="1">
      <c r="A108" s="15"/>
      <c r="B108" s="1987" t="s">
        <v>2457</v>
      </c>
      <c r="C108" s="1941"/>
      <c r="D108" s="1941"/>
      <c r="E108" s="1941"/>
      <c r="F108" s="1941"/>
      <c r="G108" s="1941"/>
      <c r="H108" s="80"/>
      <c r="I108" s="80"/>
      <c r="J108" s="80"/>
      <c r="K108" s="80"/>
      <c r="L108" s="80"/>
      <c r="M108" s="80"/>
      <c r="N108" s="80"/>
      <c r="O108" s="80"/>
      <c r="P108" s="80"/>
      <c r="Q108" s="80"/>
      <c r="R108" s="80"/>
      <c r="S108" s="80"/>
      <c r="T108" s="80"/>
      <c r="U108" s="80"/>
      <c r="V108" s="80"/>
      <c r="W108" s="80"/>
      <c r="X108" s="80"/>
      <c r="Y108" s="80"/>
      <c r="Z108" s="80"/>
    </row>
    <row r="109" spans="1:26" ht="18" customHeight="1">
      <c r="A109" s="15"/>
      <c r="B109" s="80"/>
      <c r="C109" s="80"/>
      <c r="D109" s="80"/>
      <c r="E109" s="96"/>
      <c r="F109" s="96"/>
      <c r="G109" s="96"/>
      <c r="H109" s="80"/>
      <c r="I109" s="80"/>
      <c r="J109" s="80"/>
      <c r="K109" s="80"/>
      <c r="L109" s="80"/>
      <c r="M109" s="80"/>
      <c r="N109" s="80"/>
      <c r="O109" s="80"/>
      <c r="P109" s="80"/>
      <c r="Q109" s="80"/>
      <c r="R109" s="80"/>
      <c r="S109" s="80"/>
      <c r="T109" s="80"/>
      <c r="U109" s="80"/>
      <c r="V109" s="80"/>
      <c r="W109" s="80"/>
      <c r="X109" s="80"/>
      <c r="Y109" s="80"/>
      <c r="Z109" s="80"/>
    </row>
    <row r="110" spans="1:26" ht="18" customHeight="1">
      <c r="A110" s="9">
        <v>2.6</v>
      </c>
      <c r="B110" s="10" t="s">
        <v>145</v>
      </c>
      <c r="C110" s="10"/>
      <c r="D110" s="181"/>
      <c r="E110" s="96"/>
      <c r="F110" s="96"/>
      <c r="G110" s="96"/>
      <c r="H110" s="80"/>
      <c r="I110" s="80"/>
      <c r="J110" s="80"/>
      <c r="K110" s="80"/>
      <c r="L110" s="80"/>
      <c r="M110" s="80"/>
      <c r="N110" s="80"/>
      <c r="O110" s="80"/>
      <c r="P110" s="80"/>
      <c r="Q110" s="80"/>
      <c r="R110" s="80"/>
      <c r="S110" s="80"/>
      <c r="T110" s="80"/>
      <c r="U110" s="80"/>
      <c r="V110" s="80"/>
      <c r="W110" s="80"/>
      <c r="X110" s="80"/>
      <c r="Y110" s="80"/>
      <c r="Z110" s="80"/>
    </row>
    <row r="111" spans="1:26" ht="18" customHeight="1">
      <c r="A111" s="80"/>
      <c r="B111" s="80"/>
      <c r="C111" s="80"/>
      <c r="D111" s="80"/>
      <c r="E111" s="96"/>
      <c r="F111" s="96"/>
      <c r="G111" s="96"/>
      <c r="H111" s="80"/>
      <c r="I111" s="80"/>
      <c r="J111" s="80"/>
      <c r="K111" s="80"/>
      <c r="L111" s="80"/>
      <c r="M111" s="80"/>
      <c r="N111" s="80"/>
      <c r="O111" s="80"/>
      <c r="P111" s="80"/>
      <c r="Q111" s="80"/>
      <c r="R111" s="80"/>
      <c r="S111" s="80"/>
      <c r="T111" s="80"/>
      <c r="U111" s="80"/>
      <c r="V111" s="80"/>
      <c r="W111" s="80"/>
      <c r="X111" s="80"/>
      <c r="Y111" s="80"/>
      <c r="Z111" s="80"/>
    </row>
    <row r="112" spans="1:26" ht="52.5" customHeight="1">
      <c r="A112" s="15"/>
      <c r="B112" s="1995" t="s">
        <v>2458</v>
      </c>
      <c r="C112" s="1949"/>
      <c r="D112" s="1949"/>
      <c r="E112" s="1949"/>
      <c r="F112" s="1949"/>
      <c r="G112" s="1950"/>
      <c r="H112" s="80"/>
      <c r="I112" s="80"/>
      <c r="J112" s="80"/>
      <c r="K112" s="80"/>
      <c r="L112" s="80"/>
      <c r="M112" s="80"/>
      <c r="N112" s="80"/>
      <c r="O112" s="80"/>
      <c r="P112" s="80"/>
      <c r="Q112" s="80"/>
      <c r="R112" s="80"/>
      <c r="S112" s="80"/>
      <c r="T112" s="80"/>
      <c r="U112" s="80"/>
      <c r="V112" s="80"/>
      <c r="W112" s="80"/>
      <c r="X112" s="80"/>
      <c r="Y112" s="80"/>
      <c r="Z112" s="80"/>
    </row>
    <row r="113" spans="1:26" ht="18" customHeight="1">
      <c r="A113" s="15"/>
      <c r="B113" s="80"/>
      <c r="C113" s="80"/>
      <c r="D113" s="80"/>
      <c r="E113" s="96"/>
      <c r="F113" s="96"/>
      <c r="G113" s="96"/>
      <c r="H113" s="80"/>
      <c r="I113" s="80"/>
      <c r="J113" s="80"/>
      <c r="K113" s="80"/>
      <c r="L113" s="80"/>
      <c r="M113" s="80"/>
      <c r="N113" s="80"/>
      <c r="O113" s="80"/>
      <c r="P113" s="80"/>
      <c r="Q113" s="80"/>
      <c r="R113" s="80"/>
      <c r="S113" s="80"/>
      <c r="T113" s="80"/>
      <c r="U113" s="80"/>
      <c r="V113" s="80"/>
      <c r="W113" s="80"/>
      <c r="X113" s="80"/>
      <c r="Y113" s="80"/>
      <c r="Z113" s="80"/>
    </row>
    <row r="114" spans="1:26" ht="18" customHeight="1">
      <c r="A114" s="9">
        <v>2.7</v>
      </c>
      <c r="B114" s="859" t="s">
        <v>2459</v>
      </c>
      <c r="C114" s="80"/>
      <c r="D114" s="80"/>
      <c r="E114" s="96"/>
      <c r="F114" s="96"/>
      <c r="G114" s="96"/>
      <c r="H114" s="80"/>
      <c r="I114" s="80"/>
      <c r="J114" s="80"/>
      <c r="K114" s="80"/>
      <c r="L114" s="80"/>
      <c r="M114" s="80"/>
      <c r="N114" s="80"/>
      <c r="O114" s="80"/>
      <c r="P114" s="80"/>
      <c r="Q114" s="80"/>
      <c r="R114" s="80"/>
      <c r="S114" s="80"/>
      <c r="T114" s="80"/>
      <c r="U114" s="80"/>
      <c r="V114" s="80"/>
      <c r="W114" s="80"/>
      <c r="X114" s="80"/>
      <c r="Y114" s="80"/>
      <c r="Z114" s="80"/>
    </row>
    <row r="115" spans="1:26" ht="18" customHeight="1">
      <c r="A115" s="80"/>
      <c r="B115" s="80"/>
      <c r="C115" s="80"/>
      <c r="D115" s="80"/>
      <c r="E115" s="96"/>
      <c r="F115" s="96"/>
      <c r="G115" s="96"/>
      <c r="H115" s="80"/>
      <c r="I115" s="80"/>
      <c r="J115" s="80"/>
      <c r="K115" s="80"/>
      <c r="L115" s="80"/>
      <c r="M115" s="80"/>
      <c r="N115" s="80"/>
      <c r="O115" s="80"/>
      <c r="P115" s="80"/>
      <c r="Q115" s="80"/>
      <c r="R115" s="80"/>
      <c r="S115" s="80"/>
      <c r="T115" s="80"/>
      <c r="U115" s="80"/>
      <c r="V115" s="80"/>
      <c r="W115" s="80"/>
      <c r="X115" s="80"/>
      <c r="Y115" s="80"/>
      <c r="Z115" s="80"/>
    </row>
    <row r="116" spans="1:26" ht="18" customHeight="1">
      <c r="A116" s="15"/>
      <c r="B116" s="80" t="s">
        <v>2460</v>
      </c>
      <c r="C116" s="80"/>
      <c r="D116" s="80"/>
      <c r="E116" s="96"/>
      <c r="F116" s="96"/>
      <c r="G116" s="96"/>
      <c r="H116" s="80"/>
      <c r="I116" s="80"/>
      <c r="J116" s="80"/>
      <c r="K116" s="80"/>
      <c r="L116" s="80"/>
      <c r="M116" s="80"/>
      <c r="N116" s="80"/>
      <c r="O116" s="80"/>
      <c r="P116" s="80"/>
      <c r="Q116" s="80"/>
      <c r="R116" s="80"/>
      <c r="S116" s="80"/>
      <c r="T116" s="80"/>
      <c r="U116" s="80"/>
      <c r="V116" s="80"/>
      <c r="W116" s="80"/>
      <c r="X116" s="80"/>
      <c r="Y116" s="80"/>
      <c r="Z116" s="80"/>
    </row>
    <row r="117" spans="1:26" ht="18" customHeight="1">
      <c r="A117" s="15"/>
      <c r="B117" s="80"/>
      <c r="C117" s="80"/>
      <c r="D117" s="80"/>
      <c r="E117" s="96"/>
      <c r="F117" s="96"/>
      <c r="G117" s="96"/>
      <c r="H117" s="80"/>
      <c r="I117" s="80"/>
      <c r="J117" s="80"/>
      <c r="K117" s="80"/>
      <c r="L117" s="80"/>
      <c r="M117" s="80"/>
      <c r="N117" s="80"/>
      <c r="O117" s="80"/>
      <c r="P117" s="80"/>
      <c r="Q117" s="80"/>
      <c r="R117" s="80"/>
      <c r="S117" s="80"/>
      <c r="T117" s="80"/>
      <c r="U117" s="80"/>
      <c r="V117" s="80"/>
      <c r="W117" s="80"/>
      <c r="X117" s="80"/>
      <c r="Y117" s="80"/>
      <c r="Z117" s="80"/>
    </row>
    <row r="118" spans="1:26" ht="31.5" customHeight="1">
      <c r="A118" s="15"/>
      <c r="B118" s="1987" t="s">
        <v>2461</v>
      </c>
      <c r="C118" s="1941"/>
      <c r="D118" s="1941"/>
      <c r="E118" s="1941"/>
      <c r="F118" s="1941"/>
      <c r="G118" s="1941"/>
      <c r="H118" s="80"/>
      <c r="I118" s="80"/>
      <c r="J118" s="80"/>
      <c r="K118" s="80"/>
      <c r="L118" s="80"/>
      <c r="M118" s="80"/>
      <c r="N118" s="80"/>
      <c r="O118" s="80"/>
      <c r="P118" s="80"/>
      <c r="Q118" s="80"/>
      <c r="R118" s="80"/>
      <c r="S118" s="80"/>
      <c r="T118" s="80"/>
      <c r="U118" s="80"/>
      <c r="V118" s="80"/>
      <c r="W118" s="80"/>
      <c r="X118" s="80"/>
      <c r="Y118" s="80"/>
      <c r="Z118" s="80"/>
    </row>
    <row r="119" spans="1:26" ht="18" customHeight="1">
      <c r="A119" s="15"/>
      <c r="B119" s="80"/>
      <c r="C119" s="80"/>
      <c r="D119" s="80"/>
      <c r="E119" s="96"/>
      <c r="F119" s="96"/>
      <c r="G119" s="96"/>
      <c r="H119" s="80"/>
      <c r="I119" s="80"/>
      <c r="J119" s="80"/>
      <c r="K119" s="80"/>
      <c r="L119" s="80"/>
      <c r="M119" s="80"/>
      <c r="N119" s="80"/>
      <c r="O119" s="80"/>
      <c r="P119" s="80"/>
      <c r="Q119" s="80"/>
      <c r="R119" s="80"/>
      <c r="S119" s="80"/>
      <c r="T119" s="80"/>
      <c r="U119" s="80"/>
      <c r="V119" s="80"/>
      <c r="W119" s="80"/>
      <c r="X119" s="80"/>
      <c r="Y119" s="80"/>
      <c r="Z119" s="80"/>
    </row>
    <row r="120" spans="1:26" ht="28.5" customHeight="1">
      <c r="A120" s="15"/>
      <c r="B120" s="1987" t="s">
        <v>2462</v>
      </c>
      <c r="C120" s="1941"/>
      <c r="D120" s="1941"/>
      <c r="E120" s="1941"/>
      <c r="F120" s="1941"/>
      <c r="G120" s="1941"/>
      <c r="H120" s="80"/>
      <c r="I120" s="80"/>
      <c r="J120" s="80"/>
      <c r="K120" s="80"/>
      <c r="L120" s="80"/>
      <c r="M120" s="80"/>
      <c r="N120" s="80"/>
      <c r="O120" s="80"/>
      <c r="P120" s="80"/>
      <c r="Q120" s="80"/>
      <c r="R120" s="80"/>
      <c r="S120" s="80"/>
      <c r="T120" s="80"/>
      <c r="U120" s="80"/>
      <c r="V120" s="80"/>
      <c r="W120" s="80"/>
      <c r="X120" s="80"/>
      <c r="Y120" s="80"/>
      <c r="Z120" s="80"/>
    </row>
    <row r="121" spans="1:26" ht="18" customHeight="1">
      <c r="A121" s="15"/>
      <c r="B121" s="80"/>
      <c r="C121" s="80"/>
      <c r="D121" s="80"/>
      <c r="E121" s="96"/>
      <c r="F121" s="96"/>
      <c r="G121" s="96"/>
      <c r="H121" s="80"/>
      <c r="I121" s="80"/>
      <c r="J121" s="80"/>
      <c r="K121" s="80"/>
      <c r="L121" s="80"/>
      <c r="M121" s="80"/>
      <c r="N121" s="80"/>
      <c r="O121" s="80"/>
      <c r="P121" s="80"/>
      <c r="Q121" s="80"/>
      <c r="R121" s="80"/>
      <c r="S121" s="80"/>
      <c r="T121" s="80"/>
      <c r="U121" s="80"/>
      <c r="V121" s="80"/>
      <c r="W121" s="80"/>
      <c r="X121" s="80"/>
      <c r="Y121" s="80"/>
      <c r="Z121" s="80"/>
    </row>
    <row r="122" spans="1:26" ht="30.75" customHeight="1">
      <c r="A122" s="15"/>
      <c r="B122" s="1987" t="s">
        <v>2463</v>
      </c>
      <c r="C122" s="1941"/>
      <c r="D122" s="1941"/>
      <c r="E122" s="1941"/>
      <c r="F122" s="1941"/>
      <c r="G122" s="1941"/>
      <c r="H122" s="80"/>
      <c r="I122" s="80"/>
      <c r="J122" s="80"/>
      <c r="K122" s="80"/>
      <c r="L122" s="80"/>
      <c r="M122" s="80"/>
      <c r="N122" s="80"/>
      <c r="O122" s="80"/>
      <c r="P122" s="80"/>
      <c r="Q122" s="80"/>
      <c r="R122" s="80"/>
      <c r="S122" s="80"/>
      <c r="T122" s="80"/>
      <c r="U122" s="80"/>
      <c r="V122" s="80"/>
      <c r="W122" s="80"/>
      <c r="X122" s="80"/>
      <c r="Y122" s="80"/>
      <c r="Z122" s="80"/>
    </row>
    <row r="123" spans="1:26" ht="30.75" customHeight="1">
      <c r="A123" s="15"/>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5.75" customHeight="1">
      <c r="A124" s="76" t="s">
        <v>591</v>
      </c>
      <c r="B124" s="77"/>
      <c r="C124" s="77"/>
      <c r="D124" s="77"/>
      <c r="E124" s="78"/>
      <c r="F124" s="78"/>
      <c r="G124" s="78"/>
      <c r="H124" s="80"/>
      <c r="I124" s="80"/>
      <c r="J124" s="80"/>
      <c r="K124" s="80"/>
      <c r="L124" s="80"/>
      <c r="M124" s="80"/>
      <c r="N124" s="80"/>
      <c r="O124" s="80"/>
      <c r="P124" s="80"/>
      <c r="Q124" s="80"/>
      <c r="R124" s="80"/>
      <c r="S124" s="80"/>
      <c r="T124" s="80"/>
      <c r="U124" s="80"/>
      <c r="V124" s="80"/>
      <c r="W124" s="80"/>
      <c r="X124" s="80"/>
      <c r="Y124" s="80"/>
      <c r="Z124" s="80"/>
    </row>
    <row r="125" spans="1:26" ht="18" customHeight="1">
      <c r="A125" s="15"/>
      <c r="B125" s="549" t="s">
        <v>2464</v>
      </c>
      <c r="C125" s="80"/>
      <c r="D125" s="80"/>
      <c r="E125" s="96"/>
      <c r="F125" s="96"/>
      <c r="G125" s="96"/>
      <c r="H125" s="80"/>
      <c r="I125" s="80"/>
      <c r="J125" s="80"/>
      <c r="K125" s="80"/>
      <c r="L125" s="80"/>
      <c r="M125" s="80"/>
      <c r="N125" s="80"/>
      <c r="O125" s="80"/>
      <c r="P125" s="80"/>
      <c r="Q125" s="80"/>
      <c r="R125" s="80"/>
      <c r="S125" s="80"/>
      <c r="T125" s="80"/>
      <c r="U125" s="80"/>
      <c r="V125" s="80"/>
      <c r="W125" s="80"/>
      <c r="X125" s="80"/>
      <c r="Y125" s="80"/>
      <c r="Z125" s="80"/>
    </row>
    <row r="126" spans="1:26" ht="18" customHeight="1">
      <c r="A126" s="15"/>
      <c r="B126" s="80"/>
      <c r="C126" s="80"/>
      <c r="D126" s="80"/>
      <c r="E126" s="96"/>
      <c r="F126" s="96"/>
      <c r="G126" s="96"/>
      <c r="H126" s="80"/>
      <c r="I126" s="80"/>
      <c r="J126" s="80"/>
      <c r="K126" s="80"/>
      <c r="L126" s="80"/>
      <c r="M126" s="80"/>
      <c r="N126" s="80"/>
      <c r="O126" s="80"/>
      <c r="P126" s="80"/>
      <c r="Q126" s="80"/>
      <c r="R126" s="80"/>
      <c r="S126" s="80"/>
      <c r="T126" s="80"/>
      <c r="U126" s="80"/>
      <c r="V126" s="80"/>
      <c r="W126" s="80"/>
      <c r="X126" s="80"/>
      <c r="Y126" s="80"/>
      <c r="Z126" s="80"/>
    </row>
    <row r="127" spans="1:26" ht="51" customHeight="1">
      <c r="A127" s="15"/>
      <c r="B127" s="1987" t="s">
        <v>2465</v>
      </c>
      <c r="C127" s="1941"/>
      <c r="D127" s="1941"/>
      <c r="E127" s="1941"/>
      <c r="F127" s="1941"/>
      <c r="G127" s="1941"/>
      <c r="H127" s="80"/>
      <c r="I127" s="80"/>
      <c r="J127" s="80"/>
      <c r="K127" s="80"/>
      <c r="L127" s="80"/>
      <c r="M127" s="80"/>
      <c r="N127" s="80"/>
      <c r="O127" s="80"/>
      <c r="P127" s="80"/>
      <c r="Q127" s="80"/>
      <c r="R127" s="80"/>
      <c r="S127" s="80"/>
      <c r="T127" s="80"/>
      <c r="U127" s="80"/>
      <c r="V127" s="80"/>
      <c r="W127" s="80"/>
      <c r="X127" s="80"/>
      <c r="Y127" s="80"/>
      <c r="Z127" s="80"/>
    </row>
    <row r="128" spans="1:26" ht="18" customHeight="1">
      <c r="A128" s="15"/>
      <c r="B128" s="80"/>
      <c r="C128" s="80"/>
      <c r="D128" s="80"/>
      <c r="E128" s="96"/>
      <c r="F128" s="96"/>
      <c r="G128" s="96"/>
      <c r="H128" s="80"/>
      <c r="I128" s="80"/>
      <c r="J128" s="80"/>
      <c r="K128" s="80"/>
      <c r="L128" s="80"/>
      <c r="M128" s="80"/>
      <c r="N128" s="80"/>
      <c r="O128" s="80"/>
      <c r="P128" s="80"/>
      <c r="Q128" s="80"/>
      <c r="R128" s="80"/>
      <c r="S128" s="80"/>
      <c r="T128" s="80"/>
      <c r="U128" s="80"/>
      <c r="V128" s="80"/>
      <c r="W128" s="80"/>
      <c r="X128" s="80"/>
      <c r="Y128" s="80"/>
      <c r="Z128" s="80"/>
    </row>
    <row r="129" spans="1:26" ht="26.25" customHeight="1">
      <c r="A129" s="15"/>
      <c r="B129" s="1987" t="s">
        <v>2466</v>
      </c>
      <c r="C129" s="1941"/>
      <c r="D129" s="1941"/>
      <c r="E129" s="1941"/>
      <c r="F129" s="1941"/>
      <c r="G129" s="1941"/>
      <c r="H129" s="80"/>
      <c r="I129" s="80"/>
      <c r="J129" s="80"/>
      <c r="K129" s="80"/>
      <c r="L129" s="80"/>
      <c r="M129" s="80"/>
      <c r="N129" s="80"/>
      <c r="O129" s="80"/>
      <c r="P129" s="80"/>
      <c r="Q129" s="80"/>
      <c r="R129" s="80"/>
      <c r="S129" s="80"/>
      <c r="T129" s="80"/>
      <c r="U129" s="80"/>
      <c r="V129" s="80"/>
      <c r="W129" s="80"/>
      <c r="X129" s="80"/>
      <c r="Y129" s="80"/>
      <c r="Z129" s="80"/>
    </row>
    <row r="130" spans="1:26" ht="18" customHeight="1">
      <c r="A130" s="15"/>
      <c r="B130" s="80"/>
      <c r="C130" s="80"/>
      <c r="D130" s="80"/>
      <c r="E130" s="96"/>
      <c r="F130" s="96"/>
      <c r="G130" s="96"/>
      <c r="H130" s="80"/>
      <c r="I130" s="80"/>
      <c r="J130" s="80"/>
      <c r="K130" s="80"/>
      <c r="L130" s="80"/>
      <c r="M130" s="80"/>
      <c r="N130" s="80"/>
      <c r="O130" s="80"/>
      <c r="P130" s="80"/>
      <c r="Q130" s="80"/>
      <c r="R130" s="80"/>
      <c r="S130" s="80"/>
      <c r="T130" s="80"/>
      <c r="U130" s="80"/>
      <c r="V130" s="80"/>
      <c r="W130" s="80"/>
      <c r="X130" s="80"/>
      <c r="Y130" s="80"/>
      <c r="Z130" s="80"/>
    </row>
    <row r="131" spans="1:26" ht="18" customHeight="1">
      <c r="A131" s="15"/>
      <c r="B131" s="80" t="s">
        <v>2467</v>
      </c>
      <c r="C131" s="80"/>
      <c r="D131" s="80"/>
      <c r="E131" s="96"/>
      <c r="F131" s="96"/>
      <c r="G131" s="96"/>
      <c r="H131" s="80"/>
      <c r="I131" s="80"/>
      <c r="J131" s="80"/>
      <c r="K131" s="80"/>
      <c r="L131" s="80"/>
      <c r="M131" s="80"/>
      <c r="N131" s="80"/>
      <c r="O131" s="80"/>
      <c r="P131" s="80"/>
      <c r="Q131" s="80"/>
      <c r="R131" s="80"/>
      <c r="S131" s="80"/>
      <c r="T131" s="80"/>
      <c r="U131" s="80"/>
      <c r="V131" s="80"/>
      <c r="W131" s="80"/>
      <c r="X131" s="80"/>
      <c r="Y131" s="80"/>
      <c r="Z131" s="80"/>
    </row>
    <row r="132" spans="1:26" ht="18" customHeight="1">
      <c r="A132" s="15"/>
      <c r="B132" s="80"/>
      <c r="C132" s="80"/>
      <c r="D132" s="80"/>
      <c r="E132" s="96"/>
      <c r="F132" s="96"/>
      <c r="G132" s="96"/>
      <c r="H132" s="80"/>
      <c r="I132" s="80"/>
      <c r="J132" s="80"/>
      <c r="K132" s="80"/>
      <c r="L132" s="80"/>
      <c r="M132" s="80"/>
      <c r="N132" s="80"/>
      <c r="O132" s="80"/>
      <c r="P132" s="80"/>
      <c r="Q132" s="80"/>
      <c r="R132" s="80"/>
      <c r="S132" s="80"/>
      <c r="T132" s="80"/>
      <c r="U132" s="80"/>
      <c r="V132" s="80"/>
      <c r="W132" s="80"/>
      <c r="X132" s="80"/>
      <c r="Y132" s="80"/>
      <c r="Z132" s="80"/>
    </row>
    <row r="133" spans="1:26" ht="41.25" customHeight="1">
      <c r="A133" s="15"/>
      <c r="B133" s="1987" t="s">
        <v>2468</v>
      </c>
      <c r="C133" s="1941"/>
      <c r="D133" s="1941"/>
      <c r="E133" s="1941"/>
      <c r="F133" s="1941"/>
      <c r="G133" s="1941"/>
      <c r="H133" s="80"/>
      <c r="I133" s="80"/>
      <c r="J133" s="80"/>
      <c r="K133" s="80"/>
      <c r="L133" s="80"/>
      <c r="M133" s="80"/>
      <c r="N133" s="80"/>
      <c r="O133" s="80"/>
      <c r="P133" s="80"/>
      <c r="Q133" s="80"/>
      <c r="R133" s="80"/>
      <c r="S133" s="80"/>
      <c r="T133" s="80"/>
      <c r="U133" s="80"/>
      <c r="V133" s="80"/>
      <c r="W133" s="80"/>
      <c r="X133" s="80"/>
      <c r="Y133" s="80"/>
      <c r="Z133" s="80"/>
    </row>
    <row r="134" spans="1:26" ht="18" customHeight="1">
      <c r="A134" s="15"/>
      <c r="B134" s="80"/>
      <c r="C134" s="80"/>
      <c r="D134" s="80"/>
      <c r="E134" s="96"/>
      <c r="F134" s="96"/>
      <c r="G134" s="96"/>
      <c r="H134" s="80"/>
      <c r="I134" s="80"/>
      <c r="J134" s="80"/>
      <c r="K134" s="80"/>
      <c r="L134" s="80"/>
      <c r="M134" s="80"/>
      <c r="N134" s="80"/>
      <c r="O134" s="80"/>
      <c r="P134" s="80"/>
      <c r="Q134" s="80"/>
      <c r="R134" s="80"/>
      <c r="S134" s="80"/>
      <c r="T134" s="80"/>
      <c r="U134" s="80"/>
      <c r="V134" s="80"/>
      <c r="W134" s="80"/>
      <c r="X134" s="80"/>
      <c r="Y134" s="80"/>
      <c r="Z134" s="80"/>
    </row>
    <row r="135" spans="1:26" ht="18" customHeight="1">
      <c r="A135" s="15"/>
      <c r="B135" s="80" t="s">
        <v>2469</v>
      </c>
      <c r="C135" s="80"/>
      <c r="D135" s="80"/>
      <c r="E135" s="96"/>
      <c r="F135" s="96"/>
      <c r="G135" s="96"/>
      <c r="H135" s="80"/>
      <c r="I135" s="80"/>
      <c r="J135" s="80"/>
      <c r="K135" s="80"/>
      <c r="L135" s="80"/>
      <c r="M135" s="80"/>
      <c r="N135" s="80"/>
      <c r="O135" s="80"/>
      <c r="P135" s="80"/>
      <c r="Q135" s="80"/>
      <c r="R135" s="80"/>
      <c r="S135" s="80"/>
      <c r="T135" s="80"/>
      <c r="U135" s="80"/>
      <c r="V135" s="80"/>
      <c r="W135" s="80"/>
      <c r="X135" s="80"/>
      <c r="Y135" s="80"/>
      <c r="Z135" s="80"/>
    </row>
    <row r="136" spans="1:26" ht="18" customHeight="1">
      <c r="A136" s="15"/>
      <c r="B136" s="80"/>
      <c r="C136" s="80"/>
      <c r="D136" s="80"/>
      <c r="E136" s="96"/>
      <c r="F136" s="96"/>
      <c r="G136" s="96"/>
      <c r="H136" s="80"/>
      <c r="I136" s="80"/>
      <c r="J136" s="80"/>
      <c r="K136" s="80"/>
      <c r="L136" s="80"/>
      <c r="M136" s="80"/>
      <c r="N136" s="80"/>
      <c r="O136" s="80"/>
      <c r="P136" s="80"/>
      <c r="Q136" s="80"/>
      <c r="R136" s="80"/>
      <c r="S136" s="80"/>
      <c r="T136" s="80"/>
      <c r="U136" s="80"/>
      <c r="V136" s="80"/>
      <c r="W136" s="80"/>
      <c r="X136" s="80"/>
      <c r="Y136" s="80"/>
      <c r="Z136" s="80"/>
    </row>
    <row r="137" spans="1:26" ht="26.25" customHeight="1">
      <c r="A137" s="88"/>
      <c r="B137" s="1987" t="s">
        <v>2470</v>
      </c>
      <c r="C137" s="1941"/>
      <c r="D137" s="1941"/>
      <c r="E137" s="1941"/>
      <c r="F137" s="1941"/>
      <c r="G137" s="1941"/>
      <c r="H137" s="181"/>
      <c r="I137" s="181"/>
      <c r="J137" s="181"/>
      <c r="K137" s="181"/>
      <c r="L137" s="181"/>
      <c r="M137" s="181"/>
      <c r="N137" s="181"/>
      <c r="O137" s="181"/>
      <c r="P137" s="181"/>
      <c r="Q137" s="181"/>
      <c r="R137" s="181"/>
      <c r="S137" s="181"/>
      <c r="T137" s="181"/>
      <c r="U137" s="181"/>
      <c r="V137" s="181"/>
      <c r="W137" s="181"/>
      <c r="X137" s="181"/>
      <c r="Y137" s="181"/>
      <c r="Z137" s="181"/>
    </row>
    <row r="138" spans="1:26" ht="18" customHeight="1">
      <c r="A138" s="15"/>
      <c r="B138" s="80"/>
      <c r="C138" s="80"/>
      <c r="D138" s="80"/>
      <c r="E138" s="96"/>
      <c r="F138" s="96"/>
      <c r="G138" s="96"/>
      <c r="H138" s="80"/>
      <c r="I138" s="80"/>
      <c r="J138" s="80"/>
      <c r="K138" s="80"/>
      <c r="L138" s="80"/>
      <c r="M138" s="80"/>
      <c r="N138" s="80"/>
      <c r="O138" s="80"/>
      <c r="P138" s="80"/>
      <c r="Q138" s="80"/>
      <c r="R138" s="80"/>
      <c r="S138" s="80"/>
      <c r="T138" s="80"/>
      <c r="U138" s="80"/>
      <c r="V138" s="80"/>
      <c r="W138" s="80"/>
      <c r="X138" s="80"/>
      <c r="Y138" s="80"/>
      <c r="Z138" s="80"/>
    </row>
    <row r="139" spans="1:26" ht="18" customHeight="1">
      <c r="A139" s="15"/>
      <c r="B139" s="2154" t="s">
        <v>2471</v>
      </c>
      <c r="C139" s="1941"/>
      <c r="D139" s="1941"/>
      <c r="E139" s="1941"/>
      <c r="F139" s="1941"/>
      <c r="G139" s="1941"/>
      <c r="H139" s="80"/>
      <c r="I139" s="80"/>
      <c r="J139" s="80"/>
      <c r="K139" s="80"/>
      <c r="L139" s="80"/>
      <c r="M139" s="80"/>
      <c r="N139" s="80"/>
      <c r="O139" s="80"/>
      <c r="P139" s="80"/>
      <c r="Q139" s="80"/>
      <c r="R139" s="80"/>
      <c r="S139" s="80"/>
      <c r="T139" s="80"/>
      <c r="U139" s="80"/>
      <c r="V139" s="80"/>
      <c r="W139" s="80"/>
      <c r="X139" s="80"/>
      <c r="Y139" s="80"/>
      <c r="Z139" s="80"/>
    </row>
    <row r="140" spans="1:26" ht="18" customHeight="1">
      <c r="A140" s="15"/>
      <c r="B140" s="80"/>
      <c r="C140" s="80"/>
      <c r="D140" s="80"/>
      <c r="E140" s="96"/>
      <c r="F140" s="96"/>
      <c r="G140" s="96"/>
      <c r="H140" s="80"/>
      <c r="I140" s="80"/>
      <c r="J140" s="80"/>
      <c r="K140" s="80"/>
      <c r="L140" s="80"/>
      <c r="M140" s="80"/>
      <c r="N140" s="80"/>
      <c r="O140" s="80"/>
      <c r="P140" s="80"/>
      <c r="Q140" s="80"/>
      <c r="R140" s="80"/>
      <c r="S140" s="80"/>
      <c r="T140" s="80"/>
      <c r="U140" s="80"/>
      <c r="V140" s="80"/>
      <c r="W140" s="80"/>
      <c r="X140" s="80"/>
      <c r="Y140" s="80"/>
      <c r="Z140" s="80"/>
    </row>
    <row r="141" spans="1:26" ht="18" customHeight="1">
      <c r="A141" s="15"/>
      <c r="B141" s="1987" t="s">
        <v>2472</v>
      </c>
      <c r="C141" s="1941"/>
      <c r="D141" s="1941"/>
      <c r="E141" s="1941"/>
      <c r="F141" s="1941"/>
      <c r="G141" s="1941"/>
      <c r="H141" s="80"/>
      <c r="I141" s="80"/>
      <c r="J141" s="80"/>
      <c r="K141" s="80"/>
      <c r="L141" s="80"/>
      <c r="M141" s="80"/>
      <c r="N141" s="80"/>
      <c r="O141" s="80"/>
      <c r="P141" s="80"/>
      <c r="Q141" s="80"/>
      <c r="R141" s="80"/>
      <c r="S141" s="80"/>
      <c r="T141" s="80"/>
      <c r="U141" s="80"/>
      <c r="V141" s="80"/>
      <c r="W141" s="80"/>
      <c r="X141" s="80"/>
      <c r="Y141" s="80"/>
      <c r="Z141" s="80"/>
    </row>
    <row r="142" spans="1:26" ht="18" customHeight="1">
      <c r="A142" s="15"/>
      <c r="B142" s="80"/>
      <c r="C142" s="80"/>
      <c r="D142" s="80"/>
      <c r="E142" s="96"/>
      <c r="F142" s="96"/>
      <c r="G142" s="96"/>
      <c r="H142" s="80"/>
      <c r="I142" s="80"/>
      <c r="J142" s="80"/>
      <c r="K142" s="80"/>
      <c r="L142" s="80"/>
      <c r="M142" s="80"/>
      <c r="N142" s="80"/>
      <c r="O142" s="80"/>
      <c r="P142" s="80"/>
      <c r="Q142" s="80"/>
      <c r="R142" s="80"/>
      <c r="S142" s="80"/>
      <c r="T142" s="80"/>
      <c r="U142" s="80"/>
      <c r="V142" s="80"/>
      <c r="W142" s="80"/>
      <c r="X142" s="80"/>
      <c r="Y142" s="80"/>
      <c r="Z142" s="80"/>
    </row>
    <row r="143" spans="1:26" ht="18" customHeight="1">
      <c r="A143" s="15"/>
      <c r="B143" s="2154" t="s">
        <v>2473</v>
      </c>
      <c r="C143" s="1941"/>
      <c r="D143" s="1941"/>
      <c r="E143" s="1941"/>
      <c r="F143" s="1941"/>
      <c r="G143" s="1941"/>
      <c r="H143" s="80"/>
      <c r="I143" s="80"/>
      <c r="J143" s="80"/>
      <c r="K143" s="80"/>
      <c r="L143" s="80"/>
      <c r="M143" s="80"/>
      <c r="N143" s="80"/>
      <c r="O143" s="80"/>
      <c r="P143" s="80"/>
      <c r="Q143" s="80"/>
      <c r="R143" s="80"/>
      <c r="S143" s="80"/>
      <c r="T143" s="80"/>
      <c r="U143" s="80"/>
      <c r="V143" s="80"/>
      <c r="W143" s="80"/>
      <c r="X143" s="80"/>
      <c r="Y143" s="80"/>
      <c r="Z143" s="80"/>
    </row>
    <row r="144" spans="1:26" ht="18" customHeight="1">
      <c r="A144" s="15"/>
      <c r="B144" s="80"/>
      <c r="C144" s="80"/>
      <c r="D144" s="80"/>
      <c r="E144" s="96"/>
      <c r="F144" s="96"/>
      <c r="G144" s="96"/>
      <c r="H144" s="80"/>
      <c r="I144" s="80"/>
      <c r="J144" s="80"/>
      <c r="K144" s="80"/>
      <c r="L144" s="80"/>
      <c r="M144" s="80"/>
      <c r="N144" s="80"/>
      <c r="O144" s="80"/>
      <c r="P144" s="80"/>
      <c r="Q144" s="80"/>
      <c r="R144" s="80"/>
      <c r="S144" s="80"/>
      <c r="T144" s="80"/>
      <c r="U144" s="80"/>
      <c r="V144" s="80"/>
      <c r="W144" s="80"/>
      <c r="X144" s="80"/>
      <c r="Y144" s="80"/>
      <c r="Z144" s="80"/>
    </row>
    <row r="145" spans="1:26" ht="18" customHeight="1">
      <c r="A145" s="15"/>
      <c r="B145" s="1987" t="s">
        <v>2474</v>
      </c>
      <c r="C145" s="1941"/>
      <c r="D145" s="1941"/>
      <c r="E145" s="1941"/>
      <c r="F145" s="1941"/>
      <c r="G145" s="1941"/>
      <c r="H145" s="80"/>
      <c r="I145" s="80"/>
      <c r="J145" s="80"/>
      <c r="K145" s="80"/>
      <c r="L145" s="80"/>
      <c r="M145" s="80"/>
      <c r="N145" s="80"/>
      <c r="O145" s="80"/>
      <c r="P145" s="80"/>
      <c r="Q145" s="80"/>
      <c r="R145" s="80"/>
      <c r="S145" s="80"/>
      <c r="T145" s="80"/>
      <c r="U145" s="80"/>
      <c r="V145" s="80"/>
      <c r="W145" s="80"/>
      <c r="X145" s="80"/>
      <c r="Y145" s="80"/>
      <c r="Z145" s="80"/>
    </row>
    <row r="146" spans="1:26" ht="18" customHeight="1">
      <c r="A146" s="15"/>
      <c r="B146" s="80"/>
      <c r="C146" s="80"/>
      <c r="D146" s="80"/>
      <c r="E146" s="96"/>
      <c r="F146" s="96"/>
      <c r="G146" s="96"/>
      <c r="H146" s="80"/>
      <c r="I146" s="80"/>
      <c r="J146" s="80"/>
      <c r="K146" s="80"/>
      <c r="L146" s="80"/>
      <c r="M146" s="80"/>
      <c r="N146" s="80"/>
      <c r="O146" s="80"/>
      <c r="P146" s="80"/>
      <c r="Q146" s="80"/>
      <c r="R146" s="80"/>
      <c r="S146" s="80"/>
      <c r="T146" s="80"/>
      <c r="U146" s="80"/>
      <c r="V146" s="80"/>
      <c r="W146" s="80"/>
      <c r="X146" s="80"/>
      <c r="Y146" s="80"/>
      <c r="Z146" s="80"/>
    </row>
    <row r="147" spans="1:26" ht="30" customHeight="1">
      <c r="A147" s="15"/>
      <c r="B147" s="2156" t="s">
        <v>803</v>
      </c>
      <c r="C147" s="1941"/>
      <c r="D147" s="1941"/>
      <c r="E147" s="2156" t="s">
        <v>2475</v>
      </c>
      <c r="F147" s="1941"/>
      <c r="G147" s="1941"/>
      <c r="H147" s="80"/>
      <c r="I147" s="80"/>
      <c r="J147" s="80"/>
      <c r="K147" s="80"/>
      <c r="L147" s="80"/>
      <c r="M147" s="80"/>
      <c r="N147" s="80"/>
      <c r="O147" s="80"/>
      <c r="P147" s="80"/>
      <c r="Q147" s="80"/>
      <c r="R147" s="80"/>
      <c r="S147" s="80"/>
      <c r="T147" s="80"/>
      <c r="U147" s="80"/>
      <c r="V147" s="80"/>
      <c r="W147" s="80"/>
      <c r="X147" s="80"/>
      <c r="Y147" s="80"/>
      <c r="Z147" s="80"/>
    </row>
    <row r="148" spans="1:26" ht="28.5" customHeight="1">
      <c r="A148" s="15"/>
      <c r="B148" s="1987" t="s">
        <v>2476</v>
      </c>
      <c r="C148" s="1941"/>
      <c r="D148" s="1941"/>
      <c r="E148" s="1987" t="s">
        <v>2477</v>
      </c>
      <c r="F148" s="1941"/>
      <c r="G148" s="1941"/>
      <c r="H148" s="80"/>
      <c r="I148" s="80"/>
      <c r="J148" s="80"/>
      <c r="K148" s="80"/>
      <c r="L148" s="80"/>
      <c r="M148" s="80"/>
      <c r="N148" s="80"/>
      <c r="O148" s="80"/>
      <c r="P148" s="80"/>
      <c r="Q148" s="80"/>
      <c r="R148" s="80"/>
      <c r="S148" s="80"/>
      <c r="T148" s="80"/>
      <c r="U148" s="80"/>
      <c r="V148" s="80"/>
      <c r="W148" s="80"/>
      <c r="X148" s="80"/>
      <c r="Y148" s="80"/>
      <c r="Z148" s="80"/>
    </row>
    <row r="149" spans="1:26" ht="27.75" customHeight="1">
      <c r="A149" s="15"/>
      <c r="B149" s="1987" t="s">
        <v>412</v>
      </c>
      <c r="C149" s="1941"/>
      <c r="D149" s="1941"/>
      <c r="E149" s="1987" t="s">
        <v>2477</v>
      </c>
      <c r="F149" s="1941"/>
      <c r="G149" s="1941"/>
      <c r="H149" s="80"/>
      <c r="I149" s="80"/>
      <c r="J149" s="80"/>
      <c r="K149" s="80"/>
      <c r="L149" s="80"/>
      <c r="M149" s="80"/>
      <c r="N149" s="80"/>
      <c r="O149" s="80"/>
      <c r="P149" s="80"/>
      <c r="Q149" s="80"/>
      <c r="R149" s="80"/>
      <c r="S149" s="80"/>
      <c r="T149" s="80"/>
      <c r="U149" s="80"/>
      <c r="V149" s="80"/>
      <c r="W149" s="80"/>
      <c r="X149" s="80"/>
      <c r="Y149" s="80"/>
      <c r="Z149" s="80"/>
    </row>
    <row r="150" spans="1:26" ht="18" customHeight="1">
      <c r="A150" s="15"/>
      <c r="B150" s="1987" t="s">
        <v>2478</v>
      </c>
      <c r="C150" s="1941"/>
      <c r="D150" s="1941"/>
      <c r="E150" s="1987" t="s">
        <v>1228</v>
      </c>
      <c r="F150" s="1941"/>
      <c r="G150" s="1941"/>
      <c r="H150" s="80"/>
      <c r="I150" s="80"/>
      <c r="J150" s="80"/>
      <c r="K150" s="80"/>
      <c r="L150" s="80"/>
      <c r="M150" s="80"/>
      <c r="N150" s="80"/>
      <c r="O150" s="80"/>
      <c r="P150" s="80"/>
      <c r="Q150" s="80"/>
      <c r="R150" s="80"/>
      <c r="S150" s="80"/>
      <c r="T150" s="80"/>
      <c r="U150" s="80"/>
      <c r="V150" s="80"/>
      <c r="W150" s="80"/>
      <c r="X150" s="80"/>
      <c r="Y150" s="80"/>
      <c r="Z150" s="80"/>
    </row>
    <row r="151" spans="1:26" ht="18" customHeight="1">
      <c r="A151" s="15"/>
      <c r="B151" s="80"/>
      <c r="C151" s="80"/>
      <c r="D151" s="80"/>
      <c r="E151" s="96"/>
      <c r="F151" s="96"/>
      <c r="G151" s="96"/>
      <c r="H151" s="80"/>
      <c r="I151" s="80"/>
      <c r="J151" s="80"/>
      <c r="K151" s="80"/>
      <c r="L151" s="80"/>
      <c r="M151" s="80"/>
      <c r="N151" s="80"/>
      <c r="O151" s="80"/>
      <c r="P151" s="80"/>
      <c r="Q151" s="80"/>
      <c r="R151" s="80"/>
      <c r="S151" s="80"/>
      <c r="T151" s="80"/>
      <c r="U151" s="80"/>
      <c r="V151" s="80"/>
      <c r="W151" s="80"/>
      <c r="X151" s="80"/>
      <c r="Y151" s="80"/>
      <c r="Z151" s="80"/>
    </row>
    <row r="152" spans="1:26" ht="27" customHeight="1">
      <c r="A152" s="15"/>
      <c r="B152" s="2155" t="s">
        <v>2479</v>
      </c>
      <c r="C152" s="1949"/>
      <c r="D152" s="1949"/>
      <c r="E152" s="1949"/>
      <c r="F152" s="1949"/>
      <c r="G152" s="1950"/>
      <c r="H152" s="80"/>
      <c r="I152" s="80"/>
      <c r="J152" s="80"/>
      <c r="K152" s="80"/>
      <c r="L152" s="80"/>
      <c r="M152" s="80"/>
      <c r="N152" s="80"/>
      <c r="O152" s="80"/>
      <c r="P152" s="80"/>
      <c r="Q152" s="80"/>
      <c r="R152" s="80"/>
      <c r="S152" s="80"/>
      <c r="T152" s="80"/>
      <c r="U152" s="80"/>
      <c r="V152" s="80"/>
      <c r="W152" s="80"/>
      <c r="X152" s="80"/>
      <c r="Y152" s="80"/>
      <c r="Z152" s="80"/>
    </row>
    <row r="153" spans="1:26" ht="18" customHeight="1">
      <c r="A153" s="15"/>
      <c r="B153" s="80"/>
      <c r="C153" s="80"/>
      <c r="D153" s="80"/>
      <c r="E153" s="96"/>
      <c r="F153" s="96"/>
      <c r="G153" s="96"/>
      <c r="H153" s="80"/>
      <c r="I153" s="80"/>
      <c r="J153" s="80"/>
      <c r="K153" s="80"/>
      <c r="L153" s="80"/>
      <c r="M153" s="80"/>
      <c r="N153" s="80"/>
      <c r="O153" s="80"/>
      <c r="P153" s="80"/>
      <c r="Q153" s="80"/>
      <c r="R153" s="80"/>
      <c r="S153" s="80"/>
      <c r="T153" s="80"/>
      <c r="U153" s="80"/>
      <c r="V153" s="80"/>
      <c r="W153" s="80"/>
      <c r="X153" s="80"/>
      <c r="Y153" s="80"/>
      <c r="Z153" s="80"/>
    </row>
    <row r="154" spans="1:26" ht="41.25" customHeight="1">
      <c r="A154" s="15"/>
      <c r="B154" s="1987" t="s">
        <v>2480</v>
      </c>
      <c r="C154" s="1941"/>
      <c r="D154" s="1941"/>
      <c r="E154" s="1941"/>
      <c r="F154" s="1941"/>
      <c r="G154" s="1941"/>
      <c r="H154" s="80"/>
      <c r="I154" s="80"/>
      <c r="J154" s="80"/>
      <c r="K154" s="80"/>
      <c r="L154" s="80"/>
      <c r="M154" s="80"/>
      <c r="N154" s="80"/>
      <c r="O154" s="80"/>
      <c r="P154" s="80"/>
      <c r="Q154" s="80"/>
      <c r="R154" s="80"/>
      <c r="S154" s="80"/>
      <c r="T154" s="80"/>
      <c r="U154" s="80"/>
      <c r="V154" s="80"/>
      <c r="W154" s="80"/>
      <c r="X154" s="80"/>
      <c r="Y154" s="80"/>
      <c r="Z154" s="80"/>
    </row>
    <row r="155" spans="1:26" ht="15.75" customHeight="1">
      <c r="A155" s="76" t="s">
        <v>591</v>
      </c>
      <c r="B155" s="77"/>
      <c r="C155" s="77"/>
      <c r="D155" s="77"/>
      <c r="E155" s="78"/>
      <c r="F155" s="78"/>
      <c r="G155" s="78"/>
      <c r="H155" s="80"/>
      <c r="I155" s="80"/>
      <c r="J155" s="80"/>
      <c r="K155" s="80"/>
      <c r="L155" s="80"/>
      <c r="M155" s="80"/>
      <c r="N155" s="80"/>
      <c r="O155" s="80"/>
      <c r="P155" s="80"/>
      <c r="Q155" s="80"/>
      <c r="R155" s="80"/>
      <c r="S155" s="80"/>
      <c r="T155" s="80"/>
      <c r="U155" s="80"/>
      <c r="V155" s="80"/>
      <c r="W155" s="80"/>
      <c r="X155" s="80"/>
      <c r="Y155" s="80"/>
      <c r="Z155" s="80"/>
    </row>
    <row r="156" spans="1:26" ht="15.75" customHeight="1">
      <c r="A156" s="82"/>
      <c r="B156" s="83"/>
      <c r="C156" s="83"/>
      <c r="D156" s="83"/>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8" customHeight="1">
      <c r="A157" s="15"/>
      <c r="B157" s="15" t="s">
        <v>2481</v>
      </c>
      <c r="C157" s="80"/>
      <c r="D157" s="80"/>
      <c r="E157" s="96"/>
      <c r="F157" s="96"/>
      <c r="G157" s="96"/>
      <c r="H157" s="80"/>
      <c r="I157" s="80"/>
      <c r="J157" s="80"/>
      <c r="K157" s="80"/>
      <c r="L157" s="80"/>
      <c r="M157" s="80"/>
      <c r="N157" s="80"/>
      <c r="O157" s="80"/>
      <c r="P157" s="80"/>
      <c r="Q157" s="80"/>
      <c r="R157" s="80"/>
      <c r="S157" s="80"/>
      <c r="T157" s="80"/>
      <c r="U157" s="80"/>
      <c r="V157" s="80"/>
      <c r="W157" s="80"/>
      <c r="X157" s="80"/>
      <c r="Y157" s="80"/>
      <c r="Z157" s="80"/>
    </row>
    <row r="158" spans="1:26" ht="18" customHeight="1">
      <c r="A158" s="15"/>
      <c r="B158" s="80"/>
      <c r="C158" s="80"/>
      <c r="D158" s="80"/>
      <c r="E158" s="96"/>
      <c r="F158" s="96"/>
      <c r="G158" s="96"/>
      <c r="H158" s="80"/>
      <c r="I158" s="80"/>
      <c r="J158" s="80"/>
      <c r="K158" s="80"/>
      <c r="L158" s="80"/>
      <c r="M158" s="80"/>
      <c r="N158" s="80"/>
      <c r="O158" s="80"/>
      <c r="P158" s="80"/>
      <c r="Q158" s="80"/>
      <c r="R158" s="80"/>
      <c r="S158" s="80"/>
      <c r="T158" s="80"/>
      <c r="U158" s="80"/>
      <c r="V158" s="80"/>
      <c r="W158" s="80"/>
      <c r="X158" s="80"/>
      <c r="Y158" s="80"/>
      <c r="Z158" s="80"/>
    </row>
    <row r="159" spans="1:26" ht="27.75" customHeight="1">
      <c r="A159" s="15"/>
      <c r="B159" s="1987" t="s">
        <v>2482</v>
      </c>
      <c r="C159" s="1941"/>
      <c r="D159" s="1941"/>
      <c r="E159" s="1941"/>
      <c r="F159" s="1941"/>
      <c r="G159" s="1941"/>
      <c r="H159" s="80"/>
      <c r="I159" s="80"/>
      <c r="J159" s="80"/>
      <c r="K159" s="80"/>
      <c r="L159" s="80"/>
      <c r="M159" s="80"/>
      <c r="N159" s="80"/>
      <c r="O159" s="80"/>
      <c r="P159" s="80"/>
      <c r="Q159" s="80"/>
      <c r="R159" s="80"/>
      <c r="S159" s="80"/>
      <c r="T159" s="80"/>
      <c r="U159" s="80"/>
      <c r="V159" s="80"/>
      <c r="W159" s="80"/>
      <c r="X159" s="80"/>
      <c r="Y159" s="80"/>
      <c r="Z159" s="80"/>
    </row>
    <row r="160" spans="1:26" ht="18" customHeight="1">
      <c r="A160" s="15"/>
      <c r="B160" s="80"/>
      <c r="C160" s="80"/>
      <c r="D160" s="80"/>
      <c r="E160" s="96"/>
      <c r="F160" s="96"/>
      <c r="G160" s="96"/>
      <c r="H160" s="80"/>
      <c r="I160" s="80"/>
      <c r="J160" s="80"/>
      <c r="K160" s="80"/>
      <c r="L160" s="80"/>
      <c r="M160" s="80"/>
      <c r="N160" s="80"/>
      <c r="O160" s="80"/>
      <c r="P160" s="80"/>
      <c r="Q160" s="80"/>
      <c r="R160" s="80"/>
      <c r="S160" s="80"/>
      <c r="T160" s="80"/>
      <c r="U160" s="80"/>
      <c r="V160" s="80"/>
      <c r="W160" s="80"/>
      <c r="X160" s="80"/>
      <c r="Y160" s="80"/>
      <c r="Z160" s="80"/>
    </row>
    <row r="161" spans="1:26" ht="18" customHeight="1">
      <c r="A161" s="15"/>
      <c r="B161" s="80" t="s">
        <v>2483</v>
      </c>
      <c r="C161" s="80"/>
      <c r="D161" s="80"/>
      <c r="E161" s="96"/>
      <c r="F161" s="96"/>
      <c r="G161" s="96"/>
      <c r="H161" s="80"/>
      <c r="I161" s="80"/>
      <c r="J161" s="80"/>
      <c r="K161" s="80"/>
      <c r="L161" s="80"/>
      <c r="M161" s="80"/>
      <c r="N161" s="80"/>
      <c r="O161" s="80"/>
      <c r="P161" s="80"/>
      <c r="Q161" s="80"/>
      <c r="R161" s="80"/>
      <c r="S161" s="80"/>
      <c r="T161" s="80"/>
      <c r="U161" s="80"/>
      <c r="V161" s="80"/>
      <c r="W161" s="80"/>
      <c r="X161" s="80"/>
      <c r="Y161" s="80"/>
      <c r="Z161" s="80"/>
    </row>
    <row r="162" spans="1:26" ht="18" customHeight="1">
      <c r="A162" s="15"/>
      <c r="B162" s="80"/>
      <c r="C162" s="80"/>
      <c r="D162" s="80"/>
      <c r="E162" s="96"/>
      <c r="F162" s="96"/>
      <c r="G162" s="96"/>
      <c r="H162" s="80"/>
      <c r="I162" s="80"/>
      <c r="J162" s="80"/>
      <c r="K162" s="80"/>
      <c r="L162" s="80"/>
      <c r="M162" s="80"/>
      <c r="N162" s="80"/>
      <c r="O162" s="80"/>
      <c r="P162" s="80"/>
      <c r="Q162" s="80"/>
      <c r="R162" s="80"/>
      <c r="S162" s="80"/>
      <c r="T162" s="80"/>
      <c r="U162" s="80"/>
      <c r="V162" s="80"/>
      <c r="W162" s="80"/>
      <c r="X162" s="80"/>
      <c r="Y162" s="80"/>
      <c r="Z162" s="80"/>
    </row>
    <row r="163" spans="1:26" ht="18" customHeight="1">
      <c r="A163" s="15"/>
      <c r="B163" s="15" t="s">
        <v>2484</v>
      </c>
      <c r="C163" s="80"/>
      <c r="D163" s="80"/>
      <c r="E163" s="96"/>
      <c r="F163" s="96"/>
      <c r="G163" s="96"/>
      <c r="H163" s="80"/>
      <c r="I163" s="80"/>
      <c r="J163" s="80"/>
      <c r="K163" s="80"/>
      <c r="L163" s="80"/>
      <c r="M163" s="80"/>
      <c r="N163" s="80"/>
      <c r="O163" s="80"/>
      <c r="P163" s="80"/>
      <c r="Q163" s="80"/>
      <c r="R163" s="80"/>
      <c r="S163" s="80"/>
      <c r="T163" s="80"/>
      <c r="U163" s="80"/>
      <c r="V163" s="80"/>
      <c r="W163" s="80"/>
      <c r="X163" s="80"/>
      <c r="Y163" s="80"/>
      <c r="Z163" s="80"/>
    </row>
    <row r="164" spans="1:26" ht="18" customHeight="1">
      <c r="A164" s="15"/>
      <c r="B164" s="80"/>
      <c r="C164" s="80"/>
      <c r="D164" s="80"/>
      <c r="E164" s="96"/>
      <c r="F164" s="96"/>
      <c r="G164" s="96"/>
      <c r="H164" s="80"/>
      <c r="I164" s="80"/>
      <c r="J164" s="80"/>
      <c r="K164" s="80"/>
      <c r="L164" s="80"/>
      <c r="M164" s="80"/>
      <c r="N164" s="80"/>
      <c r="O164" s="80"/>
      <c r="P164" s="80"/>
      <c r="Q164" s="80"/>
      <c r="R164" s="80"/>
      <c r="S164" s="80"/>
      <c r="T164" s="80"/>
      <c r="U164" s="80"/>
      <c r="V164" s="80"/>
      <c r="W164" s="80"/>
      <c r="X164" s="80"/>
      <c r="Y164" s="80"/>
      <c r="Z164" s="80"/>
    </row>
    <row r="165" spans="1:26" ht="27" customHeight="1">
      <c r="A165" s="15"/>
      <c r="B165" s="1987" t="s">
        <v>2485</v>
      </c>
      <c r="C165" s="1941"/>
      <c r="D165" s="1941"/>
      <c r="E165" s="1941"/>
      <c r="F165" s="1941"/>
      <c r="G165" s="1941"/>
      <c r="H165" s="80"/>
      <c r="I165" s="80"/>
      <c r="J165" s="80"/>
      <c r="K165" s="80"/>
      <c r="L165" s="80"/>
      <c r="M165" s="80"/>
      <c r="N165" s="80"/>
      <c r="O165" s="80"/>
      <c r="P165" s="80"/>
      <c r="Q165" s="80"/>
      <c r="R165" s="80"/>
      <c r="S165" s="80"/>
      <c r="T165" s="80"/>
      <c r="U165" s="80"/>
      <c r="V165" s="80"/>
      <c r="W165" s="80"/>
      <c r="X165" s="80"/>
      <c r="Y165" s="80"/>
      <c r="Z165" s="80"/>
    </row>
    <row r="166" spans="1:26" ht="18" customHeight="1">
      <c r="A166" s="15"/>
      <c r="B166" s="80"/>
      <c r="C166" s="80"/>
      <c r="D166" s="80"/>
      <c r="E166" s="96"/>
      <c r="F166" s="96"/>
      <c r="G166" s="96"/>
      <c r="H166" s="80"/>
      <c r="I166" s="80"/>
      <c r="J166" s="80"/>
      <c r="K166" s="80"/>
      <c r="L166" s="80"/>
      <c r="M166" s="80"/>
      <c r="N166" s="80"/>
      <c r="O166" s="80"/>
      <c r="P166" s="80"/>
      <c r="Q166" s="80"/>
      <c r="R166" s="80"/>
      <c r="S166" s="80"/>
      <c r="T166" s="80"/>
      <c r="U166" s="80"/>
      <c r="V166" s="80"/>
      <c r="W166" s="80"/>
      <c r="X166" s="80"/>
      <c r="Y166" s="80"/>
      <c r="Z166" s="80"/>
    </row>
    <row r="167" spans="1:26" ht="24.75" customHeight="1">
      <c r="A167" s="15"/>
      <c r="B167" s="1987" t="s">
        <v>2486</v>
      </c>
      <c r="C167" s="1941"/>
      <c r="D167" s="1941"/>
      <c r="E167" s="1941"/>
      <c r="F167" s="1941"/>
      <c r="G167" s="1941"/>
      <c r="H167" s="80"/>
      <c r="I167" s="80"/>
      <c r="J167" s="80"/>
      <c r="K167" s="80"/>
      <c r="L167" s="80"/>
      <c r="M167" s="80"/>
      <c r="N167" s="80"/>
      <c r="O167" s="80"/>
      <c r="P167" s="80"/>
      <c r="Q167" s="80"/>
      <c r="R167" s="80"/>
      <c r="S167" s="80"/>
      <c r="T167" s="80"/>
      <c r="U167" s="80"/>
      <c r="V167" s="80"/>
      <c r="W167" s="80"/>
      <c r="X167" s="80"/>
      <c r="Y167" s="80"/>
      <c r="Z167" s="80"/>
    </row>
    <row r="168" spans="1:26" ht="18" customHeight="1">
      <c r="A168" s="15"/>
      <c r="B168" s="80"/>
      <c r="C168" s="80"/>
      <c r="D168" s="80"/>
      <c r="E168" s="96"/>
      <c r="F168" s="96"/>
      <c r="G168" s="96"/>
      <c r="H168" s="80"/>
      <c r="I168" s="80"/>
      <c r="J168" s="80"/>
      <c r="K168" s="80"/>
      <c r="L168" s="80"/>
      <c r="M168" s="80"/>
      <c r="N168" s="80"/>
      <c r="O168" s="80"/>
      <c r="P168" s="80"/>
      <c r="Q168" s="80"/>
      <c r="R168" s="80"/>
      <c r="S168" s="80"/>
      <c r="T168" s="80"/>
      <c r="U168" s="80"/>
      <c r="V168" s="80"/>
      <c r="W168" s="80"/>
      <c r="X168" s="80"/>
      <c r="Y168" s="80"/>
      <c r="Z168" s="80"/>
    </row>
    <row r="169" spans="1:26" ht="18" customHeight="1">
      <c r="A169" s="15"/>
      <c r="B169" s="15" t="s">
        <v>2487</v>
      </c>
      <c r="C169" s="80"/>
      <c r="D169" s="80"/>
      <c r="E169" s="96"/>
      <c r="F169" s="96"/>
      <c r="G169" s="96"/>
      <c r="H169" s="80"/>
      <c r="I169" s="80"/>
      <c r="J169" s="80"/>
      <c r="K169" s="80"/>
      <c r="L169" s="80"/>
      <c r="M169" s="80"/>
      <c r="N169" s="80"/>
      <c r="O169" s="80"/>
      <c r="P169" s="80"/>
      <c r="Q169" s="80"/>
      <c r="R169" s="80"/>
      <c r="S169" s="80"/>
      <c r="T169" s="80"/>
      <c r="U169" s="80"/>
      <c r="V169" s="80"/>
      <c r="W169" s="80"/>
      <c r="X169" s="80"/>
      <c r="Y169" s="80"/>
      <c r="Z169" s="80"/>
    </row>
    <row r="170" spans="1:26" ht="18" customHeight="1">
      <c r="A170" s="15"/>
      <c r="B170" s="80"/>
      <c r="C170" s="80"/>
      <c r="D170" s="80"/>
      <c r="E170" s="96"/>
      <c r="F170" s="96"/>
      <c r="G170" s="96"/>
      <c r="H170" s="80"/>
      <c r="I170" s="80"/>
      <c r="J170" s="80"/>
      <c r="K170" s="80"/>
      <c r="L170" s="80"/>
      <c r="M170" s="80"/>
      <c r="N170" s="80"/>
      <c r="O170" s="80"/>
      <c r="P170" s="80"/>
      <c r="Q170" s="80"/>
      <c r="R170" s="80"/>
      <c r="S170" s="80"/>
      <c r="T170" s="80"/>
      <c r="U170" s="80"/>
      <c r="V170" s="80"/>
      <c r="W170" s="80"/>
      <c r="X170" s="80"/>
      <c r="Y170" s="80"/>
      <c r="Z170" s="80"/>
    </row>
    <row r="171" spans="1:26" ht="27" customHeight="1">
      <c r="A171" s="15"/>
      <c r="B171" s="1987" t="s">
        <v>2488</v>
      </c>
      <c r="C171" s="1941"/>
      <c r="D171" s="1941"/>
      <c r="E171" s="1941"/>
      <c r="F171" s="1941"/>
      <c r="G171" s="1941"/>
      <c r="H171" s="80"/>
      <c r="I171" s="80"/>
      <c r="J171" s="80"/>
      <c r="K171" s="80"/>
      <c r="L171" s="80"/>
      <c r="M171" s="80"/>
      <c r="N171" s="80"/>
      <c r="O171" s="80"/>
      <c r="P171" s="80"/>
      <c r="Q171" s="80"/>
      <c r="R171" s="80"/>
      <c r="S171" s="80"/>
      <c r="T171" s="80"/>
      <c r="U171" s="80"/>
      <c r="V171" s="80"/>
      <c r="W171" s="80"/>
      <c r="X171" s="80"/>
      <c r="Y171" s="80"/>
      <c r="Z171" s="80"/>
    </row>
    <row r="172" spans="1:26" ht="18" customHeight="1">
      <c r="A172" s="15"/>
      <c r="B172" s="80"/>
      <c r="C172" s="80"/>
      <c r="D172" s="80"/>
      <c r="E172" s="96"/>
      <c r="F172" s="96"/>
      <c r="G172" s="96"/>
      <c r="H172" s="80"/>
      <c r="I172" s="80"/>
      <c r="J172" s="80"/>
      <c r="K172" s="80"/>
      <c r="L172" s="80"/>
      <c r="M172" s="80"/>
      <c r="N172" s="80"/>
      <c r="O172" s="80"/>
      <c r="P172" s="80"/>
      <c r="Q172" s="80"/>
      <c r="R172" s="80"/>
      <c r="S172" s="80"/>
      <c r="T172" s="80"/>
      <c r="U172" s="80"/>
      <c r="V172" s="80"/>
      <c r="W172" s="80"/>
      <c r="X172" s="80"/>
      <c r="Y172" s="80"/>
      <c r="Z172" s="80"/>
    </row>
    <row r="173" spans="1:26" ht="53.25" customHeight="1">
      <c r="A173" s="15"/>
      <c r="B173" s="1987" t="s">
        <v>2489</v>
      </c>
      <c r="C173" s="1941"/>
      <c r="D173" s="1941"/>
      <c r="E173" s="1941"/>
      <c r="F173" s="1941"/>
      <c r="G173" s="1941"/>
      <c r="H173" s="80"/>
      <c r="I173" s="80"/>
      <c r="J173" s="80"/>
      <c r="K173" s="80"/>
      <c r="L173" s="80"/>
      <c r="M173" s="80"/>
      <c r="N173" s="80"/>
      <c r="O173" s="80"/>
      <c r="P173" s="80"/>
      <c r="Q173" s="80"/>
      <c r="R173" s="80"/>
      <c r="S173" s="80"/>
      <c r="T173" s="80"/>
      <c r="U173" s="80"/>
      <c r="V173" s="80"/>
      <c r="W173" s="80"/>
      <c r="X173" s="80"/>
      <c r="Y173" s="80"/>
      <c r="Z173" s="80"/>
    </row>
    <row r="174" spans="1:26" ht="18" customHeight="1">
      <c r="A174" s="15"/>
      <c r="B174" s="80"/>
      <c r="C174" s="80"/>
      <c r="D174" s="80"/>
      <c r="E174" s="96"/>
      <c r="F174" s="96"/>
      <c r="G174" s="96"/>
      <c r="H174" s="80"/>
      <c r="I174" s="80"/>
      <c r="J174" s="80"/>
      <c r="K174" s="80"/>
      <c r="L174" s="80"/>
      <c r="M174" s="80"/>
      <c r="N174" s="80"/>
      <c r="O174" s="80"/>
      <c r="P174" s="80"/>
      <c r="Q174" s="80"/>
      <c r="R174" s="80"/>
      <c r="S174" s="80"/>
      <c r="T174" s="80"/>
      <c r="U174" s="80"/>
      <c r="V174" s="80"/>
      <c r="W174" s="80"/>
      <c r="X174" s="80"/>
      <c r="Y174" s="80"/>
      <c r="Z174" s="80"/>
    </row>
    <row r="175" spans="1:26" ht="18" customHeight="1">
      <c r="A175" s="9">
        <v>2.8</v>
      </c>
      <c r="B175" s="859" t="s">
        <v>155</v>
      </c>
      <c r="C175" s="80"/>
      <c r="D175" s="80"/>
      <c r="E175" s="96"/>
      <c r="F175" s="96"/>
      <c r="G175" s="96"/>
      <c r="H175" s="80"/>
      <c r="I175" s="80"/>
      <c r="J175" s="80"/>
      <c r="K175" s="80"/>
      <c r="L175" s="80"/>
      <c r="M175" s="80"/>
      <c r="N175" s="80"/>
      <c r="O175" s="80"/>
      <c r="P175" s="80"/>
      <c r="Q175" s="80"/>
      <c r="R175" s="80"/>
      <c r="S175" s="80"/>
      <c r="T175" s="80"/>
      <c r="U175" s="80"/>
      <c r="V175" s="80"/>
      <c r="W175" s="80"/>
      <c r="X175" s="80"/>
      <c r="Y175" s="80"/>
      <c r="Z175" s="80"/>
    </row>
    <row r="176" spans="1:26" ht="18" customHeight="1">
      <c r="A176" s="15"/>
      <c r="B176" s="80"/>
      <c r="C176" s="80"/>
      <c r="D176" s="80"/>
      <c r="E176" s="96"/>
      <c r="F176" s="96"/>
      <c r="G176" s="96"/>
      <c r="H176" s="80"/>
      <c r="I176" s="80"/>
      <c r="J176" s="80"/>
      <c r="K176" s="80"/>
      <c r="L176" s="80"/>
      <c r="M176" s="80"/>
      <c r="N176" s="80"/>
      <c r="O176" s="80"/>
      <c r="P176" s="80"/>
      <c r="Q176" s="80"/>
      <c r="R176" s="80"/>
      <c r="S176" s="80"/>
      <c r="T176" s="80"/>
      <c r="U176" s="80"/>
      <c r="V176" s="80"/>
      <c r="W176" s="80"/>
      <c r="X176" s="80"/>
      <c r="Y176" s="80"/>
      <c r="Z176" s="80"/>
    </row>
    <row r="177" spans="1:26" ht="39" customHeight="1">
      <c r="A177" s="15"/>
      <c r="B177" s="1987" t="s">
        <v>2490</v>
      </c>
      <c r="C177" s="1941"/>
      <c r="D177" s="1941"/>
      <c r="E177" s="1941"/>
      <c r="F177" s="1941"/>
      <c r="G177" s="1941"/>
      <c r="H177" s="80"/>
      <c r="I177" s="80"/>
      <c r="J177" s="80"/>
      <c r="K177" s="80"/>
      <c r="L177" s="80"/>
      <c r="M177" s="80"/>
      <c r="N177" s="80"/>
      <c r="O177" s="80"/>
      <c r="P177" s="80"/>
      <c r="Q177" s="80"/>
      <c r="R177" s="80"/>
      <c r="S177" s="80"/>
      <c r="T177" s="80"/>
      <c r="U177" s="80"/>
      <c r="V177" s="80"/>
      <c r="W177" s="80"/>
      <c r="X177" s="80"/>
      <c r="Y177" s="80"/>
      <c r="Z177" s="80"/>
    </row>
    <row r="178" spans="1:26" ht="18" customHeight="1">
      <c r="A178" s="15"/>
      <c r="B178" s="80"/>
      <c r="C178" s="80"/>
      <c r="D178" s="80"/>
      <c r="E178" s="96"/>
      <c r="F178" s="96"/>
      <c r="G178" s="96"/>
      <c r="H178" s="80"/>
      <c r="I178" s="80"/>
      <c r="J178" s="80"/>
      <c r="K178" s="80"/>
      <c r="L178" s="80"/>
      <c r="M178" s="80"/>
      <c r="N178" s="80"/>
      <c r="O178" s="80"/>
      <c r="P178" s="80"/>
      <c r="Q178" s="80"/>
      <c r="R178" s="80"/>
      <c r="S178" s="80"/>
      <c r="T178" s="80"/>
      <c r="U178" s="80"/>
      <c r="V178" s="80"/>
      <c r="W178" s="80"/>
      <c r="X178" s="80"/>
      <c r="Y178" s="80"/>
      <c r="Z178" s="80"/>
    </row>
    <row r="179" spans="1:26" ht="18" customHeight="1">
      <c r="A179" s="15"/>
      <c r="B179" s="90" t="s">
        <v>2491</v>
      </c>
      <c r="C179" s="80"/>
      <c r="D179" s="80"/>
      <c r="E179" s="96"/>
      <c r="F179" s="96"/>
      <c r="G179" s="96"/>
      <c r="H179" s="80"/>
      <c r="I179" s="80"/>
      <c r="J179" s="80"/>
      <c r="K179" s="80"/>
      <c r="L179" s="80"/>
      <c r="M179" s="80"/>
      <c r="N179" s="80"/>
      <c r="O179" s="80"/>
      <c r="P179" s="80"/>
      <c r="Q179" s="80"/>
      <c r="R179" s="80"/>
      <c r="S179" s="80"/>
      <c r="T179" s="80"/>
      <c r="U179" s="80"/>
      <c r="V179" s="80"/>
      <c r="W179" s="80"/>
      <c r="X179" s="80"/>
      <c r="Y179" s="80"/>
      <c r="Z179" s="80"/>
    </row>
    <row r="180" spans="1:26" ht="18" customHeight="1">
      <c r="A180" s="15"/>
      <c r="B180" s="80"/>
      <c r="C180" s="80"/>
      <c r="D180" s="80"/>
      <c r="E180" s="96"/>
      <c r="F180" s="96"/>
      <c r="G180" s="96"/>
      <c r="H180" s="80"/>
      <c r="I180" s="80"/>
      <c r="J180" s="80"/>
      <c r="K180" s="80"/>
      <c r="L180" s="80"/>
      <c r="M180" s="80"/>
      <c r="N180" s="80"/>
      <c r="O180" s="80"/>
      <c r="P180" s="80"/>
      <c r="Q180" s="80"/>
      <c r="R180" s="80"/>
      <c r="S180" s="80"/>
      <c r="T180" s="80"/>
      <c r="U180" s="80"/>
      <c r="V180" s="80"/>
      <c r="W180" s="80"/>
      <c r="X180" s="80"/>
      <c r="Y180" s="80"/>
      <c r="Z180" s="80"/>
    </row>
    <row r="181" spans="1:26" ht="18" customHeight="1">
      <c r="A181" s="9">
        <v>2.9</v>
      </c>
      <c r="B181" s="9" t="s">
        <v>156</v>
      </c>
      <c r="C181" s="80"/>
      <c r="D181" s="80"/>
      <c r="E181" s="96"/>
      <c r="F181" s="96"/>
      <c r="G181" s="96"/>
      <c r="H181" s="80"/>
      <c r="I181" s="80"/>
      <c r="J181" s="80"/>
      <c r="K181" s="80"/>
      <c r="L181" s="80"/>
      <c r="M181" s="80"/>
      <c r="N181" s="80"/>
      <c r="O181" s="80"/>
      <c r="P181" s="80"/>
      <c r="Q181" s="80"/>
      <c r="R181" s="80"/>
      <c r="S181" s="80"/>
      <c r="T181" s="80"/>
      <c r="U181" s="80"/>
      <c r="V181" s="80"/>
      <c r="W181" s="80"/>
      <c r="X181" s="80"/>
      <c r="Y181" s="80"/>
      <c r="Z181" s="80"/>
    </row>
    <row r="182" spans="1:26" ht="18" customHeight="1">
      <c r="A182" s="15"/>
      <c r="B182" s="80"/>
      <c r="C182" s="80"/>
      <c r="D182" s="80"/>
      <c r="E182" s="96"/>
      <c r="F182" s="96"/>
      <c r="G182" s="96"/>
      <c r="H182" s="80"/>
      <c r="I182" s="80"/>
      <c r="J182" s="80"/>
      <c r="K182" s="80"/>
      <c r="L182" s="80"/>
      <c r="M182" s="80"/>
      <c r="N182" s="80"/>
      <c r="O182" s="80"/>
      <c r="P182" s="80"/>
      <c r="Q182" s="80"/>
      <c r="R182" s="80"/>
      <c r="S182" s="80"/>
      <c r="T182" s="80"/>
      <c r="U182" s="80"/>
      <c r="V182" s="80"/>
      <c r="W182" s="80"/>
      <c r="X182" s="80"/>
      <c r="Y182" s="80"/>
      <c r="Z182" s="80"/>
    </row>
    <row r="183" spans="1:26" ht="28.5" customHeight="1">
      <c r="A183" s="9"/>
      <c r="B183" s="1987" t="s">
        <v>2492</v>
      </c>
      <c r="C183" s="1941"/>
      <c r="D183" s="1941"/>
      <c r="E183" s="1941"/>
      <c r="F183" s="1941"/>
      <c r="G183" s="1941"/>
      <c r="H183" s="90"/>
      <c r="I183" s="90"/>
      <c r="J183" s="90"/>
      <c r="K183" s="90"/>
      <c r="L183" s="90"/>
      <c r="M183" s="90"/>
      <c r="N183" s="90"/>
      <c r="O183" s="90"/>
      <c r="P183" s="90"/>
      <c r="Q183" s="90"/>
      <c r="R183" s="90"/>
      <c r="S183" s="90"/>
      <c r="T183" s="90"/>
      <c r="U183" s="90"/>
      <c r="V183" s="90"/>
      <c r="W183" s="90"/>
      <c r="X183" s="90"/>
      <c r="Y183" s="90"/>
      <c r="Z183" s="90"/>
    </row>
    <row r="184" spans="1:26" ht="28.5" customHeight="1">
      <c r="A184" s="96"/>
      <c r="B184" s="96"/>
      <c r="C184" s="96"/>
      <c r="D184" s="96"/>
      <c r="E184" s="96"/>
      <c r="F184" s="96"/>
      <c r="G184" s="96"/>
      <c r="H184" s="90"/>
      <c r="I184" s="90"/>
      <c r="J184" s="90"/>
      <c r="K184" s="90"/>
      <c r="L184" s="90"/>
      <c r="M184" s="90"/>
      <c r="N184" s="90"/>
      <c r="O184" s="90"/>
      <c r="P184" s="90"/>
      <c r="Q184" s="90"/>
      <c r="R184" s="90"/>
      <c r="S184" s="90"/>
      <c r="T184" s="90"/>
      <c r="U184" s="90"/>
      <c r="V184" s="90"/>
      <c r="W184" s="90"/>
      <c r="X184" s="90"/>
      <c r="Y184" s="90"/>
      <c r="Z184" s="90"/>
    </row>
    <row r="185" spans="1:26" ht="28.5" customHeight="1">
      <c r="A185" s="96"/>
      <c r="B185" s="96"/>
      <c r="C185" s="96"/>
      <c r="D185" s="96"/>
      <c r="E185" s="96"/>
      <c r="F185" s="96"/>
      <c r="G185" s="96"/>
      <c r="H185" s="90"/>
      <c r="I185" s="90"/>
      <c r="J185" s="90"/>
      <c r="K185" s="90"/>
      <c r="L185" s="90"/>
      <c r="M185" s="90"/>
      <c r="N185" s="90"/>
      <c r="O185" s="90"/>
      <c r="P185" s="90"/>
      <c r="Q185" s="90"/>
      <c r="R185" s="90"/>
      <c r="S185" s="90"/>
      <c r="T185" s="90"/>
      <c r="U185" s="90"/>
      <c r="V185" s="90"/>
      <c r="W185" s="90"/>
      <c r="X185" s="90"/>
      <c r="Y185" s="90"/>
      <c r="Z185" s="90"/>
    </row>
    <row r="186" spans="1:26" ht="28.5" customHeight="1">
      <c r="A186" s="96"/>
      <c r="B186" s="96"/>
      <c r="C186" s="96"/>
      <c r="D186" s="96"/>
      <c r="E186" s="96"/>
      <c r="F186" s="96"/>
      <c r="G186" s="96"/>
      <c r="H186" s="90"/>
      <c r="I186" s="90"/>
      <c r="J186" s="90"/>
      <c r="K186" s="90"/>
      <c r="L186" s="90"/>
      <c r="M186" s="90"/>
      <c r="N186" s="90"/>
      <c r="O186" s="90"/>
      <c r="P186" s="90"/>
      <c r="Q186" s="90"/>
      <c r="R186" s="90"/>
      <c r="S186" s="90"/>
      <c r="T186" s="90"/>
      <c r="U186" s="90"/>
      <c r="V186" s="90"/>
      <c r="W186" s="90"/>
      <c r="X186" s="90"/>
      <c r="Y186" s="90"/>
      <c r="Z186" s="90"/>
    </row>
    <row r="187" spans="1:26" ht="15.75" customHeight="1">
      <c r="A187" s="76" t="s">
        <v>591</v>
      </c>
      <c r="B187" s="77"/>
      <c r="C187" s="77"/>
      <c r="D187" s="77"/>
      <c r="E187" s="78"/>
      <c r="F187" s="78"/>
      <c r="G187" s="78"/>
      <c r="H187" s="80"/>
      <c r="I187" s="80"/>
      <c r="J187" s="80"/>
      <c r="K187" s="80"/>
      <c r="L187" s="80"/>
      <c r="M187" s="80"/>
      <c r="N187" s="80"/>
      <c r="O187" s="80"/>
      <c r="P187" s="80"/>
      <c r="Q187" s="80"/>
      <c r="R187" s="80"/>
      <c r="S187" s="80"/>
      <c r="T187" s="80"/>
      <c r="U187" s="80"/>
      <c r="V187" s="80"/>
      <c r="W187" s="80"/>
      <c r="X187" s="80"/>
      <c r="Y187" s="80"/>
      <c r="Z187" s="80"/>
    </row>
    <row r="188" spans="1:26" ht="15.75" customHeight="1">
      <c r="A188" s="82"/>
      <c r="B188" s="83"/>
      <c r="C188" s="83"/>
      <c r="D188" s="83"/>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8" customHeight="1">
      <c r="A189" s="860">
        <v>2.1</v>
      </c>
      <c r="B189" s="859" t="s">
        <v>178</v>
      </c>
      <c r="C189" s="80"/>
      <c r="D189" s="80"/>
      <c r="E189" s="96"/>
      <c r="F189" s="96"/>
      <c r="G189" s="96"/>
      <c r="H189" s="80"/>
      <c r="I189" s="80"/>
      <c r="J189" s="80"/>
      <c r="K189" s="80"/>
      <c r="L189" s="80"/>
      <c r="M189" s="80"/>
      <c r="N189" s="80"/>
      <c r="O189" s="80"/>
      <c r="P189" s="80"/>
      <c r="Q189" s="80"/>
      <c r="R189" s="80"/>
      <c r="S189" s="80"/>
      <c r="T189" s="80"/>
      <c r="U189" s="80"/>
      <c r="V189" s="80"/>
      <c r="W189" s="80"/>
      <c r="X189" s="80"/>
      <c r="Y189" s="80"/>
      <c r="Z189" s="80"/>
    </row>
    <row r="190" spans="1:26" ht="18" customHeight="1">
      <c r="A190" s="15"/>
      <c r="B190" s="80"/>
      <c r="C190" s="80"/>
      <c r="D190" s="80"/>
      <c r="E190" s="96"/>
      <c r="F190" s="96"/>
      <c r="G190" s="96"/>
      <c r="H190" s="80"/>
      <c r="I190" s="80"/>
      <c r="J190" s="80"/>
      <c r="K190" s="80"/>
      <c r="L190" s="80"/>
      <c r="M190" s="80"/>
      <c r="N190" s="80"/>
      <c r="O190" s="80"/>
      <c r="P190" s="80"/>
      <c r="Q190" s="80"/>
      <c r="R190" s="80"/>
      <c r="S190" s="80"/>
      <c r="T190" s="80"/>
      <c r="U190" s="80"/>
      <c r="V190" s="80"/>
      <c r="W190" s="80"/>
      <c r="X190" s="80"/>
      <c r="Y190" s="80"/>
      <c r="Z190" s="80"/>
    </row>
    <row r="191" spans="1:26" ht="18" customHeight="1">
      <c r="A191" s="15"/>
      <c r="B191" s="90" t="s">
        <v>2493</v>
      </c>
      <c r="C191" s="80"/>
      <c r="D191" s="80"/>
      <c r="E191" s="96"/>
      <c r="F191" s="96"/>
      <c r="G191" s="96"/>
      <c r="H191" s="80"/>
      <c r="I191" s="80"/>
      <c r="J191" s="80"/>
      <c r="K191" s="80"/>
      <c r="L191" s="80"/>
      <c r="M191" s="80"/>
      <c r="N191" s="80"/>
      <c r="O191" s="80"/>
      <c r="P191" s="80"/>
      <c r="Q191" s="80"/>
      <c r="R191" s="80"/>
      <c r="S191" s="80"/>
      <c r="T191" s="80"/>
      <c r="U191" s="80"/>
      <c r="V191" s="80"/>
      <c r="W191" s="80"/>
      <c r="X191" s="80"/>
      <c r="Y191" s="80"/>
      <c r="Z191" s="80"/>
    </row>
    <row r="192" spans="1:26" ht="18" customHeight="1">
      <c r="A192" s="15"/>
      <c r="B192" s="80" t="s">
        <v>2494</v>
      </c>
      <c r="C192" s="80"/>
      <c r="D192" s="80"/>
      <c r="E192" s="96"/>
      <c r="F192" s="96"/>
      <c r="G192" s="96"/>
      <c r="H192" s="80"/>
      <c r="I192" s="80"/>
      <c r="J192" s="80"/>
      <c r="K192" s="80"/>
      <c r="L192" s="80"/>
      <c r="M192" s="80"/>
      <c r="N192" s="80"/>
      <c r="O192" s="80"/>
      <c r="P192" s="80"/>
      <c r="Q192" s="80"/>
      <c r="R192" s="80"/>
      <c r="S192" s="80"/>
      <c r="T192" s="80"/>
      <c r="U192" s="80"/>
      <c r="V192" s="80"/>
      <c r="W192" s="80"/>
      <c r="X192" s="80"/>
      <c r="Y192" s="80"/>
      <c r="Z192" s="80"/>
    </row>
    <row r="193" spans="1:26" ht="18" customHeight="1">
      <c r="A193" s="15"/>
      <c r="B193" s="80" t="s">
        <v>2495</v>
      </c>
      <c r="C193" s="80"/>
      <c r="D193" s="80"/>
      <c r="E193" s="96"/>
      <c r="F193" s="96"/>
      <c r="G193" s="96"/>
      <c r="H193" s="80"/>
      <c r="I193" s="80"/>
      <c r="J193" s="80"/>
      <c r="K193" s="80"/>
      <c r="L193" s="80"/>
      <c r="M193" s="80"/>
      <c r="N193" s="80"/>
      <c r="O193" s="80"/>
      <c r="P193" s="80"/>
      <c r="Q193" s="80"/>
      <c r="R193" s="80"/>
      <c r="S193" s="80"/>
      <c r="T193" s="80"/>
      <c r="U193" s="80"/>
      <c r="V193" s="80"/>
      <c r="W193" s="80"/>
      <c r="X193" s="80"/>
      <c r="Y193" s="80"/>
      <c r="Z193" s="80"/>
    </row>
    <row r="194" spans="1:26" ht="18" customHeight="1">
      <c r="A194" s="15"/>
      <c r="B194" s="80" t="s">
        <v>2496</v>
      </c>
      <c r="C194" s="80"/>
      <c r="D194" s="80"/>
      <c r="E194" s="96"/>
      <c r="F194" s="96"/>
      <c r="G194" s="96"/>
      <c r="H194" s="80"/>
      <c r="I194" s="80"/>
      <c r="J194" s="80"/>
      <c r="K194" s="80"/>
      <c r="L194" s="80"/>
      <c r="M194" s="80"/>
      <c r="N194" s="80"/>
      <c r="O194" s="80"/>
      <c r="P194" s="80"/>
      <c r="Q194" s="80"/>
      <c r="R194" s="80"/>
      <c r="S194" s="80"/>
      <c r="T194" s="80"/>
      <c r="U194" s="80"/>
      <c r="V194" s="80"/>
      <c r="W194" s="80"/>
      <c r="X194" s="80"/>
      <c r="Y194" s="80"/>
      <c r="Z194" s="80"/>
    </row>
    <row r="195" spans="1:26" ht="18" customHeight="1">
      <c r="A195" s="15"/>
      <c r="B195" s="80"/>
      <c r="C195" s="80"/>
      <c r="D195" s="80"/>
      <c r="E195" s="96"/>
      <c r="F195" s="96"/>
      <c r="G195" s="96"/>
      <c r="H195" s="80"/>
      <c r="I195" s="80"/>
      <c r="J195" s="80"/>
      <c r="K195" s="80"/>
      <c r="L195" s="80"/>
      <c r="M195" s="80"/>
      <c r="N195" s="80"/>
      <c r="O195" s="80"/>
      <c r="P195" s="80"/>
      <c r="Q195" s="80"/>
      <c r="R195" s="80"/>
      <c r="S195" s="80"/>
      <c r="T195" s="80"/>
      <c r="U195" s="80"/>
      <c r="V195" s="80"/>
      <c r="W195" s="80"/>
      <c r="X195" s="80"/>
      <c r="Y195" s="80"/>
      <c r="Z195" s="80"/>
    </row>
    <row r="196" spans="1:26" ht="18" customHeight="1">
      <c r="A196" s="15"/>
      <c r="B196" s="80" t="s">
        <v>2497</v>
      </c>
      <c r="C196" s="80"/>
      <c r="D196" s="80"/>
      <c r="E196" s="96"/>
      <c r="F196" s="96"/>
      <c r="G196" s="96"/>
      <c r="H196" s="80"/>
      <c r="I196" s="80"/>
      <c r="J196" s="80"/>
      <c r="K196" s="80"/>
      <c r="L196" s="80"/>
      <c r="M196" s="80"/>
      <c r="N196" s="80"/>
      <c r="O196" s="80"/>
      <c r="P196" s="80"/>
      <c r="Q196" s="80"/>
      <c r="R196" s="80"/>
      <c r="S196" s="80"/>
      <c r="T196" s="80"/>
      <c r="U196" s="80"/>
      <c r="V196" s="80"/>
      <c r="W196" s="80"/>
      <c r="X196" s="80"/>
      <c r="Y196" s="80"/>
      <c r="Z196" s="80"/>
    </row>
    <row r="197" spans="1:26" ht="18" customHeight="1">
      <c r="A197" s="15"/>
      <c r="B197" s="80"/>
      <c r="C197" s="80"/>
      <c r="D197" s="80"/>
      <c r="E197" s="96"/>
      <c r="F197" s="96"/>
      <c r="G197" s="96"/>
      <c r="H197" s="80"/>
      <c r="I197" s="80"/>
      <c r="J197" s="80"/>
      <c r="K197" s="80"/>
      <c r="L197" s="80"/>
      <c r="M197" s="80"/>
      <c r="N197" s="80"/>
      <c r="O197" s="80"/>
      <c r="P197" s="80"/>
      <c r="Q197" s="80"/>
      <c r="R197" s="80"/>
      <c r="S197" s="80"/>
      <c r="T197" s="80"/>
      <c r="U197" s="80"/>
      <c r="V197" s="80"/>
      <c r="W197" s="80"/>
      <c r="X197" s="80"/>
      <c r="Y197" s="80"/>
      <c r="Z197" s="80"/>
    </row>
    <row r="198" spans="1:26" ht="18" customHeight="1">
      <c r="A198" s="15"/>
      <c r="B198" s="90" t="s">
        <v>2498</v>
      </c>
      <c r="C198" s="80"/>
      <c r="D198" s="80"/>
      <c r="E198" s="96"/>
      <c r="F198" s="96"/>
      <c r="G198" s="96"/>
      <c r="H198" s="80"/>
      <c r="I198" s="80"/>
      <c r="J198" s="80"/>
      <c r="K198" s="80"/>
      <c r="L198" s="80"/>
      <c r="M198" s="80"/>
      <c r="N198" s="80"/>
      <c r="O198" s="80"/>
      <c r="P198" s="80"/>
      <c r="Q198" s="80"/>
      <c r="R198" s="80"/>
      <c r="S198" s="80"/>
      <c r="T198" s="80"/>
      <c r="U198" s="80"/>
      <c r="V198" s="80"/>
      <c r="W198" s="80"/>
      <c r="X198" s="80"/>
      <c r="Y198" s="80"/>
      <c r="Z198" s="80"/>
    </row>
    <row r="199" spans="1:26" ht="18" customHeight="1">
      <c r="A199" s="15"/>
      <c r="B199" s="80"/>
      <c r="C199" s="80"/>
      <c r="D199" s="80"/>
      <c r="E199" s="96"/>
      <c r="F199" s="96"/>
      <c r="G199" s="96"/>
      <c r="H199" s="80"/>
      <c r="I199" s="80"/>
      <c r="J199" s="80"/>
      <c r="K199" s="80"/>
      <c r="L199" s="80"/>
      <c r="M199" s="80"/>
      <c r="N199" s="80"/>
      <c r="O199" s="80"/>
      <c r="P199" s="80"/>
      <c r="Q199" s="80"/>
      <c r="R199" s="80"/>
      <c r="S199" s="80"/>
      <c r="T199" s="80"/>
      <c r="U199" s="80"/>
      <c r="V199" s="80"/>
      <c r="W199" s="80"/>
      <c r="X199" s="80"/>
      <c r="Y199" s="80"/>
      <c r="Z199" s="80"/>
    </row>
    <row r="200" spans="1:26" ht="48.75" customHeight="1">
      <c r="A200" s="9"/>
      <c r="B200" s="1987" t="s">
        <v>2499</v>
      </c>
      <c r="C200" s="1941"/>
      <c r="D200" s="1941"/>
      <c r="E200" s="1941"/>
      <c r="F200" s="1941"/>
      <c r="G200" s="1941"/>
      <c r="H200" s="90"/>
      <c r="I200" s="90"/>
      <c r="J200" s="90"/>
      <c r="K200" s="90"/>
      <c r="L200" s="90"/>
      <c r="M200" s="90"/>
      <c r="N200" s="90"/>
      <c r="O200" s="90"/>
      <c r="P200" s="90"/>
      <c r="Q200" s="90"/>
      <c r="R200" s="90"/>
      <c r="S200" s="90"/>
      <c r="T200" s="90"/>
      <c r="U200" s="90"/>
      <c r="V200" s="90"/>
      <c r="W200" s="90"/>
      <c r="X200" s="90"/>
      <c r="Y200" s="90"/>
      <c r="Z200" s="90"/>
    </row>
    <row r="201" spans="1:26" ht="18" customHeight="1">
      <c r="A201" s="15"/>
      <c r="B201" s="261" t="s">
        <v>2500</v>
      </c>
      <c r="C201" s="80"/>
      <c r="D201" s="80"/>
      <c r="E201" s="96"/>
      <c r="F201" s="96"/>
      <c r="G201" s="96"/>
      <c r="H201" s="80"/>
      <c r="I201" s="80"/>
      <c r="J201" s="80"/>
      <c r="K201" s="80"/>
      <c r="L201" s="80"/>
      <c r="M201" s="80"/>
      <c r="N201" s="80"/>
      <c r="O201" s="80"/>
      <c r="P201" s="80"/>
      <c r="Q201" s="80"/>
      <c r="R201" s="80"/>
      <c r="S201" s="80"/>
      <c r="T201" s="80"/>
      <c r="U201" s="80"/>
      <c r="V201" s="80"/>
      <c r="W201" s="80"/>
      <c r="X201" s="80"/>
      <c r="Y201" s="80"/>
      <c r="Z201" s="80"/>
    </row>
    <row r="202" spans="1:26" ht="18" customHeight="1">
      <c r="A202" s="15"/>
      <c r="B202" s="90" t="s">
        <v>2501</v>
      </c>
      <c r="C202" s="80"/>
      <c r="D202" s="80"/>
      <c r="E202" s="96"/>
      <c r="F202" s="96"/>
      <c r="G202" s="96"/>
      <c r="H202" s="80"/>
      <c r="I202" s="80"/>
      <c r="J202" s="80"/>
      <c r="K202" s="80"/>
      <c r="L202" s="80"/>
      <c r="M202" s="80"/>
      <c r="N202" s="80"/>
      <c r="O202" s="80"/>
      <c r="P202" s="80"/>
      <c r="Q202" s="80"/>
      <c r="R202" s="80"/>
      <c r="S202" s="80"/>
      <c r="T202" s="80"/>
      <c r="U202" s="80"/>
      <c r="V202" s="80"/>
      <c r="W202" s="80"/>
      <c r="X202" s="80"/>
      <c r="Y202" s="80"/>
      <c r="Z202" s="80"/>
    </row>
    <row r="203" spans="1:26" ht="18" customHeight="1">
      <c r="A203" s="15"/>
      <c r="B203" s="857" t="s">
        <v>2502</v>
      </c>
      <c r="C203" s="80"/>
      <c r="D203" s="80"/>
      <c r="E203" s="96"/>
      <c r="F203" s="96"/>
      <c r="G203" s="96"/>
      <c r="H203" s="80"/>
      <c r="I203" s="80"/>
      <c r="J203" s="80"/>
      <c r="K203" s="80"/>
      <c r="L203" s="80"/>
      <c r="M203" s="80"/>
      <c r="N203" s="80"/>
      <c r="O203" s="80"/>
      <c r="P203" s="80"/>
      <c r="Q203" s="80"/>
      <c r="R203" s="80"/>
      <c r="S203" s="80"/>
      <c r="T203" s="80"/>
      <c r="U203" s="80"/>
      <c r="V203" s="80"/>
      <c r="W203" s="80"/>
      <c r="X203" s="80"/>
      <c r="Y203" s="80"/>
      <c r="Z203" s="80"/>
    </row>
    <row r="204" spans="1:26" ht="30.75" customHeight="1">
      <c r="A204" s="15"/>
      <c r="B204" s="1987" t="s">
        <v>2503</v>
      </c>
      <c r="C204" s="1941"/>
      <c r="D204" s="1941"/>
      <c r="E204" s="1941"/>
      <c r="F204" s="1941"/>
      <c r="G204" s="1941"/>
      <c r="H204" s="80"/>
      <c r="I204" s="80"/>
      <c r="J204" s="80"/>
      <c r="K204" s="80"/>
      <c r="L204" s="80"/>
      <c r="M204" s="80"/>
      <c r="N204" s="80"/>
      <c r="O204" s="80"/>
      <c r="P204" s="80"/>
      <c r="Q204" s="80"/>
      <c r="R204" s="80"/>
      <c r="S204" s="80"/>
      <c r="T204" s="80"/>
      <c r="U204" s="80"/>
      <c r="V204" s="80"/>
      <c r="W204" s="80"/>
      <c r="X204" s="80"/>
      <c r="Y204" s="80"/>
      <c r="Z204" s="80"/>
    </row>
    <row r="205" spans="1:26" ht="18" customHeight="1">
      <c r="A205" s="15"/>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8" customHeight="1">
      <c r="A206" s="15"/>
      <c r="B206" s="80"/>
      <c r="C206" s="861" t="s">
        <v>2504</v>
      </c>
      <c r="D206" s="165" t="s">
        <v>2505</v>
      </c>
      <c r="E206" s="185" t="s">
        <v>2506</v>
      </c>
      <c r="F206" s="103"/>
      <c r="G206" s="96"/>
      <c r="H206" s="80"/>
      <c r="I206" s="80"/>
      <c r="J206" s="80"/>
      <c r="K206" s="80"/>
      <c r="L206" s="80"/>
      <c r="M206" s="80"/>
      <c r="N206" s="80"/>
      <c r="O206" s="80"/>
      <c r="P206" s="80"/>
      <c r="Q206" s="80"/>
      <c r="R206" s="80"/>
      <c r="S206" s="80"/>
      <c r="T206" s="80"/>
      <c r="U206" s="80"/>
      <c r="V206" s="80"/>
      <c r="W206" s="80"/>
      <c r="X206" s="80"/>
      <c r="Y206" s="80"/>
      <c r="Z206" s="80"/>
    </row>
    <row r="207" spans="1:26" ht="18" customHeight="1">
      <c r="A207" s="15"/>
      <c r="B207" s="80"/>
      <c r="C207" s="80">
        <v>1</v>
      </c>
      <c r="D207" s="93" t="s">
        <v>2507</v>
      </c>
      <c r="E207" s="102" t="s">
        <v>2508</v>
      </c>
      <c r="F207" s="80"/>
      <c r="G207" s="80"/>
      <c r="H207" s="80"/>
      <c r="I207" s="80"/>
      <c r="J207" s="80"/>
      <c r="K207" s="80"/>
      <c r="L207" s="80"/>
      <c r="M207" s="80"/>
      <c r="N207" s="80"/>
      <c r="O207" s="80"/>
      <c r="P207" s="80"/>
      <c r="Q207" s="80"/>
      <c r="R207" s="80"/>
      <c r="S207" s="80"/>
      <c r="T207" s="80"/>
      <c r="U207" s="80"/>
      <c r="V207" s="80"/>
      <c r="W207" s="80"/>
      <c r="X207" s="80"/>
      <c r="Y207" s="80"/>
      <c r="Z207" s="80"/>
    </row>
    <row r="208" spans="1:26" ht="18" customHeight="1">
      <c r="A208" s="15"/>
      <c r="B208" s="80"/>
      <c r="C208" s="80">
        <v>2</v>
      </c>
      <c r="D208" s="93" t="s">
        <v>2509</v>
      </c>
      <c r="E208" s="102" t="s">
        <v>2510</v>
      </c>
      <c r="F208" s="80"/>
      <c r="G208" s="80"/>
      <c r="H208" s="80"/>
      <c r="I208" s="80"/>
      <c r="J208" s="80"/>
      <c r="K208" s="80"/>
      <c r="L208" s="80"/>
      <c r="M208" s="80"/>
      <c r="N208" s="80"/>
      <c r="O208" s="80"/>
      <c r="P208" s="80"/>
      <c r="Q208" s="80"/>
      <c r="R208" s="80"/>
      <c r="S208" s="80"/>
      <c r="T208" s="80"/>
      <c r="U208" s="80"/>
      <c r="V208" s="80"/>
      <c r="W208" s="80"/>
      <c r="X208" s="80"/>
      <c r="Y208" s="80"/>
      <c r="Z208" s="80"/>
    </row>
    <row r="209" spans="1:26" ht="18" customHeight="1">
      <c r="A209" s="15"/>
      <c r="B209" s="80"/>
      <c r="C209" s="80">
        <v>3</v>
      </c>
      <c r="D209" s="93" t="s">
        <v>2511</v>
      </c>
      <c r="E209" s="102" t="s">
        <v>2512</v>
      </c>
      <c r="F209" s="80"/>
      <c r="G209" s="80"/>
      <c r="H209" s="80"/>
      <c r="I209" s="80"/>
      <c r="J209" s="80"/>
      <c r="K209" s="80"/>
      <c r="L209" s="80"/>
      <c r="M209" s="80"/>
      <c r="N209" s="80"/>
      <c r="O209" s="80"/>
      <c r="P209" s="80"/>
      <c r="Q209" s="80"/>
      <c r="R209" s="80"/>
      <c r="S209" s="80"/>
      <c r="T209" s="80"/>
      <c r="U209" s="80"/>
      <c r="V209" s="80"/>
      <c r="W209" s="80"/>
      <c r="X209" s="80"/>
      <c r="Y209" s="80"/>
      <c r="Z209" s="80"/>
    </row>
    <row r="210" spans="1:26" ht="18" customHeight="1">
      <c r="A210" s="15"/>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30" customHeight="1">
      <c r="A211" s="9"/>
      <c r="B211" s="1987" t="s">
        <v>2513</v>
      </c>
      <c r="C211" s="1941"/>
      <c r="D211" s="1941"/>
      <c r="E211" s="1941"/>
      <c r="F211" s="1941"/>
      <c r="G211" s="1941"/>
      <c r="H211" s="90"/>
      <c r="I211" s="90"/>
      <c r="J211" s="90"/>
      <c r="K211" s="90"/>
      <c r="L211" s="90"/>
      <c r="M211" s="90"/>
      <c r="N211" s="90"/>
      <c r="O211" s="90"/>
      <c r="P211" s="90"/>
      <c r="Q211" s="90"/>
      <c r="R211" s="90"/>
      <c r="S211" s="90"/>
      <c r="T211" s="90"/>
      <c r="U211" s="90"/>
      <c r="V211" s="90"/>
      <c r="W211" s="90"/>
      <c r="X211" s="90"/>
      <c r="Y211" s="90"/>
      <c r="Z211" s="90"/>
    </row>
    <row r="212" spans="1:26" ht="18" customHeight="1">
      <c r="A212" s="15"/>
      <c r="B212" s="90" t="s">
        <v>2514</v>
      </c>
      <c r="C212" s="80"/>
      <c r="D212" s="80"/>
      <c r="E212" s="96"/>
      <c r="F212" s="96"/>
      <c r="G212" s="96"/>
      <c r="H212" s="80"/>
      <c r="I212" s="80"/>
      <c r="J212" s="80"/>
      <c r="K212" s="80"/>
      <c r="L212" s="80"/>
      <c r="M212" s="80"/>
      <c r="N212" s="80"/>
      <c r="O212" s="80"/>
      <c r="P212" s="80"/>
      <c r="Q212" s="80"/>
      <c r="R212" s="80"/>
      <c r="S212" s="80"/>
      <c r="T212" s="80"/>
      <c r="U212" s="80"/>
      <c r="V212" s="80"/>
      <c r="W212" s="80"/>
      <c r="X212" s="80"/>
      <c r="Y212" s="80"/>
      <c r="Z212" s="80"/>
    </row>
    <row r="213" spans="1:26" ht="18" customHeight="1">
      <c r="A213" s="15"/>
      <c r="B213" s="90" t="s">
        <v>2515</v>
      </c>
      <c r="C213" s="80"/>
      <c r="D213" s="80"/>
      <c r="E213" s="96"/>
      <c r="F213" s="96"/>
      <c r="G213" s="96"/>
      <c r="H213" s="80"/>
      <c r="I213" s="80"/>
      <c r="J213" s="80"/>
      <c r="K213" s="80"/>
      <c r="L213" s="80"/>
      <c r="M213" s="80"/>
      <c r="N213" s="80"/>
      <c r="O213" s="80"/>
      <c r="P213" s="80"/>
      <c r="Q213" s="80"/>
      <c r="R213" s="80"/>
      <c r="S213" s="80"/>
      <c r="T213" s="80"/>
      <c r="U213" s="80"/>
      <c r="V213" s="80"/>
      <c r="W213" s="80"/>
      <c r="X213" s="80"/>
      <c r="Y213" s="80"/>
      <c r="Z213" s="80"/>
    </row>
    <row r="214" spans="1:26" ht="18" customHeight="1">
      <c r="A214" s="15"/>
      <c r="B214" s="2154" t="s">
        <v>2516</v>
      </c>
      <c r="C214" s="1941"/>
      <c r="D214" s="1941"/>
      <c r="E214" s="1941"/>
      <c r="F214" s="1941"/>
      <c r="G214" s="1941"/>
      <c r="H214" s="80"/>
      <c r="I214" s="80"/>
      <c r="J214" s="80"/>
      <c r="K214" s="80"/>
      <c r="L214" s="80"/>
      <c r="M214" s="80"/>
      <c r="N214" s="80"/>
      <c r="O214" s="80"/>
      <c r="P214" s="80"/>
      <c r="Q214" s="80"/>
      <c r="R214" s="80"/>
      <c r="S214" s="80"/>
      <c r="T214" s="80"/>
      <c r="U214" s="80"/>
      <c r="V214" s="80"/>
      <c r="W214" s="80"/>
      <c r="X214" s="80"/>
      <c r="Y214" s="80"/>
      <c r="Z214" s="80"/>
    </row>
    <row r="215" spans="1:26" ht="29.25" customHeight="1">
      <c r="A215" s="15"/>
      <c r="B215" s="1995" t="s">
        <v>2517</v>
      </c>
      <c r="C215" s="1949"/>
      <c r="D215" s="1949"/>
      <c r="E215" s="1949"/>
      <c r="F215" s="1949"/>
      <c r="G215" s="1950"/>
      <c r="H215" s="80"/>
      <c r="I215" s="80"/>
      <c r="J215" s="80"/>
      <c r="K215" s="80"/>
      <c r="L215" s="80"/>
      <c r="M215" s="80"/>
      <c r="N215" s="80"/>
      <c r="O215" s="80"/>
      <c r="P215" s="80"/>
      <c r="Q215" s="80"/>
      <c r="R215" s="80"/>
      <c r="S215" s="80"/>
      <c r="T215" s="80"/>
      <c r="U215" s="80"/>
      <c r="V215" s="80"/>
      <c r="W215" s="80"/>
      <c r="X215" s="80"/>
      <c r="Y215" s="80"/>
      <c r="Z215" s="80"/>
    </row>
    <row r="216" spans="1:26" ht="18" customHeight="1">
      <c r="A216" s="15"/>
      <c r="B216" s="90" t="s">
        <v>2518</v>
      </c>
      <c r="C216" s="90"/>
      <c r="D216" s="80"/>
      <c r="E216" s="96"/>
      <c r="F216" s="96"/>
      <c r="G216" s="96"/>
      <c r="H216" s="80"/>
      <c r="I216" s="80"/>
      <c r="J216" s="80"/>
      <c r="K216" s="80"/>
      <c r="L216" s="80"/>
      <c r="M216" s="80"/>
      <c r="N216" s="80"/>
      <c r="O216" s="80"/>
      <c r="P216" s="80"/>
      <c r="Q216" s="80"/>
      <c r="R216" s="80"/>
      <c r="S216" s="80"/>
      <c r="T216" s="80"/>
      <c r="U216" s="80"/>
      <c r="V216" s="80"/>
      <c r="W216" s="80"/>
      <c r="X216" s="80"/>
      <c r="Y216" s="80"/>
      <c r="Z216" s="80"/>
    </row>
    <row r="217" spans="1:26" ht="18" customHeight="1">
      <c r="A217" s="15"/>
      <c r="B217" s="90" t="s">
        <v>2519</v>
      </c>
      <c r="C217" s="80"/>
      <c r="D217" s="80"/>
      <c r="E217" s="96"/>
      <c r="F217" s="96"/>
      <c r="G217" s="96"/>
      <c r="H217" s="80"/>
      <c r="I217" s="80"/>
      <c r="J217" s="80"/>
      <c r="K217" s="80"/>
      <c r="L217" s="80"/>
      <c r="M217" s="80"/>
      <c r="N217" s="80"/>
      <c r="O217" s="80"/>
      <c r="P217" s="80"/>
      <c r="Q217" s="80"/>
      <c r="R217" s="80"/>
      <c r="S217" s="80"/>
      <c r="T217" s="80"/>
      <c r="U217" s="80"/>
      <c r="V217" s="80"/>
      <c r="W217" s="80"/>
      <c r="X217" s="80"/>
      <c r="Y217" s="80"/>
      <c r="Z217" s="80"/>
    </row>
    <row r="218" spans="1:26" ht="18" customHeight="1">
      <c r="A218" s="15"/>
      <c r="B218" s="90" t="s">
        <v>2520</v>
      </c>
      <c r="C218" s="80"/>
      <c r="D218" s="80"/>
      <c r="E218" s="96"/>
      <c r="F218" s="96"/>
      <c r="G218" s="96"/>
      <c r="H218" s="80"/>
      <c r="I218" s="80"/>
      <c r="J218" s="80"/>
      <c r="K218" s="80"/>
      <c r="L218" s="80"/>
      <c r="M218" s="80"/>
      <c r="N218" s="80"/>
      <c r="O218" s="80"/>
      <c r="P218" s="80"/>
      <c r="Q218" s="80"/>
      <c r="R218" s="80"/>
      <c r="S218" s="80"/>
      <c r="T218" s="80"/>
      <c r="U218" s="80"/>
      <c r="V218" s="80"/>
      <c r="W218" s="80"/>
      <c r="X218" s="80"/>
      <c r="Y218" s="80"/>
      <c r="Z218" s="80"/>
    </row>
    <row r="219" spans="1:26" ht="18" customHeight="1">
      <c r="A219" s="15"/>
      <c r="B219" s="80" t="s">
        <v>2521</v>
      </c>
      <c r="C219" s="80"/>
      <c r="D219" s="80"/>
      <c r="E219" s="96"/>
      <c r="F219" s="96"/>
      <c r="G219" s="96"/>
      <c r="H219" s="80"/>
      <c r="I219" s="80"/>
      <c r="J219" s="80"/>
      <c r="K219" s="80"/>
      <c r="L219" s="80"/>
      <c r="M219" s="80"/>
      <c r="N219" s="80"/>
      <c r="O219" s="80"/>
      <c r="P219" s="80"/>
      <c r="Q219" s="80"/>
      <c r="R219" s="80"/>
      <c r="S219" s="80"/>
      <c r="T219" s="80"/>
      <c r="U219" s="80"/>
      <c r="V219" s="80"/>
      <c r="W219" s="80"/>
      <c r="X219" s="80"/>
      <c r="Y219" s="80"/>
      <c r="Z219" s="80"/>
    </row>
    <row r="220" spans="1:26" ht="18" customHeight="1">
      <c r="A220" s="15"/>
      <c r="B220" s="80"/>
      <c r="C220" s="80"/>
      <c r="D220" s="80"/>
      <c r="E220" s="96"/>
      <c r="F220" s="96"/>
      <c r="G220" s="96"/>
      <c r="H220" s="80"/>
      <c r="I220" s="80"/>
      <c r="J220" s="80"/>
      <c r="K220" s="80"/>
      <c r="L220" s="80"/>
      <c r="M220" s="80"/>
      <c r="N220" s="80"/>
      <c r="O220" s="80"/>
      <c r="P220" s="80"/>
      <c r="Q220" s="80"/>
      <c r="R220" s="80"/>
      <c r="S220" s="80"/>
      <c r="T220" s="80"/>
      <c r="U220" s="80"/>
      <c r="V220" s="80"/>
      <c r="W220" s="80"/>
      <c r="X220" s="80"/>
      <c r="Y220" s="80"/>
      <c r="Z220" s="80"/>
    </row>
    <row r="221" spans="1:26" ht="18" customHeight="1">
      <c r="A221" s="15"/>
      <c r="B221" s="80"/>
      <c r="C221" s="80"/>
      <c r="D221" s="80"/>
      <c r="E221" s="96"/>
      <c r="F221" s="96"/>
      <c r="G221" s="96"/>
      <c r="H221" s="80"/>
      <c r="I221" s="80"/>
      <c r="J221" s="80"/>
      <c r="K221" s="80"/>
      <c r="L221" s="80"/>
      <c r="M221" s="80"/>
      <c r="N221" s="80"/>
      <c r="O221" s="80"/>
      <c r="P221" s="80"/>
      <c r="Q221" s="80"/>
      <c r="R221" s="80"/>
      <c r="S221" s="80"/>
      <c r="T221" s="80"/>
      <c r="U221" s="80"/>
      <c r="V221" s="80"/>
      <c r="W221" s="80"/>
      <c r="X221" s="80"/>
      <c r="Y221" s="80"/>
      <c r="Z221" s="80"/>
    </row>
    <row r="222" spans="1:26" ht="18" customHeight="1">
      <c r="A222" s="15"/>
      <c r="B222" s="80"/>
      <c r="C222" s="80"/>
      <c r="D222" s="80"/>
      <c r="E222" s="96"/>
      <c r="F222" s="96"/>
      <c r="G222" s="96"/>
      <c r="H222" s="80"/>
      <c r="I222" s="80"/>
      <c r="J222" s="80"/>
      <c r="K222" s="80"/>
      <c r="L222" s="80"/>
      <c r="M222" s="80"/>
      <c r="N222" s="80"/>
      <c r="O222" s="80"/>
      <c r="P222" s="80"/>
      <c r="Q222" s="80"/>
      <c r="R222" s="80"/>
      <c r="S222" s="80"/>
      <c r="T222" s="80"/>
      <c r="U222" s="80"/>
      <c r="V222" s="80"/>
      <c r="W222" s="80"/>
      <c r="X222" s="80"/>
      <c r="Y222" s="80"/>
      <c r="Z222" s="80"/>
    </row>
    <row r="223" spans="1:26" ht="15.75" customHeight="1">
      <c r="A223" s="76" t="s">
        <v>591</v>
      </c>
      <c r="B223" s="77"/>
      <c r="C223" s="77"/>
      <c r="D223" s="77"/>
      <c r="E223" s="78"/>
      <c r="F223" s="78"/>
      <c r="G223" s="78"/>
      <c r="H223" s="80"/>
      <c r="I223" s="80"/>
      <c r="J223" s="80"/>
      <c r="K223" s="80"/>
      <c r="L223" s="80"/>
      <c r="M223" s="80"/>
      <c r="N223" s="80"/>
      <c r="O223" s="80"/>
      <c r="P223" s="80"/>
      <c r="Q223" s="80"/>
      <c r="R223" s="80"/>
      <c r="S223" s="80"/>
      <c r="T223" s="80"/>
      <c r="U223" s="80"/>
      <c r="V223" s="80"/>
      <c r="W223" s="80"/>
      <c r="X223" s="80"/>
      <c r="Y223" s="80"/>
      <c r="Z223" s="80"/>
    </row>
    <row r="224" spans="1:26" ht="18" customHeight="1">
      <c r="A224" s="15"/>
      <c r="B224" s="80"/>
      <c r="C224" s="80"/>
      <c r="D224" s="80"/>
      <c r="E224" s="96"/>
      <c r="F224" s="96"/>
      <c r="G224" s="96"/>
      <c r="H224" s="80"/>
      <c r="I224" s="80"/>
      <c r="J224" s="80"/>
      <c r="K224" s="80"/>
      <c r="L224" s="80"/>
      <c r="M224" s="80"/>
      <c r="N224" s="80"/>
      <c r="O224" s="80"/>
      <c r="P224" s="80"/>
      <c r="Q224" s="80"/>
      <c r="R224" s="80"/>
      <c r="S224" s="80"/>
      <c r="T224" s="80"/>
      <c r="U224" s="80"/>
      <c r="V224" s="80"/>
      <c r="W224" s="80"/>
      <c r="X224" s="80"/>
      <c r="Y224" s="80"/>
      <c r="Z224" s="80"/>
    </row>
    <row r="225" spans="1:26" ht="18" customHeight="1">
      <c r="A225" s="15"/>
      <c r="B225" s="80" t="s">
        <v>2522</v>
      </c>
      <c r="C225" s="80"/>
      <c r="D225" s="80"/>
      <c r="E225" s="96"/>
      <c r="F225" s="96"/>
      <c r="G225" s="96"/>
      <c r="H225" s="80"/>
      <c r="I225" s="80"/>
      <c r="J225" s="80"/>
      <c r="K225" s="80"/>
      <c r="L225" s="80"/>
      <c r="M225" s="80"/>
      <c r="N225" s="80"/>
      <c r="O225" s="80"/>
      <c r="P225" s="80"/>
      <c r="Q225" s="80"/>
      <c r="R225" s="80"/>
      <c r="S225" s="80"/>
      <c r="T225" s="80"/>
      <c r="U225" s="80"/>
      <c r="V225" s="80"/>
      <c r="W225" s="80"/>
      <c r="X225" s="80"/>
      <c r="Y225" s="80"/>
      <c r="Z225" s="80"/>
    </row>
    <row r="226" spans="1:26" ht="18" customHeight="1">
      <c r="A226" s="15"/>
      <c r="B226" s="80" t="s">
        <v>2523</v>
      </c>
      <c r="C226" s="80"/>
      <c r="D226" s="80"/>
      <c r="E226" s="96"/>
      <c r="F226" s="96"/>
      <c r="G226" s="96"/>
      <c r="H226" s="80"/>
      <c r="I226" s="80"/>
      <c r="J226" s="80"/>
      <c r="K226" s="80"/>
      <c r="L226" s="80"/>
      <c r="M226" s="80"/>
      <c r="N226" s="80"/>
      <c r="O226" s="80"/>
      <c r="P226" s="80"/>
      <c r="Q226" s="80"/>
      <c r="R226" s="80"/>
      <c r="S226" s="80"/>
      <c r="T226" s="80"/>
      <c r="U226" s="80"/>
      <c r="V226" s="80"/>
      <c r="W226" s="80"/>
      <c r="X226" s="80"/>
      <c r="Y226" s="80"/>
      <c r="Z226" s="80"/>
    </row>
    <row r="227" spans="1:26" ht="18" customHeight="1">
      <c r="A227" s="15"/>
      <c r="B227" s="80" t="s">
        <v>2524</v>
      </c>
      <c r="C227" s="80"/>
      <c r="D227" s="80"/>
      <c r="E227" s="96"/>
      <c r="F227" s="96"/>
      <c r="G227" s="96"/>
      <c r="H227" s="80"/>
      <c r="I227" s="80"/>
      <c r="J227" s="80"/>
      <c r="K227" s="80"/>
      <c r="L227" s="80"/>
      <c r="M227" s="80"/>
      <c r="N227" s="80"/>
      <c r="O227" s="80"/>
      <c r="P227" s="80"/>
      <c r="Q227" s="80"/>
      <c r="R227" s="80"/>
      <c r="S227" s="80"/>
      <c r="T227" s="80"/>
      <c r="U227" s="80"/>
      <c r="V227" s="80"/>
      <c r="W227" s="80"/>
      <c r="X227" s="80"/>
      <c r="Y227" s="80"/>
      <c r="Z227" s="80"/>
    </row>
    <row r="228" spans="1:26" ht="18" customHeight="1">
      <c r="A228" s="15"/>
      <c r="B228" s="80" t="s">
        <v>2525</v>
      </c>
      <c r="C228" s="80"/>
      <c r="D228" s="80"/>
      <c r="E228" s="96"/>
      <c r="F228" s="96"/>
      <c r="G228" s="96"/>
      <c r="H228" s="80"/>
      <c r="I228" s="80"/>
      <c r="J228" s="80"/>
      <c r="K228" s="80"/>
      <c r="L228" s="80"/>
      <c r="M228" s="80"/>
      <c r="N228" s="80"/>
      <c r="O228" s="80"/>
      <c r="P228" s="80"/>
      <c r="Q228" s="80"/>
      <c r="R228" s="80"/>
      <c r="S228" s="80"/>
      <c r="T228" s="80"/>
      <c r="U228" s="80"/>
      <c r="V228" s="80"/>
      <c r="W228" s="80"/>
      <c r="X228" s="80"/>
      <c r="Y228" s="80"/>
      <c r="Z228" s="80"/>
    </row>
    <row r="229" spans="1:26" ht="18" customHeight="1">
      <c r="A229" s="15"/>
      <c r="B229" s="80"/>
      <c r="C229" s="80"/>
      <c r="D229" s="80"/>
      <c r="E229" s="96"/>
      <c r="F229" s="96"/>
      <c r="G229" s="96"/>
      <c r="H229" s="80"/>
      <c r="I229" s="80"/>
      <c r="J229" s="80"/>
      <c r="K229" s="80"/>
      <c r="L229" s="80"/>
      <c r="M229" s="80"/>
      <c r="N229" s="80"/>
      <c r="O229" s="80"/>
      <c r="P229" s="80"/>
      <c r="Q229" s="80"/>
      <c r="R229" s="80"/>
      <c r="S229" s="80"/>
      <c r="T229" s="80"/>
      <c r="U229" s="80"/>
      <c r="V229" s="80"/>
      <c r="W229" s="80"/>
      <c r="X229" s="80"/>
      <c r="Y229" s="80"/>
      <c r="Z229" s="80"/>
    </row>
    <row r="230" spans="1:26" ht="18" customHeight="1">
      <c r="A230" s="15"/>
      <c r="B230" s="80" t="s">
        <v>2526</v>
      </c>
      <c r="C230" s="80"/>
      <c r="D230" s="80"/>
      <c r="E230" s="96"/>
      <c r="F230" s="96"/>
      <c r="G230" s="96"/>
      <c r="H230" s="80"/>
      <c r="I230" s="80"/>
      <c r="J230" s="80"/>
      <c r="K230" s="80"/>
      <c r="L230" s="80"/>
      <c r="M230" s="80"/>
      <c r="N230" s="80"/>
      <c r="O230" s="80"/>
      <c r="P230" s="80"/>
      <c r="Q230" s="80"/>
      <c r="R230" s="80"/>
      <c r="S230" s="80"/>
      <c r="T230" s="80"/>
      <c r="U230" s="80"/>
      <c r="V230" s="80"/>
      <c r="W230" s="80"/>
      <c r="X230" s="80"/>
      <c r="Y230" s="80"/>
      <c r="Z230" s="80"/>
    </row>
    <row r="231" spans="1:26" ht="18" customHeight="1">
      <c r="A231" s="15"/>
      <c r="B231" s="80" t="s">
        <v>2527</v>
      </c>
      <c r="C231" s="80"/>
      <c r="D231" s="80"/>
      <c r="E231" s="96"/>
      <c r="F231" s="96"/>
      <c r="G231" s="96"/>
      <c r="H231" s="80"/>
      <c r="I231" s="80"/>
      <c r="J231" s="80"/>
      <c r="K231" s="80"/>
      <c r="L231" s="80"/>
      <c r="M231" s="80"/>
      <c r="N231" s="80"/>
      <c r="O231" s="80"/>
      <c r="P231" s="80"/>
      <c r="Q231" s="80"/>
      <c r="R231" s="80"/>
      <c r="S231" s="80"/>
      <c r="T231" s="80"/>
      <c r="U231" s="80"/>
      <c r="V231" s="80"/>
      <c r="W231" s="80"/>
      <c r="X231" s="80"/>
      <c r="Y231" s="80"/>
      <c r="Z231" s="80"/>
    </row>
    <row r="232" spans="1:26" ht="18" customHeight="1">
      <c r="A232" s="15"/>
      <c r="B232" s="80" t="s">
        <v>2528</v>
      </c>
      <c r="C232" s="80"/>
      <c r="D232" s="80"/>
      <c r="E232" s="96"/>
      <c r="F232" s="96"/>
      <c r="G232" s="96"/>
      <c r="H232" s="80"/>
      <c r="I232" s="80"/>
      <c r="J232" s="80"/>
      <c r="K232" s="80"/>
      <c r="L232" s="80"/>
      <c r="M232" s="80"/>
      <c r="N232" s="80"/>
      <c r="O232" s="80"/>
      <c r="P232" s="80"/>
      <c r="Q232" s="80"/>
      <c r="R232" s="80"/>
      <c r="S232" s="80"/>
      <c r="T232" s="80"/>
      <c r="U232" s="80"/>
      <c r="V232" s="80"/>
      <c r="W232" s="80"/>
      <c r="X232" s="80"/>
      <c r="Y232" s="80"/>
      <c r="Z232" s="80"/>
    </row>
    <row r="233" spans="1:26" ht="18" customHeight="1">
      <c r="A233" s="15"/>
      <c r="B233" s="80" t="s">
        <v>2529</v>
      </c>
      <c r="C233" s="80"/>
      <c r="D233" s="80"/>
      <c r="E233" s="96"/>
      <c r="F233" s="96"/>
      <c r="G233" s="96"/>
      <c r="H233" s="80"/>
      <c r="I233" s="80"/>
      <c r="J233" s="80"/>
      <c r="K233" s="80"/>
      <c r="L233" s="80"/>
      <c r="M233" s="80"/>
      <c r="N233" s="80"/>
      <c r="O233" s="80"/>
      <c r="P233" s="80"/>
      <c r="Q233" s="80"/>
      <c r="R233" s="80"/>
      <c r="S233" s="80"/>
      <c r="T233" s="80"/>
      <c r="U233" s="80"/>
      <c r="V233" s="80"/>
      <c r="W233" s="80"/>
      <c r="X233" s="80"/>
      <c r="Y233" s="80"/>
      <c r="Z233" s="80"/>
    </row>
    <row r="234" spans="1:26" ht="18" customHeight="1">
      <c r="A234" s="15"/>
      <c r="B234" s="80"/>
      <c r="C234" s="80"/>
      <c r="D234" s="80"/>
      <c r="E234" s="96"/>
      <c r="F234" s="96"/>
      <c r="G234" s="96"/>
      <c r="H234" s="80"/>
      <c r="I234" s="80"/>
      <c r="J234" s="80"/>
      <c r="K234" s="80"/>
      <c r="L234" s="80"/>
      <c r="M234" s="80"/>
      <c r="N234" s="80"/>
      <c r="O234" s="80"/>
      <c r="P234" s="80"/>
      <c r="Q234" s="80"/>
      <c r="R234" s="80"/>
      <c r="S234" s="80"/>
      <c r="T234" s="80"/>
      <c r="U234" s="80"/>
      <c r="V234" s="80"/>
      <c r="W234" s="80"/>
      <c r="X234" s="80"/>
      <c r="Y234" s="80"/>
      <c r="Z234" s="80"/>
    </row>
    <row r="235" spans="1:26" ht="18" customHeight="1">
      <c r="A235" s="15"/>
      <c r="B235" s="80" t="s">
        <v>2530</v>
      </c>
      <c r="C235" s="80"/>
      <c r="D235" s="80"/>
      <c r="E235" s="96"/>
      <c r="F235" s="96"/>
      <c r="G235" s="96"/>
      <c r="H235" s="80"/>
      <c r="I235" s="80"/>
      <c r="J235" s="80"/>
      <c r="K235" s="80"/>
      <c r="L235" s="80"/>
      <c r="M235" s="80"/>
      <c r="N235" s="80"/>
      <c r="O235" s="80"/>
      <c r="P235" s="80"/>
      <c r="Q235" s="80"/>
      <c r="R235" s="80"/>
      <c r="S235" s="80"/>
      <c r="T235" s="80"/>
      <c r="U235" s="80"/>
      <c r="V235" s="80"/>
      <c r="W235" s="80"/>
      <c r="X235" s="80"/>
      <c r="Y235" s="80"/>
      <c r="Z235" s="80"/>
    </row>
    <row r="236" spans="1:26" ht="18" customHeight="1">
      <c r="A236" s="15"/>
      <c r="B236" s="80"/>
      <c r="C236" s="80"/>
      <c r="D236" s="80"/>
      <c r="E236" s="96"/>
      <c r="F236" s="96"/>
      <c r="G236" s="96"/>
      <c r="H236" s="80"/>
      <c r="I236" s="80"/>
      <c r="J236" s="80"/>
      <c r="K236" s="80"/>
      <c r="L236" s="80"/>
      <c r="M236" s="80"/>
      <c r="N236" s="80"/>
      <c r="O236" s="80"/>
      <c r="P236" s="80"/>
      <c r="Q236" s="80"/>
      <c r="R236" s="80"/>
      <c r="S236" s="80"/>
      <c r="T236" s="80"/>
      <c r="U236" s="80"/>
      <c r="V236" s="80"/>
      <c r="W236" s="80"/>
      <c r="X236" s="80"/>
      <c r="Y236" s="80"/>
      <c r="Z236" s="80"/>
    </row>
    <row r="237" spans="1:26" ht="26.25" customHeight="1">
      <c r="A237" s="15"/>
      <c r="B237" s="1995" t="s">
        <v>2531</v>
      </c>
      <c r="C237" s="1949"/>
      <c r="D237" s="1949"/>
      <c r="E237" s="1949"/>
      <c r="F237" s="1949"/>
      <c r="G237" s="1950"/>
      <c r="H237" s="80"/>
      <c r="I237" s="80"/>
      <c r="J237" s="80"/>
      <c r="K237" s="80"/>
      <c r="L237" s="80"/>
      <c r="M237" s="80"/>
      <c r="N237" s="80"/>
      <c r="O237" s="80"/>
      <c r="P237" s="80"/>
      <c r="Q237" s="80"/>
      <c r="R237" s="80"/>
      <c r="S237" s="80"/>
      <c r="T237" s="80"/>
      <c r="U237" s="80"/>
      <c r="V237" s="80"/>
      <c r="W237" s="80"/>
      <c r="X237" s="80"/>
      <c r="Y237" s="80"/>
      <c r="Z237" s="80"/>
    </row>
    <row r="238" spans="1:26" ht="18" customHeight="1">
      <c r="A238" s="15"/>
      <c r="B238" s="256" t="s">
        <v>2532</v>
      </c>
      <c r="C238" s="80"/>
      <c r="D238" s="80"/>
      <c r="E238" s="96"/>
      <c r="F238" s="96"/>
      <c r="G238" s="96"/>
      <c r="H238" s="80"/>
      <c r="I238" s="80"/>
      <c r="J238" s="80"/>
      <c r="K238" s="80"/>
      <c r="L238" s="80"/>
      <c r="M238" s="80"/>
      <c r="N238" s="80"/>
      <c r="O238" s="80"/>
      <c r="P238" s="80"/>
      <c r="Q238" s="80"/>
      <c r="R238" s="80"/>
      <c r="S238" s="80"/>
      <c r="T238" s="80"/>
      <c r="U238" s="80"/>
      <c r="V238" s="80"/>
      <c r="W238" s="80"/>
      <c r="X238" s="80"/>
      <c r="Y238" s="80"/>
      <c r="Z238" s="80"/>
    </row>
    <row r="239" spans="1:26" ht="18" customHeight="1">
      <c r="A239" s="15"/>
      <c r="B239" s="80"/>
      <c r="C239" s="80"/>
      <c r="D239" s="80"/>
      <c r="E239" s="96"/>
      <c r="F239" s="96"/>
      <c r="G239" s="96"/>
      <c r="H239" s="80"/>
      <c r="I239" s="80"/>
      <c r="J239" s="80"/>
      <c r="K239" s="80"/>
      <c r="L239" s="80"/>
      <c r="M239" s="80"/>
      <c r="N239" s="80"/>
      <c r="O239" s="80"/>
      <c r="P239" s="80"/>
      <c r="Q239" s="80"/>
      <c r="R239" s="80"/>
      <c r="S239" s="80"/>
      <c r="T239" s="80"/>
      <c r="U239" s="80"/>
      <c r="V239" s="80"/>
      <c r="W239" s="80"/>
      <c r="X239" s="80"/>
      <c r="Y239" s="80"/>
      <c r="Z239" s="80"/>
    </row>
    <row r="240" spans="1:26" ht="42.75" customHeight="1">
      <c r="A240" s="15"/>
      <c r="B240" s="1995" t="s">
        <v>2533</v>
      </c>
      <c r="C240" s="1949"/>
      <c r="D240" s="1949"/>
      <c r="E240" s="1949"/>
      <c r="F240" s="1949"/>
      <c r="G240" s="1950"/>
      <c r="H240" s="80"/>
      <c r="I240" s="80"/>
      <c r="J240" s="80"/>
      <c r="K240" s="80"/>
      <c r="L240" s="80"/>
      <c r="M240" s="80"/>
      <c r="N240" s="80"/>
      <c r="O240" s="80"/>
      <c r="P240" s="80"/>
      <c r="Q240" s="80"/>
      <c r="R240" s="80"/>
      <c r="S240" s="80"/>
      <c r="T240" s="80"/>
      <c r="U240" s="80"/>
      <c r="V240" s="80"/>
      <c r="W240" s="80"/>
      <c r="X240" s="80"/>
      <c r="Y240" s="80"/>
      <c r="Z240" s="80"/>
    </row>
    <row r="241" spans="1:26" ht="18" customHeight="1">
      <c r="A241" s="15"/>
      <c r="B241" s="80"/>
      <c r="C241" s="80"/>
      <c r="D241" s="80"/>
      <c r="E241" s="96"/>
      <c r="F241" s="96"/>
      <c r="G241" s="96"/>
      <c r="H241" s="80"/>
      <c r="I241" s="80"/>
      <c r="J241" s="80"/>
      <c r="K241" s="80"/>
      <c r="L241" s="80"/>
      <c r="M241" s="80"/>
      <c r="N241" s="80"/>
      <c r="O241" s="80"/>
      <c r="P241" s="80"/>
      <c r="Q241" s="80"/>
      <c r="R241" s="80"/>
      <c r="S241" s="80"/>
      <c r="T241" s="80"/>
      <c r="U241" s="80"/>
      <c r="V241" s="80"/>
      <c r="W241" s="80"/>
      <c r="X241" s="80"/>
      <c r="Y241" s="80"/>
      <c r="Z241" s="80"/>
    </row>
    <row r="242" spans="1:26" ht="40.5" customHeight="1">
      <c r="A242" s="15"/>
      <c r="B242" s="1995" t="s">
        <v>2534</v>
      </c>
      <c r="C242" s="1949"/>
      <c r="D242" s="1949"/>
      <c r="E242" s="1949"/>
      <c r="F242" s="1949"/>
      <c r="G242" s="1950"/>
      <c r="H242" s="80"/>
      <c r="I242" s="80"/>
      <c r="J242" s="80"/>
      <c r="K242" s="80"/>
      <c r="L242" s="80"/>
      <c r="M242" s="80"/>
      <c r="N242" s="80"/>
      <c r="O242" s="80"/>
      <c r="P242" s="80"/>
      <c r="Q242" s="80"/>
      <c r="R242" s="80"/>
      <c r="S242" s="80"/>
      <c r="T242" s="80"/>
      <c r="U242" s="80"/>
      <c r="V242" s="80"/>
      <c r="W242" s="80"/>
      <c r="X242" s="80"/>
      <c r="Y242" s="80"/>
      <c r="Z242" s="80"/>
    </row>
    <row r="243" spans="1:26" ht="18" customHeight="1">
      <c r="A243" s="15"/>
      <c r="B243" s="80"/>
      <c r="C243" s="80"/>
      <c r="D243" s="80"/>
      <c r="E243" s="96"/>
      <c r="F243" s="96"/>
      <c r="G243" s="96"/>
      <c r="H243" s="80"/>
      <c r="I243" s="80"/>
      <c r="J243" s="80"/>
      <c r="K243" s="80"/>
      <c r="L243" s="80"/>
      <c r="M243" s="80"/>
      <c r="N243" s="80"/>
      <c r="O243" s="80"/>
      <c r="P243" s="80"/>
      <c r="Q243" s="80"/>
      <c r="R243" s="80"/>
      <c r="S243" s="80"/>
      <c r="T243" s="80"/>
      <c r="U243" s="80"/>
      <c r="V243" s="80"/>
      <c r="W243" s="80"/>
      <c r="X243" s="80"/>
      <c r="Y243" s="80"/>
      <c r="Z243" s="80"/>
    </row>
    <row r="244" spans="1:26" ht="29.25" customHeight="1">
      <c r="A244" s="15"/>
      <c r="B244" s="1995" t="s">
        <v>2535</v>
      </c>
      <c r="C244" s="1949"/>
      <c r="D244" s="1949"/>
      <c r="E244" s="1949"/>
      <c r="F244" s="1949"/>
      <c r="G244" s="1950"/>
      <c r="H244" s="80"/>
      <c r="I244" s="80"/>
      <c r="J244" s="80"/>
      <c r="K244" s="80"/>
      <c r="L244" s="80"/>
      <c r="M244" s="80"/>
      <c r="N244" s="80"/>
      <c r="O244" s="80"/>
      <c r="P244" s="80"/>
      <c r="Q244" s="80"/>
      <c r="R244" s="80"/>
      <c r="S244" s="80"/>
      <c r="T244" s="80"/>
      <c r="U244" s="80"/>
      <c r="V244" s="80"/>
      <c r="W244" s="80"/>
      <c r="X244" s="80"/>
      <c r="Y244" s="80"/>
      <c r="Z244" s="80"/>
    </row>
    <row r="245" spans="1:26" ht="18" customHeight="1">
      <c r="A245" s="15"/>
      <c r="B245" s="80"/>
      <c r="C245" s="80"/>
      <c r="D245" s="80"/>
      <c r="E245" s="96"/>
      <c r="F245" s="96"/>
      <c r="G245" s="96"/>
      <c r="H245" s="80"/>
      <c r="I245" s="80"/>
      <c r="J245" s="80"/>
      <c r="K245" s="80"/>
      <c r="L245" s="80"/>
      <c r="M245" s="80"/>
      <c r="N245" s="80"/>
      <c r="O245" s="80"/>
      <c r="P245" s="80"/>
      <c r="Q245" s="80"/>
      <c r="R245" s="80"/>
      <c r="S245" s="80"/>
      <c r="T245" s="80"/>
      <c r="U245" s="80"/>
      <c r="V245" s="80"/>
      <c r="W245" s="80"/>
      <c r="X245" s="80"/>
      <c r="Y245" s="80"/>
      <c r="Z245" s="80"/>
    </row>
    <row r="246" spans="1:26" ht="30" customHeight="1">
      <c r="A246" s="15"/>
      <c r="B246" s="1995" t="s">
        <v>2536</v>
      </c>
      <c r="C246" s="1949"/>
      <c r="D246" s="1949"/>
      <c r="E246" s="1949"/>
      <c r="F246" s="1949"/>
      <c r="G246" s="1950"/>
      <c r="H246" s="80"/>
      <c r="I246" s="80"/>
      <c r="J246" s="80"/>
      <c r="K246" s="80"/>
      <c r="L246" s="80"/>
      <c r="M246" s="80"/>
      <c r="N246" s="80"/>
      <c r="O246" s="80"/>
      <c r="P246" s="80"/>
      <c r="Q246" s="80"/>
      <c r="R246" s="80"/>
      <c r="S246" s="80"/>
      <c r="T246" s="80"/>
      <c r="U246" s="80"/>
      <c r="V246" s="80"/>
      <c r="W246" s="80"/>
      <c r="X246" s="80"/>
      <c r="Y246" s="80"/>
      <c r="Z246" s="80"/>
    </row>
    <row r="247" spans="1:26" ht="18" customHeight="1">
      <c r="A247" s="15"/>
      <c r="B247" s="80"/>
      <c r="C247" s="80"/>
      <c r="D247" s="80"/>
      <c r="E247" s="96"/>
      <c r="F247" s="96"/>
      <c r="G247" s="96"/>
      <c r="H247" s="80"/>
      <c r="I247" s="80"/>
      <c r="J247" s="80"/>
      <c r="K247" s="80"/>
      <c r="L247" s="80"/>
      <c r="M247" s="80"/>
      <c r="N247" s="80"/>
      <c r="O247" s="80"/>
      <c r="P247" s="80"/>
      <c r="Q247" s="80"/>
      <c r="R247" s="80"/>
      <c r="S247" s="80"/>
      <c r="T247" s="80"/>
      <c r="U247" s="80"/>
      <c r="V247" s="80"/>
      <c r="W247" s="80"/>
      <c r="X247" s="80"/>
      <c r="Y247" s="80"/>
      <c r="Z247" s="80"/>
    </row>
    <row r="248" spans="1:26" ht="30.75" customHeight="1">
      <c r="A248" s="15"/>
      <c r="B248" s="1995" t="s">
        <v>2537</v>
      </c>
      <c r="C248" s="1949"/>
      <c r="D248" s="1949"/>
      <c r="E248" s="1949"/>
      <c r="F248" s="1949"/>
      <c r="G248" s="1950"/>
      <c r="H248" s="80"/>
      <c r="I248" s="80"/>
      <c r="J248" s="80"/>
      <c r="K248" s="80"/>
      <c r="L248" s="80"/>
      <c r="M248" s="80"/>
      <c r="N248" s="80"/>
      <c r="O248" s="80"/>
      <c r="P248" s="80"/>
      <c r="Q248" s="80"/>
      <c r="R248" s="80"/>
      <c r="S248" s="80"/>
      <c r="T248" s="80"/>
      <c r="U248" s="80"/>
      <c r="V248" s="80"/>
      <c r="W248" s="80"/>
      <c r="X248" s="80"/>
      <c r="Y248" s="80"/>
      <c r="Z248" s="80"/>
    </row>
    <row r="249" spans="1:26" ht="18" customHeight="1">
      <c r="A249" s="15"/>
      <c r="B249" s="80"/>
      <c r="C249" s="80"/>
      <c r="D249" s="80"/>
      <c r="E249" s="96"/>
      <c r="F249" s="96"/>
      <c r="G249" s="96"/>
      <c r="H249" s="80"/>
      <c r="I249" s="80"/>
      <c r="J249" s="80"/>
      <c r="K249" s="80"/>
      <c r="L249" s="80"/>
      <c r="M249" s="80"/>
      <c r="N249" s="80"/>
      <c r="O249" s="80"/>
      <c r="P249" s="80"/>
      <c r="Q249" s="80"/>
      <c r="R249" s="80"/>
      <c r="S249" s="80"/>
      <c r="T249" s="80"/>
      <c r="U249" s="80"/>
      <c r="V249" s="80"/>
      <c r="W249" s="80"/>
      <c r="X249" s="80"/>
      <c r="Y249" s="80"/>
      <c r="Z249" s="80"/>
    </row>
    <row r="250" spans="1:26" ht="27" customHeight="1">
      <c r="A250" s="15"/>
      <c r="B250" s="1995" t="s">
        <v>2538</v>
      </c>
      <c r="C250" s="1949"/>
      <c r="D250" s="1949"/>
      <c r="E250" s="1949"/>
      <c r="F250" s="1949"/>
      <c r="G250" s="1950"/>
      <c r="H250" s="80"/>
      <c r="I250" s="80"/>
      <c r="J250" s="80"/>
      <c r="K250" s="80"/>
      <c r="L250" s="80"/>
      <c r="M250" s="80"/>
      <c r="N250" s="80"/>
      <c r="O250" s="80"/>
      <c r="P250" s="80"/>
      <c r="Q250" s="80"/>
      <c r="R250" s="80"/>
      <c r="S250" s="80"/>
      <c r="T250" s="80"/>
      <c r="U250" s="80"/>
      <c r="V250" s="80"/>
      <c r="W250" s="80"/>
      <c r="X250" s="80"/>
      <c r="Y250" s="80"/>
      <c r="Z250" s="80"/>
    </row>
    <row r="251" spans="1:26" ht="18" customHeight="1">
      <c r="A251" s="15"/>
      <c r="B251" s="80"/>
      <c r="C251" s="80"/>
      <c r="D251" s="80"/>
      <c r="E251" s="96"/>
      <c r="F251" s="96"/>
      <c r="G251" s="96"/>
      <c r="H251" s="80"/>
      <c r="I251" s="80"/>
      <c r="J251" s="80"/>
      <c r="K251" s="80"/>
      <c r="L251" s="80"/>
      <c r="M251" s="80"/>
      <c r="N251" s="80"/>
      <c r="O251" s="80"/>
      <c r="P251" s="80"/>
      <c r="Q251" s="80"/>
      <c r="R251" s="80"/>
      <c r="S251" s="80"/>
      <c r="T251" s="80"/>
      <c r="U251" s="80"/>
      <c r="V251" s="80"/>
      <c r="W251" s="80"/>
      <c r="X251" s="80"/>
      <c r="Y251" s="80"/>
      <c r="Z251" s="80"/>
    </row>
    <row r="252" spans="1:26" ht="18" customHeight="1">
      <c r="A252" s="15"/>
      <c r="B252" s="1995" t="s">
        <v>2539</v>
      </c>
      <c r="C252" s="1949"/>
      <c r="D252" s="1949"/>
      <c r="E252" s="1949"/>
      <c r="F252" s="1949"/>
      <c r="G252" s="1950"/>
      <c r="H252" s="80"/>
      <c r="I252" s="80"/>
      <c r="J252" s="80"/>
      <c r="K252" s="80"/>
      <c r="L252" s="80"/>
      <c r="M252" s="80"/>
      <c r="N252" s="80"/>
      <c r="O252" s="80"/>
      <c r="P252" s="80"/>
      <c r="Q252" s="80"/>
      <c r="R252" s="80"/>
      <c r="S252" s="80"/>
      <c r="T252" s="80"/>
      <c r="U252" s="80"/>
      <c r="V252" s="80"/>
      <c r="W252" s="80"/>
      <c r="X252" s="80"/>
      <c r="Y252" s="80"/>
      <c r="Z252" s="80"/>
    </row>
    <row r="253" spans="1:26" ht="18" customHeight="1">
      <c r="A253" s="15"/>
      <c r="B253" s="80"/>
      <c r="C253" s="80"/>
      <c r="D253" s="80"/>
      <c r="E253" s="96"/>
      <c r="F253" s="96"/>
      <c r="G253" s="96"/>
      <c r="H253" s="80"/>
      <c r="I253" s="80"/>
      <c r="J253" s="80"/>
      <c r="K253" s="80"/>
      <c r="L253" s="80"/>
      <c r="M253" s="80"/>
      <c r="N253" s="80"/>
      <c r="O253" s="80"/>
      <c r="P253" s="80"/>
      <c r="Q253" s="80"/>
      <c r="R253" s="80"/>
      <c r="S253" s="80"/>
      <c r="T253" s="80"/>
      <c r="U253" s="80"/>
      <c r="V253" s="80"/>
      <c r="W253" s="80"/>
      <c r="X253" s="80"/>
      <c r="Y253" s="80"/>
      <c r="Z253" s="80"/>
    </row>
    <row r="254" spans="1:26" ht="27" customHeight="1">
      <c r="A254" s="15"/>
      <c r="B254" s="1995" t="s">
        <v>2540</v>
      </c>
      <c r="C254" s="1949"/>
      <c r="D254" s="1949"/>
      <c r="E254" s="1949"/>
      <c r="F254" s="1949"/>
      <c r="G254" s="1950"/>
      <c r="H254" s="80"/>
      <c r="I254" s="80"/>
      <c r="J254" s="80"/>
      <c r="K254" s="80"/>
      <c r="L254" s="80"/>
      <c r="M254" s="80"/>
      <c r="N254" s="80"/>
      <c r="O254" s="80"/>
      <c r="P254" s="80"/>
      <c r="Q254" s="80"/>
      <c r="R254" s="80"/>
      <c r="S254" s="80"/>
      <c r="T254" s="80"/>
      <c r="U254" s="80"/>
      <c r="V254" s="80"/>
      <c r="W254" s="80"/>
      <c r="X254" s="80"/>
      <c r="Y254" s="80"/>
      <c r="Z254" s="80"/>
    </row>
    <row r="255" spans="1:26" ht="15.75" customHeight="1">
      <c r="A255" s="76" t="s">
        <v>591</v>
      </c>
      <c r="B255" s="77"/>
      <c r="C255" s="77"/>
      <c r="D255" s="77"/>
      <c r="E255" s="78"/>
      <c r="F255" s="78"/>
      <c r="G255" s="78"/>
      <c r="H255" s="80"/>
      <c r="I255" s="80"/>
      <c r="J255" s="80"/>
      <c r="K255" s="80"/>
      <c r="L255" s="80"/>
      <c r="M255" s="80"/>
      <c r="N255" s="80"/>
      <c r="O255" s="80"/>
      <c r="P255" s="80"/>
      <c r="Q255" s="80"/>
      <c r="R255" s="80"/>
      <c r="S255" s="80"/>
      <c r="T255" s="80"/>
      <c r="U255" s="80"/>
      <c r="V255" s="80"/>
      <c r="W255" s="80"/>
      <c r="X255" s="80"/>
      <c r="Y255" s="80"/>
      <c r="Z255" s="80"/>
    </row>
    <row r="256" spans="1:26" ht="15.75" customHeight="1">
      <c r="A256" s="82"/>
      <c r="B256" s="83"/>
      <c r="C256" s="83"/>
      <c r="D256" s="83"/>
      <c r="E256" s="80"/>
      <c r="F256" s="80"/>
      <c r="G256" s="80"/>
      <c r="H256" s="80"/>
      <c r="I256" s="80"/>
      <c r="J256" s="80"/>
      <c r="K256" s="80"/>
      <c r="L256" s="80"/>
      <c r="M256" s="80"/>
      <c r="N256" s="80"/>
      <c r="O256" s="80"/>
      <c r="P256" s="80"/>
      <c r="Q256" s="80"/>
      <c r="R256" s="80"/>
      <c r="S256" s="80"/>
      <c r="T256" s="80"/>
      <c r="U256" s="80"/>
      <c r="V256" s="80"/>
      <c r="W256" s="80"/>
      <c r="X256" s="80"/>
      <c r="Y256" s="80"/>
      <c r="Z256" s="80"/>
    </row>
    <row r="257" spans="1:26" ht="27" customHeight="1">
      <c r="A257" s="15"/>
      <c r="B257" s="1995" t="s">
        <v>2541</v>
      </c>
      <c r="C257" s="1949"/>
      <c r="D257" s="1949"/>
      <c r="E257" s="1949"/>
      <c r="F257" s="1949"/>
      <c r="G257" s="1950"/>
      <c r="H257" s="80"/>
      <c r="I257" s="80"/>
      <c r="J257" s="80"/>
      <c r="K257" s="80"/>
      <c r="L257" s="80"/>
      <c r="M257" s="80"/>
      <c r="N257" s="80"/>
      <c r="O257" s="80"/>
      <c r="P257" s="80"/>
      <c r="Q257" s="80"/>
      <c r="R257" s="80"/>
      <c r="S257" s="80"/>
      <c r="T257" s="80"/>
      <c r="U257" s="80"/>
      <c r="V257" s="80"/>
      <c r="W257" s="80"/>
      <c r="X257" s="80"/>
      <c r="Y257" s="80"/>
      <c r="Z257" s="80"/>
    </row>
    <row r="258" spans="1:26" ht="18" customHeight="1">
      <c r="A258" s="15"/>
      <c r="B258" s="80"/>
      <c r="C258" s="80"/>
      <c r="D258" s="80"/>
      <c r="E258" s="96"/>
      <c r="F258" s="96"/>
      <c r="G258" s="96"/>
      <c r="H258" s="80"/>
      <c r="I258" s="80"/>
      <c r="J258" s="80"/>
      <c r="K258" s="80"/>
      <c r="L258" s="80"/>
      <c r="M258" s="80"/>
      <c r="N258" s="80"/>
      <c r="O258" s="80"/>
      <c r="P258" s="80"/>
      <c r="Q258" s="80"/>
      <c r="R258" s="80"/>
      <c r="S258" s="80"/>
      <c r="T258" s="80"/>
      <c r="U258" s="80"/>
      <c r="V258" s="80"/>
      <c r="W258" s="80"/>
      <c r="X258" s="80"/>
      <c r="Y258" s="80"/>
      <c r="Z258" s="80"/>
    </row>
    <row r="259" spans="1:26" ht="27.75" customHeight="1">
      <c r="A259" s="15"/>
      <c r="B259" s="1995" t="s">
        <v>2542</v>
      </c>
      <c r="C259" s="1949"/>
      <c r="D259" s="1949"/>
      <c r="E259" s="1949"/>
      <c r="F259" s="1949"/>
      <c r="G259" s="1950"/>
      <c r="H259" s="80"/>
      <c r="I259" s="80"/>
      <c r="J259" s="80"/>
      <c r="K259" s="80"/>
      <c r="L259" s="80"/>
      <c r="M259" s="80"/>
      <c r="N259" s="80"/>
      <c r="O259" s="80"/>
      <c r="P259" s="80"/>
      <c r="Q259" s="80"/>
      <c r="R259" s="80"/>
      <c r="S259" s="80"/>
      <c r="T259" s="80"/>
      <c r="U259" s="80"/>
      <c r="V259" s="80"/>
      <c r="W259" s="80"/>
      <c r="X259" s="80"/>
      <c r="Y259" s="80"/>
      <c r="Z259" s="80"/>
    </row>
    <row r="260" spans="1:26" ht="18" customHeight="1">
      <c r="A260" s="15"/>
      <c r="B260" s="80"/>
      <c r="C260" s="80"/>
      <c r="D260" s="80"/>
      <c r="E260" s="96"/>
      <c r="F260" s="96"/>
      <c r="G260" s="96"/>
      <c r="H260" s="80"/>
      <c r="I260" s="80"/>
      <c r="J260" s="80"/>
      <c r="K260" s="80"/>
      <c r="L260" s="80"/>
      <c r="M260" s="80"/>
      <c r="N260" s="80"/>
      <c r="O260" s="80"/>
      <c r="P260" s="80"/>
      <c r="Q260" s="80"/>
      <c r="R260" s="80"/>
      <c r="S260" s="80"/>
      <c r="T260" s="80"/>
      <c r="U260" s="80"/>
      <c r="V260" s="80"/>
      <c r="W260" s="80"/>
      <c r="X260" s="80"/>
      <c r="Y260" s="80"/>
      <c r="Z260" s="80"/>
    </row>
    <row r="261" spans="1:26" ht="25.5" customHeight="1">
      <c r="A261" s="15"/>
      <c r="B261" s="1995" t="s">
        <v>2543</v>
      </c>
      <c r="C261" s="1949"/>
      <c r="D261" s="1949"/>
      <c r="E261" s="1949"/>
      <c r="F261" s="1949"/>
      <c r="G261" s="1950"/>
      <c r="H261" s="80"/>
      <c r="I261" s="80"/>
      <c r="J261" s="80"/>
      <c r="K261" s="80"/>
      <c r="L261" s="80"/>
      <c r="M261" s="80"/>
      <c r="N261" s="80"/>
      <c r="O261" s="80"/>
      <c r="P261" s="80"/>
      <c r="Q261" s="80"/>
      <c r="R261" s="80"/>
      <c r="S261" s="80"/>
      <c r="T261" s="80"/>
      <c r="U261" s="80"/>
      <c r="V261" s="80"/>
      <c r="W261" s="80"/>
      <c r="X261" s="80"/>
      <c r="Y261" s="80"/>
      <c r="Z261" s="80"/>
    </row>
    <row r="262" spans="1:26" ht="18" customHeight="1">
      <c r="A262" s="15"/>
      <c r="B262" s="80"/>
      <c r="C262" s="80"/>
      <c r="D262" s="80"/>
      <c r="E262" s="96"/>
      <c r="F262" s="96"/>
      <c r="G262" s="96"/>
      <c r="H262" s="80"/>
      <c r="I262" s="80"/>
      <c r="J262" s="80"/>
      <c r="K262" s="80"/>
      <c r="L262" s="80"/>
      <c r="M262" s="80"/>
      <c r="N262" s="80"/>
      <c r="O262" s="80"/>
      <c r="P262" s="80"/>
      <c r="Q262" s="80"/>
      <c r="R262" s="80"/>
      <c r="S262" s="80"/>
      <c r="T262" s="80"/>
      <c r="U262" s="80"/>
      <c r="V262" s="80"/>
      <c r="W262" s="80"/>
      <c r="X262" s="80"/>
      <c r="Y262" s="80"/>
      <c r="Z262" s="80"/>
    </row>
    <row r="263" spans="1:26" ht="18" customHeight="1">
      <c r="A263" s="15"/>
      <c r="B263" s="2153" t="s">
        <v>2544</v>
      </c>
      <c r="C263" s="1949"/>
      <c r="D263" s="1949"/>
      <c r="E263" s="1949"/>
      <c r="F263" s="1949"/>
      <c r="G263" s="1950"/>
      <c r="H263" s="80"/>
      <c r="I263" s="80"/>
      <c r="J263" s="80"/>
      <c r="K263" s="80"/>
      <c r="L263" s="80"/>
      <c r="M263" s="80"/>
      <c r="N263" s="80"/>
      <c r="O263" s="80"/>
      <c r="P263" s="80"/>
      <c r="Q263" s="80"/>
      <c r="R263" s="80"/>
      <c r="S263" s="80"/>
      <c r="T263" s="80"/>
      <c r="U263" s="80"/>
      <c r="V263" s="80"/>
      <c r="W263" s="80"/>
      <c r="X263" s="80"/>
      <c r="Y263" s="80"/>
      <c r="Z263" s="80"/>
    </row>
    <row r="264" spans="1:26" ht="18" customHeight="1">
      <c r="A264" s="15"/>
      <c r="B264" s="80"/>
      <c r="C264" s="80"/>
      <c r="D264" s="80"/>
      <c r="E264" s="96"/>
      <c r="F264" s="96"/>
      <c r="G264" s="96"/>
      <c r="H264" s="80"/>
      <c r="I264" s="80"/>
      <c r="J264" s="80"/>
      <c r="K264" s="80"/>
      <c r="L264" s="80"/>
      <c r="M264" s="80"/>
      <c r="N264" s="80"/>
      <c r="O264" s="80"/>
      <c r="P264" s="80"/>
      <c r="Q264" s="80"/>
      <c r="R264" s="80"/>
      <c r="S264" s="80"/>
      <c r="T264" s="80"/>
      <c r="U264" s="80"/>
      <c r="V264" s="80"/>
      <c r="W264" s="80"/>
      <c r="X264" s="80"/>
      <c r="Y264" s="80"/>
      <c r="Z264" s="80"/>
    </row>
    <row r="265" spans="1:26" ht="18" customHeight="1">
      <c r="A265" s="15"/>
      <c r="B265" s="1995" t="s">
        <v>2545</v>
      </c>
      <c r="C265" s="1949"/>
      <c r="D265" s="1949"/>
      <c r="E265" s="1949"/>
      <c r="F265" s="1949"/>
      <c r="G265" s="1950"/>
      <c r="H265" s="80"/>
      <c r="I265" s="80"/>
      <c r="J265" s="80"/>
      <c r="K265" s="80"/>
      <c r="L265" s="80"/>
      <c r="M265" s="80"/>
      <c r="N265" s="80"/>
      <c r="O265" s="80"/>
      <c r="P265" s="80"/>
      <c r="Q265" s="80"/>
      <c r="R265" s="80"/>
      <c r="S265" s="80"/>
      <c r="T265" s="80"/>
      <c r="U265" s="80"/>
      <c r="V265" s="80"/>
      <c r="W265" s="80"/>
      <c r="X265" s="80"/>
      <c r="Y265" s="80"/>
      <c r="Z265" s="80"/>
    </row>
    <row r="266" spans="1:26" ht="18" customHeight="1">
      <c r="A266" s="15"/>
      <c r="B266" s="80"/>
      <c r="C266" s="80"/>
      <c r="D266" s="80"/>
      <c r="E266" s="96"/>
      <c r="F266" s="96"/>
      <c r="G266" s="96"/>
      <c r="H266" s="80"/>
      <c r="I266" s="80"/>
      <c r="J266" s="80"/>
      <c r="K266" s="80"/>
      <c r="L266" s="80"/>
      <c r="M266" s="80"/>
      <c r="N266" s="80"/>
      <c r="O266" s="80"/>
      <c r="P266" s="80"/>
      <c r="Q266" s="80"/>
      <c r="R266" s="80"/>
      <c r="S266" s="80"/>
      <c r="T266" s="80"/>
      <c r="U266" s="80"/>
      <c r="V266" s="80"/>
      <c r="W266" s="80"/>
      <c r="X266" s="80"/>
      <c r="Y266" s="80"/>
      <c r="Z266" s="80"/>
    </row>
    <row r="267" spans="1:26" ht="18" customHeight="1">
      <c r="A267" s="15"/>
      <c r="B267" s="2153" t="s">
        <v>2546</v>
      </c>
      <c r="C267" s="1949"/>
      <c r="D267" s="1949"/>
      <c r="E267" s="1949"/>
      <c r="F267" s="1949"/>
      <c r="G267" s="1950"/>
      <c r="H267" s="80"/>
      <c r="I267" s="80"/>
      <c r="J267" s="80"/>
      <c r="K267" s="80"/>
      <c r="L267" s="80"/>
      <c r="M267" s="80"/>
      <c r="N267" s="80"/>
      <c r="O267" s="80"/>
      <c r="P267" s="80"/>
      <c r="Q267" s="80"/>
      <c r="R267" s="80"/>
      <c r="S267" s="80"/>
      <c r="T267" s="80"/>
      <c r="U267" s="80"/>
      <c r="V267" s="80"/>
      <c r="W267" s="80"/>
      <c r="X267" s="80"/>
      <c r="Y267" s="80"/>
      <c r="Z267" s="80"/>
    </row>
    <row r="268" spans="1:26" ht="18" customHeight="1">
      <c r="A268" s="15"/>
      <c r="B268" s="80"/>
      <c r="C268" s="80"/>
      <c r="D268" s="80"/>
      <c r="E268" s="96"/>
      <c r="F268" s="96"/>
      <c r="G268" s="96"/>
      <c r="H268" s="80"/>
      <c r="I268" s="80"/>
      <c r="J268" s="80"/>
      <c r="K268" s="80"/>
      <c r="L268" s="80"/>
      <c r="M268" s="80"/>
      <c r="N268" s="80"/>
      <c r="O268" s="80"/>
      <c r="P268" s="80"/>
      <c r="Q268" s="80"/>
      <c r="R268" s="80"/>
      <c r="S268" s="80"/>
      <c r="T268" s="80"/>
      <c r="U268" s="80"/>
      <c r="V268" s="80"/>
      <c r="W268" s="80"/>
      <c r="X268" s="80"/>
      <c r="Y268" s="80"/>
      <c r="Z268" s="80"/>
    </row>
    <row r="269" spans="1:26" ht="18" customHeight="1">
      <c r="A269" s="15"/>
      <c r="B269" s="1995" t="s">
        <v>2547</v>
      </c>
      <c r="C269" s="1949"/>
      <c r="D269" s="1949"/>
      <c r="E269" s="1949"/>
      <c r="F269" s="1949"/>
      <c r="G269" s="1950"/>
      <c r="H269" s="80"/>
      <c r="I269" s="80"/>
      <c r="J269" s="80"/>
      <c r="K269" s="80"/>
      <c r="L269" s="96"/>
      <c r="M269" s="96"/>
      <c r="N269" s="96"/>
      <c r="O269" s="80"/>
      <c r="P269" s="80"/>
      <c r="Q269" s="80"/>
      <c r="R269" s="80"/>
      <c r="S269" s="80"/>
      <c r="T269" s="80"/>
      <c r="U269" s="80"/>
      <c r="V269" s="80"/>
      <c r="W269" s="80"/>
      <c r="X269" s="80"/>
      <c r="Y269" s="80"/>
      <c r="Z269" s="80"/>
    </row>
    <row r="270" spans="1:26" ht="18" customHeight="1">
      <c r="A270" s="15"/>
      <c r="B270" s="80"/>
      <c r="C270" s="80"/>
      <c r="D270" s="80"/>
      <c r="E270" s="96"/>
      <c r="F270" s="96"/>
      <c r="G270" s="96"/>
      <c r="H270" s="80"/>
      <c r="I270" s="80"/>
      <c r="J270" s="80"/>
      <c r="K270" s="80"/>
      <c r="L270" s="80"/>
      <c r="M270" s="80"/>
      <c r="N270" s="80"/>
      <c r="O270" s="80"/>
      <c r="P270" s="80"/>
      <c r="Q270" s="80"/>
      <c r="R270" s="80"/>
      <c r="S270" s="80"/>
      <c r="T270" s="80"/>
      <c r="U270" s="80"/>
      <c r="V270" s="80"/>
      <c r="W270" s="80"/>
      <c r="X270" s="80"/>
      <c r="Y270" s="80"/>
      <c r="Z270" s="80"/>
    </row>
    <row r="271" spans="1:26" ht="18" customHeight="1">
      <c r="A271" s="15"/>
      <c r="B271" s="90" t="s">
        <v>2548</v>
      </c>
      <c r="C271" s="80"/>
      <c r="D271" s="80"/>
      <c r="E271" s="96"/>
      <c r="F271" s="96"/>
      <c r="G271" s="96"/>
      <c r="H271" s="80"/>
      <c r="I271" s="80"/>
      <c r="J271" s="80"/>
      <c r="K271" s="80"/>
      <c r="L271" s="80"/>
      <c r="M271" s="80"/>
      <c r="N271" s="80"/>
      <c r="O271" s="80"/>
      <c r="P271" s="80"/>
      <c r="Q271" s="80"/>
      <c r="R271" s="80"/>
      <c r="S271" s="80"/>
      <c r="T271" s="80"/>
      <c r="U271" s="80"/>
      <c r="V271" s="80"/>
      <c r="W271" s="80"/>
      <c r="X271" s="80"/>
      <c r="Y271" s="80"/>
      <c r="Z271" s="80"/>
    </row>
    <row r="272" spans="1:26" ht="18" customHeight="1">
      <c r="A272" s="15"/>
      <c r="B272" s="80"/>
      <c r="C272" s="80"/>
      <c r="D272" s="80"/>
      <c r="E272" s="96"/>
      <c r="F272" s="96"/>
      <c r="G272" s="96"/>
      <c r="H272" s="80"/>
      <c r="I272" s="80"/>
      <c r="J272" s="80"/>
      <c r="K272" s="80"/>
      <c r="L272" s="80"/>
      <c r="M272" s="80"/>
      <c r="N272" s="80"/>
      <c r="O272" s="80"/>
      <c r="P272" s="80"/>
      <c r="Q272" s="80"/>
      <c r="R272" s="80"/>
      <c r="S272" s="80"/>
      <c r="T272" s="80"/>
      <c r="U272" s="80"/>
      <c r="V272" s="80"/>
      <c r="W272" s="80"/>
      <c r="X272" s="80"/>
      <c r="Y272" s="80"/>
      <c r="Z272" s="80"/>
    </row>
    <row r="273" spans="1:26" ht="18" customHeight="1">
      <c r="A273" s="15"/>
      <c r="B273" s="90" t="s">
        <v>2549</v>
      </c>
      <c r="C273" s="80"/>
      <c r="D273" s="80"/>
      <c r="E273" s="96"/>
      <c r="F273" s="96"/>
      <c r="G273" s="96"/>
      <c r="H273" s="80"/>
      <c r="I273" s="80"/>
      <c r="J273" s="80"/>
      <c r="K273" s="80"/>
      <c r="L273" s="80"/>
      <c r="M273" s="80"/>
      <c r="N273" s="80"/>
      <c r="O273" s="80"/>
      <c r="P273" s="80"/>
      <c r="Q273" s="80"/>
      <c r="R273" s="80"/>
      <c r="S273" s="80"/>
      <c r="T273" s="80"/>
      <c r="U273" s="80"/>
      <c r="V273" s="80"/>
      <c r="W273" s="80"/>
      <c r="X273" s="80"/>
      <c r="Y273" s="80"/>
      <c r="Z273" s="80"/>
    </row>
    <row r="274" spans="1:26" ht="18" customHeight="1">
      <c r="A274" s="15"/>
      <c r="B274" s="80"/>
      <c r="C274" s="80"/>
      <c r="D274" s="80"/>
      <c r="E274" s="96"/>
      <c r="F274" s="96"/>
      <c r="G274" s="96"/>
      <c r="H274" s="80"/>
      <c r="I274" s="80"/>
      <c r="J274" s="80"/>
      <c r="K274" s="80"/>
      <c r="L274" s="80"/>
      <c r="M274" s="80"/>
      <c r="N274" s="80"/>
      <c r="O274" s="80"/>
      <c r="P274" s="80"/>
      <c r="Q274" s="80"/>
      <c r="R274" s="80"/>
      <c r="S274" s="80"/>
      <c r="T274" s="80"/>
      <c r="U274" s="80"/>
      <c r="V274" s="80"/>
      <c r="W274" s="80"/>
      <c r="X274" s="80"/>
      <c r="Y274" s="80"/>
      <c r="Z274" s="80"/>
    </row>
    <row r="275" spans="1:26" ht="18" customHeight="1">
      <c r="A275" s="15"/>
      <c r="B275" s="1995" t="s">
        <v>2550</v>
      </c>
      <c r="C275" s="1949"/>
      <c r="D275" s="1949"/>
      <c r="E275" s="1949"/>
      <c r="F275" s="1949"/>
      <c r="G275" s="1950"/>
      <c r="H275" s="80"/>
      <c r="I275" s="80"/>
      <c r="J275" s="80"/>
      <c r="K275" s="80"/>
      <c r="L275" s="80"/>
      <c r="M275" s="80"/>
      <c r="N275" s="80"/>
      <c r="O275" s="80"/>
      <c r="P275" s="80"/>
      <c r="Q275" s="80"/>
      <c r="R275" s="80"/>
      <c r="S275" s="80"/>
      <c r="T275" s="80"/>
      <c r="U275" s="80"/>
      <c r="V275" s="80"/>
      <c r="W275" s="80"/>
      <c r="X275" s="80"/>
      <c r="Y275" s="80"/>
      <c r="Z275" s="80"/>
    </row>
    <row r="276" spans="1:26" ht="18" customHeight="1">
      <c r="A276" s="15"/>
      <c r="B276" s="80"/>
      <c r="C276" s="80"/>
      <c r="D276" s="80"/>
      <c r="E276" s="96"/>
      <c r="F276" s="96"/>
      <c r="G276" s="96"/>
      <c r="H276" s="80"/>
      <c r="I276" s="80"/>
      <c r="J276" s="80"/>
      <c r="K276" s="80"/>
      <c r="L276" s="80"/>
      <c r="M276" s="80"/>
      <c r="N276" s="80"/>
      <c r="O276" s="80"/>
      <c r="P276" s="80"/>
      <c r="Q276" s="80"/>
      <c r="R276" s="80"/>
      <c r="S276" s="80"/>
      <c r="T276" s="80"/>
      <c r="U276" s="80"/>
      <c r="V276" s="80"/>
      <c r="W276" s="80"/>
      <c r="X276" s="80"/>
      <c r="Y276" s="80"/>
      <c r="Z276" s="80"/>
    </row>
    <row r="277" spans="1:26" ht="18" customHeight="1">
      <c r="A277" s="15"/>
      <c r="B277" s="90" t="s">
        <v>2551</v>
      </c>
      <c r="C277" s="80"/>
      <c r="D277" s="80"/>
      <c r="E277" s="96"/>
      <c r="F277" s="96"/>
      <c r="G277" s="96"/>
      <c r="H277" s="80"/>
      <c r="I277" s="80"/>
      <c r="J277" s="80"/>
      <c r="K277" s="80"/>
      <c r="L277" s="80"/>
      <c r="M277" s="80"/>
      <c r="N277" s="80"/>
      <c r="O277" s="80"/>
      <c r="P277" s="80"/>
      <c r="Q277" s="80"/>
      <c r="R277" s="80"/>
      <c r="S277" s="80"/>
      <c r="T277" s="80"/>
      <c r="U277" s="80"/>
      <c r="V277" s="80"/>
      <c r="W277" s="80"/>
      <c r="X277" s="80"/>
      <c r="Y277" s="80"/>
      <c r="Z277" s="80"/>
    </row>
    <row r="278" spans="1:26" ht="18" customHeight="1">
      <c r="A278" s="15"/>
      <c r="B278" s="80"/>
      <c r="C278" s="80"/>
      <c r="D278" s="80"/>
      <c r="E278" s="96"/>
      <c r="F278" s="96"/>
      <c r="G278" s="96"/>
      <c r="H278" s="80"/>
      <c r="I278" s="80"/>
      <c r="J278" s="80"/>
      <c r="K278" s="80"/>
      <c r="L278" s="80"/>
      <c r="M278" s="80"/>
      <c r="N278" s="80"/>
      <c r="O278" s="80"/>
      <c r="P278" s="80"/>
      <c r="Q278" s="80"/>
      <c r="R278" s="80"/>
      <c r="S278" s="80"/>
      <c r="T278" s="80"/>
      <c r="U278" s="80"/>
      <c r="V278" s="80"/>
      <c r="W278" s="80"/>
      <c r="X278" s="80"/>
      <c r="Y278" s="80"/>
      <c r="Z278" s="80"/>
    </row>
    <row r="279" spans="1:26" ht="18" customHeight="1">
      <c r="A279" s="15"/>
      <c r="B279" s="90" t="s">
        <v>2552</v>
      </c>
      <c r="C279" s="80"/>
      <c r="D279" s="80"/>
      <c r="E279" s="96"/>
      <c r="F279" s="96"/>
      <c r="G279" s="96"/>
      <c r="H279" s="80"/>
      <c r="I279" s="80"/>
      <c r="J279" s="80"/>
      <c r="K279" s="80"/>
      <c r="L279" s="80"/>
      <c r="M279" s="80"/>
      <c r="N279" s="80"/>
      <c r="O279" s="80"/>
      <c r="P279" s="80"/>
      <c r="Q279" s="80"/>
      <c r="R279" s="80"/>
      <c r="S279" s="80"/>
      <c r="T279" s="80"/>
      <c r="U279" s="80"/>
      <c r="V279" s="80"/>
      <c r="W279" s="80"/>
      <c r="X279" s="80"/>
      <c r="Y279" s="80"/>
      <c r="Z279" s="80"/>
    </row>
    <row r="280" spans="1:26" ht="18" customHeight="1">
      <c r="A280" s="15"/>
      <c r="B280" s="80"/>
      <c r="C280" s="80"/>
      <c r="D280" s="80"/>
      <c r="E280" s="96"/>
      <c r="F280" s="96"/>
      <c r="G280" s="96"/>
      <c r="H280" s="80"/>
      <c r="I280" s="80"/>
      <c r="J280" s="80"/>
      <c r="K280" s="80"/>
      <c r="L280" s="80"/>
      <c r="M280" s="80"/>
      <c r="N280" s="80"/>
      <c r="O280" s="80"/>
      <c r="P280" s="80"/>
      <c r="Q280" s="80"/>
      <c r="R280" s="80"/>
      <c r="S280" s="80"/>
      <c r="T280" s="80"/>
      <c r="U280" s="80"/>
      <c r="V280" s="80"/>
      <c r="W280" s="80"/>
      <c r="X280" s="80"/>
      <c r="Y280" s="80"/>
      <c r="Z280" s="80"/>
    </row>
    <row r="281" spans="1:26" ht="18" customHeight="1">
      <c r="A281" s="15"/>
      <c r="B281" s="1995" t="s">
        <v>2553</v>
      </c>
      <c r="C281" s="1949"/>
      <c r="D281" s="1949"/>
      <c r="E281" s="1949"/>
      <c r="F281" s="1949"/>
      <c r="G281" s="1950"/>
      <c r="H281" s="80"/>
      <c r="I281" s="80"/>
      <c r="J281" s="80"/>
      <c r="K281" s="80"/>
      <c r="L281" s="80"/>
      <c r="M281" s="80"/>
      <c r="N281" s="80"/>
      <c r="O281" s="80"/>
      <c r="P281" s="80"/>
      <c r="Q281" s="80"/>
      <c r="R281" s="80"/>
      <c r="S281" s="80"/>
      <c r="T281" s="80"/>
      <c r="U281" s="80"/>
      <c r="V281" s="80"/>
      <c r="W281" s="80"/>
      <c r="X281" s="80"/>
      <c r="Y281" s="80"/>
      <c r="Z281" s="80"/>
    </row>
    <row r="282" spans="1:26" ht="18" customHeight="1">
      <c r="A282" s="15"/>
      <c r="B282" s="80"/>
      <c r="C282" s="80"/>
      <c r="D282" s="80"/>
      <c r="E282" s="96"/>
      <c r="F282" s="96"/>
      <c r="G282" s="96"/>
      <c r="H282" s="80"/>
      <c r="I282" s="80"/>
      <c r="J282" s="80"/>
      <c r="K282" s="80"/>
      <c r="L282" s="80"/>
      <c r="M282" s="80"/>
      <c r="N282" s="80"/>
      <c r="O282" s="80"/>
      <c r="P282" s="80"/>
      <c r="Q282" s="80"/>
      <c r="R282" s="80"/>
      <c r="S282" s="80"/>
      <c r="T282" s="80"/>
      <c r="U282" s="80"/>
      <c r="V282" s="80"/>
      <c r="W282" s="80"/>
      <c r="X282" s="80"/>
      <c r="Y282" s="80"/>
      <c r="Z282" s="80"/>
    </row>
    <row r="283" spans="1:26" ht="26.25" customHeight="1">
      <c r="A283" s="15"/>
      <c r="B283" s="1995" t="s">
        <v>2554</v>
      </c>
      <c r="C283" s="1949"/>
      <c r="D283" s="1949"/>
      <c r="E283" s="1949"/>
      <c r="F283" s="1949"/>
      <c r="G283" s="1950"/>
      <c r="H283" s="80"/>
      <c r="I283" s="80"/>
      <c r="J283" s="80"/>
      <c r="K283" s="80"/>
      <c r="L283" s="80"/>
      <c r="M283" s="80"/>
      <c r="N283" s="80"/>
      <c r="O283" s="80"/>
      <c r="P283" s="80"/>
      <c r="Q283" s="80"/>
      <c r="R283" s="80"/>
      <c r="S283" s="80"/>
      <c r="T283" s="80"/>
      <c r="U283" s="80"/>
      <c r="V283" s="80"/>
      <c r="W283" s="80"/>
      <c r="X283" s="80"/>
      <c r="Y283" s="80"/>
      <c r="Z283" s="80"/>
    </row>
    <row r="284" spans="1:26" ht="18" customHeight="1">
      <c r="A284" s="15"/>
      <c r="B284" s="80"/>
      <c r="C284" s="80"/>
      <c r="D284" s="80"/>
      <c r="E284" s="96"/>
      <c r="F284" s="96"/>
      <c r="G284" s="96"/>
      <c r="H284" s="80"/>
      <c r="I284" s="80"/>
      <c r="J284" s="80"/>
      <c r="K284" s="80"/>
      <c r="L284" s="80"/>
      <c r="M284" s="80"/>
      <c r="N284" s="80"/>
      <c r="O284" s="80"/>
      <c r="P284" s="80"/>
      <c r="Q284" s="80"/>
      <c r="R284" s="80"/>
      <c r="S284" s="80"/>
      <c r="T284" s="80"/>
      <c r="U284" s="80"/>
      <c r="V284" s="80"/>
      <c r="W284" s="80"/>
      <c r="X284" s="80"/>
      <c r="Y284" s="80"/>
      <c r="Z284" s="80"/>
    </row>
    <row r="285" spans="1:26" ht="18" customHeight="1">
      <c r="A285" s="15"/>
      <c r="B285" s="1995" t="s">
        <v>2555</v>
      </c>
      <c r="C285" s="1949"/>
      <c r="D285" s="1949"/>
      <c r="E285" s="1949"/>
      <c r="F285" s="1949"/>
      <c r="G285" s="1950"/>
      <c r="H285" s="80"/>
      <c r="I285" s="80"/>
      <c r="J285" s="80"/>
      <c r="K285" s="80"/>
      <c r="L285" s="80"/>
      <c r="M285" s="80"/>
      <c r="N285" s="80"/>
      <c r="O285" s="80"/>
      <c r="P285" s="80"/>
      <c r="Q285" s="80"/>
      <c r="R285" s="80"/>
      <c r="S285" s="80"/>
      <c r="T285" s="80"/>
      <c r="U285" s="80"/>
      <c r="V285" s="80"/>
      <c r="W285" s="80"/>
      <c r="X285" s="80"/>
      <c r="Y285" s="80"/>
      <c r="Z285" s="80"/>
    </row>
    <row r="286" spans="1:26" ht="18" customHeight="1">
      <c r="A286" s="15"/>
      <c r="B286" s="80"/>
      <c r="C286" s="80"/>
      <c r="D286" s="80"/>
      <c r="E286" s="96"/>
      <c r="F286" s="96"/>
      <c r="G286" s="96"/>
      <c r="H286" s="80"/>
      <c r="I286" s="80"/>
      <c r="J286" s="80"/>
      <c r="K286" s="80"/>
      <c r="L286" s="80"/>
      <c r="M286" s="80"/>
      <c r="N286" s="80"/>
      <c r="O286" s="80"/>
      <c r="P286" s="80"/>
      <c r="Q286" s="80"/>
      <c r="R286" s="80"/>
      <c r="S286" s="80"/>
      <c r="T286" s="80"/>
      <c r="U286" s="80"/>
      <c r="V286" s="80"/>
      <c r="W286" s="80"/>
      <c r="X286" s="80"/>
      <c r="Y286" s="80"/>
      <c r="Z286" s="80"/>
    </row>
    <row r="287" spans="1:26" ht="42" customHeight="1">
      <c r="A287" s="15"/>
      <c r="B287" s="1995" t="s">
        <v>2556</v>
      </c>
      <c r="C287" s="1949"/>
      <c r="D287" s="1949"/>
      <c r="E287" s="1949"/>
      <c r="F287" s="1949"/>
      <c r="G287" s="1950"/>
      <c r="H287" s="80"/>
      <c r="I287" s="80"/>
      <c r="J287" s="80"/>
      <c r="K287" s="80"/>
      <c r="L287" s="80"/>
      <c r="M287" s="80"/>
      <c r="N287" s="80"/>
      <c r="O287" s="80"/>
      <c r="P287" s="80"/>
      <c r="Q287" s="80"/>
      <c r="R287" s="80"/>
      <c r="S287" s="80"/>
      <c r="T287" s="80"/>
      <c r="U287" s="80"/>
      <c r="V287" s="80"/>
      <c r="W287" s="80"/>
      <c r="X287" s="80"/>
      <c r="Y287" s="80"/>
      <c r="Z287" s="80"/>
    </row>
    <row r="288" spans="1:26" ht="42" customHeight="1">
      <c r="A288" s="15"/>
      <c r="B288" s="144"/>
      <c r="C288" s="144"/>
      <c r="D288" s="144"/>
      <c r="E288" s="144"/>
      <c r="F288" s="144"/>
      <c r="G288" s="144"/>
      <c r="H288" s="80"/>
      <c r="I288" s="80"/>
      <c r="J288" s="80"/>
      <c r="K288" s="80"/>
      <c r="L288" s="80"/>
      <c r="M288" s="80"/>
      <c r="N288" s="80"/>
      <c r="O288" s="80"/>
      <c r="P288" s="80"/>
      <c r="Q288" s="80"/>
      <c r="R288" s="80"/>
      <c r="S288" s="80"/>
      <c r="T288" s="80"/>
      <c r="U288" s="80"/>
      <c r="V288" s="80"/>
      <c r="W288" s="80"/>
      <c r="X288" s="80"/>
      <c r="Y288" s="80"/>
      <c r="Z288" s="80"/>
    </row>
    <row r="289" spans="1:26" ht="15.75" customHeight="1">
      <c r="A289" s="76"/>
      <c r="B289" s="77"/>
      <c r="C289" s="77"/>
      <c r="D289" s="77"/>
      <c r="E289" s="78"/>
      <c r="F289" s="78"/>
      <c r="G289" s="78"/>
      <c r="H289" s="80"/>
      <c r="I289" s="80"/>
      <c r="J289" s="80"/>
      <c r="K289" s="80"/>
      <c r="L289" s="80"/>
      <c r="M289" s="80"/>
      <c r="N289" s="80"/>
      <c r="O289" s="80"/>
      <c r="P289" s="80"/>
      <c r="Q289" s="80"/>
      <c r="R289" s="80"/>
      <c r="S289" s="80"/>
      <c r="T289" s="80"/>
      <c r="U289" s="80"/>
      <c r="V289" s="80"/>
      <c r="W289" s="80"/>
      <c r="X289" s="80"/>
      <c r="Y289" s="80"/>
      <c r="Z289" s="80"/>
    </row>
    <row r="290" spans="1:26" ht="15.75" customHeight="1">
      <c r="A290" s="76" t="s">
        <v>591</v>
      </c>
      <c r="B290" s="77"/>
      <c r="C290" s="77"/>
      <c r="D290" s="77"/>
      <c r="E290" s="78"/>
      <c r="F290" s="78"/>
      <c r="G290" s="78"/>
      <c r="H290" s="80"/>
      <c r="I290" s="80"/>
      <c r="J290" s="80"/>
      <c r="K290" s="80"/>
      <c r="L290" s="80"/>
      <c r="M290" s="80"/>
      <c r="N290" s="80"/>
      <c r="O290" s="80"/>
      <c r="P290" s="80"/>
      <c r="Q290" s="80"/>
      <c r="R290" s="80"/>
      <c r="S290" s="80"/>
      <c r="T290" s="80"/>
      <c r="U290" s="80"/>
      <c r="V290" s="80"/>
      <c r="W290" s="80"/>
      <c r="X290" s="80"/>
      <c r="Y290" s="80"/>
      <c r="Z290" s="80"/>
    </row>
    <row r="291" spans="1:26" ht="15.75" customHeight="1">
      <c r="A291" s="82"/>
      <c r="B291" s="83"/>
      <c r="C291" s="83"/>
      <c r="D291" s="83"/>
      <c r="E291" s="80"/>
      <c r="F291" s="80"/>
      <c r="G291" s="80"/>
      <c r="H291" s="80"/>
      <c r="I291" s="80"/>
      <c r="J291" s="80"/>
      <c r="K291" s="80"/>
      <c r="L291" s="80"/>
      <c r="M291" s="80"/>
      <c r="N291" s="80"/>
      <c r="O291" s="80"/>
      <c r="P291" s="80"/>
      <c r="Q291" s="80"/>
      <c r="R291" s="80"/>
      <c r="S291" s="80"/>
      <c r="T291" s="80"/>
      <c r="U291" s="80"/>
      <c r="V291" s="80"/>
      <c r="W291" s="80"/>
      <c r="X291" s="80"/>
      <c r="Y291" s="80"/>
      <c r="Z291" s="80"/>
    </row>
    <row r="292" spans="1:26" ht="18" customHeight="1">
      <c r="A292" s="15"/>
      <c r="B292" s="80" t="s">
        <v>2557</v>
      </c>
      <c r="C292" s="80"/>
      <c r="D292" s="93" t="s">
        <v>2558</v>
      </c>
      <c r="E292" s="96"/>
      <c r="F292" s="96"/>
      <c r="G292" s="96"/>
      <c r="H292" s="80"/>
      <c r="I292" s="80"/>
      <c r="J292" s="80"/>
      <c r="K292" s="80"/>
      <c r="L292" s="80"/>
      <c r="M292" s="80"/>
      <c r="N292" s="80"/>
      <c r="O292" s="80"/>
      <c r="P292" s="80"/>
      <c r="Q292" s="80"/>
      <c r="R292" s="80"/>
      <c r="S292" s="80"/>
      <c r="T292" s="80"/>
      <c r="U292" s="80"/>
      <c r="V292" s="80"/>
      <c r="W292" s="80"/>
      <c r="X292" s="80"/>
      <c r="Y292" s="80"/>
      <c r="Z292" s="80"/>
    </row>
    <row r="293" spans="1:26" ht="18" customHeight="1">
      <c r="A293" s="15"/>
      <c r="B293" s="80" t="s">
        <v>2559</v>
      </c>
      <c r="C293" s="80"/>
      <c r="D293" s="93"/>
      <c r="E293" s="96"/>
      <c r="F293" s="96"/>
      <c r="G293" s="96"/>
      <c r="H293" s="80"/>
      <c r="I293" s="80"/>
      <c r="J293" s="80"/>
      <c r="K293" s="80"/>
      <c r="L293" s="80"/>
      <c r="M293" s="80"/>
      <c r="N293" s="80"/>
      <c r="O293" s="80"/>
      <c r="P293" s="80"/>
      <c r="Q293" s="80"/>
      <c r="R293" s="80"/>
      <c r="S293" s="80"/>
      <c r="T293" s="80"/>
      <c r="U293" s="80"/>
      <c r="V293" s="80"/>
      <c r="W293" s="80"/>
      <c r="X293" s="80"/>
      <c r="Y293" s="80"/>
      <c r="Z293" s="80"/>
    </row>
    <row r="294" spans="1:26" ht="18" customHeight="1">
      <c r="A294" s="15"/>
      <c r="B294" s="80" t="s">
        <v>2560</v>
      </c>
      <c r="C294" s="80"/>
      <c r="D294" s="93"/>
      <c r="E294" s="96"/>
      <c r="F294" s="96"/>
      <c r="G294" s="96"/>
      <c r="H294" s="80"/>
      <c r="I294" s="80"/>
      <c r="J294" s="80"/>
      <c r="K294" s="80"/>
      <c r="L294" s="80"/>
      <c r="M294" s="80"/>
      <c r="N294" s="80"/>
      <c r="O294" s="80"/>
      <c r="P294" s="80"/>
      <c r="Q294" s="80"/>
      <c r="R294" s="80"/>
      <c r="S294" s="80"/>
      <c r="T294" s="80"/>
      <c r="U294" s="80"/>
      <c r="V294" s="80"/>
      <c r="W294" s="80"/>
      <c r="X294" s="80"/>
      <c r="Y294" s="80"/>
      <c r="Z294" s="80"/>
    </row>
    <row r="295" spans="1:26" ht="18" customHeight="1">
      <c r="A295" s="15"/>
      <c r="B295" s="80" t="s">
        <v>2561</v>
      </c>
      <c r="C295" s="80"/>
      <c r="D295" s="93"/>
      <c r="E295" s="96"/>
      <c r="F295" s="96"/>
      <c r="G295" s="96"/>
      <c r="H295" s="80"/>
      <c r="I295" s="80"/>
      <c r="J295" s="80"/>
      <c r="K295" s="80"/>
      <c r="L295" s="80"/>
      <c r="M295" s="80"/>
      <c r="N295" s="80"/>
      <c r="O295" s="80"/>
      <c r="P295" s="80"/>
      <c r="Q295" s="80"/>
      <c r="R295" s="80"/>
      <c r="S295" s="80"/>
      <c r="T295" s="80"/>
      <c r="U295" s="80"/>
      <c r="V295" s="80"/>
      <c r="W295" s="80"/>
      <c r="X295" s="80"/>
      <c r="Y295" s="80"/>
      <c r="Z295" s="80"/>
    </row>
    <row r="296" spans="1:26" ht="18" customHeight="1">
      <c r="A296" s="15"/>
      <c r="B296" s="80"/>
      <c r="C296" s="80"/>
      <c r="D296" s="80"/>
      <c r="E296" s="96"/>
      <c r="F296" s="96"/>
      <c r="G296" s="96"/>
      <c r="H296" s="80"/>
      <c r="I296" s="80"/>
      <c r="J296" s="80"/>
      <c r="K296" s="80"/>
      <c r="L296" s="80"/>
      <c r="M296" s="80"/>
      <c r="N296" s="80"/>
      <c r="O296" s="80"/>
      <c r="P296" s="80"/>
      <c r="Q296" s="80"/>
      <c r="R296" s="80"/>
      <c r="S296" s="80"/>
      <c r="T296" s="80"/>
      <c r="U296" s="80"/>
      <c r="V296" s="80"/>
      <c r="W296" s="80"/>
      <c r="X296" s="80"/>
      <c r="Y296" s="80"/>
      <c r="Z296" s="80"/>
    </row>
    <row r="297" spans="1:26" ht="18" customHeight="1">
      <c r="A297" s="15"/>
      <c r="B297" s="1995" t="s">
        <v>2562</v>
      </c>
      <c r="C297" s="1949"/>
      <c r="D297" s="1949"/>
      <c r="E297" s="1949"/>
      <c r="F297" s="1949"/>
      <c r="G297" s="1950"/>
      <c r="H297" s="80"/>
      <c r="I297" s="80"/>
      <c r="J297" s="80"/>
      <c r="K297" s="80"/>
      <c r="L297" s="80"/>
      <c r="M297" s="80"/>
      <c r="N297" s="80"/>
      <c r="O297" s="80"/>
      <c r="P297" s="80"/>
      <c r="Q297" s="80"/>
      <c r="R297" s="80"/>
      <c r="S297" s="80"/>
      <c r="T297" s="80"/>
      <c r="U297" s="80"/>
      <c r="V297" s="80"/>
      <c r="W297" s="80"/>
      <c r="X297" s="80"/>
      <c r="Y297" s="80"/>
      <c r="Z297" s="80"/>
    </row>
    <row r="298" spans="1:26" ht="18" customHeight="1">
      <c r="A298" s="15"/>
      <c r="B298" s="80"/>
      <c r="C298" s="80"/>
      <c r="D298" s="80"/>
      <c r="E298" s="96"/>
      <c r="F298" s="96"/>
      <c r="G298" s="96"/>
      <c r="H298" s="80"/>
      <c r="I298" s="80"/>
      <c r="J298" s="80"/>
      <c r="K298" s="80"/>
      <c r="L298" s="80"/>
      <c r="M298" s="80"/>
      <c r="N298" s="80"/>
      <c r="O298" s="80"/>
      <c r="P298" s="80"/>
      <c r="Q298" s="80"/>
      <c r="R298" s="80"/>
      <c r="S298" s="80"/>
      <c r="T298" s="80"/>
      <c r="U298" s="80"/>
      <c r="V298" s="80"/>
      <c r="W298" s="80"/>
      <c r="X298" s="80"/>
      <c r="Y298" s="80"/>
      <c r="Z298" s="80"/>
    </row>
    <row r="299" spans="1:26" ht="18" customHeight="1">
      <c r="A299" s="15"/>
      <c r="B299" s="1995" t="s">
        <v>2563</v>
      </c>
      <c r="C299" s="1949"/>
      <c r="D299" s="1949"/>
      <c r="E299" s="1949"/>
      <c r="F299" s="1949"/>
      <c r="G299" s="1950"/>
      <c r="H299" s="80"/>
      <c r="I299" s="80"/>
      <c r="J299" s="80"/>
      <c r="K299" s="80"/>
      <c r="L299" s="80"/>
      <c r="M299" s="80"/>
      <c r="N299" s="80"/>
      <c r="O299" s="80"/>
      <c r="P299" s="80"/>
      <c r="Q299" s="80"/>
      <c r="R299" s="80"/>
      <c r="S299" s="80"/>
      <c r="T299" s="80"/>
      <c r="U299" s="80"/>
      <c r="V299" s="80"/>
      <c r="W299" s="80"/>
      <c r="X299" s="80"/>
      <c r="Y299" s="80"/>
      <c r="Z299" s="80"/>
    </row>
    <row r="300" spans="1:26" ht="18" customHeight="1">
      <c r="A300" s="15"/>
      <c r="B300" s="144"/>
      <c r="C300" s="144"/>
      <c r="D300" s="144"/>
      <c r="E300" s="144"/>
      <c r="F300" s="144"/>
      <c r="G300" s="144"/>
      <c r="H300" s="80"/>
      <c r="I300" s="80"/>
      <c r="J300" s="80"/>
      <c r="K300" s="80"/>
      <c r="L300" s="80"/>
      <c r="M300" s="80"/>
      <c r="N300" s="80"/>
      <c r="O300" s="80"/>
      <c r="P300" s="80"/>
      <c r="Q300" s="80"/>
      <c r="R300" s="80"/>
      <c r="S300" s="80"/>
      <c r="T300" s="80"/>
      <c r="U300" s="80"/>
      <c r="V300" s="80"/>
      <c r="W300" s="80"/>
      <c r="X300" s="80"/>
      <c r="Y300" s="80"/>
      <c r="Z300" s="80"/>
    </row>
    <row r="301" spans="1:26" ht="18" customHeight="1">
      <c r="A301" s="15"/>
      <c r="B301" s="90" t="s">
        <v>2564</v>
      </c>
      <c r="C301" s="80"/>
      <c r="D301" s="80"/>
      <c r="E301" s="96"/>
      <c r="F301" s="96"/>
      <c r="G301" s="96"/>
      <c r="H301" s="80"/>
      <c r="I301" s="80"/>
      <c r="J301" s="80"/>
      <c r="K301" s="80"/>
      <c r="L301" s="80"/>
      <c r="M301" s="80"/>
      <c r="N301" s="80"/>
      <c r="O301" s="80"/>
      <c r="P301" s="80"/>
      <c r="Q301" s="80"/>
      <c r="R301" s="80"/>
      <c r="S301" s="80"/>
      <c r="T301" s="80"/>
      <c r="U301" s="80"/>
      <c r="V301" s="80"/>
      <c r="W301" s="80"/>
      <c r="X301" s="80"/>
      <c r="Y301" s="80"/>
      <c r="Z301" s="80"/>
    </row>
    <row r="302" spans="1:26" ht="18" customHeight="1">
      <c r="A302" s="15"/>
      <c r="B302" s="90"/>
      <c r="C302" s="80"/>
      <c r="D302" s="80"/>
      <c r="E302" s="96"/>
      <c r="F302" s="96"/>
      <c r="G302" s="96"/>
      <c r="H302" s="80"/>
      <c r="I302" s="80"/>
      <c r="J302" s="80"/>
      <c r="K302" s="80"/>
      <c r="L302" s="80"/>
      <c r="M302" s="80"/>
      <c r="N302" s="80"/>
      <c r="O302" s="80"/>
      <c r="P302" s="80"/>
      <c r="Q302" s="80"/>
      <c r="R302" s="80"/>
      <c r="S302" s="80"/>
      <c r="T302" s="80"/>
      <c r="U302" s="80"/>
      <c r="V302" s="80"/>
      <c r="W302" s="80"/>
      <c r="X302" s="80"/>
      <c r="Y302" s="80"/>
      <c r="Z302" s="80"/>
    </row>
    <row r="303" spans="1:26" ht="18" customHeight="1">
      <c r="A303" s="15"/>
      <c r="B303" s="1995" t="s">
        <v>2565</v>
      </c>
      <c r="C303" s="1949"/>
      <c r="D303" s="1949"/>
      <c r="E303" s="1949"/>
      <c r="F303" s="1949"/>
      <c r="G303" s="1950"/>
      <c r="H303" s="80"/>
      <c r="I303" s="80"/>
      <c r="J303" s="80"/>
      <c r="K303" s="80"/>
      <c r="L303" s="80"/>
      <c r="M303" s="80"/>
      <c r="N303" s="80"/>
      <c r="O303" s="80"/>
      <c r="P303" s="80"/>
      <c r="Q303" s="80"/>
      <c r="R303" s="80"/>
      <c r="S303" s="80"/>
      <c r="T303" s="80"/>
      <c r="U303" s="80"/>
      <c r="V303" s="80"/>
      <c r="W303" s="80"/>
      <c r="X303" s="80"/>
      <c r="Y303" s="80"/>
      <c r="Z303" s="80"/>
    </row>
    <row r="304" spans="1:26" ht="18" customHeight="1">
      <c r="A304" s="15"/>
      <c r="B304" s="144"/>
      <c r="C304" s="144"/>
      <c r="D304" s="144"/>
      <c r="E304" s="144"/>
      <c r="F304" s="144"/>
      <c r="G304" s="144"/>
      <c r="H304" s="80"/>
      <c r="I304" s="80"/>
      <c r="J304" s="80"/>
      <c r="K304" s="80"/>
      <c r="L304" s="80"/>
      <c r="M304" s="80"/>
      <c r="N304" s="80"/>
      <c r="O304" s="80"/>
      <c r="P304" s="80"/>
      <c r="Q304" s="80"/>
      <c r="R304" s="80"/>
      <c r="S304" s="80"/>
      <c r="T304" s="80"/>
      <c r="U304" s="80"/>
      <c r="V304" s="80"/>
      <c r="W304" s="80"/>
      <c r="X304" s="80"/>
      <c r="Y304" s="80"/>
      <c r="Z304" s="80"/>
    </row>
    <row r="305" spans="1:26" ht="43.5" customHeight="1">
      <c r="A305" s="15"/>
      <c r="B305" s="1995" t="s">
        <v>2566</v>
      </c>
      <c r="C305" s="1949"/>
      <c r="D305" s="1949"/>
      <c r="E305" s="1949"/>
      <c r="F305" s="1949"/>
      <c r="G305" s="1950"/>
      <c r="H305" s="80"/>
      <c r="I305" s="80"/>
      <c r="J305" s="80"/>
      <c r="K305" s="80"/>
      <c r="L305" s="80"/>
      <c r="M305" s="80"/>
      <c r="N305" s="80"/>
      <c r="O305" s="80"/>
      <c r="P305" s="80"/>
      <c r="Q305" s="80"/>
      <c r="R305" s="80"/>
      <c r="S305" s="80"/>
      <c r="T305" s="80"/>
      <c r="U305" s="80"/>
      <c r="V305" s="80"/>
      <c r="W305" s="80"/>
      <c r="X305" s="80"/>
      <c r="Y305" s="80"/>
      <c r="Z305" s="80"/>
    </row>
    <row r="306" spans="1:26" ht="18" customHeight="1">
      <c r="A306" s="15"/>
      <c r="B306" s="80"/>
      <c r="C306" s="80"/>
      <c r="D306" s="80"/>
      <c r="E306" s="96"/>
      <c r="F306" s="96"/>
      <c r="G306" s="96"/>
      <c r="H306" s="80"/>
      <c r="I306" s="80"/>
      <c r="J306" s="80"/>
      <c r="K306" s="80"/>
      <c r="L306" s="80"/>
      <c r="M306" s="80"/>
      <c r="N306" s="80"/>
      <c r="O306" s="80"/>
      <c r="P306" s="80"/>
      <c r="Q306" s="80"/>
      <c r="R306" s="80"/>
      <c r="S306" s="80"/>
      <c r="T306" s="80"/>
      <c r="U306" s="80"/>
      <c r="V306" s="80"/>
      <c r="W306" s="80"/>
      <c r="X306" s="80"/>
      <c r="Y306" s="80"/>
      <c r="Z306" s="80"/>
    </row>
    <row r="307" spans="1:26" ht="18" customHeight="1">
      <c r="A307" s="9">
        <v>2.11</v>
      </c>
      <c r="B307" s="9" t="s">
        <v>2391</v>
      </c>
      <c r="C307" s="80"/>
      <c r="D307" s="80"/>
      <c r="E307" s="96"/>
      <c r="F307" s="96"/>
      <c r="G307" s="96"/>
      <c r="H307" s="80"/>
      <c r="I307" s="80"/>
      <c r="J307" s="80"/>
      <c r="K307" s="80"/>
      <c r="L307" s="80"/>
      <c r="M307" s="80"/>
      <c r="N307" s="80"/>
      <c r="O307" s="80"/>
      <c r="P307" s="80"/>
      <c r="Q307" s="80"/>
      <c r="R307" s="80"/>
      <c r="S307" s="80"/>
      <c r="T307" s="80"/>
      <c r="U307" s="80"/>
      <c r="V307" s="80"/>
      <c r="W307" s="80"/>
      <c r="X307" s="80"/>
      <c r="Y307" s="80"/>
      <c r="Z307" s="80"/>
    </row>
    <row r="308" spans="1:26" ht="18" customHeight="1">
      <c r="A308" s="15"/>
      <c r="B308" s="80"/>
      <c r="C308" s="80"/>
      <c r="D308" s="80"/>
      <c r="E308" s="96"/>
      <c r="F308" s="96"/>
      <c r="G308" s="96"/>
      <c r="H308" s="80"/>
      <c r="I308" s="80"/>
      <c r="J308" s="80"/>
      <c r="K308" s="80"/>
      <c r="L308" s="80"/>
      <c r="M308" s="80"/>
      <c r="N308" s="80"/>
      <c r="O308" s="80"/>
      <c r="P308" s="80"/>
      <c r="Q308" s="80"/>
      <c r="R308" s="80"/>
      <c r="S308" s="80"/>
      <c r="T308" s="80"/>
      <c r="U308" s="80"/>
      <c r="V308" s="80"/>
      <c r="W308" s="80"/>
      <c r="X308" s="80"/>
      <c r="Y308" s="80"/>
      <c r="Z308" s="80"/>
    </row>
    <row r="309" spans="1:26" ht="27" customHeight="1">
      <c r="A309" s="15"/>
      <c r="B309" s="1995" t="s">
        <v>2567</v>
      </c>
      <c r="C309" s="1949"/>
      <c r="D309" s="1949"/>
      <c r="E309" s="1949"/>
      <c r="F309" s="1949"/>
      <c r="G309" s="1950"/>
      <c r="H309" s="80"/>
      <c r="I309" s="80"/>
      <c r="J309" s="80"/>
      <c r="K309" s="80"/>
      <c r="L309" s="80"/>
      <c r="M309" s="80"/>
      <c r="N309" s="80"/>
      <c r="O309" s="80"/>
      <c r="P309" s="80"/>
      <c r="Q309" s="80"/>
      <c r="R309" s="80"/>
      <c r="S309" s="80"/>
      <c r="T309" s="80"/>
      <c r="U309" s="80"/>
      <c r="V309" s="80"/>
      <c r="W309" s="80"/>
      <c r="X309" s="80"/>
      <c r="Y309" s="80"/>
      <c r="Z309" s="80"/>
    </row>
    <row r="310" spans="1:26" ht="18" customHeight="1">
      <c r="A310" s="15"/>
      <c r="B310" s="80"/>
      <c r="C310" s="80"/>
      <c r="D310" s="80"/>
      <c r="E310" s="96"/>
      <c r="F310" s="96"/>
      <c r="G310" s="96"/>
      <c r="H310" s="80"/>
      <c r="I310" s="80"/>
      <c r="J310" s="80"/>
      <c r="K310" s="80"/>
      <c r="L310" s="80"/>
      <c r="M310" s="80"/>
      <c r="N310" s="80"/>
      <c r="O310" s="80"/>
      <c r="P310" s="80"/>
      <c r="Q310" s="80"/>
      <c r="R310" s="80"/>
      <c r="S310" s="80"/>
      <c r="T310" s="80"/>
      <c r="U310" s="80"/>
      <c r="V310" s="80"/>
      <c r="W310" s="80"/>
      <c r="X310" s="80"/>
      <c r="Y310" s="80"/>
      <c r="Z310" s="80"/>
    </row>
    <row r="311" spans="1:26" ht="54" customHeight="1">
      <c r="A311" s="15"/>
      <c r="B311" s="1995" t="s">
        <v>2568</v>
      </c>
      <c r="C311" s="1949"/>
      <c r="D311" s="1949"/>
      <c r="E311" s="1949"/>
      <c r="F311" s="1949"/>
      <c r="G311" s="1950"/>
      <c r="H311" s="80"/>
      <c r="I311" s="80"/>
      <c r="J311" s="80"/>
      <c r="K311" s="80"/>
      <c r="L311" s="80"/>
      <c r="M311" s="80"/>
      <c r="N311" s="80"/>
      <c r="O311" s="80"/>
      <c r="P311" s="80"/>
      <c r="Q311" s="80"/>
      <c r="R311" s="80"/>
      <c r="S311" s="80"/>
      <c r="T311" s="80"/>
      <c r="U311" s="80"/>
      <c r="V311" s="80"/>
      <c r="W311" s="80"/>
      <c r="X311" s="80"/>
      <c r="Y311" s="80"/>
      <c r="Z311" s="80"/>
    </row>
    <row r="312" spans="1:26" ht="18" customHeight="1">
      <c r="A312" s="15"/>
      <c r="B312" s="80"/>
      <c r="C312" s="80"/>
      <c r="D312" s="80"/>
      <c r="E312" s="96"/>
      <c r="F312" s="96"/>
      <c r="G312" s="96"/>
      <c r="H312" s="80"/>
      <c r="I312" s="80"/>
      <c r="J312" s="80"/>
      <c r="K312" s="80"/>
      <c r="L312" s="80"/>
      <c r="M312" s="80"/>
      <c r="N312" s="80"/>
      <c r="O312" s="80"/>
      <c r="P312" s="80"/>
      <c r="Q312" s="80"/>
      <c r="R312" s="80"/>
      <c r="S312" s="80"/>
      <c r="T312" s="80"/>
      <c r="U312" s="80"/>
      <c r="V312" s="80"/>
      <c r="W312" s="80"/>
      <c r="X312" s="80"/>
      <c r="Y312" s="80"/>
      <c r="Z312" s="80"/>
    </row>
    <row r="313" spans="1:26" ht="42" customHeight="1">
      <c r="A313" s="15"/>
      <c r="B313" s="1995" t="s">
        <v>2569</v>
      </c>
      <c r="C313" s="1949"/>
      <c r="D313" s="1949"/>
      <c r="E313" s="1949"/>
      <c r="F313" s="1949"/>
      <c r="G313" s="1950"/>
      <c r="H313" s="80"/>
      <c r="I313" s="80"/>
      <c r="J313" s="80"/>
      <c r="K313" s="80"/>
      <c r="L313" s="80"/>
      <c r="M313" s="80"/>
      <c r="N313" s="80"/>
      <c r="O313" s="80"/>
      <c r="P313" s="80"/>
      <c r="Q313" s="80"/>
      <c r="R313" s="80"/>
      <c r="S313" s="80"/>
      <c r="T313" s="80"/>
      <c r="U313" s="80"/>
      <c r="V313" s="80"/>
      <c r="W313" s="80"/>
      <c r="X313" s="80"/>
      <c r="Y313" s="80"/>
      <c r="Z313" s="80"/>
    </row>
    <row r="314" spans="1:26" ht="18" customHeight="1">
      <c r="A314" s="15"/>
      <c r="B314" s="80"/>
      <c r="C314" s="80"/>
      <c r="D314" s="80"/>
      <c r="E314" s="96"/>
      <c r="F314" s="96"/>
      <c r="G314" s="96"/>
      <c r="H314" s="80"/>
      <c r="I314" s="80"/>
      <c r="J314" s="80"/>
      <c r="K314" s="80"/>
      <c r="L314" s="80"/>
      <c r="M314" s="80"/>
      <c r="N314" s="80"/>
      <c r="O314" s="80"/>
      <c r="P314" s="80"/>
      <c r="Q314" s="80"/>
      <c r="R314" s="80"/>
      <c r="S314" s="80"/>
      <c r="T314" s="80"/>
      <c r="U314" s="80"/>
      <c r="V314" s="80"/>
      <c r="W314" s="80"/>
      <c r="X314" s="80"/>
      <c r="Y314" s="80"/>
      <c r="Z314" s="80"/>
    </row>
    <row r="315" spans="1:26" ht="37.5" customHeight="1">
      <c r="A315" s="15"/>
      <c r="B315" s="1995" t="s">
        <v>2570</v>
      </c>
      <c r="C315" s="1949"/>
      <c r="D315" s="1949"/>
      <c r="E315" s="1949"/>
      <c r="F315" s="1949"/>
      <c r="G315" s="1950"/>
      <c r="H315" s="80"/>
      <c r="I315" s="80"/>
      <c r="J315" s="80"/>
      <c r="K315" s="80"/>
      <c r="L315" s="80"/>
      <c r="M315" s="80"/>
      <c r="N315" s="80"/>
      <c r="O315" s="80"/>
      <c r="P315" s="80"/>
      <c r="Q315" s="80"/>
      <c r="R315" s="80"/>
      <c r="S315" s="80"/>
      <c r="T315" s="80"/>
      <c r="U315" s="80"/>
      <c r="V315" s="80"/>
      <c r="W315" s="80"/>
      <c r="X315" s="80"/>
      <c r="Y315" s="80"/>
      <c r="Z315" s="80"/>
    </row>
    <row r="316" spans="1:26" ht="37.5" customHeight="1">
      <c r="A316" s="15"/>
      <c r="B316" s="144"/>
      <c r="C316" s="144"/>
      <c r="D316" s="144"/>
      <c r="E316" s="144"/>
      <c r="F316" s="144"/>
      <c r="G316" s="144"/>
      <c r="H316" s="80"/>
      <c r="I316" s="80"/>
      <c r="J316" s="80"/>
      <c r="K316" s="80"/>
      <c r="L316" s="80"/>
      <c r="M316" s="80"/>
      <c r="N316" s="80"/>
      <c r="O316" s="80"/>
      <c r="P316" s="80"/>
      <c r="Q316" s="80"/>
      <c r="R316" s="80"/>
      <c r="S316" s="80"/>
      <c r="T316" s="80"/>
      <c r="U316" s="80"/>
      <c r="V316" s="80"/>
      <c r="W316" s="80"/>
      <c r="X316" s="80"/>
      <c r="Y316" s="80"/>
      <c r="Z316" s="80"/>
    </row>
    <row r="317" spans="1:26" ht="37.5" customHeight="1">
      <c r="A317" s="15"/>
      <c r="B317" s="144"/>
      <c r="C317" s="144"/>
      <c r="D317" s="144"/>
      <c r="E317" s="144"/>
      <c r="F317" s="144"/>
      <c r="G317" s="144"/>
      <c r="H317" s="80"/>
      <c r="I317" s="80"/>
      <c r="J317" s="80"/>
      <c r="K317" s="80"/>
      <c r="L317" s="80"/>
      <c r="M317" s="80"/>
      <c r="N317" s="80"/>
      <c r="O317" s="80"/>
      <c r="P317" s="80"/>
      <c r="Q317" s="80"/>
      <c r="R317" s="80"/>
      <c r="S317" s="80"/>
      <c r="T317" s="80"/>
      <c r="U317" s="80"/>
      <c r="V317" s="80"/>
      <c r="W317" s="80"/>
      <c r="X317" s="80"/>
      <c r="Y317" s="80"/>
      <c r="Z317" s="80"/>
    </row>
    <row r="318" spans="1:26" ht="37.5" customHeight="1">
      <c r="A318" s="15"/>
      <c r="B318" s="144"/>
      <c r="C318" s="144"/>
      <c r="D318" s="144"/>
      <c r="E318" s="144"/>
      <c r="F318" s="144"/>
      <c r="G318" s="144"/>
      <c r="H318" s="80"/>
      <c r="I318" s="80"/>
      <c r="J318" s="80"/>
      <c r="K318" s="80"/>
      <c r="L318" s="80"/>
      <c r="M318" s="80"/>
      <c r="N318" s="80"/>
      <c r="O318" s="80"/>
      <c r="P318" s="80"/>
      <c r="Q318" s="80"/>
      <c r="R318" s="80"/>
      <c r="S318" s="80"/>
      <c r="T318" s="80"/>
      <c r="U318" s="80"/>
      <c r="V318" s="80"/>
      <c r="W318" s="80"/>
      <c r="X318" s="80"/>
      <c r="Y318" s="80"/>
      <c r="Z318" s="80"/>
    </row>
    <row r="319" spans="1:26" ht="15.75" customHeight="1">
      <c r="A319" s="82"/>
      <c r="B319" s="83"/>
      <c r="C319" s="83"/>
      <c r="D319" s="83"/>
      <c r="E319" s="80"/>
      <c r="F319" s="80"/>
      <c r="G319" s="80"/>
      <c r="H319" s="80"/>
      <c r="I319" s="80"/>
      <c r="J319" s="80"/>
      <c r="K319" s="80"/>
      <c r="L319" s="80"/>
      <c r="M319" s="80"/>
      <c r="N319" s="80"/>
      <c r="O319" s="80"/>
      <c r="P319" s="80"/>
      <c r="Q319" s="80"/>
      <c r="R319" s="80"/>
      <c r="S319" s="80"/>
      <c r="T319" s="80"/>
      <c r="U319" s="80"/>
      <c r="V319" s="80"/>
      <c r="W319" s="80"/>
      <c r="X319" s="80"/>
      <c r="Y319" s="80"/>
      <c r="Z319" s="80"/>
    </row>
    <row r="320" spans="1:26" ht="15.75" customHeight="1">
      <c r="A320" s="76" t="s">
        <v>591</v>
      </c>
      <c r="B320" s="77"/>
      <c r="C320" s="77"/>
      <c r="D320" s="77"/>
      <c r="E320" s="78"/>
      <c r="F320" s="78"/>
      <c r="G320" s="78"/>
      <c r="H320" s="80"/>
      <c r="I320" s="80"/>
      <c r="J320" s="80"/>
      <c r="K320" s="80"/>
      <c r="L320" s="80"/>
      <c r="M320" s="80"/>
      <c r="N320" s="80"/>
      <c r="O320" s="80"/>
      <c r="P320" s="80"/>
      <c r="Q320" s="80"/>
      <c r="R320" s="80"/>
      <c r="S320" s="80"/>
      <c r="T320" s="80"/>
      <c r="U320" s="80"/>
      <c r="V320" s="80"/>
      <c r="W320" s="80"/>
      <c r="X320" s="80"/>
      <c r="Y320" s="80"/>
      <c r="Z320" s="80"/>
    </row>
    <row r="321" spans="1:26" ht="15.75" customHeight="1">
      <c r="A321" s="82"/>
      <c r="B321" s="83"/>
      <c r="C321" s="83"/>
      <c r="D321" s="83"/>
      <c r="E321" s="80"/>
      <c r="F321" s="80"/>
      <c r="G321" s="80"/>
      <c r="H321" s="80"/>
      <c r="I321" s="80"/>
      <c r="J321" s="80"/>
      <c r="K321" s="80"/>
      <c r="L321" s="80"/>
      <c r="M321" s="80"/>
      <c r="N321" s="80"/>
      <c r="O321" s="80"/>
      <c r="P321" s="80"/>
      <c r="Q321" s="80"/>
      <c r="R321" s="80"/>
      <c r="S321" s="80"/>
      <c r="T321" s="80"/>
      <c r="U321" s="80"/>
      <c r="V321" s="80"/>
      <c r="W321" s="80"/>
      <c r="X321" s="80"/>
      <c r="Y321" s="80"/>
      <c r="Z321" s="80"/>
    </row>
    <row r="322" spans="1:26" ht="18" customHeight="1">
      <c r="A322" s="9">
        <v>2.12</v>
      </c>
      <c r="B322" s="9" t="s">
        <v>2571</v>
      </c>
      <c r="C322" s="862"/>
      <c r="D322" s="80"/>
      <c r="E322" s="96"/>
      <c r="F322" s="96"/>
      <c r="G322" s="96"/>
      <c r="H322" s="80"/>
      <c r="I322" s="80"/>
      <c r="J322" s="80"/>
      <c r="K322" s="80"/>
      <c r="L322" s="80"/>
      <c r="M322" s="80"/>
      <c r="N322" s="80"/>
      <c r="O322" s="80"/>
      <c r="P322" s="80"/>
      <c r="Q322" s="80"/>
      <c r="R322" s="80"/>
      <c r="S322" s="80"/>
      <c r="T322" s="80"/>
      <c r="U322" s="80"/>
      <c r="V322" s="80"/>
      <c r="W322" s="80"/>
      <c r="X322" s="80"/>
      <c r="Y322" s="80"/>
      <c r="Z322" s="80"/>
    </row>
    <row r="323" spans="1:26" ht="18" customHeight="1">
      <c r="A323" s="15"/>
      <c r="B323" s="80" t="s">
        <v>2572</v>
      </c>
      <c r="C323" s="80"/>
      <c r="D323" s="80"/>
      <c r="E323" s="96"/>
      <c r="F323" s="96"/>
      <c r="G323" s="96"/>
      <c r="H323" s="80"/>
      <c r="I323" s="80"/>
      <c r="J323" s="80"/>
      <c r="K323" s="80"/>
      <c r="L323" s="80"/>
      <c r="M323" s="80"/>
      <c r="N323" s="80"/>
      <c r="O323" s="80"/>
      <c r="P323" s="80"/>
      <c r="Q323" s="80"/>
      <c r="R323" s="80"/>
      <c r="S323" s="80"/>
      <c r="T323" s="80"/>
      <c r="U323" s="80"/>
      <c r="V323" s="80"/>
      <c r="W323" s="80"/>
      <c r="X323" s="80"/>
      <c r="Y323" s="80"/>
      <c r="Z323" s="80"/>
    </row>
    <row r="324" spans="1:26" ht="18" customHeight="1">
      <c r="A324" s="15"/>
      <c r="B324" s="80"/>
      <c r="C324" s="80"/>
      <c r="D324" s="80"/>
      <c r="E324" s="96"/>
      <c r="F324" s="96"/>
      <c r="G324" s="96"/>
      <c r="H324" s="80"/>
      <c r="I324" s="80"/>
      <c r="J324" s="80"/>
      <c r="K324" s="80"/>
      <c r="L324" s="80"/>
      <c r="M324" s="80"/>
      <c r="N324" s="80"/>
      <c r="O324" s="80"/>
      <c r="P324" s="80"/>
      <c r="Q324" s="80"/>
      <c r="R324" s="80"/>
      <c r="S324" s="80"/>
      <c r="T324" s="80"/>
      <c r="U324" s="80"/>
      <c r="V324" s="80"/>
      <c r="W324" s="80"/>
      <c r="X324" s="80"/>
      <c r="Y324" s="80"/>
      <c r="Z324" s="80"/>
    </row>
    <row r="325" spans="1:26" ht="26.25" customHeight="1">
      <c r="A325" s="15"/>
      <c r="B325" s="1995" t="s">
        <v>2573</v>
      </c>
      <c r="C325" s="1949"/>
      <c r="D325" s="1949"/>
      <c r="E325" s="1949"/>
      <c r="F325" s="1949"/>
      <c r="G325" s="1950"/>
      <c r="H325" s="80"/>
      <c r="I325" s="80"/>
      <c r="J325" s="80"/>
      <c r="K325" s="80"/>
      <c r="L325" s="80"/>
      <c r="M325" s="80"/>
      <c r="N325" s="80"/>
      <c r="O325" s="80"/>
      <c r="P325" s="80"/>
      <c r="Q325" s="80"/>
      <c r="R325" s="80"/>
      <c r="S325" s="80"/>
      <c r="T325" s="80"/>
      <c r="U325" s="80"/>
      <c r="V325" s="80"/>
      <c r="W325" s="80"/>
      <c r="X325" s="80"/>
      <c r="Y325" s="80"/>
      <c r="Z325" s="80"/>
    </row>
    <row r="326" spans="1:26" ht="18" customHeight="1">
      <c r="A326" s="15"/>
      <c r="B326" s="1995" t="s">
        <v>2574</v>
      </c>
      <c r="C326" s="1949"/>
      <c r="D326" s="1949"/>
      <c r="E326" s="1949"/>
      <c r="F326" s="1949"/>
      <c r="G326" s="1950"/>
      <c r="H326" s="80"/>
      <c r="I326" s="80"/>
      <c r="J326" s="80"/>
      <c r="K326" s="80"/>
      <c r="L326" s="80"/>
      <c r="M326" s="80"/>
      <c r="N326" s="80"/>
      <c r="O326" s="80"/>
      <c r="P326" s="80"/>
      <c r="Q326" s="80"/>
      <c r="R326" s="80"/>
      <c r="S326" s="80"/>
      <c r="T326" s="80"/>
      <c r="U326" s="80"/>
      <c r="V326" s="80"/>
      <c r="W326" s="80"/>
      <c r="X326" s="80"/>
      <c r="Y326" s="80"/>
      <c r="Z326" s="80"/>
    </row>
    <row r="327" spans="1:26" ht="28.5" customHeight="1">
      <c r="A327" s="15"/>
      <c r="B327" s="1995" t="s">
        <v>2575</v>
      </c>
      <c r="C327" s="1949"/>
      <c r="D327" s="1949"/>
      <c r="E327" s="1949"/>
      <c r="F327" s="1949"/>
      <c r="G327" s="1950"/>
      <c r="H327" s="80"/>
      <c r="I327" s="80"/>
      <c r="J327" s="80"/>
      <c r="K327" s="80"/>
      <c r="L327" s="80"/>
      <c r="M327" s="80"/>
      <c r="N327" s="80"/>
      <c r="O327" s="80"/>
      <c r="P327" s="80"/>
      <c r="Q327" s="80"/>
      <c r="R327" s="80"/>
      <c r="S327" s="80"/>
      <c r="T327" s="80"/>
      <c r="U327" s="80"/>
      <c r="V327" s="80"/>
      <c r="W327" s="80"/>
      <c r="X327" s="80"/>
      <c r="Y327" s="80"/>
      <c r="Z327" s="80"/>
    </row>
    <row r="328" spans="1:26" ht="28.5" customHeight="1">
      <c r="A328" s="15"/>
      <c r="B328" s="1995" t="s">
        <v>2576</v>
      </c>
      <c r="C328" s="1949"/>
      <c r="D328" s="1949"/>
      <c r="E328" s="1949"/>
      <c r="F328" s="1949"/>
      <c r="G328" s="1950"/>
      <c r="H328" s="80"/>
      <c r="I328" s="80"/>
      <c r="J328" s="80"/>
      <c r="K328" s="80"/>
      <c r="L328" s="80"/>
      <c r="M328" s="80"/>
      <c r="N328" s="80"/>
      <c r="O328" s="80"/>
      <c r="P328" s="80"/>
      <c r="Q328" s="80"/>
      <c r="R328" s="80"/>
      <c r="S328" s="80"/>
      <c r="T328" s="80"/>
      <c r="U328" s="80"/>
      <c r="V328" s="80"/>
      <c r="W328" s="80"/>
      <c r="X328" s="80"/>
      <c r="Y328" s="80"/>
      <c r="Z328" s="80"/>
    </row>
    <row r="329" spans="1:26" ht="62.25" customHeight="1">
      <c r="A329" s="15"/>
      <c r="B329" s="1995" t="s">
        <v>2577</v>
      </c>
      <c r="C329" s="1949"/>
      <c r="D329" s="1949"/>
      <c r="E329" s="1949"/>
      <c r="F329" s="1949"/>
      <c r="G329" s="1950"/>
      <c r="H329" s="80"/>
      <c r="I329" s="80"/>
      <c r="J329" s="80"/>
      <c r="K329" s="80"/>
      <c r="L329" s="80"/>
      <c r="M329" s="80"/>
      <c r="N329" s="80"/>
      <c r="O329" s="80"/>
      <c r="P329" s="80"/>
      <c r="Q329" s="80"/>
      <c r="R329" s="80"/>
      <c r="S329" s="80"/>
      <c r="T329" s="80"/>
      <c r="U329" s="80"/>
      <c r="V329" s="80"/>
      <c r="W329" s="80"/>
      <c r="X329" s="80"/>
      <c r="Y329" s="80"/>
      <c r="Z329" s="80"/>
    </row>
    <row r="330" spans="1:26" ht="18" customHeight="1">
      <c r="A330" s="15"/>
      <c r="B330" s="80"/>
      <c r="C330" s="80"/>
      <c r="D330" s="80"/>
      <c r="E330" s="96"/>
      <c r="F330" s="96"/>
      <c r="G330" s="96"/>
      <c r="H330" s="80"/>
      <c r="I330" s="80"/>
      <c r="J330" s="80"/>
      <c r="K330" s="80"/>
      <c r="L330" s="80"/>
      <c r="M330" s="80"/>
      <c r="N330" s="80"/>
      <c r="O330" s="80"/>
      <c r="P330" s="80"/>
      <c r="Q330" s="80"/>
      <c r="R330" s="80"/>
      <c r="S330" s="80"/>
      <c r="T330" s="80"/>
      <c r="U330" s="80"/>
      <c r="V330" s="80"/>
      <c r="W330" s="80"/>
      <c r="X330" s="80"/>
      <c r="Y330" s="80"/>
      <c r="Z330" s="80"/>
    </row>
    <row r="331" spans="1:26" ht="18" customHeight="1">
      <c r="A331" s="15"/>
      <c r="B331" s="80" t="s">
        <v>2578</v>
      </c>
      <c r="C331" s="80"/>
      <c r="D331" s="80"/>
      <c r="E331" s="96"/>
      <c r="F331" s="96"/>
      <c r="G331" s="96"/>
      <c r="H331" s="80"/>
      <c r="I331" s="80"/>
      <c r="J331" s="80"/>
      <c r="K331" s="80"/>
      <c r="L331" s="80"/>
      <c r="M331" s="80"/>
      <c r="N331" s="80"/>
      <c r="O331" s="80"/>
      <c r="P331" s="80"/>
      <c r="Q331" s="80"/>
      <c r="R331" s="80"/>
      <c r="S331" s="80"/>
      <c r="T331" s="80"/>
      <c r="U331" s="80"/>
      <c r="V331" s="80"/>
      <c r="W331" s="80"/>
      <c r="X331" s="80"/>
      <c r="Y331" s="80"/>
      <c r="Z331" s="80"/>
    </row>
    <row r="332" spans="1:26" ht="18" customHeight="1">
      <c r="A332" s="15"/>
      <c r="B332" s="80"/>
      <c r="C332" s="80"/>
      <c r="D332" s="80"/>
      <c r="E332" s="96"/>
      <c r="F332" s="96"/>
      <c r="G332" s="96"/>
      <c r="H332" s="80"/>
      <c r="I332" s="80"/>
      <c r="J332" s="80"/>
      <c r="K332" s="80"/>
      <c r="L332" s="80"/>
      <c r="M332" s="80"/>
      <c r="N332" s="80"/>
      <c r="O332" s="80"/>
      <c r="P332" s="80"/>
      <c r="Q332" s="80"/>
      <c r="R332" s="80"/>
      <c r="S332" s="80"/>
      <c r="T332" s="80"/>
      <c r="U332" s="80"/>
      <c r="V332" s="80"/>
      <c r="W332" s="80"/>
      <c r="X332" s="80"/>
      <c r="Y332" s="80"/>
      <c r="Z332" s="80"/>
    </row>
    <row r="333" spans="1:26" ht="29.25" customHeight="1">
      <c r="A333" s="15"/>
      <c r="B333" s="1995" t="s">
        <v>2579</v>
      </c>
      <c r="C333" s="1949"/>
      <c r="D333" s="1949"/>
      <c r="E333" s="1949"/>
      <c r="F333" s="1949"/>
      <c r="G333" s="1950"/>
      <c r="H333" s="80"/>
      <c r="I333" s="80"/>
      <c r="J333" s="80"/>
      <c r="K333" s="80"/>
      <c r="L333" s="80"/>
      <c r="M333" s="80"/>
      <c r="N333" s="80"/>
      <c r="O333" s="80"/>
      <c r="P333" s="80"/>
      <c r="Q333" s="80"/>
      <c r="R333" s="80"/>
      <c r="S333" s="80"/>
      <c r="T333" s="80"/>
      <c r="U333" s="80"/>
      <c r="V333" s="80"/>
      <c r="W333" s="80"/>
      <c r="X333" s="80"/>
      <c r="Y333" s="80"/>
      <c r="Z333" s="80"/>
    </row>
    <row r="334" spans="1:26" ht="18" customHeight="1">
      <c r="A334" s="15"/>
      <c r="B334" s="80"/>
      <c r="C334" s="80"/>
      <c r="D334" s="80"/>
      <c r="E334" s="96"/>
      <c r="F334" s="96"/>
      <c r="G334" s="96"/>
      <c r="H334" s="80"/>
      <c r="I334" s="80"/>
      <c r="J334" s="80"/>
      <c r="K334" s="80"/>
      <c r="L334" s="80"/>
      <c r="M334" s="80"/>
      <c r="N334" s="80"/>
      <c r="O334" s="80"/>
      <c r="P334" s="80"/>
      <c r="Q334" s="80"/>
      <c r="R334" s="80"/>
      <c r="S334" s="80"/>
      <c r="T334" s="80"/>
      <c r="U334" s="80"/>
      <c r="V334" s="80"/>
      <c r="W334" s="80"/>
      <c r="X334" s="80"/>
      <c r="Y334" s="80"/>
      <c r="Z334" s="80"/>
    </row>
    <row r="335" spans="1:26" ht="18" customHeight="1">
      <c r="A335" s="15"/>
      <c r="B335" s="1995" t="s">
        <v>2580</v>
      </c>
      <c r="C335" s="1949"/>
      <c r="D335" s="1949"/>
      <c r="E335" s="1949"/>
      <c r="F335" s="1949"/>
      <c r="G335" s="1950"/>
      <c r="H335" s="80"/>
      <c r="I335" s="80"/>
      <c r="J335" s="80"/>
      <c r="K335" s="80"/>
      <c r="L335" s="80"/>
      <c r="M335" s="80"/>
      <c r="N335" s="80"/>
      <c r="O335" s="80"/>
      <c r="P335" s="80"/>
      <c r="Q335" s="80"/>
      <c r="R335" s="80"/>
      <c r="S335" s="80"/>
      <c r="T335" s="80"/>
      <c r="U335" s="80"/>
      <c r="V335" s="80"/>
      <c r="W335" s="80"/>
      <c r="X335" s="80"/>
      <c r="Y335" s="80"/>
      <c r="Z335" s="80"/>
    </row>
    <row r="336" spans="1:26" ht="18" customHeight="1">
      <c r="A336" s="15"/>
      <c r="B336" s="80"/>
      <c r="C336" s="80"/>
      <c r="D336" s="80"/>
      <c r="E336" s="96"/>
      <c r="F336" s="96"/>
      <c r="G336" s="96"/>
      <c r="H336" s="80"/>
      <c r="I336" s="80"/>
      <c r="J336" s="80"/>
      <c r="K336" s="80"/>
      <c r="L336" s="80"/>
      <c r="M336" s="80"/>
      <c r="N336" s="80"/>
      <c r="O336" s="80"/>
      <c r="P336" s="80"/>
      <c r="Q336" s="80"/>
      <c r="R336" s="80"/>
      <c r="S336" s="80"/>
      <c r="T336" s="80"/>
      <c r="U336" s="80"/>
      <c r="V336" s="80"/>
      <c r="W336" s="80"/>
      <c r="X336" s="80"/>
      <c r="Y336" s="80"/>
      <c r="Z336" s="80"/>
    </row>
    <row r="337" spans="1:26" ht="18" customHeight="1">
      <c r="A337" s="15"/>
      <c r="B337" s="1995" t="s">
        <v>2581</v>
      </c>
      <c r="C337" s="1949"/>
      <c r="D337" s="1949"/>
      <c r="E337" s="1949"/>
      <c r="F337" s="1949"/>
      <c r="G337" s="1950"/>
      <c r="H337" s="80"/>
      <c r="I337" s="80"/>
      <c r="J337" s="80"/>
      <c r="K337" s="80"/>
      <c r="L337" s="80"/>
      <c r="M337" s="80"/>
      <c r="N337" s="80"/>
      <c r="O337" s="80"/>
      <c r="P337" s="80"/>
      <c r="Q337" s="80"/>
      <c r="R337" s="80"/>
      <c r="S337" s="80"/>
      <c r="T337" s="80"/>
      <c r="U337" s="80"/>
      <c r="V337" s="80"/>
      <c r="W337" s="80"/>
      <c r="X337" s="80"/>
      <c r="Y337" s="80"/>
      <c r="Z337" s="80"/>
    </row>
    <row r="338" spans="1:26" ht="18" customHeight="1">
      <c r="A338" s="15"/>
      <c r="B338" s="80"/>
      <c r="C338" s="80"/>
      <c r="D338" s="80"/>
      <c r="E338" s="96"/>
      <c r="F338" s="96"/>
      <c r="G338" s="96"/>
      <c r="H338" s="80"/>
      <c r="I338" s="80"/>
      <c r="J338" s="80"/>
      <c r="K338" s="80"/>
      <c r="L338" s="80"/>
      <c r="M338" s="80"/>
      <c r="N338" s="80"/>
      <c r="O338" s="80"/>
      <c r="P338" s="80"/>
      <c r="Q338" s="80"/>
      <c r="R338" s="80"/>
      <c r="S338" s="80"/>
      <c r="T338" s="80"/>
      <c r="U338" s="80"/>
      <c r="V338" s="80"/>
      <c r="W338" s="80"/>
      <c r="X338" s="80"/>
      <c r="Y338" s="80"/>
      <c r="Z338" s="80"/>
    </row>
    <row r="339" spans="1:26" ht="18" customHeight="1">
      <c r="A339" s="15"/>
      <c r="B339" s="1995" t="s">
        <v>2582</v>
      </c>
      <c r="C339" s="1949"/>
      <c r="D339" s="1949"/>
      <c r="E339" s="1949"/>
      <c r="F339" s="1949"/>
      <c r="G339" s="1950"/>
      <c r="H339" s="80"/>
      <c r="I339" s="80"/>
      <c r="J339" s="80"/>
      <c r="K339" s="80"/>
      <c r="L339" s="80"/>
      <c r="M339" s="80"/>
      <c r="N339" s="80"/>
      <c r="O339" s="80"/>
      <c r="P339" s="80"/>
      <c r="Q339" s="80"/>
      <c r="R339" s="80"/>
      <c r="S339" s="80"/>
      <c r="T339" s="80"/>
      <c r="U339" s="80"/>
      <c r="V339" s="80"/>
      <c r="W339" s="80"/>
      <c r="X339" s="80"/>
      <c r="Y339" s="80"/>
      <c r="Z339" s="80"/>
    </row>
    <row r="340" spans="1:26" ht="18" customHeight="1">
      <c r="A340" s="15"/>
      <c r="B340" s="80"/>
      <c r="C340" s="80"/>
      <c r="D340" s="80"/>
      <c r="E340" s="96"/>
      <c r="F340" s="96"/>
      <c r="G340" s="96"/>
      <c r="H340" s="80"/>
      <c r="I340" s="80"/>
      <c r="J340" s="80"/>
      <c r="K340" s="80"/>
      <c r="L340" s="80"/>
      <c r="M340" s="80"/>
      <c r="N340" s="80"/>
      <c r="O340" s="80"/>
      <c r="P340" s="80"/>
      <c r="Q340" s="80"/>
      <c r="R340" s="80"/>
      <c r="S340" s="80"/>
      <c r="T340" s="80"/>
      <c r="U340" s="80"/>
      <c r="V340" s="80"/>
      <c r="W340" s="80"/>
      <c r="X340" s="80"/>
      <c r="Y340" s="80"/>
      <c r="Z340" s="80"/>
    </row>
    <row r="341" spans="1:26" ht="18" customHeight="1">
      <c r="A341" s="15"/>
      <c r="B341" s="1995" t="s">
        <v>2583</v>
      </c>
      <c r="C341" s="1949"/>
      <c r="D341" s="1949"/>
      <c r="E341" s="1949"/>
      <c r="F341" s="1949"/>
      <c r="G341" s="1950"/>
      <c r="H341" s="80"/>
      <c r="I341" s="80"/>
      <c r="J341" s="80"/>
      <c r="K341" s="80"/>
      <c r="L341" s="80"/>
      <c r="M341" s="80"/>
      <c r="N341" s="80"/>
      <c r="O341" s="80"/>
      <c r="P341" s="80"/>
      <c r="Q341" s="80"/>
      <c r="R341" s="80"/>
      <c r="S341" s="80"/>
      <c r="T341" s="80"/>
      <c r="U341" s="80"/>
      <c r="V341" s="80"/>
      <c r="W341" s="80"/>
      <c r="X341" s="80"/>
      <c r="Y341" s="80"/>
      <c r="Z341" s="80"/>
    </row>
    <row r="342" spans="1:26" ht="18" customHeight="1">
      <c r="A342" s="15"/>
      <c r="B342" s="80"/>
      <c r="C342" s="80"/>
      <c r="D342" s="80"/>
      <c r="E342" s="96"/>
      <c r="F342" s="96"/>
      <c r="G342" s="96"/>
      <c r="H342" s="80"/>
      <c r="I342" s="80"/>
      <c r="J342" s="80"/>
      <c r="K342" s="80"/>
      <c r="L342" s="80"/>
      <c r="M342" s="80"/>
      <c r="N342" s="80"/>
      <c r="O342" s="80"/>
      <c r="P342" s="80"/>
      <c r="Q342" s="80"/>
      <c r="R342" s="80"/>
      <c r="S342" s="80"/>
      <c r="T342" s="80"/>
      <c r="U342" s="80"/>
      <c r="V342" s="80"/>
      <c r="W342" s="80"/>
      <c r="X342" s="80"/>
      <c r="Y342" s="80"/>
      <c r="Z342" s="80"/>
    </row>
    <row r="343" spans="1:26" ht="33.75" customHeight="1">
      <c r="A343" s="15"/>
      <c r="B343" s="1995" t="s">
        <v>2584</v>
      </c>
      <c r="C343" s="1949"/>
      <c r="D343" s="1949"/>
      <c r="E343" s="1949"/>
      <c r="F343" s="1949"/>
      <c r="G343" s="1950"/>
      <c r="H343" s="80"/>
      <c r="I343" s="80"/>
      <c r="J343" s="80"/>
      <c r="K343" s="80"/>
      <c r="L343" s="80"/>
      <c r="M343" s="80"/>
      <c r="N343" s="80"/>
      <c r="O343" s="80"/>
      <c r="P343" s="80"/>
      <c r="Q343" s="80"/>
      <c r="R343" s="80"/>
      <c r="S343" s="80"/>
      <c r="T343" s="80"/>
      <c r="U343" s="80"/>
      <c r="V343" s="80"/>
      <c r="W343" s="80"/>
      <c r="X343" s="80"/>
      <c r="Y343" s="80"/>
      <c r="Z343" s="80"/>
    </row>
    <row r="344" spans="1:26" ht="18" customHeight="1">
      <c r="A344" s="15"/>
      <c r="B344" s="80"/>
      <c r="C344" s="80"/>
      <c r="D344" s="80"/>
      <c r="E344" s="96"/>
      <c r="F344" s="96"/>
      <c r="G344" s="96"/>
      <c r="H344" s="80"/>
      <c r="I344" s="80"/>
      <c r="J344" s="80"/>
      <c r="K344" s="80"/>
      <c r="L344" s="80"/>
      <c r="M344" s="80"/>
      <c r="N344" s="80"/>
      <c r="O344" s="80"/>
      <c r="P344" s="80"/>
      <c r="Q344" s="80"/>
      <c r="R344" s="80"/>
      <c r="S344" s="80"/>
      <c r="T344" s="80"/>
      <c r="U344" s="80"/>
      <c r="V344" s="80"/>
      <c r="W344" s="80"/>
      <c r="X344" s="80"/>
      <c r="Y344" s="80"/>
      <c r="Z344" s="80"/>
    </row>
    <row r="345" spans="1:26" ht="18" customHeight="1">
      <c r="A345" s="15"/>
      <c r="B345" s="857" t="s">
        <v>2585</v>
      </c>
      <c r="C345" s="80"/>
      <c r="D345" s="80"/>
      <c r="E345" s="96"/>
      <c r="F345" s="96"/>
      <c r="G345" s="96"/>
      <c r="H345" s="80"/>
      <c r="I345" s="80"/>
      <c r="J345" s="80"/>
      <c r="K345" s="80"/>
      <c r="L345" s="80"/>
      <c r="M345" s="80"/>
      <c r="N345" s="80"/>
      <c r="O345" s="80"/>
      <c r="P345" s="80"/>
      <c r="Q345" s="80"/>
      <c r="R345" s="80"/>
      <c r="S345" s="80"/>
      <c r="T345" s="80"/>
      <c r="U345" s="80"/>
      <c r="V345" s="80"/>
      <c r="W345" s="80"/>
      <c r="X345" s="80"/>
      <c r="Y345" s="80"/>
      <c r="Z345" s="80"/>
    </row>
    <row r="346" spans="1:26" ht="18" customHeight="1">
      <c r="A346" s="15"/>
      <c r="B346" s="80"/>
      <c r="C346" s="80"/>
      <c r="D346" s="80"/>
      <c r="E346" s="96"/>
      <c r="F346" s="96"/>
      <c r="G346" s="96"/>
      <c r="H346" s="80"/>
      <c r="I346" s="80"/>
      <c r="J346" s="80"/>
      <c r="K346" s="80"/>
      <c r="L346" s="80"/>
      <c r="M346" s="80"/>
      <c r="N346" s="80"/>
      <c r="O346" s="80"/>
      <c r="P346" s="80"/>
      <c r="Q346" s="80"/>
      <c r="R346" s="80"/>
      <c r="S346" s="80"/>
      <c r="T346" s="80"/>
      <c r="U346" s="80"/>
      <c r="V346" s="80"/>
      <c r="W346" s="80"/>
      <c r="X346" s="80"/>
      <c r="Y346" s="80"/>
      <c r="Z346" s="80"/>
    </row>
    <row r="347" spans="1:26" ht="18" customHeight="1">
      <c r="A347" s="15"/>
      <c r="B347" s="90" t="s">
        <v>2586</v>
      </c>
      <c r="C347" s="80"/>
      <c r="D347" s="80"/>
      <c r="E347" s="96"/>
      <c r="F347" s="96"/>
      <c r="G347" s="96"/>
      <c r="H347" s="80"/>
      <c r="I347" s="80"/>
      <c r="J347" s="80"/>
      <c r="K347" s="80"/>
      <c r="L347" s="80"/>
      <c r="M347" s="80"/>
      <c r="N347" s="80"/>
      <c r="O347" s="80"/>
      <c r="P347" s="80"/>
      <c r="Q347" s="80"/>
      <c r="R347" s="80"/>
      <c r="S347" s="80"/>
      <c r="T347" s="80"/>
      <c r="U347" s="80"/>
      <c r="V347" s="80"/>
      <c r="W347" s="80"/>
      <c r="X347" s="80"/>
      <c r="Y347" s="80"/>
      <c r="Z347" s="80"/>
    </row>
    <row r="348" spans="1:26" ht="18" customHeight="1">
      <c r="A348" s="15"/>
      <c r="B348" s="80"/>
      <c r="C348" s="80"/>
      <c r="D348" s="80"/>
      <c r="E348" s="96"/>
      <c r="F348" s="96"/>
      <c r="G348" s="96"/>
      <c r="H348" s="80"/>
      <c r="I348" s="80"/>
      <c r="J348" s="80"/>
      <c r="K348" s="80"/>
      <c r="L348" s="80"/>
      <c r="M348" s="80"/>
      <c r="N348" s="80"/>
      <c r="O348" s="80"/>
      <c r="P348" s="80"/>
      <c r="Q348" s="80"/>
      <c r="R348" s="80"/>
      <c r="S348" s="80"/>
      <c r="T348" s="80"/>
      <c r="U348" s="80"/>
      <c r="V348" s="80"/>
      <c r="W348" s="80"/>
      <c r="X348" s="80"/>
      <c r="Y348" s="80"/>
      <c r="Z348" s="80"/>
    </row>
    <row r="349" spans="1:26" ht="30.75" customHeight="1">
      <c r="A349" s="15"/>
      <c r="B349" s="1995" t="s">
        <v>2587</v>
      </c>
      <c r="C349" s="1949"/>
      <c r="D349" s="1949"/>
      <c r="E349" s="1949"/>
      <c r="F349" s="1949"/>
      <c r="G349" s="1950"/>
      <c r="H349" s="80"/>
      <c r="I349" s="80"/>
      <c r="J349" s="80"/>
      <c r="K349" s="80"/>
      <c r="L349" s="80"/>
      <c r="M349" s="80"/>
      <c r="N349" s="80"/>
      <c r="O349" s="80"/>
      <c r="P349" s="80"/>
      <c r="Q349" s="80"/>
      <c r="R349" s="80"/>
      <c r="S349" s="80"/>
      <c r="T349" s="80"/>
      <c r="U349" s="80"/>
      <c r="V349" s="80"/>
      <c r="W349" s="80"/>
      <c r="X349" s="80"/>
      <c r="Y349" s="80"/>
      <c r="Z349" s="80"/>
    </row>
    <row r="350" spans="1:26" ht="18" customHeight="1">
      <c r="A350" s="15"/>
      <c r="B350" s="80"/>
      <c r="C350" s="80"/>
      <c r="D350" s="80"/>
      <c r="E350" s="96"/>
      <c r="F350" s="96"/>
      <c r="G350" s="96"/>
      <c r="H350" s="80"/>
      <c r="I350" s="80"/>
      <c r="J350" s="80"/>
      <c r="K350" s="80"/>
      <c r="L350" s="80"/>
      <c r="M350" s="80"/>
      <c r="N350" s="80"/>
      <c r="O350" s="80"/>
      <c r="P350" s="80"/>
      <c r="Q350" s="80"/>
      <c r="R350" s="80"/>
      <c r="S350" s="80"/>
      <c r="T350" s="80"/>
      <c r="U350" s="80"/>
      <c r="V350" s="80"/>
      <c r="W350" s="80"/>
      <c r="X350" s="80"/>
      <c r="Y350" s="80"/>
      <c r="Z350" s="80"/>
    </row>
    <row r="351" spans="1:26" ht="18" customHeight="1">
      <c r="A351" s="15"/>
      <c r="B351" s="80"/>
      <c r="C351" s="80"/>
      <c r="D351" s="80"/>
      <c r="E351" s="96"/>
      <c r="F351" s="96"/>
      <c r="G351" s="96"/>
      <c r="H351" s="80"/>
      <c r="I351" s="80"/>
      <c r="J351" s="80"/>
      <c r="K351" s="80"/>
      <c r="L351" s="80"/>
      <c r="M351" s="80"/>
      <c r="N351" s="80"/>
      <c r="O351" s="80"/>
      <c r="P351" s="80"/>
      <c r="Q351" s="80"/>
      <c r="R351" s="80"/>
      <c r="S351" s="80"/>
      <c r="T351" s="80"/>
      <c r="U351" s="80"/>
      <c r="V351" s="80"/>
      <c r="W351" s="80"/>
      <c r="X351" s="80"/>
      <c r="Y351" s="80"/>
      <c r="Z351" s="80"/>
    </row>
    <row r="352" spans="1:26" ht="18" customHeight="1">
      <c r="A352" s="15"/>
      <c r="B352" s="80"/>
      <c r="C352" s="80"/>
      <c r="D352" s="80"/>
      <c r="E352" s="96"/>
      <c r="F352" s="96"/>
      <c r="G352" s="96"/>
      <c r="H352" s="80"/>
      <c r="I352" s="80"/>
      <c r="J352" s="80"/>
      <c r="K352" s="80"/>
      <c r="L352" s="80"/>
      <c r="M352" s="80"/>
      <c r="N352" s="80"/>
      <c r="O352" s="80"/>
      <c r="P352" s="80"/>
      <c r="Q352" s="80"/>
      <c r="R352" s="80"/>
      <c r="S352" s="80"/>
      <c r="T352" s="80"/>
      <c r="U352" s="80"/>
      <c r="V352" s="80"/>
      <c r="W352" s="80"/>
      <c r="X352" s="80"/>
      <c r="Y352" s="80"/>
      <c r="Z352" s="80"/>
    </row>
    <row r="353" spans="1:26" ht="15.75" customHeight="1">
      <c r="A353" s="76" t="s">
        <v>591</v>
      </c>
      <c r="B353" s="77"/>
      <c r="C353" s="77"/>
      <c r="D353" s="77"/>
      <c r="E353" s="78"/>
      <c r="F353" s="78"/>
      <c r="G353" s="78"/>
      <c r="H353" s="80"/>
      <c r="I353" s="80"/>
      <c r="J353" s="80"/>
      <c r="K353" s="80"/>
      <c r="L353" s="80"/>
      <c r="M353" s="80"/>
      <c r="N353" s="80"/>
      <c r="O353" s="80"/>
      <c r="P353" s="80"/>
      <c r="Q353" s="80"/>
      <c r="R353" s="80"/>
      <c r="S353" s="80"/>
      <c r="T353" s="80"/>
      <c r="U353" s="80"/>
      <c r="V353" s="80"/>
      <c r="W353" s="80"/>
      <c r="X353" s="80"/>
      <c r="Y353" s="80"/>
      <c r="Z353" s="80"/>
    </row>
    <row r="354" spans="1:26" ht="18" customHeight="1">
      <c r="A354" s="15"/>
      <c r="B354" s="80"/>
      <c r="C354" s="80"/>
      <c r="D354" s="80"/>
      <c r="E354" s="96"/>
      <c r="F354" s="96"/>
      <c r="G354" s="96"/>
      <c r="H354" s="80"/>
      <c r="I354" s="80"/>
      <c r="J354" s="80"/>
      <c r="K354" s="80"/>
      <c r="L354" s="80"/>
      <c r="M354" s="80"/>
      <c r="N354" s="80"/>
      <c r="O354" s="80"/>
      <c r="P354" s="80"/>
      <c r="Q354" s="80"/>
      <c r="R354" s="80"/>
      <c r="S354" s="80"/>
      <c r="T354" s="80"/>
      <c r="U354" s="80"/>
      <c r="V354" s="80"/>
      <c r="W354" s="80"/>
      <c r="X354" s="80"/>
      <c r="Y354" s="80"/>
      <c r="Z354" s="80"/>
    </row>
    <row r="355" spans="1:26" ht="26.25" customHeight="1">
      <c r="A355" s="15"/>
      <c r="B355" s="1995" t="s">
        <v>2588</v>
      </c>
      <c r="C355" s="1949"/>
      <c r="D355" s="1949"/>
      <c r="E355" s="1949"/>
      <c r="F355" s="1949"/>
      <c r="G355" s="1950"/>
      <c r="H355" s="80"/>
      <c r="I355" s="80"/>
      <c r="J355" s="80"/>
      <c r="K355" s="80"/>
      <c r="L355" s="80"/>
      <c r="M355" s="80"/>
      <c r="N355" s="80"/>
      <c r="O355" s="80"/>
      <c r="P355" s="80"/>
      <c r="Q355" s="80"/>
      <c r="R355" s="80"/>
      <c r="S355" s="80"/>
      <c r="T355" s="80"/>
      <c r="U355" s="80"/>
      <c r="V355" s="80"/>
      <c r="W355" s="80"/>
      <c r="X355" s="80"/>
      <c r="Y355" s="80"/>
      <c r="Z355" s="80"/>
    </row>
    <row r="356" spans="1:26" ht="18" customHeight="1">
      <c r="A356" s="15"/>
      <c r="B356" s="80"/>
      <c r="C356" s="80"/>
      <c r="D356" s="80"/>
      <c r="E356" s="96"/>
      <c r="F356" s="96"/>
      <c r="G356" s="96"/>
      <c r="H356" s="80"/>
      <c r="I356" s="80"/>
      <c r="J356" s="80"/>
      <c r="K356" s="80"/>
      <c r="L356" s="80"/>
      <c r="M356" s="80"/>
      <c r="N356" s="80"/>
      <c r="O356" s="80"/>
      <c r="P356" s="80"/>
      <c r="Q356" s="80"/>
      <c r="R356" s="80"/>
      <c r="S356" s="80"/>
      <c r="T356" s="80"/>
      <c r="U356" s="80"/>
      <c r="V356" s="80"/>
      <c r="W356" s="80"/>
      <c r="X356" s="80"/>
      <c r="Y356" s="80"/>
      <c r="Z356" s="80"/>
    </row>
    <row r="357" spans="1:26" ht="56.25" customHeight="1">
      <c r="A357" s="15"/>
      <c r="B357" s="1995" t="s">
        <v>2589</v>
      </c>
      <c r="C357" s="1949"/>
      <c r="D357" s="1949"/>
      <c r="E357" s="1949"/>
      <c r="F357" s="1949"/>
      <c r="G357" s="1950"/>
      <c r="H357" s="80"/>
      <c r="I357" s="80"/>
      <c r="J357" s="80"/>
      <c r="K357" s="80"/>
      <c r="L357" s="80"/>
      <c r="M357" s="80"/>
      <c r="N357" s="80"/>
      <c r="O357" s="80"/>
      <c r="P357" s="80"/>
      <c r="Q357" s="80"/>
      <c r="R357" s="80"/>
      <c r="S357" s="80"/>
      <c r="T357" s="80"/>
      <c r="U357" s="80"/>
      <c r="V357" s="80"/>
      <c r="W357" s="80"/>
      <c r="X357" s="80"/>
      <c r="Y357" s="80"/>
      <c r="Z357" s="80"/>
    </row>
    <row r="358" spans="1:26" ht="18" customHeight="1">
      <c r="A358" s="1995"/>
      <c r="B358" s="1949"/>
      <c r="C358" s="1949"/>
      <c r="D358" s="1949"/>
      <c r="E358" s="1949"/>
      <c r="F358" s="1950"/>
      <c r="G358" s="96"/>
      <c r="H358" s="80"/>
      <c r="I358" s="80"/>
      <c r="J358" s="80"/>
      <c r="K358" s="80"/>
      <c r="L358" s="80"/>
      <c r="M358" s="80"/>
      <c r="N358" s="80"/>
      <c r="O358" s="80"/>
      <c r="P358" s="80"/>
      <c r="Q358" s="80"/>
      <c r="R358" s="80"/>
      <c r="S358" s="80"/>
      <c r="T358" s="80"/>
      <c r="U358" s="80"/>
      <c r="V358" s="80"/>
      <c r="W358" s="80"/>
      <c r="X358" s="80"/>
      <c r="Y358" s="80"/>
      <c r="Z358" s="80"/>
    </row>
    <row r="359" spans="1:26" ht="18" customHeight="1">
      <c r="A359" s="15"/>
      <c r="B359" s="90" t="s">
        <v>2590</v>
      </c>
      <c r="C359" s="80"/>
      <c r="D359" s="80"/>
      <c r="E359" s="96"/>
      <c r="F359" s="96"/>
      <c r="G359" s="96"/>
      <c r="H359" s="80"/>
      <c r="I359" s="80"/>
      <c r="J359" s="80"/>
      <c r="K359" s="80"/>
      <c r="L359" s="80"/>
      <c r="M359" s="80"/>
      <c r="N359" s="80"/>
      <c r="O359" s="80"/>
      <c r="P359" s="80"/>
      <c r="Q359" s="80"/>
      <c r="R359" s="80"/>
      <c r="S359" s="80"/>
      <c r="T359" s="80"/>
      <c r="U359" s="80"/>
      <c r="V359" s="80"/>
      <c r="W359" s="80"/>
      <c r="X359" s="80"/>
      <c r="Y359" s="80"/>
      <c r="Z359" s="80"/>
    </row>
    <row r="360" spans="1:26" ht="18" customHeight="1">
      <c r="A360" s="15"/>
      <c r="B360" s="80"/>
      <c r="C360" s="80"/>
      <c r="D360" s="80"/>
      <c r="E360" s="96"/>
      <c r="F360" s="96"/>
      <c r="G360" s="96"/>
      <c r="H360" s="80"/>
      <c r="I360" s="80"/>
      <c r="J360" s="80"/>
      <c r="K360" s="80"/>
      <c r="L360" s="80"/>
      <c r="M360" s="80"/>
      <c r="N360" s="80"/>
      <c r="O360" s="80"/>
      <c r="P360" s="80"/>
      <c r="Q360" s="80"/>
      <c r="R360" s="80"/>
      <c r="S360" s="80"/>
      <c r="T360" s="80"/>
      <c r="U360" s="80"/>
      <c r="V360" s="80"/>
      <c r="W360" s="80"/>
      <c r="X360" s="80"/>
      <c r="Y360" s="80"/>
      <c r="Z360" s="80"/>
    </row>
    <row r="361" spans="1:26" ht="18" customHeight="1">
      <c r="A361" s="15"/>
      <c r="B361" s="90" t="s">
        <v>2591</v>
      </c>
      <c r="C361" s="80"/>
      <c r="D361" s="80"/>
      <c r="E361" s="96"/>
      <c r="F361" s="96"/>
      <c r="G361" s="96"/>
      <c r="H361" s="80"/>
      <c r="I361" s="80"/>
      <c r="J361" s="80"/>
      <c r="K361" s="80"/>
      <c r="L361" s="80"/>
      <c r="M361" s="80"/>
      <c r="N361" s="80"/>
      <c r="O361" s="80"/>
      <c r="P361" s="80"/>
      <c r="Q361" s="80"/>
      <c r="R361" s="80"/>
      <c r="S361" s="80"/>
      <c r="T361" s="80"/>
      <c r="U361" s="80"/>
      <c r="V361" s="80"/>
      <c r="W361" s="80"/>
      <c r="X361" s="80"/>
      <c r="Y361" s="80"/>
      <c r="Z361" s="80"/>
    </row>
    <row r="362" spans="1:26" ht="18" customHeight="1">
      <c r="A362" s="15"/>
      <c r="B362" s="80"/>
      <c r="C362" s="80"/>
      <c r="D362" s="80"/>
      <c r="E362" s="96"/>
      <c r="F362" s="96"/>
      <c r="G362" s="96"/>
      <c r="H362" s="80"/>
      <c r="I362" s="80"/>
      <c r="J362" s="80"/>
      <c r="K362" s="80"/>
      <c r="L362" s="80"/>
      <c r="M362" s="80"/>
      <c r="N362" s="80"/>
      <c r="O362" s="80"/>
      <c r="P362" s="80"/>
      <c r="Q362" s="80"/>
      <c r="R362" s="80"/>
      <c r="S362" s="80"/>
      <c r="T362" s="80"/>
      <c r="U362" s="80"/>
      <c r="V362" s="80"/>
      <c r="W362" s="80"/>
      <c r="X362" s="80"/>
      <c r="Y362" s="80"/>
      <c r="Z362" s="80"/>
    </row>
    <row r="363" spans="1:26" ht="18" customHeight="1">
      <c r="A363" s="15"/>
      <c r="B363" s="857" t="s">
        <v>2592</v>
      </c>
      <c r="C363" s="80"/>
      <c r="D363" s="80"/>
      <c r="E363" s="96"/>
      <c r="F363" s="96"/>
      <c r="G363" s="96"/>
      <c r="H363" s="80"/>
      <c r="I363" s="80"/>
      <c r="J363" s="80"/>
      <c r="K363" s="80"/>
      <c r="L363" s="80"/>
      <c r="M363" s="80"/>
      <c r="N363" s="80"/>
      <c r="O363" s="80"/>
      <c r="P363" s="80"/>
      <c r="Q363" s="80"/>
      <c r="R363" s="80"/>
      <c r="S363" s="80"/>
      <c r="T363" s="80"/>
      <c r="U363" s="80"/>
      <c r="V363" s="80"/>
      <c r="W363" s="80"/>
      <c r="X363" s="80"/>
      <c r="Y363" s="80"/>
      <c r="Z363" s="80"/>
    </row>
    <row r="364" spans="1:26" ht="18" customHeight="1">
      <c r="A364" s="15"/>
      <c r="B364" s="80"/>
      <c r="C364" s="80"/>
      <c r="D364" s="80"/>
      <c r="E364" s="96"/>
      <c r="F364" s="96"/>
      <c r="G364" s="96"/>
      <c r="H364" s="80"/>
      <c r="I364" s="80"/>
      <c r="J364" s="80"/>
      <c r="K364" s="80"/>
      <c r="L364" s="80"/>
      <c r="M364" s="80"/>
      <c r="N364" s="80"/>
      <c r="O364" s="80"/>
      <c r="P364" s="80"/>
      <c r="Q364" s="80"/>
      <c r="R364" s="80"/>
      <c r="S364" s="80"/>
      <c r="T364" s="80"/>
      <c r="U364" s="80"/>
      <c r="V364" s="80"/>
      <c r="W364" s="80"/>
      <c r="X364" s="80"/>
      <c r="Y364" s="80"/>
      <c r="Z364" s="80"/>
    </row>
    <row r="365" spans="1:26" ht="37.5" customHeight="1">
      <c r="A365" s="15"/>
      <c r="B365" s="1995" t="s">
        <v>2593</v>
      </c>
      <c r="C365" s="1949"/>
      <c r="D365" s="1949"/>
      <c r="E365" s="1949"/>
      <c r="F365" s="1949"/>
      <c r="G365" s="1950"/>
      <c r="H365" s="80"/>
      <c r="I365" s="80"/>
      <c r="J365" s="80"/>
      <c r="K365" s="80"/>
      <c r="L365" s="80"/>
      <c r="M365" s="80"/>
      <c r="N365" s="80"/>
      <c r="O365" s="80"/>
      <c r="P365" s="80"/>
      <c r="Q365" s="80"/>
      <c r="R365" s="80"/>
      <c r="S365" s="80"/>
      <c r="T365" s="80"/>
      <c r="U365" s="80"/>
      <c r="V365" s="80"/>
      <c r="W365" s="80"/>
      <c r="X365" s="80"/>
      <c r="Y365" s="80"/>
      <c r="Z365" s="80"/>
    </row>
    <row r="366" spans="1:26" ht="18" customHeight="1">
      <c r="A366" s="15"/>
      <c r="B366" s="80"/>
      <c r="C366" s="80"/>
      <c r="D366" s="80"/>
      <c r="E366" s="96"/>
      <c r="F366" s="96"/>
      <c r="G366" s="96"/>
      <c r="H366" s="80"/>
      <c r="I366" s="80"/>
      <c r="J366" s="80"/>
      <c r="K366" s="80"/>
      <c r="L366" s="80"/>
      <c r="M366" s="80"/>
      <c r="N366" s="80"/>
      <c r="O366" s="80"/>
      <c r="P366" s="80"/>
      <c r="Q366" s="80"/>
      <c r="R366" s="80"/>
      <c r="S366" s="80"/>
      <c r="T366" s="80"/>
      <c r="U366" s="80"/>
      <c r="V366" s="80"/>
      <c r="W366" s="80"/>
      <c r="X366" s="80"/>
      <c r="Y366" s="80"/>
      <c r="Z366" s="80"/>
    </row>
    <row r="367" spans="1:26" ht="18" customHeight="1">
      <c r="A367" s="15"/>
      <c r="B367" s="80" t="s">
        <v>2594</v>
      </c>
      <c r="C367" s="80"/>
      <c r="D367" s="80"/>
      <c r="E367" s="96"/>
      <c r="F367" s="96"/>
      <c r="G367" s="96"/>
      <c r="H367" s="80"/>
      <c r="I367" s="80"/>
      <c r="J367" s="80"/>
      <c r="K367" s="80"/>
      <c r="L367" s="80"/>
      <c r="M367" s="80"/>
      <c r="N367" s="80"/>
      <c r="O367" s="80"/>
      <c r="P367" s="80"/>
      <c r="Q367" s="80"/>
      <c r="R367" s="80"/>
      <c r="S367" s="80"/>
      <c r="T367" s="80"/>
      <c r="U367" s="80"/>
      <c r="V367" s="80"/>
      <c r="W367" s="80"/>
      <c r="X367" s="80"/>
      <c r="Y367" s="80"/>
      <c r="Z367" s="80"/>
    </row>
    <row r="368" spans="1:26" ht="18" customHeight="1">
      <c r="A368" s="15"/>
      <c r="B368" s="80"/>
      <c r="C368" s="80"/>
      <c r="D368" s="80"/>
      <c r="E368" s="96"/>
      <c r="F368" s="96"/>
      <c r="G368" s="96"/>
      <c r="H368" s="80"/>
      <c r="I368" s="80"/>
      <c r="J368" s="80"/>
      <c r="K368" s="80"/>
      <c r="L368" s="80"/>
      <c r="M368" s="80"/>
      <c r="N368" s="80"/>
      <c r="O368" s="80"/>
      <c r="P368" s="80"/>
      <c r="Q368" s="80"/>
      <c r="R368" s="80"/>
      <c r="S368" s="80"/>
      <c r="T368" s="80"/>
      <c r="U368" s="80"/>
      <c r="V368" s="80"/>
      <c r="W368" s="80"/>
      <c r="X368" s="80"/>
      <c r="Y368" s="80"/>
      <c r="Z368" s="80"/>
    </row>
    <row r="369" spans="1:26" ht="41.25" customHeight="1">
      <c r="A369" s="15"/>
      <c r="B369" s="1995" t="s">
        <v>2595</v>
      </c>
      <c r="C369" s="1949"/>
      <c r="D369" s="1949"/>
      <c r="E369" s="1949"/>
      <c r="F369" s="1949"/>
      <c r="G369" s="1950"/>
      <c r="H369" s="80"/>
      <c r="I369" s="80"/>
      <c r="J369" s="80"/>
      <c r="K369" s="80"/>
      <c r="L369" s="80"/>
      <c r="M369" s="80"/>
      <c r="N369" s="80"/>
      <c r="O369" s="80"/>
      <c r="P369" s="80"/>
      <c r="Q369" s="80"/>
      <c r="R369" s="80"/>
      <c r="S369" s="80"/>
      <c r="T369" s="80"/>
      <c r="U369" s="80"/>
      <c r="V369" s="80"/>
      <c r="W369" s="80"/>
      <c r="X369" s="80"/>
      <c r="Y369" s="80"/>
      <c r="Z369" s="80"/>
    </row>
    <row r="370" spans="1:26" ht="18" customHeight="1">
      <c r="A370" s="15"/>
      <c r="B370" s="80"/>
      <c r="C370" s="80"/>
      <c r="D370" s="80"/>
      <c r="E370" s="96"/>
      <c r="F370" s="96"/>
      <c r="G370" s="96"/>
      <c r="H370" s="80"/>
      <c r="I370" s="80"/>
      <c r="J370" s="80"/>
      <c r="K370" s="80"/>
      <c r="L370" s="80"/>
      <c r="M370" s="80"/>
      <c r="N370" s="80"/>
      <c r="O370" s="80"/>
      <c r="P370" s="80"/>
      <c r="Q370" s="80"/>
      <c r="R370" s="80"/>
      <c r="S370" s="80"/>
      <c r="T370" s="80"/>
      <c r="U370" s="80"/>
      <c r="V370" s="80"/>
      <c r="W370" s="80"/>
      <c r="X370" s="80"/>
      <c r="Y370" s="80"/>
      <c r="Z370" s="80"/>
    </row>
    <row r="371" spans="1:26" ht="30" customHeight="1">
      <c r="A371" s="15"/>
      <c r="B371" s="1995" t="s">
        <v>2596</v>
      </c>
      <c r="C371" s="1949"/>
      <c r="D371" s="1949"/>
      <c r="E371" s="1949"/>
      <c r="F371" s="1949"/>
      <c r="G371" s="1950"/>
      <c r="H371" s="80"/>
      <c r="I371" s="80"/>
      <c r="J371" s="80"/>
      <c r="K371" s="80"/>
      <c r="L371" s="80"/>
      <c r="M371" s="80"/>
      <c r="N371" s="80"/>
      <c r="O371" s="80"/>
      <c r="P371" s="80"/>
      <c r="Q371" s="80"/>
      <c r="R371" s="80"/>
      <c r="S371" s="80"/>
      <c r="T371" s="80"/>
      <c r="U371" s="80"/>
      <c r="V371" s="80"/>
      <c r="W371" s="80"/>
      <c r="X371" s="80"/>
      <c r="Y371" s="80"/>
      <c r="Z371" s="80"/>
    </row>
    <row r="372" spans="1:26" ht="18" customHeight="1">
      <c r="A372" s="15"/>
      <c r="B372" s="80"/>
      <c r="C372" s="80"/>
      <c r="D372" s="80"/>
      <c r="E372" s="96"/>
      <c r="F372" s="96"/>
      <c r="G372" s="96"/>
      <c r="H372" s="80"/>
      <c r="I372" s="80"/>
      <c r="J372" s="80"/>
      <c r="K372" s="80"/>
      <c r="L372" s="80"/>
      <c r="M372" s="80"/>
      <c r="N372" s="80"/>
      <c r="O372" s="80"/>
      <c r="P372" s="80"/>
      <c r="Q372" s="80"/>
      <c r="R372" s="80"/>
      <c r="S372" s="80"/>
      <c r="T372" s="80"/>
      <c r="U372" s="80"/>
      <c r="V372" s="80"/>
      <c r="W372" s="80"/>
      <c r="X372" s="80"/>
      <c r="Y372" s="80"/>
      <c r="Z372" s="80"/>
    </row>
    <row r="373" spans="1:26" ht="18" customHeight="1">
      <c r="A373" s="15"/>
      <c r="B373" s="80" t="s">
        <v>2597</v>
      </c>
      <c r="C373" s="80"/>
      <c r="D373" s="80"/>
      <c r="E373" s="96"/>
      <c r="F373" s="96"/>
      <c r="G373" s="96"/>
      <c r="H373" s="80"/>
      <c r="I373" s="80"/>
      <c r="J373" s="80"/>
      <c r="K373" s="80"/>
      <c r="L373" s="80"/>
      <c r="M373" s="80"/>
      <c r="N373" s="80"/>
      <c r="O373" s="80"/>
      <c r="P373" s="80"/>
      <c r="Q373" s="80"/>
      <c r="R373" s="80"/>
      <c r="S373" s="80"/>
      <c r="T373" s="80"/>
      <c r="U373" s="80"/>
      <c r="V373" s="80"/>
      <c r="W373" s="80"/>
      <c r="X373" s="80"/>
      <c r="Y373" s="80"/>
      <c r="Z373" s="80"/>
    </row>
    <row r="374" spans="1:26" ht="18" customHeight="1">
      <c r="A374" s="15"/>
      <c r="B374" s="80"/>
      <c r="C374" s="80"/>
      <c r="D374" s="80"/>
      <c r="E374" s="96"/>
      <c r="F374" s="96"/>
      <c r="G374" s="96"/>
      <c r="H374" s="80"/>
      <c r="I374" s="80"/>
      <c r="J374" s="80"/>
      <c r="K374" s="80"/>
      <c r="L374" s="80"/>
      <c r="M374" s="80"/>
      <c r="N374" s="80"/>
      <c r="O374" s="80"/>
      <c r="P374" s="80"/>
      <c r="Q374" s="80"/>
      <c r="R374" s="80"/>
      <c r="S374" s="80"/>
      <c r="T374" s="80"/>
      <c r="U374" s="80"/>
      <c r="V374" s="80"/>
      <c r="W374" s="80"/>
      <c r="X374" s="80"/>
      <c r="Y374" s="80"/>
      <c r="Z374" s="80"/>
    </row>
    <row r="375" spans="1:26" ht="41.25" customHeight="1">
      <c r="A375" s="15"/>
      <c r="B375" s="1995" t="s">
        <v>2598</v>
      </c>
      <c r="C375" s="1949"/>
      <c r="D375" s="1949"/>
      <c r="E375" s="1949"/>
      <c r="F375" s="1949"/>
      <c r="G375" s="1950"/>
      <c r="H375" s="80"/>
      <c r="I375" s="80"/>
      <c r="J375" s="80"/>
      <c r="K375" s="80"/>
      <c r="L375" s="80"/>
      <c r="M375" s="80"/>
      <c r="N375" s="80"/>
      <c r="O375" s="80"/>
      <c r="P375" s="80"/>
      <c r="Q375" s="80"/>
      <c r="R375" s="80"/>
      <c r="S375" s="80"/>
      <c r="T375" s="80"/>
      <c r="U375" s="80"/>
      <c r="V375" s="80"/>
      <c r="W375" s="80"/>
      <c r="X375" s="80"/>
      <c r="Y375" s="80"/>
      <c r="Z375" s="80"/>
    </row>
    <row r="376" spans="1:26" ht="18" customHeight="1">
      <c r="A376" s="15"/>
      <c r="B376" s="80"/>
      <c r="C376" s="80"/>
      <c r="D376" s="80"/>
      <c r="E376" s="96"/>
      <c r="F376" s="96"/>
      <c r="G376" s="96"/>
      <c r="H376" s="80"/>
      <c r="I376" s="80"/>
      <c r="J376" s="80"/>
      <c r="K376" s="80"/>
      <c r="L376" s="80"/>
      <c r="M376" s="80"/>
      <c r="N376" s="80"/>
      <c r="O376" s="80"/>
      <c r="P376" s="80"/>
      <c r="Q376" s="80"/>
      <c r="R376" s="80"/>
      <c r="S376" s="80"/>
      <c r="T376" s="80"/>
      <c r="U376" s="80"/>
      <c r="V376" s="80"/>
      <c r="W376" s="80"/>
      <c r="X376" s="80"/>
      <c r="Y376" s="80"/>
      <c r="Z376" s="80"/>
    </row>
    <row r="377" spans="1:26" ht="18" customHeight="1">
      <c r="A377" s="15"/>
      <c r="B377" s="90" t="s">
        <v>2599</v>
      </c>
      <c r="C377" s="80"/>
      <c r="D377" s="80"/>
      <c r="E377" s="96"/>
      <c r="F377" s="96"/>
      <c r="G377" s="96"/>
      <c r="H377" s="80"/>
      <c r="I377" s="80"/>
      <c r="J377" s="80"/>
      <c r="K377" s="80"/>
      <c r="L377" s="80"/>
      <c r="M377" s="80"/>
      <c r="N377" s="80"/>
      <c r="O377" s="80"/>
      <c r="P377" s="80"/>
      <c r="Q377" s="80"/>
      <c r="R377" s="80"/>
      <c r="S377" s="80"/>
      <c r="T377" s="80"/>
      <c r="U377" s="80"/>
      <c r="V377" s="80"/>
      <c r="W377" s="80"/>
      <c r="X377" s="80"/>
      <c r="Y377" s="80"/>
      <c r="Z377" s="80"/>
    </row>
    <row r="378" spans="1:26" ht="18" customHeight="1">
      <c r="A378" s="15"/>
      <c r="B378" s="80"/>
      <c r="C378" s="80"/>
      <c r="D378" s="80"/>
      <c r="E378" s="96"/>
      <c r="F378" s="96"/>
      <c r="G378" s="96"/>
      <c r="H378" s="80"/>
      <c r="I378" s="80"/>
      <c r="J378" s="80"/>
      <c r="K378" s="80"/>
      <c r="L378" s="80"/>
      <c r="M378" s="80"/>
      <c r="N378" s="80"/>
      <c r="O378" s="80"/>
      <c r="P378" s="80"/>
      <c r="Q378" s="80"/>
      <c r="R378" s="80"/>
      <c r="S378" s="80"/>
      <c r="T378" s="80"/>
      <c r="U378" s="80"/>
      <c r="V378" s="80"/>
      <c r="W378" s="80"/>
      <c r="X378" s="80"/>
      <c r="Y378" s="80"/>
      <c r="Z378" s="80"/>
    </row>
    <row r="379" spans="1:26" ht="30.75" customHeight="1">
      <c r="A379" s="15"/>
      <c r="B379" s="1995" t="s">
        <v>2600</v>
      </c>
      <c r="C379" s="1949"/>
      <c r="D379" s="1949"/>
      <c r="E379" s="1949"/>
      <c r="F379" s="1949"/>
      <c r="G379" s="1950"/>
      <c r="H379" s="80"/>
      <c r="I379" s="80"/>
      <c r="J379" s="80"/>
      <c r="K379" s="80"/>
      <c r="L379" s="80"/>
      <c r="M379" s="80"/>
      <c r="N379" s="80"/>
      <c r="O379" s="80"/>
      <c r="P379" s="80"/>
      <c r="Q379" s="80"/>
      <c r="R379" s="80"/>
      <c r="S379" s="80"/>
      <c r="T379" s="80"/>
      <c r="U379" s="80"/>
      <c r="V379" s="80"/>
      <c r="W379" s="80"/>
      <c r="X379" s="80"/>
      <c r="Y379" s="80"/>
      <c r="Z379" s="80"/>
    </row>
    <row r="380" spans="1:26" ht="18" customHeight="1">
      <c r="A380" s="15"/>
      <c r="B380" s="80"/>
      <c r="C380" s="80"/>
      <c r="D380" s="80"/>
      <c r="E380" s="96"/>
      <c r="F380" s="96"/>
      <c r="G380" s="96"/>
      <c r="H380" s="80"/>
      <c r="I380" s="80"/>
      <c r="J380" s="80"/>
      <c r="K380" s="80"/>
      <c r="L380" s="80"/>
      <c r="M380" s="80"/>
      <c r="N380" s="80"/>
      <c r="O380" s="80"/>
      <c r="P380" s="80"/>
      <c r="Q380" s="80"/>
      <c r="R380" s="80"/>
      <c r="S380" s="80"/>
      <c r="T380" s="80"/>
      <c r="U380" s="80"/>
      <c r="V380" s="80"/>
      <c r="W380" s="80"/>
      <c r="X380" s="80"/>
      <c r="Y380" s="80"/>
      <c r="Z380" s="80"/>
    </row>
    <row r="381" spans="1:26" ht="18" customHeight="1">
      <c r="A381" s="15"/>
      <c r="B381" s="80"/>
      <c r="C381" s="80"/>
      <c r="D381" s="80"/>
      <c r="E381" s="96"/>
      <c r="F381" s="96"/>
      <c r="G381" s="96"/>
      <c r="H381" s="80"/>
      <c r="I381" s="80"/>
      <c r="J381" s="80"/>
      <c r="K381" s="80"/>
      <c r="L381" s="80"/>
      <c r="M381" s="80"/>
      <c r="N381" s="80"/>
      <c r="O381" s="80"/>
      <c r="P381" s="80"/>
      <c r="Q381" s="80"/>
      <c r="R381" s="80"/>
      <c r="S381" s="80"/>
      <c r="T381" s="80"/>
      <c r="U381" s="80"/>
      <c r="V381" s="80"/>
      <c r="W381" s="80"/>
      <c r="X381" s="80"/>
      <c r="Y381" s="80"/>
      <c r="Z381" s="80"/>
    </row>
    <row r="382" spans="1:26" ht="18" customHeight="1">
      <c r="A382" s="15"/>
      <c r="B382" s="80"/>
      <c r="C382" s="80"/>
      <c r="D382" s="80"/>
      <c r="E382" s="96"/>
      <c r="F382" s="96"/>
      <c r="G382" s="96"/>
      <c r="H382" s="80"/>
      <c r="I382" s="80"/>
      <c r="J382" s="80"/>
      <c r="K382" s="80"/>
      <c r="L382" s="80"/>
      <c r="M382" s="80"/>
      <c r="N382" s="80"/>
      <c r="O382" s="80"/>
      <c r="P382" s="80"/>
      <c r="Q382" s="80"/>
      <c r="R382" s="80"/>
      <c r="S382" s="80"/>
      <c r="T382" s="80"/>
      <c r="U382" s="80"/>
      <c r="V382" s="80"/>
      <c r="W382" s="80"/>
      <c r="X382" s="80"/>
      <c r="Y382" s="80"/>
      <c r="Z382" s="80"/>
    </row>
    <row r="383" spans="1:26" ht="18" customHeight="1">
      <c r="A383" s="15"/>
      <c r="B383" s="80"/>
      <c r="C383" s="80"/>
      <c r="D383" s="80"/>
      <c r="E383" s="96"/>
      <c r="F383" s="96"/>
      <c r="G383" s="96"/>
      <c r="H383" s="80"/>
      <c r="I383" s="80"/>
      <c r="J383" s="80"/>
      <c r="K383" s="80"/>
      <c r="L383" s="80"/>
      <c r="M383" s="80"/>
      <c r="N383" s="80"/>
      <c r="O383" s="80"/>
      <c r="P383" s="80"/>
      <c r="Q383" s="80"/>
      <c r="R383" s="80"/>
      <c r="S383" s="80"/>
      <c r="T383" s="80"/>
      <c r="U383" s="80"/>
      <c r="V383" s="80"/>
      <c r="W383" s="80"/>
      <c r="X383" s="80"/>
      <c r="Y383" s="80"/>
      <c r="Z383" s="80"/>
    </row>
    <row r="384" spans="1:26" ht="15.75" customHeight="1">
      <c r="A384" s="76" t="s">
        <v>591</v>
      </c>
      <c r="B384" s="77"/>
      <c r="C384" s="77"/>
      <c r="D384" s="77"/>
      <c r="E384" s="78"/>
      <c r="F384" s="78"/>
      <c r="G384" s="78"/>
      <c r="H384" s="80"/>
      <c r="I384" s="80"/>
      <c r="J384" s="80"/>
      <c r="K384" s="80"/>
      <c r="L384" s="80"/>
      <c r="M384" s="80"/>
      <c r="N384" s="80"/>
      <c r="O384" s="80"/>
      <c r="P384" s="80"/>
      <c r="Q384" s="80"/>
      <c r="R384" s="80"/>
      <c r="S384" s="80"/>
      <c r="T384" s="80"/>
      <c r="U384" s="80"/>
      <c r="V384" s="80"/>
      <c r="W384" s="80"/>
      <c r="X384" s="80"/>
      <c r="Y384" s="80"/>
      <c r="Z384" s="80"/>
    </row>
    <row r="385" spans="1:26" ht="18" customHeight="1">
      <c r="A385" s="15"/>
      <c r="B385" s="80"/>
      <c r="C385" s="80"/>
      <c r="D385" s="80"/>
      <c r="E385" s="96"/>
      <c r="F385" s="96"/>
      <c r="G385" s="96"/>
      <c r="H385" s="80"/>
      <c r="I385" s="80"/>
      <c r="J385" s="80"/>
      <c r="K385" s="80"/>
      <c r="L385" s="80"/>
      <c r="M385" s="80"/>
      <c r="N385" s="80"/>
      <c r="O385" s="80"/>
      <c r="P385" s="80"/>
      <c r="Q385" s="80"/>
      <c r="R385" s="80"/>
      <c r="S385" s="80"/>
      <c r="T385" s="80"/>
      <c r="U385" s="80"/>
      <c r="V385" s="80"/>
      <c r="W385" s="80"/>
      <c r="X385" s="80"/>
      <c r="Y385" s="80"/>
      <c r="Z385" s="80"/>
    </row>
    <row r="386" spans="1:26" ht="18" customHeight="1">
      <c r="A386" s="9">
        <v>2.13</v>
      </c>
      <c r="B386" s="9" t="s">
        <v>200</v>
      </c>
      <c r="C386" s="80"/>
      <c r="D386" s="80"/>
      <c r="E386" s="96"/>
      <c r="F386" s="96"/>
      <c r="G386" s="96"/>
      <c r="H386" s="80"/>
      <c r="I386" s="80"/>
      <c r="J386" s="80"/>
      <c r="K386" s="80"/>
      <c r="L386" s="80"/>
      <c r="M386" s="80"/>
      <c r="N386" s="80"/>
      <c r="O386" s="80"/>
      <c r="P386" s="80"/>
      <c r="Q386" s="80"/>
      <c r="R386" s="80"/>
      <c r="S386" s="80"/>
      <c r="T386" s="80"/>
      <c r="U386" s="80"/>
      <c r="V386" s="80"/>
      <c r="W386" s="80"/>
      <c r="X386" s="80"/>
      <c r="Y386" s="80"/>
      <c r="Z386" s="80"/>
    </row>
    <row r="387" spans="1:26" ht="18" customHeight="1">
      <c r="A387" s="15"/>
      <c r="B387" s="80"/>
      <c r="C387" s="80"/>
      <c r="D387" s="80"/>
      <c r="E387" s="96"/>
      <c r="F387" s="96"/>
      <c r="G387" s="96"/>
      <c r="H387" s="80"/>
      <c r="I387" s="80"/>
      <c r="J387" s="80"/>
      <c r="K387" s="80"/>
      <c r="L387" s="80"/>
      <c r="M387" s="80"/>
      <c r="N387" s="80"/>
      <c r="O387" s="80"/>
      <c r="P387" s="80"/>
      <c r="Q387" s="80"/>
      <c r="R387" s="80"/>
      <c r="S387" s="80"/>
      <c r="T387" s="80"/>
      <c r="U387" s="80"/>
      <c r="V387" s="80"/>
      <c r="W387" s="80"/>
      <c r="X387" s="80"/>
      <c r="Y387" s="80"/>
      <c r="Z387" s="80"/>
    </row>
    <row r="388" spans="1:26" ht="18" customHeight="1">
      <c r="A388" s="15"/>
      <c r="B388" s="90" t="s">
        <v>2601</v>
      </c>
      <c r="C388" s="80"/>
      <c r="D388" s="80"/>
      <c r="E388" s="96"/>
      <c r="F388" s="96"/>
      <c r="G388" s="96"/>
      <c r="H388" s="80"/>
      <c r="I388" s="80"/>
      <c r="J388" s="80"/>
      <c r="K388" s="80"/>
      <c r="L388" s="80"/>
      <c r="M388" s="80"/>
      <c r="N388" s="80"/>
      <c r="O388" s="80"/>
      <c r="P388" s="80"/>
      <c r="Q388" s="80"/>
      <c r="R388" s="80"/>
      <c r="S388" s="80"/>
      <c r="T388" s="80"/>
      <c r="U388" s="80"/>
      <c r="V388" s="80"/>
      <c r="W388" s="80"/>
      <c r="X388" s="80"/>
      <c r="Y388" s="80"/>
      <c r="Z388" s="80"/>
    </row>
    <row r="389" spans="1:26" ht="18" customHeight="1">
      <c r="A389" s="15"/>
      <c r="B389" s="80"/>
      <c r="C389" s="80"/>
      <c r="D389" s="80"/>
      <c r="E389" s="96"/>
      <c r="F389" s="96"/>
      <c r="G389" s="96"/>
      <c r="H389" s="80"/>
      <c r="I389" s="80"/>
      <c r="J389" s="80"/>
      <c r="K389" s="80"/>
      <c r="L389" s="80"/>
      <c r="M389" s="80"/>
      <c r="N389" s="80"/>
      <c r="O389" s="80"/>
      <c r="P389" s="80"/>
      <c r="Q389" s="80"/>
      <c r="R389" s="80"/>
      <c r="S389" s="80"/>
      <c r="T389" s="80"/>
      <c r="U389" s="80"/>
      <c r="V389" s="80"/>
      <c r="W389" s="80"/>
      <c r="X389" s="80"/>
      <c r="Y389" s="80"/>
      <c r="Z389" s="80"/>
    </row>
    <row r="390" spans="1:26" ht="29.25" customHeight="1">
      <c r="A390" s="15"/>
      <c r="B390" s="1995" t="s">
        <v>2602</v>
      </c>
      <c r="C390" s="1949"/>
      <c r="D390" s="1949"/>
      <c r="E390" s="1949"/>
      <c r="F390" s="1949"/>
      <c r="G390" s="1950"/>
      <c r="H390" s="80"/>
      <c r="I390" s="80"/>
      <c r="J390" s="80"/>
      <c r="K390" s="80"/>
      <c r="L390" s="80"/>
      <c r="M390" s="80"/>
      <c r="N390" s="80"/>
      <c r="O390" s="80"/>
      <c r="P390" s="80"/>
      <c r="Q390" s="80"/>
      <c r="R390" s="80"/>
      <c r="S390" s="80"/>
      <c r="T390" s="80"/>
      <c r="U390" s="80"/>
      <c r="V390" s="80"/>
      <c r="W390" s="80"/>
      <c r="X390" s="80"/>
      <c r="Y390" s="80"/>
      <c r="Z390" s="80"/>
    </row>
    <row r="391" spans="1:26" ht="18" customHeight="1">
      <c r="A391" s="15"/>
      <c r="B391" s="80"/>
      <c r="C391" s="80"/>
      <c r="D391" s="80"/>
      <c r="E391" s="96"/>
      <c r="F391" s="96"/>
      <c r="G391" s="96"/>
      <c r="H391" s="80"/>
      <c r="I391" s="80"/>
      <c r="J391" s="80"/>
      <c r="K391" s="80"/>
      <c r="L391" s="80"/>
      <c r="M391" s="80"/>
      <c r="N391" s="80"/>
      <c r="O391" s="80"/>
      <c r="P391" s="80"/>
      <c r="Q391" s="80"/>
      <c r="R391" s="80"/>
      <c r="S391" s="80"/>
      <c r="T391" s="80"/>
      <c r="U391" s="80"/>
      <c r="V391" s="80"/>
      <c r="W391" s="80"/>
      <c r="X391" s="80"/>
      <c r="Y391" s="80"/>
      <c r="Z391" s="80"/>
    </row>
    <row r="392" spans="1:26" ht="54.75" customHeight="1">
      <c r="A392" s="15"/>
      <c r="B392" s="1995" t="s">
        <v>2603</v>
      </c>
      <c r="C392" s="1949"/>
      <c r="D392" s="1949"/>
      <c r="E392" s="1949"/>
      <c r="F392" s="1949"/>
      <c r="G392" s="1950"/>
      <c r="H392" s="80"/>
      <c r="I392" s="80"/>
      <c r="J392" s="80"/>
      <c r="K392" s="80"/>
      <c r="L392" s="80"/>
      <c r="M392" s="80"/>
      <c r="N392" s="80"/>
      <c r="O392" s="80"/>
      <c r="P392" s="80"/>
      <c r="Q392" s="80"/>
      <c r="R392" s="80"/>
      <c r="S392" s="80"/>
      <c r="T392" s="80"/>
      <c r="U392" s="80"/>
      <c r="V392" s="80"/>
      <c r="W392" s="80"/>
      <c r="X392" s="80"/>
      <c r="Y392" s="80"/>
      <c r="Z392" s="80"/>
    </row>
    <row r="393" spans="1:26" ht="18" customHeight="1">
      <c r="A393" s="15"/>
      <c r="B393" s="80"/>
      <c r="C393" s="80"/>
      <c r="D393" s="80"/>
      <c r="E393" s="96"/>
      <c r="F393" s="96"/>
      <c r="G393" s="96"/>
      <c r="H393" s="80"/>
      <c r="I393" s="80"/>
      <c r="J393" s="80"/>
      <c r="K393" s="80"/>
      <c r="L393" s="80"/>
      <c r="M393" s="80"/>
      <c r="N393" s="80"/>
      <c r="O393" s="80"/>
      <c r="P393" s="80"/>
      <c r="Q393" s="80"/>
      <c r="R393" s="80"/>
      <c r="S393" s="80"/>
      <c r="T393" s="80"/>
      <c r="U393" s="80"/>
      <c r="V393" s="80"/>
      <c r="W393" s="80"/>
      <c r="X393" s="80"/>
      <c r="Y393" s="80"/>
      <c r="Z393" s="80"/>
    </row>
    <row r="394" spans="1:26" ht="42" customHeight="1">
      <c r="A394" s="15"/>
      <c r="B394" s="1995" t="s">
        <v>2604</v>
      </c>
      <c r="C394" s="1949"/>
      <c r="D394" s="1949"/>
      <c r="E394" s="1949"/>
      <c r="F394" s="1949"/>
      <c r="G394" s="1950"/>
      <c r="H394" s="80"/>
      <c r="I394" s="80"/>
      <c r="J394" s="80"/>
      <c r="K394" s="80"/>
      <c r="L394" s="80"/>
      <c r="M394" s="80"/>
      <c r="N394" s="80"/>
      <c r="O394" s="80"/>
      <c r="P394" s="80"/>
      <c r="Q394" s="80"/>
      <c r="R394" s="80"/>
      <c r="S394" s="80"/>
      <c r="T394" s="80"/>
      <c r="U394" s="80"/>
      <c r="V394" s="80"/>
      <c r="W394" s="80"/>
      <c r="X394" s="80"/>
      <c r="Y394" s="80"/>
      <c r="Z394" s="80"/>
    </row>
    <row r="395" spans="1:26" ht="18" customHeight="1">
      <c r="A395" s="15"/>
      <c r="B395" s="80"/>
      <c r="C395" s="80"/>
      <c r="D395" s="80"/>
      <c r="E395" s="96"/>
      <c r="F395" s="96"/>
      <c r="G395" s="96"/>
      <c r="H395" s="80"/>
      <c r="I395" s="80"/>
      <c r="J395" s="80"/>
      <c r="K395" s="80"/>
      <c r="L395" s="80"/>
      <c r="M395" s="80"/>
      <c r="N395" s="80"/>
      <c r="O395" s="80"/>
      <c r="P395" s="80"/>
      <c r="Q395" s="80"/>
      <c r="R395" s="80"/>
      <c r="S395" s="80"/>
      <c r="T395" s="80"/>
      <c r="U395" s="80"/>
      <c r="V395" s="80"/>
      <c r="W395" s="80"/>
      <c r="X395" s="80"/>
      <c r="Y395" s="80"/>
      <c r="Z395" s="80"/>
    </row>
    <row r="396" spans="1:26" ht="40.5" customHeight="1">
      <c r="A396" s="15"/>
      <c r="B396" s="1995" t="s">
        <v>2605</v>
      </c>
      <c r="C396" s="1949"/>
      <c r="D396" s="1949"/>
      <c r="E396" s="1949"/>
      <c r="F396" s="1949"/>
      <c r="G396" s="1950"/>
      <c r="H396" s="80"/>
      <c r="I396" s="80"/>
      <c r="J396" s="80"/>
      <c r="K396" s="80"/>
      <c r="L396" s="80"/>
      <c r="M396" s="80"/>
      <c r="N396" s="80"/>
      <c r="O396" s="80"/>
      <c r="P396" s="80"/>
      <c r="Q396" s="80"/>
      <c r="R396" s="80"/>
      <c r="S396" s="80"/>
      <c r="T396" s="80"/>
      <c r="U396" s="80"/>
      <c r="V396" s="80"/>
      <c r="W396" s="80"/>
      <c r="X396" s="80"/>
      <c r="Y396" s="80"/>
      <c r="Z396" s="80"/>
    </row>
    <row r="397" spans="1:26" ht="18" customHeight="1">
      <c r="A397" s="15"/>
      <c r="B397" s="80"/>
      <c r="C397" s="80"/>
      <c r="D397" s="80"/>
      <c r="E397" s="96"/>
      <c r="F397" s="96"/>
      <c r="G397" s="96"/>
      <c r="H397" s="80"/>
      <c r="I397" s="80"/>
      <c r="J397" s="80"/>
      <c r="K397" s="80"/>
      <c r="L397" s="80"/>
      <c r="M397" s="80"/>
      <c r="N397" s="80"/>
      <c r="O397" s="80"/>
      <c r="P397" s="80"/>
      <c r="Q397" s="80"/>
      <c r="R397" s="80"/>
      <c r="S397" s="80"/>
      <c r="T397" s="80"/>
      <c r="U397" s="80"/>
      <c r="V397" s="80"/>
      <c r="W397" s="80"/>
      <c r="X397" s="80"/>
      <c r="Y397" s="80"/>
      <c r="Z397" s="80"/>
    </row>
    <row r="398" spans="1:26" ht="76.5" customHeight="1">
      <c r="A398" s="15"/>
      <c r="B398" s="1995" t="s">
        <v>2606</v>
      </c>
      <c r="C398" s="1949"/>
      <c r="D398" s="1949"/>
      <c r="E398" s="1949"/>
      <c r="F398" s="1949"/>
      <c r="G398" s="1950"/>
      <c r="H398" s="80"/>
      <c r="I398" s="80"/>
      <c r="J398" s="80"/>
      <c r="K398" s="80"/>
      <c r="L398" s="80"/>
      <c r="M398" s="80"/>
      <c r="N398" s="80"/>
      <c r="O398" s="80"/>
      <c r="P398" s="80"/>
      <c r="Q398" s="80"/>
      <c r="R398" s="80"/>
      <c r="S398" s="80"/>
      <c r="T398" s="80"/>
      <c r="U398" s="80"/>
      <c r="V398" s="80"/>
      <c r="W398" s="80"/>
      <c r="X398" s="80"/>
      <c r="Y398" s="80"/>
      <c r="Z398" s="80"/>
    </row>
    <row r="399" spans="1:26" ht="18" customHeight="1">
      <c r="A399" s="15"/>
      <c r="B399" s="80"/>
      <c r="C399" s="80"/>
      <c r="D399" s="80"/>
      <c r="E399" s="96"/>
      <c r="F399" s="96"/>
      <c r="G399" s="96"/>
      <c r="H399" s="80"/>
      <c r="I399" s="80"/>
      <c r="J399" s="80"/>
      <c r="K399" s="80"/>
      <c r="L399" s="80"/>
      <c r="M399" s="80"/>
      <c r="N399" s="80"/>
      <c r="O399" s="80"/>
      <c r="P399" s="80"/>
      <c r="Q399" s="80"/>
      <c r="R399" s="80"/>
      <c r="S399" s="80"/>
      <c r="T399" s="80"/>
      <c r="U399" s="80"/>
      <c r="V399" s="80"/>
      <c r="W399" s="80"/>
      <c r="X399" s="80"/>
      <c r="Y399" s="80"/>
      <c r="Z399" s="80"/>
    </row>
    <row r="400" spans="1:26" ht="18" customHeight="1">
      <c r="A400" s="15"/>
      <c r="B400" s="80" t="s">
        <v>2607</v>
      </c>
      <c r="C400" s="80"/>
      <c r="D400" s="80"/>
      <c r="E400" s="96"/>
      <c r="F400" s="96"/>
      <c r="G400" s="96"/>
      <c r="H400" s="80"/>
      <c r="I400" s="80"/>
      <c r="J400" s="80"/>
      <c r="K400" s="80"/>
      <c r="L400" s="80"/>
      <c r="M400" s="80"/>
      <c r="N400" s="80"/>
      <c r="O400" s="80"/>
      <c r="P400" s="80"/>
      <c r="Q400" s="80"/>
      <c r="R400" s="80"/>
      <c r="S400" s="80"/>
      <c r="T400" s="80"/>
      <c r="U400" s="80"/>
      <c r="V400" s="80"/>
      <c r="W400" s="80"/>
      <c r="X400" s="80"/>
      <c r="Y400" s="80"/>
      <c r="Z400" s="80"/>
    </row>
    <row r="401" spans="1:26" ht="18" customHeight="1">
      <c r="A401" s="15"/>
      <c r="B401" s="80"/>
      <c r="C401" s="80"/>
      <c r="D401" s="80"/>
      <c r="E401" s="96"/>
      <c r="F401" s="96"/>
      <c r="G401" s="96"/>
      <c r="H401" s="80"/>
      <c r="I401" s="80"/>
      <c r="J401" s="80"/>
      <c r="K401" s="80"/>
      <c r="L401" s="80"/>
      <c r="M401" s="80"/>
      <c r="N401" s="80"/>
      <c r="O401" s="80"/>
      <c r="P401" s="80"/>
      <c r="Q401" s="80"/>
      <c r="R401" s="80"/>
      <c r="S401" s="80"/>
      <c r="T401" s="80"/>
      <c r="U401" s="80"/>
      <c r="V401" s="80"/>
      <c r="W401" s="80"/>
      <c r="X401" s="80"/>
      <c r="Y401" s="80"/>
      <c r="Z401" s="80"/>
    </row>
    <row r="402" spans="1:26" ht="18" customHeight="1">
      <c r="A402" s="15"/>
      <c r="B402" s="80" t="s">
        <v>2608</v>
      </c>
      <c r="C402" s="80"/>
      <c r="D402" s="80"/>
      <c r="E402" s="96"/>
      <c r="F402" s="96"/>
      <c r="G402" s="96"/>
      <c r="H402" s="80"/>
      <c r="I402" s="80"/>
      <c r="J402" s="80"/>
      <c r="K402" s="80"/>
      <c r="L402" s="80"/>
      <c r="M402" s="80"/>
      <c r="N402" s="80"/>
      <c r="O402" s="80"/>
      <c r="P402" s="80"/>
      <c r="Q402" s="80"/>
      <c r="R402" s="80"/>
      <c r="S402" s="80"/>
      <c r="T402" s="80"/>
      <c r="U402" s="80"/>
      <c r="V402" s="80"/>
      <c r="W402" s="80"/>
      <c r="X402" s="80"/>
      <c r="Y402" s="80"/>
      <c r="Z402" s="80"/>
    </row>
    <row r="403" spans="1:26" ht="18" customHeight="1">
      <c r="A403" s="15"/>
      <c r="B403" s="80"/>
      <c r="C403" s="80"/>
      <c r="D403" s="80"/>
      <c r="E403" s="96"/>
      <c r="F403" s="96"/>
      <c r="G403" s="96"/>
      <c r="H403" s="80"/>
      <c r="I403" s="80"/>
      <c r="J403" s="80"/>
      <c r="K403" s="80"/>
      <c r="L403" s="80"/>
      <c r="M403" s="80"/>
      <c r="N403" s="80"/>
      <c r="O403" s="80"/>
      <c r="P403" s="80"/>
      <c r="Q403" s="80"/>
      <c r="R403" s="80"/>
      <c r="S403" s="80"/>
      <c r="T403" s="80"/>
      <c r="U403" s="80"/>
      <c r="V403" s="80"/>
      <c r="W403" s="80"/>
      <c r="X403" s="80"/>
      <c r="Y403" s="80"/>
      <c r="Z403" s="80"/>
    </row>
    <row r="404" spans="1:26" ht="82.5" customHeight="1">
      <c r="A404" s="15"/>
      <c r="B404" s="1995" t="s">
        <v>2609</v>
      </c>
      <c r="C404" s="1949"/>
      <c r="D404" s="1949"/>
      <c r="E404" s="1949"/>
      <c r="F404" s="1949"/>
      <c r="G404" s="1950"/>
      <c r="H404" s="80"/>
      <c r="I404" s="80"/>
      <c r="J404" s="80"/>
      <c r="K404" s="80"/>
      <c r="L404" s="80"/>
      <c r="M404" s="80"/>
      <c r="N404" s="80"/>
      <c r="O404" s="80"/>
      <c r="P404" s="80"/>
      <c r="Q404" s="80"/>
      <c r="R404" s="80"/>
      <c r="S404" s="80"/>
      <c r="T404" s="80"/>
      <c r="U404" s="80"/>
      <c r="V404" s="80"/>
      <c r="W404" s="80"/>
      <c r="X404" s="80"/>
      <c r="Y404" s="80"/>
      <c r="Z404" s="80"/>
    </row>
    <row r="405" spans="1:26" ht="18" customHeight="1">
      <c r="A405" s="15"/>
      <c r="B405" s="80"/>
      <c r="C405" s="80"/>
      <c r="D405" s="80"/>
      <c r="E405" s="96"/>
      <c r="F405" s="96"/>
      <c r="G405" s="96"/>
      <c r="H405" s="80"/>
      <c r="I405" s="80"/>
      <c r="J405" s="80"/>
      <c r="K405" s="80"/>
      <c r="L405" s="80"/>
      <c r="M405" s="80"/>
      <c r="N405" s="80"/>
      <c r="O405" s="80"/>
      <c r="P405" s="80"/>
      <c r="Q405" s="80"/>
      <c r="R405" s="80"/>
      <c r="S405" s="80"/>
      <c r="T405" s="80"/>
      <c r="U405" s="80"/>
      <c r="V405" s="80"/>
      <c r="W405" s="80"/>
      <c r="X405" s="80"/>
      <c r="Y405" s="80"/>
      <c r="Z405" s="80"/>
    </row>
    <row r="406" spans="1:26" ht="18" customHeight="1">
      <c r="A406" s="15"/>
      <c r="B406" s="90" t="s">
        <v>2610</v>
      </c>
      <c r="C406" s="80"/>
      <c r="D406" s="80"/>
      <c r="E406" s="96"/>
      <c r="F406" s="96"/>
      <c r="G406" s="96"/>
      <c r="H406" s="80"/>
      <c r="I406" s="80"/>
      <c r="J406" s="80"/>
      <c r="K406" s="80"/>
      <c r="L406" s="80"/>
      <c r="M406" s="80"/>
      <c r="N406" s="80"/>
      <c r="O406" s="80"/>
      <c r="P406" s="80"/>
      <c r="Q406" s="80"/>
      <c r="R406" s="80"/>
      <c r="S406" s="80"/>
      <c r="T406" s="80"/>
      <c r="U406" s="80"/>
      <c r="V406" s="80"/>
      <c r="W406" s="80"/>
      <c r="X406" s="80"/>
      <c r="Y406" s="80"/>
      <c r="Z406" s="80"/>
    </row>
    <row r="407" spans="1:26" ht="18" customHeight="1">
      <c r="A407" s="15"/>
      <c r="B407" s="80"/>
      <c r="C407" s="80"/>
      <c r="D407" s="80"/>
      <c r="E407" s="96"/>
      <c r="F407" s="96"/>
      <c r="G407" s="96"/>
      <c r="H407" s="80"/>
      <c r="I407" s="80"/>
      <c r="J407" s="80"/>
      <c r="K407" s="80"/>
      <c r="L407" s="80"/>
      <c r="M407" s="80"/>
      <c r="N407" s="80"/>
      <c r="O407" s="80"/>
      <c r="P407" s="80"/>
      <c r="Q407" s="80"/>
      <c r="R407" s="80"/>
      <c r="S407" s="80"/>
      <c r="T407" s="80"/>
      <c r="U407" s="80"/>
      <c r="V407" s="80"/>
      <c r="W407" s="80"/>
      <c r="X407" s="80"/>
      <c r="Y407" s="80"/>
      <c r="Z407" s="80"/>
    </row>
    <row r="408" spans="1:26" ht="31.5" customHeight="1">
      <c r="A408" s="15"/>
      <c r="B408" s="1995" t="s">
        <v>2611</v>
      </c>
      <c r="C408" s="1949"/>
      <c r="D408" s="1949"/>
      <c r="E408" s="1949"/>
      <c r="F408" s="1949"/>
      <c r="G408" s="1950"/>
      <c r="H408" s="80"/>
      <c r="I408" s="80"/>
      <c r="J408" s="80"/>
      <c r="K408" s="80"/>
      <c r="L408" s="80"/>
      <c r="M408" s="80"/>
      <c r="N408" s="80"/>
      <c r="O408" s="80"/>
      <c r="P408" s="80"/>
      <c r="Q408" s="80"/>
      <c r="R408" s="80"/>
      <c r="S408" s="80"/>
      <c r="T408" s="80"/>
      <c r="U408" s="80"/>
      <c r="V408" s="80"/>
      <c r="W408" s="80"/>
      <c r="X408" s="80"/>
      <c r="Y408" s="80"/>
      <c r="Z408" s="80"/>
    </row>
    <row r="409" spans="1:26" ht="18" customHeight="1">
      <c r="A409" s="15"/>
      <c r="B409" s="80"/>
      <c r="C409" s="80"/>
      <c r="D409" s="80"/>
      <c r="E409" s="96"/>
      <c r="F409" s="96"/>
      <c r="G409" s="96"/>
      <c r="H409" s="80"/>
      <c r="I409" s="80"/>
      <c r="J409" s="80"/>
      <c r="K409" s="80"/>
      <c r="L409" s="80"/>
      <c r="M409" s="80"/>
      <c r="N409" s="80"/>
      <c r="O409" s="80"/>
      <c r="P409" s="80"/>
      <c r="Q409" s="80"/>
      <c r="R409" s="80"/>
      <c r="S409" s="80"/>
      <c r="T409" s="80"/>
      <c r="U409" s="80"/>
      <c r="V409" s="80"/>
      <c r="W409" s="80"/>
      <c r="X409" s="80"/>
      <c r="Y409" s="80"/>
      <c r="Z409" s="80"/>
    </row>
    <row r="410" spans="1:26" ht="15.75" customHeight="1">
      <c r="A410" s="76" t="s">
        <v>591</v>
      </c>
      <c r="B410" s="77"/>
      <c r="C410" s="77"/>
      <c r="D410" s="77"/>
      <c r="E410" s="78"/>
      <c r="F410" s="78"/>
      <c r="G410" s="78"/>
      <c r="H410" s="80"/>
      <c r="I410" s="80"/>
      <c r="J410" s="80"/>
      <c r="K410" s="80"/>
      <c r="L410" s="80"/>
      <c r="M410" s="80"/>
      <c r="N410" s="80"/>
      <c r="O410" s="80"/>
      <c r="P410" s="80"/>
      <c r="Q410" s="80"/>
      <c r="R410" s="80"/>
      <c r="S410" s="80"/>
      <c r="T410" s="80"/>
      <c r="U410" s="80"/>
      <c r="V410" s="80"/>
      <c r="W410" s="80"/>
      <c r="X410" s="80"/>
      <c r="Y410" s="80"/>
      <c r="Z410" s="80"/>
    </row>
    <row r="411" spans="1:26" ht="18" customHeight="1">
      <c r="A411" s="15"/>
      <c r="B411" s="80"/>
      <c r="C411" s="80"/>
      <c r="D411" s="80"/>
      <c r="E411" s="96"/>
      <c r="F411" s="96"/>
      <c r="G411" s="96"/>
      <c r="H411" s="80"/>
      <c r="I411" s="80"/>
      <c r="J411" s="80"/>
      <c r="K411" s="80"/>
      <c r="L411" s="80"/>
      <c r="M411" s="80"/>
      <c r="N411" s="80"/>
      <c r="O411" s="80"/>
      <c r="P411" s="80"/>
      <c r="Q411" s="80"/>
      <c r="R411" s="80"/>
      <c r="S411" s="80"/>
      <c r="T411" s="80"/>
      <c r="U411" s="80"/>
      <c r="V411" s="80"/>
      <c r="W411" s="80"/>
      <c r="X411" s="80"/>
      <c r="Y411" s="80"/>
      <c r="Z411" s="80"/>
    </row>
    <row r="412" spans="1:26" ht="53.25" customHeight="1">
      <c r="A412" s="15"/>
      <c r="B412" s="1995" t="s">
        <v>2612</v>
      </c>
      <c r="C412" s="1949"/>
      <c r="D412" s="1949"/>
      <c r="E412" s="1949"/>
      <c r="F412" s="1949"/>
      <c r="G412" s="1950"/>
      <c r="H412" s="80"/>
      <c r="I412" s="80"/>
      <c r="J412" s="80"/>
      <c r="K412" s="80"/>
      <c r="L412" s="80"/>
      <c r="M412" s="80"/>
      <c r="N412" s="80"/>
      <c r="O412" s="80"/>
      <c r="P412" s="80"/>
      <c r="Q412" s="80"/>
      <c r="R412" s="80"/>
      <c r="S412" s="80"/>
      <c r="T412" s="80"/>
      <c r="U412" s="80"/>
      <c r="V412" s="80"/>
      <c r="W412" s="80"/>
      <c r="X412" s="80"/>
      <c r="Y412" s="80"/>
      <c r="Z412" s="80"/>
    </row>
    <row r="413" spans="1:26" ht="18" customHeight="1">
      <c r="A413" s="15"/>
      <c r="B413" s="80"/>
      <c r="C413" s="80"/>
      <c r="D413" s="80"/>
      <c r="E413" s="96"/>
      <c r="F413" s="96"/>
      <c r="G413" s="96"/>
      <c r="H413" s="80"/>
      <c r="I413" s="80"/>
      <c r="J413" s="80"/>
      <c r="K413" s="80"/>
      <c r="L413" s="80"/>
      <c r="M413" s="80"/>
      <c r="N413" s="80"/>
      <c r="O413" s="80"/>
      <c r="P413" s="80"/>
      <c r="Q413" s="80"/>
      <c r="R413" s="80"/>
      <c r="S413" s="80"/>
      <c r="T413" s="80"/>
      <c r="U413" s="80"/>
      <c r="V413" s="80"/>
      <c r="W413" s="80"/>
      <c r="X413" s="80"/>
      <c r="Y413" s="80"/>
      <c r="Z413" s="80"/>
    </row>
    <row r="414" spans="1:26" ht="18" customHeight="1">
      <c r="A414" s="15"/>
      <c r="B414" s="80" t="s">
        <v>2613</v>
      </c>
      <c r="C414" s="80"/>
      <c r="D414" s="80"/>
      <c r="E414" s="96"/>
      <c r="F414" s="96"/>
      <c r="G414" s="96"/>
      <c r="H414" s="80"/>
      <c r="I414" s="80"/>
      <c r="J414" s="80"/>
      <c r="K414" s="80"/>
      <c r="L414" s="80"/>
      <c r="M414" s="80"/>
      <c r="N414" s="80"/>
      <c r="O414" s="80"/>
      <c r="P414" s="80"/>
      <c r="Q414" s="80"/>
      <c r="R414" s="80"/>
      <c r="S414" s="80"/>
      <c r="T414" s="80"/>
      <c r="U414" s="80"/>
      <c r="V414" s="80"/>
      <c r="W414" s="80"/>
      <c r="X414" s="80"/>
      <c r="Y414" s="80"/>
      <c r="Z414" s="80"/>
    </row>
    <row r="415" spans="1:26" ht="18" customHeight="1">
      <c r="A415" s="15"/>
      <c r="B415" s="80"/>
      <c r="C415" s="80"/>
      <c r="D415" s="80"/>
      <c r="E415" s="96"/>
      <c r="F415" s="96"/>
      <c r="G415" s="96"/>
      <c r="H415" s="80"/>
      <c r="I415" s="80"/>
      <c r="J415" s="80"/>
      <c r="K415" s="80"/>
      <c r="L415" s="80"/>
      <c r="M415" s="80"/>
      <c r="N415" s="80"/>
      <c r="O415" s="80"/>
      <c r="P415" s="80"/>
      <c r="Q415" s="80"/>
      <c r="R415" s="80"/>
      <c r="S415" s="80"/>
      <c r="T415" s="80"/>
      <c r="U415" s="80"/>
      <c r="V415" s="80"/>
      <c r="W415" s="80"/>
      <c r="X415" s="80"/>
      <c r="Y415" s="80"/>
      <c r="Z415" s="80"/>
    </row>
    <row r="416" spans="1:26" ht="18" customHeight="1">
      <c r="A416" s="15"/>
      <c r="B416" s="80" t="s">
        <v>2614</v>
      </c>
      <c r="C416" s="80"/>
      <c r="D416" s="80"/>
      <c r="E416" s="96"/>
      <c r="F416" s="96"/>
      <c r="G416" s="96"/>
      <c r="H416" s="80"/>
      <c r="I416" s="80"/>
      <c r="J416" s="80"/>
      <c r="K416" s="80"/>
      <c r="L416" s="80"/>
      <c r="M416" s="80"/>
      <c r="N416" s="80"/>
      <c r="O416" s="80"/>
      <c r="P416" s="80"/>
      <c r="Q416" s="80"/>
      <c r="R416" s="80"/>
      <c r="S416" s="80"/>
      <c r="T416" s="80"/>
      <c r="U416" s="80"/>
      <c r="V416" s="80"/>
      <c r="W416" s="80"/>
      <c r="X416" s="80"/>
      <c r="Y416" s="80"/>
      <c r="Z416" s="80"/>
    </row>
    <row r="417" spans="1:26" ht="18" customHeight="1">
      <c r="A417" s="15"/>
      <c r="B417" s="80"/>
      <c r="C417" s="80"/>
      <c r="D417" s="80"/>
      <c r="E417" s="96"/>
      <c r="F417" s="96"/>
      <c r="G417" s="96"/>
      <c r="H417" s="80"/>
      <c r="I417" s="80"/>
      <c r="J417" s="80"/>
      <c r="K417" s="80"/>
      <c r="L417" s="80"/>
      <c r="M417" s="80"/>
      <c r="N417" s="80"/>
      <c r="O417" s="80"/>
      <c r="P417" s="80"/>
      <c r="Q417" s="80"/>
      <c r="R417" s="80"/>
      <c r="S417" s="80"/>
      <c r="T417" s="80"/>
      <c r="U417" s="80"/>
      <c r="V417" s="80"/>
      <c r="W417" s="80"/>
      <c r="X417" s="80"/>
      <c r="Y417" s="80"/>
      <c r="Z417" s="80"/>
    </row>
    <row r="418" spans="1:26" ht="39.75" customHeight="1">
      <c r="A418" s="15"/>
      <c r="B418" s="1995" t="s">
        <v>2615</v>
      </c>
      <c r="C418" s="1949"/>
      <c r="D418" s="1949"/>
      <c r="E418" s="1949"/>
      <c r="F418" s="1949"/>
      <c r="G418" s="1950"/>
      <c r="H418" s="80"/>
      <c r="I418" s="80"/>
      <c r="J418" s="80"/>
      <c r="K418" s="80"/>
      <c r="L418" s="80"/>
      <c r="M418" s="80"/>
      <c r="N418" s="80"/>
      <c r="O418" s="80"/>
      <c r="P418" s="80"/>
      <c r="Q418" s="80"/>
      <c r="R418" s="80"/>
      <c r="S418" s="80"/>
      <c r="T418" s="80"/>
      <c r="U418" s="80"/>
      <c r="V418" s="80"/>
      <c r="W418" s="80"/>
      <c r="X418" s="80"/>
      <c r="Y418" s="80"/>
      <c r="Z418" s="80"/>
    </row>
    <row r="419" spans="1:26" ht="18" customHeight="1">
      <c r="A419" s="9">
        <v>2.14</v>
      </c>
      <c r="B419" s="9" t="s">
        <v>1705</v>
      </c>
      <c r="C419" s="80"/>
      <c r="D419" s="80"/>
      <c r="E419" s="96"/>
      <c r="F419" s="96"/>
      <c r="G419" s="96"/>
      <c r="H419" s="80"/>
      <c r="I419" s="80"/>
      <c r="J419" s="80"/>
      <c r="K419" s="80"/>
      <c r="L419" s="80"/>
      <c r="M419" s="80"/>
      <c r="N419" s="80"/>
      <c r="O419" s="80"/>
      <c r="P419" s="80"/>
      <c r="Q419" s="80"/>
      <c r="R419" s="80"/>
      <c r="S419" s="80"/>
      <c r="T419" s="80"/>
      <c r="U419" s="80"/>
      <c r="V419" s="80"/>
      <c r="W419" s="80"/>
      <c r="X419" s="80"/>
      <c r="Y419" s="80"/>
      <c r="Z419" s="80"/>
    </row>
    <row r="420" spans="1:26" ht="18" customHeight="1">
      <c r="A420" s="15"/>
      <c r="B420" s="80"/>
      <c r="C420" s="80"/>
      <c r="D420" s="80"/>
      <c r="E420" s="96"/>
      <c r="F420" s="96"/>
      <c r="G420" s="96"/>
      <c r="H420" s="80"/>
      <c r="I420" s="80"/>
      <c r="J420" s="80"/>
      <c r="K420" s="80"/>
      <c r="L420" s="80"/>
      <c r="M420" s="80"/>
      <c r="N420" s="80"/>
      <c r="O420" s="80"/>
      <c r="P420" s="80"/>
      <c r="Q420" s="80"/>
      <c r="R420" s="80"/>
      <c r="S420" s="80"/>
      <c r="T420" s="80"/>
      <c r="U420" s="80"/>
      <c r="V420" s="80"/>
      <c r="W420" s="80"/>
      <c r="X420" s="80"/>
      <c r="Y420" s="80"/>
      <c r="Z420" s="80"/>
    </row>
    <row r="421" spans="1:26" ht="18" customHeight="1">
      <c r="A421" s="15"/>
      <c r="B421" s="80" t="s">
        <v>2616</v>
      </c>
      <c r="C421" s="80"/>
      <c r="D421" s="80"/>
      <c r="E421" s="96"/>
      <c r="F421" s="96"/>
      <c r="G421" s="96"/>
      <c r="H421" s="80"/>
      <c r="I421" s="80"/>
      <c r="J421" s="80"/>
      <c r="K421" s="80"/>
      <c r="L421" s="80"/>
      <c r="M421" s="80"/>
      <c r="N421" s="80"/>
      <c r="O421" s="80"/>
      <c r="P421" s="80"/>
      <c r="Q421" s="80"/>
      <c r="R421" s="80"/>
      <c r="S421" s="80"/>
      <c r="T421" s="80"/>
      <c r="U421" s="80"/>
      <c r="V421" s="80"/>
      <c r="W421" s="80"/>
      <c r="X421" s="80"/>
      <c r="Y421" s="80"/>
      <c r="Z421" s="80"/>
    </row>
    <row r="422" spans="1:26" ht="18" customHeight="1">
      <c r="A422" s="15"/>
      <c r="B422" s="80"/>
      <c r="C422" s="80"/>
      <c r="D422" s="80"/>
      <c r="E422" s="96"/>
      <c r="F422" s="96"/>
      <c r="G422" s="96"/>
      <c r="H422" s="80"/>
      <c r="I422" s="80"/>
      <c r="J422" s="80"/>
      <c r="K422" s="80"/>
      <c r="L422" s="80"/>
      <c r="M422" s="80"/>
      <c r="N422" s="80"/>
      <c r="O422" s="80"/>
      <c r="P422" s="80"/>
      <c r="Q422" s="80"/>
      <c r="R422" s="80"/>
      <c r="S422" s="80"/>
      <c r="T422" s="80"/>
      <c r="U422" s="80"/>
      <c r="V422" s="80"/>
      <c r="W422" s="80"/>
      <c r="X422" s="80"/>
      <c r="Y422" s="80"/>
      <c r="Z422" s="80"/>
    </row>
    <row r="423" spans="1:26" ht="29.25" customHeight="1">
      <c r="A423" s="15"/>
      <c r="B423" s="1995" t="s">
        <v>2617</v>
      </c>
      <c r="C423" s="1949"/>
      <c r="D423" s="1949"/>
      <c r="E423" s="1949"/>
      <c r="F423" s="1949"/>
      <c r="G423" s="1950"/>
      <c r="H423" s="80"/>
      <c r="I423" s="80"/>
      <c r="J423" s="80"/>
      <c r="K423" s="80"/>
      <c r="L423" s="80"/>
      <c r="M423" s="80"/>
      <c r="N423" s="80"/>
      <c r="O423" s="80"/>
      <c r="P423" s="80"/>
      <c r="Q423" s="80"/>
      <c r="R423" s="80"/>
      <c r="S423" s="80"/>
      <c r="T423" s="80"/>
      <c r="U423" s="80"/>
      <c r="V423" s="80"/>
      <c r="W423" s="80"/>
      <c r="X423" s="80"/>
      <c r="Y423" s="80"/>
      <c r="Z423" s="80"/>
    </row>
    <row r="424" spans="1:26" ht="18" customHeight="1">
      <c r="A424" s="15"/>
      <c r="B424" s="80"/>
      <c r="C424" s="80"/>
      <c r="D424" s="80"/>
      <c r="E424" s="96"/>
      <c r="F424" s="96"/>
      <c r="G424" s="96"/>
      <c r="H424" s="80"/>
      <c r="I424" s="80"/>
      <c r="J424" s="80"/>
      <c r="K424" s="80"/>
      <c r="L424" s="80"/>
      <c r="M424" s="80"/>
      <c r="N424" s="80"/>
      <c r="O424" s="80"/>
      <c r="P424" s="80"/>
      <c r="Q424" s="80"/>
      <c r="R424" s="80"/>
      <c r="S424" s="80"/>
      <c r="T424" s="80"/>
      <c r="U424" s="80"/>
      <c r="V424" s="80"/>
      <c r="W424" s="80"/>
      <c r="X424" s="80"/>
      <c r="Y424" s="80"/>
      <c r="Z424" s="80"/>
    </row>
    <row r="425" spans="1:26" ht="18" customHeight="1">
      <c r="A425" s="15"/>
      <c r="B425" s="80"/>
      <c r="C425" s="80"/>
      <c r="D425" s="80"/>
      <c r="E425" s="96"/>
      <c r="F425" s="96"/>
      <c r="G425" s="96"/>
      <c r="H425" s="80"/>
      <c r="I425" s="80"/>
      <c r="J425" s="80"/>
      <c r="K425" s="80"/>
      <c r="L425" s="80"/>
      <c r="M425" s="80"/>
      <c r="N425" s="80"/>
      <c r="O425" s="80"/>
      <c r="P425" s="80"/>
      <c r="Q425" s="80"/>
      <c r="R425" s="80"/>
      <c r="S425" s="80"/>
      <c r="T425" s="80"/>
      <c r="U425" s="80"/>
      <c r="V425" s="80"/>
      <c r="W425" s="80"/>
      <c r="X425" s="80"/>
      <c r="Y425" s="80"/>
      <c r="Z425" s="80"/>
    </row>
    <row r="426" spans="1:26" ht="18" customHeight="1">
      <c r="A426" s="15"/>
      <c r="B426" s="80"/>
      <c r="C426" s="80"/>
      <c r="D426" s="80"/>
      <c r="E426" s="96"/>
      <c r="F426" s="96"/>
      <c r="G426" s="96"/>
      <c r="H426" s="80"/>
      <c r="I426" s="80"/>
      <c r="J426" s="80"/>
      <c r="K426" s="80"/>
      <c r="L426" s="80"/>
      <c r="M426" s="80"/>
      <c r="N426" s="80"/>
      <c r="O426" s="80"/>
      <c r="P426" s="80"/>
      <c r="Q426" s="80"/>
      <c r="R426" s="80"/>
      <c r="S426" s="80"/>
      <c r="T426" s="80"/>
      <c r="U426" s="80"/>
      <c r="V426" s="80"/>
      <c r="W426" s="80"/>
      <c r="X426" s="80"/>
      <c r="Y426" s="80"/>
      <c r="Z426" s="80"/>
    </row>
    <row r="427" spans="1:26" ht="18" customHeight="1">
      <c r="A427" s="15"/>
      <c r="B427" s="80"/>
      <c r="C427" s="80"/>
      <c r="D427" s="80"/>
      <c r="E427" s="96"/>
      <c r="F427" s="96"/>
      <c r="G427" s="96"/>
      <c r="H427" s="80"/>
      <c r="I427" s="80"/>
      <c r="J427" s="80"/>
      <c r="K427" s="80"/>
      <c r="L427" s="80"/>
      <c r="M427" s="80"/>
      <c r="N427" s="80"/>
      <c r="O427" s="80"/>
      <c r="P427" s="80"/>
      <c r="Q427" s="80"/>
      <c r="R427" s="80"/>
      <c r="S427" s="80"/>
      <c r="T427" s="80"/>
      <c r="U427" s="80"/>
      <c r="V427" s="80"/>
      <c r="W427" s="80"/>
      <c r="X427" s="80"/>
      <c r="Y427" s="80"/>
      <c r="Z427" s="80"/>
    </row>
    <row r="428" spans="1:26" ht="18" customHeight="1">
      <c r="A428" s="15"/>
      <c r="B428" s="80"/>
      <c r="C428" s="80"/>
      <c r="D428" s="80"/>
      <c r="E428" s="96"/>
      <c r="F428" s="96"/>
      <c r="G428" s="96"/>
      <c r="H428" s="80"/>
      <c r="I428" s="80"/>
      <c r="J428" s="80"/>
      <c r="K428" s="80"/>
      <c r="L428" s="80"/>
      <c r="M428" s="80"/>
      <c r="N428" s="80"/>
      <c r="O428" s="80"/>
      <c r="P428" s="80"/>
      <c r="Q428" s="80"/>
      <c r="R428" s="80"/>
      <c r="S428" s="80"/>
      <c r="T428" s="80"/>
      <c r="U428" s="80"/>
      <c r="V428" s="80"/>
      <c r="W428" s="80"/>
      <c r="X428" s="80"/>
      <c r="Y428" s="80"/>
      <c r="Z428" s="80"/>
    </row>
    <row r="429" spans="1:26" ht="18" customHeight="1">
      <c r="A429" s="15"/>
      <c r="B429" s="80"/>
      <c r="C429" s="80"/>
      <c r="D429" s="80"/>
      <c r="E429" s="96"/>
      <c r="F429" s="96"/>
      <c r="G429" s="96"/>
      <c r="H429" s="80"/>
      <c r="I429" s="80"/>
      <c r="J429" s="80"/>
      <c r="K429" s="80"/>
      <c r="L429" s="80"/>
      <c r="M429" s="80"/>
      <c r="N429" s="80"/>
      <c r="O429" s="80"/>
      <c r="P429" s="80"/>
      <c r="Q429" s="80"/>
      <c r="R429" s="80"/>
      <c r="S429" s="80"/>
      <c r="T429" s="80"/>
      <c r="U429" s="80"/>
      <c r="V429" s="80"/>
      <c r="W429" s="80"/>
      <c r="X429" s="80"/>
      <c r="Y429" s="80"/>
      <c r="Z429" s="80"/>
    </row>
    <row r="430" spans="1:26" ht="18" customHeight="1">
      <c r="A430" s="15"/>
      <c r="B430" s="80"/>
      <c r="C430" s="80"/>
      <c r="D430" s="80"/>
      <c r="E430" s="96"/>
      <c r="F430" s="96"/>
      <c r="G430" s="96"/>
      <c r="H430" s="80"/>
      <c r="I430" s="80"/>
      <c r="J430" s="80"/>
      <c r="K430" s="80"/>
      <c r="L430" s="80"/>
      <c r="M430" s="80"/>
      <c r="N430" s="80"/>
      <c r="O430" s="80"/>
      <c r="P430" s="80"/>
      <c r="Q430" s="80"/>
      <c r="R430" s="80"/>
      <c r="S430" s="80"/>
      <c r="T430" s="80"/>
      <c r="U430" s="80"/>
      <c r="V430" s="80"/>
      <c r="W430" s="80"/>
      <c r="X430" s="80"/>
      <c r="Y430" s="80"/>
      <c r="Z430" s="80"/>
    </row>
    <row r="431" spans="1:26" ht="18" customHeight="1">
      <c r="A431" s="15"/>
      <c r="B431" s="80"/>
      <c r="C431" s="80"/>
      <c r="D431" s="80"/>
      <c r="E431" s="96"/>
      <c r="F431" s="96"/>
      <c r="G431" s="96"/>
      <c r="H431" s="80"/>
      <c r="I431" s="80"/>
      <c r="J431" s="80"/>
      <c r="K431" s="80"/>
      <c r="L431" s="80"/>
      <c r="M431" s="80"/>
      <c r="N431" s="80"/>
      <c r="O431" s="80"/>
      <c r="P431" s="80"/>
      <c r="Q431" s="80"/>
      <c r="R431" s="80"/>
      <c r="S431" s="80"/>
      <c r="T431" s="80"/>
      <c r="U431" s="80"/>
      <c r="V431" s="80"/>
      <c r="W431" s="80"/>
      <c r="X431" s="80"/>
      <c r="Y431" s="80"/>
      <c r="Z431" s="80"/>
    </row>
    <row r="432" spans="1:26" ht="18" customHeight="1">
      <c r="A432" s="15"/>
      <c r="B432" s="80"/>
      <c r="C432" s="80"/>
      <c r="D432" s="80"/>
      <c r="E432" s="96"/>
      <c r="F432" s="96"/>
      <c r="G432" s="96"/>
      <c r="H432" s="80"/>
      <c r="I432" s="80"/>
      <c r="J432" s="80"/>
      <c r="K432" s="80"/>
      <c r="L432" s="80"/>
      <c r="M432" s="80"/>
      <c r="N432" s="80"/>
      <c r="O432" s="80"/>
      <c r="P432" s="80"/>
      <c r="Q432" s="80"/>
      <c r="R432" s="80"/>
      <c r="S432" s="80"/>
      <c r="T432" s="80"/>
      <c r="U432" s="80"/>
      <c r="V432" s="80"/>
      <c r="W432" s="80"/>
      <c r="X432" s="80"/>
      <c r="Y432" s="80"/>
      <c r="Z432" s="80"/>
    </row>
    <row r="433" spans="1:26" ht="18" customHeight="1">
      <c r="A433" s="15"/>
      <c r="B433" s="80"/>
      <c r="C433" s="80"/>
      <c r="D433" s="80"/>
      <c r="E433" s="96"/>
      <c r="F433" s="96"/>
      <c r="G433" s="96"/>
      <c r="H433" s="80"/>
      <c r="I433" s="80"/>
      <c r="J433" s="80"/>
      <c r="K433" s="80"/>
      <c r="L433" s="80"/>
      <c r="M433" s="80"/>
      <c r="N433" s="80"/>
      <c r="O433" s="80"/>
      <c r="P433" s="80"/>
      <c r="Q433" s="80"/>
      <c r="R433" s="80"/>
      <c r="S433" s="80"/>
      <c r="T433" s="80"/>
      <c r="U433" s="80"/>
      <c r="V433" s="80"/>
      <c r="W433" s="80"/>
      <c r="X433" s="80"/>
      <c r="Y433" s="80"/>
      <c r="Z433" s="80"/>
    </row>
    <row r="434" spans="1:26" ht="18" customHeight="1">
      <c r="A434" s="15"/>
      <c r="B434" s="80"/>
      <c r="C434" s="80"/>
      <c r="D434" s="80"/>
      <c r="E434" s="96"/>
      <c r="F434" s="96"/>
      <c r="G434" s="96"/>
      <c r="H434" s="80"/>
      <c r="I434" s="80"/>
      <c r="J434" s="80"/>
      <c r="K434" s="80"/>
      <c r="L434" s="80"/>
      <c r="M434" s="80"/>
      <c r="N434" s="80"/>
      <c r="O434" s="80"/>
      <c r="P434" s="80"/>
      <c r="Q434" s="80"/>
      <c r="R434" s="80"/>
      <c r="S434" s="80"/>
      <c r="T434" s="80"/>
      <c r="U434" s="80"/>
      <c r="V434" s="80"/>
      <c r="W434" s="80"/>
      <c r="X434" s="80"/>
      <c r="Y434" s="80"/>
      <c r="Z434" s="80"/>
    </row>
    <row r="435" spans="1:26" ht="18" customHeight="1">
      <c r="A435" s="15"/>
      <c r="B435" s="80"/>
      <c r="C435" s="80"/>
      <c r="D435" s="80"/>
      <c r="E435" s="96"/>
      <c r="F435" s="96"/>
      <c r="G435" s="96"/>
      <c r="H435" s="80"/>
      <c r="I435" s="80"/>
      <c r="J435" s="80"/>
      <c r="K435" s="80"/>
      <c r="L435" s="80"/>
      <c r="M435" s="80"/>
      <c r="N435" s="80"/>
      <c r="O435" s="80"/>
      <c r="P435" s="80"/>
      <c r="Q435" s="80"/>
      <c r="R435" s="80"/>
      <c r="S435" s="80"/>
      <c r="T435" s="80"/>
      <c r="U435" s="80"/>
      <c r="V435" s="80"/>
      <c r="W435" s="80"/>
      <c r="X435" s="80"/>
      <c r="Y435" s="80"/>
      <c r="Z435" s="80"/>
    </row>
    <row r="436" spans="1:26" ht="18" customHeight="1">
      <c r="A436" s="15"/>
      <c r="B436" s="80"/>
      <c r="C436" s="80"/>
      <c r="D436" s="80"/>
      <c r="E436" s="96"/>
      <c r="F436" s="96"/>
      <c r="G436" s="96"/>
      <c r="H436" s="80"/>
      <c r="I436" s="80"/>
      <c r="J436" s="80"/>
      <c r="K436" s="80"/>
      <c r="L436" s="80"/>
      <c r="M436" s="80"/>
      <c r="N436" s="80"/>
      <c r="O436" s="80"/>
      <c r="P436" s="80"/>
      <c r="Q436" s="80"/>
      <c r="R436" s="80"/>
      <c r="S436" s="80"/>
      <c r="T436" s="80"/>
      <c r="U436" s="80"/>
      <c r="V436" s="80"/>
      <c r="W436" s="80"/>
      <c r="X436" s="80"/>
      <c r="Y436" s="80"/>
      <c r="Z436" s="80"/>
    </row>
    <row r="437" spans="1:26" ht="18" customHeight="1">
      <c r="A437" s="15"/>
      <c r="B437" s="80"/>
      <c r="C437" s="80"/>
      <c r="D437" s="80"/>
      <c r="E437" s="96"/>
      <c r="F437" s="96"/>
      <c r="G437" s="96"/>
      <c r="H437" s="80"/>
      <c r="I437" s="80"/>
      <c r="J437" s="80"/>
      <c r="K437" s="80"/>
      <c r="L437" s="80"/>
      <c r="M437" s="80"/>
      <c r="N437" s="80"/>
      <c r="O437" s="80"/>
      <c r="P437" s="80"/>
      <c r="Q437" s="80"/>
      <c r="R437" s="80"/>
      <c r="S437" s="80"/>
      <c r="T437" s="80"/>
      <c r="U437" s="80"/>
      <c r="V437" s="80"/>
      <c r="W437" s="80"/>
      <c r="X437" s="80"/>
      <c r="Y437" s="80"/>
      <c r="Z437" s="80"/>
    </row>
    <row r="438" spans="1:26" ht="18" customHeight="1">
      <c r="A438" s="15"/>
      <c r="B438" s="80"/>
      <c r="C438" s="80"/>
      <c r="D438" s="80"/>
      <c r="E438" s="96"/>
      <c r="F438" s="96"/>
      <c r="G438" s="96"/>
      <c r="H438" s="80"/>
      <c r="I438" s="80"/>
      <c r="J438" s="80"/>
      <c r="K438" s="80"/>
      <c r="L438" s="80"/>
      <c r="M438" s="80"/>
      <c r="N438" s="80"/>
      <c r="O438" s="80"/>
      <c r="P438" s="80"/>
      <c r="Q438" s="80"/>
      <c r="R438" s="80"/>
      <c r="S438" s="80"/>
      <c r="T438" s="80"/>
      <c r="U438" s="80"/>
      <c r="V438" s="80"/>
      <c r="W438" s="80"/>
      <c r="X438" s="80"/>
      <c r="Y438" s="80"/>
      <c r="Z438" s="80"/>
    </row>
    <row r="439" spans="1:26" ht="18" customHeight="1">
      <c r="A439" s="15"/>
      <c r="B439" s="80"/>
      <c r="C439" s="80"/>
      <c r="D439" s="80"/>
      <c r="E439" s="96"/>
      <c r="F439" s="96"/>
      <c r="G439" s="96"/>
      <c r="H439" s="80"/>
      <c r="I439" s="80"/>
      <c r="J439" s="80"/>
      <c r="K439" s="80"/>
      <c r="L439" s="80"/>
      <c r="M439" s="80"/>
      <c r="N439" s="80"/>
      <c r="O439" s="80"/>
      <c r="P439" s="80"/>
      <c r="Q439" s="80"/>
      <c r="R439" s="80"/>
      <c r="S439" s="80"/>
      <c r="T439" s="80"/>
      <c r="U439" s="80"/>
      <c r="V439" s="80"/>
      <c r="W439" s="80"/>
      <c r="X439" s="80"/>
      <c r="Y439" s="80"/>
      <c r="Z439" s="80"/>
    </row>
    <row r="440" spans="1:26" ht="18" customHeight="1">
      <c r="A440" s="15"/>
      <c r="B440" s="80"/>
      <c r="C440" s="80"/>
      <c r="D440" s="80"/>
      <c r="E440" s="96"/>
      <c r="F440" s="96"/>
      <c r="G440" s="96"/>
      <c r="H440" s="80"/>
      <c r="I440" s="80"/>
      <c r="J440" s="80"/>
      <c r="K440" s="80"/>
      <c r="L440" s="80"/>
      <c r="M440" s="80"/>
      <c r="N440" s="80"/>
      <c r="O440" s="80"/>
      <c r="P440" s="80"/>
      <c r="Q440" s="80"/>
      <c r="R440" s="80"/>
      <c r="S440" s="80"/>
      <c r="T440" s="80"/>
      <c r="U440" s="80"/>
      <c r="V440" s="80"/>
      <c r="W440" s="80"/>
      <c r="X440" s="80"/>
      <c r="Y440" s="80"/>
      <c r="Z440" s="80"/>
    </row>
    <row r="441" spans="1:26" ht="18" customHeight="1">
      <c r="A441" s="15"/>
      <c r="B441" s="80"/>
      <c r="C441" s="80"/>
      <c r="D441" s="80"/>
      <c r="E441" s="96"/>
      <c r="F441" s="96"/>
      <c r="G441" s="96"/>
      <c r="H441" s="80"/>
      <c r="I441" s="80"/>
      <c r="J441" s="80"/>
      <c r="K441" s="80"/>
      <c r="L441" s="80"/>
      <c r="M441" s="80"/>
      <c r="N441" s="80"/>
      <c r="O441" s="80"/>
      <c r="P441" s="80"/>
      <c r="Q441" s="80"/>
      <c r="R441" s="80"/>
      <c r="S441" s="80"/>
      <c r="T441" s="80"/>
      <c r="U441" s="80"/>
      <c r="V441" s="80"/>
      <c r="W441" s="80"/>
      <c r="X441" s="80"/>
      <c r="Y441" s="80"/>
      <c r="Z441" s="80"/>
    </row>
    <row r="442" spans="1:26" ht="18" customHeight="1">
      <c r="A442" s="15"/>
      <c r="B442" s="80"/>
      <c r="C442" s="80"/>
      <c r="D442" s="80"/>
      <c r="E442" s="96"/>
      <c r="F442" s="96"/>
      <c r="G442" s="96"/>
      <c r="H442" s="80"/>
      <c r="I442" s="80"/>
      <c r="J442" s="80"/>
      <c r="K442" s="80"/>
      <c r="L442" s="80"/>
      <c r="M442" s="80"/>
      <c r="N442" s="80"/>
      <c r="O442" s="80"/>
      <c r="P442" s="80"/>
      <c r="Q442" s="80"/>
      <c r="R442" s="80"/>
      <c r="S442" s="80"/>
      <c r="T442" s="80"/>
      <c r="U442" s="80"/>
      <c r="V442" s="80"/>
      <c r="W442" s="80"/>
      <c r="X442" s="80"/>
      <c r="Y442" s="80"/>
      <c r="Z442" s="80"/>
    </row>
    <row r="443" spans="1:26" ht="18" customHeight="1">
      <c r="A443" s="15"/>
      <c r="B443" s="80"/>
      <c r="C443" s="80"/>
      <c r="D443" s="80"/>
      <c r="E443" s="96"/>
      <c r="F443" s="96"/>
      <c r="G443" s="96"/>
      <c r="H443" s="80"/>
      <c r="I443" s="80"/>
      <c r="J443" s="80"/>
      <c r="K443" s="80"/>
      <c r="L443" s="80"/>
      <c r="M443" s="80"/>
      <c r="N443" s="80"/>
      <c r="O443" s="80"/>
      <c r="P443" s="80"/>
      <c r="Q443" s="80"/>
      <c r="R443" s="80"/>
      <c r="S443" s="80"/>
      <c r="T443" s="80"/>
      <c r="U443" s="80"/>
      <c r="V443" s="80"/>
      <c r="W443" s="80"/>
      <c r="X443" s="80"/>
      <c r="Y443" s="80"/>
      <c r="Z443" s="80"/>
    </row>
    <row r="444" spans="1:26" ht="18" customHeight="1">
      <c r="A444" s="15"/>
      <c r="B444" s="80"/>
      <c r="C444" s="80"/>
      <c r="D444" s="80"/>
      <c r="E444" s="96"/>
      <c r="F444" s="96"/>
      <c r="G444" s="96"/>
      <c r="H444" s="80"/>
      <c r="I444" s="80"/>
      <c r="J444" s="80"/>
      <c r="K444" s="80"/>
      <c r="L444" s="80"/>
      <c r="M444" s="80"/>
      <c r="N444" s="80"/>
      <c r="O444" s="80"/>
      <c r="P444" s="80"/>
      <c r="Q444" s="80"/>
      <c r="R444" s="80"/>
      <c r="S444" s="80"/>
      <c r="T444" s="80"/>
      <c r="U444" s="80"/>
      <c r="V444" s="80"/>
      <c r="W444" s="80"/>
      <c r="X444" s="80"/>
      <c r="Y444" s="80"/>
      <c r="Z444" s="80"/>
    </row>
    <row r="445" spans="1:26" ht="15.75" customHeight="1">
      <c r="A445" s="76" t="s">
        <v>591</v>
      </c>
      <c r="B445" s="77"/>
      <c r="C445" s="77"/>
      <c r="D445" s="77"/>
      <c r="E445" s="78"/>
      <c r="F445" s="78"/>
      <c r="G445" s="78"/>
      <c r="H445" s="80"/>
      <c r="I445" s="80"/>
      <c r="J445" s="80"/>
      <c r="K445" s="80"/>
      <c r="L445" s="80"/>
      <c r="M445" s="80"/>
      <c r="N445" s="80"/>
      <c r="O445" s="80"/>
      <c r="P445" s="80"/>
      <c r="Q445" s="80"/>
      <c r="R445" s="80"/>
      <c r="S445" s="80"/>
      <c r="T445" s="80"/>
      <c r="U445" s="80"/>
      <c r="V445" s="80"/>
      <c r="W445" s="80"/>
      <c r="X445" s="80"/>
      <c r="Y445" s="80"/>
      <c r="Z445" s="80"/>
    </row>
    <row r="446" spans="1:26" ht="18" customHeight="1">
      <c r="A446" s="15"/>
      <c r="B446" s="80"/>
      <c r="C446" s="80"/>
      <c r="D446" s="80"/>
      <c r="E446" s="96"/>
      <c r="F446" s="96"/>
      <c r="G446" s="96"/>
      <c r="H446" s="80"/>
      <c r="I446" s="80"/>
      <c r="J446" s="80"/>
      <c r="K446" s="80"/>
      <c r="L446" s="80"/>
      <c r="M446" s="80"/>
      <c r="N446" s="80"/>
      <c r="O446" s="80"/>
      <c r="P446" s="80"/>
      <c r="Q446" s="80"/>
      <c r="R446" s="80"/>
      <c r="S446" s="80"/>
      <c r="T446" s="80"/>
      <c r="U446" s="80"/>
      <c r="V446" s="80"/>
      <c r="W446" s="80"/>
      <c r="X446" s="80"/>
      <c r="Y446" s="80"/>
      <c r="Z446" s="80"/>
    </row>
    <row r="447" spans="1:26" ht="24.75" customHeight="1">
      <c r="A447" s="15"/>
      <c r="B447" s="1995" t="s">
        <v>2618</v>
      </c>
      <c r="C447" s="1949"/>
      <c r="D447" s="1949"/>
      <c r="E447" s="1949"/>
      <c r="F447" s="1949"/>
      <c r="G447" s="1950"/>
      <c r="H447" s="80"/>
      <c r="I447" s="80"/>
      <c r="J447" s="80"/>
      <c r="K447" s="80"/>
      <c r="L447" s="80"/>
      <c r="M447" s="80"/>
      <c r="N447" s="80"/>
      <c r="O447" s="80"/>
      <c r="P447" s="80"/>
      <c r="Q447" s="80"/>
      <c r="R447" s="80"/>
      <c r="S447" s="80"/>
      <c r="T447" s="80"/>
      <c r="U447" s="80"/>
      <c r="V447" s="80"/>
      <c r="W447" s="80"/>
      <c r="X447" s="80"/>
      <c r="Y447" s="80"/>
      <c r="Z447" s="80"/>
    </row>
    <row r="448" spans="1:26" ht="18" customHeight="1">
      <c r="A448" s="15"/>
      <c r="B448" s="80"/>
      <c r="C448" s="80"/>
      <c r="D448" s="80"/>
      <c r="E448" s="96"/>
      <c r="F448" s="96"/>
      <c r="G448" s="96"/>
      <c r="H448" s="80"/>
      <c r="I448" s="80"/>
      <c r="J448" s="80"/>
      <c r="K448" s="80"/>
      <c r="L448" s="80"/>
      <c r="M448" s="80"/>
      <c r="N448" s="80"/>
      <c r="O448" s="80"/>
      <c r="P448" s="80"/>
      <c r="Q448" s="80"/>
      <c r="R448" s="80"/>
      <c r="S448" s="80"/>
      <c r="T448" s="80"/>
      <c r="U448" s="80"/>
      <c r="V448" s="80"/>
      <c r="W448" s="80"/>
      <c r="X448" s="80"/>
      <c r="Y448" s="80"/>
      <c r="Z448" s="80"/>
    </row>
    <row r="449" spans="1:26" ht="18" customHeight="1">
      <c r="A449" s="15"/>
      <c r="B449" s="2152" t="s">
        <v>2619</v>
      </c>
      <c r="C449" s="1952"/>
      <c r="D449" s="2151" t="s">
        <v>2620</v>
      </c>
      <c r="E449" s="2075"/>
      <c r="F449" s="2075"/>
      <c r="G449" s="2051"/>
      <c r="H449" s="80"/>
      <c r="I449" s="80"/>
      <c r="J449" s="80"/>
      <c r="K449" s="80"/>
      <c r="L449" s="80"/>
      <c r="M449" s="80"/>
      <c r="N449" s="80"/>
      <c r="O449" s="80"/>
      <c r="P449" s="80"/>
      <c r="Q449" s="80"/>
      <c r="R449" s="80"/>
      <c r="S449" s="80"/>
      <c r="T449" s="80"/>
      <c r="U449" s="80"/>
      <c r="V449" s="80"/>
      <c r="W449" s="80"/>
      <c r="X449" s="80"/>
      <c r="Y449" s="80"/>
      <c r="Z449" s="80"/>
    </row>
    <row r="450" spans="1:26" ht="15.75" customHeight="1">
      <c r="A450" s="15"/>
      <c r="B450" s="2147" t="s">
        <v>251</v>
      </c>
      <c r="C450" s="2051"/>
      <c r="D450" s="2147" t="s">
        <v>2621</v>
      </c>
      <c r="E450" s="2075"/>
      <c r="F450" s="2075"/>
      <c r="G450" s="2051"/>
      <c r="H450" s="80"/>
      <c r="I450" s="80"/>
      <c r="J450" s="80"/>
      <c r="K450" s="80"/>
      <c r="L450" s="80"/>
      <c r="M450" s="80"/>
      <c r="N450" s="80"/>
      <c r="O450" s="80"/>
      <c r="P450" s="80"/>
      <c r="Q450" s="80"/>
      <c r="R450" s="80"/>
      <c r="S450" s="80"/>
      <c r="T450" s="80"/>
      <c r="U450" s="80"/>
      <c r="V450" s="80"/>
      <c r="W450" s="80"/>
      <c r="X450" s="80"/>
      <c r="Y450" s="80"/>
      <c r="Z450" s="80"/>
    </row>
    <row r="451" spans="1:26" ht="18" hidden="1" customHeight="1">
      <c r="A451" s="15"/>
      <c r="B451" s="2149"/>
      <c r="C451" s="1998"/>
      <c r="D451" s="2149"/>
      <c r="E451" s="1941"/>
      <c r="F451" s="1941"/>
      <c r="G451" s="1998"/>
      <c r="H451" s="80"/>
      <c r="I451" s="80"/>
      <c r="J451" s="80"/>
      <c r="K451" s="80"/>
      <c r="L451" s="80"/>
      <c r="M451" s="80"/>
      <c r="N451" s="80"/>
      <c r="O451" s="80"/>
      <c r="P451" s="80"/>
      <c r="Q451" s="80"/>
      <c r="R451" s="80"/>
      <c r="S451" s="80"/>
      <c r="T451" s="80"/>
      <c r="U451" s="80"/>
      <c r="V451" s="80"/>
      <c r="W451" s="80"/>
      <c r="X451" s="80"/>
      <c r="Y451" s="80"/>
      <c r="Z451" s="80"/>
    </row>
    <row r="452" spans="1:26" ht="18" customHeight="1">
      <c r="A452" s="15"/>
      <c r="B452" s="2149"/>
      <c r="C452" s="1998"/>
      <c r="D452" s="1997" t="s">
        <v>2622</v>
      </c>
      <c r="E452" s="1941"/>
      <c r="F452" s="1941"/>
      <c r="G452" s="1998"/>
      <c r="H452" s="80"/>
      <c r="I452" s="80"/>
      <c r="J452" s="80"/>
      <c r="K452" s="80"/>
      <c r="L452" s="80"/>
      <c r="M452" s="80"/>
      <c r="N452" s="80"/>
      <c r="O452" s="80"/>
      <c r="P452" s="80"/>
      <c r="Q452" s="80"/>
      <c r="R452" s="80"/>
      <c r="S452" s="80"/>
      <c r="T452" s="80"/>
      <c r="U452" s="80"/>
      <c r="V452" s="80"/>
      <c r="W452" s="80"/>
      <c r="X452" s="80"/>
      <c r="Y452" s="80"/>
      <c r="Z452" s="80"/>
    </row>
    <row r="453" spans="1:26" ht="9" customHeight="1">
      <c r="A453" s="15"/>
      <c r="B453" s="2149"/>
      <c r="C453" s="1998"/>
      <c r="D453" s="2149"/>
      <c r="E453" s="1941"/>
      <c r="F453" s="1941"/>
      <c r="G453" s="1998"/>
      <c r="H453" s="80"/>
      <c r="I453" s="80"/>
      <c r="J453" s="80"/>
      <c r="K453" s="80"/>
      <c r="L453" s="80"/>
      <c r="M453" s="80"/>
      <c r="N453" s="80"/>
      <c r="O453" s="80"/>
      <c r="P453" s="80"/>
      <c r="Q453" s="80"/>
      <c r="R453" s="80"/>
      <c r="S453" s="80"/>
      <c r="T453" s="80"/>
      <c r="U453" s="80"/>
      <c r="V453" s="80"/>
      <c r="W453" s="80"/>
      <c r="X453" s="80"/>
      <c r="Y453" s="80"/>
      <c r="Z453" s="80"/>
    </row>
    <row r="454" spans="1:26" ht="18" customHeight="1">
      <c r="A454" s="15"/>
      <c r="B454" s="2149"/>
      <c r="C454" s="1998"/>
      <c r="D454" s="1997" t="s">
        <v>2623</v>
      </c>
      <c r="E454" s="1941"/>
      <c r="F454" s="1941"/>
      <c r="G454" s="1998"/>
      <c r="H454" s="80"/>
      <c r="I454" s="80"/>
      <c r="J454" s="80"/>
      <c r="K454" s="80"/>
      <c r="L454" s="80"/>
      <c r="M454" s="80"/>
      <c r="N454" s="80"/>
      <c r="O454" s="80"/>
      <c r="P454" s="80"/>
      <c r="Q454" s="80"/>
      <c r="R454" s="80"/>
      <c r="S454" s="80"/>
      <c r="T454" s="80"/>
      <c r="U454" s="80"/>
      <c r="V454" s="80"/>
      <c r="W454" s="80"/>
      <c r="X454" s="80"/>
      <c r="Y454" s="80"/>
      <c r="Z454" s="80"/>
    </row>
    <row r="455" spans="1:26" ht="10.5" customHeight="1">
      <c r="A455" s="15"/>
      <c r="B455" s="2149"/>
      <c r="C455" s="1998"/>
      <c r="D455" s="2149"/>
      <c r="E455" s="1941"/>
      <c r="F455" s="1941"/>
      <c r="G455" s="1998"/>
      <c r="H455" s="80"/>
      <c r="I455" s="80"/>
      <c r="J455" s="80"/>
      <c r="K455" s="80"/>
      <c r="L455" s="80"/>
      <c r="M455" s="80"/>
      <c r="N455" s="80"/>
      <c r="O455" s="80"/>
      <c r="P455" s="80"/>
      <c r="Q455" s="80"/>
      <c r="R455" s="80"/>
      <c r="S455" s="80"/>
      <c r="T455" s="80"/>
      <c r="U455" s="80"/>
      <c r="V455" s="80"/>
      <c r="W455" s="80"/>
      <c r="X455" s="80"/>
      <c r="Y455" s="80"/>
      <c r="Z455" s="80"/>
    </row>
    <row r="456" spans="1:26" ht="18" customHeight="1">
      <c r="A456" s="15"/>
      <c r="B456" s="2149"/>
      <c r="C456" s="1998"/>
      <c r="D456" s="1997" t="s">
        <v>2624</v>
      </c>
      <c r="E456" s="1941"/>
      <c r="F456" s="1941"/>
      <c r="G456" s="1998"/>
      <c r="H456" s="80"/>
      <c r="I456" s="80"/>
      <c r="J456" s="80"/>
      <c r="K456" s="80"/>
      <c r="L456" s="80"/>
      <c r="M456" s="80"/>
      <c r="N456" s="80"/>
      <c r="O456" s="80"/>
      <c r="P456" s="80"/>
      <c r="Q456" s="80"/>
      <c r="R456" s="80"/>
      <c r="S456" s="80"/>
      <c r="T456" s="80"/>
      <c r="U456" s="80"/>
      <c r="V456" s="80"/>
      <c r="W456" s="80"/>
      <c r="X456" s="80"/>
      <c r="Y456" s="80"/>
      <c r="Z456" s="80"/>
    </row>
    <row r="457" spans="1:26" ht="31.5" customHeight="1">
      <c r="A457" s="15"/>
      <c r="B457" s="2052"/>
      <c r="C457" s="2053"/>
      <c r="D457" s="2149"/>
      <c r="E457" s="1941"/>
      <c r="F457" s="1941"/>
      <c r="G457" s="1998"/>
      <c r="H457" s="80"/>
      <c r="I457" s="80"/>
      <c r="J457" s="80"/>
      <c r="K457" s="80"/>
      <c r="L457" s="80"/>
      <c r="M457" s="80"/>
      <c r="N457" s="80"/>
      <c r="O457" s="80"/>
      <c r="P457" s="80"/>
      <c r="Q457" s="80"/>
      <c r="R457" s="80"/>
      <c r="S457" s="80"/>
      <c r="T457" s="80"/>
      <c r="U457" s="80"/>
      <c r="V457" s="80"/>
      <c r="W457" s="80"/>
      <c r="X457" s="80"/>
      <c r="Y457" s="80"/>
      <c r="Z457" s="80"/>
    </row>
    <row r="458" spans="1:26" ht="18" customHeight="1">
      <c r="A458" s="15"/>
      <c r="B458" s="2146"/>
      <c r="C458" s="2075"/>
      <c r="D458" s="2147" t="s">
        <v>2625</v>
      </c>
      <c r="E458" s="2075"/>
      <c r="F458" s="2075"/>
      <c r="G458" s="2051"/>
      <c r="H458" s="80"/>
      <c r="I458" s="80"/>
      <c r="J458" s="80"/>
      <c r="K458" s="80"/>
      <c r="L458" s="80"/>
      <c r="M458" s="80"/>
      <c r="N458" s="80"/>
      <c r="O458" s="80"/>
      <c r="P458" s="80"/>
      <c r="Q458" s="80"/>
      <c r="R458" s="80"/>
      <c r="S458" s="80"/>
      <c r="T458" s="80"/>
      <c r="U458" s="80"/>
      <c r="V458" s="80"/>
      <c r="W458" s="80"/>
      <c r="X458" s="80"/>
      <c r="Y458" s="80"/>
      <c r="Z458" s="80"/>
    </row>
    <row r="459" spans="1:26" ht="18" customHeight="1">
      <c r="A459" s="15"/>
      <c r="B459" s="2052"/>
      <c r="C459" s="2138"/>
      <c r="D459" s="1997" t="s">
        <v>2626</v>
      </c>
      <c r="E459" s="1941"/>
      <c r="F459" s="1941"/>
      <c r="G459" s="1998"/>
      <c r="H459" s="80"/>
      <c r="I459" s="80"/>
      <c r="J459" s="80"/>
      <c r="K459" s="80"/>
      <c r="L459" s="80"/>
      <c r="M459" s="80"/>
      <c r="N459" s="80"/>
      <c r="O459" s="80"/>
      <c r="P459" s="80"/>
      <c r="Q459" s="80"/>
      <c r="R459" s="80"/>
      <c r="S459" s="80"/>
      <c r="T459" s="80"/>
      <c r="U459" s="80"/>
      <c r="V459" s="80"/>
      <c r="W459" s="80"/>
      <c r="X459" s="80"/>
      <c r="Y459" s="80"/>
      <c r="Z459" s="80"/>
    </row>
    <row r="460" spans="1:26" ht="18" customHeight="1">
      <c r="A460" s="15"/>
      <c r="B460" s="2146"/>
      <c r="C460" s="2075"/>
      <c r="D460" s="2147" t="s">
        <v>2627</v>
      </c>
      <c r="E460" s="2075"/>
      <c r="F460" s="2075"/>
      <c r="G460" s="2051"/>
      <c r="H460" s="80"/>
      <c r="I460" s="80"/>
      <c r="J460" s="80"/>
      <c r="K460" s="80"/>
      <c r="L460" s="80"/>
      <c r="M460" s="80"/>
      <c r="N460" s="80"/>
      <c r="O460" s="80"/>
      <c r="P460" s="80"/>
      <c r="Q460" s="80"/>
      <c r="R460" s="80"/>
      <c r="S460" s="80"/>
      <c r="T460" s="80"/>
      <c r="U460" s="80"/>
      <c r="V460" s="80"/>
      <c r="W460" s="80"/>
      <c r="X460" s="80"/>
      <c r="Y460" s="80"/>
      <c r="Z460" s="80"/>
    </row>
    <row r="461" spans="1:26" ht="18" customHeight="1">
      <c r="A461" s="15"/>
      <c r="B461" s="2149"/>
      <c r="C461" s="1941"/>
      <c r="D461" s="1997" t="s">
        <v>2628</v>
      </c>
      <c r="E461" s="1941"/>
      <c r="F461" s="1941"/>
      <c r="G461" s="1998"/>
      <c r="H461" s="80"/>
      <c r="I461" s="80"/>
      <c r="J461" s="80"/>
      <c r="K461" s="80"/>
      <c r="L461" s="80"/>
      <c r="M461" s="80"/>
      <c r="N461" s="80"/>
      <c r="O461" s="80"/>
      <c r="P461" s="80"/>
      <c r="Q461" s="80"/>
      <c r="R461" s="80"/>
      <c r="S461" s="80"/>
      <c r="T461" s="80"/>
      <c r="U461" s="80"/>
      <c r="V461" s="80"/>
      <c r="W461" s="80"/>
      <c r="X461" s="80"/>
      <c r="Y461" s="80"/>
      <c r="Z461" s="80"/>
    </row>
    <row r="462" spans="1:26" ht="36" customHeight="1">
      <c r="A462" s="15"/>
      <c r="B462" s="2149"/>
      <c r="C462" s="1941"/>
      <c r="D462" s="2149"/>
      <c r="E462" s="1941"/>
      <c r="F462" s="1941"/>
      <c r="G462" s="1998"/>
      <c r="H462" s="80"/>
      <c r="I462" s="80"/>
      <c r="J462" s="80"/>
      <c r="K462" s="80"/>
      <c r="L462" s="80"/>
      <c r="M462" s="80"/>
      <c r="N462" s="80"/>
      <c r="O462" s="80"/>
      <c r="P462" s="80"/>
      <c r="Q462" s="80"/>
      <c r="R462" s="80"/>
      <c r="S462" s="80"/>
      <c r="T462" s="80"/>
      <c r="U462" s="80"/>
      <c r="V462" s="80"/>
      <c r="W462" s="80"/>
      <c r="X462" s="80"/>
      <c r="Y462" s="80"/>
      <c r="Z462" s="80"/>
    </row>
    <row r="463" spans="1:26" ht="18" customHeight="1">
      <c r="A463" s="15"/>
      <c r="B463" s="2149"/>
      <c r="C463" s="1941"/>
      <c r="D463" s="1997" t="s">
        <v>2629</v>
      </c>
      <c r="E463" s="1941"/>
      <c r="F463" s="1941"/>
      <c r="G463" s="1998"/>
      <c r="H463" s="80"/>
      <c r="I463" s="80"/>
      <c r="J463" s="80"/>
      <c r="K463" s="80"/>
      <c r="L463" s="80"/>
      <c r="M463" s="80"/>
      <c r="N463" s="80"/>
      <c r="O463" s="80"/>
      <c r="P463" s="80"/>
      <c r="Q463" s="80"/>
      <c r="R463" s="80"/>
      <c r="S463" s="80"/>
      <c r="T463" s="80"/>
      <c r="U463" s="80"/>
      <c r="V463" s="80"/>
      <c r="W463" s="80"/>
      <c r="X463" s="80"/>
      <c r="Y463" s="80"/>
      <c r="Z463" s="80"/>
    </row>
    <row r="464" spans="1:26" ht="22.5" customHeight="1">
      <c r="A464" s="15"/>
      <c r="B464" s="2052"/>
      <c r="C464" s="2138"/>
      <c r="D464" s="2052"/>
      <c r="E464" s="2138"/>
      <c r="F464" s="2138"/>
      <c r="G464" s="2053"/>
      <c r="H464" s="80"/>
      <c r="I464" s="80"/>
      <c r="J464" s="80"/>
      <c r="K464" s="80"/>
      <c r="L464" s="80"/>
      <c r="M464" s="80"/>
      <c r="N464" s="80"/>
      <c r="O464" s="80"/>
      <c r="P464" s="80"/>
      <c r="Q464" s="80"/>
      <c r="R464" s="80"/>
      <c r="S464" s="80"/>
      <c r="T464" s="80"/>
      <c r="U464" s="80"/>
      <c r="V464" s="80"/>
      <c r="W464" s="80"/>
      <c r="X464" s="80"/>
      <c r="Y464" s="80"/>
      <c r="Z464" s="80"/>
    </row>
    <row r="465" spans="1:26" ht="18" customHeight="1">
      <c r="A465" s="15"/>
      <c r="B465" s="2150" t="s">
        <v>255</v>
      </c>
      <c r="C465" s="1952"/>
      <c r="D465" s="1997" t="s">
        <v>2630</v>
      </c>
      <c r="E465" s="1941"/>
      <c r="F465" s="1941"/>
      <c r="G465" s="1998"/>
      <c r="H465" s="80"/>
      <c r="I465" s="80"/>
      <c r="J465" s="80"/>
      <c r="K465" s="80"/>
      <c r="L465" s="80"/>
      <c r="M465" s="80"/>
      <c r="N465" s="80"/>
      <c r="O465" s="80"/>
      <c r="P465" s="80"/>
      <c r="Q465" s="80"/>
      <c r="R465" s="80"/>
      <c r="S465" s="80"/>
      <c r="T465" s="80"/>
      <c r="U465" s="80"/>
      <c r="V465" s="80"/>
      <c r="W465" s="80"/>
      <c r="X465" s="80"/>
      <c r="Y465" s="80"/>
      <c r="Z465" s="80"/>
    </row>
    <row r="466" spans="1:26" ht="15.75" customHeight="1">
      <c r="A466" s="15"/>
      <c r="B466" s="2147" t="s">
        <v>2631</v>
      </c>
      <c r="C466" s="2051"/>
      <c r="D466" s="2147" t="s">
        <v>2632</v>
      </c>
      <c r="E466" s="2075"/>
      <c r="F466" s="2075"/>
      <c r="G466" s="2051"/>
      <c r="H466" s="80"/>
      <c r="I466" s="80"/>
      <c r="J466" s="80"/>
      <c r="K466" s="80"/>
      <c r="L466" s="80"/>
      <c r="M466" s="80"/>
      <c r="N466" s="80"/>
      <c r="O466" s="80"/>
      <c r="P466" s="80"/>
      <c r="Q466" s="80"/>
      <c r="R466" s="80"/>
      <c r="S466" s="80"/>
      <c r="T466" s="80"/>
      <c r="U466" s="80"/>
      <c r="V466" s="80"/>
      <c r="W466" s="80"/>
      <c r="X466" s="80"/>
      <c r="Y466" s="80"/>
      <c r="Z466" s="80"/>
    </row>
    <row r="467" spans="1:26" ht="53.25" customHeight="1">
      <c r="A467" s="15"/>
      <c r="B467" s="2149"/>
      <c r="C467" s="1998"/>
      <c r="D467" s="1997" t="s">
        <v>2633</v>
      </c>
      <c r="E467" s="1941"/>
      <c r="F467" s="1941"/>
      <c r="G467" s="1998"/>
      <c r="H467" s="80"/>
      <c r="I467" s="80"/>
      <c r="J467" s="80"/>
      <c r="K467" s="80"/>
      <c r="L467" s="80"/>
      <c r="M467" s="80"/>
      <c r="N467" s="80"/>
      <c r="O467" s="80"/>
      <c r="P467" s="80"/>
      <c r="Q467" s="80"/>
      <c r="R467" s="80"/>
      <c r="S467" s="80"/>
      <c r="T467" s="80"/>
      <c r="U467" s="80"/>
      <c r="V467" s="80"/>
      <c r="W467" s="80"/>
      <c r="X467" s="80"/>
      <c r="Y467" s="80"/>
      <c r="Z467" s="80"/>
    </row>
    <row r="468" spans="1:26" ht="44.25" customHeight="1">
      <c r="A468" s="15"/>
      <c r="B468" s="2052"/>
      <c r="C468" s="2053"/>
      <c r="D468" s="1997" t="s">
        <v>2634</v>
      </c>
      <c r="E468" s="1941"/>
      <c r="F468" s="1941"/>
      <c r="G468" s="1998"/>
      <c r="H468" s="80"/>
      <c r="I468" s="80"/>
      <c r="J468" s="80"/>
      <c r="K468" s="80"/>
      <c r="L468" s="80"/>
      <c r="M468" s="80"/>
      <c r="N468" s="80"/>
      <c r="O468" s="80"/>
      <c r="P468" s="80"/>
      <c r="Q468" s="80"/>
      <c r="R468" s="80"/>
      <c r="S468" s="80"/>
      <c r="T468" s="80"/>
      <c r="U468" s="80"/>
      <c r="V468" s="80"/>
      <c r="W468" s="80"/>
      <c r="X468" s="80"/>
      <c r="Y468" s="80"/>
      <c r="Z468" s="80"/>
    </row>
    <row r="469" spans="1:26" ht="18" customHeight="1">
      <c r="A469" s="15"/>
      <c r="B469" s="2146"/>
      <c r="C469" s="2051"/>
      <c r="D469" s="2147" t="s">
        <v>2635</v>
      </c>
      <c r="E469" s="2075"/>
      <c r="F469" s="2075"/>
      <c r="G469" s="2051"/>
      <c r="H469" s="80"/>
      <c r="I469" s="80"/>
      <c r="J469" s="80"/>
      <c r="K469" s="80"/>
      <c r="L469" s="80"/>
      <c r="M469" s="80"/>
      <c r="N469" s="80"/>
      <c r="O469" s="80"/>
      <c r="P469" s="80"/>
      <c r="Q469" s="80"/>
      <c r="R469" s="80"/>
      <c r="S469" s="80"/>
      <c r="T469" s="80"/>
      <c r="U469" s="80"/>
      <c r="V469" s="80"/>
      <c r="W469" s="80"/>
      <c r="X469" s="80"/>
      <c r="Y469" s="80"/>
      <c r="Z469" s="80"/>
    </row>
    <row r="470" spans="1:26" ht="31.5" customHeight="1">
      <c r="A470" s="15"/>
      <c r="B470" s="2052"/>
      <c r="C470" s="2053"/>
      <c r="D470" s="1997" t="s">
        <v>2636</v>
      </c>
      <c r="E470" s="1941"/>
      <c r="F470" s="1941"/>
      <c r="G470" s="1998"/>
      <c r="H470" s="80"/>
      <c r="I470" s="80"/>
      <c r="J470" s="80"/>
      <c r="K470" s="80"/>
      <c r="L470" s="80"/>
      <c r="M470" s="80"/>
      <c r="N470" s="80"/>
      <c r="O470" s="80"/>
      <c r="P470" s="80"/>
      <c r="Q470" s="80"/>
      <c r="R470" s="80"/>
      <c r="S470" s="80"/>
      <c r="T470" s="80"/>
      <c r="U470" s="80"/>
      <c r="V470" s="80"/>
      <c r="W470" s="80"/>
      <c r="X470" s="80"/>
      <c r="Y470" s="80"/>
      <c r="Z470" s="80"/>
    </row>
    <row r="471" spans="1:26" ht="18" customHeight="1">
      <c r="A471" s="15"/>
      <c r="B471" s="2146"/>
      <c r="C471" s="2075"/>
      <c r="D471" s="2147" t="s">
        <v>2637</v>
      </c>
      <c r="E471" s="2075"/>
      <c r="F471" s="2075"/>
      <c r="G471" s="2051"/>
      <c r="H471" s="80"/>
      <c r="I471" s="80"/>
      <c r="J471" s="80"/>
      <c r="K471" s="80"/>
      <c r="L471" s="80"/>
      <c r="M471" s="80"/>
      <c r="N471" s="80"/>
      <c r="O471" s="80"/>
      <c r="P471" s="80"/>
      <c r="Q471" s="80"/>
      <c r="R471" s="80"/>
      <c r="S471" s="80"/>
      <c r="T471" s="80"/>
      <c r="U471" s="80"/>
      <c r="V471" s="80"/>
      <c r="W471" s="80"/>
      <c r="X471" s="80"/>
      <c r="Y471" s="80"/>
      <c r="Z471" s="80"/>
    </row>
    <row r="472" spans="1:26" ht="30.75" customHeight="1">
      <c r="A472" s="15"/>
      <c r="B472" s="2052"/>
      <c r="C472" s="2138"/>
      <c r="D472" s="2148" t="s">
        <v>2638</v>
      </c>
      <c r="E472" s="2138"/>
      <c r="F472" s="2138"/>
      <c r="G472" s="2053"/>
      <c r="H472" s="80"/>
      <c r="I472" s="80"/>
      <c r="J472" s="80"/>
      <c r="K472" s="80"/>
      <c r="L472" s="80"/>
      <c r="M472" s="80"/>
      <c r="N472" s="80"/>
      <c r="O472" s="80"/>
      <c r="P472" s="80"/>
      <c r="Q472" s="80"/>
      <c r="R472" s="80"/>
      <c r="S472" s="80"/>
      <c r="T472" s="80"/>
      <c r="U472" s="80"/>
      <c r="V472" s="80"/>
      <c r="W472" s="80"/>
      <c r="X472" s="80"/>
      <c r="Y472" s="80"/>
      <c r="Z472" s="80"/>
    </row>
    <row r="473" spans="1:26" ht="18" customHeight="1">
      <c r="A473" s="15"/>
      <c r="B473" s="2147" t="s">
        <v>284</v>
      </c>
      <c r="C473" s="2051"/>
      <c r="D473" s="2148" t="s">
        <v>2639</v>
      </c>
      <c r="E473" s="2138"/>
      <c r="F473" s="2138"/>
      <c r="G473" s="2053"/>
      <c r="H473" s="80"/>
      <c r="I473" s="80"/>
      <c r="J473" s="80"/>
      <c r="K473" s="80"/>
      <c r="L473" s="80"/>
      <c r="M473" s="80"/>
      <c r="N473" s="80"/>
      <c r="O473" s="80"/>
      <c r="P473" s="80"/>
      <c r="Q473" s="80"/>
      <c r="R473" s="80"/>
      <c r="S473" s="80"/>
      <c r="T473" s="80"/>
      <c r="U473" s="80"/>
      <c r="V473" s="80"/>
      <c r="W473" s="80"/>
      <c r="X473" s="80"/>
      <c r="Y473" s="80"/>
      <c r="Z473" s="80"/>
    </row>
    <row r="474" spans="1:26" ht="29.25" customHeight="1">
      <c r="A474" s="15"/>
      <c r="B474" s="2052"/>
      <c r="C474" s="2053"/>
      <c r="D474" s="2147" t="s">
        <v>2638</v>
      </c>
      <c r="E474" s="2075"/>
      <c r="F474" s="2075"/>
      <c r="G474" s="2051"/>
      <c r="H474" s="80"/>
      <c r="I474" s="80"/>
      <c r="J474" s="80"/>
      <c r="K474" s="80"/>
      <c r="L474" s="80"/>
      <c r="M474" s="80"/>
      <c r="N474" s="80"/>
      <c r="O474" s="80"/>
      <c r="P474" s="80"/>
      <c r="Q474" s="80"/>
      <c r="R474" s="80"/>
      <c r="S474" s="80"/>
      <c r="T474" s="80"/>
      <c r="U474" s="80"/>
      <c r="V474" s="80"/>
      <c r="W474" s="80"/>
      <c r="X474" s="80"/>
      <c r="Y474" s="80"/>
      <c r="Z474" s="80"/>
    </row>
    <row r="475" spans="1:26" ht="18" customHeight="1">
      <c r="A475" s="15"/>
      <c r="B475" s="2146"/>
      <c r="C475" s="2051"/>
      <c r="D475" s="2147" t="s">
        <v>2640</v>
      </c>
      <c r="E475" s="2075"/>
      <c r="F475" s="2075"/>
      <c r="G475" s="2051"/>
      <c r="H475" s="80"/>
      <c r="I475" s="80"/>
      <c r="J475" s="80"/>
      <c r="K475" s="80"/>
      <c r="L475" s="80"/>
      <c r="M475" s="80"/>
      <c r="N475" s="80"/>
      <c r="O475" s="80"/>
      <c r="P475" s="80"/>
      <c r="Q475" s="80"/>
      <c r="R475" s="80"/>
      <c r="S475" s="80"/>
      <c r="T475" s="80"/>
      <c r="U475" s="80"/>
      <c r="V475" s="80"/>
      <c r="W475" s="80"/>
      <c r="X475" s="80"/>
      <c r="Y475" s="80"/>
      <c r="Z475" s="80"/>
    </row>
    <row r="476" spans="1:26" ht="27" customHeight="1">
      <c r="A476" s="15"/>
      <c r="B476" s="2052"/>
      <c r="C476" s="2053"/>
      <c r="D476" s="2148" t="s">
        <v>2638</v>
      </c>
      <c r="E476" s="2138"/>
      <c r="F476" s="2138"/>
      <c r="G476" s="2053"/>
      <c r="H476" s="80"/>
      <c r="I476" s="80"/>
      <c r="J476" s="80"/>
      <c r="K476" s="80"/>
      <c r="L476" s="80"/>
      <c r="M476" s="80"/>
      <c r="N476" s="80"/>
      <c r="O476" s="80"/>
      <c r="P476" s="80"/>
      <c r="Q476" s="80"/>
      <c r="R476" s="80"/>
      <c r="S476" s="80"/>
      <c r="T476" s="80"/>
      <c r="U476" s="80"/>
      <c r="V476" s="80"/>
      <c r="W476" s="80"/>
      <c r="X476" s="80"/>
      <c r="Y476" s="80"/>
      <c r="Z476" s="80"/>
    </row>
    <row r="477" spans="1:26" ht="18" customHeight="1">
      <c r="A477" s="15"/>
      <c r="B477" s="80"/>
      <c r="C477" s="80"/>
      <c r="D477" s="80"/>
      <c r="E477" s="96"/>
      <c r="F477" s="96"/>
      <c r="G477" s="96"/>
      <c r="H477" s="80"/>
      <c r="I477" s="80"/>
      <c r="J477" s="80"/>
      <c r="K477" s="80"/>
      <c r="L477" s="80"/>
      <c r="M477" s="80"/>
      <c r="N477" s="80"/>
      <c r="O477" s="80"/>
      <c r="P477" s="80"/>
      <c r="Q477" s="80"/>
      <c r="R477" s="80"/>
      <c r="S477" s="80"/>
      <c r="T477" s="80"/>
      <c r="U477" s="80"/>
      <c r="V477" s="80"/>
      <c r="W477" s="80"/>
      <c r="X477" s="80"/>
      <c r="Y477" s="80"/>
      <c r="Z477" s="80"/>
    </row>
    <row r="478" spans="1:26" ht="15.75" customHeight="1">
      <c r="A478" s="76" t="s">
        <v>591</v>
      </c>
      <c r="B478" s="77"/>
      <c r="C478" s="77"/>
      <c r="D478" s="77"/>
      <c r="E478" s="78"/>
      <c r="F478" s="78"/>
      <c r="G478" s="78"/>
      <c r="H478" s="80"/>
      <c r="I478" s="80"/>
      <c r="J478" s="80"/>
      <c r="K478" s="80"/>
      <c r="L478" s="80"/>
      <c r="M478" s="80"/>
      <c r="N478" s="80"/>
      <c r="O478" s="80"/>
      <c r="P478" s="80"/>
      <c r="Q478" s="80"/>
      <c r="R478" s="80"/>
      <c r="S478" s="80"/>
      <c r="T478" s="80"/>
      <c r="U478" s="80"/>
      <c r="V478" s="80"/>
      <c r="W478" s="80"/>
      <c r="X478" s="80"/>
      <c r="Y478" s="80"/>
      <c r="Z478" s="80"/>
    </row>
    <row r="479" spans="1:26" ht="18" customHeight="1">
      <c r="A479" s="15"/>
      <c r="B479" s="80"/>
      <c r="C479" s="80"/>
      <c r="D479" s="80"/>
      <c r="E479" s="96"/>
      <c r="F479" s="96"/>
      <c r="G479" s="96"/>
      <c r="H479" s="80"/>
      <c r="I479" s="80"/>
      <c r="J479" s="80"/>
      <c r="K479" s="80"/>
      <c r="L479" s="80"/>
      <c r="M479" s="80"/>
      <c r="N479" s="80"/>
      <c r="O479" s="80"/>
      <c r="P479" s="80"/>
      <c r="Q479" s="80"/>
      <c r="R479" s="80"/>
      <c r="S479" s="80"/>
      <c r="T479" s="80"/>
      <c r="U479" s="80"/>
      <c r="V479" s="80"/>
      <c r="W479" s="80"/>
      <c r="X479" s="80"/>
      <c r="Y479" s="80"/>
      <c r="Z479" s="80"/>
    </row>
    <row r="480" spans="1:26" ht="29.25" customHeight="1">
      <c r="A480" s="15"/>
      <c r="B480" s="1995" t="s">
        <v>2641</v>
      </c>
      <c r="C480" s="1949"/>
      <c r="D480" s="1949"/>
      <c r="E480" s="1949"/>
      <c r="F480" s="1949"/>
      <c r="G480" s="1950"/>
      <c r="H480" s="80"/>
      <c r="I480" s="80"/>
      <c r="J480" s="80"/>
      <c r="K480" s="80"/>
      <c r="L480" s="80"/>
      <c r="M480" s="80"/>
      <c r="N480" s="80"/>
      <c r="O480" s="80"/>
      <c r="P480" s="80"/>
      <c r="Q480" s="80"/>
      <c r="R480" s="80"/>
      <c r="S480" s="80"/>
      <c r="T480" s="80"/>
      <c r="U480" s="80"/>
      <c r="V480" s="80"/>
      <c r="W480" s="80"/>
      <c r="X480" s="80"/>
      <c r="Y480" s="80"/>
      <c r="Z480" s="80"/>
    </row>
    <row r="481" spans="1:26" ht="18" customHeight="1">
      <c r="A481" s="15"/>
      <c r="B481" s="80"/>
      <c r="C481" s="80"/>
      <c r="D481" s="80"/>
      <c r="E481" s="96"/>
      <c r="F481" s="96"/>
      <c r="G481" s="96"/>
      <c r="H481" s="80"/>
      <c r="I481" s="80"/>
      <c r="J481" s="80"/>
      <c r="K481" s="80"/>
      <c r="L481" s="80"/>
      <c r="M481" s="80"/>
      <c r="N481" s="80"/>
      <c r="O481" s="80"/>
      <c r="P481" s="80"/>
      <c r="Q481" s="80"/>
      <c r="R481" s="80"/>
      <c r="S481" s="80"/>
      <c r="T481" s="80"/>
      <c r="U481" s="80"/>
      <c r="V481" s="80"/>
      <c r="W481" s="80"/>
      <c r="X481" s="80"/>
      <c r="Y481" s="80"/>
      <c r="Z481" s="80"/>
    </row>
    <row r="482" spans="1:26" ht="24.75" customHeight="1">
      <c r="A482" s="15"/>
      <c r="B482" s="1995" t="s">
        <v>2642</v>
      </c>
      <c r="C482" s="1949"/>
      <c r="D482" s="1949"/>
      <c r="E482" s="1949"/>
      <c r="F482" s="1949"/>
      <c r="G482" s="1950"/>
      <c r="H482" s="80"/>
      <c r="I482" s="80"/>
      <c r="J482" s="80"/>
      <c r="K482" s="80"/>
      <c r="L482" s="80"/>
      <c r="M482" s="80"/>
      <c r="N482" s="80"/>
      <c r="O482" s="80"/>
      <c r="P482" s="80"/>
      <c r="Q482" s="80"/>
      <c r="R482" s="80"/>
      <c r="S482" s="80"/>
      <c r="T482" s="80"/>
      <c r="U482" s="80"/>
      <c r="V482" s="80"/>
      <c r="W482" s="80"/>
      <c r="X482" s="80"/>
      <c r="Y482" s="80"/>
      <c r="Z482" s="80"/>
    </row>
    <row r="483" spans="1:26" ht="18" customHeight="1">
      <c r="A483" s="15"/>
      <c r="B483" s="80"/>
      <c r="C483" s="80"/>
      <c r="D483" s="80"/>
      <c r="E483" s="96"/>
      <c r="F483" s="96"/>
      <c r="G483" s="96"/>
      <c r="H483" s="80"/>
      <c r="I483" s="80"/>
      <c r="J483" s="80"/>
      <c r="K483" s="80"/>
      <c r="L483" s="80"/>
      <c r="M483" s="80"/>
      <c r="N483" s="80"/>
      <c r="O483" s="80"/>
      <c r="P483" s="80"/>
      <c r="Q483" s="80"/>
      <c r="R483" s="80"/>
      <c r="S483" s="80"/>
      <c r="T483" s="80"/>
      <c r="U483" s="80"/>
      <c r="V483" s="80"/>
      <c r="W483" s="80"/>
      <c r="X483" s="80"/>
      <c r="Y483" s="80"/>
      <c r="Z483" s="80"/>
    </row>
    <row r="484" spans="1:26" ht="18" customHeight="1">
      <c r="A484" s="15"/>
      <c r="B484" s="1995" t="s">
        <v>2643</v>
      </c>
      <c r="C484" s="1949"/>
      <c r="D484" s="1949"/>
      <c r="E484" s="1949"/>
      <c r="F484" s="1949"/>
      <c r="G484" s="1950"/>
      <c r="H484" s="80"/>
      <c r="I484" s="80"/>
      <c r="J484" s="80"/>
      <c r="K484" s="80"/>
      <c r="L484" s="80"/>
      <c r="M484" s="80"/>
      <c r="N484" s="80"/>
      <c r="O484" s="80"/>
      <c r="P484" s="80"/>
      <c r="Q484" s="80"/>
      <c r="R484" s="80"/>
      <c r="S484" s="80"/>
      <c r="T484" s="80"/>
      <c r="U484" s="80"/>
      <c r="V484" s="80"/>
      <c r="W484" s="80"/>
      <c r="X484" s="80"/>
      <c r="Y484" s="80"/>
      <c r="Z484" s="80"/>
    </row>
    <row r="485" spans="1:26" ht="18" customHeight="1">
      <c r="A485" s="15"/>
      <c r="B485" s="80"/>
      <c r="C485" s="80"/>
      <c r="D485" s="80"/>
      <c r="E485" s="96"/>
      <c r="F485" s="96"/>
      <c r="G485" s="96"/>
      <c r="H485" s="80"/>
      <c r="I485" s="80"/>
      <c r="J485" s="80"/>
      <c r="K485" s="80"/>
      <c r="L485" s="80"/>
      <c r="M485" s="80"/>
      <c r="N485" s="80"/>
      <c r="O485" s="80"/>
      <c r="P485" s="80"/>
      <c r="Q485" s="80"/>
      <c r="R485" s="80"/>
      <c r="S485" s="80"/>
      <c r="T485" s="80"/>
      <c r="U485" s="80"/>
      <c r="V485" s="80"/>
      <c r="W485" s="80"/>
      <c r="X485" s="80"/>
      <c r="Y485" s="80"/>
      <c r="Z485" s="80"/>
    </row>
    <row r="486" spans="1:26" ht="18" customHeight="1">
      <c r="A486" s="15"/>
      <c r="B486" s="1995" t="s">
        <v>2644</v>
      </c>
      <c r="C486" s="1949"/>
      <c r="D486" s="1949"/>
      <c r="E486" s="1949"/>
      <c r="F486" s="1949"/>
      <c r="G486" s="1950"/>
      <c r="H486" s="80"/>
      <c r="I486" s="80"/>
      <c r="J486" s="80"/>
      <c r="K486" s="80"/>
      <c r="L486" s="80"/>
      <c r="M486" s="80"/>
      <c r="N486" s="80"/>
      <c r="O486" s="80"/>
      <c r="P486" s="80"/>
      <c r="Q486" s="80"/>
      <c r="R486" s="80"/>
      <c r="S486" s="80"/>
      <c r="T486" s="80"/>
      <c r="U486" s="80"/>
      <c r="V486" s="80"/>
      <c r="W486" s="80"/>
      <c r="X486" s="80"/>
      <c r="Y486" s="80"/>
      <c r="Z486" s="80"/>
    </row>
    <row r="487" spans="1:26" ht="18" customHeight="1">
      <c r="A487" s="15"/>
      <c r="B487" s="80"/>
      <c r="C487" s="80"/>
      <c r="D487" s="80"/>
      <c r="E487" s="96"/>
      <c r="F487" s="96"/>
      <c r="G487" s="96"/>
      <c r="H487" s="80"/>
      <c r="I487" s="80"/>
      <c r="J487" s="80"/>
      <c r="K487" s="80"/>
      <c r="L487" s="80"/>
      <c r="M487" s="80"/>
      <c r="N487" s="80"/>
      <c r="O487" s="80"/>
      <c r="P487" s="80"/>
      <c r="Q487" s="80"/>
      <c r="R487" s="80"/>
      <c r="S487" s="80"/>
      <c r="T487" s="80"/>
      <c r="U487" s="80"/>
      <c r="V487" s="80"/>
      <c r="W487" s="80"/>
      <c r="X487" s="80"/>
      <c r="Y487" s="80"/>
      <c r="Z487" s="80"/>
    </row>
    <row r="488" spans="1:26" ht="18" customHeight="1">
      <c r="A488" s="15"/>
      <c r="B488" s="1995" t="s">
        <v>2645</v>
      </c>
      <c r="C488" s="1949"/>
      <c r="D488" s="1949"/>
      <c r="E488" s="1949"/>
      <c r="F488" s="1949"/>
      <c r="G488" s="1950"/>
      <c r="H488" s="80"/>
      <c r="I488" s="80"/>
      <c r="J488" s="80"/>
      <c r="K488" s="80"/>
      <c r="L488" s="80"/>
      <c r="M488" s="80"/>
      <c r="N488" s="80"/>
      <c r="O488" s="80"/>
      <c r="P488" s="80"/>
      <c r="Q488" s="80"/>
      <c r="R488" s="80"/>
      <c r="S488" s="80"/>
      <c r="T488" s="80"/>
      <c r="U488" s="80"/>
      <c r="V488" s="80"/>
      <c r="W488" s="80"/>
      <c r="X488" s="80"/>
      <c r="Y488" s="80"/>
      <c r="Z488" s="80"/>
    </row>
    <row r="489" spans="1:26" ht="18" customHeight="1">
      <c r="A489" s="15"/>
      <c r="B489" s="80"/>
      <c r="C489" s="80"/>
      <c r="D489" s="80"/>
      <c r="E489" s="96"/>
      <c r="F489" s="96"/>
      <c r="G489" s="96"/>
      <c r="H489" s="80"/>
      <c r="I489" s="80"/>
      <c r="J489" s="80"/>
      <c r="K489" s="80"/>
      <c r="L489" s="80"/>
      <c r="M489" s="80"/>
      <c r="N489" s="80"/>
      <c r="O489" s="80"/>
      <c r="P489" s="80"/>
      <c r="Q489" s="80"/>
      <c r="R489" s="80"/>
      <c r="S489" s="80"/>
      <c r="T489" s="80"/>
      <c r="U489" s="80"/>
      <c r="V489" s="80"/>
      <c r="W489" s="80"/>
      <c r="X489" s="80"/>
      <c r="Y489" s="80"/>
      <c r="Z489" s="80"/>
    </row>
    <row r="490" spans="1:26" ht="27.75" customHeight="1">
      <c r="A490" s="15"/>
      <c r="B490" s="1995" t="s">
        <v>2646</v>
      </c>
      <c r="C490" s="1949"/>
      <c r="D490" s="1949"/>
      <c r="E490" s="1949"/>
      <c r="F490" s="1949"/>
      <c r="G490" s="1950"/>
      <c r="H490" s="80"/>
      <c r="I490" s="80"/>
      <c r="J490" s="80"/>
      <c r="K490" s="80"/>
      <c r="L490" s="80"/>
      <c r="M490" s="80"/>
      <c r="N490" s="80"/>
      <c r="O490" s="80"/>
      <c r="P490" s="80"/>
      <c r="Q490" s="80"/>
      <c r="R490" s="80"/>
      <c r="S490" s="80"/>
      <c r="T490" s="80"/>
      <c r="U490" s="80"/>
      <c r="V490" s="80"/>
      <c r="W490" s="80"/>
      <c r="X490" s="80"/>
      <c r="Y490" s="80"/>
      <c r="Z490" s="80"/>
    </row>
    <row r="491" spans="1:26" ht="18" customHeight="1">
      <c r="A491" s="15"/>
      <c r="B491" s="80"/>
      <c r="C491" s="80"/>
      <c r="D491" s="80"/>
      <c r="E491" s="96"/>
      <c r="F491" s="96"/>
      <c r="G491" s="96"/>
      <c r="H491" s="80"/>
      <c r="I491" s="80"/>
      <c r="J491" s="80"/>
      <c r="K491" s="80"/>
      <c r="L491" s="80"/>
      <c r="M491" s="80"/>
      <c r="N491" s="80"/>
      <c r="O491" s="80"/>
      <c r="P491" s="80"/>
      <c r="Q491" s="80"/>
      <c r="R491" s="80"/>
      <c r="S491" s="80"/>
      <c r="T491" s="80"/>
      <c r="U491" s="80"/>
      <c r="V491" s="80"/>
      <c r="W491" s="80"/>
      <c r="X491" s="80"/>
      <c r="Y491" s="80"/>
      <c r="Z491" s="80"/>
    </row>
    <row r="492" spans="1:26" ht="18" customHeight="1">
      <c r="A492" s="15"/>
      <c r="B492" s="1995" t="s">
        <v>2647</v>
      </c>
      <c r="C492" s="1949"/>
      <c r="D492" s="1949"/>
      <c r="E492" s="1949"/>
      <c r="F492" s="1949"/>
      <c r="G492" s="1950"/>
      <c r="H492" s="80"/>
      <c r="I492" s="80"/>
      <c r="J492" s="80"/>
      <c r="K492" s="80"/>
      <c r="L492" s="80"/>
      <c r="M492" s="80"/>
      <c r="N492" s="80"/>
      <c r="O492" s="80"/>
      <c r="P492" s="80"/>
      <c r="Q492" s="80"/>
      <c r="R492" s="80"/>
      <c r="S492" s="80"/>
      <c r="T492" s="80"/>
      <c r="U492" s="80"/>
      <c r="V492" s="80"/>
      <c r="W492" s="80"/>
      <c r="X492" s="80"/>
      <c r="Y492" s="80"/>
      <c r="Z492" s="80"/>
    </row>
    <row r="493" spans="1:26" ht="18" customHeight="1">
      <c r="A493" s="15"/>
      <c r="B493" s="80"/>
      <c r="C493" s="80"/>
      <c r="D493" s="80"/>
      <c r="E493" s="96"/>
      <c r="F493" s="96"/>
      <c r="G493" s="96"/>
      <c r="H493" s="80"/>
      <c r="I493" s="80"/>
      <c r="J493" s="80"/>
      <c r="K493" s="80"/>
      <c r="L493" s="80"/>
      <c r="M493" s="80"/>
      <c r="N493" s="80"/>
      <c r="O493" s="80"/>
      <c r="P493" s="80"/>
      <c r="Q493" s="80"/>
      <c r="R493" s="80"/>
      <c r="S493" s="80"/>
      <c r="T493" s="80"/>
      <c r="U493" s="80"/>
      <c r="V493" s="80"/>
      <c r="W493" s="80"/>
      <c r="X493" s="80"/>
      <c r="Y493" s="80"/>
      <c r="Z493" s="80"/>
    </row>
    <row r="494" spans="1:26" ht="27" customHeight="1">
      <c r="A494" s="15"/>
      <c r="B494" s="1995" t="s">
        <v>2648</v>
      </c>
      <c r="C494" s="1949"/>
      <c r="D494" s="1949"/>
      <c r="E494" s="1949"/>
      <c r="F494" s="1949"/>
      <c r="G494" s="1950"/>
      <c r="H494" s="80"/>
      <c r="I494" s="80"/>
      <c r="J494" s="80"/>
      <c r="K494" s="80"/>
      <c r="L494" s="80"/>
      <c r="M494" s="80"/>
      <c r="N494" s="80"/>
      <c r="O494" s="80"/>
      <c r="P494" s="80"/>
      <c r="Q494" s="80"/>
      <c r="R494" s="80"/>
      <c r="S494" s="80"/>
      <c r="T494" s="80"/>
      <c r="U494" s="80"/>
      <c r="V494" s="80"/>
      <c r="W494" s="80"/>
      <c r="X494" s="80"/>
      <c r="Y494" s="80"/>
      <c r="Z494" s="80"/>
    </row>
    <row r="495" spans="1:26" ht="18" customHeight="1">
      <c r="A495" s="15"/>
      <c r="B495" s="80"/>
      <c r="C495" s="80"/>
      <c r="D495" s="80"/>
      <c r="E495" s="96"/>
      <c r="F495" s="96"/>
      <c r="G495" s="96"/>
      <c r="H495" s="80"/>
      <c r="I495" s="80"/>
      <c r="J495" s="80"/>
      <c r="K495" s="80"/>
      <c r="L495" s="80"/>
      <c r="M495" s="80"/>
      <c r="N495" s="80"/>
      <c r="O495" s="80"/>
      <c r="P495" s="80"/>
      <c r="Q495" s="80"/>
      <c r="R495" s="80"/>
      <c r="S495" s="80"/>
      <c r="T495" s="80"/>
      <c r="U495" s="80"/>
      <c r="V495" s="80"/>
      <c r="W495" s="80"/>
      <c r="X495" s="80"/>
      <c r="Y495" s="80"/>
      <c r="Z495" s="80"/>
    </row>
    <row r="496" spans="1:26" ht="18" customHeight="1">
      <c r="A496" s="15"/>
      <c r="B496" s="1995" t="s">
        <v>2649</v>
      </c>
      <c r="C496" s="1949"/>
      <c r="D496" s="1949"/>
      <c r="E496" s="1949"/>
      <c r="F496" s="1949"/>
      <c r="G496" s="1950"/>
      <c r="H496" s="80"/>
      <c r="I496" s="80"/>
      <c r="J496" s="80"/>
      <c r="K496" s="80"/>
      <c r="L496" s="80"/>
      <c r="M496" s="80"/>
      <c r="N496" s="80"/>
      <c r="O496" s="80"/>
      <c r="P496" s="80"/>
      <c r="Q496" s="80"/>
      <c r="R496" s="80"/>
      <c r="S496" s="80"/>
      <c r="T496" s="80"/>
      <c r="U496" s="80"/>
      <c r="V496" s="80"/>
      <c r="W496" s="80"/>
      <c r="X496" s="80"/>
      <c r="Y496" s="80"/>
      <c r="Z496" s="80"/>
    </row>
    <row r="497" spans="1:26" ht="18" customHeight="1">
      <c r="A497" s="15"/>
      <c r="B497" s="80"/>
      <c r="C497" s="80"/>
      <c r="D497" s="80"/>
      <c r="E497" s="96"/>
      <c r="F497" s="96"/>
      <c r="G497" s="96"/>
      <c r="H497" s="80"/>
      <c r="I497" s="80"/>
      <c r="J497" s="80"/>
      <c r="K497" s="80"/>
      <c r="L497" s="80"/>
      <c r="M497" s="80"/>
      <c r="N497" s="80"/>
      <c r="O497" s="80"/>
      <c r="P497" s="80"/>
      <c r="Q497" s="80"/>
      <c r="R497" s="80"/>
      <c r="S497" s="80"/>
      <c r="T497" s="80"/>
      <c r="U497" s="80"/>
      <c r="V497" s="80"/>
      <c r="W497" s="80"/>
      <c r="X497" s="80"/>
      <c r="Y497" s="80"/>
      <c r="Z497" s="80"/>
    </row>
    <row r="498" spans="1:26" ht="18" customHeight="1">
      <c r="A498" s="15"/>
      <c r="B498" s="1995" t="s">
        <v>2650</v>
      </c>
      <c r="C498" s="1949"/>
      <c r="D498" s="1949"/>
      <c r="E498" s="1949"/>
      <c r="F498" s="1949"/>
      <c r="G498" s="1950"/>
      <c r="H498" s="80"/>
      <c r="I498" s="80"/>
      <c r="J498" s="80"/>
      <c r="K498" s="80"/>
      <c r="L498" s="80"/>
      <c r="M498" s="80"/>
      <c r="N498" s="80"/>
      <c r="O498" s="80"/>
      <c r="P498" s="80"/>
      <c r="Q498" s="80"/>
      <c r="R498" s="80"/>
      <c r="S498" s="80"/>
      <c r="T498" s="80"/>
      <c r="U498" s="80"/>
      <c r="V498" s="80"/>
      <c r="W498" s="80"/>
      <c r="X498" s="80"/>
      <c r="Y498" s="80"/>
      <c r="Z498" s="80"/>
    </row>
    <row r="499" spans="1:26" ht="18" customHeight="1">
      <c r="A499" s="15"/>
      <c r="B499" s="80"/>
      <c r="C499" s="80"/>
      <c r="D499" s="80"/>
      <c r="E499" s="96"/>
      <c r="F499" s="96"/>
      <c r="G499" s="96"/>
      <c r="H499" s="80"/>
      <c r="I499" s="80"/>
      <c r="J499" s="80"/>
      <c r="K499" s="80"/>
      <c r="L499" s="80"/>
      <c r="M499" s="80"/>
      <c r="N499" s="80"/>
      <c r="O499" s="80"/>
      <c r="P499" s="80"/>
      <c r="Q499" s="80"/>
      <c r="R499" s="80"/>
      <c r="S499" s="80"/>
      <c r="T499" s="80"/>
      <c r="U499" s="80"/>
      <c r="V499" s="80"/>
      <c r="W499" s="80"/>
      <c r="X499" s="80"/>
      <c r="Y499" s="80"/>
      <c r="Z499" s="80"/>
    </row>
    <row r="500" spans="1:26" ht="18" customHeight="1">
      <c r="A500" s="15"/>
      <c r="B500" s="1995" t="s">
        <v>2651</v>
      </c>
      <c r="C500" s="1949"/>
      <c r="D500" s="1949"/>
      <c r="E500" s="1949"/>
      <c r="F500" s="1949"/>
      <c r="G500" s="1950"/>
      <c r="H500" s="80"/>
      <c r="I500" s="80"/>
      <c r="J500" s="80"/>
      <c r="K500" s="80"/>
      <c r="L500" s="80"/>
      <c r="M500" s="80"/>
      <c r="N500" s="80"/>
      <c r="O500" s="80"/>
      <c r="P500" s="80"/>
      <c r="Q500" s="80"/>
      <c r="R500" s="80"/>
      <c r="S500" s="80"/>
      <c r="T500" s="80"/>
      <c r="U500" s="80"/>
      <c r="V500" s="80"/>
      <c r="W500" s="80"/>
      <c r="X500" s="80"/>
      <c r="Y500" s="80"/>
      <c r="Z500" s="80"/>
    </row>
    <row r="501" spans="1:26" ht="18" customHeight="1">
      <c r="A501" s="15"/>
      <c r="B501" s="80"/>
      <c r="C501" s="80"/>
      <c r="D501" s="80"/>
      <c r="E501" s="96"/>
      <c r="F501" s="96"/>
      <c r="G501" s="96"/>
      <c r="H501" s="80"/>
      <c r="I501" s="80"/>
      <c r="J501" s="80"/>
      <c r="K501" s="80"/>
      <c r="L501" s="80"/>
      <c r="M501" s="80"/>
      <c r="N501" s="80"/>
      <c r="O501" s="80"/>
      <c r="P501" s="80"/>
      <c r="Q501" s="80"/>
      <c r="R501" s="80"/>
      <c r="S501" s="80"/>
      <c r="T501" s="80"/>
      <c r="U501" s="80"/>
      <c r="V501" s="80"/>
      <c r="W501" s="80"/>
      <c r="X501" s="80"/>
      <c r="Y501" s="80"/>
      <c r="Z501" s="80"/>
    </row>
    <row r="502" spans="1:26" ht="28.5" customHeight="1">
      <c r="A502" s="15"/>
      <c r="B502" s="1995" t="s">
        <v>2652</v>
      </c>
      <c r="C502" s="1949"/>
      <c r="D502" s="1949"/>
      <c r="E502" s="1949"/>
      <c r="F502" s="1949"/>
      <c r="G502" s="1950"/>
      <c r="H502" s="80"/>
      <c r="I502" s="80"/>
      <c r="J502" s="80"/>
      <c r="K502" s="80"/>
      <c r="L502" s="80"/>
      <c r="M502" s="80"/>
      <c r="N502" s="80"/>
      <c r="O502" s="80"/>
      <c r="P502" s="80"/>
      <c r="Q502" s="80"/>
      <c r="R502" s="80"/>
      <c r="S502" s="80"/>
      <c r="T502" s="80"/>
      <c r="U502" s="80"/>
      <c r="V502" s="80"/>
      <c r="W502" s="80"/>
      <c r="X502" s="80"/>
      <c r="Y502" s="80"/>
      <c r="Z502" s="80"/>
    </row>
    <row r="503" spans="1:26" ht="18" customHeight="1">
      <c r="A503" s="15"/>
      <c r="B503" s="80"/>
      <c r="C503" s="80"/>
      <c r="D503" s="80"/>
      <c r="E503" s="96"/>
      <c r="F503" s="96"/>
      <c r="G503" s="96"/>
      <c r="H503" s="80"/>
      <c r="I503" s="80"/>
      <c r="J503" s="80"/>
      <c r="K503" s="80"/>
      <c r="L503" s="80"/>
      <c r="M503" s="80"/>
      <c r="N503" s="80"/>
      <c r="O503" s="80"/>
      <c r="P503" s="80"/>
      <c r="Q503" s="80"/>
      <c r="R503" s="80"/>
      <c r="S503" s="80"/>
      <c r="T503" s="80"/>
      <c r="U503" s="80"/>
      <c r="V503" s="80"/>
      <c r="W503" s="80"/>
      <c r="X503" s="80"/>
      <c r="Y503" s="80"/>
      <c r="Z503" s="80"/>
    </row>
    <row r="504" spans="1:26" ht="18" customHeight="1">
      <c r="A504" s="15"/>
      <c r="B504" s="1995" t="s">
        <v>2653</v>
      </c>
      <c r="C504" s="1949"/>
      <c r="D504" s="1949"/>
      <c r="E504" s="1949"/>
      <c r="F504" s="1949"/>
      <c r="G504" s="1950"/>
      <c r="H504" s="80"/>
      <c r="I504" s="80"/>
      <c r="J504" s="80"/>
      <c r="K504" s="80"/>
      <c r="L504" s="80"/>
      <c r="M504" s="80"/>
      <c r="N504" s="80"/>
      <c r="O504" s="80"/>
      <c r="P504" s="80"/>
      <c r="Q504" s="80"/>
      <c r="R504" s="80"/>
      <c r="S504" s="80"/>
      <c r="T504" s="80"/>
      <c r="U504" s="80"/>
      <c r="V504" s="80"/>
      <c r="W504" s="80"/>
      <c r="X504" s="80"/>
      <c r="Y504" s="80"/>
      <c r="Z504" s="80"/>
    </row>
    <row r="505" spans="1:26" ht="18" customHeight="1">
      <c r="A505" s="15"/>
      <c r="B505" s="80"/>
      <c r="C505" s="80"/>
      <c r="D505" s="80"/>
      <c r="E505" s="96"/>
      <c r="F505" s="96"/>
      <c r="G505" s="96"/>
      <c r="H505" s="80"/>
      <c r="I505" s="80"/>
      <c r="J505" s="80"/>
      <c r="K505" s="80"/>
      <c r="L505" s="80"/>
      <c r="M505" s="80"/>
      <c r="N505" s="80"/>
      <c r="O505" s="80"/>
      <c r="P505" s="80"/>
      <c r="Q505" s="80"/>
      <c r="R505" s="80"/>
      <c r="S505" s="80"/>
      <c r="T505" s="80"/>
      <c r="U505" s="80"/>
      <c r="V505" s="80"/>
      <c r="W505" s="80"/>
      <c r="X505" s="80"/>
      <c r="Y505" s="80"/>
      <c r="Z505" s="80"/>
    </row>
    <row r="506" spans="1:26" ht="24.75" customHeight="1">
      <c r="A506" s="15"/>
      <c r="B506" s="1995" t="s">
        <v>2654</v>
      </c>
      <c r="C506" s="1949"/>
      <c r="D506" s="1949"/>
      <c r="E506" s="1949"/>
      <c r="F506" s="1949"/>
      <c r="G506" s="1950"/>
      <c r="H506" s="80"/>
      <c r="I506" s="80"/>
      <c r="J506" s="80"/>
      <c r="K506" s="80"/>
      <c r="L506" s="80"/>
      <c r="M506" s="80"/>
      <c r="N506" s="80"/>
      <c r="O506" s="80"/>
      <c r="P506" s="80"/>
      <c r="Q506" s="80"/>
      <c r="R506" s="80"/>
      <c r="S506" s="80"/>
      <c r="T506" s="80"/>
      <c r="U506" s="80"/>
      <c r="V506" s="80"/>
      <c r="W506" s="80"/>
      <c r="X506" s="80"/>
      <c r="Y506" s="80"/>
      <c r="Z506" s="80"/>
    </row>
    <row r="507" spans="1:26" ht="18" customHeight="1">
      <c r="A507" s="15"/>
      <c r="B507" s="80"/>
      <c r="C507" s="80"/>
      <c r="D507" s="80"/>
      <c r="E507" s="96"/>
      <c r="F507" s="96"/>
      <c r="G507" s="96"/>
      <c r="H507" s="80"/>
      <c r="I507" s="80"/>
      <c r="J507" s="80"/>
      <c r="K507" s="80"/>
      <c r="L507" s="80"/>
      <c r="M507" s="80"/>
      <c r="N507" s="80"/>
      <c r="O507" s="80"/>
      <c r="P507" s="80"/>
      <c r="Q507" s="80"/>
      <c r="R507" s="80"/>
      <c r="S507" s="80"/>
      <c r="T507" s="80"/>
      <c r="U507" s="80"/>
      <c r="V507" s="80"/>
      <c r="W507" s="80"/>
      <c r="X507" s="80"/>
      <c r="Y507" s="80"/>
      <c r="Z507" s="80"/>
    </row>
    <row r="508" spans="1:26" ht="18" customHeight="1">
      <c r="A508" s="15"/>
      <c r="B508" s="80" t="s">
        <v>2655</v>
      </c>
      <c r="C508" s="80"/>
      <c r="D508" s="80"/>
      <c r="E508" s="96"/>
      <c r="F508" s="96"/>
      <c r="G508" s="96"/>
      <c r="H508" s="80"/>
      <c r="I508" s="80"/>
      <c r="J508" s="80"/>
      <c r="K508" s="80"/>
      <c r="L508" s="80"/>
      <c r="M508" s="80"/>
      <c r="N508" s="80"/>
      <c r="O508" s="80"/>
      <c r="P508" s="80"/>
      <c r="Q508" s="80"/>
      <c r="R508" s="80"/>
      <c r="S508" s="80"/>
      <c r="T508" s="80"/>
      <c r="U508" s="80"/>
      <c r="V508" s="80"/>
      <c r="W508" s="80"/>
      <c r="X508" s="80"/>
      <c r="Y508" s="80"/>
      <c r="Z508" s="80"/>
    </row>
    <row r="509" spans="1:26" ht="18" customHeight="1">
      <c r="A509" s="15"/>
      <c r="B509" s="80"/>
      <c r="C509" s="80"/>
      <c r="D509" s="80"/>
      <c r="E509" s="96"/>
      <c r="F509" s="96"/>
      <c r="G509" s="96"/>
      <c r="H509" s="80"/>
      <c r="I509" s="80"/>
      <c r="J509" s="80"/>
      <c r="K509" s="80"/>
      <c r="L509" s="80"/>
      <c r="M509" s="80"/>
      <c r="N509" s="80"/>
      <c r="O509" s="80"/>
      <c r="P509" s="80"/>
      <c r="Q509" s="80"/>
      <c r="R509" s="80"/>
      <c r="S509" s="80"/>
      <c r="T509" s="80"/>
      <c r="U509" s="80"/>
      <c r="V509" s="80"/>
      <c r="W509" s="80"/>
      <c r="X509" s="80"/>
      <c r="Y509" s="80"/>
      <c r="Z509" s="80"/>
    </row>
    <row r="510" spans="1:26" ht="47.25" customHeight="1">
      <c r="A510" s="15"/>
      <c r="B510" s="1995" t="s">
        <v>2656</v>
      </c>
      <c r="C510" s="1949"/>
      <c r="D510" s="1949"/>
      <c r="E510" s="1949"/>
      <c r="F510" s="1949"/>
      <c r="G510" s="1950"/>
      <c r="H510" s="80"/>
      <c r="I510" s="80"/>
      <c r="J510" s="80"/>
      <c r="K510" s="80"/>
      <c r="L510" s="80"/>
      <c r="M510" s="80"/>
      <c r="N510" s="80"/>
      <c r="O510" s="80"/>
      <c r="P510" s="80"/>
      <c r="Q510" s="80"/>
      <c r="R510" s="80"/>
      <c r="S510" s="80"/>
      <c r="T510" s="80"/>
      <c r="U510" s="80"/>
      <c r="V510" s="80"/>
      <c r="W510" s="80"/>
      <c r="X510" s="80"/>
      <c r="Y510" s="80"/>
      <c r="Z510" s="80"/>
    </row>
    <row r="511" spans="1:26" ht="18" customHeight="1">
      <c r="A511" s="15"/>
      <c r="B511" s="80"/>
      <c r="C511" s="80"/>
      <c r="D511" s="80"/>
      <c r="E511" s="96"/>
      <c r="F511" s="96"/>
      <c r="G511" s="96"/>
      <c r="H511" s="80"/>
      <c r="I511" s="80"/>
      <c r="J511" s="80"/>
      <c r="K511" s="80"/>
      <c r="L511" s="80"/>
      <c r="M511" s="80"/>
      <c r="N511" s="80"/>
      <c r="O511" s="80"/>
      <c r="P511" s="80"/>
      <c r="Q511" s="80"/>
      <c r="R511" s="80"/>
      <c r="S511" s="80"/>
      <c r="T511" s="80"/>
      <c r="U511" s="80"/>
      <c r="V511" s="80"/>
      <c r="W511" s="80"/>
      <c r="X511" s="80"/>
      <c r="Y511" s="80"/>
      <c r="Z511" s="80"/>
    </row>
    <row r="512" spans="1:26" ht="15.75" customHeight="1">
      <c r="A512" s="76" t="s">
        <v>591</v>
      </c>
      <c r="B512" s="77"/>
      <c r="C512" s="77"/>
      <c r="D512" s="77"/>
      <c r="E512" s="78"/>
      <c r="F512" s="78"/>
      <c r="G512" s="78"/>
      <c r="H512" s="80"/>
      <c r="I512" s="80"/>
      <c r="J512" s="80"/>
      <c r="K512" s="80"/>
      <c r="L512" s="80"/>
      <c r="M512" s="80"/>
      <c r="N512" s="80"/>
      <c r="O512" s="80"/>
      <c r="P512" s="80"/>
      <c r="Q512" s="80"/>
      <c r="R512" s="80"/>
      <c r="S512" s="80"/>
      <c r="T512" s="80"/>
      <c r="U512" s="80"/>
      <c r="V512" s="80"/>
      <c r="W512" s="80"/>
      <c r="X512" s="80"/>
      <c r="Y512" s="80"/>
      <c r="Z512" s="80"/>
    </row>
    <row r="513" spans="1:26" ht="18" customHeight="1">
      <c r="A513" s="15"/>
      <c r="B513" s="80"/>
      <c r="C513" s="80"/>
      <c r="D513" s="80"/>
      <c r="E513" s="96"/>
      <c r="F513" s="96"/>
      <c r="G513" s="96"/>
      <c r="H513" s="80"/>
      <c r="I513" s="80"/>
      <c r="J513" s="80"/>
      <c r="K513" s="80"/>
      <c r="L513" s="80"/>
      <c r="M513" s="80"/>
      <c r="N513" s="80"/>
      <c r="O513" s="80"/>
      <c r="P513" s="80"/>
      <c r="Q513" s="80"/>
      <c r="R513" s="80"/>
      <c r="S513" s="80"/>
      <c r="T513" s="80"/>
      <c r="U513" s="80"/>
      <c r="V513" s="80"/>
      <c r="W513" s="80"/>
      <c r="X513" s="80"/>
      <c r="Y513" s="80"/>
      <c r="Z513" s="80"/>
    </row>
    <row r="514" spans="1:26" ht="18" customHeight="1">
      <c r="A514" s="15"/>
      <c r="B514" s="80" t="s">
        <v>2657</v>
      </c>
      <c r="C514" s="80"/>
      <c r="D514" s="80"/>
      <c r="E514" s="96"/>
      <c r="F514" s="96"/>
      <c r="G514" s="96"/>
      <c r="H514" s="80"/>
      <c r="I514" s="80"/>
      <c r="J514" s="80"/>
      <c r="K514" s="80"/>
      <c r="L514" s="80"/>
      <c r="M514" s="80"/>
      <c r="N514" s="80"/>
      <c r="O514" s="80"/>
      <c r="P514" s="80"/>
      <c r="Q514" s="80"/>
      <c r="R514" s="80"/>
      <c r="S514" s="80"/>
      <c r="T514" s="80"/>
      <c r="U514" s="80"/>
      <c r="V514" s="80"/>
      <c r="W514" s="80"/>
      <c r="X514" s="80"/>
      <c r="Y514" s="80"/>
      <c r="Z514" s="80"/>
    </row>
    <row r="515" spans="1:26" ht="18" customHeight="1">
      <c r="A515" s="15"/>
      <c r="B515" s="80"/>
      <c r="C515" s="80"/>
      <c r="D515" s="80"/>
      <c r="E515" s="96"/>
      <c r="F515" s="96"/>
      <c r="G515" s="96"/>
      <c r="H515" s="80"/>
      <c r="I515" s="80"/>
      <c r="J515" s="80"/>
      <c r="K515" s="80"/>
      <c r="L515" s="80"/>
      <c r="M515" s="80"/>
      <c r="N515" s="80"/>
      <c r="O515" s="80"/>
      <c r="P515" s="80"/>
      <c r="Q515" s="80"/>
      <c r="R515" s="80"/>
      <c r="S515" s="80"/>
      <c r="T515" s="80"/>
      <c r="U515" s="80"/>
      <c r="V515" s="80"/>
      <c r="W515" s="80"/>
      <c r="X515" s="80"/>
      <c r="Y515" s="80"/>
      <c r="Z515" s="80"/>
    </row>
    <row r="516" spans="1:26" ht="30" customHeight="1">
      <c r="A516" s="15"/>
      <c r="B516" s="1995" t="s">
        <v>2658</v>
      </c>
      <c r="C516" s="1949"/>
      <c r="D516" s="1949"/>
      <c r="E516" s="1949"/>
      <c r="F516" s="1949"/>
      <c r="G516" s="1950"/>
      <c r="H516" s="80"/>
      <c r="I516" s="80"/>
      <c r="J516" s="80"/>
      <c r="K516" s="80"/>
      <c r="L516" s="80"/>
      <c r="M516" s="80"/>
      <c r="N516" s="80"/>
      <c r="O516" s="80"/>
      <c r="P516" s="80"/>
      <c r="Q516" s="80"/>
      <c r="R516" s="80"/>
      <c r="S516" s="80"/>
      <c r="T516" s="80"/>
      <c r="U516" s="80"/>
      <c r="V516" s="80"/>
      <c r="W516" s="80"/>
      <c r="X516" s="80"/>
      <c r="Y516" s="80"/>
      <c r="Z516" s="80"/>
    </row>
    <row r="517" spans="1:26" ht="18" customHeight="1">
      <c r="A517" s="15"/>
      <c r="B517" s="80"/>
      <c r="C517" s="80"/>
      <c r="D517" s="80"/>
      <c r="E517" s="96"/>
      <c r="F517" s="96"/>
      <c r="G517" s="96"/>
      <c r="H517" s="80"/>
      <c r="I517" s="80"/>
      <c r="J517" s="80"/>
      <c r="K517" s="80"/>
      <c r="L517" s="80"/>
      <c r="M517" s="80"/>
      <c r="N517" s="80"/>
      <c r="O517" s="80"/>
      <c r="P517" s="80"/>
      <c r="Q517" s="80"/>
      <c r="R517" s="80"/>
      <c r="S517" s="80"/>
      <c r="T517" s="80"/>
      <c r="U517" s="80"/>
      <c r="V517" s="80"/>
      <c r="W517" s="80"/>
      <c r="X517" s="80"/>
      <c r="Y517" s="80"/>
      <c r="Z517" s="80"/>
    </row>
    <row r="518" spans="1:26" ht="18" customHeight="1">
      <c r="A518" s="15"/>
      <c r="B518" s="80" t="s">
        <v>2659</v>
      </c>
      <c r="C518" s="80"/>
      <c r="D518" s="80"/>
      <c r="E518" s="96"/>
      <c r="F518" s="96"/>
      <c r="G518" s="96"/>
      <c r="H518" s="80"/>
      <c r="I518" s="80"/>
      <c r="J518" s="80"/>
      <c r="K518" s="80"/>
      <c r="L518" s="80"/>
      <c r="M518" s="80"/>
      <c r="N518" s="80"/>
      <c r="O518" s="80"/>
      <c r="P518" s="80"/>
      <c r="Q518" s="80"/>
      <c r="R518" s="80"/>
      <c r="S518" s="80"/>
      <c r="T518" s="80"/>
      <c r="U518" s="80"/>
      <c r="V518" s="80"/>
      <c r="W518" s="80"/>
      <c r="X518" s="80"/>
      <c r="Y518" s="80"/>
      <c r="Z518" s="80"/>
    </row>
    <row r="519" spans="1:26" ht="18" customHeight="1">
      <c r="A519" s="15"/>
      <c r="B519" s="80"/>
      <c r="C519" s="80"/>
      <c r="D519" s="80"/>
      <c r="E519" s="96"/>
      <c r="F519" s="96"/>
      <c r="G519" s="96"/>
      <c r="H519" s="80"/>
      <c r="I519" s="80"/>
      <c r="J519" s="80"/>
      <c r="K519" s="80"/>
      <c r="L519" s="80"/>
      <c r="M519" s="80"/>
      <c r="N519" s="80"/>
      <c r="O519" s="80"/>
      <c r="P519" s="80"/>
      <c r="Q519" s="80"/>
      <c r="R519" s="80"/>
      <c r="S519" s="80"/>
      <c r="T519" s="80"/>
      <c r="U519" s="80"/>
      <c r="V519" s="80"/>
      <c r="W519" s="80"/>
      <c r="X519" s="80"/>
      <c r="Y519" s="80"/>
      <c r="Z519" s="80"/>
    </row>
    <row r="520" spans="1:26" ht="18" customHeight="1">
      <c r="A520" s="15"/>
      <c r="B520" s="80" t="s">
        <v>2660</v>
      </c>
      <c r="C520" s="80"/>
      <c r="D520" s="80"/>
      <c r="E520" s="96"/>
      <c r="F520" s="96"/>
      <c r="G520" s="96"/>
      <c r="H520" s="80"/>
      <c r="I520" s="80"/>
      <c r="J520" s="80"/>
      <c r="K520" s="80"/>
      <c r="L520" s="80"/>
      <c r="M520" s="80"/>
      <c r="N520" s="80"/>
      <c r="O520" s="80"/>
      <c r="P520" s="80"/>
      <c r="Q520" s="80"/>
      <c r="R520" s="80"/>
      <c r="S520" s="80"/>
      <c r="T520" s="80"/>
      <c r="U520" s="80"/>
      <c r="V520" s="80"/>
      <c r="W520" s="80"/>
      <c r="X520" s="80"/>
      <c r="Y520" s="80"/>
      <c r="Z520" s="80"/>
    </row>
    <row r="521" spans="1:26" ht="18" customHeight="1">
      <c r="A521" s="15"/>
      <c r="B521" s="80"/>
      <c r="C521" s="80"/>
      <c r="D521" s="80"/>
      <c r="E521" s="96"/>
      <c r="F521" s="96"/>
      <c r="G521" s="96"/>
      <c r="H521" s="80"/>
      <c r="I521" s="80"/>
      <c r="J521" s="80"/>
      <c r="K521" s="80"/>
      <c r="L521" s="80"/>
      <c r="M521" s="80"/>
      <c r="N521" s="80"/>
      <c r="O521" s="80"/>
      <c r="P521" s="80"/>
      <c r="Q521" s="80"/>
      <c r="R521" s="80"/>
      <c r="S521" s="80"/>
      <c r="T521" s="80"/>
      <c r="U521" s="80"/>
      <c r="V521" s="80"/>
      <c r="W521" s="80"/>
      <c r="X521" s="80"/>
      <c r="Y521" s="80"/>
      <c r="Z521" s="80"/>
    </row>
    <row r="522" spans="1:26" ht="18" customHeight="1">
      <c r="A522" s="9">
        <v>2.15</v>
      </c>
      <c r="B522" s="9" t="s">
        <v>1709</v>
      </c>
      <c r="C522" s="9"/>
      <c r="D522" s="80"/>
      <c r="E522" s="96"/>
      <c r="F522" s="96"/>
      <c r="G522" s="96"/>
      <c r="H522" s="80"/>
      <c r="I522" s="80"/>
      <c r="J522" s="80"/>
      <c r="K522" s="80"/>
      <c r="L522" s="80"/>
      <c r="M522" s="80"/>
      <c r="N522" s="80"/>
      <c r="O522" s="80"/>
      <c r="P522" s="80"/>
      <c r="Q522" s="80"/>
      <c r="R522" s="80"/>
      <c r="S522" s="80"/>
      <c r="T522" s="80"/>
      <c r="U522" s="80"/>
      <c r="V522" s="80"/>
      <c r="W522" s="80"/>
      <c r="X522" s="80"/>
      <c r="Y522" s="80"/>
      <c r="Z522" s="80"/>
    </row>
    <row r="523" spans="1:26" ht="18" customHeight="1">
      <c r="A523" s="9"/>
      <c r="B523" s="9"/>
      <c r="C523" s="9"/>
      <c r="D523" s="80"/>
      <c r="E523" s="96"/>
      <c r="F523" s="96"/>
      <c r="G523" s="96"/>
      <c r="H523" s="80"/>
      <c r="I523" s="80"/>
      <c r="J523" s="80"/>
      <c r="K523" s="80"/>
      <c r="L523" s="80"/>
      <c r="M523" s="80"/>
      <c r="N523" s="80"/>
      <c r="O523" s="80"/>
      <c r="P523" s="80"/>
      <c r="Q523" s="80"/>
      <c r="R523" s="80"/>
      <c r="S523" s="80"/>
      <c r="T523" s="80"/>
      <c r="U523" s="80"/>
      <c r="V523" s="80"/>
      <c r="W523" s="80"/>
      <c r="X523" s="80"/>
      <c r="Y523" s="80"/>
      <c r="Z523" s="80"/>
    </row>
    <row r="524" spans="1:26" ht="30.75" customHeight="1">
      <c r="A524" s="15"/>
      <c r="B524" s="1995" t="s">
        <v>2661</v>
      </c>
      <c r="C524" s="1949"/>
      <c r="D524" s="1949"/>
      <c r="E524" s="1949"/>
      <c r="F524" s="1949"/>
      <c r="G524" s="1950"/>
      <c r="H524" s="80"/>
      <c r="I524" s="80"/>
      <c r="J524" s="80"/>
      <c r="K524" s="80"/>
      <c r="L524" s="80"/>
      <c r="M524" s="80"/>
      <c r="N524" s="80"/>
      <c r="O524" s="80"/>
      <c r="P524" s="80"/>
      <c r="Q524" s="80"/>
      <c r="R524" s="80"/>
      <c r="S524" s="80"/>
      <c r="T524" s="80"/>
      <c r="U524" s="80"/>
      <c r="V524" s="80"/>
      <c r="W524" s="80"/>
      <c r="X524" s="80"/>
      <c r="Y524" s="80"/>
      <c r="Z524" s="80"/>
    </row>
    <row r="525" spans="1:26" ht="18" customHeight="1">
      <c r="A525" s="15"/>
      <c r="B525" s="80"/>
      <c r="C525" s="80"/>
      <c r="D525" s="80"/>
      <c r="E525" s="96"/>
      <c r="F525" s="96"/>
      <c r="G525" s="96"/>
      <c r="H525" s="80"/>
      <c r="I525" s="80"/>
      <c r="J525" s="80"/>
      <c r="K525" s="80"/>
      <c r="L525" s="80"/>
      <c r="M525" s="80"/>
      <c r="N525" s="80"/>
      <c r="O525" s="80"/>
      <c r="P525" s="80"/>
      <c r="Q525" s="80"/>
      <c r="R525" s="80"/>
      <c r="S525" s="80"/>
      <c r="T525" s="80"/>
      <c r="U525" s="80"/>
      <c r="V525" s="80"/>
      <c r="W525" s="80"/>
      <c r="X525" s="80"/>
      <c r="Y525" s="80"/>
      <c r="Z525" s="80"/>
    </row>
    <row r="526" spans="1:26" ht="42" customHeight="1">
      <c r="A526" s="15"/>
      <c r="B526" s="1995" t="s">
        <v>2662</v>
      </c>
      <c r="C526" s="1949"/>
      <c r="D526" s="1949"/>
      <c r="E526" s="1949"/>
      <c r="F526" s="1949"/>
      <c r="G526" s="1950"/>
      <c r="H526" s="80"/>
      <c r="I526" s="80"/>
      <c r="J526" s="80"/>
      <c r="K526" s="80"/>
      <c r="L526" s="80"/>
      <c r="M526" s="80"/>
      <c r="N526" s="80"/>
      <c r="O526" s="80"/>
      <c r="P526" s="80"/>
      <c r="Q526" s="80"/>
      <c r="R526" s="80"/>
      <c r="S526" s="80"/>
      <c r="T526" s="80"/>
      <c r="U526" s="80"/>
      <c r="V526" s="80"/>
      <c r="W526" s="80"/>
      <c r="X526" s="80"/>
      <c r="Y526" s="80"/>
      <c r="Z526" s="80"/>
    </row>
    <row r="527" spans="1:26" ht="18" customHeight="1">
      <c r="A527" s="15"/>
      <c r="B527" s="80"/>
      <c r="C527" s="80"/>
      <c r="D527" s="80"/>
      <c r="E527" s="96"/>
      <c r="F527" s="96"/>
      <c r="G527" s="96"/>
      <c r="H527" s="80"/>
      <c r="I527" s="80"/>
      <c r="J527" s="80"/>
      <c r="K527" s="80"/>
      <c r="L527" s="80"/>
      <c r="M527" s="80"/>
      <c r="N527" s="80"/>
      <c r="O527" s="80"/>
      <c r="P527" s="80"/>
      <c r="Q527" s="80"/>
      <c r="R527" s="80"/>
      <c r="S527" s="80"/>
      <c r="T527" s="80"/>
      <c r="U527" s="80"/>
      <c r="V527" s="80"/>
      <c r="W527" s="80"/>
      <c r="X527" s="80"/>
      <c r="Y527" s="80"/>
      <c r="Z527" s="80"/>
    </row>
    <row r="528" spans="1:26" ht="18" customHeight="1">
      <c r="A528" s="15"/>
      <c r="B528" s="80" t="s">
        <v>2663</v>
      </c>
      <c r="C528" s="80"/>
      <c r="D528" s="80"/>
      <c r="E528" s="96"/>
      <c r="F528" s="96"/>
      <c r="G528" s="96"/>
      <c r="H528" s="80"/>
      <c r="I528" s="80"/>
      <c r="J528" s="80"/>
      <c r="K528" s="80"/>
      <c r="L528" s="80"/>
      <c r="M528" s="80"/>
      <c r="N528" s="80"/>
      <c r="O528" s="80"/>
      <c r="P528" s="80"/>
      <c r="Q528" s="80"/>
      <c r="R528" s="80"/>
      <c r="S528" s="80"/>
      <c r="T528" s="80"/>
      <c r="U528" s="80"/>
      <c r="V528" s="80"/>
      <c r="W528" s="80"/>
      <c r="X528" s="80"/>
      <c r="Y528" s="80"/>
      <c r="Z528" s="80"/>
    </row>
    <row r="529" spans="1:26" ht="18" customHeight="1">
      <c r="A529" s="15"/>
      <c r="B529" s="80"/>
      <c r="C529" s="80"/>
      <c r="D529" s="80"/>
      <c r="E529" s="96"/>
      <c r="F529" s="96"/>
      <c r="G529" s="96"/>
      <c r="H529" s="80"/>
      <c r="I529" s="80"/>
      <c r="J529" s="80"/>
      <c r="K529" s="80"/>
      <c r="L529" s="80"/>
      <c r="M529" s="80"/>
      <c r="N529" s="80"/>
      <c r="O529" s="80"/>
      <c r="P529" s="80"/>
      <c r="Q529" s="80"/>
      <c r="R529" s="80"/>
      <c r="S529" s="80"/>
      <c r="T529" s="80"/>
      <c r="U529" s="80"/>
      <c r="V529" s="80"/>
      <c r="W529" s="80"/>
      <c r="X529" s="80"/>
      <c r="Y529" s="80"/>
      <c r="Z529" s="80"/>
    </row>
    <row r="530" spans="1:26" ht="18" customHeight="1">
      <c r="A530" s="9">
        <v>2.16</v>
      </c>
      <c r="B530" s="9" t="s">
        <v>892</v>
      </c>
      <c r="C530" s="80"/>
      <c r="D530" s="80"/>
      <c r="E530" s="96"/>
      <c r="F530" s="96"/>
      <c r="G530" s="96"/>
      <c r="H530" s="80"/>
      <c r="I530" s="80"/>
      <c r="J530" s="80"/>
      <c r="K530" s="80"/>
      <c r="L530" s="80"/>
      <c r="M530" s="80"/>
      <c r="N530" s="80"/>
      <c r="O530" s="80"/>
      <c r="P530" s="80"/>
      <c r="Q530" s="80"/>
      <c r="R530" s="80"/>
      <c r="S530" s="80"/>
      <c r="T530" s="80"/>
      <c r="U530" s="80"/>
      <c r="V530" s="80"/>
      <c r="W530" s="80"/>
      <c r="X530" s="80"/>
      <c r="Y530" s="80"/>
      <c r="Z530" s="80"/>
    </row>
    <row r="531" spans="1:26" ht="18" customHeight="1">
      <c r="A531" s="10"/>
      <c r="B531" s="9"/>
      <c r="C531" s="80"/>
      <c r="D531" s="80"/>
      <c r="E531" s="96"/>
      <c r="F531" s="96"/>
      <c r="G531" s="96"/>
      <c r="H531" s="80"/>
      <c r="I531" s="80"/>
      <c r="J531" s="80"/>
      <c r="K531" s="80"/>
      <c r="L531" s="80"/>
      <c r="M531" s="80"/>
      <c r="N531" s="80"/>
      <c r="O531" s="80"/>
      <c r="P531" s="80"/>
      <c r="Q531" s="80"/>
      <c r="R531" s="80"/>
      <c r="S531" s="80"/>
      <c r="T531" s="80"/>
      <c r="U531" s="80"/>
      <c r="V531" s="80"/>
      <c r="W531" s="80"/>
      <c r="X531" s="80"/>
      <c r="Y531" s="80"/>
      <c r="Z531" s="80"/>
    </row>
    <row r="532" spans="1:26" ht="18" customHeight="1">
      <c r="A532" s="15"/>
      <c r="B532" s="90" t="s">
        <v>2664</v>
      </c>
      <c r="C532" s="80"/>
      <c r="D532" s="80"/>
      <c r="E532" s="96"/>
      <c r="F532" s="96"/>
      <c r="G532" s="96"/>
      <c r="H532" s="80"/>
      <c r="I532" s="80"/>
      <c r="J532" s="80"/>
      <c r="K532" s="80"/>
      <c r="L532" s="80"/>
      <c r="M532" s="80"/>
      <c r="N532" s="80"/>
      <c r="O532" s="80"/>
      <c r="P532" s="80"/>
      <c r="Q532" s="80"/>
      <c r="R532" s="80"/>
      <c r="S532" s="80"/>
      <c r="T532" s="80"/>
      <c r="U532" s="80"/>
      <c r="V532" s="80"/>
      <c r="W532" s="80"/>
      <c r="X532" s="80"/>
      <c r="Y532" s="80"/>
      <c r="Z532" s="80"/>
    </row>
    <row r="533" spans="1:26" ht="18" customHeight="1">
      <c r="A533" s="15"/>
      <c r="B533" s="80"/>
      <c r="C533" s="80"/>
      <c r="D533" s="80"/>
      <c r="E533" s="96"/>
      <c r="F533" s="96"/>
      <c r="G533" s="96"/>
      <c r="H533" s="80"/>
      <c r="I533" s="80"/>
      <c r="J533" s="80"/>
      <c r="K533" s="80"/>
      <c r="L533" s="80"/>
      <c r="M533" s="80"/>
      <c r="N533" s="80"/>
      <c r="O533" s="80"/>
      <c r="P533" s="80"/>
      <c r="Q533" s="80"/>
      <c r="R533" s="80"/>
      <c r="S533" s="80"/>
      <c r="T533" s="80"/>
      <c r="U533" s="80"/>
      <c r="V533" s="80"/>
      <c r="W533" s="80"/>
      <c r="X533" s="80"/>
      <c r="Y533" s="80"/>
      <c r="Z533" s="80"/>
    </row>
    <row r="534" spans="1:26" ht="27.75" customHeight="1">
      <c r="A534" s="15"/>
      <c r="B534" s="1995" t="s">
        <v>2665</v>
      </c>
      <c r="C534" s="1949"/>
      <c r="D534" s="1949"/>
      <c r="E534" s="1949"/>
      <c r="F534" s="1949"/>
      <c r="G534" s="1950"/>
      <c r="H534" s="80"/>
      <c r="I534" s="80"/>
      <c r="J534" s="80"/>
      <c r="K534" s="80"/>
      <c r="L534" s="80"/>
      <c r="M534" s="80"/>
      <c r="N534" s="80"/>
      <c r="O534" s="80"/>
      <c r="P534" s="80"/>
      <c r="Q534" s="80"/>
      <c r="R534" s="80"/>
      <c r="S534" s="80"/>
      <c r="T534" s="80"/>
      <c r="U534" s="80"/>
      <c r="V534" s="80"/>
      <c r="W534" s="80"/>
      <c r="X534" s="80"/>
      <c r="Y534" s="80"/>
      <c r="Z534" s="80"/>
    </row>
    <row r="535" spans="1:26" ht="18" customHeight="1">
      <c r="A535" s="15"/>
      <c r="B535" s="80"/>
      <c r="C535" s="80"/>
      <c r="D535" s="80"/>
      <c r="E535" s="96"/>
      <c r="F535" s="96"/>
      <c r="G535" s="96"/>
      <c r="H535" s="80"/>
      <c r="I535" s="80"/>
      <c r="J535" s="80"/>
      <c r="K535" s="80"/>
      <c r="L535" s="80"/>
      <c r="M535" s="80"/>
      <c r="N535" s="80"/>
      <c r="O535" s="80"/>
      <c r="P535" s="80"/>
      <c r="Q535" s="80"/>
      <c r="R535" s="80"/>
      <c r="S535" s="80"/>
      <c r="T535" s="80"/>
      <c r="U535" s="80"/>
      <c r="V535" s="80"/>
      <c r="W535" s="80"/>
      <c r="X535" s="80"/>
      <c r="Y535" s="80"/>
      <c r="Z535" s="80"/>
    </row>
    <row r="536" spans="1:26" ht="31.5" customHeight="1">
      <c r="A536" s="15"/>
      <c r="B536" s="1995" t="s">
        <v>2666</v>
      </c>
      <c r="C536" s="1949"/>
      <c r="D536" s="1949"/>
      <c r="E536" s="1949"/>
      <c r="F536" s="1949"/>
      <c r="G536" s="1950"/>
      <c r="H536" s="80"/>
      <c r="I536" s="80"/>
      <c r="J536" s="80"/>
      <c r="K536" s="80"/>
      <c r="L536" s="80"/>
      <c r="M536" s="80"/>
      <c r="N536" s="80"/>
      <c r="O536" s="80"/>
      <c r="P536" s="80"/>
      <c r="Q536" s="80"/>
      <c r="R536" s="80"/>
      <c r="S536" s="80"/>
      <c r="T536" s="80"/>
      <c r="U536" s="80"/>
      <c r="V536" s="80"/>
      <c r="W536" s="80"/>
      <c r="X536" s="80"/>
      <c r="Y536" s="80"/>
      <c r="Z536" s="80"/>
    </row>
    <row r="537" spans="1:26" ht="18" customHeight="1">
      <c r="A537" s="15"/>
      <c r="B537" s="80"/>
      <c r="C537" s="80"/>
      <c r="D537" s="80"/>
      <c r="E537" s="96"/>
      <c r="F537" s="96"/>
      <c r="G537" s="96"/>
      <c r="H537" s="80"/>
      <c r="I537" s="80"/>
      <c r="J537" s="80"/>
      <c r="K537" s="80"/>
      <c r="L537" s="80"/>
      <c r="M537" s="80"/>
      <c r="N537" s="80"/>
      <c r="O537" s="80"/>
      <c r="P537" s="80"/>
      <c r="Q537" s="80"/>
      <c r="R537" s="80"/>
      <c r="S537" s="80"/>
      <c r="T537" s="80"/>
      <c r="U537" s="80"/>
      <c r="V537" s="80"/>
      <c r="W537" s="80"/>
      <c r="X537" s="80"/>
      <c r="Y537" s="80"/>
      <c r="Z537" s="80"/>
    </row>
    <row r="538" spans="1:26" ht="18" customHeight="1">
      <c r="A538" s="15"/>
      <c r="B538" s="90" t="s">
        <v>2667</v>
      </c>
      <c r="C538" s="80"/>
      <c r="D538" s="80"/>
      <c r="E538" s="96"/>
      <c r="F538" s="96"/>
      <c r="G538" s="96"/>
      <c r="H538" s="80"/>
      <c r="I538" s="80"/>
      <c r="J538" s="80"/>
      <c r="K538" s="80"/>
      <c r="L538" s="80"/>
      <c r="M538" s="80"/>
      <c r="N538" s="80"/>
      <c r="O538" s="80"/>
      <c r="P538" s="80"/>
      <c r="Q538" s="80"/>
      <c r="R538" s="80"/>
      <c r="S538" s="80"/>
      <c r="T538" s="80"/>
      <c r="U538" s="80"/>
      <c r="V538" s="80"/>
      <c r="W538" s="80"/>
      <c r="X538" s="80"/>
      <c r="Y538" s="80"/>
      <c r="Z538" s="80"/>
    </row>
    <row r="539" spans="1:26" ht="18" customHeight="1">
      <c r="A539" s="15"/>
      <c r="B539" s="80"/>
      <c r="C539" s="80"/>
      <c r="D539" s="80"/>
      <c r="E539" s="96"/>
      <c r="F539" s="96"/>
      <c r="G539" s="96"/>
      <c r="H539" s="80"/>
      <c r="I539" s="80"/>
      <c r="J539" s="80"/>
      <c r="K539" s="80"/>
      <c r="L539" s="80"/>
      <c r="M539" s="80"/>
      <c r="N539" s="80"/>
      <c r="O539" s="80"/>
      <c r="P539" s="80"/>
      <c r="Q539" s="80"/>
      <c r="R539" s="80"/>
      <c r="S539" s="80"/>
      <c r="T539" s="80"/>
      <c r="U539" s="80"/>
      <c r="V539" s="80"/>
      <c r="W539" s="80"/>
      <c r="X539" s="80"/>
      <c r="Y539" s="80"/>
      <c r="Z539" s="80"/>
    </row>
    <row r="540" spans="1:26" ht="18" customHeight="1">
      <c r="A540" s="15"/>
      <c r="B540" s="90" t="s">
        <v>2668</v>
      </c>
      <c r="C540" s="80"/>
      <c r="D540" s="80"/>
      <c r="E540" s="96"/>
      <c r="F540" s="96"/>
      <c r="G540" s="96"/>
      <c r="H540" s="80"/>
      <c r="I540" s="80"/>
      <c r="J540" s="80"/>
      <c r="K540" s="80"/>
      <c r="L540" s="80"/>
      <c r="M540" s="80"/>
      <c r="N540" s="80"/>
      <c r="O540" s="80"/>
      <c r="P540" s="80"/>
      <c r="Q540" s="80"/>
      <c r="R540" s="80"/>
      <c r="S540" s="80"/>
      <c r="T540" s="80"/>
      <c r="U540" s="80"/>
      <c r="V540" s="80"/>
      <c r="W540" s="80"/>
      <c r="X540" s="80"/>
      <c r="Y540" s="80"/>
      <c r="Z540" s="80"/>
    </row>
    <row r="541" spans="1:26" ht="18" customHeight="1">
      <c r="A541" s="15"/>
      <c r="B541" s="80"/>
      <c r="C541" s="80"/>
      <c r="D541" s="80"/>
      <c r="E541" s="96"/>
      <c r="F541" s="96"/>
      <c r="G541" s="96"/>
      <c r="H541" s="80"/>
      <c r="I541" s="80"/>
      <c r="J541" s="80"/>
      <c r="K541" s="80"/>
      <c r="L541" s="80"/>
      <c r="M541" s="80"/>
      <c r="N541" s="80"/>
      <c r="O541" s="80"/>
      <c r="P541" s="80"/>
      <c r="Q541" s="80"/>
      <c r="R541" s="80"/>
      <c r="S541" s="80"/>
      <c r="T541" s="80"/>
      <c r="U541" s="80"/>
      <c r="V541" s="80"/>
      <c r="W541" s="80"/>
      <c r="X541" s="80"/>
      <c r="Y541" s="80"/>
      <c r="Z541" s="80"/>
    </row>
    <row r="542" spans="1:26" ht="18" customHeight="1">
      <c r="A542" s="15"/>
      <c r="B542" s="90" t="s">
        <v>2669</v>
      </c>
      <c r="C542" s="80"/>
      <c r="D542" s="80"/>
      <c r="E542" s="96"/>
      <c r="F542" s="96"/>
      <c r="G542" s="96"/>
      <c r="H542" s="80"/>
      <c r="I542" s="80"/>
      <c r="J542" s="80"/>
      <c r="K542" s="80"/>
      <c r="L542" s="80"/>
      <c r="M542" s="80"/>
      <c r="N542" s="80"/>
      <c r="O542" s="80"/>
      <c r="P542" s="80"/>
      <c r="Q542" s="80"/>
      <c r="R542" s="80"/>
      <c r="S542" s="80"/>
      <c r="T542" s="80"/>
      <c r="U542" s="80"/>
      <c r="V542" s="80"/>
      <c r="W542" s="80"/>
      <c r="X542" s="80"/>
      <c r="Y542" s="80"/>
      <c r="Z542" s="80"/>
    </row>
    <row r="543" spans="1:26" ht="18" customHeight="1">
      <c r="A543" s="15"/>
      <c r="B543" s="90"/>
      <c r="C543" s="80"/>
      <c r="D543" s="80"/>
      <c r="E543" s="96"/>
      <c r="F543" s="96"/>
      <c r="G543" s="96"/>
      <c r="H543" s="80"/>
      <c r="I543" s="80"/>
      <c r="J543" s="80"/>
      <c r="K543" s="80"/>
      <c r="L543" s="80"/>
      <c r="M543" s="80"/>
      <c r="N543" s="80"/>
      <c r="O543" s="80"/>
      <c r="P543" s="80"/>
      <c r="Q543" s="80"/>
      <c r="R543" s="80"/>
      <c r="S543" s="80"/>
      <c r="T543" s="80"/>
      <c r="U543" s="80"/>
      <c r="V543" s="80"/>
      <c r="W543" s="80"/>
      <c r="X543" s="80"/>
      <c r="Y543" s="80"/>
      <c r="Z543" s="80"/>
    </row>
    <row r="544" spans="1:26" ht="18" customHeight="1">
      <c r="A544" s="15"/>
      <c r="B544" s="90" t="s">
        <v>2670</v>
      </c>
      <c r="C544" s="80"/>
      <c r="D544" s="80"/>
      <c r="E544" s="96"/>
      <c r="F544" s="96"/>
      <c r="G544" s="96"/>
      <c r="H544" s="80"/>
      <c r="I544" s="80"/>
      <c r="J544" s="80"/>
      <c r="K544" s="80"/>
      <c r="L544" s="80"/>
      <c r="M544" s="80"/>
      <c r="N544" s="80"/>
      <c r="O544" s="80"/>
      <c r="P544" s="80"/>
      <c r="Q544" s="80"/>
      <c r="R544" s="80"/>
      <c r="S544" s="80"/>
      <c r="T544" s="80"/>
      <c r="U544" s="80"/>
      <c r="V544" s="80"/>
      <c r="W544" s="80"/>
      <c r="X544" s="80"/>
      <c r="Y544" s="80"/>
      <c r="Z544" s="80"/>
    </row>
    <row r="545" spans="1:26" ht="18" customHeight="1">
      <c r="A545" s="15"/>
      <c r="B545" s="80"/>
      <c r="C545" s="80"/>
      <c r="D545" s="80"/>
      <c r="E545" s="96"/>
      <c r="F545" s="96"/>
      <c r="G545" s="96"/>
      <c r="H545" s="80"/>
      <c r="I545" s="80"/>
      <c r="J545" s="80"/>
      <c r="K545" s="80"/>
      <c r="L545" s="80"/>
      <c r="M545" s="80"/>
      <c r="N545" s="80"/>
      <c r="O545" s="80"/>
      <c r="P545" s="80"/>
      <c r="Q545" s="80"/>
      <c r="R545" s="80"/>
      <c r="S545" s="80"/>
      <c r="T545" s="80"/>
      <c r="U545" s="80"/>
      <c r="V545" s="80"/>
      <c r="W545" s="80"/>
      <c r="X545" s="80"/>
      <c r="Y545" s="80"/>
      <c r="Z545" s="80"/>
    </row>
    <row r="546" spans="1:26" ht="18" customHeight="1">
      <c r="A546" s="15"/>
      <c r="B546" s="80"/>
      <c r="C546" s="80"/>
      <c r="D546" s="80"/>
      <c r="E546" s="96"/>
      <c r="F546" s="96"/>
      <c r="G546" s="96"/>
      <c r="H546" s="80"/>
      <c r="I546" s="80"/>
      <c r="J546" s="80"/>
      <c r="K546" s="80"/>
      <c r="L546" s="80"/>
      <c r="M546" s="80"/>
      <c r="N546" s="80"/>
      <c r="O546" s="80"/>
      <c r="P546" s="80"/>
      <c r="Q546" s="80"/>
      <c r="R546" s="80"/>
      <c r="S546" s="80"/>
      <c r="T546" s="80"/>
      <c r="U546" s="80"/>
      <c r="V546" s="80"/>
      <c r="W546" s="80"/>
      <c r="X546" s="80"/>
      <c r="Y546" s="80"/>
      <c r="Z546" s="80"/>
    </row>
    <row r="547" spans="1:26" ht="15.75" customHeight="1">
      <c r="A547" s="76" t="s">
        <v>591</v>
      </c>
      <c r="B547" s="77"/>
      <c r="C547" s="77"/>
      <c r="D547" s="77"/>
      <c r="E547" s="78"/>
      <c r="F547" s="78"/>
      <c r="G547" s="78"/>
      <c r="H547" s="80"/>
      <c r="I547" s="80"/>
      <c r="J547" s="80"/>
      <c r="K547" s="80"/>
      <c r="L547" s="80"/>
      <c r="M547" s="80"/>
      <c r="N547" s="80"/>
      <c r="O547" s="80"/>
      <c r="P547" s="80"/>
      <c r="Q547" s="80"/>
      <c r="R547" s="80"/>
      <c r="S547" s="80"/>
      <c r="T547" s="80"/>
      <c r="U547" s="80"/>
      <c r="V547" s="80"/>
      <c r="W547" s="80"/>
      <c r="X547" s="80"/>
      <c r="Y547" s="80"/>
      <c r="Z547" s="80"/>
    </row>
    <row r="548" spans="1:26" ht="18" customHeight="1">
      <c r="A548" s="15"/>
      <c r="B548" s="80"/>
      <c r="C548" s="80"/>
      <c r="D548" s="80"/>
      <c r="E548" s="96"/>
      <c r="F548" s="96"/>
      <c r="G548" s="96"/>
      <c r="H548" s="80"/>
      <c r="I548" s="80"/>
      <c r="J548" s="80"/>
      <c r="K548" s="80"/>
      <c r="L548" s="80"/>
      <c r="M548" s="80"/>
      <c r="N548" s="80"/>
      <c r="O548" s="80"/>
      <c r="P548" s="80"/>
      <c r="Q548" s="80"/>
      <c r="R548" s="80"/>
      <c r="S548" s="80"/>
      <c r="T548" s="80"/>
      <c r="U548" s="80"/>
      <c r="V548" s="80"/>
      <c r="W548" s="80"/>
      <c r="X548" s="80"/>
      <c r="Y548" s="80"/>
      <c r="Z548" s="80"/>
    </row>
    <row r="549" spans="1:26" ht="63.75" customHeight="1">
      <c r="A549" s="15"/>
      <c r="B549" s="1995" t="s">
        <v>2671</v>
      </c>
      <c r="C549" s="1949"/>
      <c r="D549" s="1949"/>
      <c r="E549" s="1949"/>
      <c r="F549" s="1949"/>
      <c r="G549" s="1950"/>
      <c r="H549" s="80"/>
      <c r="I549" s="80"/>
      <c r="J549" s="80"/>
      <c r="K549" s="80"/>
      <c r="L549" s="80"/>
      <c r="M549" s="80"/>
      <c r="N549" s="80"/>
      <c r="O549" s="80"/>
      <c r="P549" s="80"/>
      <c r="Q549" s="80"/>
      <c r="R549" s="80"/>
      <c r="S549" s="80"/>
      <c r="T549" s="80"/>
      <c r="U549" s="80"/>
      <c r="V549" s="80"/>
      <c r="W549" s="80"/>
      <c r="X549" s="80"/>
      <c r="Y549" s="80"/>
      <c r="Z549" s="80"/>
    </row>
    <row r="550" spans="1:26" ht="18" customHeight="1">
      <c r="A550" s="15"/>
      <c r="B550" s="80"/>
      <c r="C550" s="80"/>
      <c r="D550" s="80"/>
      <c r="E550" s="96"/>
      <c r="F550" s="96"/>
      <c r="G550" s="96"/>
      <c r="H550" s="80"/>
      <c r="I550" s="80"/>
      <c r="J550" s="80"/>
      <c r="K550" s="80"/>
      <c r="L550" s="80"/>
      <c r="M550" s="80"/>
      <c r="N550" s="80"/>
      <c r="O550" s="80"/>
      <c r="P550" s="80"/>
      <c r="Q550" s="80"/>
      <c r="R550" s="80"/>
      <c r="S550" s="80"/>
      <c r="T550" s="80"/>
      <c r="U550" s="80"/>
      <c r="V550" s="80"/>
      <c r="W550" s="80"/>
      <c r="X550" s="80"/>
      <c r="Y550" s="80"/>
      <c r="Z550" s="80"/>
    </row>
    <row r="551" spans="1:26" ht="18" customHeight="1">
      <c r="A551" s="15"/>
      <c r="B551" s="90" t="s">
        <v>2672</v>
      </c>
      <c r="C551" s="80"/>
      <c r="D551" s="80"/>
      <c r="E551" s="96"/>
      <c r="F551" s="96"/>
      <c r="G551" s="96"/>
      <c r="H551" s="80"/>
      <c r="I551" s="80"/>
      <c r="J551" s="80"/>
      <c r="K551" s="80"/>
      <c r="L551" s="80"/>
      <c r="M551" s="80"/>
      <c r="N551" s="80"/>
      <c r="O551" s="80"/>
      <c r="P551" s="80"/>
      <c r="Q551" s="80"/>
      <c r="R551" s="80"/>
      <c r="S551" s="80"/>
      <c r="T551" s="80"/>
      <c r="U551" s="80"/>
      <c r="V551" s="80"/>
      <c r="W551" s="80"/>
      <c r="X551" s="80"/>
      <c r="Y551" s="80"/>
      <c r="Z551" s="80"/>
    </row>
    <row r="552" spans="1:26" ht="18" customHeight="1">
      <c r="A552" s="15"/>
      <c r="B552" s="80"/>
      <c r="C552" s="80"/>
      <c r="D552" s="80"/>
      <c r="E552" s="96"/>
      <c r="F552" s="96"/>
      <c r="G552" s="96"/>
      <c r="H552" s="80"/>
      <c r="I552" s="80"/>
      <c r="J552" s="80"/>
      <c r="K552" s="80"/>
      <c r="L552" s="80"/>
      <c r="M552" s="80"/>
      <c r="N552" s="80"/>
      <c r="O552" s="80"/>
      <c r="P552" s="80"/>
      <c r="Q552" s="80"/>
      <c r="R552" s="80"/>
      <c r="S552" s="80"/>
      <c r="T552" s="80"/>
      <c r="U552" s="80"/>
      <c r="V552" s="80"/>
      <c r="W552" s="80"/>
      <c r="X552" s="80"/>
      <c r="Y552" s="80"/>
      <c r="Z552" s="80"/>
    </row>
    <row r="553" spans="1:26" ht="18" customHeight="1">
      <c r="A553" s="15"/>
      <c r="B553" s="90" t="s">
        <v>2673</v>
      </c>
      <c r="C553" s="80"/>
      <c r="D553" s="80"/>
      <c r="E553" s="96"/>
      <c r="F553" s="96"/>
      <c r="G553" s="96"/>
      <c r="H553" s="80"/>
      <c r="I553" s="80"/>
      <c r="J553" s="80"/>
      <c r="K553" s="80"/>
      <c r="L553" s="80"/>
      <c r="M553" s="80"/>
      <c r="N553" s="80"/>
      <c r="O553" s="80"/>
      <c r="P553" s="80"/>
      <c r="Q553" s="80"/>
      <c r="R553" s="80"/>
      <c r="S553" s="80"/>
      <c r="T553" s="80"/>
      <c r="U553" s="80"/>
      <c r="V553" s="80"/>
      <c r="W553" s="80"/>
      <c r="X553" s="80"/>
      <c r="Y553" s="80"/>
      <c r="Z553" s="80"/>
    </row>
    <row r="554" spans="1:26" ht="18" customHeight="1">
      <c r="A554" s="15"/>
      <c r="B554" s="80"/>
      <c r="C554" s="80"/>
      <c r="D554" s="80"/>
      <c r="E554" s="96"/>
      <c r="F554" s="96"/>
      <c r="G554" s="96"/>
      <c r="H554" s="80"/>
      <c r="I554" s="80"/>
      <c r="J554" s="80"/>
      <c r="K554" s="80"/>
      <c r="L554" s="80"/>
      <c r="M554" s="80"/>
      <c r="N554" s="80"/>
      <c r="O554" s="80"/>
      <c r="P554" s="80"/>
      <c r="Q554" s="80"/>
      <c r="R554" s="80"/>
      <c r="S554" s="80"/>
      <c r="T554" s="80"/>
      <c r="U554" s="80"/>
      <c r="V554" s="80"/>
      <c r="W554" s="80"/>
      <c r="X554" s="80"/>
      <c r="Y554" s="80"/>
      <c r="Z554" s="80"/>
    </row>
    <row r="555" spans="1:26" ht="41.25" customHeight="1">
      <c r="A555" s="15"/>
      <c r="B555" s="1995" t="s">
        <v>2674</v>
      </c>
      <c r="C555" s="1949"/>
      <c r="D555" s="1949"/>
      <c r="E555" s="1949"/>
      <c r="F555" s="1949"/>
      <c r="G555" s="1950"/>
      <c r="H555" s="80"/>
      <c r="I555" s="80"/>
      <c r="J555" s="80"/>
      <c r="K555" s="80"/>
      <c r="L555" s="80"/>
      <c r="M555" s="80"/>
      <c r="N555" s="80"/>
      <c r="O555" s="80"/>
      <c r="P555" s="80"/>
      <c r="Q555" s="80"/>
      <c r="R555" s="80"/>
      <c r="S555" s="80"/>
      <c r="T555" s="80"/>
      <c r="U555" s="80"/>
      <c r="V555" s="80"/>
      <c r="W555" s="80"/>
      <c r="X555" s="80"/>
      <c r="Y555" s="80"/>
      <c r="Z555" s="80"/>
    </row>
    <row r="556" spans="1:26" ht="18" customHeight="1">
      <c r="A556" s="15"/>
      <c r="B556" s="80"/>
      <c r="C556" s="80"/>
      <c r="D556" s="80"/>
      <c r="E556" s="96"/>
      <c r="F556" s="96"/>
      <c r="G556" s="96"/>
      <c r="H556" s="80"/>
      <c r="I556" s="80"/>
      <c r="J556" s="80"/>
      <c r="K556" s="80"/>
      <c r="L556" s="80"/>
      <c r="M556" s="80"/>
      <c r="N556" s="80"/>
      <c r="O556" s="80"/>
      <c r="P556" s="80"/>
      <c r="Q556" s="80"/>
      <c r="R556" s="80"/>
      <c r="S556" s="80"/>
      <c r="T556" s="80"/>
      <c r="U556" s="80"/>
      <c r="V556" s="80"/>
      <c r="W556" s="80"/>
      <c r="X556" s="80"/>
      <c r="Y556" s="80"/>
      <c r="Z556" s="80"/>
    </row>
    <row r="557" spans="1:26" ht="18" customHeight="1">
      <c r="A557" s="15"/>
      <c r="B557" s="90" t="s">
        <v>2675</v>
      </c>
      <c r="C557" s="80"/>
      <c r="D557" s="80"/>
      <c r="E557" s="96"/>
      <c r="F557" s="96"/>
      <c r="G557" s="96"/>
      <c r="H557" s="80"/>
      <c r="I557" s="80"/>
      <c r="J557" s="80"/>
      <c r="K557" s="80"/>
      <c r="L557" s="80"/>
      <c r="M557" s="80"/>
      <c r="N557" s="80"/>
      <c r="O557" s="80"/>
      <c r="P557" s="80"/>
      <c r="Q557" s="80"/>
      <c r="R557" s="80"/>
      <c r="S557" s="80"/>
      <c r="T557" s="80"/>
      <c r="U557" s="80"/>
      <c r="V557" s="80"/>
      <c r="W557" s="80"/>
      <c r="X557" s="80"/>
      <c r="Y557" s="80"/>
      <c r="Z557" s="80"/>
    </row>
    <row r="558" spans="1:26" ht="18" customHeight="1">
      <c r="A558" s="15"/>
      <c r="B558" s="90"/>
      <c r="C558" s="80"/>
      <c r="D558" s="80"/>
      <c r="E558" s="96"/>
      <c r="F558" s="96"/>
      <c r="G558" s="96"/>
      <c r="H558" s="80"/>
      <c r="I558" s="80"/>
      <c r="J558" s="80"/>
      <c r="K558" s="80"/>
      <c r="L558" s="80"/>
      <c r="M558" s="80"/>
      <c r="N558" s="80"/>
      <c r="O558" s="80"/>
      <c r="P558" s="80"/>
      <c r="Q558" s="80"/>
      <c r="R558" s="80"/>
      <c r="S558" s="80"/>
      <c r="T558" s="80"/>
      <c r="U558" s="80"/>
      <c r="V558" s="80"/>
      <c r="W558" s="80"/>
      <c r="X558" s="80"/>
      <c r="Y558" s="80"/>
      <c r="Z558" s="80"/>
    </row>
    <row r="559" spans="1:26" ht="39" customHeight="1">
      <c r="A559" s="15"/>
      <c r="B559" s="1995" t="s">
        <v>2676</v>
      </c>
      <c r="C559" s="1949"/>
      <c r="D559" s="1949"/>
      <c r="E559" s="1949"/>
      <c r="F559" s="1949"/>
      <c r="G559" s="1950"/>
      <c r="H559" s="80"/>
      <c r="I559" s="80"/>
      <c r="J559" s="80"/>
      <c r="K559" s="80"/>
      <c r="L559" s="80"/>
      <c r="M559" s="80"/>
      <c r="N559" s="80"/>
      <c r="O559" s="80"/>
      <c r="P559" s="80"/>
      <c r="Q559" s="80"/>
      <c r="R559" s="80"/>
      <c r="S559" s="80"/>
      <c r="T559" s="80"/>
      <c r="U559" s="80"/>
      <c r="V559" s="80"/>
      <c r="W559" s="80"/>
      <c r="X559" s="80"/>
      <c r="Y559" s="80"/>
      <c r="Z559" s="80"/>
    </row>
    <row r="560" spans="1:26" ht="18" customHeight="1">
      <c r="A560" s="15"/>
      <c r="B560" s="80"/>
      <c r="C560" s="80"/>
      <c r="D560" s="80"/>
      <c r="E560" s="96"/>
      <c r="F560" s="96"/>
      <c r="G560" s="96"/>
      <c r="H560" s="80"/>
      <c r="I560" s="80"/>
      <c r="J560" s="80"/>
      <c r="K560" s="80"/>
      <c r="L560" s="80"/>
      <c r="M560" s="80"/>
      <c r="N560" s="80"/>
      <c r="O560" s="80"/>
      <c r="P560" s="80"/>
      <c r="Q560" s="80"/>
      <c r="R560" s="80"/>
      <c r="S560" s="80"/>
      <c r="T560" s="80"/>
      <c r="U560" s="80"/>
      <c r="V560" s="80"/>
      <c r="W560" s="80"/>
      <c r="X560" s="80"/>
      <c r="Y560" s="80"/>
      <c r="Z560" s="80"/>
    </row>
    <row r="561" spans="1:26" ht="18" customHeight="1">
      <c r="A561" s="9">
        <v>3</v>
      </c>
      <c r="B561" s="9" t="s">
        <v>2677</v>
      </c>
      <c r="C561" s="88"/>
      <c r="D561" s="80"/>
      <c r="E561" s="96"/>
      <c r="F561" s="96"/>
      <c r="G561" s="96"/>
      <c r="H561" s="80"/>
      <c r="I561" s="80"/>
      <c r="J561" s="80"/>
      <c r="K561" s="80"/>
      <c r="L561" s="80"/>
      <c r="M561" s="80"/>
      <c r="N561" s="80"/>
      <c r="O561" s="80"/>
      <c r="P561" s="80"/>
      <c r="Q561" s="80"/>
      <c r="R561" s="80"/>
      <c r="S561" s="80"/>
      <c r="T561" s="80"/>
      <c r="U561" s="80"/>
      <c r="V561" s="80"/>
      <c r="W561" s="80"/>
      <c r="X561" s="80"/>
      <c r="Y561" s="80"/>
      <c r="Z561" s="80"/>
    </row>
    <row r="562" spans="1:26" ht="18" customHeight="1">
      <c r="A562" s="15"/>
      <c r="B562" s="80"/>
      <c r="C562" s="80"/>
      <c r="D562" s="80"/>
      <c r="E562" s="96"/>
      <c r="F562" s="96"/>
      <c r="G562" s="96"/>
      <c r="H562" s="80"/>
      <c r="I562" s="80"/>
      <c r="J562" s="80"/>
      <c r="K562" s="80"/>
      <c r="L562" s="80"/>
      <c r="M562" s="80"/>
      <c r="N562" s="80"/>
      <c r="O562" s="80"/>
      <c r="P562" s="80"/>
      <c r="Q562" s="80"/>
      <c r="R562" s="80"/>
      <c r="S562" s="80"/>
      <c r="T562" s="80"/>
      <c r="U562" s="80"/>
      <c r="V562" s="80"/>
      <c r="W562" s="80"/>
      <c r="X562" s="80"/>
      <c r="Y562" s="80"/>
      <c r="Z562" s="80"/>
    </row>
    <row r="563" spans="1:26" ht="150" customHeight="1">
      <c r="A563" s="15"/>
      <c r="B563" s="1995" t="s">
        <v>2678</v>
      </c>
      <c r="C563" s="1949"/>
      <c r="D563" s="1949"/>
      <c r="E563" s="1949"/>
      <c r="F563" s="1949"/>
      <c r="G563" s="1950"/>
      <c r="H563" s="80"/>
      <c r="I563" s="80"/>
      <c r="J563" s="80"/>
      <c r="K563" s="80"/>
      <c r="L563" s="80"/>
      <c r="M563" s="80"/>
      <c r="N563" s="80"/>
      <c r="O563" s="80"/>
      <c r="P563" s="80"/>
      <c r="Q563" s="80"/>
      <c r="R563" s="80"/>
      <c r="S563" s="80"/>
      <c r="T563" s="80"/>
      <c r="U563" s="80"/>
      <c r="V563" s="80"/>
      <c r="W563" s="80"/>
      <c r="X563" s="80"/>
      <c r="Y563" s="80"/>
      <c r="Z563" s="80"/>
    </row>
    <row r="564" spans="1:26" ht="18" customHeight="1">
      <c r="A564" s="15"/>
      <c r="B564" s="80"/>
      <c r="C564" s="80"/>
      <c r="D564" s="80"/>
      <c r="E564" s="96"/>
      <c r="F564" s="96"/>
      <c r="G564" s="96"/>
      <c r="H564" s="80"/>
      <c r="I564" s="80"/>
      <c r="J564" s="80"/>
      <c r="K564" s="80"/>
      <c r="L564" s="80"/>
      <c r="M564" s="80"/>
      <c r="N564" s="80"/>
      <c r="O564" s="80"/>
      <c r="P564" s="80"/>
      <c r="Q564" s="80"/>
      <c r="R564" s="80"/>
      <c r="S564" s="80"/>
      <c r="T564" s="80"/>
      <c r="U564" s="80"/>
      <c r="V564" s="80"/>
      <c r="W564" s="80"/>
      <c r="X564" s="80"/>
      <c r="Y564" s="80"/>
      <c r="Z564" s="80"/>
    </row>
    <row r="565" spans="1:26" ht="18" customHeight="1">
      <c r="A565" s="15"/>
      <c r="B565" s="80"/>
      <c r="C565" s="80"/>
      <c r="D565" s="80"/>
      <c r="E565" s="96"/>
      <c r="F565" s="96"/>
      <c r="G565" s="96"/>
      <c r="H565" s="80"/>
      <c r="I565" s="80"/>
      <c r="J565" s="80"/>
      <c r="K565" s="80"/>
      <c r="L565" s="80"/>
      <c r="M565" s="80"/>
      <c r="N565" s="80"/>
      <c r="O565" s="80"/>
      <c r="P565" s="80"/>
      <c r="Q565" s="80"/>
      <c r="R565" s="80"/>
      <c r="S565" s="80"/>
      <c r="T565" s="80"/>
      <c r="U565" s="80"/>
      <c r="V565" s="80"/>
      <c r="W565" s="80"/>
      <c r="X565" s="80"/>
      <c r="Y565" s="80"/>
      <c r="Z565" s="80"/>
    </row>
    <row r="566" spans="1:26" ht="18" customHeight="1">
      <c r="A566" s="15"/>
      <c r="B566" s="80"/>
      <c r="C566" s="80"/>
      <c r="D566" s="80"/>
      <c r="E566" s="96"/>
      <c r="F566" s="96"/>
      <c r="G566" s="96"/>
      <c r="H566" s="80"/>
      <c r="I566" s="80"/>
      <c r="J566" s="80"/>
      <c r="K566" s="80"/>
      <c r="L566" s="80"/>
      <c r="M566" s="80"/>
      <c r="N566" s="80"/>
      <c r="O566" s="80"/>
      <c r="P566" s="80"/>
      <c r="Q566" s="80"/>
      <c r="R566" s="80"/>
      <c r="S566" s="80"/>
      <c r="T566" s="80"/>
      <c r="U566" s="80"/>
      <c r="V566" s="80"/>
      <c r="W566" s="80"/>
      <c r="X566" s="80"/>
      <c r="Y566" s="80"/>
      <c r="Z566" s="80"/>
    </row>
    <row r="567" spans="1:26" ht="18" customHeight="1">
      <c r="A567" s="15"/>
      <c r="B567" s="80"/>
      <c r="C567" s="80"/>
      <c r="D567" s="80"/>
      <c r="E567" s="96"/>
      <c r="F567" s="96"/>
      <c r="G567" s="96"/>
      <c r="H567" s="80"/>
      <c r="I567" s="80"/>
      <c r="J567" s="80"/>
      <c r="K567" s="80"/>
      <c r="L567" s="80"/>
      <c r="M567" s="80"/>
      <c r="N567" s="80"/>
      <c r="O567" s="80"/>
      <c r="P567" s="80"/>
      <c r="Q567" s="80"/>
      <c r="R567" s="80"/>
      <c r="S567" s="80"/>
      <c r="T567" s="80"/>
      <c r="U567" s="80"/>
      <c r="V567" s="80"/>
      <c r="W567" s="80"/>
      <c r="X567" s="80"/>
      <c r="Y567" s="80"/>
      <c r="Z567" s="80"/>
    </row>
    <row r="568" spans="1:26" ht="18" customHeight="1">
      <c r="A568" s="15"/>
      <c r="B568" s="80"/>
      <c r="C568" s="80"/>
      <c r="D568" s="80"/>
      <c r="E568" s="96"/>
      <c r="F568" s="96"/>
      <c r="G568" s="96"/>
      <c r="H568" s="80"/>
      <c r="I568" s="80"/>
      <c r="J568" s="80"/>
      <c r="K568" s="80"/>
      <c r="L568" s="80"/>
      <c r="M568" s="80"/>
      <c r="N568" s="80"/>
      <c r="O568" s="80"/>
      <c r="P568" s="80"/>
      <c r="Q568" s="80"/>
      <c r="R568" s="80"/>
      <c r="S568" s="80"/>
      <c r="T568" s="80"/>
      <c r="U568" s="80"/>
      <c r="V568" s="80"/>
      <c r="W568" s="80"/>
      <c r="X568" s="80"/>
      <c r="Y568" s="80"/>
      <c r="Z568" s="80"/>
    </row>
    <row r="569" spans="1:26" ht="18" customHeight="1">
      <c r="A569" s="15"/>
      <c r="B569" s="80"/>
      <c r="C569" s="80"/>
      <c r="D569" s="80"/>
      <c r="E569" s="96"/>
      <c r="F569" s="96"/>
      <c r="G569" s="96"/>
      <c r="H569" s="80"/>
      <c r="I569" s="80"/>
      <c r="J569" s="80"/>
      <c r="K569" s="80"/>
      <c r="L569" s="80"/>
      <c r="M569" s="80"/>
      <c r="N569" s="80"/>
      <c r="O569" s="80"/>
      <c r="P569" s="80"/>
      <c r="Q569" s="80"/>
      <c r="R569" s="80"/>
      <c r="S569" s="80"/>
      <c r="T569" s="80"/>
      <c r="U569" s="80"/>
      <c r="V569" s="80"/>
      <c r="W569" s="80"/>
      <c r="X569" s="80"/>
      <c r="Y569" s="80"/>
      <c r="Z569" s="80"/>
    </row>
    <row r="570" spans="1:26" ht="18" customHeight="1">
      <c r="A570" s="15"/>
      <c r="B570" s="80"/>
      <c r="C570" s="80"/>
      <c r="D570" s="80"/>
      <c r="E570" s="96"/>
      <c r="F570" s="96"/>
      <c r="G570" s="96"/>
      <c r="H570" s="80"/>
      <c r="I570" s="80"/>
      <c r="J570" s="80"/>
      <c r="K570" s="80"/>
      <c r="L570" s="80"/>
      <c r="M570" s="80"/>
      <c r="N570" s="80"/>
      <c r="O570" s="80"/>
      <c r="P570" s="80"/>
      <c r="Q570" s="80"/>
      <c r="R570" s="80"/>
      <c r="S570" s="80"/>
      <c r="T570" s="80"/>
      <c r="U570" s="80"/>
      <c r="V570" s="80"/>
      <c r="W570" s="80"/>
      <c r="X570" s="80"/>
      <c r="Y570" s="80"/>
      <c r="Z570" s="80"/>
    </row>
    <row r="571" spans="1:26" ht="18" customHeight="1">
      <c r="A571" s="15"/>
      <c r="B571" s="80"/>
      <c r="C571" s="80"/>
      <c r="D571" s="80"/>
      <c r="E571" s="96"/>
      <c r="F571" s="96"/>
      <c r="G571" s="96"/>
      <c r="H571" s="80"/>
      <c r="I571" s="80"/>
      <c r="J571" s="80"/>
      <c r="K571" s="80"/>
      <c r="L571" s="80"/>
      <c r="M571" s="80"/>
      <c r="N571" s="80"/>
      <c r="O571" s="80"/>
      <c r="P571" s="80"/>
      <c r="Q571" s="80"/>
      <c r="R571" s="80"/>
      <c r="S571" s="80"/>
      <c r="T571" s="80"/>
      <c r="U571" s="80"/>
      <c r="V571" s="80"/>
      <c r="W571" s="80"/>
      <c r="X571" s="80"/>
      <c r="Y571" s="80"/>
      <c r="Z571" s="80"/>
    </row>
    <row r="572" spans="1:26" ht="18" customHeight="1">
      <c r="A572" s="15"/>
      <c r="B572" s="80"/>
      <c r="C572" s="80"/>
      <c r="D572" s="80"/>
      <c r="E572" s="96"/>
      <c r="F572" s="96"/>
      <c r="G572" s="96"/>
      <c r="H572" s="80"/>
      <c r="I572" s="80"/>
      <c r="J572" s="80"/>
      <c r="K572" s="80"/>
      <c r="L572" s="80"/>
      <c r="M572" s="80"/>
      <c r="N572" s="80"/>
      <c r="O572" s="80"/>
      <c r="P572" s="80"/>
      <c r="Q572" s="80"/>
      <c r="R572" s="80"/>
      <c r="S572" s="80"/>
      <c r="T572" s="80"/>
      <c r="U572" s="80"/>
      <c r="V572" s="80"/>
      <c r="W572" s="80"/>
      <c r="X572" s="80"/>
      <c r="Y572" s="80"/>
      <c r="Z572" s="80"/>
    </row>
    <row r="573" spans="1:26" ht="18" customHeight="1">
      <c r="A573" s="15"/>
      <c r="B573" s="80"/>
      <c r="C573" s="80"/>
      <c r="D573" s="80"/>
      <c r="E573" s="96"/>
      <c r="F573" s="96"/>
      <c r="G573" s="96"/>
      <c r="H573" s="80"/>
      <c r="I573" s="80"/>
      <c r="J573" s="80"/>
      <c r="K573" s="80"/>
      <c r="L573" s="80"/>
      <c r="M573" s="80"/>
      <c r="N573" s="80"/>
      <c r="O573" s="80"/>
      <c r="P573" s="80"/>
      <c r="Q573" s="80"/>
      <c r="R573" s="80"/>
      <c r="S573" s="80"/>
      <c r="T573" s="80"/>
      <c r="U573" s="80"/>
      <c r="V573" s="80"/>
      <c r="W573" s="80"/>
      <c r="X573" s="80"/>
      <c r="Y573" s="80"/>
      <c r="Z573" s="80"/>
    </row>
    <row r="574" spans="1:26" ht="18" customHeight="1">
      <c r="A574" s="80"/>
      <c r="B574" s="80"/>
      <c r="C574" s="80"/>
      <c r="D574" s="80"/>
      <c r="E574" s="96"/>
      <c r="F574" s="96"/>
      <c r="G574" s="96"/>
      <c r="H574" s="80"/>
      <c r="I574" s="80"/>
      <c r="J574" s="80"/>
      <c r="K574" s="80"/>
      <c r="L574" s="80"/>
      <c r="M574" s="80"/>
      <c r="N574" s="80"/>
      <c r="O574" s="80"/>
      <c r="P574" s="80"/>
      <c r="Q574" s="80"/>
      <c r="R574" s="80"/>
      <c r="S574" s="80"/>
      <c r="T574" s="80"/>
      <c r="U574" s="80"/>
      <c r="V574" s="80"/>
      <c r="W574" s="80"/>
      <c r="X574" s="80"/>
      <c r="Y574" s="80"/>
      <c r="Z574" s="80"/>
    </row>
    <row r="575" spans="1:26" ht="18" customHeight="1">
      <c r="A575" s="15"/>
      <c r="B575" s="15"/>
      <c r="C575" s="15"/>
      <c r="D575" s="15"/>
      <c r="E575" s="103"/>
      <c r="F575" s="103"/>
      <c r="G575" s="103"/>
      <c r="H575" s="80"/>
      <c r="I575" s="80"/>
      <c r="J575" s="80"/>
      <c r="K575" s="80"/>
      <c r="L575" s="80"/>
      <c r="M575" s="80"/>
      <c r="N575" s="80"/>
      <c r="O575" s="80"/>
      <c r="P575" s="80"/>
      <c r="Q575" s="80"/>
      <c r="R575" s="80"/>
      <c r="S575" s="80"/>
      <c r="T575" s="80"/>
      <c r="U575" s="80"/>
      <c r="V575" s="80"/>
      <c r="W575" s="80"/>
      <c r="X575" s="80"/>
      <c r="Y575" s="80"/>
      <c r="Z575" s="80"/>
    </row>
    <row r="576" spans="1:26" ht="12" customHeight="1">
      <c r="A576" s="80"/>
      <c r="B576" s="80"/>
      <c r="C576" s="80"/>
      <c r="D576" s="80"/>
      <c r="E576" s="96"/>
      <c r="F576" s="96"/>
      <c r="G576" s="96"/>
      <c r="H576" s="80"/>
      <c r="I576" s="80"/>
      <c r="J576" s="80"/>
      <c r="K576" s="80"/>
      <c r="L576" s="80"/>
      <c r="M576" s="80"/>
      <c r="N576" s="80"/>
      <c r="O576" s="80"/>
      <c r="P576" s="80"/>
      <c r="Q576" s="80"/>
      <c r="R576" s="80"/>
      <c r="S576" s="80"/>
      <c r="T576" s="80"/>
      <c r="U576" s="80"/>
      <c r="V576" s="80"/>
      <c r="W576" s="80"/>
      <c r="X576" s="80"/>
      <c r="Y576" s="80"/>
      <c r="Z576" s="80"/>
    </row>
    <row r="577" spans="1:26" ht="18" customHeight="1">
      <c r="A577" s="15"/>
      <c r="B577" s="80"/>
      <c r="C577" s="80"/>
      <c r="D577" s="80"/>
      <c r="E577" s="96"/>
      <c r="F577" s="96"/>
      <c r="G577" s="96"/>
      <c r="H577" s="80"/>
      <c r="I577" s="80"/>
      <c r="J577" s="80"/>
      <c r="K577" s="80"/>
      <c r="L577" s="80"/>
      <c r="M577" s="80"/>
      <c r="N577" s="80"/>
      <c r="O577" s="80"/>
      <c r="P577" s="80"/>
      <c r="Q577" s="80"/>
      <c r="R577" s="80"/>
      <c r="S577" s="80"/>
      <c r="T577" s="80"/>
      <c r="U577" s="80"/>
      <c r="V577" s="80"/>
      <c r="W577" s="80"/>
      <c r="X577" s="80"/>
      <c r="Y577" s="80"/>
      <c r="Z577" s="80"/>
    </row>
    <row r="578" spans="1:26" ht="18" customHeight="1">
      <c r="A578" s="80"/>
      <c r="B578" s="15"/>
      <c r="C578" s="80"/>
      <c r="D578" s="80"/>
      <c r="E578" s="96"/>
      <c r="F578" s="96"/>
      <c r="G578" s="96"/>
      <c r="H578" s="80"/>
      <c r="I578" s="80"/>
      <c r="J578" s="80"/>
      <c r="K578" s="80"/>
      <c r="L578" s="80"/>
      <c r="M578" s="80"/>
      <c r="N578" s="80"/>
      <c r="O578" s="80"/>
      <c r="P578" s="80"/>
      <c r="Q578" s="80"/>
      <c r="R578" s="80"/>
      <c r="S578" s="80"/>
      <c r="T578" s="80"/>
      <c r="U578" s="80"/>
      <c r="V578" s="80"/>
      <c r="W578" s="80"/>
      <c r="X578" s="80"/>
      <c r="Y578" s="80"/>
      <c r="Z578" s="80"/>
    </row>
    <row r="579" spans="1:26" ht="18" customHeight="1">
      <c r="A579" s="80"/>
      <c r="B579" s="80"/>
      <c r="C579" s="80"/>
      <c r="D579" s="80"/>
      <c r="E579" s="103"/>
      <c r="F579" s="96"/>
      <c r="G579" s="103"/>
      <c r="H579" s="80"/>
      <c r="I579" s="80"/>
      <c r="J579" s="80"/>
      <c r="K579" s="80"/>
      <c r="L579" s="80"/>
      <c r="M579" s="80"/>
      <c r="N579" s="80"/>
      <c r="O579" s="80"/>
      <c r="P579" s="80"/>
      <c r="Q579" s="80"/>
      <c r="R579" s="80"/>
      <c r="S579" s="80"/>
      <c r="T579" s="80"/>
      <c r="U579" s="80"/>
      <c r="V579" s="80"/>
      <c r="W579" s="80"/>
      <c r="X579" s="80"/>
      <c r="Y579" s="80"/>
      <c r="Z579" s="80"/>
    </row>
    <row r="580" spans="1:26" ht="18" customHeight="1">
      <c r="A580" s="15"/>
      <c r="B580" s="80"/>
      <c r="C580" s="80"/>
      <c r="D580" s="80"/>
      <c r="E580" s="96"/>
      <c r="F580" s="96"/>
      <c r="G580" s="96"/>
      <c r="H580" s="80"/>
      <c r="I580" s="80"/>
      <c r="J580" s="80"/>
      <c r="K580" s="80"/>
      <c r="L580" s="80"/>
      <c r="M580" s="80"/>
      <c r="N580" s="80"/>
      <c r="O580" s="80"/>
      <c r="P580" s="80"/>
      <c r="Q580" s="80"/>
      <c r="R580" s="80"/>
      <c r="S580" s="80"/>
      <c r="T580" s="80"/>
      <c r="U580" s="80"/>
      <c r="V580" s="80"/>
      <c r="W580" s="80"/>
      <c r="X580" s="80"/>
      <c r="Y580" s="80"/>
      <c r="Z580" s="80"/>
    </row>
    <row r="581" spans="1:26" ht="18" customHeight="1">
      <c r="A581" s="15"/>
      <c r="B581" s="80"/>
      <c r="C581" s="80"/>
      <c r="D581" s="80"/>
      <c r="E581" s="96"/>
      <c r="F581" s="96"/>
      <c r="G581" s="96"/>
      <c r="H581" s="80"/>
      <c r="I581" s="80"/>
      <c r="J581" s="80"/>
      <c r="K581" s="80"/>
      <c r="L581" s="80"/>
      <c r="M581" s="80"/>
      <c r="N581" s="80"/>
      <c r="O581" s="80"/>
      <c r="P581" s="80"/>
      <c r="Q581" s="80"/>
      <c r="R581" s="80"/>
      <c r="S581" s="80"/>
      <c r="T581" s="80"/>
      <c r="U581" s="80"/>
      <c r="V581" s="80"/>
      <c r="W581" s="80"/>
      <c r="X581" s="80"/>
      <c r="Y581" s="80"/>
      <c r="Z581" s="80"/>
    </row>
    <row r="582" spans="1:26" ht="15.75" customHeight="1">
      <c r="A582" s="80"/>
      <c r="B582" s="80"/>
      <c r="C582" s="80"/>
      <c r="D582" s="80"/>
      <c r="E582" s="96"/>
      <c r="F582" s="96"/>
      <c r="G582" s="96"/>
      <c r="H582" s="80"/>
      <c r="I582" s="80"/>
      <c r="J582" s="80"/>
      <c r="K582" s="80"/>
      <c r="L582" s="80"/>
      <c r="M582" s="80"/>
      <c r="N582" s="80"/>
      <c r="O582" s="80"/>
      <c r="P582" s="80"/>
      <c r="Q582" s="80"/>
      <c r="R582" s="80"/>
      <c r="S582" s="80"/>
      <c r="T582" s="80"/>
      <c r="U582" s="80"/>
      <c r="V582" s="80"/>
      <c r="W582" s="80"/>
      <c r="X582" s="80"/>
      <c r="Y582" s="80"/>
      <c r="Z582" s="80"/>
    </row>
    <row r="583" spans="1:26" ht="15.75" customHeight="1">
      <c r="A583" s="80"/>
      <c r="B583" s="80"/>
      <c r="C583" s="80"/>
      <c r="D583" s="80"/>
      <c r="E583" s="96"/>
      <c r="F583" s="96"/>
      <c r="G583" s="96"/>
      <c r="H583" s="80"/>
      <c r="I583" s="80"/>
      <c r="J583" s="80"/>
      <c r="K583" s="80"/>
      <c r="L583" s="80"/>
      <c r="M583" s="80"/>
      <c r="N583" s="80"/>
      <c r="O583" s="80"/>
      <c r="P583" s="80"/>
      <c r="Q583" s="80"/>
      <c r="R583" s="80"/>
      <c r="S583" s="80"/>
      <c r="T583" s="80"/>
      <c r="U583" s="80"/>
      <c r="V583" s="80"/>
      <c r="W583" s="80"/>
      <c r="X583" s="80"/>
      <c r="Y583" s="80"/>
      <c r="Z583" s="80"/>
    </row>
    <row r="584" spans="1:26" ht="15.75" customHeight="1">
      <c r="A584" s="80"/>
      <c r="B584" s="80"/>
      <c r="C584" s="80"/>
      <c r="D584" s="80"/>
      <c r="E584" s="103"/>
      <c r="F584" s="96"/>
      <c r="G584" s="96"/>
      <c r="H584" s="80"/>
      <c r="I584" s="80"/>
      <c r="J584" s="80"/>
      <c r="K584" s="80"/>
      <c r="L584" s="80"/>
      <c r="M584" s="80"/>
      <c r="N584" s="80"/>
      <c r="O584" s="80"/>
      <c r="P584" s="80"/>
      <c r="Q584" s="80"/>
      <c r="R584" s="80"/>
      <c r="S584" s="80"/>
      <c r="T584" s="80"/>
      <c r="U584" s="80"/>
      <c r="V584" s="80"/>
      <c r="W584" s="80"/>
      <c r="X584" s="80"/>
      <c r="Y584" s="80"/>
      <c r="Z584" s="80"/>
    </row>
    <row r="585" spans="1:26" ht="15.75" customHeight="1">
      <c r="A585" s="80"/>
      <c r="B585" s="80"/>
      <c r="C585" s="80"/>
      <c r="D585" s="80"/>
      <c r="E585" s="103"/>
      <c r="F585" s="96"/>
      <c r="G585" s="103"/>
      <c r="H585" s="80"/>
      <c r="I585" s="80"/>
      <c r="J585" s="80"/>
      <c r="K585" s="80"/>
      <c r="L585" s="80"/>
      <c r="M585" s="80"/>
      <c r="N585" s="80"/>
      <c r="O585" s="80"/>
      <c r="P585" s="80"/>
      <c r="Q585" s="80"/>
      <c r="R585" s="80"/>
      <c r="S585" s="80"/>
      <c r="T585" s="80"/>
      <c r="U585" s="80"/>
      <c r="V585" s="80"/>
      <c r="W585" s="80"/>
      <c r="X585" s="80"/>
      <c r="Y585" s="80"/>
      <c r="Z585" s="80"/>
    </row>
    <row r="586" spans="1:26" ht="15.75" customHeight="1">
      <c r="A586" s="80"/>
      <c r="B586" s="80"/>
      <c r="C586" s="80"/>
      <c r="D586" s="80"/>
      <c r="E586" s="103"/>
      <c r="F586" s="96"/>
      <c r="G586" s="103"/>
      <c r="H586" s="80"/>
      <c r="I586" s="80"/>
      <c r="J586" s="80"/>
      <c r="K586" s="80"/>
      <c r="L586" s="80"/>
      <c r="M586" s="80"/>
      <c r="N586" s="80"/>
      <c r="O586" s="80"/>
      <c r="P586" s="80"/>
      <c r="Q586" s="80"/>
      <c r="R586" s="80"/>
      <c r="S586" s="80"/>
      <c r="T586" s="80"/>
      <c r="U586" s="80"/>
      <c r="V586" s="80"/>
      <c r="W586" s="80"/>
      <c r="X586" s="80"/>
      <c r="Y586" s="80"/>
      <c r="Z586" s="80"/>
    </row>
    <row r="587" spans="1:26" ht="15.75" customHeight="1">
      <c r="A587" s="80"/>
      <c r="B587" s="80"/>
      <c r="C587" s="80"/>
      <c r="D587" s="80"/>
      <c r="E587" s="96"/>
      <c r="F587" s="96"/>
      <c r="G587" s="96"/>
      <c r="H587" s="80"/>
      <c r="I587" s="80"/>
      <c r="J587" s="80"/>
      <c r="K587" s="80"/>
      <c r="L587" s="80"/>
      <c r="M587" s="80"/>
      <c r="N587" s="80"/>
      <c r="O587" s="80"/>
      <c r="P587" s="80"/>
      <c r="Q587" s="80"/>
      <c r="R587" s="80"/>
      <c r="S587" s="80"/>
      <c r="T587" s="80"/>
      <c r="U587" s="80"/>
      <c r="V587" s="80"/>
      <c r="W587" s="80"/>
      <c r="X587" s="80"/>
      <c r="Y587" s="80"/>
      <c r="Z587" s="80"/>
    </row>
    <row r="588" spans="1:26" ht="15.75" customHeight="1">
      <c r="A588" s="80"/>
      <c r="B588" s="80"/>
      <c r="C588" s="80"/>
      <c r="D588" s="80"/>
      <c r="E588" s="96"/>
      <c r="F588" s="96"/>
      <c r="G588" s="96"/>
      <c r="H588" s="80"/>
      <c r="I588" s="80"/>
      <c r="J588" s="80"/>
      <c r="K588" s="80"/>
      <c r="L588" s="80"/>
      <c r="M588" s="80"/>
      <c r="N588" s="80"/>
      <c r="O588" s="80"/>
      <c r="P588" s="80"/>
      <c r="Q588" s="80"/>
      <c r="R588" s="80"/>
      <c r="S588" s="80"/>
      <c r="T588" s="80"/>
      <c r="U588" s="80"/>
      <c r="V588" s="80"/>
      <c r="W588" s="80"/>
      <c r="X588" s="80"/>
      <c r="Y588" s="80"/>
      <c r="Z588" s="80"/>
    </row>
    <row r="589" spans="1:26" ht="15.75" customHeight="1">
      <c r="A589" s="80"/>
      <c r="B589" s="80"/>
      <c r="C589" s="80"/>
      <c r="D589" s="80"/>
      <c r="E589" s="96"/>
      <c r="F589" s="96"/>
      <c r="G589" s="96"/>
      <c r="H589" s="80"/>
      <c r="I589" s="80"/>
      <c r="J589" s="80"/>
      <c r="K589" s="80"/>
      <c r="L589" s="80"/>
      <c r="M589" s="80"/>
      <c r="N589" s="80"/>
      <c r="O589" s="80"/>
      <c r="P589" s="80"/>
      <c r="Q589" s="80"/>
      <c r="R589" s="80"/>
      <c r="S589" s="80"/>
      <c r="T589" s="80"/>
      <c r="U589" s="80"/>
      <c r="V589" s="80"/>
      <c r="W589" s="80"/>
      <c r="X589" s="80"/>
      <c r="Y589" s="80"/>
      <c r="Z589" s="80"/>
    </row>
    <row r="590" spans="1:26" ht="15.75" customHeight="1">
      <c r="A590" s="80"/>
      <c r="B590" s="80"/>
      <c r="C590" s="80"/>
      <c r="D590" s="80"/>
      <c r="E590" s="96"/>
      <c r="F590" s="96"/>
      <c r="G590" s="96"/>
      <c r="H590" s="80"/>
      <c r="I590" s="80"/>
      <c r="J590" s="80"/>
      <c r="K590" s="80"/>
      <c r="L590" s="80"/>
      <c r="M590" s="80"/>
      <c r="N590" s="80"/>
      <c r="O590" s="80"/>
      <c r="P590" s="80"/>
      <c r="Q590" s="80"/>
      <c r="R590" s="80"/>
      <c r="S590" s="80"/>
      <c r="T590" s="80"/>
      <c r="U590" s="80"/>
      <c r="V590" s="80"/>
      <c r="W590" s="80"/>
      <c r="X590" s="80"/>
      <c r="Y590" s="80"/>
      <c r="Z590" s="80"/>
    </row>
    <row r="591" spans="1:26" ht="15.75" customHeight="1">
      <c r="A591" s="80"/>
      <c r="B591" s="80"/>
      <c r="C591" s="80"/>
      <c r="D591" s="80"/>
      <c r="E591" s="96"/>
      <c r="F591" s="96"/>
      <c r="G591" s="96"/>
      <c r="H591" s="80"/>
      <c r="I591" s="80"/>
      <c r="J591" s="80"/>
      <c r="K591" s="80"/>
      <c r="L591" s="80"/>
      <c r="M591" s="80"/>
      <c r="N591" s="80"/>
      <c r="O591" s="80"/>
      <c r="P591" s="80"/>
      <c r="Q591" s="80"/>
      <c r="R591" s="80"/>
      <c r="S591" s="80"/>
      <c r="T591" s="80"/>
      <c r="U591" s="80"/>
      <c r="V591" s="80"/>
      <c r="W591" s="80"/>
      <c r="X591" s="80"/>
      <c r="Y591" s="80"/>
      <c r="Z591" s="80"/>
    </row>
    <row r="592" spans="1:26" ht="15.75" customHeight="1">
      <c r="A592" s="80"/>
      <c r="B592" s="80"/>
      <c r="C592" s="80"/>
      <c r="D592" s="80"/>
      <c r="E592" s="96"/>
      <c r="F592" s="96"/>
      <c r="G592" s="96"/>
      <c r="H592" s="80"/>
      <c r="I592" s="80"/>
      <c r="J592" s="80"/>
      <c r="K592" s="80"/>
      <c r="L592" s="80"/>
      <c r="M592" s="80"/>
      <c r="N592" s="80"/>
      <c r="O592" s="80"/>
      <c r="P592" s="80"/>
      <c r="Q592" s="80"/>
      <c r="R592" s="80"/>
      <c r="S592" s="80"/>
      <c r="T592" s="80"/>
      <c r="U592" s="80"/>
      <c r="V592" s="80"/>
      <c r="W592" s="80"/>
      <c r="X592" s="80"/>
      <c r="Y592" s="80"/>
      <c r="Z592" s="80"/>
    </row>
    <row r="593" spans="1:26" ht="15.75" customHeight="1">
      <c r="A593" s="80"/>
      <c r="B593" s="80"/>
      <c r="C593" s="80"/>
      <c r="D593" s="80"/>
      <c r="E593" s="96"/>
      <c r="F593" s="96"/>
      <c r="G593" s="96"/>
      <c r="H593" s="80"/>
      <c r="I593" s="80"/>
      <c r="J593" s="80"/>
      <c r="K593" s="80"/>
      <c r="L593" s="80"/>
      <c r="M593" s="80"/>
      <c r="N593" s="80"/>
      <c r="O593" s="80"/>
      <c r="P593" s="80"/>
      <c r="Q593" s="80"/>
      <c r="R593" s="80"/>
      <c r="S593" s="80"/>
      <c r="T593" s="80"/>
      <c r="U593" s="80"/>
      <c r="V593" s="80"/>
      <c r="W593" s="80"/>
      <c r="X593" s="80"/>
      <c r="Y593" s="80"/>
      <c r="Z593" s="80"/>
    </row>
    <row r="594" spans="1:26" ht="15.75" customHeight="1">
      <c r="A594" s="80"/>
      <c r="B594" s="80"/>
      <c r="C594" s="80"/>
      <c r="D594" s="80"/>
      <c r="E594" s="96"/>
      <c r="F594" s="96"/>
      <c r="G594" s="96"/>
      <c r="H594" s="80"/>
      <c r="I594" s="80"/>
      <c r="J594" s="80"/>
      <c r="K594" s="80"/>
      <c r="L594" s="80"/>
      <c r="M594" s="80"/>
      <c r="N594" s="80"/>
      <c r="O594" s="80"/>
      <c r="P594" s="80"/>
      <c r="Q594" s="80"/>
      <c r="R594" s="80"/>
      <c r="S594" s="80"/>
      <c r="T594" s="80"/>
      <c r="U594" s="80"/>
      <c r="V594" s="80"/>
      <c r="W594" s="80"/>
      <c r="X594" s="80"/>
      <c r="Y594" s="80"/>
      <c r="Z594" s="80"/>
    </row>
    <row r="595" spans="1:26" ht="15.75" customHeight="1">
      <c r="A595" s="80"/>
      <c r="B595" s="80"/>
      <c r="C595" s="80"/>
      <c r="D595" s="80"/>
      <c r="E595" s="96"/>
      <c r="F595" s="96"/>
      <c r="G595" s="96"/>
      <c r="H595" s="80"/>
      <c r="I595" s="80"/>
      <c r="J595" s="80"/>
      <c r="K595" s="80"/>
      <c r="L595" s="80"/>
      <c r="M595" s="80"/>
      <c r="N595" s="80"/>
      <c r="O595" s="80"/>
      <c r="P595" s="80"/>
      <c r="Q595" s="80"/>
      <c r="R595" s="80"/>
      <c r="S595" s="80"/>
      <c r="T595" s="80"/>
      <c r="U595" s="80"/>
      <c r="V595" s="80"/>
      <c r="W595" s="80"/>
      <c r="X595" s="80"/>
      <c r="Y595" s="80"/>
      <c r="Z595" s="80"/>
    </row>
    <row r="596" spans="1:26" ht="15.75" customHeight="1">
      <c r="A596" s="80"/>
      <c r="B596" s="80"/>
      <c r="C596" s="80"/>
      <c r="D596" s="80"/>
      <c r="E596" s="96"/>
      <c r="F596" s="96"/>
      <c r="G596" s="96"/>
      <c r="H596" s="80"/>
      <c r="I596" s="80"/>
      <c r="J596" s="80"/>
      <c r="K596" s="80"/>
      <c r="L596" s="80"/>
      <c r="M596" s="80"/>
      <c r="N596" s="80"/>
      <c r="O596" s="80"/>
      <c r="P596" s="80"/>
      <c r="Q596" s="80"/>
      <c r="R596" s="80"/>
      <c r="S596" s="80"/>
      <c r="T596" s="80"/>
      <c r="U596" s="80"/>
      <c r="V596" s="80"/>
      <c r="W596" s="80"/>
      <c r="X596" s="80"/>
      <c r="Y596" s="80"/>
      <c r="Z596" s="80"/>
    </row>
    <row r="597" spans="1:26" ht="15.75" customHeight="1">
      <c r="A597" s="80"/>
      <c r="B597" s="80"/>
      <c r="C597" s="80"/>
      <c r="D597" s="80"/>
      <c r="E597" s="96"/>
      <c r="F597" s="96"/>
      <c r="G597" s="96"/>
      <c r="H597" s="80"/>
      <c r="I597" s="80"/>
      <c r="J597" s="80"/>
      <c r="K597" s="80"/>
      <c r="L597" s="80"/>
      <c r="M597" s="80"/>
      <c r="N597" s="80"/>
      <c r="O597" s="80"/>
      <c r="P597" s="80"/>
      <c r="Q597" s="80"/>
      <c r="R597" s="80"/>
      <c r="S597" s="80"/>
      <c r="T597" s="80"/>
      <c r="U597" s="80"/>
      <c r="V597" s="80"/>
      <c r="W597" s="80"/>
      <c r="X597" s="80"/>
      <c r="Y597" s="80"/>
      <c r="Z597" s="80"/>
    </row>
    <row r="598" spans="1:26" ht="15.75" customHeight="1">
      <c r="A598" s="80"/>
      <c r="B598" s="80"/>
      <c r="C598" s="80"/>
      <c r="D598" s="80"/>
      <c r="E598" s="96"/>
      <c r="F598" s="96"/>
      <c r="G598" s="96"/>
      <c r="H598" s="80"/>
      <c r="I598" s="80"/>
      <c r="J598" s="80"/>
      <c r="K598" s="80"/>
      <c r="L598" s="80"/>
      <c r="M598" s="80"/>
      <c r="N598" s="80"/>
      <c r="O598" s="80"/>
      <c r="P598" s="80"/>
      <c r="Q598" s="80"/>
      <c r="R598" s="80"/>
      <c r="S598" s="80"/>
      <c r="T598" s="80"/>
      <c r="U598" s="80"/>
      <c r="V598" s="80"/>
      <c r="W598" s="80"/>
      <c r="X598" s="80"/>
      <c r="Y598" s="80"/>
      <c r="Z598" s="80"/>
    </row>
    <row r="599" spans="1:26" ht="15.75" customHeight="1">
      <c r="A599" s="80"/>
      <c r="B599" s="80"/>
      <c r="C599" s="80"/>
      <c r="D599" s="80"/>
      <c r="E599" s="96"/>
      <c r="F599" s="96"/>
      <c r="G599" s="96"/>
      <c r="H599" s="80"/>
      <c r="I599" s="80"/>
      <c r="J599" s="80"/>
      <c r="K599" s="80"/>
      <c r="L599" s="80"/>
      <c r="M599" s="80"/>
      <c r="N599" s="80"/>
      <c r="O599" s="80"/>
      <c r="P599" s="80"/>
      <c r="Q599" s="80"/>
      <c r="R599" s="80"/>
      <c r="S599" s="80"/>
      <c r="T599" s="80"/>
      <c r="U599" s="80"/>
      <c r="V599" s="80"/>
      <c r="W599" s="80"/>
      <c r="X599" s="80"/>
      <c r="Y599" s="80"/>
      <c r="Z599" s="80"/>
    </row>
    <row r="600" spans="1:26" ht="15.75" customHeight="1">
      <c r="A600" s="80"/>
      <c r="B600" s="80"/>
      <c r="C600" s="80"/>
      <c r="D600" s="80"/>
      <c r="E600" s="96"/>
      <c r="F600" s="96"/>
      <c r="G600" s="96"/>
      <c r="H600" s="80"/>
      <c r="I600" s="80"/>
      <c r="J600" s="80"/>
      <c r="K600" s="80"/>
      <c r="L600" s="80"/>
      <c r="M600" s="80"/>
      <c r="N600" s="80"/>
      <c r="O600" s="80"/>
      <c r="P600" s="80"/>
      <c r="Q600" s="80"/>
      <c r="R600" s="80"/>
      <c r="S600" s="80"/>
      <c r="T600" s="80"/>
      <c r="U600" s="80"/>
      <c r="V600" s="80"/>
      <c r="W600" s="80"/>
      <c r="X600" s="80"/>
      <c r="Y600" s="80"/>
      <c r="Z600" s="80"/>
    </row>
    <row r="601" spans="1:26" ht="15.75" customHeight="1">
      <c r="A601" s="80"/>
      <c r="B601" s="80"/>
      <c r="C601" s="80"/>
      <c r="D601" s="80"/>
      <c r="E601" s="96"/>
      <c r="F601" s="96"/>
      <c r="G601" s="96"/>
      <c r="H601" s="80"/>
      <c r="I601" s="80"/>
      <c r="J601" s="80"/>
      <c r="K601" s="80"/>
      <c r="L601" s="80"/>
      <c r="M601" s="80"/>
      <c r="N601" s="80"/>
      <c r="O601" s="80"/>
      <c r="P601" s="80"/>
      <c r="Q601" s="80"/>
      <c r="R601" s="80"/>
      <c r="S601" s="80"/>
      <c r="T601" s="80"/>
      <c r="U601" s="80"/>
      <c r="V601" s="80"/>
      <c r="W601" s="80"/>
      <c r="X601" s="80"/>
      <c r="Y601" s="80"/>
      <c r="Z601" s="80"/>
    </row>
    <row r="602" spans="1:26" ht="15.75" customHeight="1">
      <c r="A602" s="80"/>
      <c r="B602" s="80"/>
      <c r="C602" s="80"/>
      <c r="D602" s="80"/>
      <c r="E602" s="96"/>
      <c r="F602" s="96"/>
      <c r="G602" s="96"/>
      <c r="H602" s="80"/>
      <c r="I602" s="80"/>
      <c r="J602" s="80"/>
      <c r="K602" s="80"/>
      <c r="L602" s="80"/>
      <c r="M602" s="80"/>
      <c r="N602" s="80"/>
      <c r="O602" s="80"/>
      <c r="P602" s="80"/>
      <c r="Q602" s="80"/>
      <c r="R602" s="80"/>
      <c r="S602" s="80"/>
      <c r="T602" s="80"/>
      <c r="U602" s="80"/>
      <c r="V602" s="80"/>
      <c r="W602" s="80"/>
      <c r="X602" s="80"/>
      <c r="Y602" s="80"/>
      <c r="Z602" s="80"/>
    </row>
    <row r="603" spans="1:26" ht="15.75" customHeight="1">
      <c r="A603" s="80"/>
      <c r="B603" s="80"/>
      <c r="C603" s="80"/>
      <c r="D603" s="80"/>
      <c r="E603" s="96"/>
      <c r="F603" s="96"/>
      <c r="G603" s="96"/>
      <c r="H603" s="80"/>
      <c r="I603" s="80"/>
      <c r="J603" s="80"/>
      <c r="K603" s="80"/>
      <c r="L603" s="80"/>
      <c r="M603" s="80"/>
      <c r="N603" s="80"/>
      <c r="O603" s="80"/>
      <c r="P603" s="80"/>
      <c r="Q603" s="80"/>
      <c r="R603" s="80"/>
      <c r="S603" s="80"/>
      <c r="T603" s="80"/>
      <c r="U603" s="80"/>
      <c r="V603" s="80"/>
      <c r="W603" s="80"/>
      <c r="X603" s="80"/>
      <c r="Y603" s="80"/>
      <c r="Z603" s="80"/>
    </row>
    <row r="604" spans="1:26" ht="15.75" customHeight="1">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row>
    <row r="605" spans="1:26" ht="15.75" customHeight="1">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row>
    <row r="606" spans="1:26" ht="15.75" customHeight="1">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row>
    <row r="607" spans="1:26" ht="15.75" customHeight="1">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row>
    <row r="608" spans="1:26" ht="12" customHeight="1">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row>
    <row r="609" spans="1:26" ht="12" customHeight="1">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row>
    <row r="610" spans="1:26" ht="12" customHeight="1">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row>
    <row r="611" spans="1:26" ht="12" customHeight="1">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row>
    <row r="612" spans="1:26" ht="12" customHeight="1">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row>
    <row r="613" spans="1:26" ht="12" customHeight="1">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row>
    <row r="614" spans="1:26" ht="12" customHeight="1">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row>
    <row r="615" spans="1:26" ht="12" customHeight="1">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row>
    <row r="616" spans="1:26" ht="12" customHeight="1">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row>
    <row r="617" spans="1:26" ht="12" customHeight="1">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row>
    <row r="618" spans="1:26" ht="12" customHeight="1">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row>
    <row r="619" spans="1:26" ht="12" customHeight="1">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row>
    <row r="620" spans="1:26" ht="12" customHeight="1">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row>
    <row r="621" spans="1:26" ht="12" customHeight="1">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row>
    <row r="622" spans="1:26" ht="12" customHeight="1">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row>
    <row r="623" spans="1:26" ht="12" customHeight="1">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row>
    <row r="624" spans="1:26" ht="12" customHeight="1">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row>
    <row r="625" spans="1:26" ht="12" customHeight="1">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row>
    <row r="626" spans="1:26" ht="12" customHeight="1">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row>
    <row r="627" spans="1:26" ht="12" customHeight="1">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row>
    <row r="628" spans="1:26" ht="12" customHeight="1">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row>
    <row r="629" spans="1:26" ht="12" customHeight="1">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row>
    <row r="630" spans="1:26" ht="12" customHeight="1">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row>
    <row r="631" spans="1:26" ht="12" customHeight="1">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row>
    <row r="632" spans="1:26" ht="12" customHeight="1">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row>
    <row r="633" spans="1:26" ht="12" customHeight="1">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row>
    <row r="634" spans="1:26" ht="12" customHeight="1">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row>
    <row r="635" spans="1:26" ht="12" customHeight="1">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row>
    <row r="636" spans="1:26" ht="12" customHeight="1">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row>
    <row r="637" spans="1:26" ht="12" customHeight="1">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row>
    <row r="638" spans="1:26" ht="12" customHeight="1">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row>
    <row r="639" spans="1:26" ht="12" customHeight="1">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row>
    <row r="640" spans="1:26" ht="12" customHeight="1">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row>
    <row r="641" spans="1:26" ht="12" customHeight="1">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row>
    <row r="642" spans="1:26" ht="12" customHeight="1">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row>
    <row r="643" spans="1:26" ht="12" customHeight="1">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row>
    <row r="644" spans="1:26" ht="12" customHeight="1">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row>
    <row r="645" spans="1:26" ht="12" customHeight="1">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row>
    <row r="646" spans="1:26" ht="12" customHeigh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row>
    <row r="647" spans="1:26" ht="12" customHeight="1">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row>
    <row r="648" spans="1:26" ht="12" customHeight="1">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row>
    <row r="649" spans="1:26" ht="12" customHeight="1">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row>
    <row r="650" spans="1:26" ht="12" customHeight="1">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row>
    <row r="651" spans="1:26" ht="12" customHeight="1">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row>
    <row r="652" spans="1:26" ht="12" customHeight="1">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row>
    <row r="653" spans="1:26" ht="12" customHeight="1">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row>
    <row r="654" spans="1:26" ht="12" customHeight="1">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row>
    <row r="655" spans="1:26" ht="12" customHeight="1">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row>
    <row r="656" spans="1:26" ht="12" customHeigh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row>
    <row r="657" spans="1:26" ht="12" customHeight="1">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row>
    <row r="658" spans="1:26" ht="12" customHeight="1">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row>
    <row r="659" spans="1:26" ht="12" customHeight="1">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row>
    <row r="660" spans="1:26" ht="12" customHeight="1">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row>
    <row r="661" spans="1:26" ht="12" customHeight="1">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row>
    <row r="662" spans="1:26" ht="12" customHeight="1">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row>
    <row r="663" spans="1:26" ht="12" customHeight="1">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row>
    <row r="664" spans="1:26" ht="12" customHeight="1">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row>
    <row r="665" spans="1:26" ht="12" customHeight="1">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row>
    <row r="666" spans="1:26" ht="12" customHeight="1">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row>
    <row r="667" spans="1:26" ht="12" customHeight="1">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row>
    <row r="668" spans="1:26" ht="12" customHeight="1">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row>
    <row r="669" spans="1:26" ht="12" customHeight="1">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row>
    <row r="670" spans="1:26" ht="12" customHeight="1">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row>
    <row r="671" spans="1:26" ht="12" customHeight="1">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row>
    <row r="672" spans="1:26" ht="12" customHeight="1">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row>
    <row r="673" spans="1:26" ht="12" customHeight="1">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row>
    <row r="674" spans="1:26" ht="12" customHeight="1">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row>
    <row r="675" spans="1:26" ht="12" customHeight="1">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row>
    <row r="676" spans="1:26" ht="12" customHeight="1">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row>
    <row r="677" spans="1:26" ht="12" customHeight="1">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row>
    <row r="678" spans="1:26" ht="12" customHeight="1">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row>
    <row r="679" spans="1:26" ht="12" customHeight="1">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row>
    <row r="680" spans="1:26" ht="12" customHeight="1">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row>
    <row r="681" spans="1:26" ht="12" customHeight="1">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row>
    <row r="682" spans="1:26" ht="12" customHeight="1">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row>
    <row r="683" spans="1:26" ht="12" customHeight="1">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row>
    <row r="684" spans="1:26" ht="12" customHeight="1">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row>
    <row r="685" spans="1:26" ht="12" customHeight="1">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row>
    <row r="686" spans="1:26" ht="12" customHeight="1">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row>
    <row r="687" spans="1:26" ht="12" customHeight="1">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row>
    <row r="688" spans="1:26" ht="12" customHeight="1">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row>
    <row r="689" spans="1:26" ht="12" customHeight="1">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row>
    <row r="690" spans="1:26" ht="12" customHeight="1">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row>
    <row r="691" spans="1:26" ht="12" customHeight="1">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row>
    <row r="692" spans="1:26" ht="12" customHeight="1">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row>
    <row r="693" spans="1:26" ht="12" customHeight="1">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row>
    <row r="694" spans="1:26" ht="12" customHeight="1">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row>
    <row r="695" spans="1:26" ht="12" customHeight="1">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row>
    <row r="696" spans="1:26" ht="12" customHeight="1">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row>
    <row r="697" spans="1:26" ht="12" customHeight="1">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row>
    <row r="698" spans="1:26" ht="12" customHeight="1">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row>
    <row r="699" spans="1:26" ht="12" customHeight="1">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row>
    <row r="700" spans="1:26" ht="12" customHeight="1">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row>
    <row r="701" spans="1:26" ht="12" customHeight="1">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row>
    <row r="702" spans="1:26" ht="12" customHeight="1">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row>
    <row r="703" spans="1:26" ht="12" customHeight="1">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row>
    <row r="704" spans="1:26" ht="12" customHeight="1">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row>
    <row r="705" spans="1:26" ht="12" customHeight="1">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row>
    <row r="706" spans="1:26" ht="12" customHeight="1">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row>
    <row r="707" spans="1:26" ht="12" customHeight="1">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row>
    <row r="708" spans="1:26" ht="12" customHeight="1">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row>
    <row r="709" spans="1:26" ht="12" customHeight="1">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row>
    <row r="710" spans="1:26" ht="12" customHeight="1">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row>
    <row r="711" spans="1:26" ht="12" customHeight="1">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row>
    <row r="712" spans="1:26" ht="12" customHeight="1">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row>
    <row r="713" spans="1:26" ht="12" customHeight="1">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row>
    <row r="714" spans="1:26" ht="12" customHeight="1">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row>
    <row r="715" spans="1:26" ht="12" customHeight="1">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row>
    <row r="716" spans="1:26" ht="12" customHeight="1">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row>
    <row r="717" spans="1:26" ht="12" customHeight="1">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row>
    <row r="718" spans="1:26" ht="12" customHeight="1">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row>
    <row r="719" spans="1:26" ht="12" customHeight="1">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row>
    <row r="720" spans="1:26" ht="12" customHeight="1">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row>
    <row r="721" spans="1:26" ht="12" customHeight="1">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row>
    <row r="722" spans="1:26" ht="12" customHeight="1">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row>
    <row r="723" spans="1:26" ht="12" customHeight="1">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row>
    <row r="724" spans="1:26" ht="12" customHeight="1">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row>
    <row r="725" spans="1:26" ht="12" customHeight="1">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row>
    <row r="726" spans="1:26" ht="12" customHeight="1">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row>
    <row r="727" spans="1:26" ht="12" customHeight="1">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row>
    <row r="728" spans="1:26" ht="12" customHeight="1">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row>
    <row r="729" spans="1:26" ht="12" customHeight="1">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row>
    <row r="730" spans="1:26" ht="12" customHeight="1">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row>
    <row r="731" spans="1:26" ht="12" customHeight="1">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row>
    <row r="732" spans="1:26" ht="12" customHeight="1">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row>
    <row r="733" spans="1:26" ht="12" customHeight="1">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row>
    <row r="734" spans="1:26" ht="12" customHeight="1">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row>
    <row r="735" spans="1:26" ht="12" customHeight="1">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row>
    <row r="736" spans="1:26" ht="12" customHeight="1">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row>
    <row r="737" spans="1:26" ht="12" customHeight="1">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row>
    <row r="738" spans="1:26" ht="12" customHeight="1">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row>
    <row r="739" spans="1:26" ht="12" customHeight="1">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row>
    <row r="740" spans="1:26" ht="12" customHeight="1">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row>
    <row r="741" spans="1:26" ht="12" customHeight="1">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row>
    <row r="742" spans="1:26" ht="12" customHeight="1">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row>
    <row r="743" spans="1:26" ht="12" customHeight="1">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row>
    <row r="744" spans="1:26" ht="12" customHeight="1">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row>
    <row r="745" spans="1:26" ht="12" customHeight="1">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row>
    <row r="746" spans="1:26" ht="12" customHeight="1">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row>
    <row r="747" spans="1:26" ht="12" customHeight="1">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row>
    <row r="748" spans="1:26" ht="12" customHeight="1">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row>
    <row r="749" spans="1:26" ht="12" customHeight="1">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row>
    <row r="750" spans="1:26" ht="12" customHeight="1">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row>
    <row r="751" spans="1:26" ht="12" customHeight="1">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row>
    <row r="752" spans="1:26" ht="12" customHeight="1">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row>
    <row r="753" spans="1:26" ht="12" customHeight="1">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row>
    <row r="754" spans="1:26" ht="12" customHeight="1">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row>
    <row r="755" spans="1:26" ht="12" customHeight="1">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row>
    <row r="756" spans="1:26" ht="12" customHeight="1">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row>
    <row r="757" spans="1:26" ht="12" customHeight="1">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row>
    <row r="758" spans="1:26" ht="12" customHeight="1">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row>
    <row r="759" spans="1:26" ht="12" customHeight="1">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row>
    <row r="760" spans="1:26" ht="12" customHeight="1">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row>
    <row r="761" spans="1:26" ht="12" customHeight="1">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row>
    <row r="762" spans="1:26" ht="12" customHeight="1">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row>
    <row r="763" spans="1:26" ht="12" customHeight="1">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row>
    <row r="764" spans="1:26" ht="12" customHeight="1">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row>
    <row r="765" spans="1:26" ht="12" customHeight="1">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row>
    <row r="766" spans="1:26" ht="12" customHeight="1">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row>
    <row r="767" spans="1:26" ht="12" customHeight="1">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row>
    <row r="768" spans="1:26" ht="12" customHeight="1">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row>
    <row r="769" spans="1:26" ht="12" customHeight="1">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row>
    <row r="770" spans="1:26" ht="12" customHeight="1">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row>
    <row r="771" spans="1:26" ht="12" customHeight="1">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row>
    <row r="772" spans="1:26" ht="12" customHeight="1">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row>
    <row r="773" spans="1:26" ht="12" customHeight="1">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row>
    <row r="774" spans="1:26" ht="12" customHeight="1">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row>
    <row r="775" spans="1:26" ht="12" customHeight="1">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row>
    <row r="776" spans="1:26" ht="12" customHeight="1">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row>
    <row r="777" spans="1:26" ht="12" customHeight="1">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row>
    <row r="778" spans="1:26" ht="12" customHeight="1">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row>
    <row r="779" spans="1:26" ht="12" customHeight="1">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row>
    <row r="780" spans="1:26" ht="12" customHeight="1">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row>
    <row r="781" spans="1:26" ht="12" customHeight="1">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row>
    <row r="782" spans="1:26" ht="12" customHeight="1">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row>
    <row r="783" spans="1:26" ht="12" customHeight="1">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row>
    <row r="784" spans="1:26" ht="12" customHeight="1">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row>
    <row r="785" spans="1:26" ht="12" customHeight="1">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row>
    <row r="786" spans="1:26" ht="12" customHeight="1">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row>
    <row r="787" spans="1:26" ht="12" customHeight="1">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row>
    <row r="788" spans="1:26" ht="12" customHeight="1">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row>
    <row r="789" spans="1:26" ht="12" customHeight="1">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row>
    <row r="790" spans="1:26" ht="12" customHeight="1">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row>
    <row r="791" spans="1:26" ht="12" customHeight="1">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row>
    <row r="792" spans="1:26" ht="12" customHeight="1">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row>
    <row r="793" spans="1:26" ht="12" customHeight="1">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row>
    <row r="794" spans="1:26" ht="12" customHeight="1">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row>
    <row r="795" spans="1:26" ht="12" customHeight="1">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row>
    <row r="796" spans="1:26" ht="12" customHeight="1">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row>
    <row r="797" spans="1:26" ht="12" customHeight="1">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row>
    <row r="798" spans="1:26" ht="12" customHeight="1">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row>
    <row r="799" spans="1:26" ht="12" customHeight="1">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row>
    <row r="800" spans="1:26" ht="12" customHeight="1">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row>
    <row r="801" spans="1:26" ht="12" customHeight="1">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row>
    <row r="802" spans="1:26" ht="12" customHeight="1">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row>
    <row r="803" spans="1:26" ht="12" customHeight="1">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row>
    <row r="804" spans="1:26" ht="12" customHeight="1">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row>
    <row r="805" spans="1:26" ht="12" customHeight="1">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row>
    <row r="806" spans="1:26" ht="12" customHeight="1">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row>
    <row r="807" spans="1:26" ht="12" customHeight="1">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row>
    <row r="808" spans="1:26" ht="12" customHeight="1">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row>
    <row r="809" spans="1:26" ht="12" customHeight="1">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row>
    <row r="810" spans="1:26" ht="12" customHeight="1">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row>
    <row r="811" spans="1:26" ht="12" customHeight="1">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row>
    <row r="812" spans="1:26" ht="12" customHeight="1">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row>
    <row r="813" spans="1:26" ht="12" customHeight="1">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row>
    <row r="814" spans="1:26" ht="12" customHeight="1">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row>
    <row r="815" spans="1:26" ht="12" customHeight="1">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row>
    <row r="816" spans="1:26" ht="12" customHeight="1">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row>
    <row r="817" spans="1:26" ht="12" customHeight="1">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row>
    <row r="818" spans="1:26" ht="12" customHeight="1">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row>
    <row r="819" spans="1:26" ht="12" customHeight="1">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row>
    <row r="820" spans="1:26" ht="12" customHeight="1">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row>
    <row r="821" spans="1:26" ht="12" customHeight="1">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row>
    <row r="822" spans="1:26" ht="12" customHeight="1">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row>
    <row r="823" spans="1:26" ht="12" customHeight="1">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row>
    <row r="824" spans="1:26" ht="12" customHeight="1">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row>
    <row r="825" spans="1:26" ht="12" customHeight="1">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row>
    <row r="826" spans="1:26" ht="12" customHeight="1">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row>
    <row r="827" spans="1:26" ht="12" customHeight="1">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row>
    <row r="828" spans="1:26" ht="12" customHeight="1">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row>
    <row r="829" spans="1:26" ht="12" customHeight="1">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row>
    <row r="830" spans="1:26" ht="12" customHeight="1">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row>
    <row r="831" spans="1:26" ht="12" customHeight="1">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row>
    <row r="832" spans="1:26" ht="12" customHeight="1">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row>
    <row r="833" spans="1:26" ht="12" customHeight="1">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row>
    <row r="834" spans="1:26" ht="12" customHeight="1">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row>
    <row r="835" spans="1:26" ht="12" customHeight="1">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row>
    <row r="836" spans="1:26" ht="12" customHeight="1">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row>
    <row r="837" spans="1:26" ht="12" customHeight="1">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row>
    <row r="838" spans="1:26" ht="12" customHeight="1">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row>
    <row r="839" spans="1:26" ht="12" customHeight="1">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row>
    <row r="840" spans="1:26" ht="12" customHeight="1">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row>
    <row r="841" spans="1:26" ht="12" customHeight="1">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row>
    <row r="842" spans="1:26" ht="12" customHeight="1">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row>
    <row r="843" spans="1:26" ht="12" customHeight="1">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row>
    <row r="844" spans="1:26" ht="12" customHeight="1">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row>
    <row r="845" spans="1:26" ht="12" customHeight="1">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row>
    <row r="846" spans="1:26" ht="12" customHeight="1">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row>
    <row r="847" spans="1:26" ht="12" customHeight="1">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row>
    <row r="848" spans="1:26" ht="12" customHeight="1">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row>
    <row r="849" spans="1:26" ht="12" customHeight="1">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row>
    <row r="850" spans="1:26" ht="12" customHeight="1">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row>
    <row r="851" spans="1:26" ht="12" customHeight="1">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row>
    <row r="852" spans="1:26" ht="12" customHeight="1">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row>
    <row r="853" spans="1:26" ht="12" customHeight="1">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row>
    <row r="854" spans="1:26" ht="12" customHeight="1">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row>
    <row r="855" spans="1:26" ht="12" customHeight="1">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row>
    <row r="856" spans="1:26" ht="12" customHeight="1">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row>
    <row r="857" spans="1:26" ht="12" customHeight="1">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row>
    <row r="858" spans="1:26" ht="12" customHeight="1">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row>
    <row r="859" spans="1:26" ht="12" customHeight="1">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row>
    <row r="860" spans="1:26" ht="12" customHeight="1">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row>
    <row r="861" spans="1:26" ht="12" customHeight="1">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row>
    <row r="862" spans="1:26" ht="12" customHeight="1">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row>
    <row r="863" spans="1:26" ht="12" customHeight="1">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row>
    <row r="864" spans="1:26" ht="12" customHeight="1">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row>
    <row r="865" spans="1:26" ht="12" customHeight="1">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row>
    <row r="866" spans="1:26" ht="12" customHeight="1">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row>
    <row r="867" spans="1:26" ht="12" customHeight="1">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row>
    <row r="868" spans="1:26" ht="12" customHeight="1">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row>
    <row r="869" spans="1:26" ht="12" customHeight="1">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row>
    <row r="870" spans="1:26" ht="12" customHeight="1">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row>
    <row r="871" spans="1:26" ht="12" customHeight="1">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row>
    <row r="872" spans="1:26" ht="12" customHeight="1">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row>
    <row r="873" spans="1:26" ht="12" customHeight="1">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row>
    <row r="874" spans="1:26" ht="12" customHeight="1">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row>
    <row r="875" spans="1:26" ht="12" customHeight="1">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row>
    <row r="876" spans="1:26" ht="12" customHeight="1">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row>
    <row r="877" spans="1:26" ht="12" customHeight="1">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row>
    <row r="878" spans="1:26" ht="12" customHeight="1">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row>
    <row r="879" spans="1:26" ht="12" customHeight="1">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row>
    <row r="880" spans="1:26" ht="12" customHeight="1">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row>
    <row r="881" spans="1:26" ht="12" customHeight="1">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row>
    <row r="882" spans="1:26" ht="12" customHeight="1">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row>
    <row r="883" spans="1:26" ht="12" customHeight="1">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row>
    <row r="884" spans="1:26" ht="12" customHeight="1">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row>
    <row r="885" spans="1:26" ht="12" customHeight="1">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row>
    <row r="886" spans="1:26" ht="12" customHeight="1">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row>
    <row r="887" spans="1:26" ht="12" customHeight="1">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row>
    <row r="888" spans="1:26" ht="12" customHeight="1">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row>
    <row r="889" spans="1:26" ht="12" customHeight="1">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row>
    <row r="890" spans="1:26" ht="12" customHeight="1">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row>
    <row r="891" spans="1:26" ht="12" customHeight="1">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row>
    <row r="892" spans="1:26" ht="12" customHeight="1">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row>
    <row r="893" spans="1:26" ht="12" customHeight="1">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row>
    <row r="894" spans="1:26" ht="12" customHeight="1">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row>
    <row r="895" spans="1:26" ht="12" customHeight="1">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row>
    <row r="896" spans="1:26" ht="12" customHeight="1">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row>
    <row r="897" spans="1:26" ht="12" customHeight="1">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row>
    <row r="898" spans="1:26" ht="12" customHeight="1">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row>
    <row r="899" spans="1:26" ht="12" customHeight="1">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row>
    <row r="900" spans="1:26" ht="12" customHeight="1">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row>
    <row r="901" spans="1:26" ht="12" customHeight="1">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row>
    <row r="902" spans="1:26" ht="12" customHeight="1">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row>
    <row r="903" spans="1:26" ht="12" customHeight="1">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row>
    <row r="904" spans="1:26" ht="12" customHeight="1">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row>
    <row r="905" spans="1:26" ht="12" customHeight="1">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row>
    <row r="906" spans="1:26" ht="12" customHeight="1">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row>
    <row r="907" spans="1:26" ht="12" customHeight="1">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row>
    <row r="908" spans="1:26" ht="12" customHeight="1">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row>
    <row r="909" spans="1:26" ht="12" customHeight="1">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row>
    <row r="910" spans="1:26" ht="12" customHeight="1">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row>
    <row r="911" spans="1:26" ht="12" customHeight="1">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row>
    <row r="912" spans="1:26" ht="12" customHeight="1">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row>
    <row r="913" spans="1:26" ht="12" customHeight="1">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row>
    <row r="914" spans="1:26" ht="12" customHeight="1">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row>
    <row r="915" spans="1:26" ht="12" customHeight="1">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row>
    <row r="916" spans="1:26" ht="12" customHeight="1">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row>
    <row r="917" spans="1:26" ht="12" customHeight="1">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row>
    <row r="918" spans="1:26" ht="12" customHeight="1">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row>
    <row r="919" spans="1:26" ht="12" customHeight="1">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row>
    <row r="920" spans="1:26" ht="12" customHeight="1">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row>
    <row r="921" spans="1:26" ht="12" customHeight="1">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row>
    <row r="922" spans="1:26" ht="12" customHeight="1">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row>
    <row r="923" spans="1:26" ht="12" customHeight="1">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row>
    <row r="924" spans="1:26" ht="12" customHeight="1">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row>
    <row r="925" spans="1:26" ht="12" customHeight="1">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row>
    <row r="926" spans="1:26" ht="12" customHeight="1">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row>
    <row r="927" spans="1:26" ht="12" customHeight="1">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row>
    <row r="928" spans="1:26" ht="12" customHeight="1">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row>
    <row r="929" spans="1:26" ht="12" customHeight="1">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row>
    <row r="930" spans="1:26" ht="12" customHeight="1">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row>
    <row r="931" spans="1:26" ht="12" customHeight="1">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row>
    <row r="932" spans="1:26" ht="12" customHeight="1">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row>
    <row r="933" spans="1:26" ht="12" customHeight="1">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row>
    <row r="934" spans="1:26" ht="12" customHeight="1">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row>
    <row r="935" spans="1:26" ht="12" customHeight="1">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row>
    <row r="936" spans="1:26" ht="12" customHeight="1">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row>
    <row r="937" spans="1:26" ht="12" customHeight="1">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row>
    <row r="938" spans="1:26" ht="12" customHeight="1">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row>
    <row r="939" spans="1:26" ht="12" customHeight="1">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row>
    <row r="940" spans="1:26" ht="12" customHeight="1">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row>
    <row r="941" spans="1:26" ht="12" customHeight="1">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row>
    <row r="942" spans="1:26" ht="12" customHeight="1">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row>
    <row r="943" spans="1:26" ht="12" customHeight="1">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row>
    <row r="944" spans="1:26" ht="12" customHeight="1">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row>
    <row r="945" spans="1:26" ht="12" customHeight="1">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row>
    <row r="946" spans="1:26" ht="12" customHeight="1">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row>
    <row r="947" spans="1:26" ht="12" customHeight="1">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row>
    <row r="948" spans="1:26" ht="12" customHeight="1">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row>
    <row r="949" spans="1:26" ht="12" customHeight="1">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row>
    <row r="950" spans="1:26" ht="12" customHeight="1">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row>
    <row r="951" spans="1:26" ht="12" customHeight="1">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row>
    <row r="952" spans="1:26" ht="12" customHeight="1">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row>
    <row r="953" spans="1:26" ht="12" customHeight="1">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row>
    <row r="954" spans="1:26" ht="12" customHeight="1">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row>
    <row r="955" spans="1:26" ht="12" customHeight="1">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row>
    <row r="956" spans="1:26" ht="12" customHeight="1">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row>
    <row r="957" spans="1:26" ht="12" customHeight="1">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row>
    <row r="958" spans="1:26" ht="12" customHeight="1">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row>
    <row r="959" spans="1:26" ht="12" customHeight="1">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row>
    <row r="960" spans="1:26" ht="12" customHeight="1">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row>
    <row r="961" spans="1:26" ht="12" customHeight="1">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row>
    <row r="962" spans="1:26" ht="12" customHeight="1">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row>
    <row r="963" spans="1:26" ht="12" customHeight="1">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row>
    <row r="964" spans="1:26" ht="12" customHeight="1">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row>
    <row r="965" spans="1:26" ht="12" customHeight="1">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row>
    <row r="966" spans="1:26" ht="12" customHeight="1">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row>
    <row r="967" spans="1:26" ht="12" customHeight="1">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row>
    <row r="968" spans="1:26" ht="12" customHeight="1">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row>
    <row r="969" spans="1:26" ht="12" customHeight="1">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row>
    <row r="970" spans="1:26" ht="12" customHeight="1">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row>
    <row r="971" spans="1:26" ht="12" customHeight="1">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row>
    <row r="972" spans="1:26" ht="12" customHeight="1">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row>
    <row r="973" spans="1:26" ht="12" customHeight="1">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row>
    <row r="974" spans="1:26" ht="12" customHeight="1">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row>
    <row r="975" spans="1:26" ht="12" customHeight="1">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row>
    <row r="976" spans="1:26" ht="12" customHeight="1">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row>
    <row r="977" spans="1:26" ht="12" customHeight="1">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row>
    <row r="978" spans="1:26" ht="12" customHeight="1">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row>
    <row r="979" spans="1:26" ht="12" customHeight="1">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row>
    <row r="980" spans="1:26" ht="12" customHeight="1">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row>
    <row r="981" spans="1:26" ht="12" customHeight="1">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row>
    <row r="982" spans="1:26" ht="12" customHeight="1">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row>
    <row r="983" spans="1:26" ht="12" customHeight="1">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row>
    <row r="984" spans="1:26" ht="12" customHeight="1">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row>
    <row r="985" spans="1:26" ht="12" customHeight="1">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row>
    <row r="986" spans="1:26" ht="12" customHeight="1">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row>
    <row r="987" spans="1:26" ht="12" customHeight="1">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row>
    <row r="988" spans="1:26" ht="12" customHeight="1">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row>
    <row r="989" spans="1:26" ht="12" customHeight="1">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row>
    <row r="990" spans="1:26" ht="12" customHeight="1">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row>
    <row r="991" spans="1:26" ht="12" customHeight="1">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row>
    <row r="992" spans="1:26" ht="12" customHeight="1">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row>
    <row r="993" spans="1:26" ht="12" customHeight="1">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row>
    <row r="994" spans="1:26" ht="12" customHeight="1">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row>
    <row r="995" spans="1:26" ht="12" customHeight="1">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row>
    <row r="996" spans="1:26" ht="12" customHeight="1">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row>
    <row r="997" spans="1:26" ht="12" customHeight="1">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row>
    <row r="998" spans="1:26" ht="12" customHeight="1">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row>
    <row r="999" spans="1:26" ht="12" customHeight="1">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row>
    <row r="1000" spans="1:26" ht="12" customHeight="1">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row>
  </sheetData>
  <customSheetViews>
    <customSheetView guid="{80DBB23A-788A-4876-A46F-C8CD77F4CEEC}" hiddenRows="1" state="hidden">
      <pageMargins left="0.7" right="0.7" top="0.75" bottom="0.75" header="0" footer="0"/>
      <pageSetup orientation="portrait"/>
    </customSheetView>
    <customSheetView guid="{E56CFA07-B62D-4672-9EDE-094AE1102D0C}" hiddenRows="1" state="hidden">
      <pageMargins left="0.7" right="0.7" top="0.75" bottom="0.75" header="0" footer="0"/>
      <pageSetup orientation="portrait"/>
    </customSheetView>
    <customSheetView guid="{FB8FBA87-37E8-4FC2-B783-5AECFD22DC45}" hiddenRows="1" state="hidden">
      <pageMargins left="0.7" right="0.7" top="0.75" bottom="0.75" header="0" footer="0"/>
      <pageSetup orientation="portrait"/>
    </customSheetView>
  </customSheetViews>
  <mergeCells count="260">
    <mergeCell ref="B6:G6"/>
    <mergeCell ref="B14:G14"/>
    <mergeCell ref="B16:G16"/>
    <mergeCell ref="B18:G18"/>
    <mergeCell ref="B22:G22"/>
    <mergeCell ref="B24:G24"/>
    <mergeCell ref="E31:G31"/>
    <mergeCell ref="B31:D31"/>
    <mergeCell ref="B32:D32"/>
    <mergeCell ref="B33:D33"/>
    <mergeCell ref="B34:D34"/>
    <mergeCell ref="B35:D35"/>
    <mergeCell ref="B36:D36"/>
    <mergeCell ref="B37:D37"/>
    <mergeCell ref="E32:G32"/>
    <mergeCell ref="E33:G33"/>
    <mergeCell ref="E34:G34"/>
    <mergeCell ref="E35:G35"/>
    <mergeCell ref="E36:G36"/>
    <mergeCell ref="E37:G37"/>
    <mergeCell ref="E38:G38"/>
    <mergeCell ref="B38:D38"/>
    <mergeCell ref="B39:D39"/>
    <mergeCell ref="B40:D40"/>
    <mergeCell ref="B41:D41"/>
    <mergeCell ref="B42:D42"/>
    <mergeCell ref="B43:D43"/>
    <mergeCell ref="B44:D44"/>
    <mergeCell ref="E39:G39"/>
    <mergeCell ref="E40:G40"/>
    <mergeCell ref="E41:G41"/>
    <mergeCell ref="E42:G42"/>
    <mergeCell ref="E43:G43"/>
    <mergeCell ref="E44:G44"/>
    <mergeCell ref="E45:G45"/>
    <mergeCell ref="B45:D45"/>
    <mergeCell ref="B46:D46"/>
    <mergeCell ref="B48:D48"/>
    <mergeCell ref="B49:D49"/>
    <mergeCell ref="B50:D50"/>
    <mergeCell ref="B51:D51"/>
    <mergeCell ref="B52:D52"/>
    <mergeCell ref="B53:D53"/>
    <mergeCell ref="E46:G46"/>
    <mergeCell ref="E48:G48"/>
    <mergeCell ref="E49:G49"/>
    <mergeCell ref="E50:G50"/>
    <mergeCell ref="E51:G51"/>
    <mergeCell ref="E52:G52"/>
    <mergeCell ref="E53:G53"/>
    <mergeCell ref="B54:D54"/>
    <mergeCell ref="B55:D55"/>
    <mergeCell ref="B56:D56"/>
    <mergeCell ref="E56:G56"/>
    <mergeCell ref="B57:D57"/>
    <mergeCell ref="E57:G57"/>
    <mergeCell ref="B58:D58"/>
    <mergeCell ref="E58:G58"/>
    <mergeCell ref="B59:D59"/>
    <mergeCell ref="E59:G59"/>
    <mergeCell ref="E54:G54"/>
    <mergeCell ref="E55:G55"/>
    <mergeCell ref="B60:D60"/>
    <mergeCell ref="E60:G60"/>
    <mergeCell ref="E65:G65"/>
    <mergeCell ref="B65:D65"/>
    <mergeCell ref="B66:D66"/>
    <mergeCell ref="B67:D67"/>
    <mergeCell ref="B68:D68"/>
    <mergeCell ref="B69:D69"/>
    <mergeCell ref="B70:D70"/>
    <mergeCell ref="B71:D71"/>
    <mergeCell ref="E66:G66"/>
    <mergeCell ref="E67:G67"/>
    <mergeCell ref="E68:G68"/>
    <mergeCell ref="E69:G69"/>
    <mergeCell ref="E70:G70"/>
    <mergeCell ref="E71:G71"/>
    <mergeCell ref="E72:G72"/>
    <mergeCell ref="E80:G80"/>
    <mergeCell ref="B79:D79"/>
    <mergeCell ref="E73:G73"/>
    <mergeCell ref="E74:G74"/>
    <mergeCell ref="E75:G75"/>
    <mergeCell ref="E76:G76"/>
    <mergeCell ref="E77:G77"/>
    <mergeCell ref="E78:G78"/>
    <mergeCell ref="E79:G79"/>
    <mergeCell ref="B72:D72"/>
    <mergeCell ref="B73:D73"/>
    <mergeCell ref="B74:D74"/>
    <mergeCell ref="B75:D75"/>
    <mergeCell ref="B76:D76"/>
    <mergeCell ref="B77:D77"/>
    <mergeCell ref="B78:D78"/>
    <mergeCell ref="E81:G81"/>
    <mergeCell ref="E82:G82"/>
    <mergeCell ref="E83:G83"/>
    <mergeCell ref="E84:G84"/>
    <mergeCell ref="B86:G86"/>
    <mergeCell ref="B90:G90"/>
    <mergeCell ref="B94:G94"/>
    <mergeCell ref="B99:G99"/>
    <mergeCell ref="B80:D80"/>
    <mergeCell ref="B81:D81"/>
    <mergeCell ref="B82:D82"/>
    <mergeCell ref="B83:D83"/>
    <mergeCell ref="B84:D84"/>
    <mergeCell ref="B104:G104"/>
    <mergeCell ref="B108:G108"/>
    <mergeCell ref="B112:G112"/>
    <mergeCell ref="B118:G118"/>
    <mergeCell ref="B120:G120"/>
    <mergeCell ref="B122:G122"/>
    <mergeCell ref="B127:G127"/>
    <mergeCell ref="B129:G129"/>
    <mergeCell ref="B133:G133"/>
    <mergeCell ref="B137:G137"/>
    <mergeCell ref="B139:G139"/>
    <mergeCell ref="B141:G141"/>
    <mergeCell ref="B149:D149"/>
    <mergeCell ref="B150:D150"/>
    <mergeCell ref="B143:G143"/>
    <mergeCell ref="B145:G145"/>
    <mergeCell ref="B147:D147"/>
    <mergeCell ref="E147:G147"/>
    <mergeCell ref="B148:D148"/>
    <mergeCell ref="E148:G148"/>
    <mergeCell ref="E149:G149"/>
    <mergeCell ref="E150:G150"/>
    <mergeCell ref="B152:G152"/>
    <mergeCell ref="B154:G154"/>
    <mergeCell ref="B159:G159"/>
    <mergeCell ref="B165:G165"/>
    <mergeCell ref="B167:G167"/>
    <mergeCell ref="B171:G171"/>
    <mergeCell ref="B173:G173"/>
    <mergeCell ref="B177:G177"/>
    <mergeCell ref="B183:G183"/>
    <mergeCell ref="B200:G200"/>
    <mergeCell ref="B204:G204"/>
    <mergeCell ref="B211:G211"/>
    <mergeCell ref="B214:G214"/>
    <mergeCell ref="B215:G215"/>
    <mergeCell ref="B237:G237"/>
    <mergeCell ref="B240:G240"/>
    <mergeCell ref="B242:G242"/>
    <mergeCell ref="B244:G244"/>
    <mergeCell ref="B246:G246"/>
    <mergeCell ref="B248:G248"/>
    <mergeCell ref="B250:G250"/>
    <mergeCell ref="B252:G252"/>
    <mergeCell ref="B254:G254"/>
    <mergeCell ref="B257:G257"/>
    <mergeCell ref="B259:G259"/>
    <mergeCell ref="B261:G261"/>
    <mergeCell ref="B263:G263"/>
    <mergeCell ref="B265:G265"/>
    <mergeCell ref="B267:G267"/>
    <mergeCell ref="B269:G269"/>
    <mergeCell ref="B275:G275"/>
    <mergeCell ref="B281:G281"/>
    <mergeCell ref="B283:G283"/>
    <mergeCell ref="B285:G285"/>
    <mergeCell ref="B287:G287"/>
    <mergeCell ref="B297:G297"/>
    <mergeCell ref="B299:G299"/>
    <mergeCell ref="B303:G303"/>
    <mergeCell ref="B305:G305"/>
    <mergeCell ref="B309:G309"/>
    <mergeCell ref="B311:G311"/>
    <mergeCell ref="B313:G313"/>
    <mergeCell ref="B315:G315"/>
    <mergeCell ref="B325:G325"/>
    <mergeCell ref="B326:G326"/>
    <mergeCell ref="B327:G327"/>
    <mergeCell ref="B328:G328"/>
    <mergeCell ref="B329:G329"/>
    <mergeCell ref="B333:G333"/>
    <mergeCell ref="B335:G335"/>
    <mergeCell ref="B337:G337"/>
    <mergeCell ref="B339:G339"/>
    <mergeCell ref="B341:G341"/>
    <mergeCell ref="B343:G343"/>
    <mergeCell ref="B349:G349"/>
    <mergeCell ref="B355:G355"/>
    <mergeCell ref="B357:G357"/>
    <mergeCell ref="A358:F358"/>
    <mergeCell ref="B365:G365"/>
    <mergeCell ref="B369:G369"/>
    <mergeCell ref="B371:G371"/>
    <mergeCell ref="B375:G375"/>
    <mergeCell ref="B379:G379"/>
    <mergeCell ref="B390:G390"/>
    <mergeCell ref="B392:G392"/>
    <mergeCell ref="B394:G394"/>
    <mergeCell ref="B396:G396"/>
    <mergeCell ref="B398:G398"/>
    <mergeCell ref="B404:G404"/>
    <mergeCell ref="B473:C474"/>
    <mergeCell ref="B475:C476"/>
    <mergeCell ref="D474:G474"/>
    <mergeCell ref="D475:G475"/>
    <mergeCell ref="D476:G476"/>
    <mergeCell ref="D449:G449"/>
    <mergeCell ref="D450:G451"/>
    <mergeCell ref="D452:G453"/>
    <mergeCell ref="D454:G455"/>
    <mergeCell ref="B408:G408"/>
    <mergeCell ref="B412:G412"/>
    <mergeCell ref="B418:G418"/>
    <mergeCell ref="B423:G423"/>
    <mergeCell ref="B447:G447"/>
    <mergeCell ref="B449:C449"/>
    <mergeCell ref="D456:G457"/>
    <mergeCell ref="D458:G458"/>
    <mergeCell ref="D459:G459"/>
    <mergeCell ref="B480:G480"/>
    <mergeCell ref="B482:G482"/>
    <mergeCell ref="B484:G484"/>
    <mergeCell ref="B486:G486"/>
    <mergeCell ref="B488:G488"/>
    <mergeCell ref="B490:G490"/>
    <mergeCell ref="B492:G492"/>
    <mergeCell ref="B494:G494"/>
    <mergeCell ref="B496:G496"/>
    <mergeCell ref="D460:G460"/>
    <mergeCell ref="D461:G462"/>
    <mergeCell ref="D463:G464"/>
    <mergeCell ref="D465:G465"/>
    <mergeCell ref="D466:G466"/>
    <mergeCell ref="B450:C457"/>
    <mergeCell ref="B458:C459"/>
    <mergeCell ref="B460:C464"/>
    <mergeCell ref="B465:C465"/>
    <mergeCell ref="B466:C468"/>
    <mergeCell ref="B534:G534"/>
    <mergeCell ref="B536:G536"/>
    <mergeCell ref="B549:G549"/>
    <mergeCell ref="B555:G555"/>
    <mergeCell ref="B559:G559"/>
    <mergeCell ref="B563:G563"/>
    <mergeCell ref="B469:C470"/>
    <mergeCell ref="B471:C472"/>
    <mergeCell ref="D467:G467"/>
    <mergeCell ref="D468:G468"/>
    <mergeCell ref="D469:G469"/>
    <mergeCell ref="D470:G470"/>
    <mergeCell ref="D471:G471"/>
    <mergeCell ref="D472:G472"/>
    <mergeCell ref="D473:G473"/>
    <mergeCell ref="B498:G498"/>
    <mergeCell ref="B500:G500"/>
    <mergeCell ref="B502:G502"/>
    <mergeCell ref="B504:G504"/>
    <mergeCell ref="B506:G506"/>
    <mergeCell ref="B510:G510"/>
    <mergeCell ref="B516:G516"/>
    <mergeCell ref="B524:G524"/>
    <mergeCell ref="B526:G526"/>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outlinePr summaryBelow="0" summaryRight="0"/>
  </sheetPr>
  <dimension ref="A1:O63"/>
  <sheetViews>
    <sheetView workbookViewId="0">
      <selection activeCell="C16" sqref="C16"/>
    </sheetView>
  </sheetViews>
  <sheetFormatPr defaultColWidth="14.42578125" defaultRowHeight="15" customHeight="1"/>
  <cols>
    <col min="2" max="2" width="43" customWidth="1"/>
  </cols>
  <sheetData>
    <row r="1" spans="1:2">
      <c r="A1" s="4" t="s">
        <v>26</v>
      </c>
    </row>
    <row r="2" spans="1:2">
      <c r="A2" s="5"/>
    </row>
    <row r="3" spans="1:2">
      <c r="A3" s="5" t="s">
        <v>27</v>
      </c>
    </row>
    <row r="4" spans="1:2">
      <c r="A4" s="896" t="s">
        <v>29</v>
      </c>
      <c r="B4" s="1"/>
    </row>
    <row r="5" spans="1:2" s="1376" customFormat="1">
      <c r="A5" s="896" t="s">
        <v>3050</v>
      </c>
      <c r="B5" s="1"/>
    </row>
    <row r="6" spans="1:2">
      <c r="A6" s="897" t="s">
        <v>30</v>
      </c>
      <c r="B6" s="7"/>
    </row>
    <row r="7" spans="1:2" s="1376" customFormat="1">
      <c r="A7" s="896" t="s">
        <v>3051</v>
      </c>
      <c r="B7" s="917"/>
    </row>
    <row r="8" spans="1:2">
      <c r="A8" s="896" t="s">
        <v>31</v>
      </c>
      <c r="B8" s="1"/>
    </row>
    <row r="9" spans="1:2">
      <c r="A9" s="896" t="s">
        <v>32</v>
      </c>
      <c r="B9" s="1"/>
    </row>
    <row r="11" spans="1:2">
      <c r="A11" s="5" t="s">
        <v>33</v>
      </c>
    </row>
    <row r="12" spans="1:2">
      <c r="A12" s="8" t="s">
        <v>34</v>
      </c>
      <c r="B12" s="898" t="s">
        <v>35</v>
      </c>
    </row>
    <row r="13" spans="1:2">
      <c r="A13" s="8" t="s">
        <v>36</v>
      </c>
      <c r="B13" s="898" t="s">
        <v>37</v>
      </c>
    </row>
    <row r="14" spans="1:2">
      <c r="A14" s="8" t="s">
        <v>38</v>
      </c>
      <c r="B14" s="899" t="s">
        <v>39</v>
      </c>
    </row>
    <row r="15" spans="1:2">
      <c r="A15" s="11" t="s">
        <v>40</v>
      </c>
      <c r="B15" s="898" t="s">
        <v>41</v>
      </c>
    </row>
    <row r="16" spans="1:2">
      <c r="A16" s="8" t="s">
        <v>42</v>
      </c>
      <c r="B16" s="898" t="s">
        <v>43</v>
      </c>
    </row>
    <row r="17" spans="1:2">
      <c r="A17" s="12" t="s">
        <v>44</v>
      </c>
      <c r="B17" s="896" t="s">
        <v>45</v>
      </c>
    </row>
    <row r="18" spans="1:2">
      <c r="A18" s="14" t="s">
        <v>46</v>
      </c>
      <c r="B18" s="899" t="s">
        <v>47</v>
      </c>
    </row>
    <row r="19" spans="1:2">
      <c r="A19" s="11" t="s">
        <v>48</v>
      </c>
      <c r="B19" s="899" t="s">
        <v>49</v>
      </c>
    </row>
    <row r="20" spans="1:2">
      <c r="A20" s="11" t="s">
        <v>50</v>
      </c>
      <c r="B20" s="897" t="s">
        <v>51</v>
      </c>
    </row>
    <row r="21" spans="1:2">
      <c r="A21" s="8" t="s">
        <v>52</v>
      </c>
      <c r="B21" s="899" t="s">
        <v>53</v>
      </c>
    </row>
    <row r="22" spans="1:2">
      <c r="A22" s="12" t="s">
        <v>54</v>
      </c>
      <c r="B22" s="900" t="s">
        <v>55</v>
      </c>
    </row>
    <row r="23" spans="1:2">
      <c r="A23" s="11" t="s">
        <v>56</v>
      </c>
      <c r="B23" s="897" t="s">
        <v>57</v>
      </c>
    </row>
    <row r="24" spans="1:2">
      <c r="A24" s="11" t="s">
        <v>58</v>
      </c>
      <c r="B24" s="897" t="s">
        <v>59</v>
      </c>
    </row>
    <row r="25" spans="1:2">
      <c r="A25" s="11" t="s">
        <v>60</v>
      </c>
      <c r="B25" s="897" t="s">
        <v>61</v>
      </c>
    </row>
    <row r="26" spans="1:2">
      <c r="A26" s="8" t="s">
        <v>62</v>
      </c>
      <c r="B26" s="898" t="s">
        <v>63</v>
      </c>
    </row>
    <row r="27" spans="1:2">
      <c r="A27" s="11" t="s">
        <v>64</v>
      </c>
      <c r="B27" s="898" t="s">
        <v>65</v>
      </c>
    </row>
    <row r="28" spans="1:2">
      <c r="A28" s="17" t="s">
        <v>66</v>
      </c>
      <c r="B28" s="901" t="s">
        <v>67</v>
      </c>
    </row>
    <row r="29" spans="1:2">
      <c r="A29" s="8" t="s">
        <v>68</v>
      </c>
      <c r="B29" s="898" t="s">
        <v>69</v>
      </c>
    </row>
    <row r="30" spans="1:2">
      <c r="A30" s="11" t="s">
        <v>70</v>
      </c>
      <c r="B30" s="898" t="s">
        <v>71</v>
      </c>
    </row>
    <row r="31" spans="1:2">
      <c r="A31" s="11" t="s">
        <v>72</v>
      </c>
      <c r="B31" s="898" t="s">
        <v>73</v>
      </c>
    </row>
    <row r="32" spans="1:2">
      <c r="A32" s="11" t="s">
        <v>74</v>
      </c>
      <c r="B32" s="898" t="s">
        <v>75</v>
      </c>
    </row>
    <row r="33" spans="1:2">
      <c r="A33" s="11" t="s">
        <v>76</v>
      </c>
      <c r="B33" s="897" t="s">
        <v>77</v>
      </c>
    </row>
    <row r="34" spans="1:2">
      <c r="A34" s="11" t="s">
        <v>78</v>
      </c>
      <c r="B34" s="897" t="s">
        <v>79</v>
      </c>
    </row>
    <row r="35" spans="1:2">
      <c r="A35" s="11" t="s">
        <v>80</v>
      </c>
      <c r="B35" s="897" t="s">
        <v>81</v>
      </c>
    </row>
    <row r="36" spans="1:2">
      <c r="A36" s="11" t="s">
        <v>82</v>
      </c>
      <c r="B36" s="898" t="s">
        <v>83</v>
      </c>
    </row>
    <row r="37" spans="1:2">
      <c r="A37" s="11" t="s">
        <v>84</v>
      </c>
      <c r="B37" s="898" t="s">
        <v>85</v>
      </c>
    </row>
    <row r="38" spans="1:2">
      <c r="A38" s="11" t="s">
        <v>86</v>
      </c>
      <c r="B38" s="898" t="s">
        <v>87</v>
      </c>
    </row>
    <row r="39" spans="1:2">
      <c r="A39" s="12" t="s">
        <v>88</v>
      </c>
      <c r="B39" s="896" t="s">
        <v>89</v>
      </c>
    </row>
    <row r="40" spans="1:2">
      <c r="A40" s="12" t="s">
        <v>90</v>
      </c>
      <c r="B40" s="899" t="s">
        <v>91</v>
      </c>
    </row>
    <row r="41" spans="1:2">
      <c r="A41" s="12" t="s">
        <v>92</v>
      </c>
      <c r="B41" s="898" t="s">
        <v>93</v>
      </c>
    </row>
    <row r="42" spans="1:2" s="863" customFormat="1">
      <c r="A42" s="12" t="s">
        <v>94</v>
      </c>
      <c r="B42" s="902" t="s">
        <v>1669</v>
      </c>
    </row>
    <row r="43" spans="1:2" s="1376" customFormat="1">
      <c r="A43" s="12" t="s">
        <v>1700</v>
      </c>
      <c r="B43" s="902" t="s">
        <v>3049</v>
      </c>
    </row>
    <row r="44" spans="1:2">
      <c r="A44" s="12" t="s">
        <v>96</v>
      </c>
      <c r="B44" s="897" t="s">
        <v>95</v>
      </c>
    </row>
    <row r="45" spans="1:2">
      <c r="A45" s="12" t="s">
        <v>98</v>
      </c>
      <c r="B45" s="899" t="s">
        <v>55</v>
      </c>
    </row>
    <row r="46" spans="1:2">
      <c r="A46" s="12" t="s">
        <v>100</v>
      </c>
      <c r="B46" s="899" t="s">
        <v>97</v>
      </c>
    </row>
    <row r="47" spans="1:2">
      <c r="A47" s="12" t="s">
        <v>102</v>
      </c>
      <c r="B47" s="899" t="s">
        <v>99</v>
      </c>
    </row>
    <row r="48" spans="1:2">
      <c r="A48" s="12" t="s">
        <v>104</v>
      </c>
      <c r="B48" s="896" t="s">
        <v>101</v>
      </c>
    </row>
    <row r="49" spans="1:15">
      <c r="A49" s="12" t="s">
        <v>106</v>
      </c>
      <c r="B49" s="896" t="s">
        <v>103</v>
      </c>
    </row>
    <row r="50" spans="1:15">
      <c r="A50" s="12" t="s">
        <v>108</v>
      </c>
      <c r="B50" s="896" t="s">
        <v>105</v>
      </c>
    </row>
    <row r="51" spans="1:15">
      <c r="A51" s="12" t="s">
        <v>110</v>
      </c>
      <c r="B51" s="903" t="s">
        <v>107</v>
      </c>
    </row>
    <row r="52" spans="1:15">
      <c r="A52" s="12" t="s">
        <v>112</v>
      </c>
      <c r="B52" s="896" t="s">
        <v>109</v>
      </c>
    </row>
    <row r="53" spans="1:15">
      <c r="A53" s="12" t="s">
        <v>114</v>
      </c>
      <c r="B53" s="896" t="s">
        <v>111</v>
      </c>
    </row>
    <row r="54" spans="1:15">
      <c r="A54" s="12" t="s">
        <v>116</v>
      </c>
      <c r="B54" s="903" t="s">
        <v>113</v>
      </c>
    </row>
    <row r="55" spans="1:15">
      <c r="A55" s="12" t="s">
        <v>118</v>
      </c>
      <c r="B55" s="896" t="s">
        <v>115</v>
      </c>
    </row>
    <row r="56" spans="1:15">
      <c r="A56" s="12" t="s">
        <v>120</v>
      </c>
      <c r="B56" s="903" t="s">
        <v>117</v>
      </c>
    </row>
    <row r="57" spans="1:15">
      <c r="A57" s="12" t="s">
        <v>122</v>
      </c>
      <c r="B57" s="896" t="s">
        <v>119</v>
      </c>
    </row>
    <row r="58" spans="1:15">
      <c r="A58" s="12" t="s">
        <v>124</v>
      </c>
      <c r="B58" s="900" t="s">
        <v>121</v>
      </c>
      <c r="C58" s="16"/>
      <c r="D58" s="16"/>
      <c r="E58" s="16"/>
      <c r="F58" s="16"/>
      <c r="G58" s="16"/>
      <c r="H58" s="16"/>
      <c r="I58" s="16"/>
      <c r="J58" s="16"/>
      <c r="K58" s="16"/>
      <c r="L58" s="16"/>
      <c r="M58" s="16"/>
      <c r="N58" s="16"/>
      <c r="O58" s="16"/>
    </row>
    <row r="59" spans="1:15">
      <c r="A59" s="12" t="s">
        <v>126</v>
      </c>
      <c r="B59" s="900" t="s">
        <v>123</v>
      </c>
      <c r="C59" s="16"/>
      <c r="D59" s="16"/>
      <c r="E59" s="16"/>
      <c r="F59" s="16"/>
      <c r="G59" s="16"/>
      <c r="H59" s="16"/>
      <c r="I59" s="16"/>
      <c r="J59" s="16"/>
      <c r="K59" s="16"/>
      <c r="L59" s="16"/>
      <c r="M59" s="16"/>
      <c r="N59" s="16"/>
      <c r="O59" s="16"/>
    </row>
    <row r="60" spans="1:15">
      <c r="A60" s="12" t="s">
        <v>128</v>
      </c>
      <c r="B60" s="900" t="s">
        <v>125</v>
      </c>
      <c r="C60" s="16"/>
      <c r="D60" s="16"/>
      <c r="E60" s="16"/>
      <c r="F60" s="16"/>
      <c r="G60" s="16"/>
      <c r="H60" s="16"/>
      <c r="I60" s="16"/>
      <c r="J60" s="16"/>
      <c r="K60" s="16"/>
      <c r="L60" s="16"/>
      <c r="M60" s="16"/>
      <c r="N60" s="16"/>
      <c r="O60" s="16"/>
    </row>
    <row r="61" spans="1:15">
      <c r="A61" s="12" t="s">
        <v>130</v>
      </c>
      <c r="B61" s="900" t="s">
        <v>127</v>
      </c>
      <c r="C61" s="16"/>
      <c r="D61" s="16"/>
      <c r="E61" s="16"/>
      <c r="F61" s="16"/>
      <c r="G61" s="16"/>
      <c r="H61" s="16"/>
      <c r="I61" s="16"/>
      <c r="J61" s="16"/>
      <c r="K61" s="16"/>
      <c r="L61" s="16"/>
      <c r="M61" s="16"/>
      <c r="N61" s="16"/>
      <c r="O61" s="16"/>
    </row>
    <row r="62" spans="1:15">
      <c r="A62" s="12" t="s">
        <v>2702</v>
      </c>
      <c r="B62" s="900" t="s">
        <v>129</v>
      </c>
      <c r="C62" s="16"/>
      <c r="D62" s="16"/>
      <c r="E62" s="16"/>
      <c r="F62" s="16"/>
      <c r="G62" s="16"/>
      <c r="H62" s="16"/>
      <c r="I62" s="16"/>
      <c r="J62" s="16"/>
      <c r="K62" s="16"/>
      <c r="L62" s="16"/>
      <c r="M62" s="16"/>
      <c r="N62" s="16"/>
      <c r="O62" s="16"/>
    </row>
    <row r="63" spans="1:15">
      <c r="A63" s="12" t="s">
        <v>2736</v>
      </c>
      <c r="B63" s="896" t="s">
        <v>131</v>
      </c>
    </row>
  </sheetData>
  <sheetProtection algorithmName="SHA-512" hashValue="lmvpgAA2U4+hm0WU0plCDI2aKfK0reb3Ng/qO+/cepxsOa4axarPBT0PaJWXmb1mwB2S2RxYb8865A38mjp+AQ==" saltValue="1DNV9rn8beGFmvbNudevgA==" spinCount="100000" sheet="1" objects="1" scenarios="1"/>
  <customSheetViews>
    <customSheetView guid="{80DBB23A-788A-4876-A46F-C8CD77F4CEEC}" topLeftCell="A10">
      <selection activeCell="B18" sqref="B18"/>
      <pageMargins left="0.7" right="0.7" top="0.75" bottom="0.75" header="0" footer="0"/>
      <pageSetup orientation="landscape"/>
    </customSheetView>
    <customSheetView guid="{E56CFA07-B62D-4672-9EDE-094AE1102D0C}">
      <selection activeCell="B13" sqref="B13"/>
      <pageMargins left="0.7" right="0.7" top="0.75" bottom="0.75" header="0" footer="0"/>
      <pageSetup orientation="landscape"/>
    </customSheetView>
    <customSheetView guid="{FB8FBA87-37E8-4FC2-B783-5AECFD22DC45}">
      <selection activeCell="B20" sqref="B20"/>
      <pageMargins left="0.7" right="0.7" top="0.75" bottom="0.75" header="0" footer="0"/>
      <pageSetup orientation="landscape"/>
    </customSheetView>
  </customSheetViews>
  <hyperlinks>
    <hyperlink ref="A4" location="'1a.Detailed SOFP '!A1" display="1a. DETAILED CONSOLIDATED STATEMENT OF FINANCIAL POSITION AS AT 30 JUNE 2022" xr:uid="{00000000-0004-0000-0100-000000000000}"/>
    <hyperlink ref="A6" location="'2a.Fin Performance (Detailed)'!A1" display="2a. DETAILED CONSOLIDATED STATEMENT OF FINANCIAL PERFORMANCE FOR THE YEAR ENDED 30 JUNE 2022" xr:uid="{00000000-0004-0000-0100-000001000000}"/>
    <hyperlink ref="A8" location="'3.St Changes NAE'!A1" display="3. CONSOLIDATED STATEMENT OF CHANGES IN NET ASSETS/EQUITY FOR THE YEAR ENDED 30 JUNE 2022" xr:uid="{00000000-0004-0000-0100-000002000000}"/>
    <hyperlink ref="A9" location="'4.St Cash Flows '!A1" display="4. CONSOLIDATED STATEMENT OF CASH FLOWS FOR THE YEAR ENDED 30 JUNE 2022" xr:uid="{00000000-0004-0000-0100-000003000000}"/>
    <hyperlink ref="B12" location="'Balance Sheet Notes 1-3'!A6" display="CASH AND CASH EQUIVALENTS" xr:uid="{00000000-0004-0000-0100-000004000000}"/>
    <hyperlink ref="B13" location="'Balance Sheet Notes 1-3'!A56" display="RECEIVABLES FROM NON-EXCHANGE TRANSACTIONS" xr:uid="{00000000-0004-0000-0100-000005000000}"/>
    <hyperlink ref="B14" location="'Balance Sheet Notes 1-3'!A143" display="RECEIVABLES FROM EXCHANGE TRANSACTIONS" xr:uid="{00000000-0004-0000-0100-000006000000}"/>
    <hyperlink ref="B15" location="'Balance Sheet Notes 4-11'!A4" display="LOANS AND ADVANCES" xr:uid="{00000000-0004-0000-0100-000007000000}"/>
    <hyperlink ref="B16" location="'Balance Sheet Notes 4-11'!A223" display=" NET INVESTMENT IN FINANCE LEASE" xr:uid="{00000000-0004-0000-0100-000008000000}"/>
    <hyperlink ref="B17" location="'Balance Sheet Notes 4-11'!A426" display="INVESTMENTS" xr:uid="{00000000-0004-0000-0100-000009000000}"/>
    <hyperlink ref="B18" location="'Balance Sheet Notes 4-11'!A768" display="ASSETS HELD FOR SALE" xr:uid="{00000000-0004-0000-0100-00000A000000}"/>
    <hyperlink ref="B19" location="'Balance Sheet Notes 4-11'!A951" display="INVENTORIES" xr:uid="{00000000-0004-0000-0100-00000B000000}"/>
    <hyperlink ref="B20" location="'Balance Sheet Notes 4-11'!A1068" display="PREPAYMENTS" xr:uid="{00000000-0004-0000-0100-00000C000000}"/>
    <hyperlink ref="B21" location="'Balance Sheet Notes 4-11'!A1096" display="OTHER ASSETS" xr:uid="{00000000-0004-0000-0100-00000D000000}"/>
    <hyperlink ref="B22" location="'Balance Sheet Notes 4-11'!A1216" display="TAXATION" xr:uid="{00000000-0004-0000-0100-00000E000000}"/>
    <hyperlink ref="B23" location="'Balance Sheet Notes 12-15'!A2" display="DERIVATIVE FINANCIAL INSTRUMENTS" xr:uid="{00000000-0004-0000-0100-00000F000000}"/>
    <hyperlink ref="B24" location="'Balance Sheet Notes 12-15'!A74" display="INVESTMENTS IN ASSOCIATES" xr:uid="{00000000-0004-0000-0100-000010000000}"/>
    <hyperlink ref="B25" location="'Balance Sheet Notes 12-15'!A152" display="INVESTMENTS IN JOINT VENTURES" xr:uid="{00000000-0004-0000-0100-000011000000}"/>
    <hyperlink ref="B26" location="'Balance Sheet Notes 12-15'!A255" display="BIOLOGICAL ASSETS" xr:uid="{00000000-0004-0000-0100-000012000000}"/>
    <hyperlink ref="B27" location="'Balance Sheet  Notes 16-18'!A3" display="PROPERTY, PLANT AND EQUIPMENT" xr:uid="{00000000-0004-0000-0100-000013000000}"/>
    <hyperlink ref="B28" location="'Balance Sheet  Notes 16-18'!A212" display="RIGHTS OF USE ASSET" xr:uid="{00000000-0004-0000-0100-000014000000}"/>
    <hyperlink ref="B29" location="'Balance Sheet  Notes 16-18'!A389" display="INVESTMENT PROPERTY" xr:uid="{00000000-0004-0000-0100-000015000000}"/>
    <hyperlink ref="B30" location="'Balance Sheet Notes 19-27  '!A3" display="INTANGIBLE ASSETS AND GOODWILL" xr:uid="{00000000-0004-0000-0100-000016000000}"/>
    <hyperlink ref="B31" location="'Balance Sheet Notes 19-27  '!A148" display="PAYABLES UNDER EXCHANGE TRANSACTIONS" xr:uid="{00000000-0004-0000-0100-000017000000}"/>
    <hyperlink ref="B32" location="'Balance Sheet Notes 19-27  '!A188" display="PUBLIC SECTOR DEBT" xr:uid="{00000000-0004-0000-0100-000018000000}"/>
    <hyperlink ref="B33" location="'Balance Sheet Notes 19-27  '!A287" display="FINANCIAL GUARANTEE LIABILITY" xr:uid="{00000000-0004-0000-0100-000019000000}"/>
    <hyperlink ref="B34" location="'Balance Sheet Notes 19-27  '!A316" display="PROVISIONS" xr:uid="{00000000-0004-0000-0100-00001A000000}"/>
    <hyperlink ref="B35" location="'Balance Sheet Notes 19-27  '!A375" display="SOCIAL BENEFITS LIABILITIES" xr:uid="{00000000-0004-0000-0100-00001B000000}"/>
    <hyperlink ref="B37" location="'Balance Sheet Notes 19-27  '!A542" display="OTHER LIABILITIES" xr:uid="{00000000-0004-0000-0100-00001C000000}"/>
    <hyperlink ref="B39" location="'Balance Sheet Notes 28-34'!A122" display="OPERATING LEASES: WHERE PUBLIC SECTOR IS LESSOR" xr:uid="{00000000-0004-0000-0100-00001D000000}"/>
    <hyperlink ref="B40" location="'Balance Sheet Notes 28-34'!A134" display="CONTINGENT ASSETS AND CONTINGENT LIABILITIES" xr:uid="{00000000-0004-0000-0100-00001E000000}"/>
    <hyperlink ref="B41" location="'Balance Sheet Notes 28-34'!A181" display="RELATED PARTY DISCLOSURES" xr:uid="{00000000-0004-0000-0100-00001F000000}"/>
    <hyperlink ref="B42" location="'Balance Sheet Notes 28-34'!A221" display="FINANCIAL RISK MANAGEMENT" xr:uid="{00000000-0004-0000-0100-000020000000}"/>
    <hyperlink ref="B44" location="'Balance Sheet Notes 28-34'!A291" display="ANY OTHER ADDITIONAL INFORMATION" xr:uid="{00000000-0004-0000-0100-000021000000}"/>
    <hyperlink ref="B45" location="'Financial Perf Notes 35-53'!A2" display="TAXATION" xr:uid="{00000000-0004-0000-0100-000022000000}"/>
    <hyperlink ref="B46" location="'Financial Perf Notes 35-53'!A14" display="FINES, PENALTIES AND FORFEITS" xr:uid="{00000000-0004-0000-0100-000023000000}"/>
    <hyperlink ref="B47" location="'Financial Perf Notes 35-53'!A26" display="GRANTS AND AID" xr:uid="{00000000-0004-0000-0100-000024000000}"/>
    <hyperlink ref="B48" location="'Financial Perf Notes 35-53'!A39" display="OTHER TRANSFERS" xr:uid="{00000000-0004-0000-0100-000025000000}"/>
    <hyperlink ref="B49" location="'Financial Perf Notes 35-53'!A53" display="SOCIAL CONTRIBUTIONS" xr:uid="{00000000-0004-0000-0100-000026000000}"/>
    <hyperlink ref="B50" location="'Financial Perf Notes 35-53'!A63" display="OTHER REVENUE" xr:uid="{00000000-0004-0000-0100-000027000000}"/>
    <hyperlink ref="B51" location="'Financial Perf Notes 35-53'!A78" display="SALES OF GOODS AND SERVICES" xr:uid="{00000000-0004-0000-0100-000028000000}"/>
    <hyperlink ref="B52" location="'Financial Perf Notes 35-53'!A88" display="LICENCES" xr:uid="{00000000-0004-0000-0100-000029000000}"/>
    <hyperlink ref="B53" location="'Financial Perf Notes 35-53'!A97" display="FINANCE INCOME" xr:uid="{00000000-0004-0000-0100-00002A000000}"/>
    <hyperlink ref="B54" location="'Financial Perf Notes 35-53'!A114" display="DIVIDENDS AND SIMILAR DISTRIBUTIONS" xr:uid="{00000000-0004-0000-0100-00002B000000}"/>
    <hyperlink ref="B55" location="'Financial Perf Notes 35-53'!A123" display="RENT AND ROYALTIES" xr:uid="{00000000-0004-0000-0100-00002C000000}"/>
    <hyperlink ref="B56" location="'Financial Perf Notes 35-53'!A141" display="EMPLOYEE COSTS" xr:uid="{00000000-0004-0000-0100-00002D000000}"/>
    <hyperlink ref="B57" location="'Financial Perf Notes 35-53'!A154" display="SUBSIDIES" xr:uid="{00000000-0004-0000-0100-00002E000000}"/>
    <hyperlink ref="B58" location="'Financial Perf Notes 35-53'!A163" display="GRANTS" xr:uid="{00000000-0004-0000-0100-00002F000000}"/>
    <hyperlink ref="B59" location="'Financial Perf Notes 35-53'!A174" display="SOCIAL BENEFITS" xr:uid="{00000000-0004-0000-0100-000030000000}"/>
    <hyperlink ref="B60" location="'Financial Perf Notes 35-53'!A184" display="OPERATING EXPENSES" xr:uid="{00000000-0004-0000-0100-000031000000}"/>
    <hyperlink ref="B61" location="'Financial Perf Notes 35-53'!A200" display="OTHER EXPENSES" xr:uid="{00000000-0004-0000-0100-000032000000}"/>
    <hyperlink ref="B62" location="'Financial Perf Notes 35-53'!A218" display="FINANCE COSTS" xr:uid="{00000000-0004-0000-0100-000033000000}"/>
    <hyperlink ref="B63" location="'Financial Perf Notes 35-53'!A236" display="GAINS/ (LOSSES) " xr:uid="{00000000-0004-0000-0100-000034000000}"/>
    <hyperlink ref="B36" location="'Balance Sheet Notes 19-27  '!A409" display="EMPLOYEE BENEFIT OBLIGATIONS" xr:uid="{00000000-0004-0000-0100-000035000000}"/>
    <hyperlink ref="B38" location="'Balance Sheet Notes 28-34'!A2" display="NET ASSETS/EQUITY" xr:uid="{00000000-0004-0000-0100-000036000000}"/>
    <hyperlink ref="B43" location="'Balance Sheet Notes 28-34'!A277" display="EVENTS AFTER THE REPORTING DATE" xr:uid="{00000000-0004-0000-0100-000037000000}"/>
    <hyperlink ref="A5" location="'1b. SOFP '!A1" display="1. SUMMARISED CONSOLIDATED STATEMENT OF FINANCIAL POSITION AS AT 30 JUNE 2022" xr:uid="{00000000-0004-0000-0100-000038000000}"/>
    <hyperlink ref="A7" location="'2b. Fin performance'!A1" display="2. SUMMARISED CONSOLIDATED STATEMENT OF FINANCIAL PERFORMANCE FOR THE YEAR ENDED 30 JUNE 2022 (Classification of Expenses by Nature)" xr:uid="{00000000-0004-0000-0100-000039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Z1520"/>
  <sheetViews>
    <sheetView showGridLines="0" zoomScale="70" zoomScaleNormal="70" workbookViewId="0">
      <pane xSplit="3" ySplit="13" topLeftCell="D14" activePane="bottomRight" state="frozen"/>
      <selection pane="topRight" activeCell="D1" sqref="D1"/>
      <selection pane="bottomLeft" activeCell="A11" sqref="A11"/>
      <selection pane="bottomRight" activeCell="C12" sqref="C12"/>
    </sheetView>
  </sheetViews>
  <sheetFormatPr defaultColWidth="14.42578125" defaultRowHeight="15" customHeight="1"/>
  <cols>
    <col min="1" max="1" width="3" customWidth="1"/>
    <col min="2" max="2" width="60.140625" customWidth="1"/>
    <col min="3" max="3" width="45.140625" customWidth="1"/>
    <col min="4" max="4" width="63" customWidth="1"/>
    <col min="5" max="5" width="51.42578125" customWidth="1"/>
    <col min="6" max="6" width="4.5703125" style="1043" customWidth="1"/>
    <col min="7" max="7" width="19.5703125" style="1002" customWidth="1"/>
    <col min="8" max="14" width="19.5703125" style="1043" customWidth="1"/>
    <col min="15" max="15" width="56.28515625" customWidth="1"/>
    <col min="16" max="18" width="9.140625" hidden="1" customWidth="1"/>
    <col min="19" max="19" width="61" hidden="1" customWidth="1"/>
    <col min="20" max="26" width="9.140625" customWidth="1"/>
  </cols>
  <sheetData>
    <row r="1" spans="1:26">
      <c r="A1" s="5" t="s">
        <v>132</v>
      </c>
      <c r="B1" s="1"/>
      <c r="C1" s="1"/>
      <c r="F1" s="1003"/>
      <c r="G1" s="1003"/>
      <c r="H1" s="1003"/>
      <c r="I1" s="1003"/>
      <c r="J1" s="1003"/>
      <c r="K1" s="1003"/>
      <c r="N1" s="1003"/>
      <c r="Q1" s="1"/>
      <c r="R1" s="1"/>
      <c r="S1" s="1"/>
      <c r="T1" s="1"/>
      <c r="U1" s="1"/>
      <c r="V1" s="1"/>
      <c r="W1" s="1"/>
      <c r="X1" s="1"/>
      <c r="Y1" s="1"/>
      <c r="Z1" s="1"/>
    </row>
    <row r="2" spans="1:26">
      <c r="A2" s="1"/>
      <c r="B2" s="1"/>
      <c r="C2" s="1"/>
      <c r="F2" s="1003"/>
      <c r="G2" s="1003"/>
      <c r="H2" s="1003"/>
      <c r="I2" s="1003"/>
      <c r="J2" s="1003"/>
      <c r="K2" s="1003"/>
      <c r="N2" s="1003"/>
      <c r="Q2" s="1"/>
      <c r="R2" s="1"/>
      <c r="S2" s="1"/>
      <c r="T2" s="1"/>
      <c r="U2" s="1"/>
      <c r="V2" s="1"/>
      <c r="W2" s="1"/>
      <c r="X2" s="1"/>
      <c r="Y2" s="1"/>
      <c r="Z2" s="1"/>
    </row>
    <row r="3" spans="1:26" ht="15.75" thickBot="1">
      <c r="A3" s="29" t="str">
        <f>'1b. SOFP '!A3</f>
        <v>Name of entity:</v>
      </c>
      <c r="D3" s="1005" t="s">
        <v>228</v>
      </c>
      <c r="E3" s="1003"/>
      <c r="F3" s="1003"/>
      <c r="G3" s="1003"/>
      <c r="H3" s="1003"/>
      <c r="I3" s="1003"/>
      <c r="J3" s="1003"/>
      <c r="K3" s="1003"/>
      <c r="N3" s="1003"/>
      <c r="Q3" s="1"/>
      <c r="R3" s="1"/>
      <c r="S3" s="1"/>
      <c r="T3" s="1"/>
      <c r="U3" s="1"/>
      <c r="V3" s="1"/>
      <c r="W3" s="1"/>
      <c r="X3" s="1"/>
      <c r="Y3" s="1"/>
      <c r="Z3" s="1"/>
    </row>
    <row r="4" spans="1:26" ht="15.75" thickBot="1">
      <c r="A4" s="6"/>
      <c r="B4" s="1"/>
      <c r="C4" s="1"/>
      <c r="D4" s="1044" t="s">
        <v>229</v>
      </c>
      <c r="E4" s="1086"/>
      <c r="F4" s="1003"/>
      <c r="G4" s="1003"/>
      <c r="H4" s="1003"/>
      <c r="I4" s="1003"/>
      <c r="J4" s="1003"/>
      <c r="K4" s="1003"/>
      <c r="N4" s="1003"/>
      <c r="O4" s="1"/>
      <c r="P4" s="1"/>
      <c r="Q4" s="1"/>
      <c r="R4" s="1"/>
      <c r="S4" s="1"/>
      <c r="T4" s="1"/>
      <c r="U4" s="1"/>
      <c r="V4" s="1"/>
      <c r="W4" s="1"/>
      <c r="X4" s="1"/>
      <c r="Y4" s="1"/>
      <c r="Z4" s="1"/>
    </row>
    <row r="5" spans="1:26" ht="15.75" thickBot="1">
      <c r="A5" s="6"/>
      <c r="B5" s="1"/>
      <c r="C5" s="1"/>
      <c r="D5" s="1045" t="s">
        <v>230</v>
      </c>
      <c r="E5" s="1087"/>
      <c r="F5" s="1003"/>
      <c r="G5" s="1003"/>
      <c r="H5" s="1003"/>
      <c r="I5" s="1003"/>
      <c r="J5" s="1003"/>
      <c r="K5" s="1003"/>
      <c r="N5" s="1003"/>
      <c r="O5" s="1"/>
      <c r="P5" s="1"/>
      <c r="Q5" s="1"/>
      <c r="R5" s="1"/>
      <c r="S5" s="1"/>
      <c r="T5" s="1"/>
      <c r="U5" s="1"/>
      <c r="V5" s="1"/>
      <c r="W5" s="1"/>
      <c r="X5" s="1"/>
      <c r="Y5" s="1"/>
      <c r="Z5" s="1"/>
    </row>
    <row r="6" spans="1:26" s="953" customFormat="1" ht="15.75" thickBot="1">
      <c r="A6" s="1842"/>
      <c r="B6" s="911"/>
      <c r="C6" s="911"/>
      <c r="D6" s="1046" t="s">
        <v>231</v>
      </c>
      <c r="E6" s="1088"/>
      <c r="F6" s="1844"/>
      <c r="G6" s="1844"/>
      <c r="H6" s="1844"/>
      <c r="I6" s="1844"/>
      <c r="J6" s="1844"/>
      <c r="K6" s="1844"/>
      <c r="L6" s="1845"/>
      <c r="M6" s="1845"/>
      <c r="N6" s="1844"/>
      <c r="O6" s="911"/>
      <c r="P6" s="911"/>
      <c r="Q6" s="911"/>
      <c r="R6" s="911"/>
      <c r="S6" s="911"/>
      <c r="T6" s="911"/>
      <c r="U6" s="911"/>
      <c r="V6" s="911"/>
      <c r="W6" s="911"/>
      <c r="X6" s="911"/>
      <c r="Y6" s="911"/>
      <c r="Z6" s="911"/>
    </row>
    <row r="7" spans="1:26" s="953" customFormat="1" ht="15.75" thickBot="1">
      <c r="A7" s="1842"/>
      <c r="B7" s="911"/>
      <c r="C7" s="911"/>
      <c r="D7" s="1046" t="s">
        <v>232</v>
      </c>
      <c r="E7" s="1089"/>
      <c r="F7" s="1844"/>
      <c r="G7" s="1844"/>
      <c r="H7" s="1844"/>
      <c r="I7" s="1844"/>
      <c r="J7" s="1844"/>
      <c r="K7" s="1844"/>
      <c r="L7" s="1845"/>
      <c r="M7" s="1845"/>
      <c r="N7" s="1844"/>
      <c r="O7" s="911"/>
      <c r="P7" s="911"/>
      <c r="Q7" s="911"/>
      <c r="R7" s="911"/>
      <c r="S7" s="911"/>
      <c r="T7" s="911"/>
      <c r="U7" s="911"/>
      <c r="V7" s="911"/>
      <c r="W7" s="911"/>
      <c r="X7" s="911"/>
      <c r="Y7" s="911"/>
      <c r="Z7" s="911"/>
    </row>
    <row r="8" spans="1:26" s="953" customFormat="1">
      <c r="A8" s="1842"/>
      <c r="B8" s="911"/>
      <c r="C8" s="911"/>
      <c r="D8" s="1366"/>
      <c r="E8" s="1843"/>
      <c r="F8" s="1844"/>
      <c r="G8" s="1844"/>
      <c r="H8" s="1844"/>
      <c r="I8" s="1844"/>
      <c r="J8" s="1844"/>
      <c r="K8" s="1844"/>
      <c r="L8" s="1845"/>
      <c r="M8" s="1845"/>
      <c r="N8" s="1844"/>
      <c r="O8" s="911"/>
      <c r="P8" s="911"/>
      <c r="Q8" s="911"/>
      <c r="R8" s="911"/>
      <c r="S8" s="911"/>
      <c r="T8" s="911"/>
      <c r="U8" s="911"/>
      <c r="V8" s="911"/>
      <c r="W8" s="911"/>
      <c r="X8" s="911"/>
      <c r="Y8" s="911"/>
      <c r="Z8" s="911"/>
    </row>
    <row r="9" spans="1:26" ht="15.75" thickBot="1">
      <c r="A9" s="6" t="s">
        <v>29</v>
      </c>
      <c r="B9" s="1"/>
      <c r="C9" s="1"/>
      <c r="D9" s="1"/>
      <c r="E9" s="1"/>
      <c r="F9" s="1003"/>
      <c r="G9" s="1003"/>
      <c r="H9" s="1003"/>
      <c r="I9" s="1003"/>
      <c r="J9" s="1003"/>
      <c r="K9" s="1003"/>
      <c r="L9" s="1003"/>
      <c r="M9" s="1003"/>
      <c r="N9" s="1003"/>
      <c r="O9" s="1"/>
      <c r="P9" s="30"/>
      <c r="Q9" s="1"/>
      <c r="R9" s="1"/>
      <c r="S9" s="1"/>
      <c r="T9" s="1"/>
      <c r="U9" s="1"/>
      <c r="V9" s="1"/>
      <c r="W9" s="1"/>
      <c r="X9" s="1"/>
      <c r="Y9" s="1"/>
      <c r="Z9" s="1"/>
    </row>
    <row r="10" spans="1:26" ht="15.75" thickBot="1">
      <c r="A10" s="6"/>
      <c r="B10" s="1"/>
      <c r="C10" s="1"/>
      <c r="D10" s="1"/>
      <c r="E10" s="1"/>
      <c r="F10" s="1003"/>
      <c r="G10" s="1935" t="s">
        <v>233</v>
      </c>
      <c r="H10" s="1936"/>
      <c r="I10" s="1936"/>
      <c r="J10" s="1937"/>
      <c r="K10" s="1935" t="s">
        <v>234</v>
      </c>
      <c r="L10" s="1936"/>
      <c r="M10" s="1936"/>
      <c r="N10" s="1937"/>
      <c r="Q10" s="1"/>
      <c r="R10" s="1"/>
      <c r="S10" s="1"/>
      <c r="T10" s="1"/>
      <c r="U10" s="1"/>
      <c r="V10" s="1"/>
      <c r="W10" s="1"/>
      <c r="X10" s="1"/>
      <c r="Y10" s="1"/>
      <c r="Z10" s="1"/>
    </row>
    <row r="11" spans="1:26">
      <c r="A11" s="1"/>
      <c r="B11" s="6" t="s">
        <v>235</v>
      </c>
      <c r="C11" s="6" t="s">
        <v>236</v>
      </c>
      <c r="D11" s="6" t="s">
        <v>237</v>
      </c>
      <c r="E11" s="6" t="s">
        <v>238</v>
      </c>
      <c r="F11" s="1004"/>
      <c r="G11" s="1003"/>
      <c r="H11" s="1005"/>
      <c r="I11" s="1004"/>
      <c r="J11" s="1004"/>
      <c r="K11" s="1004"/>
      <c r="L11" s="1004"/>
      <c r="M11" s="1003"/>
      <c r="N11" s="1047"/>
      <c r="Q11" s="1"/>
      <c r="R11" s="31" t="s">
        <v>134</v>
      </c>
      <c r="S11" s="6" t="s">
        <v>239</v>
      </c>
      <c r="T11" s="1"/>
      <c r="U11" s="1"/>
      <c r="V11" s="1"/>
      <c r="W11" s="1"/>
      <c r="X11" s="1"/>
      <c r="Y11" s="1"/>
      <c r="Z11" s="1"/>
    </row>
    <row r="12" spans="1:26" ht="60">
      <c r="A12" s="1"/>
      <c r="B12" s="1"/>
      <c r="C12" s="1"/>
      <c r="D12" s="1"/>
      <c r="E12" s="1"/>
      <c r="F12" s="1005"/>
      <c r="G12" s="1048" t="s">
        <v>138</v>
      </c>
      <c r="H12" s="1049" t="s">
        <v>240</v>
      </c>
      <c r="I12" s="1048" t="s">
        <v>140</v>
      </c>
      <c r="J12" s="1050" t="s">
        <v>241</v>
      </c>
      <c r="K12" s="1048" t="s">
        <v>138</v>
      </c>
      <c r="L12" s="1049" t="s">
        <v>240</v>
      </c>
      <c r="M12" s="1048" t="s">
        <v>140</v>
      </c>
      <c r="N12" s="1050" t="s">
        <v>241</v>
      </c>
      <c r="O12" s="1"/>
      <c r="P12" s="1"/>
      <c r="Q12" s="1"/>
      <c r="R12" s="1"/>
      <c r="S12" s="1"/>
      <c r="T12" s="1"/>
      <c r="U12" s="1"/>
      <c r="V12" s="1"/>
      <c r="W12" s="1"/>
      <c r="X12" s="1"/>
      <c r="Y12" s="1"/>
      <c r="Z12" s="1"/>
    </row>
    <row r="13" spans="1:26">
      <c r="A13" s="1"/>
      <c r="B13" s="5" t="s">
        <v>143</v>
      </c>
      <c r="C13" s="5"/>
      <c r="D13" s="5"/>
      <c r="E13" s="5"/>
      <c r="F13" s="1003"/>
      <c r="G13" s="1004" t="s">
        <v>142</v>
      </c>
      <c r="H13" s="1004" t="s">
        <v>142</v>
      </c>
      <c r="I13" s="1004" t="s">
        <v>142</v>
      </c>
      <c r="J13" s="1004" t="s">
        <v>142</v>
      </c>
      <c r="K13" s="1004" t="s">
        <v>142</v>
      </c>
      <c r="L13" s="1004" t="s">
        <v>142</v>
      </c>
      <c r="M13" s="1004" t="s">
        <v>142</v>
      </c>
      <c r="N13" s="1004" t="s">
        <v>142</v>
      </c>
      <c r="O13" s="1"/>
      <c r="P13" s="1"/>
      <c r="Q13" s="1"/>
      <c r="R13" s="1"/>
      <c r="S13" s="5"/>
      <c r="T13" s="1"/>
      <c r="U13" s="1"/>
      <c r="V13" s="1"/>
      <c r="W13" s="1"/>
      <c r="X13" s="1"/>
      <c r="Y13" s="1"/>
      <c r="Z13" s="1"/>
    </row>
    <row r="14" spans="1:26" s="972" customFormat="1">
      <c r="A14" s="1"/>
      <c r="B14" s="6" t="s">
        <v>144</v>
      </c>
      <c r="C14" s="6"/>
      <c r="D14" s="6"/>
      <c r="E14" s="6"/>
      <c r="F14" s="1003"/>
      <c r="G14" s="1003"/>
      <c r="H14" s="1003"/>
      <c r="I14" s="1003"/>
      <c r="J14" s="1003"/>
      <c r="K14" s="1003"/>
      <c r="L14" s="1003"/>
      <c r="M14" s="1003"/>
      <c r="N14" s="1003"/>
      <c r="O14" s="1"/>
      <c r="P14" s="1"/>
      <c r="Q14" s="1"/>
      <c r="R14" s="1"/>
      <c r="S14" s="6"/>
      <c r="T14" s="1"/>
      <c r="U14" s="1"/>
      <c r="V14" s="1"/>
      <c r="W14" s="1"/>
      <c r="X14" s="1"/>
      <c r="Y14" s="1"/>
      <c r="Z14" s="1"/>
    </row>
    <row r="15" spans="1:26">
      <c r="A15" s="32"/>
      <c r="B15" s="32" t="s">
        <v>145</v>
      </c>
      <c r="C15" s="32" t="s">
        <v>242</v>
      </c>
      <c r="D15" s="33" t="s">
        <v>243</v>
      </c>
      <c r="E15" s="33" t="s">
        <v>244</v>
      </c>
      <c r="F15" s="1006"/>
      <c r="G15" s="1403"/>
      <c r="H15" s="1403"/>
      <c r="I15" s="1404">
        <f t="shared" ref="I15:I22" si="0">SUM(G15:H15)</f>
        <v>0</v>
      </c>
      <c r="J15" s="1403"/>
      <c r="K15" s="1403"/>
      <c r="L15" s="1403"/>
      <c r="M15" s="1404">
        <f t="shared" ref="M15:M22" si="1">SUM(K15:L15)</f>
        <v>0</v>
      </c>
      <c r="N15" s="1403"/>
      <c r="O15" s="1"/>
      <c r="P15" s="1"/>
      <c r="Q15" s="1"/>
      <c r="R15" s="1"/>
      <c r="S15" s="34"/>
      <c r="T15" s="1"/>
      <c r="U15" s="1"/>
      <c r="V15" s="1"/>
      <c r="W15" s="1"/>
      <c r="X15" s="1"/>
      <c r="Y15" s="1"/>
      <c r="Z15" s="1"/>
    </row>
    <row r="16" spans="1:26" s="920" customFormat="1">
      <c r="A16" s="918"/>
      <c r="B16" s="32" t="s">
        <v>145</v>
      </c>
      <c r="C16" s="32" t="s">
        <v>242</v>
      </c>
      <c r="D16" s="33" t="s">
        <v>243</v>
      </c>
      <c r="E16" s="33" t="s">
        <v>245</v>
      </c>
      <c r="F16" s="1007"/>
      <c r="G16" s="1405"/>
      <c r="H16" s="1405"/>
      <c r="I16" s="1404">
        <f t="shared" si="0"/>
        <v>0</v>
      </c>
      <c r="J16" s="1405"/>
      <c r="K16" s="1405"/>
      <c r="L16" s="1405"/>
      <c r="M16" s="1404">
        <f t="shared" si="1"/>
        <v>0</v>
      </c>
      <c r="N16" s="1405"/>
      <c r="O16" s="1"/>
      <c r="P16" s="1"/>
      <c r="Q16" s="1"/>
      <c r="R16" s="1"/>
      <c r="S16" s="842"/>
      <c r="T16" s="1"/>
      <c r="U16" s="1"/>
      <c r="V16" s="1"/>
      <c r="W16" s="1"/>
      <c r="X16" s="1"/>
      <c r="Y16" s="1"/>
      <c r="Z16" s="1"/>
    </row>
    <row r="17" spans="1:26" s="920" customFormat="1">
      <c r="A17" s="918"/>
      <c r="B17" s="32" t="s">
        <v>145</v>
      </c>
      <c r="C17" s="32" t="s">
        <v>242</v>
      </c>
      <c r="D17" s="32" t="s">
        <v>246</v>
      </c>
      <c r="E17" s="32"/>
      <c r="F17" s="1007"/>
      <c r="G17" s="1405"/>
      <c r="H17" s="1405"/>
      <c r="I17" s="1404">
        <f t="shared" si="0"/>
        <v>0</v>
      </c>
      <c r="J17" s="1405"/>
      <c r="K17" s="1405"/>
      <c r="L17" s="1405"/>
      <c r="M17" s="1404">
        <f t="shared" si="1"/>
        <v>0</v>
      </c>
      <c r="N17" s="1405"/>
      <c r="O17" s="1"/>
      <c r="P17" s="1"/>
      <c r="Q17" s="1"/>
      <c r="R17" s="1"/>
      <c r="S17" s="842"/>
      <c r="T17" s="1"/>
      <c r="U17" s="1"/>
      <c r="V17" s="1"/>
      <c r="W17" s="1"/>
      <c r="X17" s="1"/>
      <c r="Y17" s="1"/>
      <c r="Z17" s="1"/>
    </row>
    <row r="18" spans="1:26" s="920" customFormat="1">
      <c r="A18" s="918"/>
      <c r="B18" s="32" t="s">
        <v>145</v>
      </c>
      <c r="C18" s="32" t="s">
        <v>242</v>
      </c>
      <c r="D18" s="32" t="s">
        <v>247</v>
      </c>
      <c r="E18" s="32"/>
      <c r="F18" s="1007"/>
      <c r="G18" s="1405"/>
      <c r="H18" s="1405"/>
      <c r="I18" s="1404">
        <f t="shared" si="0"/>
        <v>0</v>
      </c>
      <c r="J18" s="1405"/>
      <c r="K18" s="1405"/>
      <c r="L18" s="1405"/>
      <c r="M18" s="1404">
        <f t="shared" si="1"/>
        <v>0</v>
      </c>
      <c r="N18" s="1405"/>
      <c r="O18" s="1"/>
      <c r="P18" s="1"/>
      <c r="Q18" s="1"/>
      <c r="R18" s="1"/>
      <c r="S18" s="842"/>
      <c r="T18" s="1"/>
      <c r="U18" s="1"/>
      <c r="V18" s="1"/>
      <c r="W18" s="1"/>
      <c r="X18" s="1"/>
      <c r="Y18" s="1"/>
      <c r="Z18" s="1"/>
    </row>
    <row r="19" spans="1:26">
      <c r="A19" s="32"/>
      <c r="B19" s="32" t="s">
        <v>145</v>
      </c>
      <c r="C19" s="32" t="s">
        <v>242</v>
      </c>
      <c r="D19" s="975" t="s">
        <v>1356</v>
      </c>
      <c r="E19" s="33"/>
      <c r="F19" s="1006"/>
      <c r="G19" s="1403"/>
      <c r="H19" s="1403"/>
      <c r="I19" s="1404">
        <f t="shared" si="0"/>
        <v>0</v>
      </c>
      <c r="J19" s="1403"/>
      <c r="K19" s="1403"/>
      <c r="L19" s="1403"/>
      <c r="M19" s="1404">
        <f t="shared" si="1"/>
        <v>0</v>
      </c>
      <c r="N19" s="1403"/>
      <c r="O19" s="1"/>
      <c r="P19" s="1"/>
      <c r="Q19" s="1"/>
      <c r="R19" s="1"/>
      <c r="S19" s="34"/>
      <c r="T19" s="1"/>
      <c r="U19" s="1"/>
      <c r="V19" s="1"/>
      <c r="W19" s="1"/>
      <c r="X19" s="1"/>
      <c r="Y19" s="1"/>
      <c r="Z19" s="1"/>
    </row>
    <row r="20" spans="1:26">
      <c r="A20" s="32"/>
      <c r="B20" s="32" t="s">
        <v>145</v>
      </c>
      <c r="C20" s="32" t="s">
        <v>242</v>
      </c>
      <c r="D20" s="975" t="s">
        <v>1356</v>
      </c>
      <c r="E20" s="33"/>
      <c r="F20" s="1006"/>
      <c r="G20" s="1403"/>
      <c r="H20" s="1403"/>
      <c r="I20" s="1404">
        <f t="shared" si="0"/>
        <v>0</v>
      </c>
      <c r="J20" s="1403"/>
      <c r="K20" s="1403"/>
      <c r="L20" s="1403"/>
      <c r="M20" s="1404">
        <f t="shared" si="1"/>
        <v>0</v>
      </c>
      <c r="N20" s="1403"/>
      <c r="O20" s="1"/>
      <c r="P20" s="1"/>
      <c r="Q20" s="1"/>
      <c r="R20" s="1"/>
      <c r="S20" s="34"/>
      <c r="T20" s="1"/>
      <c r="U20" s="1"/>
      <c r="V20" s="1"/>
      <c r="W20" s="1"/>
      <c r="X20" s="1"/>
      <c r="Y20" s="1"/>
      <c r="Z20" s="1"/>
    </row>
    <row r="21" spans="1:26">
      <c r="A21" s="32"/>
      <c r="B21" s="32" t="s">
        <v>145</v>
      </c>
      <c r="C21" s="32" t="s">
        <v>242</v>
      </c>
      <c r="D21" s="975" t="s">
        <v>1356</v>
      </c>
      <c r="E21" s="32"/>
      <c r="F21" s="1006"/>
      <c r="G21" s="1403"/>
      <c r="H21" s="1403"/>
      <c r="I21" s="1404">
        <f t="shared" si="0"/>
        <v>0</v>
      </c>
      <c r="J21" s="1403"/>
      <c r="K21" s="1403"/>
      <c r="L21" s="1403"/>
      <c r="M21" s="1404">
        <f t="shared" si="1"/>
        <v>0</v>
      </c>
      <c r="N21" s="1403"/>
      <c r="O21" s="1"/>
      <c r="P21" s="1"/>
      <c r="Q21" s="1"/>
      <c r="R21" s="1"/>
      <c r="S21" s="1"/>
      <c r="T21" s="1"/>
      <c r="U21" s="1"/>
      <c r="V21" s="1"/>
      <c r="W21" s="1"/>
      <c r="X21" s="1"/>
      <c r="Y21" s="1"/>
      <c r="Z21" s="1"/>
    </row>
    <row r="22" spans="1:26">
      <c r="A22" s="32"/>
      <c r="B22" s="32" t="s">
        <v>145</v>
      </c>
      <c r="C22" s="32" t="s">
        <v>242</v>
      </c>
      <c r="D22" s="975" t="s">
        <v>1356</v>
      </c>
      <c r="E22" s="32"/>
      <c r="F22" s="1006"/>
      <c r="G22" s="1403"/>
      <c r="H22" s="1403"/>
      <c r="I22" s="1404">
        <f t="shared" si="0"/>
        <v>0</v>
      </c>
      <c r="J22" s="1403"/>
      <c r="K22" s="1403"/>
      <c r="L22" s="1403"/>
      <c r="M22" s="1404">
        <f t="shared" si="1"/>
        <v>0</v>
      </c>
      <c r="N22" s="1403"/>
      <c r="O22" s="1"/>
      <c r="P22" s="1"/>
      <c r="Q22" s="1"/>
      <c r="R22" s="1"/>
      <c r="S22" s="1"/>
      <c r="T22" s="1"/>
      <c r="U22" s="1"/>
      <c r="V22" s="1"/>
      <c r="W22" s="1"/>
      <c r="X22" s="1"/>
      <c r="Y22" s="1"/>
      <c r="Z22" s="1"/>
    </row>
    <row r="23" spans="1:26" s="1524" customFormat="1">
      <c r="A23" s="1008"/>
      <c r="B23" s="1008" t="s">
        <v>145</v>
      </c>
      <c r="C23" s="1008" t="s">
        <v>242</v>
      </c>
      <c r="D23" s="1008"/>
      <c r="E23" s="1008"/>
      <c r="F23" s="1008"/>
      <c r="G23" s="1406">
        <f t="shared" ref="G23:N23" si="2">SUM(G15:G22)</f>
        <v>0</v>
      </c>
      <c r="H23" s="1406">
        <f t="shared" si="2"/>
        <v>0</v>
      </c>
      <c r="I23" s="1406">
        <f t="shared" si="2"/>
        <v>0</v>
      </c>
      <c r="J23" s="1406">
        <f t="shared" si="2"/>
        <v>0</v>
      </c>
      <c r="K23" s="1406">
        <f t="shared" si="2"/>
        <v>0</v>
      </c>
      <c r="L23" s="1406">
        <f t="shared" si="2"/>
        <v>0</v>
      </c>
      <c r="M23" s="1406">
        <f t="shared" si="2"/>
        <v>0</v>
      </c>
      <c r="N23" s="1406">
        <f t="shared" si="2"/>
        <v>0</v>
      </c>
      <c r="O23" s="1005"/>
      <c r="P23" s="1005"/>
      <c r="Q23" s="1005"/>
      <c r="R23" s="1005"/>
      <c r="S23" s="1005"/>
      <c r="T23" s="1005"/>
      <c r="U23" s="1005"/>
      <c r="V23" s="1005"/>
      <c r="W23" s="1005"/>
      <c r="X23" s="1005"/>
      <c r="Y23" s="1005"/>
      <c r="Z23" s="1005"/>
    </row>
    <row r="24" spans="1:26">
      <c r="A24" s="32"/>
      <c r="B24" s="32" t="s">
        <v>145</v>
      </c>
      <c r="C24" s="32" t="s">
        <v>248</v>
      </c>
      <c r="D24" s="32" t="s">
        <v>243</v>
      </c>
      <c r="E24" s="32"/>
      <c r="F24" s="1006"/>
      <c r="G24" s="1403"/>
      <c r="H24" s="1403"/>
      <c r="I24" s="1404">
        <f t="shared" ref="I24:I31" si="3">SUM(G24:H24)</f>
        <v>0</v>
      </c>
      <c r="J24" s="1403"/>
      <c r="K24" s="1403"/>
      <c r="L24" s="1403"/>
      <c r="M24" s="1404">
        <f>SUM(K24:L24)</f>
        <v>0</v>
      </c>
      <c r="N24" s="1403"/>
      <c r="O24" s="1"/>
      <c r="P24" s="1"/>
      <c r="Q24" s="1"/>
      <c r="R24" s="1"/>
      <c r="S24" s="1"/>
      <c r="T24" s="1"/>
      <c r="U24" s="1"/>
      <c r="V24" s="1"/>
      <c r="W24" s="1"/>
      <c r="X24" s="1"/>
      <c r="Y24" s="1"/>
      <c r="Z24" s="1"/>
    </row>
    <row r="25" spans="1:26" s="920" customFormat="1">
      <c r="A25" s="918"/>
      <c r="B25" s="32" t="s">
        <v>145</v>
      </c>
      <c r="C25" s="32" t="s">
        <v>248</v>
      </c>
      <c r="D25" s="32" t="s">
        <v>246</v>
      </c>
      <c r="E25" s="918"/>
      <c r="F25" s="1007"/>
      <c r="G25" s="1405"/>
      <c r="H25" s="1405"/>
      <c r="I25" s="1404">
        <f t="shared" si="3"/>
        <v>0</v>
      </c>
      <c r="J25" s="1405"/>
      <c r="K25" s="1405"/>
      <c r="L25" s="1405"/>
      <c r="M25" s="1404">
        <f t="shared" ref="M25:M29" si="4">SUM(K25:L25)</f>
        <v>0</v>
      </c>
      <c r="N25" s="1405"/>
      <c r="O25" s="1"/>
      <c r="P25" s="1"/>
      <c r="Q25" s="1"/>
      <c r="R25" s="1"/>
      <c r="S25" s="1"/>
      <c r="T25" s="1"/>
      <c r="U25" s="1"/>
      <c r="V25" s="1"/>
      <c r="W25" s="1"/>
      <c r="X25" s="1"/>
      <c r="Y25" s="1"/>
      <c r="Z25" s="1"/>
    </row>
    <row r="26" spans="1:26" s="920" customFormat="1">
      <c r="A26" s="918"/>
      <c r="B26" s="32" t="s">
        <v>145</v>
      </c>
      <c r="C26" s="32" t="s">
        <v>248</v>
      </c>
      <c r="D26" s="32" t="s">
        <v>247</v>
      </c>
      <c r="E26" s="918"/>
      <c r="F26" s="1007"/>
      <c r="G26" s="1405"/>
      <c r="H26" s="1405"/>
      <c r="I26" s="1404">
        <f t="shared" si="3"/>
        <v>0</v>
      </c>
      <c r="J26" s="1405"/>
      <c r="K26" s="1405"/>
      <c r="L26" s="1405"/>
      <c r="M26" s="1404">
        <f t="shared" si="4"/>
        <v>0</v>
      </c>
      <c r="N26" s="1405"/>
      <c r="O26" s="1"/>
      <c r="P26" s="1"/>
      <c r="Q26" s="1"/>
      <c r="R26" s="1"/>
      <c r="S26" s="1"/>
      <c r="T26" s="1"/>
      <c r="U26" s="1"/>
      <c r="V26" s="1"/>
      <c r="W26" s="1"/>
      <c r="X26" s="1"/>
      <c r="Y26" s="1"/>
      <c r="Z26" s="1"/>
    </row>
    <row r="27" spans="1:26" s="920" customFormat="1">
      <c r="A27" s="918"/>
      <c r="B27" s="32" t="s">
        <v>145</v>
      </c>
      <c r="C27" s="32" t="s">
        <v>248</v>
      </c>
      <c r="D27" s="973" t="s">
        <v>1356</v>
      </c>
      <c r="E27" s="918"/>
      <c r="F27" s="1007"/>
      <c r="G27" s="1405"/>
      <c r="H27" s="1405"/>
      <c r="I27" s="1404">
        <f t="shared" si="3"/>
        <v>0</v>
      </c>
      <c r="J27" s="1405"/>
      <c r="K27" s="1405"/>
      <c r="L27" s="1405"/>
      <c r="M27" s="1404">
        <f t="shared" si="4"/>
        <v>0</v>
      </c>
      <c r="N27" s="1405"/>
      <c r="O27" s="1"/>
      <c r="P27" s="1"/>
      <c r="Q27" s="1"/>
      <c r="R27" s="1"/>
      <c r="S27" s="1"/>
      <c r="T27" s="1"/>
      <c r="U27" s="1"/>
      <c r="V27" s="1"/>
      <c r="W27" s="1"/>
      <c r="X27" s="1"/>
      <c r="Y27" s="1"/>
      <c r="Z27" s="1"/>
    </row>
    <row r="28" spans="1:26" s="920" customFormat="1">
      <c r="A28" s="918"/>
      <c r="B28" s="32" t="s">
        <v>145</v>
      </c>
      <c r="C28" s="32" t="s">
        <v>248</v>
      </c>
      <c r="D28" s="973" t="s">
        <v>1356</v>
      </c>
      <c r="E28" s="918"/>
      <c r="F28" s="1007"/>
      <c r="G28" s="1405"/>
      <c r="H28" s="1405"/>
      <c r="I28" s="1404">
        <f t="shared" si="3"/>
        <v>0</v>
      </c>
      <c r="J28" s="1405"/>
      <c r="K28" s="1405"/>
      <c r="L28" s="1405"/>
      <c r="M28" s="1404">
        <f t="shared" si="4"/>
        <v>0</v>
      </c>
      <c r="N28" s="1405"/>
      <c r="O28" s="1"/>
      <c r="P28" s="1"/>
      <c r="Q28" s="1"/>
      <c r="R28" s="1"/>
      <c r="S28" s="1"/>
      <c r="T28" s="1"/>
      <c r="U28" s="1"/>
      <c r="V28" s="1"/>
      <c r="W28" s="1"/>
      <c r="X28" s="1"/>
      <c r="Y28" s="1"/>
      <c r="Z28" s="1"/>
    </row>
    <row r="29" spans="1:26" s="920" customFormat="1">
      <c r="A29" s="918"/>
      <c r="B29" s="32" t="s">
        <v>145</v>
      </c>
      <c r="C29" s="32" t="s">
        <v>248</v>
      </c>
      <c r="D29" s="973" t="s">
        <v>1356</v>
      </c>
      <c r="E29" s="918"/>
      <c r="F29" s="1007"/>
      <c r="G29" s="1405"/>
      <c r="H29" s="1405"/>
      <c r="I29" s="1404">
        <f t="shared" si="3"/>
        <v>0</v>
      </c>
      <c r="J29" s="1405"/>
      <c r="K29" s="1405"/>
      <c r="L29" s="1405"/>
      <c r="M29" s="1404">
        <f t="shared" si="4"/>
        <v>0</v>
      </c>
      <c r="N29" s="1405"/>
      <c r="O29" s="1"/>
      <c r="P29" s="1"/>
      <c r="Q29" s="1"/>
      <c r="R29" s="1"/>
      <c r="S29" s="1"/>
      <c r="T29" s="1"/>
      <c r="U29" s="1"/>
      <c r="V29" s="1"/>
      <c r="W29" s="1"/>
      <c r="X29" s="1"/>
      <c r="Y29" s="1"/>
      <c r="Z29" s="1"/>
    </row>
    <row r="30" spans="1:26">
      <c r="A30" s="32"/>
      <c r="B30" s="32" t="s">
        <v>145</v>
      </c>
      <c r="C30" s="32" t="s">
        <v>248</v>
      </c>
      <c r="D30" s="973" t="s">
        <v>1356</v>
      </c>
      <c r="E30" s="32"/>
      <c r="F30" s="1006"/>
      <c r="G30" s="1403"/>
      <c r="H30" s="1403"/>
      <c r="I30" s="1404">
        <f t="shared" si="3"/>
        <v>0</v>
      </c>
      <c r="J30" s="1403"/>
      <c r="K30" s="1403"/>
      <c r="L30" s="1403"/>
      <c r="M30" s="1404">
        <f t="shared" ref="M30:M31" si="5">SUM(K30:L30)</f>
        <v>0</v>
      </c>
      <c r="N30" s="1403"/>
      <c r="O30" s="1"/>
      <c r="P30" s="1"/>
      <c r="Q30" s="1"/>
      <c r="R30" s="1"/>
      <c r="S30" s="1"/>
      <c r="T30" s="1"/>
      <c r="U30" s="1"/>
      <c r="V30" s="1"/>
      <c r="W30" s="1"/>
      <c r="X30" s="1"/>
      <c r="Y30" s="1"/>
      <c r="Z30" s="1"/>
    </row>
    <row r="31" spans="1:26">
      <c r="A31" s="32"/>
      <c r="B31" s="32" t="s">
        <v>145</v>
      </c>
      <c r="C31" s="32" t="s">
        <v>248</v>
      </c>
      <c r="D31" s="973" t="s">
        <v>1356</v>
      </c>
      <c r="E31" s="32"/>
      <c r="F31" s="1006"/>
      <c r="G31" s="1403"/>
      <c r="H31" s="1403"/>
      <c r="I31" s="1404">
        <f t="shared" si="3"/>
        <v>0</v>
      </c>
      <c r="J31" s="1403"/>
      <c r="K31" s="1403"/>
      <c r="L31" s="1403"/>
      <c r="M31" s="1404">
        <f t="shared" si="5"/>
        <v>0</v>
      </c>
      <c r="N31" s="1403"/>
      <c r="O31" s="1"/>
      <c r="P31" s="1"/>
      <c r="Q31" s="1"/>
      <c r="R31" s="1"/>
      <c r="S31" s="1"/>
      <c r="T31" s="1"/>
      <c r="U31" s="1"/>
      <c r="V31" s="1"/>
      <c r="W31" s="1"/>
      <c r="X31" s="1"/>
      <c r="Y31" s="1"/>
      <c r="Z31" s="1"/>
    </row>
    <row r="32" spans="1:26" s="1524" customFormat="1">
      <c r="A32" s="1008"/>
      <c r="B32" s="1008" t="s">
        <v>145</v>
      </c>
      <c r="C32" s="1008" t="s">
        <v>248</v>
      </c>
      <c r="D32" s="1008"/>
      <c r="E32" s="1008"/>
      <c r="F32" s="1008"/>
      <c r="G32" s="1406">
        <f>SUM(G24:G31)</f>
        <v>0</v>
      </c>
      <c r="H32" s="1406">
        <f t="shared" ref="H32:N32" si="6">SUM(H24:H31)</f>
        <v>0</v>
      </c>
      <c r="I32" s="1406">
        <f t="shared" si="6"/>
        <v>0</v>
      </c>
      <c r="J32" s="1406">
        <f t="shared" si="6"/>
        <v>0</v>
      </c>
      <c r="K32" s="1406">
        <f t="shared" si="6"/>
        <v>0</v>
      </c>
      <c r="L32" s="1406">
        <f t="shared" si="6"/>
        <v>0</v>
      </c>
      <c r="M32" s="1406">
        <f>SUM(M24:M31)</f>
        <v>0</v>
      </c>
      <c r="N32" s="1406">
        <f t="shared" si="6"/>
        <v>0</v>
      </c>
      <c r="O32" s="1005"/>
      <c r="P32" s="1005"/>
      <c r="Q32" s="1005"/>
      <c r="R32" s="1005"/>
      <c r="S32" s="1005"/>
      <c r="T32" s="1005"/>
      <c r="U32" s="1005"/>
      <c r="V32" s="1005"/>
      <c r="W32" s="1005"/>
      <c r="X32" s="1005"/>
      <c r="Y32" s="1005"/>
      <c r="Z32" s="1005"/>
    </row>
    <row r="33" spans="1:26" s="4" customFormat="1">
      <c r="A33" s="35"/>
      <c r="B33" s="35" t="s">
        <v>145</v>
      </c>
      <c r="C33" s="35" t="s">
        <v>2715</v>
      </c>
      <c r="D33" s="35"/>
      <c r="E33" s="35"/>
      <c r="F33" s="1008"/>
      <c r="G33" s="1407"/>
      <c r="H33" s="1407"/>
      <c r="I33" s="1419">
        <f t="shared" ref="I33:I35" si="7">SUM(G33:H33)</f>
        <v>0</v>
      </c>
      <c r="J33" s="1407"/>
      <c r="K33" s="1407"/>
      <c r="L33" s="1407"/>
      <c r="M33" s="1419">
        <f t="shared" ref="M33:M35" si="8">SUM(K33:L33)</f>
        <v>0</v>
      </c>
      <c r="N33" s="1407"/>
      <c r="O33" s="6"/>
      <c r="P33" s="6"/>
      <c r="Q33" s="6"/>
      <c r="R33" s="6"/>
      <c r="S33" s="6"/>
      <c r="T33" s="6"/>
      <c r="U33" s="6"/>
      <c r="V33" s="6"/>
      <c r="W33" s="6"/>
      <c r="X33" s="6"/>
      <c r="Y33" s="6"/>
      <c r="Z33" s="6"/>
    </row>
    <row r="34" spans="1:26" s="4" customFormat="1">
      <c r="A34" s="919"/>
      <c r="B34" s="35" t="s">
        <v>145</v>
      </c>
      <c r="C34" s="35" t="s">
        <v>2716</v>
      </c>
      <c r="D34" s="919"/>
      <c r="E34" s="919"/>
      <c r="F34" s="1009"/>
      <c r="G34" s="1408"/>
      <c r="H34" s="1408"/>
      <c r="I34" s="1419">
        <f t="shared" si="7"/>
        <v>0</v>
      </c>
      <c r="J34" s="1408"/>
      <c r="K34" s="1408"/>
      <c r="L34" s="1408"/>
      <c r="M34" s="1419">
        <f t="shared" si="8"/>
        <v>0</v>
      </c>
      <c r="N34" s="1408"/>
      <c r="O34" s="6"/>
      <c r="P34" s="6"/>
      <c r="Q34" s="6"/>
      <c r="R34" s="6"/>
      <c r="S34" s="6"/>
      <c r="T34" s="6"/>
      <c r="U34" s="6"/>
      <c r="V34" s="6"/>
      <c r="W34" s="6"/>
      <c r="X34" s="6"/>
      <c r="Y34" s="6"/>
      <c r="Z34" s="6"/>
    </row>
    <row r="35" spans="1:26" s="4" customFormat="1">
      <c r="A35" s="35"/>
      <c r="B35" s="35" t="s">
        <v>145</v>
      </c>
      <c r="C35" s="35" t="s">
        <v>2717</v>
      </c>
      <c r="D35" s="35"/>
      <c r="E35" s="35"/>
      <c r="F35" s="1008"/>
      <c r="G35" s="1407"/>
      <c r="H35" s="1407"/>
      <c r="I35" s="1419">
        <f t="shared" si="7"/>
        <v>0</v>
      </c>
      <c r="J35" s="1407"/>
      <c r="K35" s="1407"/>
      <c r="L35" s="1407"/>
      <c r="M35" s="1419">
        <f t="shared" si="8"/>
        <v>0</v>
      </c>
      <c r="N35" s="1407"/>
      <c r="O35" s="6"/>
      <c r="P35" s="6"/>
      <c r="Q35" s="6"/>
      <c r="R35" s="6"/>
      <c r="S35" s="6"/>
      <c r="T35" s="6"/>
      <c r="U35" s="6"/>
      <c r="V35" s="6"/>
      <c r="W35" s="6"/>
      <c r="X35" s="6"/>
      <c r="Y35" s="6"/>
      <c r="Z35" s="6"/>
    </row>
    <row r="36" spans="1:26" s="4" customFormat="1">
      <c r="A36" s="36"/>
      <c r="B36" s="36" t="s">
        <v>145</v>
      </c>
      <c r="C36" s="36" t="s">
        <v>249</v>
      </c>
      <c r="D36" s="36"/>
      <c r="E36" s="36"/>
      <c r="F36" s="1010"/>
      <c r="G36" s="1409"/>
      <c r="H36" s="1409"/>
      <c r="I36" s="1492">
        <f>SUM(G36:H36)</f>
        <v>0</v>
      </c>
      <c r="J36" s="1409"/>
      <c r="K36" s="1409"/>
      <c r="L36" s="1409"/>
      <c r="M36" s="1492">
        <f>SUM(K36:L36)</f>
        <v>0</v>
      </c>
      <c r="N36" s="1409"/>
      <c r="O36" s="6"/>
      <c r="P36" s="6"/>
      <c r="Q36" s="6"/>
      <c r="R36" s="6"/>
      <c r="S36" s="6"/>
      <c r="T36" s="6"/>
      <c r="U36" s="6"/>
      <c r="V36" s="6"/>
      <c r="W36" s="6"/>
      <c r="X36" s="6"/>
      <c r="Y36" s="6"/>
      <c r="Z36" s="6"/>
    </row>
    <row r="37" spans="1:26" s="1524" customFormat="1">
      <c r="A37" s="1051"/>
      <c r="B37" s="1051" t="s">
        <v>250</v>
      </c>
      <c r="C37" s="1051"/>
      <c r="D37" s="1051"/>
      <c r="E37" s="1051"/>
      <c r="F37" s="1051"/>
      <c r="G37" s="1525">
        <f>SUM(G33:G36)+G32+G23</f>
        <v>0</v>
      </c>
      <c r="H37" s="1525">
        <f t="shared" ref="H37:M37" si="9">SUM(H33:H36)+H32+H23</f>
        <v>0</v>
      </c>
      <c r="I37" s="1525">
        <f t="shared" si="9"/>
        <v>0</v>
      </c>
      <c r="J37" s="1525">
        <f t="shared" si="9"/>
        <v>0</v>
      </c>
      <c r="K37" s="1525">
        <f t="shared" si="9"/>
        <v>0</v>
      </c>
      <c r="L37" s="1525">
        <f t="shared" si="9"/>
        <v>0</v>
      </c>
      <c r="M37" s="1525">
        <f t="shared" si="9"/>
        <v>0</v>
      </c>
      <c r="N37" s="1525">
        <f>SUM(N33:N36)+N32+N23</f>
        <v>0</v>
      </c>
      <c r="O37" s="1005"/>
      <c r="P37" s="1005"/>
      <c r="Q37" s="1005"/>
      <c r="R37" s="1005"/>
      <c r="S37" s="1005"/>
      <c r="T37" s="1005"/>
      <c r="U37" s="1005"/>
      <c r="V37" s="1005"/>
      <c r="W37" s="1005"/>
      <c r="X37" s="1005"/>
      <c r="Y37" s="1005"/>
      <c r="Z37" s="1005"/>
    </row>
    <row r="38" spans="1:26" s="1043" customFormat="1" ht="15.75" customHeight="1">
      <c r="A38" s="1011"/>
      <c r="B38" s="1011"/>
      <c r="C38" s="1011"/>
      <c r="D38" s="1011"/>
      <c r="E38" s="1011"/>
      <c r="F38" s="1011"/>
      <c r="G38" s="1412"/>
      <c r="H38" s="1412"/>
      <c r="I38" s="1412"/>
      <c r="J38" s="1413"/>
      <c r="K38" s="1412"/>
      <c r="L38" s="1412"/>
      <c r="M38" s="1412"/>
      <c r="N38" s="1413"/>
      <c r="O38" s="1011"/>
      <c r="P38" s="1011"/>
      <c r="Q38" s="1011"/>
      <c r="R38" s="1011"/>
      <c r="S38" s="1011"/>
      <c r="T38" s="1011"/>
      <c r="U38" s="1011"/>
      <c r="V38" s="1011"/>
      <c r="W38" s="1011"/>
      <c r="X38" s="1011"/>
      <c r="Y38" s="1011"/>
      <c r="Z38" s="1011"/>
    </row>
    <row r="39" spans="1:26" ht="15.75" customHeight="1">
      <c r="A39" s="37"/>
      <c r="B39" s="37" t="s">
        <v>146</v>
      </c>
      <c r="C39" s="37" t="s">
        <v>251</v>
      </c>
      <c r="D39" s="37" t="s">
        <v>252</v>
      </c>
      <c r="E39" s="37"/>
      <c r="F39" s="1012"/>
      <c r="G39" s="1414"/>
      <c r="H39" s="1414"/>
      <c r="I39" s="1415">
        <f t="shared" ref="I39:I46" si="10">SUM(G39:H39)</f>
        <v>0</v>
      </c>
      <c r="J39" s="1403"/>
      <c r="K39" s="1414"/>
      <c r="L39" s="1414"/>
      <c r="M39" s="1415">
        <f t="shared" ref="M39:M46" si="11">SUM(K39:L39)</f>
        <v>0</v>
      </c>
      <c r="N39" s="1403"/>
      <c r="O39" s="25"/>
      <c r="P39" s="25"/>
      <c r="Q39" s="25"/>
      <c r="R39" s="25"/>
      <c r="S39" s="25"/>
      <c r="T39" s="25"/>
      <c r="U39" s="25"/>
      <c r="V39" s="25"/>
      <c r="W39" s="25"/>
      <c r="X39" s="25"/>
      <c r="Y39" s="25"/>
      <c r="Z39" s="25"/>
    </row>
    <row r="40" spans="1:26" s="920" customFormat="1" ht="15.75" customHeight="1">
      <c r="A40" s="936"/>
      <c r="B40" s="37" t="s">
        <v>146</v>
      </c>
      <c r="C40" s="37" t="s">
        <v>251</v>
      </c>
      <c r="D40" s="32" t="s">
        <v>253</v>
      </c>
      <c r="E40" s="936"/>
      <c r="F40" s="1013"/>
      <c r="G40" s="1416"/>
      <c r="H40" s="1416"/>
      <c r="I40" s="1415">
        <f t="shared" si="10"/>
        <v>0</v>
      </c>
      <c r="J40" s="1405"/>
      <c r="K40" s="1416"/>
      <c r="L40" s="1416"/>
      <c r="M40" s="1415">
        <f t="shared" si="11"/>
        <v>0</v>
      </c>
      <c r="N40" s="1405"/>
      <c r="O40" s="25"/>
      <c r="P40" s="25"/>
      <c r="Q40" s="25"/>
      <c r="R40" s="25"/>
      <c r="S40" s="25"/>
      <c r="T40" s="25"/>
      <c r="U40" s="25"/>
      <c r="V40" s="25"/>
      <c r="W40" s="25"/>
      <c r="X40" s="25"/>
      <c r="Y40" s="25"/>
      <c r="Z40" s="25"/>
    </row>
    <row r="41" spans="1:26" s="920" customFormat="1" ht="15.75" customHeight="1">
      <c r="A41" s="936"/>
      <c r="B41" s="37" t="s">
        <v>146</v>
      </c>
      <c r="C41" s="37" t="s">
        <v>251</v>
      </c>
      <c r="D41" s="32" t="s">
        <v>254</v>
      </c>
      <c r="E41" s="936"/>
      <c r="F41" s="1013"/>
      <c r="G41" s="1416"/>
      <c r="H41" s="1416"/>
      <c r="I41" s="1415">
        <f t="shared" si="10"/>
        <v>0</v>
      </c>
      <c r="J41" s="1405"/>
      <c r="K41" s="1416"/>
      <c r="L41" s="1416"/>
      <c r="M41" s="1415">
        <f t="shared" si="11"/>
        <v>0</v>
      </c>
      <c r="N41" s="1405"/>
      <c r="O41" s="25"/>
      <c r="P41" s="25"/>
      <c r="Q41" s="25"/>
      <c r="R41" s="25"/>
      <c r="S41" s="25"/>
      <c r="T41" s="25"/>
      <c r="U41" s="25"/>
      <c r="V41" s="25"/>
      <c r="W41" s="25"/>
      <c r="X41" s="25"/>
      <c r="Y41" s="25"/>
      <c r="Z41" s="25"/>
    </row>
    <row r="42" spans="1:26" s="920" customFormat="1" ht="15.75" customHeight="1">
      <c r="A42" s="936"/>
      <c r="B42" s="37" t="s">
        <v>146</v>
      </c>
      <c r="C42" s="37" t="s">
        <v>251</v>
      </c>
      <c r="D42" s="973" t="s">
        <v>1356</v>
      </c>
      <c r="E42" s="936"/>
      <c r="F42" s="1013"/>
      <c r="G42" s="1416"/>
      <c r="H42" s="1416"/>
      <c r="I42" s="1415">
        <f t="shared" si="10"/>
        <v>0</v>
      </c>
      <c r="J42" s="1405"/>
      <c r="K42" s="1416"/>
      <c r="L42" s="1416"/>
      <c r="M42" s="1415">
        <f t="shared" si="11"/>
        <v>0</v>
      </c>
      <c r="N42" s="1405"/>
      <c r="O42" s="25"/>
      <c r="P42" s="25"/>
      <c r="Q42" s="25"/>
      <c r="R42" s="25"/>
      <c r="S42" s="25"/>
      <c r="T42" s="25"/>
      <c r="U42" s="25"/>
      <c r="V42" s="25"/>
      <c r="W42" s="25"/>
      <c r="X42" s="25"/>
      <c r="Y42" s="25"/>
      <c r="Z42" s="25"/>
    </row>
    <row r="43" spans="1:26" s="920" customFormat="1" ht="15.75" customHeight="1">
      <c r="A43" s="936"/>
      <c r="B43" s="37" t="s">
        <v>146</v>
      </c>
      <c r="C43" s="37" t="s">
        <v>251</v>
      </c>
      <c r="D43" s="973" t="s">
        <v>1356</v>
      </c>
      <c r="E43" s="936"/>
      <c r="F43" s="1013"/>
      <c r="G43" s="1416"/>
      <c r="H43" s="1416"/>
      <c r="I43" s="1415">
        <f>SUM(G43:H43)</f>
        <v>0</v>
      </c>
      <c r="J43" s="1405"/>
      <c r="K43" s="1416"/>
      <c r="L43" s="1416"/>
      <c r="M43" s="1415">
        <f t="shared" si="11"/>
        <v>0</v>
      </c>
      <c r="N43" s="1405"/>
      <c r="O43" s="25"/>
      <c r="P43" s="25"/>
      <c r="Q43" s="25"/>
      <c r="R43" s="25"/>
      <c r="S43" s="25"/>
      <c r="T43" s="25"/>
      <c r="U43" s="25"/>
      <c r="V43" s="25"/>
      <c r="W43" s="25"/>
      <c r="X43" s="25"/>
      <c r="Y43" s="25"/>
      <c r="Z43" s="25"/>
    </row>
    <row r="44" spans="1:26" ht="15.75" customHeight="1">
      <c r="A44" s="32"/>
      <c r="B44" s="37" t="s">
        <v>146</v>
      </c>
      <c r="C44" s="37" t="s">
        <v>251</v>
      </c>
      <c r="D44" s="973" t="s">
        <v>1356</v>
      </c>
      <c r="E44" s="32"/>
      <c r="F44" s="1006"/>
      <c r="G44" s="1416"/>
      <c r="H44" s="1403"/>
      <c r="I44" s="1415">
        <f>SUM(G44:H44)</f>
        <v>0</v>
      </c>
      <c r="J44" s="1403"/>
      <c r="K44" s="1403"/>
      <c r="L44" s="1403"/>
      <c r="M44" s="1415">
        <f t="shared" si="11"/>
        <v>0</v>
      </c>
      <c r="N44" s="1403"/>
      <c r="O44" s="1"/>
      <c r="P44" s="1"/>
      <c r="Q44" s="1"/>
      <c r="R44" s="1"/>
      <c r="S44" s="1"/>
      <c r="T44" s="1"/>
      <c r="U44" s="1"/>
      <c r="V44" s="1"/>
      <c r="W44" s="1"/>
      <c r="X44" s="1"/>
      <c r="Y44" s="1"/>
      <c r="Z44" s="1"/>
    </row>
    <row r="45" spans="1:26" s="920" customFormat="1" ht="15.75" customHeight="1">
      <c r="A45" s="918"/>
      <c r="B45" s="37" t="s">
        <v>146</v>
      </c>
      <c r="C45" s="37" t="s">
        <v>251</v>
      </c>
      <c r="D45" s="973" t="s">
        <v>1356</v>
      </c>
      <c r="E45" s="918"/>
      <c r="F45" s="1007"/>
      <c r="G45" s="1416"/>
      <c r="H45" s="1405"/>
      <c r="I45" s="1415">
        <f>SUM(G45:H45)</f>
        <v>0</v>
      </c>
      <c r="J45" s="1405"/>
      <c r="K45" s="1405"/>
      <c r="L45" s="1405"/>
      <c r="M45" s="1415">
        <f t="shared" si="11"/>
        <v>0</v>
      </c>
      <c r="N45" s="1405"/>
      <c r="O45" s="1"/>
      <c r="P45" s="1"/>
      <c r="Q45" s="1"/>
      <c r="R45" s="1"/>
      <c r="S45" s="1"/>
      <c r="T45" s="1"/>
      <c r="U45" s="1"/>
      <c r="V45" s="1"/>
      <c r="W45" s="1"/>
      <c r="X45" s="1"/>
      <c r="Y45" s="1"/>
      <c r="Z45" s="1"/>
    </row>
    <row r="46" spans="1:26" ht="15.75" customHeight="1">
      <c r="A46" s="32"/>
      <c r="B46" s="37" t="s">
        <v>146</v>
      </c>
      <c r="C46" s="37" t="s">
        <v>251</v>
      </c>
      <c r="D46" s="973" t="s">
        <v>1356</v>
      </c>
      <c r="E46" s="32"/>
      <c r="F46" s="1006"/>
      <c r="G46" s="1417"/>
      <c r="H46" s="1417"/>
      <c r="I46" s="1418">
        <f t="shared" si="10"/>
        <v>0</v>
      </c>
      <c r="J46" s="1417"/>
      <c r="K46" s="1417"/>
      <c r="L46" s="1417"/>
      <c r="M46" s="1418">
        <f t="shared" si="11"/>
        <v>0</v>
      </c>
      <c r="N46" s="1417"/>
      <c r="O46" s="1"/>
      <c r="P46" s="1"/>
      <c r="Q46" s="1"/>
      <c r="R46" s="1"/>
      <c r="S46" s="1"/>
      <c r="T46" s="1"/>
      <c r="U46" s="1"/>
      <c r="V46" s="1"/>
      <c r="W46" s="1"/>
      <c r="X46" s="1"/>
      <c r="Y46" s="1"/>
      <c r="Z46" s="1"/>
    </row>
    <row r="47" spans="1:26" s="1043" customFormat="1" ht="15.75" customHeight="1">
      <c r="A47" s="1008"/>
      <c r="B47" s="1052" t="s">
        <v>146</v>
      </c>
      <c r="C47" s="1052" t="s">
        <v>251</v>
      </c>
      <c r="D47" s="1008"/>
      <c r="E47" s="1008"/>
      <c r="F47" s="1008"/>
      <c r="G47" s="1419">
        <f t="shared" ref="G47" si="12">SUM(G39:G46)</f>
        <v>0</v>
      </c>
      <c r="H47" s="1419">
        <f t="shared" ref="H47:N47" si="13">SUM(H39:H46)</f>
        <v>0</v>
      </c>
      <c r="I47" s="1419">
        <f>SUM(I39:I46)</f>
        <v>0</v>
      </c>
      <c r="J47" s="1419">
        <f t="shared" si="13"/>
        <v>0</v>
      </c>
      <c r="K47" s="1419">
        <f t="shared" si="13"/>
        <v>0</v>
      </c>
      <c r="L47" s="1419">
        <f t="shared" si="13"/>
        <v>0</v>
      </c>
      <c r="M47" s="1419">
        <f t="shared" si="13"/>
        <v>0</v>
      </c>
      <c r="N47" s="1419">
        <f t="shared" si="13"/>
        <v>0</v>
      </c>
      <c r="O47" s="1005"/>
      <c r="P47" s="1005"/>
      <c r="Q47" s="1005"/>
      <c r="R47" s="1005"/>
      <c r="S47" s="1005"/>
      <c r="T47" s="1005"/>
      <c r="U47" s="1005"/>
      <c r="V47" s="1005"/>
      <c r="W47" s="1005"/>
      <c r="X47" s="1005"/>
      <c r="Y47" s="1005"/>
      <c r="Z47" s="1005"/>
    </row>
    <row r="48" spans="1:26" ht="15.75" customHeight="1">
      <c r="A48" s="32"/>
      <c r="B48" s="37" t="s">
        <v>146</v>
      </c>
      <c r="C48" s="32" t="s">
        <v>255</v>
      </c>
      <c r="D48" s="32" t="s">
        <v>256</v>
      </c>
      <c r="E48" s="32"/>
      <c r="F48" s="1006"/>
      <c r="G48" s="1407"/>
      <c r="H48" s="1403"/>
      <c r="I48" s="1415">
        <f t="shared" ref="I48:I63" si="14">SUM(G48:H48)</f>
        <v>0</v>
      </c>
      <c r="J48" s="1403"/>
      <c r="K48" s="1403"/>
      <c r="L48" s="1403"/>
      <c r="M48" s="1415">
        <f t="shared" ref="M48:M63" si="15">SUM(K48:L48)</f>
        <v>0</v>
      </c>
      <c r="N48" s="1403"/>
      <c r="O48" s="1"/>
      <c r="P48" s="1"/>
      <c r="Q48" s="1"/>
      <c r="R48" s="1"/>
      <c r="S48" s="1"/>
      <c r="T48" s="1"/>
      <c r="U48" s="1"/>
      <c r="V48" s="1"/>
      <c r="W48" s="1"/>
      <c r="X48" s="1"/>
      <c r="Y48" s="1"/>
      <c r="Z48" s="1"/>
    </row>
    <row r="49" spans="1:26" ht="15.75" customHeight="1">
      <c r="A49" s="32"/>
      <c r="B49" s="37" t="s">
        <v>146</v>
      </c>
      <c r="C49" s="32" t="s">
        <v>255</v>
      </c>
      <c r="D49" s="32" t="s">
        <v>257</v>
      </c>
      <c r="E49" s="32"/>
      <c r="F49" s="1006"/>
      <c r="G49" s="1407"/>
      <c r="H49" s="1403"/>
      <c r="I49" s="1415">
        <f t="shared" si="14"/>
        <v>0</v>
      </c>
      <c r="J49" s="1403"/>
      <c r="K49" s="1403"/>
      <c r="L49" s="1403"/>
      <c r="M49" s="1415">
        <f t="shared" si="15"/>
        <v>0</v>
      </c>
      <c r="N49" s="1403"/>
      <c r="O49" s="1"/>
      <c r="P49" s="1"/>
      <c r="Q49" s="1"/>
      <c r="R49" s="1"/>
      <c r="S49" s="1"/>
      <c r="T49" s="1"/>
      <c r="U49" s="1"/>
      <c r="V49" s="1"/>
      <c r="W49" s="1"/>
      <c r="X49" s="1"/>
      <c r="Y49" s="1"/>
      <c r="Z49" s="1"/>
    </row>
    <row r="50" spans="1:26" ht="15.75" customHeight="1">
      <c r="A50" s="32"/>
      <c r="B50" s="37" t="s">
        <v>146</v>
      </c>
      <c r="C50" s="32" t="s">
        <v>255</v>
      </c>
      <c r="D50" s="32" t="s">
        <v>258</v>
      </c>
      <c r="E50" s="32"/>
      <c r="F50" s="1006"/>
      <c r="G50" s="1407"/>
      <c r="H50" s="1403"/>
      <c r="I50" s="1415">
        <f t="shared" si="14"/>
        <v>0</v>
      </c>
      <c r="J50" s="1403"/>
      <c r="K50" s="1403"/>
      <c r="L50" s="1403"/>
      <c r="M50" s="1415">
        <f t="shared" si="15"/>
        <v>0</v>
      </c>
      <c r="N50" s="1403"/>
      <c r="O50" s="1"/>
      <c r="P50" s="1"/>
      <c r="Q50" s="1"/>
      <c r="R50" s="1"/>
      <c r="S50" s="1"/>
      <c r="T50" s="1"/>
      <c r="U50" s="1"/>
      <c r="V50" s="1"/>
      <c r="W50" s="1"/>
      <c r="X50" s="1"/>
      <c r="Y50" s="1"/>
      <c r="Z50" s="1"/>
    </row>
    <row r="51" spans="1:26" ht="15.75" customHeight="1">
      <c r="A51" s="32"/>
      <c r="B51" s="37" t="s">
        <v>146</v>
      </c>
      <c r="C51" s="32" t="s">
        <v>255</v>
      </c>
      <c r="D51" s="32" t="s">
        <v>259</v>
      </c>
      <c r="E51" s="32"/>
      <c r="F51" s="1006"/>
      <c r="G51" s="1407"/>
      <c r="H51" s="1403"/>
      <c r="I51" s="1415">
        <f t="shared" si="14"/>
        <v>0</v>
      </c>
      <c r="J51" s="1403"/>
      <c r="K51" s="1403"/>
      <c r="L51" s="1403"/>
      <c r="M51" s="1415">
        <f t="shared" si="15"/>
        <v>0</v>
      </c>
      <c r="N51" s="1403"/>
      <c r="O51" s="1"/>
      <c r="P51" s="1"/>
      <c r="Q51" s="1"/>
      <c r="R51" s="1"/>
      <c r="S51" s="1"/>
      <c r="T51" s="1"/>
      <c r="U51" s="1"/>
      <c r="V51" s="1"/>
      <c r="W51" s="1"/>
      <c r="X51" s="1"/>
      <c r="Y51" s="1"/>
      <c r="Z51" s="1"/>
    </row>
    <row r="52" spans="1:26" ht="15.75" customHeight="1">
      <c r="A52" s="32"/>
      <c r="B52" s="37" t="s">
        <v>146</v>
      </c>
      <c r="C52" s="32" t="s">
        <v>255</v>
      </c>
      <c r="D52" s="32" t="s">
        <v>260</v>
      </c>
      <c r="E52" s="32"/>
      <c r="F52" s="1006"/>
      <c r="G52" s="1407"/>
      <c r="H52" s="1403"/>
      <c r="I52" s="1415">
        <f t="shared" si="14"/>
        <v>0</v>
      </c>
      <c r="J52" s="1403"/>
      <c r="K52" s="1403"/>
      <c r="L52" s="1403"/>
      <c r="M52" s="1415">
        <f t="shared" si="15"/>
        <v>0</v>
      </c>
      <c r="N52" s="1403"/>
      <c r="O52" s="1"/>
      <c r="P52" s="1"/>
      <c r="Q52" s="1"/>
      <c r="R52" s="1"/>
      <c r="S52" s="1"/>
      <c r="T52" s="1"/>
      <c r="U52" s="1"/>
      <c r="V52" s="1"/>
      <c r="W52" s="1"/>
      <c r="X52" s="1"/>
      <c r="Y52" s="1"/>
      <c r="Z52" s="1"/>
    </row>
    <row r="53" spans="1:26" ht="15.75" customHeight="1">
      <c r="A53" s="32"/>
      <c r="B53" s="37" t="s">
        <v>146</v>
      </c>
      <c r="C53" s="32" t="s">
        <v>255</v>
      </c>
      <c r="D53" s="32" t="s">
        <v>261</v>
      </c>
      <c r="E53" s="32"/>
      <c r="F53" s="1006"/>
      <c r="G53" s="1407"/>
      <c r="H53" s="1403"/>
      <c r="I53" s="1415">
        <f t="shared" si="14"/>
        <v>0</v>
      </c>
      <c r="J53" s="1403"/>
      <c r="K53" s="1403"/>
      <c r="L53" s="1403"/>
      <c r="M53" s="1415">
        <f t="shared" si="15"/>
        <v>0</v>
      </c>
      <c r="N53" s="1403"/>
      <c r="O53" s="1"/>
      <c r="P53" s="1"/>
      <c r="Q53" s="1"/>
      <c r="R53" s="1"/>
      <c r="S53" s="1"/>
      <c r="T53" s="1"/>
      <c r="U53" s="1"/>
      <c r="V53" s="1"/>
      <c r="W53" s="1"/>
      <c r="X53" s="1"/>
      <c r="Y53" s="1"/>
      <c r="Z53" s="1"/>
    </row>
    <row r="54" spans="1:26" s="920" customFormat="1" ht="15.75" customHeight="1">
      <c r="A54" s="918"/>
      <c r="B54" s="37" t="s">
        <v>146</v>
      </c>
      <c r="C54" s="32" t="s">
        <v>255</v>
      </c>
      <c r="D54" s="32" t="s">
        <v>262</v>
      </c>
      <c r="E54" s="918"/>
      <c r="F54" s="1007"/>
      <c r="G54" s="1407"/>
      <c r="H54" s="1405"/>
      <c r="I54" s="1415">
        <f t="shared" si="14"/>
        <v>0</v>
      </c>
      <c r="J54" s="1405"/>
      <c r="K54" s="1405"/>
      <c r="L54" s="1405"/>
      <c r="M54" s="1415">
        <f t="shared" si="15"/>
        <v>0</v>
      </c>
      <c r="N54" s="1405"/>
      <c r="O54" s="1"/>
      <c r="P54" s="1"/>
      <c r="Q54" s="1"/>
      <c r="R54" s="1"/>
      <c r="S54" s="1"/>
      <c r="T54" s="1"/>
      <c r="U54" s="1"/>
      <c r="V54" s="1"/>
      <c r="W54" s="1"/>
      <c r="X54" s="1"/>
      <c r="Y54" s="1"/>
      <c r="Z54" s="1"/>
    </row>
    <row r="55" spans="1:26" s="920" customFormat="1" ht="15.75" customHeight="1">
      <c r="A55" s="918"/>
      <c r="B55" s="37" t="s">
        <v>146</v>
      </c>
      <c r="C55" s="32" t="s">
        <v>255</v>
      </c>
      <c r="D55" s="32" t="s">
        <v>263</v>
      </c>
      <c r="E55" s="918"/>
      <c r="F55" s="1007"/>
      <c r="G55" s="1407"/>
      <c r="H55" s="1405"/>
      <c r="I55" s="1415">
        <f t="shared" si="14"/>
        <v>0</v>
      </c>
      <c r="J55" s="1405"/>
      <c r="K55" s="1405"/>
      <c r="L55" s="1405"/>
      <c r="M55" s="1415">
        <f t="shared" si="15"/>
        <v>0</v>
      </c>
      <c r="N55" s="1405"/>
      <c r="O55" s="1"/>
      <c r="P55" s="1"/>
      <c r="Q55" s="1"/>
      <c r="R55" s="1"/>
      <c r="S55" s="1"/>
      <c r="T55" s="1"/>
      <c r="U55" s="1"/>
      <c r="V55" s="1"/>
      <c r="W55" s="1"/>
      <c r="X55" s="1"/>
      <c r="Y55" s="1"/>
      <c r="Z55" s="1"/>
    </row>
    <row r="56" spans="1:26" s="920" customFormat="1" ht="15.75" customHeight="1">
      <c r="A56" s="918"/>
      <c r="B56" s="37" t="s">
        <v>146</v>
      </c>
      <c r="C56" s="32" t="s">
        <v>255</v>
      </c>
      <c r="D56" s="32" t="s">
        <v>264</v>
      </c>
      <c r="E56" s="918"/>
      <c r="F56" s="1007"/>
      <c r="G56" s="1407"/>
      <c r="H56" s="1405"/>
      <c r="I56" s="1415">
        <f t="shared" si="14"/>
        <v>0</v>
      </c>
      <c r="J56" s="1405"/>
      <c r="K56" s="1405"/>
      <c r="L56" s="1405"/>
      <c r="M56" s="1415">
        <f t="shared" si="15"/>
        <v>0</v>
      </c>
      <c r="N56" s="1405"/>
      <c r="O56" s="1"/>
      <c r="P56" s="1"/>
      <c r="Q56" s="1"/>
      <c r="R56" s="1"/>
      <c r="S56" s="1"/>
      <c r="T56" s="1"/>
      <c r="U56" s="1"/>
      <c r="V56" s="1"/>
      <c r="W56" s="1"/>
      <c r="X56" s="1"/>
      <c r="Y56" s="1"/>
      <c r="Z56" s="1"/>
    </row>
    <row r="57" spans="1:26" s="920" customFormat="1" ht="15.75" customHeight="1">
      <c r="A57" s="918"/>
      <c r="B57" s="37" t="s">
        <v>146</v>
      </c>
      <c r="C57" s="32" t="s">
        <v>255</v>
      </c>
      <c r="D57" s="32" t="s">
        <v>265</v>
      </c>
      <c r="E57" s="918"/>
      <c r="F57" s="1007"/>
      <c r="G57" s="1407"/>
      <c r="H57" s="1405"/>
      <c r="I57" s="1415">
        <f t="shared" si="14"/>
        <v>0</v>
      </c>
      <c r="J57" s="1405"/>
      <c r="K57" s="1405"/>
      <c r="L57" s="1405"/>
      <c r="M57" s="1415">
        <f t="shared" si="15"/>
        <v>0</v>
      </c>
      <c r="N57" s="1405"/>
      <c r="O57" s="1"/>
      <c r="P57" s="1"/>
      <c r="Q57" s="1"/>
      <c r="R57" s="1"/>
      <c r="S57" s="1"/>
      <c r="T57" s="1"/>
      <c r="U57" s="1"/>
      <c r="V57" s="1"/>
      <c r="W57" s="1"/>
      <c r="X57" s="1"/>
      <c r="Y57" s="1"/>
      <c r="Z57" s="1"/>
    </row>
    <row r="58" spans="1:26" s="920" customFormat="1" ht="15.75" customHeight="1">
      <c r="A58" s="918"/>
      <c r="B58" s="37" t="s">
        <v>146</v>
      </c>
      <c r="C58" s="32" t="s">
        <v>255</v>
      </c>
      <c r="D58" s="32" t="s">
        <v>266</v>
      </c>
      <c r="E58" s="918"/>
      <c r="F58" s="1007"/>
      <c r="G58" s="1407"/>
      <c r="H58" s="1405"/>
      <c r="I58" s="1415">
        <f>SUM(G58:H58)</f>
        <v>0</v>
      </c>
      <c r="J58" s="1405"/>
      <c r="K58" s="1405"/>
      <c r="L58" s="1405"/>
      <c r="M58" s="1415">
        <f>SUM(K58:L58)</f>
        <v>0</v>
      </c>
      <c r="N58" s="1405"/>
      <c r="O58" s="1"/>
      <c r="P58" s="1"/>
      <c r="Q58" s="1"/>
      <c r="R58" s="1"/>
      <c r="S58" s="1"/>
      <c r="T58" s="1"/>
      <c r="U58" s="1"/>
      <c r="V58" s="1"/>
      <c r="W58" s="1"/>
      <c r="X58" s="1"/>
      <c r="Y58" s="1"/>
      <c r="Z58" s="1"/>
    </row>
    <row r="59" spans="1:26" ht="15.75" customHeight="1">
      <c r="A59" s="32"/>
      <c r="B59" s="37" t="s">
        <v>146</v>
      </c>
      <c r="C59" s="32" t="s">
        <v>255</v>
      </c>
      <c r="D59" s="974" t="s">
        <v>1356</v>
      </c>
      <c r="E59" s="32"/>
      <c r="F59" s="1006"/>
      <c r="G59" s="1407"/>
      <c r="H59" s="1403"/>
      <c r="I59" s="1415">
        <f t="shared" si="14"/>
        <v>0</v>
      </c>
      <c r="J59" s="1403"/>
      <c r="K59" s="1403"/>
      <c r="L59" s="1403"/>
      <c r="M59" s="1415">
        <f t="shared" si="15"/>
        <v>0</v>
      </c>
      <c r="N59" s="1403"/>
      <c r="O59" s="1"/>
      <c r="P59" s="1"/>
      <c r="Q59" s="1"/>
      <c r="R59" s="1"/>
      <c r="S59" s="1"/>
      <c r="T59" s="1"/>
      <c r="U59" s="1"/>
      <c r="V59" s="1"/>
      <c r="W59" s="1"/>
      <c r="X59" s="1"/>
      <c r="Y59" s="1"/>
      <c r="Z59" s="1"/>
    </row>
    <row r="60" spans="1:26" ht="15.75" customHeight="1">
      <c r="A60" s="32"/>
      <c r="B60" s="37" t="s">
        <v>146</v>
      </c>
      <c r="C60" s="32" t="s">
        <v>255</v>
      </c>
      <c r="D60" s="974" t="s">
        <v>1356</v>
      </c>
      <c r="E60" s="32"/>
      <c r="F60" s="1006"/>
      <c r="G60" s="1407"/>
      <c r="H60" s="1403"/>
      <c r="I60" s="1415">
        <f t="shared" si="14"/>
        <v>0</v>
      </c>
      <c r="J60" s="1403"/>
      <c r="K60" s="1403"/>
      <c r="L60" s="1403"/>
      <c r="M60" s="1415">
        <f t="shared" si="15"/>
        <v>0</v>
      </c>
      <c r="N60" s="1403"/>
      <c r="O60" s="1"/>
      <c r="P60" s="1"/>
      <c r="Q60" s="1"/>
      <c r="R60" s="1"/>
      <c r="S60" s="1"/>
      <c r="T60" s="1"/>
      <c r="U60" s="1"/>
      <c r="V60" s="1"/>
      <c r="W60" s="1"/>
      <c r="X60" s="1"/>
      <c r="Y60" s="1"/>
      <c r="Z60" s="1"/>
    </row>
    <row r="61" spans="1:26" ht="15.75" customHeight="1">
      <c r="A61" s="32"/>
      <c r="B61" s="37" t="s">
        <v>146</v>
      </c>
      <c r="C61" s="32" t="s">
        <v>255</v>
      </c>
      <c r="D61" s="974" t="s">
        <v>1356</v>
      </c>
      <c r="E61" s="32"/>
      <c r="F61" s="1006"/>
      <c r="G61" s="1407"/>
      <c r="H61" s="1403"/>
      <c r="I61" s="1415">
        <f t="shared" si="14"/>
        <v>0</v>
      </c>
      <c r="J61" s="1403"/>
      <c r="K61" s="1403"/>
      <c r="L61" s="1403"/>
      <c r="M61" s="1415">
        <f t="shared" si="15"/>
        <v>0</v>
      </c>
      <c r="N61" s="1403"/>
      <c r="O61" s="1"/>
      <c r="P61" s="1"/>
      <c r="Q61" s="1"/>
      <c r="R61" s="1"/>
      <c r="S61" s="1"/>
      <c r="T61" s="1"/>
      <c r="U61" s="1"/>
      <c r="V61" s="1"/>
      <c r="W61" s="1"/>
      <c r="X61" s="1"/>
      <c r="Y61" s="1"/>
      <c r="Z61" s="1"/>
    </row>
    <row r="62" spans="1:26" ht="15.75" customHeight="1">
      <c r="A62" s="32"/>
      <c r="B62" s="37" t="s">
        <v>146</v>
      </c>
      <c r="C62" s="32" t="s">
        <v>255</v>
      </c>
      <c r="D62" s="974" t="s">
        <v>1356</v>
      </c>
      <c r="E62" s="32"/>
      <c r="F62" s="1006"/>
      <c r="G62" s="1407"/>
      <c r="H62" s="1403"/>
      <c r="I62" s="1415">
        <f t="shared" si="14"/>
        <v>0</v>
      </c>
      <c r="J62" s="1403"/>
      <c r="K62" s="1403"/>
      <c r="L62" s="1403"/>
      <c r="M62" s="1415">
        <f t="shared" si="15"/>
        <v>0</v>
      </c>
      <c r="N62" s="1403"/>
      <c r="O62" s="1"/>
      <c r="P62" s="1"/>
      <c r="Q62" s="1"/>
      <c r="R62" s="1"/>
      <c r="S62" s="1"/>
      <c r="T62" s="1"/>
      <c r="U62" s="1"/>
      <c r="V62" s="1"/>
      <c r="W62" s="1"/>
      <c r="X62" s="1"/>
      <c r="Y62" s="1"/>
      <c r="Z62" s="1"/>
    </row>
    <row r="63" spans="1:26" ht="15.75" customHeight="1">
      <c r="A63" s="32"/>
      <c r="B63" s="37" t="s">
        <v>146</v>
      </c>
      <c r="C63" s="32" t="s">
        <v>255</v>
      </c>
      <c r="D63" s="974" t="s">
        <v>1356</v>
      </c>
      <c r="E63" s="32"/>
      <c r="F63" s="1006"/>
      <c r="G63" s="1420"/>
      <c r="H63" s="1417"/>
      <c r="I63" s="1418">
        <f t="shared" si="14"/>
        <v>0</v>
      </c>
      <c r="J63" s="1417"/>
      <c r="K63" s="1417"/>
      <c r="L63" s="1417"/>
      <c r="M63" s="1418">
        <f t="shared" si="15"/>
        <v>0</v>
      </c>
      <c r="N63" s="1417"/>
      <c r="O63" s="1"/>
      <c r="P63" s="1"/>
      <c r="Q63" s="1"/>
      <c r="R63" s="1"/>
      <c r="S63" s="1"/>
      <c r="T63" s="1"/>
      <c r="U63" s="1"/>
      <c r="V63" s="1"/>
      <c r="W63" s="1"/>
      <c r="X63" s="1"/>
      <c r="Y63" s="1"/>
      <c r="Z63" s="1"/>
    </row>
    <row r="64" spans="1:26" s="1043" customFormat="1" ht="15.75" customHeight="1">
      <c r="A64" s="1008"/>
      <c r="B64" s="1052" t="s">
        <v>146</v>
      </c>
      <c r="C64" s="1008" t="s">
        <v>255</v>
      </c>
      <c r="D64" s="1008"/>
      <c r="E64" s="1008"/>
      <c r="F64" s="1008"/>
      <c r="G64" s="1419">
        <f>SUM(G48:G63)</f>
        <v>0</v>
      </c>
      <c r="H64" s="1419">
        <f t="shared" ref="H64:N64" si="16">SUM(H48:H63)</f>
        <v>0</v>
      </c>
      <c r="I64" s="1419">
        <f>SUM(I48:I63)</f>
        <v>0</v>
      </c>
      <c r="J64" s="1419">
        <f t="shared" si="16"/>
        <v>0</v>
      </c>
      <c r="K64" s="1419">
        <f t="shared" si="16"/>
        <v>0</v>
      </c>
      <c r="L64" s="1419">
        <f t="shared" si="16"/>
        <v>0</v>
      </c>
      <c r="M64" s="1419">
        <f t="shared" si="16"/>
        <v>0</v>
      </c>
      <c r="N64" s="1419">
        <f t="shared" si="16"/>
        <v>0</v>
      </c>
      <c r="O64" s="1005"/>
      <c r="P64" s="1005"/>
      <c r="Q64" s="1005"/>
      <c r="R64" s="1005"/>
      <c r="S64" s="1005"/>
      <c r="T64" s="1005"/>
      <c r="U64" s="1005"/>
      <c r="V64" s="1005"/>
      <c r="W64" s="1005"/>
      <c r="X64" s="1005"/>
      <c r="Y64" s="1005"/>
      <c r="Z64" s="1005"/>
    </row>
    <row r="65" spans="1:26" ht="15.75" customHeight="1">
      <c r="A65" s="32"/>
      <c r="B65" s="37" t="s">
        <v>146</v>
      </c>
      <c r="C65" s="32" t="s">
        <v>267</v>
      </c>
      <c r="D65" s="32" t="s">
        <v>268</v>
      </c>
      <c r="E65" s="32"/>
      <c r="F65" s="1006"/>
      <c r="G65" s="1403"/>
      <c r="H65" s="1403"/>
      <c r="I65" s="1415">
        <f t="shared" ref="I65:I83" si="17">SUM(G65:H65)</f>
        <v>0</v>
      </c>
      <c r="J65" s="1403"/>
      <c r="K65" s="1403"/>
      <c r="L65" s="1403"/>
      <c r="M65" s="1415">
        <f t="shared" ref="M65:M83" si="18">SUM(K65:L65)</f>
        <v>0</v>
      </c>
      <c r="N65" s="1403"/>
      <c r="O65" s="1"/>
      <c r="P65" s="1"/>
      <c r="Q65" s="1"/>
      <c r="R65" s="1"/>
      <c r="S65" s="1"/>
      <c r="T65" s="1"/>
      <c r="U65" s="1"/>
      <c r="V65" s="1"/>
      <c r="W65" s="1"/>
      <c r="X65" s="1"/>
      <c r="Y65" s="1"/>
      <c r="Z65" s="1"/>
    </row>
    <row r="66" spans="1:26" ht="15.75" customHeight="1">
      <c r="A66" s="32"/>
      <c r="B66" s="37" t="s">
        <v>146</v>
      </c>
      <c r="C66" s="32" t="s">
        <v>267</v>
      </c>
      <c r="D66" s="32" t="s">
        <v>269</v>
      </c>
      <c r="E66" s="32"/>
      <c r="F66" s="1006"/>
      <c r="G66" s="1403"/>
      <c r="H66" s="1403"/>
      <c r="I66" s="1415">
        <f t="shared" si="17"/>
        <v>0</v>
      </c>
      <c r="J66" s="1403"/>
      <c r="K66" s="1403"/>
      <c r="L66" s="1403"/>
      <c r="M66" s="1415">
        <f t="shared" si="18"/>
        <v>0</v>
      </c>
      <c r="N66" s="1403"/>
      <c r="O66" s="1"/>
      <c r="P66" s="1"/>
      <c r="Q66" s="1"/>
      <c r="R66" s="1"/>
      <c r="S66" s="1"/>
      <c r="T66" s="1"/>
      <c r="U66" s="1"/>
      <c r="V66" s="1"/>
      <c r="W66" s="1"/>
      <c r="X66" s="1"/>
      <c r="Y66" s="1"/>
      <c r="Z66" s="1"/>
    </row>
    <row r="67" spans="1:26" ht="15.75" customHeight="1">
      <c r="A67" s="32"/>
      <c r="B67" s="37" t="s">
        <v>146</v>
      </c>
      <c r="C67" s="32" t="s">
        <v>267</v>
      </c>
      <c r="D67" s="32" t="s">
        <v>270</v>
      </c>
      <c r="E67" s="32"/>
      <c r="F67" s="1006"/>
      <c r="G67" s="1403"/>
      <c r="H67" s="1403"/>
      <c r="I67" s="1415">
        <f t="shared" si="17"/>
        <v>0</v>
      </c>
      <c r="J67" s="1403"/>
      <c r="K67" s="1403"/>
      <c r="L67" s="1403"/>
      <c r="M67" s="1415">
        <f t="shared" si="18"/>
        <v>0</v>
      </c>
      <c r="N67" s="1403"/>
      <c r="O67" s="1"/>
      <c r="P67" s="1"/>
      <c r="Q67" s="1"/>
      <c r="R67" s="1"/>
      <c r="S67" s="1"/>
      <c r="T67" s="1"/>
      <c r="U67" s="1"/>
      <c r="V67" s="1"/>
      <c r="W67" s="1"/>
      <c r="X67" s="1"/>
      <c r="Y67" s="1"/>
      <c r="Z67" s="1"/>
    </row>
    <row r="68" spans="1:26" ht="15.75" customHeight="1">
      <c r="A68" s="32"/>
      <c r="B68" s="37" t="s">
        <v>146</v>
      </c>
      <c r="C68" s="32" t="s">
        <v>267</v>
      </c>
      <c r="D68" s="32" t="s">
        <v>271</v>
      </c>
      <c r="E68" s="32"/>
      <c r="F68" s="1006"/>
      <c r="G68" s="1403"/>
      <c r="H68" s="1403"/>
      <c r="I68" s="1415">
        <f t="shared" si="17"/>
        <v>0</v>
      </c>
      <c r="J68" s="1403"/>
      <c r="K68" s="1403"/>
      <c r="L68" s="1403"/>
      <c r="M68" s="1415">
        <f t="shared" si="18"/>
        <v>0</v>
      </c>
      <c r="N68" s="1403"/>
      <c r="O68" s="1"/>
      <c r="P68" s="1"/>
      <c r="Q68" s="1"/>
      <c r="R68" s="1"/>
      <c r="S68" s="1"/>
      <c r="T68" s="1"/>
      <c r="U68" s="1"/>
      <c r="V68" s="1"/>
      <c r="W68" s="1"/>
      <c r="X68" s="1"/>
      <c r="Y68" s="1"/>
      <c r="Z68" s="1"/>
    </row>
    <row r="69" spans="1:26" ht="15.75" customHeight="1">
      <c r="A69" s="32"/>
      <c r="B69" s="37" t="s">
        <v>146</v>
      </c>
      <c r="C69" s="32" t="s">
        <v>267</v>
      </c>
      <c r="D69" s="32" t="s">
        <v>272</v>
      </c>
      <c r="E69" s="32"/>
      <c r="F69" s="1006"/>
      <c r="G69" s="1403"/>
      <c r="H69" s="1403"/>
      <c r="I69" s="1415">
        <f t="shared" si="17"/>
        <v>0</v>
      </c>
      <c r="J69" s="1403"/>
      <c r="K69" s="1403"/>
      <c r="L69" s="1403"/>
      <c r="M69" s="1415">
        <f t="shared" si="18"/>
        <v>0</v>
      </c>
      <c r="N69" s="1403"/>
      <c r="O69" s="1"/>
      <c r="P69" s="1"/>
      <c r="Q69" s="1"/>
      <c r="R69" s="1"/>
      <c r="S69" s="1"/>
      <c r="T69" s="1"/>
      <c r="U69" s="1"/>
      <c r="V69" s="1"/>
      <c r="W69" s="1"/>
      <c r="X69" s="1"/>
      <c r="Y69" s="1"/>
      <c r="Z69" s="1"/>
    </row>
    <row r="70" spans="1:26" ht="15.75" customHeight="1">
      <c r="A70" s="32"/>
      <c r="B70" s="37" t="s">
        <v>146</v>
      </c>
      <c r="C70" s="32" t="s">
        <v>267</v>
      </c>
      <c r="D70" s="32" t="s">
        <v>273</v>
      </c>
      <c r="E70" s="32"/>
      <c r="F70" s="1006"/>
      <c r="G70" s="1403"/>
      <c r="H70" s="1403"/>
      <c r="I70" s="1415">
        <f t="shared" si="17"/>
        <v>0</v>
      </c>
      <c r="J70" s="1403"/>
      <c r="K70" s="1403"/>
      <c r="L70" s="1403"/>
      <c r="M70" s="1415">
        <f t="shared" si="18"/>
        <v>0</v>
      </c>
      <c r="N70" s="1403"/>
      <c r="O70" s="1"/>
      <c r="P70" s="1"/>
      <c r="Q70" s="1"/>
      <c r="R70" s="1"/>
      <c r="S70" s="1"/>
      <c r="T70" s="1"/>
      <c r="U70" s="1"/>
      <c r="V70" s="1"/>
      <c r="W70" s="1"/>
      <c r="X70" s="1"/>
      <c r="Y70" s="1"/>
      <c r="Z70" s="1"/>
    </row>
    <row r="71" spans="1:26" ht="15.75" customHeight="1">
      <c r="A71" s="32"/>
      <c r="B71" s="37" t="s">
        <v>146</v>
      </c>
      <c r="C71" s="32" t="s">
        <v>267</v>
      </c>
      <c r="D71" s="32" t="s">
        <v>274</v>
      </c>
      <c r="E71" s="32"/>
      <c r="F71" s="1006"/>
      <c r="G71" s="1403"/>
      <c r="H71" s="1403"/>
      <c r="I71" s="1415">
        <f t="shared" si="17"/>
        <v>0</v>
      </c>
      <c r="J71" s="1403"/>
      <c r="K71" s="1403"/>
      <c r="L71" s="1403"/>
      <c r="M71" s="1415">
        <f t="shared" si="18"/>
        <v>0</v>
      </c>
      <c r="N71" s="1403"/>
      <c r="O71" s="1"/>
      <c r="P71" s="1"/>
      <c r="Q71" s="1"/>
      <c r="R71" s="1"/>
      <c r="S71" s="1"/>
      <c r="T71" s="1"/>
      <c r="U71" s="1"/>
      <c r="V71" s="1"/>
      <c r="W71" s="1"/>
      <c r="X71" s="1"/>
      <c r="Y71" s="1"/>
      <c r="Z71" s="1"/>
    </row>
    <row r="72" spans="1:26" ht="15.75" customHeight="1">
      <c r="A72" s="32"/>
      <c r="B72" s="37" t="s">
        <v>146</v>
      </c>
      <c r="C72" s="32" t="s">
        <v>267</v>
      </c>
      <c r="D72" s="32" t="s">
        <v>275</v>
      </c>
      <c r="E72" s="32"/>
      <c r="F72" s="1006"/>
      <c r="G72" s="1403"/>
      <c r="H72" s="1403"/>
      <c r="I72" s="1415">
        <f t="shared" si="17"/>
        <v>0</v>
      </c>
      <c r="J72" s="1403"/>
      <c r="K72" s="1403"/>
      <c r="L72" s="1403"/>
      <c r="M72" s="1415">
        <f t="shared" si="18"/>
        <v>0</v>
      </c>
      <c r="N72" s="1403"/>
      <c r="O72" s="1"/>
      <c r="P72" s="1"/>
      <c r="Q72" s="1"/>
      <c r="R72" s="1"/>
      <c r="S72" s="1"/>
      <c r="T72" s="1"/>
      <c r="U72" s="1"/>
      <c r="V72" s="1"/>
      <c r="W72" s="1"/>
      <c r="X72" s="1"/>
      <c r="Y72" s="1"/>
      <c r="Z72" s="1"/>
    </row>
    <row r="73" spans="1:26" ht="15.75" customHeight="1">
      <c r="A73" s="32"/>
      <c r="B73" s="37" t="s">
        <v>146</v>
      </c>
      <c r="C73" s="32" t="s">
        <v>267</v>
      </c>
      <c r="D73" s="32" t="s">
        <v>276</v>
      </c>
      <c r="E73" s="32"/>
      <c r="F73" s="1006"/>
      <c r="G73" s="1403"/>
      <c r="H73" s="1403"/>
      <c r="I73" s="1415">
        <f>SUM(G73:H73)</f>
        <v>0</v>
      </c>
      <c r="J73" s="1403"/>
      <c r="K73" s="1403"/>
      <c r="L73" s="1403"/>
      <c r="M73" s="1415">
        <f t="shared" si="18"/>
        <v>0</v>
      </c>
      <c r="N73" s="1403"/>
      <c r="O73" s="1"/>
      <c r="P73" s="1"/>
      <c r="Q73" s="1"/>
      <c r="R73" s="1"/>
      <c r="S73" s="1"/>
      <c r="T73" s="1"/>
      <c r="U73" s="1"/>
      <c r="V73" s="1"/>
      <c r="W73" s="1"/>
      <c r="X73" s="1"/>
      <c r="Y73" s="1"/>
      <c r="Z73" s="1"/>
    </row>
    <row r="74" spans="1:26" s="920" customFormat="1" ht="15.75" customHeight="1">
      <c r="A74" s="918"/>
      <c r="B74" s="37" t="s">
        <v>146</v>
      </c>
      <c r="C74" s="32" t="s">
        <v>267</v>
      </c>
      <c r="D74" s="32" t="s">
        <v>277</v>
      </c>
      <c r="E74" s="918"/>
      <c r="F74" s="1007"/>
      <c r="G74" s="1405"/>
      <c r="H74" s="1405"/>
      <c r="I74" s="1415">
        <f t="shared" ref="I74:I78" si="19">SUM(G74:H74)</f>
        <v>0</v>
      </c>
      <c r="J74" s="1405"/>
      <c r="K74" s="1405"/>
      <c r="L74" s="1405"/>
      <c r="M74" s="1415">
        <f t="shared" si="18"/>
        <v>0</v>
      </c>
      <c r="N74" s="1405"/>
      <c r="O74" s="1"/>
      <c r="P74" s="1"/>
      <c r="Q74" s="1"/>
      <c r="R74" s="1"/>
      <c r="S74" s="1"/>
      <c r="T74" s="1"/>
      <c r="U74" s="1"/>
      <c r="V74" s="1"/>
      <c r="W74" s="1"/>
      <c r="X74" s="1"/>
      <c r="Y74" s="1"/>
      <c r="Z74" s="1"/>
    </row>
    <row r="75" spans="1:26" s="920" customFormat="1" ht="15.75" customHeight="1">
      <c r="A75" s="918"/>
      <c r="B75" s="37" t="s">
        <v>146</v>
      </c>
      <c r="C75" s="32" t="s">
        <v>267</v>
      </c>
      <c r="D75" s="32" t="s">
        <v>278</v>
      </c>
      <c r="E75" s="918"/>
      <c r="F75" s="1007"/>
      <c r="G75" s="1405"/>
      <c r="H75" s="1405"/>
      <c r="I75" s="1415">
        <f t="shared" si="19"/>
        <v>0</v>
      </c>
      <c r="J75" s="1405"/>
      <c r="K75" s="1405"/>
      <c r="L75" s="1405"/>
      <c r="M75" s="1415">
        <f t="shared" si="18"/>
        <v>0</v>
      </c>
      <c r="N75" s="1405"/>
      <c r="O75" s="1"/>
      <c r="P75" s="1"/>
      <c r="Q75" s="1"/>
      <c r="R75" s="1"/>
      <c r="S75" s="1"/>
      <c r="T75" s="1"/>
      <c r="U75" s="1"/>
      <c r="V75" s="1"/>
      <c r="W75" s="1"/>
      <c r="X75" s="1"/>
      <c r="Y75" s="1"/>
      <c r="Z75" s="1"/>
    </row>
    <row r="76" spans="1:26" s="920" customFormat="1" ht="15.75" customHeight="1">
      <c r="A76" s="918"/>
      <c r="B76" s="37" t="s">
        <v>146</v>
      </c>
      <c r="C76" s="32" t="s">
        <v>267</v>
      </c>
      <c r="D76" s="32" t="s">
        <v>279</v>
      </c>
      <c r="E76" s="918"/>
      <c r="F76" s="1007"/>
      <c r="G76" s="1405"/>
      <c r="H76" s="1405"/>
      <c r="I76" s="1415">
        <f t="shared" si="19"/>
        <v>0</v>
      </c>
      <c r="J76" s="1405"/>
      <c r="K76" s="1405"/>
      <c r="L76" s="1405"/>
      <c r="M76" s="1415">
        <f t="shared" si="18"/>
        <v>0</v>
      </c>
      <c r="N76" s="1405"/>
      <c r="O76" s="1"/>
      <c r="P76" s="1"/>
      <c r="Q76" s="1"/>
      <c r="R76" s="1"/>
      <c r="S76" s="1"/>
      <c r="T76" s="1"/>
      <c r="U76" s="1"/>
      <c r="V76" s="1"/>
      <c r="W76" s="1"/>
      <c r="X76" s="1"/>
      <c r="Y76" s="1"/>
      <c r="Z76" s="1"/>
    </row>
    <row r="77" spans="1:26" s="920" customFormat="1" ht="15.75" customHeight="1">
      <c r="A77" s="918"/>
      <c r="B77" s="37" t="s">
        <v>146</v>
      </c>
      <c r="C77" s="32" t="s">
        <v>267</v>
      </c>
      <c r="D77" s="32" t="s">
        <v>280</v>
      </c>
      <c r="E77" s="918"/>
      <c r="F77" s="1007"/>
      <c r="G77" s="1405"/>
      <c r="H77" s="1405"/>
      <c r="I77" s="1415">
        <f t="shared" si="19"/>
        <v>0</v>
      </c>
      <c r="J77" s="1405"/>
      <c r="K77" s="1405"/>
      <c r="L77" s="1405"/>
      <c r="M77" s="1415">
        <f t="shared" si="18"/>
        <v>0</v>
      </c>
      <c r="N77" s="1405"/>
      <c r="O77" s="1"/>
      <c r="P77" s="1"/>
      <c r="Q77" s="1"/>
      <c r="R77" s="1"/>
      <c r="S77" s="1"/>
      <c r="T77" s="1"/>
      <c r="U77" s="1"/>
      <c r="V77" s="1"/>
      <c r="W77" s="1"/>
      <c r="X77" s="1"/>
      <c r="Y77" s="1"/>
      <c r="Z77" s="1"/>
    </row>
    <row r="78" spans="1:26" s="920" customFormat="1" ht="15.75" customHeight="1">
      <c r="A78" s="918"/>
      <c r="B78" s="37" t="s">
        <v>146</v>
      </c>
      <c r="C78" s="32" t="s">
        <v>267</v>
      </c>
      <c r="D78" s="32" t="s">
        <v>281</v>
      </c>
      <c r="E78" s="918"/>
      <c r="F78" s="1007"/>
      <c r="G78" s="1405"/>
      <c r="H78" s="1405"/>
      <c r="I78" s="1415">
        <f t="shared" si="19"/>
        <v>0</v>
      </c>
      <c r="J78" s="1405"/>
      <c r="K78" s="1405"/>
      <c r="L78" s="1405"/>
      <c r="M78" s="1415">
        <f>SUM(K78:L78)</f>
        <v>0</v>
      </c>
      <c r="N78" s="1405"/>
      <c r="O78" s="1"/>
      <c r="P78" s="1"/>
      <c r="Q78" s="1"/>
      <c r="R78" s="1"/>
      <c r="S78" s="1"/>
      <c r="T78" s="1"/>
      <c r="U78" s="1"/>
      <c r="V78" s="1"/>
      <c r="W78" s="1"/>
      <c r="X78" s="1"/>
      <c r="Y78" s="1"/>
      <c r="Z78" s="1"/>
    </row>
    <row r="79" spans="1:26" ht="15.75" customHeight="1">
      <c r="A79" s="32"/>
      <c r="B79" s="37" t="s">
        <v>146</v>
      </c>
      <c r="C79" s="32" t="s">
        <v>267</v>
      </c>
      <c r="D79" s="974" t="s">
        <v>1356</v>
      </c>
      <c r="E79" s="32"/>
      <c r="F79" s="1006"/>
      <c r="G79" s="1403"/>
      <c r="H79" s="1403"/>
      <c r="I79" s="1415">
        <f t="shared" si="17"/>
        <v>0</v>
      </c>
      <c r="J79" s="1403"/>
      <c r="K79" s="1403"/>
      <c r="L79" s="1403"/>
      <c r="M79" s="1415">
        <f t="shared" si="18"/>
        <v>0</v>
      </c>
      <c r="N79" s="1403"/>
      <c r="O79" s="1"/>
      <c r="P79" s="1"/>
      <c r="Q79" s="1"/>
      <c r="R79" s="1"/>
      <c r="S79" s="1"/>
      <c r="T79" s="1"/>
      <c r="U79" s="1"/>
      <c r="V79" s="1"/>
      <c r="W79" s="1"/>
      <c r="X79" s="1"/>
      <c r="Y79" s="1"/>
      <c r="Z79" s="1"/>
    </row>
    <row r="80" spans="1:26" ht="15.75" customHeight="1">
      <c r="A80" s="32"/>
      <c r="B80" s="37" t="s">
        <v>146</v>
      </c>
      <c r="C80" s="32" t="s">
        <v>267</v>
      </c>
      <c r="D80" s="974" t="s">
        <v>1356</v>
      </c>
      <c r="E80" s="32"/>
      <c r="F80" s="1006"/>
      <c r="G80" s="1403"/>
      <c r="H80" s="1403"/>
      <c r="I80" s="1415">
        <f t="shared" si="17"/>
        <v>0</v>
      </c>
      <c r="J80" s="1403"/>
      <c r="K80" s="1403"/>
      <c r="L80" s="1403"/>
      <c r="M80" s="1415">
        <f t="shared" si="18"/>
        <v>0</v>
      </c>
      <c r="N80" s="1403"/>
      <c r="O80" s="1"/>
      <c r="P80" s="1"/>
      <c r="Q80" s="1"/>
      <c r="R80" s="1"/>
      <c r="S80" s="1"/>
      <c r="T80" s="1"/>
      <c r="U80" s="1"/>
      <c r="V80" s="1"/>
      <c r="W80" s="1"/>
      <c r="X80" s="1"/>
      <c r="Y80" s="1"/>
      <c r="Z80" s="1"/>
    </row>
    <row r="81" spans="1:26" ht="15.75" customHeight="1">
      <c r="A81" s="32"/>
      <c r="B81" s="37" t="s">
        <v>146</v>
      </c>
      <c r="C81" s="32" t="s">
        <v>267</v>
      </c>
      <c r="D81" s="974" t="s">
        <v>1356</v>
      </c>
      <c r="E81" s="32"/>
      <c r="F81" s="1006"/>
      <c r="G81" s="1403"/>
      <c r="H81" s="1403"/>
      <c r="I81" s="1415">
        <f t="shared" si="17"/>
        <v>0</v>
      </c>
      <c r="J81" s="1403"/>
      <c r="K81" s="1403"/>
      <c r="L81" s="1403"/>
      <c r="M81" s="1415">
        <f t="shared" si="18"/>
        <v>0</v>
      </c>
      <c r="N81" s="1403"/>
      <c r="O81" s="1"/>
      <c r="P81" s="1"/>
      <c r="Q81" s="1"/>
      <c r="R81" s="1"/>
      <c r="S81" s="1"/>
      <c r="T81" s="1"/>
      <c r="U81" s="1"/>
      <c r="V81" s="1"/>
      <c r="W81" s="1"/>
      <c r="X81" s="1"/>
      <c r="Y81" s="1"/>
      <c r="Z81" s="1"/>
    </row>
    <row r="82" spans="1:26" ht="15.75" customHeight="1">
      <c r="A82" s="32"/>
      <c r="B82" s="37" t="s">
        <v>146</v>
      </c>
      <c r="C82" s="32" t="s">
        <v>267</v>
      </c>
      <c r="D82" s="974" t="s">
        <v>1356</v>
      </c>
      <c r="E82" s="32"/>
      <c r="F82" s="1006"/>
      <c r="G82" s="1403"/>
      <c r="H82" s="1403"/>
      <c r="I82" s="1415">
        <f t="shared" si="17"/>
        <v>0</v>
      </c>
      <c r="J82" s="1403"/>
      <c r="K82" s="1403"/>
      <c r="L82" s="1403"/>
      <c r="M82" s="1415">
        <f t="shared" si="18"/>
        <v>0</v>
      </c>
      <c r="N82" s="1403"/>
      <c r="O82" s="1"/>
      <c r="P82" s="1"/>
      <c r="Q82" s="1"/>
      <c r="R82" s="1"/>
      <c r="S82" s="1"/>
      <c r="T82" s="1"/>
      <c r="U82" s="1"/>
      <c r="V82" s="1"/>
      <c r="W82" s="1"/>
      <c r="X82" s="1"/>
      <c r="Y82" s="1"/>
      <c r="Z82" s="1"/>
    </row>
    <row r="83" spans="1:26" ht="15.75" customHeight="1">
      <c r="A83" s="32"/>
      <c r="B83" s="37" t="s">
        <v>146</v>
      </c>
      <c r="C83" s="32" t="s">
        <v>267</v>
      </c>
      <c r="D83" s="974" t="s">
        <v>1356</v>
      </c>
      <c r="E83" s="32"/>
      <c r="F83" s="1006"/>
      <c r="G83" s="1417"/>
      <c r="H83" s="1417"/>
      <c r="I83" s="1418">
        <f t="shared" si="17"/>
        <v>0</v>
      </c>
      <c r="J83" s="1417"/>
      <c r="K83" s="1417"/>
      <c r="L83" s="1417"/>
      <c r="M83" s="1418">
        <f t="shared" si="18"/>
        <v>0</v>
      </c>
      <c r="N83" s="1417"/>
      <c r="O83" s="1"/>
      <c r="P83" s="1"/>
      <c r="Q83" s="1"/>
      <c r="R83" s="1"/>
      <c r="S83" s="1"/>
      <c r="T83" s="1"/>
      <c r="U83" s="1"/>
      <c r="V83" s="1"/>
      <c r="W83" s="1"/>
      <c r="X83" s="1"/>
      <c r="Y83" s="1"/>
      <c r="Z83" s="1"/>
    </row>
    <row r="84" spans="1:26" s="1043" customFormat="1" ht="15.75" customHeight="1">
      <c r="A84" s="1008"/>
      <c r="B84" s="1052" t="s">
        <v>146</v>
      </c>
      <c r="C84" s="1008" t="s">
        <v>267</v>
      </c>
      <c r="D84" s="1008"/>
      <c r="E84" s="1008"/>
      <c r="F84" s="1008"/>
      <c r="G84" s="1419">
        <f t="shared" ref="G84:N84" si="20">SUM(G65:G83)</f>
        <v>0</v>
      </c>
      <c r="H84" s="1419">
        <f t="shared" si="20"/>
        <v>0</v>
      </c>
      <c r="I84" s="1419">
        <f>SUM(I65:I83)</f>
        <v>0</v>
      </c>
      <c r="J84" s="1419">
        <f t="shared" si="20"/>
        <v>0</v>
      </c>
      <c r="K84" s="1419">
        <f t="shared" si="20"/>
        <v>0</v>
      </c>
      <c r="L84" s="1419">
        <f t="shared" si="20"/>
        <v>0</v>
      </c>
      <c r="M84" s="1419">
        <f t="shared" si="20"/>
        <v>0</v>
      </c>
      <c r="N84" s="1419">
        <f t="shared" si="20"/>
        <v>0</v>
      </c>
      <c r="O84" s="1005"/>
      <c r="P84" s="1005"/>
      <c r="Q84" s="1005"/>
      <c r="R84" s="1005"/>
      <c r="S84" s="1005"/>
      <c r="T84" s="1005"/>
      <c r="U84" s="1005"/>
      <c r="V84" s="1005"/>
      <c r="W84" s="1005"/>
      <c r="X84" s="1005"/>
      <c r="Y84" s="1005"/>
      <c r="Z84" s="1005"/>
    </row>
    <row r="85" spans="1:26" s="961" customFormat="1">
      <c r="A85" s="37"/>
      <c r="B85" s="37" t="s">
        <v>146</v>
      </c>
      <c r="C85" s="45" t="s">
        <v>282</v>
      </c>
      <c r="D85" s="37" t="s">
        <v>283</v>
      </c>
      <c r="E85" s="37"/>
      <c r="F85" s="1012"/>
      <c r="G85" s="1414"/>
      <c r="H85" s="1414"/>
      <c r="I85" s="1415">
        <f t="shared" ref="I85:I101" si="21">SUM(G85:H85)</f>
        <v>0</v>
      </c>
      <c r="J85" s="1414"/>
      <c r="K85" s="1414"/>
      <c r="L85" s="1414"/>
      <c r="M85" s="1415">
        <f t="shared" ref="M85:M101" si="22">SUM(K85:L85)</f>
        <v>0</v>
      </c>
      <c r="N85" s="1414"/>
      <c r="O85" s="25"/>
      <c r="P85" s="25"/>
      <c r="Q85" s="25"/>
      <c r="R85" s="25"/>
      <c r="S85" s="25"/>
      <c r="T85" s="25"/>
      <c r="U85" s="25"/>
      <c r="V85" s="25"/>
      <c r="W85" s="25"/>
      <c r="X85" s="25"/>
      <c r="Y85" s="25"/>
      <c r="Z85" s="25"/>
    </row>
    <row r="86" spans="1:26" s="870" customFormat="1">
      <c r="A86" s="942"/>
      <c r="B86" s="37" t="s">
        <v>146</v>
      </c>
      <c r="C86" s="45" t="s">
        <v>282</v>
      </c>
      <c r="D86" s="974" t="s">
        <v>1356</v>
      </c>
      <c r="E86" s="942"/>
      <c r="F86" s="1014"/>
      <c r="G86" s="1421"/>
      <c r="H86" s="1421"/>
      <c r="I86" s="1415">
        <f t="shared" si="21"/>
        <v>0</v>
      </c>
      <c r="J86" s="1421"/>
      <c r="K86" s="1421"/>
      <c r="L86" s="1421"/>
      <c r="M86" s="1415">
        <f t="shared" si="22"/>
        <v>0</v>
      </c>
      <c r="N86" s="1421"/>
      <c r="O86" s="62"/>
      <c r="P86" s="62"/>
      <c r="Q86" s="62"/>
      <c r="R86" s="62"/>
      <c r="S86" s="62"/>
      <c r="T86" s="62"/>
      <c r="U86" s="62"/>
      <c r="V86" s="62"/>
      <c r="W86" s="62"/>
      <c r="X86" s="62"/>
      <c r="Y86" s="62"/>
      <c r="Z86" s="62"/>
    </row>
    <row r="87" spans="1:26" s="870" customFormat="1">
      <c r="A87" s="942"/>
      <c r="B87" s="37" t="s">
        <v>146</v>
      </c>
      <c r="C87" s="45" t="s">
        <v>282</v>
      </c>
      <c r="D87" s="974" t="s">
        <v>1356</v>
      </c>
      <c r="E87" s="942"/>
      <c r="F87" s="1014"/>
      <c r="G87" s="1421"/>
      <c r="H87" s="1421"/>
      <c r="I87" s="1415">
        <f t="shared" si="21"/>
        <v>0</v>
      </c>
      <c r="J87" s="1421"/>
      <c r="K87" s="1421"/>
      <c r="L87" s="1421"/>
      <c r="M87" s="1415">
        <f t="shared" si="22"/>
        <v>0</v>
      </c>
      <c r="N87" s="1421"/>
      <c r="O87" s="62"/>
      <c r="P87" s="62"/>
      <c r="Q87" s="62"/>
      <c r="R87" s="62"/>
      <c r="S87" s="62"/>
      <c r="T87" s="62"/>
      <c r="U87" s="62"/>
      <c r="V87" s="62"/>
      <c r="W87" s="62"/>
      <c r="X87" s="62"/>
      <c r="Y87" s="62"/>
      <c r="Z87" s="62"/>
    </row>
    <row r="88" spans="1:26" s="1054" customFormat="1">
      <c r="A88" s="1014"/>
      <c r="B88" s="1052" t="s">
        <v>146</v>
      </c>
      <c r="C88" s="1020" t="s">
        <v>282</v>
      </c>
      <c r="D88" s="1014"/>
      <c r="E88" s="1014"/>
      <c r="F88" s="1014"/>
      <c r="G88" s="1422">
        <f>SUM(G85:G87)</f>
        <v>0</v>
      </c>
      <c r="H88" s="1422">
        <f>SUM(H85:H87)</f>
        <v>0</v>
      </c>
      <c r="I88" s="1422">
        <f t="shared" ref="I88:N88" si="23">SUM(I85:I87)</f>
        <v>0</v>
      </c>
      <c r="J88" s="1422">
        <f t="shared" si="23"/>
        <v>0</v>
      </c>
      <c r="K88" s="1422">
        <f t="shared" si="23"/>
        <v>0</v>
      </c>
      <c r="L88" s="1422">
        <f t="shared" si="23"/>
        <v>0</v>
      </c>
      <c r="M88" s="1422">
        <f t="shared" si="23"/>
        <v>0</v>
      </c>
      <c r="N88" s="1422">
        <f t="shared" si="23"/>
        <v>0</v>
      </c>
      <c r="O88" s="1053"/>
      <c r="P88" s="1053"/>
      <c r="Q88" s="1053"/>
      <c r="R88" s="1053"/>
      <c r="S88" s="1053"/>
      <c r="T88" s="1053"/>
      <c r="U88" s="1053"/>
      <c r="V88" s="1053"/>
      <c r="W88" s="1053"/>
      <c r="X88" s="1053"/>
      <c r="Y88" s="1053"/>
      <c r="Z88" s="1053"/>
    </row>
    <row r="89" spans="1:26" ht="15.75" customHeight="1">
      <c r="A89" s="32"/>
      <c r="B89" s="37" t="s">
        <v>146</v>
      </c>
      <c r="C89" s="32" t="s">
        <v>284</v>
      </c>
      <c r="D89" s="32" t="s">
        <v>285</v>
      </c>
      <c r="E89" s="32"/>
      <c r="F89" s="1006"/>
      <c r="G89" s="1403"/>
      <c r="H89" s="1403"/>
      <c r="I89" s="1415">
        <f t="shared" si="21"/>
        <v>0</v>
      </c>
      <c r="J89" s="1403"/>
      <c r="K89" s="1403"/>
      <c r="L89" s="1403"/>
      <c r="M89" s="1415">
        <f t="shared" si="22"/>
        <v>0</v>
      </c>
      <c r="N89" s="1403"/>
      <c r="O89" s="1"/>
      <c r="P89" s="1"/>
      <c r="Q89" s="1"/>
      <c r="R89" s="1"/>
      <c r="S89" s="1"/>
      <c r="T89" s="1"/>
      <c r="U89" s="1"/>
      <c r="V89" s="1"/>
      <c r="W89" s="1"/>
      <c r="X89" s="1"/>
      <c r="Y89" s="1"/>
      <c r="Z89" s="1"/>
    </row>
    <row r="90" spans="1:26" ht="15.75" customHeight="1">
      <c r="A90" s="32"/>
      <c r="B90" s="37" t="s">
        <v>146</v>
      </c>
      <c r="C90" s="32" t="s">
        <v>284</v>
      </c>
      <c r="D90" s="32" t="s">
        <v>286</v>
      </c>
      <c r="E90" s="32"/>
      <c r="F90" s="1006"/>
      <c r="G90" s="1403"/>
      <c r="H90" s="1403"/>
      <c r="I90" s="1415">
        <f t="shared" si="21"/>
        <v>0</v>
      </c>
      <c r="J90" s="1403"/>
      <c r="K90" s="1403"/>
      <c r="L90" s="1403"/>
      <c r="M90" s="1415">
        <f t="shared" si="22"/>
        <v>0</v>
      </c>
      <c r="N90" s="1403"/>
      <c r="O90" s="1"/>
      <c r="P90" s="1"/>
      <c r="Q90" s="1"/>
      <c r="R90" s="1"/>
      <c r="S90" s="1"/>
      <c r="T90" s="1"/>
      <c r="U90" s="1"/>
      <c r="V90" s="1"/>
      <c r="W90" s="1"/>
      <c r="X90" s="1"/>
      <c r="Y90" s="1"/>
      <c r="Z90" s="1"/>
    </row>
    <row r="91" spans="1:26" ht="15.75" customHeight="1">
      <c r="A91" s="32"/>
      <c r="B91" s="37" t="s">
        <v>146</v>
      </c>
      <c r="C91" s="32" t="s">
        <v>284</v>
      </c>
      <c r="D91" s="32" t="s">
        <v>287</v>
      </c>
      <c r="E91" s="32"/>
      <c r="F91" s="1006"/>
      <c r="G91" s="1403"/>
      <c r="H91" s="1403"/>
      <c r="I91" s="1415">
        <f t="shared" si="21"/>
        <v>0</v>
      </c>
      <c r="J91" s="1403"/>
      <c r="K91" s="1403"/>
      <c r="L91" s="1403"/>
      <c r="M91" s="1415">
        <f t="shared" si="22"/>
        <v>0</v>
      </c>
      <c r="N91" s="1403"/>
      <c r="O91" s="1"/>
      <c r="P91" s="1"/>
      <c r="Q91" s="1"/>
      <c r="R91" s="1"/>
      <c r="S91" s="1"/>
      <c r="T91" s="1"/>
      <c r="U91" s="1"/>
      <c r="V91" s="1"/>
      <c r="W91" s="1"/>
      <c r="X91" s="1"/>
      <c r="Y91" s="1"/>
      <c r="Z91" s="1"/>
    </row>
    <row r="92" spans="1:26" s="920" customFormat="1" ht="15.75" customHeight="1">
      <c r="A92" s="918"/>
      <c r="B92" s="37" t="s">
        <v>146</v>
      </c>
      <c r="C92" s="32" t="s">
        <v>284</v>
      </c>
      <c r="D92" s="32" t="s">
        <v>288</v>
      </c>
      <c r="E92" s="918"/>
      <c r="F92" s="1007"/>
      <c r="G92" s="1405"/>
      <c r="H92" s="1405"/>
      <c r="I92" s="1415">
        <f t="shared" si="21"/>
        <v>0</v>
      </c>
      <c r="J92" s="1405"/>
      <c r="K92" s="1405"/>
      <c r="L92" s="1405"/>
      <c r="M92" s="1415">
        <f t="shared" si="22"/>
        <v>0</v>
      </c>
      <c r="N92" s="1405"/>
      <c r="O92" s="1"/>
      <c r="P92" s="1"/>
      <c r="Q92" s="1"/>
      <c r="R92" s="1"/>
      <c r="S92" s="1"/>
      <c r="T92" s="1"/>
      <c r="U92" s="1"/>
      <c r="V92" s="1"/>
      <c r="W92" s="1"/>
      <c r="X92" s="1"/>
      <c r="Y92" s="1"/>
      <c r="Z92" s="1"/>
    </row>
    <row r="93" spans="1:26" s="920" customFormat="1" ht="15.75" customHeight="1">
      <c r="A93" s="918"/>
      <c r="B93" s="37" t="s">
        <v>146</v>
      </c>
      <c r="C93" s="32" t="s">
        <v>284</v>
      </c>
      <c r="D93" s="33" t="s">
        <v>289</v>
      </c>
      <c r="E93" s="918"/>
      <c r="F93" s="1007"/>
      <c r="G93" s="1405"/>
      <c r="H93" s="1405"/>
      <c r="I93" s="1415">
        <f t="shared" si="21"/>
        <v>0</v>
      </c>
      <c r="J93" s="1405"/>
      <c r="K93" s="1405"/>
      <c r="L93" s="1405"/>
      <c r="M93" s="1415">
        <f t="shared" si="22"/>
        <v>0</v>
      </c>
      <c r="N93" s="1405"/>
      <c r="O93" s="1"/>
      <c r="P93" s="1"/>
      <c r="Q93" s="1"/>
      <c r="R93" s="1"/>
      <c r="S93" s="1"/>
      <c r="T93" s="1"/>
      <c r="U93" s="1"/>
      <c r="V93" s="1"/>
      <c r="W93" s="1"/>
      <c r="X93" s="1"/>
      <c r="Y93" s="1"/>
      <c r="Z93" s="1"/>
    </row>
    <row r="94" spans="1:26" s="920" customFormat="1" ht="15.75" customHeight="1">
      <c r="A94" s="918"/>
      <c r="B94" s="37" t="s">
        <v>146</v>
      </c>
      <c r="C94" s="32" t="s">
        <v>284</v>
      </c>
      <c r="D94" s="32" t="s">
        <v>290</v>
      </c>
      <c r="E94" s="918"/>
      <c r="F94" s="1007"/>
      <c r="G94" s="1405"/>
      <c r="H94" s="1405"/>
      <c r="I94" s="1415">
        <f t="shared" si="21"/>
        <v>0</v>
      </c>
      <c r="J94" s="1405"/>
      <c r="K94" s="1405"/>
      <c r="L94" s="1405"/>
      <c r="M94" s="1415">
        <f t="shared" si="22"/>
        <v>0</v>
      </c>
      <c r="N94" s="1405"/>
      <c r="O94" s="1"/>
      <c r="P94" s="1"/>
      <c r="Q94" s="1"/>
      <c r="R94" s="1"/>
      <c r="S94" s="1"/>
      <c r="T94" s="1"/>
      <c r="U94" s="1"/>
      <c r="V94" s="1"/>
      <c r="W94" s="1"/>
      <c r="X94" s="1"/>
      <c r="Y94" s="1"/>
      <c r="Z94" s="1"/>
    </row>
    <row r="95" spans="1:26" s="920" customFormat="1" ht="15.75" customHeight="1">
      <c r="A95" s="918"/>
      <c r="B95" s="37" t="s">
        <v>146</v>
      </c>
      <c r="C95" s="32" t="s">
        <v>284</v>
      </c>
      <c r="D95" s="32" t="s">
        <v>291</v>
      </c>
      <c r="E95" s="918"/>
      <c r="F95" s="1007"/>
      <c r="G95" s="1405"/>
      <c r="H95" s="1405"/>
      <c r="I95" s="1415">
        <f t="shared" si="21"/>
        <v>0</v>
      </c>
      <c r="J95" s="1405"/>
      <c r="K95" s="1405"/>
      <c r="L95" s="1405"/>
      <c r="M95" s="1415">
        <f t="shared" si="22"/>
        <v>0</v>
      </c>
      <c r="N95" s="1405"/>
      <c r="O95" s="1"/>
      <c r="P95" s="1"/>
      <c r="Q95" s="1"/>
      <c r="R95" s="1"/>
      <c r="S95" s="1"/>
      <c r="T95" s="1"/>
      <c r="U95" s="1"/>
      <c r="V95" s="1"/>
      <c r="W95" s="1"/>
      <c r="X95" s="1"/>
      <c r="Y95" s="1"/>
      <c r="Z95" s="1"/>
    </row>
    <row r="96" spans="1:26" s="920" customFormat="1" ht="15.75" customHeight="1">
      <c r="A96" s="918"/>
      <c r="B96" s="37" t="s">
        <v>146</v>
      </c>
      <c r="C96" s="32" t="s">
        <v>284</v>
      </c>
      <c r="D96" s="32" t="s">
        <v>292</v>
      </c>
      <c r="E96" s="918"/>
      <c r="F96" s="1007"/>
      <c r="G96" s="1405"/>
      <c r="H96" s="1405"/>
      <c r="I96" s="1415">
        <f t="shared" si="21"/>
        <v>0</v>
      </c>
      <c r="J96" s="1405"/>
      <c r="K96" s="1405"/>
      <c r="L96" s="1405"/>
      <c r="M96" s="1415">
        <f t="shared" si="22"/>
        <v>0</v>
      </c>
      <c r="N96" s="1405"/>
      <c r="O96" s="1"/>
      <c r="P96" s="1"/>
      <c r="Q96" s="1"/>
      <c r="R96" s="1"/>
      <c r="S96" s="1"/>
      <c r="T96" s="1"/>
      <c r="U96" s="1"/>
      <c r="V96" s="1"/>
      <c r="W96" s="1"/>
      <c r="X96" s="1"/>
      <c r="Y96" s="1"/>
      <c r="Z96" s="1"/>
    </row>
    <row r="97" spans="1:26" ht="15.75" customHeight="1">
      <c r="A97" s="32"/>
      <c r="B97" s="37" t="s">
        <v>146</v>
      </c>
      <c r="C97" s="32" t="s">
        <v>284</v>
      </c>
      <c r="D97" s="974" t="s">
        <v>1356</v>
      </c>
      <c r="E97" s="32"/>
      <c r="F97" s="1006"/>
      <c r="G97" s="1403"/>
      <c r="H97" s="1403"/>
      <c r="I97" s="1415">
        <f t="shared" si="21"/>
        <v>0</v>
      </c>
      <c r="J97" s="1403"/>
      <c r="K97" s="1403"/>
      <c r="L97" s="1403"/>
      <c r="M97" s="1415">
        <f t="shared" si="22"/>
        <v>0</v>
      </c>
      <c r="N97" s="1403"/>
      <c r="O97" s="1"/>
      <c r="P97" s="1"/>
      <c r="Q97" s="1"/>
      <c r="R97" s="1"/>
      <c r="S97" s="1"/>
      <c r="T97" s="1"/>
      <c r="U97" s="1"/>
      <c r="V97" s="1"/>
      <c r="W97" s="1"/>
      <c r="X97" s="1"/>
      <c r="Y97" s="1"/>
      <c r="Z97" s="1"/>
    </row>
    <row r="98" spans="1:26" ht="14.25" customHeight="1">
      <c r="A98" s="32"/>
      <c r="B98" s="37" t="s">
        <v>146</v>
      </c>
      <c r="C98" s="32" t="s">
        <v>284</v>
      </c>
      <c r="D98" s="974" t="s">
        <v>1356</v>
      </c>
      <c r="E98" s="33"/>
      <c r="F98" s="1006"/>
      <c r="G98" s="1403"/>
      <c r="H98" s="1403"/>
      <c r="I98" s="1415">
        <f t="shared" si="21"/>
        <v>0</v>
      </c>
      <c r="J98" s="1403"/>
      <c r="K98" s="1403"/>
      <c r="L98" s="1403"/>
      <c r="M98" s="1415">
        <f t="shared" si="22"/>
        <v>0</v>
      </c>
      <c r="N98" s="1403"/>
      <c r="O98" s="1"/>
      <c r="P98" s="1"/>
      <c r="Q98" s="1"/>
      <c r="R98" s="1"/>
      <c r="S98" s="34"/>
      <c r="T98" s="1"/>
      <c r="U98" s="1"/>
      <c r="V98" s="1"/>
      <c r="W98" s="1"/>
      <c r="X98" s="1"/>
      <c r="Y98" s="1"/>
      <c r="Z98" s="1"/>
    </row>
    <row r="99" spans="1:26" ht="15.75" customHeight="1">
      <c r="A99" s="32"/>
      <c r="B99" s="37" t="s">
        <v>146</v>
      </c>
      <c r="C99" s="32" t="s">
        <v>284</v>
      </c>
      <c r="D99" s="974" t="s">
        <v>1356</v>
      </c>
      <c r="E99" s="32"/>
      <c r="F99" s="1006"/>
      <c r="G99" s="1403"/>
      <c r="H99" s="1403"/>
      <c r="I99" s="1415">
        <f t="shared" si="21"/>
        <v>0</v>
      </c>
      <c r="J99" s="1403"/>
      <c r="K99" s="1403"/>
      <c r="L99" s="1403"/>
      <c r="M99" s="1415">
        <f t="shared" si="22"/>
        <v>0</v>
      </c>
      <c r="N99" s="1403"/>
      <c r="O99" s="1"/>
      <c r="P99" s="1"/>
      <c r="Q99" s="1"/>
      <c r="R99" s="1"/>
      <c r="S99" s="1"/>
      <c r="T99" s="1"/>
      <c r="U99" s="1"/>
      <c r="V99" s="1"/>
      <c r="W99" s="1"/>
      <c r="X99" s="1"/>
      <c r="Y99" s="1"/>
      <c r="Z99" s="1"/>
    </row>
    <row r="100" spans="1:26" ht="15.75" customHeight="1">
      <c r="A100" s="32"/>
      <c r="B100" s="37" t="s">
        <v>146</v>
      </c>
      <c r="C100" s="32" t="s">
        <v>284</v>
      </c>
      <c r="D100" s="974" t="s">
        <v>1356</v>
      </c>
      <c r="E100" s="32"/>
      <c r="F100" s="1006"/>
      <c r="G100" s="1403"/>
      <c r="H100" s="1403"/>
      <c r="I100" s="1415">
        <f t="shared" si="21"/>
        <v>0</v>
      </c>
      <c r="J100" s="1403"/>
      <c r="K100" s="1403"/>
      <c r="L100" s="1403"/>
      <c r="M100" s="1415">
        <f t="shared" si="22"/>
        <v>0</v>
      </c>
      <c r="N100" s="1403"/>
      <c r="O100" s="1"/>
      <c r="P100" s="1"/>
      <c r="Q100" s="1"/>
      <c r="R100" s="1"/>
      <c r="S100" s="1"/>
      <c r="T100" s="1"/>
      <c r="U100" s="1"/>
      <c r="V100" s="1"/>
      <c r="W100" s="1"/>
      <c r="X100" s="1"/>
      <c r="Y100" s="1"/>
      <c r="Z100" s="1"/>
    </row>
    <row r="101" spans="1:26" ht="15.75" customHeight="1">
      <c r="A101" s="32"/>
      <c r="B101" s="37" t="s">
        <v>146</v>
      </c>
      <c r="C101" s="32" t="s">
        <v>284</v>
      </c>
      <c r="D101" s="974" t="s">
        <v>1356</v>
      </c>
      <c r="E101" s="32"/>
      <c r="F101" s="1006"/>
      <c r="G101" s="1417"/>
      <c r="H101" s="1417"/>
      <c r="I101" s="1418">
        <f t="shared" si="21"/>
        <v>0</v>
      </c>
      <c r="J101" s="1417"/>
      <c r="K101" s="1417"/>
      <c r="L101" s="1417"/>
      <c r="M101" s="1418">
        <f t="shared" si="22"/>
        <v>0</v>
      </c>
      <c r="N101" s="1417"/>
      <c r="O101" s="1"/>
      <c r="P101" s="1"/>
      <c r="Q101" s="1"/>
      <c r="R101" s="1"/>
      <c r="S101" s="1"/>
      <c r="T101" s="1"/>
      <c r="U101" s="1"/>
      <c r="V101" s="1"/>
      <c r="W101" s="1"/>
      <c r="X101" s="1"/>
      <c r="Y101" s="1"/>
      <c r="Z101" s="1"/>
    </row>
    <row r="102" spans="1:26" s="1043" customFormat="1" ht="15.75" customHeight="1">
      <c r="A102" s="1008"/>
      <c r="B102" s="1052" t="s">
        <v>146</v>
      </c>
      <c r="C102" s="1008" t="s">
        <v>284</v>
      </c>
      <c r="D102" s="1008"/>
      <c r="E102" s="1008"/>
      <c r="F102" s="1008"/>
      <c r="G102" s="1419">
        <f>SUM(G89:G101)</f>
        <v>0</v>
      </c>
      <c r="H102" s="1419">
        <f t="shared" ref="H102:N102" si="24">SUM(H89:H101)</f>
        <v>0</v>
      </c>
      <c r="I102" s="1419">
        <f>SUM(I89:I101)</f>
        <v>0</v>
      </c>
      <c r="J102" s="1419">
        <f t="shared" si="24"/>
        <v>0</v>
      </c>
      <c r="K102" s="1419">
        <f t="shared" si="24"/>
        <v>0</v>
      </c>
      <c r="L102" s="1419">
        <f t="shared" si="24"/>
        <v>0</v>
      </c>
      <c r="M102" s="1419">
        <f>SUM(M89:M101)</f>
        <v>0</v>
      </c>
      <c r="N102" s="1419">
        <f t="shared" si="24"/>
        <v>0</v>
      </c>
      <c r="O102" s="1005"/>
      <c r="P102" s="1005"/>
      <c r="Q102" s="1005"/>
      <c r="R102" s="1005"/>
      <c r="S102" s="1005"/>
      <c r="T102" s="1005"/>
      <c r="U102" s="1005"/>
      <c r="V102" s="1005"/>
      <c r="W102" s="1005"/>
      <c r="X102" s="1005"/>
      <c r="Y102" s="1005"/>
      <c r="Z102" s="1005"/>
    </row>
    <row r="103" spans="1:26" ht="15.75" customHeight="1">
      <c r="A103" s="35"/>
      <c r="B103" s="38" t="s">
        <v>146</v>
      </c>
      <c r="C103" s="35" t="s">
        <v>293</v>
      </c>
      <c r="D103" s="35" t="s">
        <v>294</v>
      </c>
      <c r="E103" s="35"/>
      <c r="F103" s="1008"/>
      <c r="G103" s="1407"/>
      <c r="H103" s="1407"/>
      <c r="I103" s="1423">
        <f t="shared" ref="I103:I112" si="25">SUM(G103:H103)</f>
        <v>0</v>
      </c>
      <c r="J103" s="1407"/>
      <c r="K103" s="1407"/>
      <c r="L103" s="1407"/>
      <c r="M103" s="1423">
        <f t="shared" ref="M103:M112" si="26">SUM(K103:L103)</f>
        <v>0</v>
      </c>
      <c r="N103" s="1407"/>
      <c r="O103" s="6"/>
      <c r="P103" s="6"/>
      <c r="Q103" s="6"/>
      <c r="R103" s="6"/>
      <c r="S103" s="6"/>
      <c r="T103" s="6"/>
      <c r="U103" s="6"/>
      <c r="V103" s="6"/>
      <c r="W103" s="6"/>
      <c r="X103" s="6"/>
      <c r="Y103" s="6"/>
      <c r="Z103" s="6"/>
    </row>
    <row r="104" spans="1:26" ht="15.75" customHeight="1">
      <c r="A104" s="32" t="s">
        <v>2707</v>
      </c>
      <c r="B104" s="37" t="s">
        <v>146</v>
      </c>
      <c r="C104" s="32" t="s">
        <v>295</v>
      </c>
      <c r="D104" s="32" t="s">
        <v>296</v>
      </c>
      <c r="E104" s="32"/>
      <c r="F104" s="1006"/>
      <c r="G104" s="1403"/>
      <c r="H104" s="1403"/>
      <c r="I104" s="1415">
        <f>SUM(G104:H104)</f>
        <v>0</v>
      </c>
      <c r="J104" s="1403"/>
      <c r="K104" s="1403"/>
      <c r="L104" s="1403"/>
      <c r="M104" s="1415">
        <f t="shared" si="26"/>
        <v>0</v>
      </c>
      <c r="N104" s="1403"/>
      <c r="O104" s="1"/>
      <c r="P104" s="1"/>
      <c r="Q104" s="1"/>
      <c r="R104" s="1"/>
      <c r="S104" s="1"/>
      <c r="T104" s="1"/>
      <c r="U104" s="1"/>
      <c r="V104" s="1"/>
      <c r="W104" s="1"/>
      <c r="X104" s="1"/>
      <c r="Y104" s="1"/>
      <c r="Z104" s="1"/>
    </row>
    <row r="105" spans="1:26" s="920" customFormat="1" ht="15.75" customHeight="1">
      <c r="A105" s="918"/>
      <c r="B105" s="37" t="s">
        <v>146</v>
      </c>
      <c r="C105" s="32" t="s">
        <v>295</v>
      </c>
      <c r="D105" s="32" t="s">
        <v>297</v>
      </c>
      <c r="E105" s="918"/>
      <c r="F105" s="1007"/>
      <c r="G105" s="1405"/>
      <c r="H105" s="1405"/>
      <c r="I105" s="1415">
        <f t="shared" ref="I105:I108" si="27">SUM(G105:H105)</f>
        <v>0</v>
      </c>
      <c r="J105" s="1405"/>
      <c r="K105" s="1405"/>
      <c r="L105" s="1405"/>
      <c r="M105" s="1415">
        <f t="shared" si="26"/>
        <v>0</v>
      </c>
      <c r="N105" s="1405"/>
      <c r="O105" s="1"/>
      <c r="P105" s="1"/>
      <c r="Q105" s="1"/>
      <c r="R105" s="1"/>
      <c r="S105" s="1"/>
      <c r="T105" s="1"/>
      <c r="U105" s="1"/>
      <c r="V105" s="1"/>
      <c r="W105" s="1"/>
      <c r="X105" s="1"/>
      <c r="Y105" s="1"/>
      <c r="Z105" s="1"/>
    </row>
    <row r="106" spans="1:26" s="920" customFormat="1" ht="15.75" customHeight="1">
      <c r="A106" s="918"/>
      <c r="B106" s="37" t="s">
        <v>146</v>
      </c>
      <c r="C106" s="32" t="s">
        <v>295</v>
      </c>
      <c r="D106" s="32" t="s">
        <v>298</v>
      </c>
      <c r="E106" s="918"/>
      <c r="F106" s="1007"/>
      <c r="G106" s="1405"/>
      <c r="H106" s="1405"/>
      <c r="I106" s="1415">
        <f t="shared" si="27"/>
        <v>0</v>
      </c>
      <c r="J106" s="1405"/>
      <c r="K106" s="1405"/>
      <c r="L106" s="1405"/>
      <c r="M106" s="1415">
        <f t="shared" si="26"/>
        <v>0</v>
      </c>
      <c r="N106" s="1405"/>
      <c r="O106" s="1"/>
      <c r="P106" s="1"/>
      <c r="Q106" s="1"/>
      <c r="R106" s="1"/>
      <c r="S106" s="1"/>
      <c r="T106" s="1"/>
      <c r="U106" s="1"/>
      <c r="V106" s="1"/>
      <c r="W106" s="1"/>
      <c r="X106" s="1"/>
      <c r="Y106" s="1"/>
      <c r="Z106" s="1"/>
    </row>
    <row r="107" spans="1:26" s="920" customFormat="1" ht="15.75" customHeight="1">
      <c r="A107" s="918"/>
      <c r="B107" s="37" t="s">
        <v>146</v>
      </c>
      <c r="C107" s="32" t="s">
        <v>295</v>
      </c>
      <c r="D107" s="32" t="s">
        <v>299</v>
      </c>
      <c r="E107" s="918"/>
      <c r="F107" s="1007"/>
      <c r="G107" s="1405"/>
      <c r="H107" s="1405"/>
      <c r="I107" s="1415">
        <f t="shared" si="27"/>
        <v>0</v>
      </c>
      <c r="J107" s="1405"/>
      <c r="K107" s="1405"/>
      <c r="L107" s="1405"/>
      <c r="M107" s="1415">
        <f t="shared" si="26"/>
        <v>0</v>
      </c>
      <c r="N107" s="1405"/>
      <c r="O107" s="1"/>
      <c r="P107" s="1"/>
      <c r="Q107" s="1"/>
      <c r="R107" s="1"/>
      <c r="S107" s="1"/>
      <c r="T107" s="1"/>
      <c r="U107" s="1"/>
      <c r="V107" s="1"/>
      <c r="W107" s="1"/>
      <c r="X107" s="1"/>
      <c r="Y107" s="1"/>
      <c r="Z107" s="1"/>
    </row>
    <row r="108" spans="1:26" s="920" customFormat="1" ht="15.75" customHeight="1">
      <c r="A108" s="918"/>
      <c r="B108" s="37" t="s">
        <v>146</v>
      </c>
      <c r="C108" s="32" t="s">
        <v>295</v>
      </c>
      <c r="D108" s="973" t="s">
        <v>1356</v>
      </c>
      <c r="E108" s="918"/>
      <c r="F108" s="1007"/>
      <c r="G108" s="1405"/>
      <c r="H108" s="1405"/>
      <c r="I108" s="1415">
        <f t="shared" si="27"/>
        <v>0</v>
      </c>
      <c r="J108" s="1405"/>
      <c r="K108" s="1405"/>
      <c r="L108" s="1405"/>
      <c r="M108" s="1415">
        <f t="shared" si="26"/>
        <v>0</v>
      </c>
      <c r="N108" s="1405"/>
      <c r="O108" s="1"/>
      <c r="P108" s="1"/>
      <c r="Q108" s="1"/>
      <c r="R108" s="1"/>
      <c r="S108" s="1"/>
      <c r="T108" s="1"/>
      <c r="U108" s="1"/>
      <c r="V108" s="1"/>
      <c r="W108" s="1"/>
      <c r="X108" s="1"/>
      <c r="Y108" s="1"/>
      <c r="Z108" s="1"/>
    </row>
    <row r="109" spans="1:26" ht="15.75" customHeight="1">
      <c r="A109" s="32"/>
      <c r="B109" s="37" t="s">
        <v>146</v>
      </c>
      <c r="C109" s="32" t="s">
        <v>295</v>
      </c>
      <c r="D109" s="973" t="s">
        <v>1356</v>
      </c>
      <c r="E109" s="32"/>
      <c r="F109" s="1006"/>
      <c r="G109" s="1403"/>
      <c r="H109" s="1403"/>
      <c r="I109" s="1415">
        <f t="shared" si="25"/>
        <v>0</v>
      </c>
      <c r="J109" s="1403"/>
      <c r="K109" s="1403"/>
      <c r="L109" s="1403"/>
      <c r="M109" s="1415">
        <f t="shared" si="26"/>
        <v>0</v>
      </c>
      <c r="N109" s="1403"/>
      <c r="O109" s="1"/>
      <c r="P109" s="1"/>
      <c r="Q109" s="1"/>
      <c r="R109" s="1"/>
      <c r="S109" s="1"/>
      <c r="T109" s="1"/>
      <c r="U109" s="1"/>
      <c r="V109" s="1"/>
      <c r="W109" s="1"/>
      <c r="X109" s="1"/>
      <c r="Y109" s="1"/>
      <c r="Z109" s="1"/>
    </row>
    <row r="110" spans="1:26" ht="15.75" customHeight="1">
      <c r="A110" s="32"/>
      <c r="B110" s="37" t="s">
        <v>146</v>
      </c>
      <c r="C110" s="32" t="s">
        <v>295</v>
      </c>
      <c r="D110" s="973" t="s">
        <v>1356</v>
      </c>
      <c r="E110" s="32"/>
      <c r="F110" s="1006"/>
      <c r="G110" s="1403"/>
      <c r="H110" s="1403"/>
      <c r="I110" s="1415">
        <f t="shared" si="25"/>
        <v>0</v>
      </c>
      <c r="J110" s="1403"/>
      <c r="K110" s="1403"/>
      <c r="L110" s="1403"/>
      <c r="M110" s="1415">
        <f t="shared" si="26"/>
        <v>0</v>
      </c>
      <c r="N110" s="1403"/>
      <c r="O110" s="1"/>
      <c r="P110" s="1"/>
      <c r="Q110" s="1"/>
      <c r="R110" s="1"/>
      <c r="S110" s="1"/>
      <c r="T110" s="1"/>
      <c r="U110" s="1"/>
      <c r="V110" s="1"/>
      <c r="W110" s="1"/>
      <c r="X110" s="1"/>
      <c r="Y110" s="1"/>
      <c r="Z110" s="1"/>
    </row>
    <row r="111" spans="1:26" ht="15.75" customHeight="1">
      <c r="A111" s="32"/>
      <c r="B111" s="37" t="s">
        <v>146</v>
      </c>
      <c r="C111" s="32" t="s">
        <v>295</v>
      </c>
      <c r="D111" s="973" t="s">
        <v>1356</v>
      </c>
      <c r="E111" s="32"/>
      <c r="F111" s="1006"/>
      <c r="G111" s="1403"/>
      <c r="H111" s="1403"/>
      <c r="I111" s="1415">
        <f t="shared" si="25"/>
        <v>0</v>
      </c>
      <c r="J111" s="1403"/>
      <c r="K111" s="1403"/>
      <c r="L111" s="1403"/>
      <c r="M111" s="1415">
        <f t="shared" si="26"/>
        <v>0</v>
      </c>
      <c r="N111" s="1403"/>
      <c r="O111" s="1"/>
      <c r="P111" s="1"/>
      <c r="Q111" s="1"/>
      <c r="R111" s="1"/>
      <c r="S111" s="1"/>
      <c r="T111" s="1"/>
      <c r="U111" s="1"/>
      <c r="V111" s="1"/>
      <c r="W111" s="1"/>
      <c r="X111" s="1"/>
      <c r="Y111" s="1"/>
      <c r="Z111" s="1"/>
    </row>
    <row r="112" spans="1:26" ht="15.75" customHeight="1">
      <c r="A112" s="32"/>
      <c r="B112" s="37" t="s">
        <v>146</v>
      </c>
      <c r="C112" s="32" t="s">
        <v>295</v>
      </c>
      <c r="D112" s="973" t="s">
        <v>1356</v>
      </c>
      <c r="E112" s="32"/>
      <c r="F112" s="1006"/>
      <c r="G112" s="1417"/>
      <c r="H112" s="1417"/>
      <c r="I112" s="1418">
        <f t="shared" si="25"/>
        <v>0</v>
      </c>
      <c r="J112" s="1417"/>
      <c r="K112" s="1417"/>
      <c r="L112" s="1417"/>
      <c r="M112" s="1418">
        <f t="shared" si="26"/>
        <v>0</v>
      </c>
      <c r="N112" s="1417"/>
      <c r="O112" s="1"/>
      <c r="P112" s="1"/>
      <c r="Q112" s="1"/>
      <c r="R112" s="1"/>
      <c r="S112" s="1"/>
      <c r="T112" s="1"/>
      <c r="U112" s="1"/>
      <c r="V112" s="1"/>
      <c r="W112" s="1"/>
      <c r="X112" s="1"/>
      <c r="Y112" s="1"/>
      <c r="Z112" s="1"/>
    </row>
    <row r="113" spans="1:26" s="1043" customFormat="1" ht="15.75" customHeight="1">
      <c r="A113" s="1008"/>
      <c r="B113" s="1052" t="s">
        <v>146</v>
      </c>
      <c r="C113" s="1008" t="s">
        <v>295</v>
      </c>
      <c r="D113" s="1008"/>
      <c r="E113" s="1008"/>
      <c r="F113" s="1008"/>
      <c r="G113" s="1419">
        <f t="shared" ref="G113:N113" si="28">SUM(G104:G112)</f>
        <v>0</v>
      </c>
      <c r="H113" s="1419">
        <f t="shared" si="28"/>
        <v>0</v>
      </c>
      <c r="I113" s="1419">
        <f t="shared" si="28"/>
        <v>0</v>
      </c>
      <c r="J113" s="1419">
        <f t="shared" si="28"/>
        <v>0</v>
      </c>
      <c r="K113" s="1419">
        <f t="shared" si="28"/>
        <v>0</v>
      </c>
      <c r="L113" s="1419">
        <f t="shared" si="28"/>
        <v>0</v>
      </c>
      <c r="M113" s="1419">
        <f t="shared" si="28"/>
        <v>0</v>
      </c>
      <c r="N113" s="1419">
        <f t="shared" si="28"/>
        <v>0</v>
      </c>
      <c r="O113" s="1005"/>
      <c r="P113" s="1005"/>
      <c r="Q113" s="1005"/>
      <c r="R113" s="1005"/>
      <c r="S113" s="1005"/>
      <c r="T113" s="1005"/>
      <c r="U113" s="1005"/>
      <c r="V113" s="1005"/>
      <c r="W113" s="1005"/>
      <c r="X113" s="1005"/>
      <c r="Y113" s="1005"/>
      <c r="Z113" s="1005"/>
    </row>
    <row r="114" spans="1:26" ht="30">
      <c r="A114" s="32"/>
      <c r="B114" s="37" t="s">
        <v>146</v>
      </c>
      <c r="C114" s="32" t="s">
        <v>300</v>
      </c>
      <c r="D114" s="33" t="s">
        <v>301</v>
      </c>
      <c r="E114" s="33"/>
      <c r="F114" s="1006"/>
      <c r="G114" s="1403"/>
      <c r="H114" s="1403"/>
      <c r="I114" s="1415">
        <f t="shared" ref="I114:I124" si="29">SUM(G114:H114)</f>
        <v>0</v>
      </c>
      <c r="J114" s="1403"/>
      <c r="K114" s="1403"/>
      <c r="L114" s="1403"/>
      <c r="M114" s="1415">
        <f t="shared" ref="M114:M124" si="30">SUM(K114:L114)</f>
        <v>0</v>
      </c>
      <c r="N114" s="1403"/>
      <c r="O114" s="1"/>
      <c r="P114" s="1"/>
      <c r="Q114" s="1"/>
      <c r="R114" s="1"/>
      <c r="S114" s="34"/>
      <c r="T114" s="1"/>
      <c r="U114" s="1"/>
      <c r="V114" s="1"/>
      <c r="W114" s="1"/>
      <c r="X114" s="1"/>
      <c r="Y114" s="1"/>
      <c r="Z114" s="1"/>
    </row>
    <row r="115" spans="1:26">
      <c r="A115" s="32"/>
      <c r="B115" s="37" t="s">
        <v>146</v>
      </c>
      <c r="C115" s="32" t="s">
        <v>300</v>
      </c>
      <c r="D115" s="33" t="s">
        <v>302</v>
      </c>
      <c r="E115" s="33"/>
      <c r="F115" s="1006"/>
      <c r="G115" s="1403"/>
      <c r="H115" s="1403"/>
      <c r="I115" s="1415">
        <f t="shared" si="29"/>
        <v>0</v>
      </c>
      <c r="J115" s="1403"/>
      <c r="K115" s="1403"/>
      <c r="L115" s="1403"/>
      <c r="M115" s="1415">
        <f t="shared" si="30"/>
        <v>0</v>
      </c>
      <c r="N115" s="1403"/>
      <c r="O115" s="1"/>
      <c r="P115" s="1"/>
      <c r="Q115" s="1"/>
      <c r="R115" s="1"/>
      <c r="S115" s="34"/>
      <c r="T115" s="1"/>
      <c r="U115" s="1"/>
      <c r="V115" s="1"/>
      <c r="W115" s="1"/>
      <c r="X115" s="1"/>
      <c r="Y115" s="1"/>
      <c r="Z115" s="1"/>
    </row>
    <row r="116" spans="1:26" ht="12.75" customHeight="1">
      <c r="A116" s="32"/>
      <c r="B116" s="37" t="s">
        <v>146</v>
      </c>
      <c r="C116" s="32" t="s">
        <v>300</v>
      </c>
      <c r="D116" s="33" t="s">
        <v>303</v>
      </c>
      <c r="E116" s="33"/>
      <c r="F116" s="1006"/>
      <c r="G116" s="1403"/>
      <c r="H116" s="1403"/>
      <c r="I116" s="1415">
        <f t="shared" si="29"/>
        <v>0</v>
      </c>
      <c r="J116" s="1403"/>
      <c r="K116" s="1403"/>
      <c r="L116" s="1403"/>
      <c r="M116" s="1415">
        <f t="shared" si="30"/>
        <v>0</v>
      </c>
      <c r="N116" s="1403"/>
      <c r="O116" s="1"/>
      <c r="P116" s="1"/>
      <c r="Q116" s="1"/>
      <c r="R116" s="1"/>
      <c r="S116" s="34"/>
      <c r="T116" s="1"/>
      <c r="U116" s="1"/>
      <c r="V116" s="1"/>
      <c r="W116" s="1"/>
      <c r="X116" s="1"/>
      <c r="Y116" s="1"/>
      <c r="Z116" s="1"/>
    </row>
    <row r="117" spans="1:26" s="920" customFormat="1" ht="12.75" customHeight="1">
      <c r="A117" s="918"/>
      <c r="B117" s="37" t="s">
        <v>146</v>
      </c>
      <c r="C117" s="32" t="s">
        <v>300</v>
      </c>
      <c r="D117" s="32" t="s">
        <v>304</v>
      </c>
      <c r="E117" s="925"/>
      <c r="F117" s="1007"/>
      <c r="G117" s="1405"/>
      <c r="H117" s="1405"/>
      <c r="I117" s="1415">
        <f t="shared" si="29"/>
        <v>0</v>
      </c>
      <c r="J117" s="1405"/>
      <c r="K117" s="1405"/>
      <c r="L117" s="1405"/>
      <c r="M117" s="1415">
        <f t="shared" si="30"/>
        <v>0</v>
      </c>
      <c r="N117" s="1405"/>
      <c r="O117" s="1"/>
      <c r="P117" s="1"/>
      <c r="Q117" s="1"/>
      <c r="R117" s="1"/>
      <c r="S117" s="842"/>
      <c r="T117" s="1"/>
      <c r="U117" s="1"/>
      <c r="V117" s="1"/>
      <c r="W117" s="1"/>
      <c r="X117" s="1"/>
      <c r="Y117" s="1"/>
      <c r="Z117" s="1"/>
    </row>
    <row r="118" spans="1:26" s="920" customFormat="1" ht="12.75" customHeight="1">
      <c r="A118" s="918"/>
      <c r="B118" s="37" t="s">
        <v>146</v>
      </c>
      <c r="C118" s="32" t="s">
        <v>300</v>
      </c>
      <c r="D118" s="32" t="s">
        <v>305</v>
      </c>
      <c r="E118" s="925"/>
      <c r="F118" s="1007"/>
      <c r="G118" s="1405"/>
      <c r="H118" s="1405"/>
      <c r="I118" s="1415">
        <f t="shared" si="29"/>
        <v>0</v>
      </c>
      <c r="J118" s="1405"/>
      <c r="K118" s="1405"/>
      <c r="L118" s="1405"/>
      <c r="M118" s="1415">
        <f t="shared" si="30"/>
        <v>0</v>
      </c>
      <c r="N118" s="1405"/>
      <c r="O118" s="1"/>
      <c r="P118" s="1"/>
      <c r="Q118" s="1"/>
      <c r="R118" s="1"/>
      <c r="S118" s="842"/>
      <c r="T118" s="1"/>
      <c r="U118" s="1"/>
      <c r="V118" s="1"/>
      <c r="W118" s="1"/>
      <c r="X118" s="1"/>
      <c r="Y118" s="1"/>
      <c r="Z118" s="1"/>
    </row>
    <row r="119" spans="1:26" s="920" customFormat="1" ht="12.75" customHeight="1">
      <c r="A119" s="918"/>
      <c r="B119" s="37" t="s">
        <v>146</v>
      </c>
      <c r="C119" s="32" t="s">
        <v>300</v>
      </c>
      <c r="D119" s="32" t="s">
        <v>306</v>
      </c>
      <c r="E119" s="925"/>
      <c r="F119" s="1007"/>
      <c r="G119" s="1405"/>
      <c r="H119" s="1405"/>
      <c r="I119" s="1415">
        <f t="shared" si="29"/>
        <v>0</v>
      </c>
      <c r="J119" s="1405"/>
      <c r="K119" s="1405"/>
      <c r="L119" s="1405"/>
      <c r="M119" s="1415">
        <f t="shared" si="30"/>
        <v>0</v>
      </c>
      <c r="N119" s="1405"/>
      <c r="O119" s="1"/>
      <c r="P119" s="1"/>
      <c r="Q119" s="1"/>
      <c r="R119" s="1"/>
      <c r="S119" s="842"/>
      <c r="T119" s="1"/>
      <c r="U119" s="1"/>
      <c r="V119" s="1"/>
      <c r="W119" s="1"/>
      <c r="X119" s="1"/>
      <c r="Y119" s="1"/>
      <c r="Z119" s="1"/>
    </row>
    <row r="120" spans="1:26" ht="15.75" customHeight="1">
      <c r="A120" s="32"/>
      <c r="B120" s="37" t="s">
        <v>146</v>
      </c>
      <c r="C120" s="32" t="s">
        <v>300</v>
      </c>
      <c r="D120" s="974" t="s">
        <v>1356</v>
      </c>
      <c r="E120" s="32"/>
      <c r="F120" s="1006"/>
      <c r="G120" s="1403"/>
      <c r="H120" s="1403"/>
      <c r="I120" s="1415">
        <f t="shared" si="29"/>
        <v>0</v>
      </c>
      <c r="J120" s="1403"/>
      <c r="K120" s="1403"/>
      <c r="L120" s="1403"/>
      <c r="M120" s="1415">
        <f t="shared" si="30"/>
        <v>0</v>
      </c>
      <c r="N120" s="1403"/>
      <c r="O120" s="1"/>
      <c r="P120" s="1"/>
      <c r="Q120" s="1"/>
      <c r="R120" s="1"/>
      <c r="S120" s="1"/>
      <c r="T120" s="1"/>
      <c r="U120" s="1"/>
      <c r="V120" s="1"/>
      <c r="W120" s="1"/>
      <c r="X120" s="1"/>
      <c r="Y120" s="1"/>
      <c r="Z120" s="1"/>
    </row>
    <row r="121" spans="1:26" ht="15.75" customHeight="1">
      <c r="A121" s="32"/>
      <c r="B121" s="37" t="s">
        <v>146</v>
      </c>
      <c r="C121" s="32" t="s">
        <v>300</v>
      </c>
      <c r="D121" s="974" t="s">
        <v>1356</v>
      </c>
      <c r="E121" s="32"/>
      <c r="F121" s="1006"/>
      <c r="G121" s="1403"/>
      <c r="H121" s="1403"/>
      <c r="I121" s="1415">
        <f t="shared" si="29"/>
        <v>0</v>
      </c>
      <c r="J121" s="1403"/>
      <c r="K121" s="1403"/>
      <c r="L121" s="1403"/>
      <c r="M121" s="1415">
        <f t="shared" si="30"/>
        <v>0</v>
      </c>
      <c r="N121" s="1403"/>
      <c r="O121" s="1"/>
      <c r="P121" s="1"/>
      <c r="Q121" s="1"/>
      <c r="R121" s="1"/>
      <c r="S121" s="1"/>
      <c r="T121" s="1"/>
      <c r="U121" s="1"/>
      <c r="V121" s="1"/>
      <c r="W121" s="1"/>
      <c r="X121" s="1"/>
      <c r="Y121" s="1"/>
      <c r="Z121" s="1"/>
    </row>
    <row r="122" spans="1:26" s="920" customFormat="1" ht="15.75" customHeight="1">
      <c r="A122" s="918"/>
      <c r="B122" s="37" t="s">
        <v>146</v>
      </c>
      <c r="C122" s="32" t="s">
        <v>300</v>
      </c>
      <c r="D122" s="974" t="s">
        <v>1356</v>
      </c>
      <c r="E122" s="918"/>
      <c r="F122" s="1007"/>
      <c r="G122" s="1405"/>
      <c r="H122" s="1405"/>
      <c r="I122" s="1415">
        <f t="shared" si="29"/>
        <v>0</v>
      </c>
      <c r="J122" s="1405"/>
      <c r="K122" s="1405"/>
      <c r="L122" s="1405"/>
      <c r="M122" s="1415">
        <f t="shared" si="30"/>
        <v>0</v>
      </c>
      <c r="N122" s="1405"/>
      <c r="O122" s="1"/>
      <c r="P122" s="1"/>
      <c r="Q122" s="1"/>
      <c r="R122" s="1"/>
      <c r="S122" s="1"/>
      <c r="T122" s="1"/>
      <c r="U122" s="1"/>
      <c r="V122" s="1"/>
      <c r="W122" s="1"/>
      <c r="X122" s="1"/>
      <c r="Y122" s="1"/>
      <c r="Z122" s="1"/>
    </row>
    <row r="123" spans="1:26" ht="15.75" customHeight="1">
      <c r="A123" s="32"/>
      <c r="B123" s="37" t="s">
        <v>146</v>
      </c>
      <c r="C123" s="32" t="s">
        <v>300</v>
      </c>
      <c r="D123" s="974" t="s">
        <v>1356</v>
      </c>
      <c r="E123" s="32"/>
      <c r="F123" s="1006"/>
      <c r="G123" s="1403"/>
      <c r="H123" s="1403"/>
      <c r="I123" s="1415">
        <f t="shared" si="29"/>
        <v>0</v>
      </c>
      <c r="J123" s="1403"/>
      <c r="K123" s="1403"/>
      <c r="L123" s="1403"/>
      <c r="M123" s="1415">
        <f t="shared" si="30"/>
        <v>0</v>
      </c>
      <c r="N123" s="1403"/>
      <c r="O123" s="1"/>
      <c r="P123" s="1"/>
      <c r="Q123" s="1"/>
      <c r="R123" s="1"/>
      <c r="S123" s="1"/>
      <c r="T123" s="1"/>
      <c r="U123" s="1"/>
      <c r="V123" s="1"/>
      <c r="W123" s="1"/>
      <c r="X123" s="1"/>
      <c r="Y123" s="1"/>
      <c r="Z123" s="1"/>
    </row>
    <row r="124" spans="1:26" ht="15.75" customHeight="1">
      <c r="A124" s="32"/>
      <c r="B124" s="37" t="s">
        <v>146</v>
      </c>
      <c r="C124" s="32" t="s">
        <v>300</v>
      </c>
      <c r="D124" s="974" t="s">
        <v>1356</v>
      </c>
      <c r="E124" s="32"/>
      <c r="F124" s="1006"/>
      <c r="G124" s="1417"/>
      <c r="H124" s="1417"/>
      <c r="I124" s="1418">
        <f t="shared" si="29"/>
        <v>0</v>
      </c>
      <c r="J124" s="1417"/>
      <c r="K124" s="1417"/>
      <c r="L124" s="1417"/>
      <c r="M124" s="1418">
        <f t="shared" si="30"/>
        <v>0</v>
      </c>
      <c r="N124" s="1417"/>
      <c r="O124" s="1"/>
      <c r="P124" s="1"/>
      <c r="Q124" s="1"/>
      <c r="R124" s="1"/>
      <c r="S124" s="1"/>
      <c r="T124" s="1"/>
      <c r="U124" s="1"/>
      <c r="V124" s="1"/>
      <c r="W124" s="1"/>
      <c r="X124" s="1"/>
      <c r="Y124" s="1"/>
      <c r="Z124" s="1"/>
    </row>
    <row r="125" spans="1:26" s="1043" customFormat="1" ht="15.75" customHeight="1">
      <c r="A125" s="1008"/>
      <c r="B125" s="1052" t="s">
        <v>146</v>
      </c>
      <c r="C125" s="1008" t="s">
        <v>300</v>
      </c>
      <c r="D125" s="1008"/>
      <c r="E125" s="1008"/>
      <c r="F125" s="1008"/>
      <c r="G125" s="1419">
        <f>SUM(G114:G124)</f>
        <v>0</v>
      </c>
      <c r="H125" s="1419">
        <f t="shared" ref="H125:N125" si="31">SUM(H114:H124)</f>
        <v>0</v>
      </c>
      <c r="I125" s="1419">
        <f t="shared" si="31"/>
        <v>0</v>
      </c>
      <c r="J125" s="1419">
        <f t="shared" si="31"/>
        <v>0</v>
      </c>
      <c r="K125" s="1419">
        <f t="shared" si="31"/>
        <v>0</v>
      </c>
      <c r="L125" s="1419">
        <f t="shared" si="31"/>
        <v>0</v>
      </c>
      <c r="M125" s="1419">
        <f t="shared" si="31"/>
        <v>0</v>
      </c>
      <c r="N125" s="1419">
        <f t="shared" si="31"/>
        <v>0</v>
      </c>
      <c r="O125" s="1005"/>
      <c r="P125" s="1005"/>
      <c r="Q125" s="1005"/>
      <c r="R125" s="1005"/>
      <c r="S125" s="1005"/>
      <c r="T125" s="1005"/>
      <c r="U125" s="1005"/>
      <c r="V125" s="1005"/>
      <c r="W125" s="1005"/>
      <c r="X125" s="1005"/>
      <c r="Y125" s="1005"/>
      <c r="Z125" s="1005"/>
    </row>
    <row r="126" spans="1:26" ht="15.75" customHeight="1">
      <c r="A126" s="35"/>
      <c r="B126" s="38" t="s">
        <v>146</v>
      </c>
      <c r="C126" s="35" t="s">
        <v>2719</v>
      </c>
      <c r="D126" s="35"/>
      <c r="E126" s="35"/>
      <c r="F126" s="1008"/>
      <c r="G126" s="1407"/>
      <c r="H126" s="1407"/>
      <c r="I126" s="1423">
        <f>SUM(G126:H126)</f>
        <v>0</v>
      </c>
      <c r="J126" s="1407"/>
      <c r="K126" s="1407"/>
      <c r="L126" s="1407"/>
      <c r="M126" s="1423">
        <f t="shared" ref="M126:M130" si="32">SUM(K126:L126)</f>
        <v>0</v>
      </c>
      <c r="N126" s="1407"/>
      <c r="O126" s="6"/>
      <c r="P126" s="6"/>
      <c r="Q126" s="6"/>
      <c r="R126" s="6"/>
      <c r="S126" s="6"/>
      <c r="T126" s="6"/>
      <c r="U126" s="6"/>
      <c r="V126" s="6"/>
      <c r="W126" s="6"/>
      <c r="X126" s="6"/>
      <c r="Y126" s="6"/>
      <c r="Z126" s="6"/>
    </row>
    <row r="127" spans="1:26" ht="15.75" customHeight="1">
      <c r="A127" s="35"/>
      <c r="B127" s="37" t="s">
        <v>146</v>
      </c>
      <c r="C127" s="32" t="s">
        <v>328</v>
      </c>
      <c r="D127" s="974" t="s">
        <v>1356</v>
      </c>
      <c r="E127" s="35"/>
      <c r="F127" s="1008"/>
      <c r="G127" s="1407"/>
      <c r="H127" s="1407"/>
      <c r="I127" s="1423">
        <f t="shared" ref="I127:I128" si="33">SUM(G127:H127)</f>
        <v>0</v>
      </c>
      <c r="J127" s="1407"/>
      <c r="K127" s="1407"/>
      <c r="L127" s="1407"/>
      <c r="M127" s="1424">
        <f t="shared" si="32"/>
        <v>0</v>
      </c>
      <c r="N127" s="1407"/>
      <c r="O127" s="6"/>
      <c r="P127" s="6"/>
      <c r="Q127" s="6"/>
      <c r="R127" s="6"/>
      <c r="S127" s="6"/>
      <c r="T127" s="6"/>
      <c r="U127" s="6"/>
      <c r="V127" s="6"/>
      <c r="W127" s="6"/>
      <c r="X127" s="6"/>
      <c r="Y127" s="6"/>
      <c r="Z127" s="6"/>
    </row>
    <row r="128" spans="1:26" s="956" customFormat="1" ht="15.75" customHeight="1">
      <c r="A128" s="919"/>
      <c r="B128" s="37" t="s">
        <v>146</v>
      </c>
      <c r="C128" s="32" t="s">
        <v>328</v>
      </c>
      <c r="D128" s="974" t="s">
        <v>1356</v>
      </c>
      <c r="E128" s="919"/>
      <c r="F128" s="1009"/>
      <c r="G128" s="1420"/>
      <c r="H128" s="1420"/>
      <c r="I128" s="1425">
        <f t="shared" si="33"/>
        <v>0</v>
      </c>
      <c r="J128" s="1420"/>
      <c r="K128" s="1420"/>
      <c r="L128" s="1420"/>
      <c r="M128" s="1425">
        <f t="shared" si="32"/>
        <v>0</v>
      </c>
      <c r="N128" s="1420"/>
      <c r="O128" s="6"/>
      <c r="P128" s="6"/>
      <c r="Q128" s="6"/>
      <c r="R128" s="6"/>
      <c r="S128" s="6"/>
      <c r="T128" s="6"/>
      <c r="U128" s="6"/>
      <c r="V128" s="6"/>
      <c r="W128" s="6"/>
      <c r="X128" s="6"/>
      <c r="Y128" s="6"/>
      <c r="Z128" s="6"/>
    </row>
    <row r="129" spans="1:26" s="1043" customFormat="1" ht="15.75" customHeight="1">
      <c r="A129" s="1009"/>
      <c r="B129" s="1052" t="s">
        <v>146</v>
      </c>
      <c r="C129" s="1008" t="s">
        <v>328</v>
      </c>
      <c r="D129" s="1009"/>
      <c r="E129" s="1009"/>
      <c r="F129" s="1009"/>
      <c r="G129" s="1426">
        <f>SUM(G127:G128)</f>
        <v>0</v>
      </c>
      <c r="H129" s="1426">
        <f>SUM(H127:H128)</f>
        <v>0</v>
      </c>
      <c r="I129" s="1424">
        <f>SUM(I127:I128)</f>
        <v>0</v>
      </c>
      <c r="J129" s="1426">
        <f>SUM(J127:J128)</f>
        <v>0</v>
      </c>
      <c r="K129" s="1426">
        <f t="shared" ref="K129:L129" si="34">SUM(K127:K128)</f>
        <v>0</v>
      </c>
      <c r="L129" s="1426">
        <f t="shared" si="34"/>
        <v>0</v>
      </c>
      <c r="M129" s="1424">
        <f>SUM(M127:M128)</f>
        <v>0</v>
      </c>
      <c r="N129" s="1426">
        <f>SUM(N127:N128)</f>
        <v>0</v>
      </c>
      <c r="O129" s="1005"/>
      <c r="P129" s="1005"/>
      <c r="Q129" s="1005"/>
      <c r="R129" s="1005"/>
      <c r="S129" s="1005"/>
      <c r="T129" s="1005"/>
      <c r="U129" s="1005"/>
      <c r="V129" s="1005"/>
      <c r="W129" s="1005"/>
      <c r="X129" s="1005"/>
      <c r="Y129" s="1005"/>
      <c r="Z129" s="1005"/>
    </row>
    <row r="130" spans="1:26" ht="15.75" customHeight="1">
      <c r="A130" s="40"/>
      <c r="B130" s="41" t="s">
        <v>146</v>
      </c>
      <c r="C130" s="36" t="s">
        <v>310</v>
      </c>
      <c r="D130" s="40"/>
      <c r="E130" s="40"/>
      <c r="F130" s="1015"/>
      <c r="G130" s="1427"/>
      <c r="H130" s="1427"/>
      <c r="I130" s="1428">
        <f>SUM(G130:H130)</f>
        <v>0</v>
      </c>
      <c r="J130" s="1429"/>
      <c r="K130" s="1427"/>
      <c r="L130" s="1427"/>
      <c r="M130" s="1428">
        <f t="shared" si="32"/>
        <v>0</v>
      </c>
      <c r="N130" s="1429"/>
      <c r="O130" s="1"/>
      <c r="P130" s="1"/>
      <c r="Q130" s="1"/>
      <c r="R130" s="1"/>
      <c r="S130" s="1"/>
      <c r="T130" s="1"/>
      <c r="U130" s="1"/>
      <c r="V130" s="1"/>
      <c r="W130" s="1"/>
      <c r="X130" s="1"/>
      <c r="Y130" s="1"/>
      <c r="Z130" s="1"/>
    </row>
    <row r="131" spans="1:26" s="1043" customFormat="1" ht="15.75" customHeight="1">
      <c r="A131" s="1016"/>
      <c r="B131" s="1038" t="s">
        <v>311</v>
      </c>
      <c r="C131" s="1016"/>
      <c r="D131" s="1016"/>
      <c r="E131" s="1016"/>
      <c r="F131" s="1016"/>
      <c r="G131" s="1430">
        <f>G47+G64+G84+G88+G102+G103+G113+G125+G126+G129+G130</f>
        <v>0</v>
      </c>
      <c r="H131" s="1430">
        <f t="shared" ref="H131:N131" si="35">H47+H64+H84+H88+H102+H103+H113+H125+H126+H129+H130</f>
        <v>0</v>
      </c>
      <c r="I131" s="1430">
        <f t="shared" si="35"/>
        <v>0</v>
      </c>
      <c r="J131" s="1430">
        <f t="shared" si="35"/>
        <v>0</v>
      </c>
      <c r="K131" s="1430">
        <f t="shared" si="35"/>
        <v>0</v>
      </c>
      <c r="L131" s="1430">
        <f t="shared" si="35"/>
        <v>0</v>
      </c>
      <c r="M131" s="1430">
        <f t="shared" si="35"/>
        <v>0</v>
      </c>
      <c r="N131" s="1430">
        <f t="shared" si="35"/>
        <v>0</v>
      </c>
      <c r="O131" s="1003"/>
      <c r="P131" s="1003"/>
      <c r="Q131" s="1003"/>
      <c r="R131" s="1003"/>
      <c r="S131" s="1003"/>
      <c r="T131" s="1003"/>
      <c r="U131" s="1003"/>
      <c r="V131" s="1003"/>
      <c r="W131" s="1003"/>
      <c r="X131" s="1003"/>
      <c r="Y131" s="1003"/>
      <c r="Z131" s="1003"/>
    </row>
    <row r="132" spans="1:26" s="1043" customFormat="1" ht="15.75" customHeight="1">
      <c r="A132" s="1003"/>
      <c r="B132" s="1003"/>
      <c r="C132" s="1003"/>
      <c r="D132" s="1003"/>
      <c r="E132" s="1003"/>
      <c r="F132" s="1003"/>
      <c r="G132" s="1413"/>
      <c r="H132" s="1413"/>
      <c r="I132" s="1413"/>
      <c r="J132" s="1413"/>
      <c r="K132" s="1413"/>
      <c r="L132" s="1413"/>
      <c r="M132" s="1413"/>
      <c r="N132" s="1413"/>
      <c r="O132" s="1003"/>
      <c r="P132" s="1003"/>
      <c r="Q132" s="1003"/>
      <c r="R132" s="1003"/>
      <c r="S132" s="1003"/>
      <c r="T132" s="1003"/>
      <c r="U132" s="1003"/>
      <c r="V132" s="1003"/>
      <c r="W132" s="1003"/>
      <c r="X132" s="1003"/>
      <c r="Y132" s="1003"/>
      <c r="Z132" s="1003"/>
    </row>
    <row r="133" spans="1:26" ht="15.75" customHeight="1">
      <c r="A133" s="32"/>
      <c r="B133" s="32" t="s">
        <v>148</v>
      </c>
      <c r="C133" s="32" t="s">
        <v>312</v>
      </c>
      <c r="D133" s="32" t="s">
        <v>313</v>
      </c>
      <c r="E133" s="32"/>
      <c r="F133" s="1006"/>
      <c r="G133" s="1403"/>
      <c r="H133" s="1403"/>
      <c r="I133" s="1415">
        <f t="shared" ref="I133:I136" si="36">SUM(G133:H133)</f>
        <v>0</v>
      </c>
      <c r="J133" s="1403"/>
      <c r="K133" s="1403"/>
      <c r="L133" s="1403"/>
      <c r="M133" s="1415">
        <f t="shared" ref="M133:M137" si="37">SUM(K133:L133)</f>
        <v>0</v>
      </c>
      <c r="N133" s="1403"/>
      <c r="O133" s="1"/>
      <c r="P133" s="1"/>
      <c r="Q133" s="1"/>
      <c r="R133" s="1"/>
      <c r="S133" s="1"/>
      <c r="T133" s="1"/>
      <c r="U133" s="1"/>
      <c r="V133" s="1"/>
      <c r="W133" s="1"/>
      <c r="X133" s="1"/>
      <c r="Y133" s="1"/>
      <c r="Z133" s="1"/>
    </row>
    <row r="134" spans="1:26" s="920" customFormat="1" ht="15.75" customHeight="1">
      <c r="A134" s="918"/>
      <c r="B134" s="32" t="s">
        <v>148</v>
      </c>
      <c r="C134" s="32" t="s">
        <v>312</v>
      </c>
      <c r="D134" s="32" t="s">
        <v>1870</v>
      </c>
      <c r="E134" s="918"/>
      <c r="F134" s="1007"/>
      <c r="G134" s="1405"/>
      <c r="H134" s="1405"/>
      <c r="I134" s="1415">
        <f t="shared" si="36"/>
        <v>0</v>
      </c>
      <c r="J134" s="1405"/>
      <c r="K134" s="1405"/>
      <c r="L134" s="1405"/>
      <c r="M134" s="1415">
        <f t="shared" si="37"/>
        <v>0</v>
      </c>
      <c r="N134" s="1405"/>
      <c r="O134" s="1"/>
      <c r="P134" s="1"/>
      <c r="Q134" s="1"/>
      <c r="R134" s="1"/>
      <c r="S134" s="1"/>
      <c r="T134" s="1"/>
      <c r="U134" s="1"/>
      <c r="V134" s="1"/>
      <c r="W134" s="1"/>
      <c r="X134" s="1"/>
      <c r="Y134" s="1"/>
      <c r="Z134" s="1"/>
    </row>
    <row r="135" spans="1:26" s="920" customFormat="1" ht="15.75" customHeight="1">
      <c r="A135" s="918"/>
      <c r="B135" s="32" t="s">
        <v>148</v>
      </c>
      <c r="C135" s="32" t="s">
        <v>312</v>
      </c>
      <c r="D135" s="973" t="s">
        <v>2711</v>
      </c>
      <c r="E135" s="918"/>
      <c r="F135" s="1007"/>
      <c r="G135" s="1405"/>
      <c r="H135" s="1405"/>
      <c r="I135" s="1415">
        <f t="shared" si="36"/>
        <v>0</v>
      </c>
      <c r="J135" s="1405"/>
      <c r="K135" s="1405"/>
      <c r="L135" s="1405"/>
      <c r="M135" s="1415">
        <f t="shared" si="37"/>
        <v>0</v>
      </c>
      <c r="N135" s="1405"/>
      <c r="O135" s="1"/>
      <c r="P135" s="1"/>
      <c r="Q135" s="1"/>
      <c r="R135" s="1"/>
      <c r="S135" s="1"/>
      <c r="T135" s="1"/>
      <c r="U135" s="1"/>
      <c r="V135" s="1"/>
      <c r="W135" s="1"/>
      <c r="X135" s="1"/>
      <c r="Y135" s="1"/>
      <c r="Z135" s="1"/>
    </row>
    <row r="136" spans="1:26" s="920" customFormat="1" ht="15.75" customHeight="1">
      <c r="A136" s="918"/>
      <c r="B136" s="32" t="s">
        <v>148</v>
      </c>
      <c r="C136" s="32" t="s">
        <v>312</v>
      </c>
      <c r="D136" s="973" t="s">
        <v>2711</v>
      </c>
      <c r="E136" s="918"/>
      <c r="F136" s="1007"/>
      <c r="G136" s="1405"/>
      <c r="H136" s="1405"/>
      <c r="I136" s="1415">
        <f t="shared" si="36"/>
        <v>0</v>
      </c>
      <c r="J136" s="1405"/>
      <c r="K136" s="1405"/>
      <c r="L136" s="1405"/>
      <c r="M136" s="1415">
        <f t="shared" si="37"/>
        <v>0</v>
      </c>
      <c r="N136" s="1405"/>
      <c r="O136" s="1"/>
      <c r="P136" s="1"/>
      <c r="Q136" s="1"/>
      <c r="R136" s="1"/>
      <c r="S136" s="1"/>
      <c r="T136" s="1"/>
      <c r="U136" s="1"/>
      <c r="V136" s="1"/>
      <c r="W136" s="1"/>
      <c r="X136" s="1"/>
      <c r="Y136" s="1"/>
      <c r="Z136" s="1"/>
    </row>
    <row r="137" spans="1:26" ht="15.75" customHeight="1">
      <c r="A137" s="32"/>
      <c r="B137" s="32" t="s">
        <v>148</v>
      </c>
      <c r="C137" s="32" t="s">
        <v>312</v>
      </c>
      <c r="D137" s="973" t="s">
        <v>2711</v>
      </c>
      <c r="E137" s="32"/>
      <c r="F137" s="1006"/>
      <c r="G137" s="1403"/>
      <c r="H137" s="1403"/>
      <c r="I137" s="1415">
        <f>SUM(G137:H137)</f>
        <v>0</v>
      </c>
      <c r="J137" s="1403"/>
      <c r="K137" s="1403"/>
      <c r="L137" s="1403"/>
      <c r="M137" s="1415">
        <f t="shared" si="37"/>
        <v>0</v>
      </c>
      <c r="N137" s="1403"/>
      <c r="O137" s="1"/>
      <c r="P137" s="1"/>
      <c r="Q137" s="1"/>
      <c r="R137" s="1"/>
      <c r="S137" s="1"/>
      <c r="T137" s="1"/>
      <c r="U137" s="1"/>
      <c r="V137" s="1"/>
      <c r="W137" s="1"/>
      <c r="X137" s="1"/>
      <c r="Y137" s="1"/>
      <c r="Z137" s="1"/>
    </row>
    <row r="138" spans="1:26" s="1043" customFormat="1" ht="15.75" customHeight="1">
      <c r="A138" s="1008"/>
      <c r="B138" s="1008" t="s">
        <v>148</v>
      </c>
      <c r="C138" s="1008" t="s">
        <v>312</v>
      </c>
      <c r="D138" s="1008"/>
      <c r="E138" s="1008"/>
      <c r="F138" s="1008"/>
      <c r="G138" s="1406">
        <f t="shared" ref="G138:N138" si="38">SUM(G133:G137)</f>
        <v>0</v>
      </c>
      <c r="H138" s="1406">
        <f t="shared" si="38"/>
        <v>0</v>
      </c>
      <c r="I138" s="1406">
        <f t="shared" si="38"/>
        <v>0</v>
      </c>
      <c r="J138" s="1406">
        <f t="shared" si="38"/>
        <v>0</v>
      </c>
      <c r="K138" s="1406">
        <f t="shared" si="38"/>
        <v>0</v>
      </c>
      <c r="L138" s="1406">
        <f t="shared" si="38"/>
        <v>0</v>
      </c>
      <c r="M138" s="1406">
        <f t="shared" si="38"/>
        <v>0</v>
      </c>
      <c r="N138" s="1406">
        <f t="shared" si="38"/>
        <v>0</v>
      </c>
      <c r="O138" s="1005"/>
      <c r="P138" s="1005"/>
      <c r="Q138" s="1005"/>
      <c r="R138" s="1005"/>
      <c r="S138" s="1005"/>
      <c r="T138" s="1005"/>
      <c r="U138" s="1005"/>
      <c r="V138" s="1005"/>
      <c r="W138" s="1005"/>
      <c r="X138" s="1005"/>
      <c r="Y138" s="1005"/>
      <c r="Z138" s="1005"/>
    </row>
    <row r="139" spans="1:26" ht="15.75" customHeight="1">
      <c r="A139" s="32"/>
      <c r="B139" s="32" t="s">
        <v>148</v>
      </c>
      <c r="C139" s="32" t="s">
        <v>315</v>
      </c>
      <c r="D139" s="32" t="s">
        <v>316</v>
      </c>
      <c r="E139" s="32"/>
      <c r="F139" s="1006"/>
      <c r="G139" s="1403"/>
      <c r="H139" s="1403"/>
      <c r="I139" s="1415">
        <f t="shared" ref="I139:I142" si="39">SUM(G139:H139)</f>
        <v>0</v>
      </c>
      <c r="J139" s="1403"/>
      <c r="K139" s="1403"/>
      <c r="L139" s="1403"/>
      <c r="M139" s="1415">
        <f t="shared" ref="M139:M143" si="40">SUM(K139:L139)</f>
        <v>0</v>
      </c>
      <c r="N139" s="1403"/>
      <c r="O139" s="1"/>
      <c r="P139" s="1"/>
      <c r="Q139" s="1"/>
      <c r="R139" s="1"/>
      <c r="S139" s="1"/>
      <c r="T139" s="1"/>
      <c r="U139" s="1"/>
      <c r="V139" s="1"/>
      <c r="W139" s="1"/>
      <c r="X139" s="1"/>
      <c r="Y139" s="1"/>
      <c r="Z139" s="1"/>
    </row>
    <row r="140" spans="1:26" s="920" customFormat="1" ht="15.75" customHeight="1">
      <c r="A140" s="918"/>
      <c r="B140" s="32" t="s">
        <v>148</v>
      </c>
      <c r="C140" s="32" t="s">
        <v>315</v>
      </c>
      <c r="D140" s="32" t="s">
        <v>317</v>
      </c>
      <c r="E140" s="918"/>
      <c r="F140" s="1007"/>
      <c r="G140" s="1405"/>
      <c r="H140" s="1405"/>
      <c r="I140" s="1415">
        <f t="shared" si="39"/>
        <v>0</v>
      </c>
      <c r="J140" s="1405"/>
      <c r="K140" s="1405"/>
      <c r="L140" s="1405"/>
      <c r="M140" s="1415">
        <f t="shared" si="40"/>
        <v>0</v>
      </c>
      <c r="N140" s="1405"/>
      <c r="O140" s="1"/>
      <c r="P140" s="1"/>
      <c r="Q140" s="1"/>
      <c r="R140" s="1"/>
      <c r="S140" s="1"/>
      <c r="T140" s="1"/>
      <c r="U140" s="1"/>
      <c r="V140" s="1"/>
      <c r="W140" s="1"/>
      <c r="X140" s="1"/>
      <c r="Y140" s="1"/>
      <c r="Z140" s="1"/>
    </row>
    <row r="141" spans="1:26" s="920" customFormat="1" ht="15.75" customHeight="1">
      <c r="A141" s="918"/>
      <c r="B141" s="32" t="s">
        <v>148</v>
      </c>
      <c r="C141" s="32" t="s">
        <v>315</v>
      </c>
      <c r="D141" s="976" t="s">
        <v>318</v>
      </c>
      <c r="E141" s="918"/>
      <c r="F141" s="1007"/>
      <c r="G141" s="1405"/>
      <c r="H141" s="1405"/>
      <c r="I141" s="1415">
        <f t="shared" si="39"/>
        <v>0</v>
      </c>
      <c r="J141" s="1405"/>
      <c r="K141" s="1405"/>
      <c r="L141" s="1405"/>
      <c r="M141" s="1415">
        <f t="shared" si="40"/>
        <v>0</v>
      </c>
      <c r="N141" s="1405"/>
      <c r="O141" s="1"/>
      <c r="P141" s="1"/>
      <c r="Q141" s="1"/>
      <c r="R141" s="1"/>
      <c r="S141" s="1"/>
      <c r="T141" s="1"/>
      <c r="U141" s="1"/>
      <c r="V141" s="1"/>
      <c r="W141" s="1"/>
      <c r="X141" s="1"/>
      <c r="Y141" s="1"/>
      <c r="Z141" s="1"/>
    </row>
    <row r="142" spans="1:26" s="920" customFormat="1" ht="15.75" customHeight="1">
      <c r="A142" s="918"/>
      <c r="B142" s="32" t="s">
        <v>148</v>
      </c>
      <c r="C142" s="32" t="s">
        <v>315</v>
      </c>
      <c r="D142" s="976" t="s">
        <v>318</v>
      </c>
      <c r="E142" s="918"/>
      <c r="F142" s="1007"/>
      <c r="G142" s="1405"/>
      <c r="H142" s="1405"/>
      <c r="I142" s="1415">
        <f t="shared" si="39"/>
        <v>0</v>
      </c>
      <c r="J142" s="1405"/>
      <c r="K142" s="1405"/>
      <c r="L142" s="1405"/>
      <c r="M142" s="1415">
        <f t="shared" si="40"/>
        <v>0</v>
      </c>
      <c r="N142" s="1405"/>
      <c r="O142" s="1"/>
      <c r="P142" s="1"/>
      <c r="Q142" s="1"/>
      <c r="R142" s="1"/>
      <c r="S142" s="1"/>
      <c r="T142" s="1"/>
      <c r="U142" s="1"/>
      <c r="V142" s="1"/>
      <c r="W142" s="1"/>
      <c r="X142" s="1"/>
      <c r="Y142" s="1"/>
      <c r="Z142" s="1"/>
    </row>
    <row r="143" spans="1:26" ht="15.75" customHeight="1">
      <c r="A143" s="32"/>
      <c r="B143" s="32" t="s">
        <v>148</v>
      </c>
      <c r="C143" s="32" t="s">
        <v>315</v>
      </c>
      <c r="D143" s="976" t="s">
        <v>318</v>
      </c>
      <c r="E143" s="32"/>
      <c r="F143" s="1006"/>
      <c r="G143" s="1403"/>
      <c r="H143" s="1403"/>
      <c r="I143" s="1415">
        <f>SUM(G143:H143)</f>
        <v>0</v>
      </c>
      <c r="J143" s="1403"/>
      <c r="K143" s="1403"/>
      <c r="L143" s="1403"/>
      <c r="M143" s="1415">
        <f t="shared" si="40"/>
        <v>0</v>
      </c>
      <c r="N143" s="1403"/>
      <c r="O143" s="1"/>
      <c r="P143" s="1"/>
      <c r="Q143" s="1"/>
      <c r="R143" s="1"/>
      <c r="S143" s="1"/>
      <c r="T143" s="1"/>
      <c r="U143" s="1"/>
      <c r="V143" s="1"/>
      <c r="W143" s="1"/>
      <c r="X143" s="1"/>
      <c r="Y143" s="1"/>
      <c r="Z143" s="1"/>
    </row>
    <row r="144" spans="1:26" s="1043" customFormat="1" ht="15.75" customHeight="1">
      <c r="A144" s="1008"/>
      <c r="B144" s="1008" t="s">
        <v>148</v>
      </c>
      <c r="C144" s="1008" t="s">
        <v>315</v>
      </c>
      <c r="D144" s="1008"/>
      <c r="E144" s="1008"/>
      <c r="F144" s="1008"/>
      <c r="G144" s="1406">
        <f t="shared" ref="G144:N144" si="41">SUM(G139:G143)</f>
        <v>0</v>
      </c>
      <c r="H144" s="1406">
        <f t="shared" si="41"/>
        <v>0</v>
      </c>
      <c r="I144" s="1406">
        <f t="shared" si="41"/>
        <v>0</v>
      </c>
      <c r="J144" s="1406">
        <f t="shared" si="41"/>
        <v>0</v>
      </c>
      <c r="K144" s="1406">
        <f t="shared" si="41"/>
        <v>0</v>
      </c>
      <c r="L144" s="1406">
        <f t="shared" si="41"/>
        <v>0</v>
      </c>
      <c r="M144" s="1406">
        <f t="shared" si="41"/>
        <v>0</v>
      </c>
      <c r="N144" s="1406">
        <f t="shared" si="41"/>
        <v>0</v>
      </c>
      <c r="O144" s="1005"/>
      <c r="P144" s="1005"/>
      <c r="Q144" s="1005"/>
      <c r="R144" s="1005"/>
      <c r="S144" s="1005"/>
      <c r="T144" s="1005"/>
      <c r="U144" s="1005"/>
      <c r="V144" s="1005"/>
      <c r="W144" s="1005"/>
      <c r="X144" s="1005"/>
      <c r="Y144" s="1005"/>
      <c r="Z144" s="1005"/>
    </row>
    <row r="145" spans="1:26" s="920" customFormat="1" ht="15.75" customHeight="1">
      <c r="A145" s="919"/>
      <c r="B145" s="32" t="s">
        <v>148</v>
      </c>
      <c r="C145" s="32" t="s">
        <v>319</v>
      </c>
      <c r="D145" s="32" t="s">
        <v>320</v>
      </c>
      <c r="E145" s="919"/>
      <c r="F145" s="1009"/>
      <c r="G145" s="1408"/>
      <c r="H145" s="1408"/>
      <c r="I145" s="1415">
        <f>SUM(G145:H145)</f>
        <v>0</v>
      </c>
      <c r="J145" s="1408"/>
      <c r="K145" s="1408"/>
      <c r="L145" s="1408"/>
      <c r="M145" s="1415">
        <f>SUM(K145:L145)</f>
        <v>0</v>
      </c>
      <c r="N145" s="1408"/>
      <c r="O145" s="6"/>
      <c r="P145" s="6"/>
      <c r="Q145" s="6"/>
      <c r="R145" s="6"/>
      <c r="S145" s="6"/>
      <c r="T145" s="6"/>
      <c r="U145" s="6"/>
      <c r="V145" s="6"/>
      <c r="W145" s="6"/>
      <c r="X145" s="6"/>
      <c r="Y145" s="6"/>
      <c r="Z145" s="6"/>
    </row>
    <row r="146" spans="1:26" s="920" customFormat="1" ht="15.75" customHeight="1">
      <c r="A146" s="919"/>
      <c r="B146" s="32" t="s">
        <v>148</v>
      </c>
      <c r="C146" s="32" t="s">
        <v>319</v>
      </c>
      <c r="D146" s="32" t="s">
        <v>321</v>
      </c>
      <c r="E146" s="919"/>
      <c r="F146" s="1009"/>
      <c r="G146" s="1408"/>
      <c r="H146" s="1408"/>
      <c r="I146" s="1415">
        <f t="shared" ref="I146:I148" si="42">SUM(G146:H146)</f>
        <v>0</v>
      </c>
      <c r="J146" s="1408"/>
      <c r="K146" s="1408"/>
      <c r="L146" s="1408"/>
      <c r="M146" s="1415">
        <f t="shared" ref="M146:M148" si="43">SUM(K146:L146)</f>
        <v>0</v>
      </c>
      <c r="N146" s="1408"/>
      <c r="O146" s="6"/>
      <c r="P146" s="6"/>
      <c r="Q146" s="6"/>
      <c r="R146" s="6"/>
      <c r="S146" s="6"/>
      <c r="T146" s="6"/>
      <c r="U146" s="6"/>
      <c r="V146" s="6"/>
      <c r="W146" s="6"/>
      <c r="X146" s="6"/>
      <c r="Y146" s="6"/>
      <c r="Z146" s="6"/>
    </row>
    <row r="147" spans="1:26" s="920" customFormat="1" ht="15.75" customHeight="1">
      <c r="A147" s="919"/>
      <c r="B147" s="32" t="s">
        <v>148</v>
      </c>
      <c r="C147" s="32" t="s">
        <v>319</v>
      </c>
      <c r="D147" s="973" t="s">
        <v>318</v>
      </c>
      <c r="E147" s="919"/>
      <c r="F147" s="1009"/>
      <c r="G147" s="1408"/>
      <c r="H147" s="1408"/>
      <c r="I147" s="1415">
        <f>SUM(G147:H147)</f>
        <v>0</v>
      </c>
      <c r="J147" s="1408"/>
      <c r="K147" s="1408"/>
      <c r="L147" s="1408"/>
      <c r="M147" s="1415">
        <f t="shared" si="43"/>
        <v>0</v>
      </c>
      <c r="N147" s="1408"/>
      <c r="O147" s="6"/>
      <c r="P147" s="6"/>
      <c r="Q147" s="6"/>
      <c r="R147" s="6"/>
      <c r="S147" s="6"/>
      <c r="T147" s="6"/>
      <c r="U147" s="6"/>
      <c r="V147" s="6"/>
      <c r="W147" s="6"/>
      <c r="X147" s="6"/>
      <c r="Y147" s="6"/>
      <c r="Z147" s="6"/>
    </row>
    <row r="148" spans="1:26" s="920" customFormat="1" ht="15.75" customHeight="1">
      <c r="A148" s="919"/>
      <c r="B148" s="32" t="s">
        <v>148</v>
      </c>
      <c r="C148" s="32" t="s">
        <v>319</v>
      </c>
      <c r="D148" s="973" t="s">
        <v>318</v>
      </c>
      <c r="E148" s="919"/>
      <c r="F148" s="1009"/>
      <c r="G148" s="1408"/>
      <c r="H148" s="1408"/>
      <c r="I148" s="1415">
        <f t="shared" si="42"/>
        <v>0</v>
      </c>
      <c r="J148" s="1408"/>
      <c r="K148" s="1408"/>
      <c r="L148" s="1408"/>
      <c r="M148" s="1415">
        <f t="shared" si="43"/>
        <v>0</v>
      </c>
      <c r="N148" s="1408"/>
      <c r="O148" s="6"/>
      <c r="P148" s="6"/>
      <c r="Q148" s="6"/>
      <c r="R148" s="6"/>
      <c r="S148" s="6"/>
      <c r="T148" s="6"/>
      <c r="U148" s="6"/>
      <c r="V148" s="6"/>
      <c r="W148" s="6"/>
      <c r="X148" s="6"/>
      <c r="Y148" s="6"/>
      <c r="Z148" s="6"/>
    </row>
    <row r="149" spans="1:26" ht="15.75" customHeight="1">
      <c r="A149" s="32"/>
      <c r="B149" s="32" t="s">
        <v>148</v>
      </c>
      <c r="C149" s="32" t="s">
        <v>319</v>
      </c>
      <c r="D149" s="973" t="s">
        <v>318</v>
      </c>
      <c r="E149" s="32"/>
      <c r="F149" s="1006"/>
      <c r="G149" s="1403"/>
      <c r="H149" s="1403"/>
      <c r="I149" s="1415">
        <f t="shared" ref="I149" si="44">SUM(G149:H149)</f>
        <v>0</v>
      </c>
      <c r="J149" s="1403"/>
      <c r="K149" s="1403"/>
      <c r="L149" s="1403"/>
      <c r="M149" s="1415">
        <f t="shared" ref="M149" si="45">SUM(K149:L149)</f>
        <v>0</v>
      </c>
      <c r="N149" s="1403"/>
      <c r="O149" s="1"/>
      <c r="P149" s="1"/>
      <c r="Q149" s="1"/>
      <c r="R149" s="1"/>
      <c r="S149" s="1"/>
      <c r="T149" s="1"/>
      <c r="U149" s="1"/>
      <c r="V149" s="1"/>
      <c r="W149" s="1"/>
      <c r="X149" s="1"/>
      <c r="Y149" s="1"/>
      <c r="Z149" s="1"/>
    </row>
    <row r="150" spans="1:26" s="1043" customFormat="1" ht="15.75" customHeight="1">
      <c r="A150" s="1008"/>
      <c r="B150" s="1008" t="s">
        <v>148</v>
      </c>
      <c r="C150" s="1008" t="s">
        <v>319</v>
      </c>
      <c r="D150" s="1008"/>
      <c r="E150" s="1008"/>
      <c r="F150" s="1008"/>
      <c r="G150" s="1406">
        <f>SUM(G145:G149)</f>
        <v>0</v>
      </c>
      <c r="H150" s="1406">
        <f>SUM(H145:H149)</f>
        <v>0</v>
      </c>
      <c r="I150" s="1406">
        <f t="shared" ref="I150:N150" si="46">SUM(I145:I149)</f>
        <v>0</v>
      </c>
      <c r="J150" s="1406">
        <f t="shared" si="46"/>
        <v>0</v>
      </c>
      <c r="K150" s="1406">
        <f t="shared" si="46"/>
        <v>0</v>
      </c>
      <c r="L150" s="1406">
        <f t="shared" si="46"/>
        <v>0</v>
      </c>
      <c r="M150" s="1406">
        <f t="shared" si="46"/>
        <v>0</v>
      </c>
      <c r="N150" s="1406">
        <f t="shared" si="46"/>
        <v>0</v>
      </c>
      <c r="O150" s="1005"/>
      <c r="P150" s="1005"/>
      <c r="Q150" s="1005"/>
      <c r="R150" s="1005"/>
      <c r="S150" s="1005"/>
      <c r="T150" s="1005"/>
      <c r="U150" s="1005"/>
      <c r="V150" s="1005"/>
      <c r="W150" s="1005"/>
      <c r="X150" s="1005"/>
      <c r="Y150" s="1005"/>
      <c r="Z150" s="1005"/>
    </row>
    <row r="151" spans="1:26" ht="15.75" customHeight="1">
      <c r="A151" s="35"/>
      <c r="B151" s="35" t="s">
        <v>148</v>
      </c>
      <c r="C151" s="35" t="s">
        <v>322</v>
      </c>
      <c r="D151" s="35" t="s">
        <v>323</v>
      </c>
      <c r="E151" s="35"/>
      <c r="F151" s="1008"/>
      <c r="G151" s="1407"/>
      <c r="H151" s="1407"/>
      <c r="I151" s="1423">
        <f t="shared" ref="I151:I159" si="47">SUM(G151:H151)</f>
        <v>0</v>
      </c>
      <c r="J151" s="1407"/>
      <c r="K151" s="1407"/>
      <c r="L151" s="1407"/>
      <c r="M151" s="1423">
        <f t="shared" ref="M151:M159" si="48">SUM(K151:L151)</f>
        <v>0</v>
      </c>
      <c r="N151" s="1407"/>
      <c r="O151" s="6"/>
      <c r="P151" s="6"/>
      <c r="Q151" s="6"/>
      <c r="R151" s="6"/>
      <c r="S151" s="6"/>
      <c r="T151" s="6"/>
      <c r="U151" s="6"/>
      <c r="V151" s="6"/>
      <c r="W151" s="6"/>
      <c r="X151" s="6"/>
      <c r="Y151" s="6"/>
      <c r="Z151" s="6"/>
    </row>
    <row r="152" spans="1:26" ht="15.75" customHeight="1">
      <c r="A152" s="32"/>
      <c r="B152" s="32" t="s">
        <v>148</v>
      </c>
      <c r="C152" s="32" t="s">
        <v>324</v>
      </c>
      <c r="D152" s="32" t="s">
        <v>325</v>
      </c>
      <c r="E152" s="32"/>
      <c r="F152" s="1006"/>
      <c r="G152" s="1403"/>
      <c r="H152" s="1403"/>
      <c r="I152" s="1415">
        <f t="shared" si="47"/>
        <v>0</v>
      </c>
      <c r="J152" s="1403"/>
      <c r="K152" s="1403"/>
      <c r="L152" s="1403"/>
      <c r="M152" s="1415">
        <f t="shared" si="48"/>
        <v>0</v>
      </c>
      <c r="N152" s="1403"/>
      <c r="O152" s="1"/>
      <c r="P152" s="1"/>
      <c r="Q152" s="1"/>
      <c r="R152" s="1"/>
      <c r="S152" s="1"/>
      <c r="T152" s="1"/>
      <c r="U152" s="1"/>
      <c r="V152" s="1"/>
      <c r="W152" s="1"/>
      <c r="X152" s="1"/>
      <c r="Y152" s="1"/>
      <c r="Z152" s="1"/>
    </row>
    <row r="153" spans="1:26" ht="15.75" customHeight="1">
      <c r="A153" s="32"/>
      <c r="B153" s="32" t="s">
        <v>148</v>
      </c>
      <c r="C153" s="32" t="s">
        <v>324</v>
      </c>
      <c r="D153" s="32" t="s">
        <v>326</v>
      </c>
      <c r="E153" s="32"/>
      <c r="F153" s="1006"/>
      <c r="G153" s="1403"/>
      <c r="H153" s="1403"/>
      <c r="I153" s="1415">
        <f t="shared" si="47"/>
        <v>0</v>
      </c>
      <c r="J153" s="1403"/>
      <c r="K153" s="1403"/>
      <c r="L153" s="1403"/>
      <c r="M153" s="1415">
        <f t="shared" si="48"/>
        <v>0</v>
      </c>
      <c r="N153" s="1403"/>
      <c r="O153" s="1"/>
      <c r="P153" s="1"/>
      <c r="Q153" s="1"/>
      <c r="R153" s="1"/>
      <c r="S153" s="1"/>
      <c r="T153" s="1"/>
      <c r="U153" s="1"/>
      <c r="V153" s="1"/>
      <c r="W153" s="1"/>
      <c r="X153" s="1"/>
      <c r="Y153" s="1"/>
      <c r="Z153" s="1"/>
    </row>
    <row r="154" spans="1:26" s="920" customFormat="1" ht="15.75" customHeight="1">
      <c r="A154" s="918"/>
      <c r="B154" s="32" t="s">
        <v>148</v>
      </c>
      <c r="C154" s="32" t="s">
        <v>324</v>
      </c>
      <c r="D154" s="32" t="s">
        <v>327</v>
      </c>
      <c r="E154" s="918"/>
      <c r="F154" s="1007"/>
      <c r="G154" s="1405"/>
      <c r="H154" s="1405"/>
      <c r="I154" s="1415">
        <f t="shared" si="47"/>
        <v>0</v>
      </c>
      <c r="J154" s="1405"/>
      <c r="K154" s="1405"/>
      <c r="L154" s="1405"/>
      <c r="M154" s="1415">
        <f t="shared" si="48"/>
        <v>0</v>
      </c>
      <c r="N154" s="1405"/>
      <c r="O154" s="1"/>
      <c r="P154" s="1"/>
      <c r="Q154" s="1"/>
      <c r="R154" s="1"/>
      <c r="S154" s="1"/>
      <c r="T154" s="1"/>
      <c r="U154" s="1"/>
      <c r="V154" s="1"/>
      <c r="W154" s="1"/>
      <c r="X154" s="1"/>
      <c r="Y154" s="1"/>
      <c r="Z154" s="1"/>
    </row>
    <row r="155" spans="1:26" s="920" customFormat="1" ht="15.75" customHeight="1">
      <c r="A155" s="918"/>
      <c r="B155" s="32" t="s">
        <v>148</v>
      </c>
      <c r="C155" s="32" t="s">
        <v>324</v>
      </c>
      <c r="D155" s="973" t="s">
        <v>318</v>
      </c>
      <c r="E155" s="918"/>
      <c r="F155" s="1007"/>
      <c r="G155" s="1405"/>
      <c r="H155" s="1405"/>
      <c r="I155" s="1415">
        <f t="shared" si="47"/>
        <v>0</v>
      </c>
      <c r="J155" s="1405"/>
      <c r="K155" s="1405"/>
      <c r="L155" s="1405"/>
      <c r="M155" s="1415">
        <f t="shared" si="48"/>
        <v>0</v>
      </c>
      <c r="N155" s="1405"/>
      <c r="O155" s="1"/>
      <c r="P155" s="1"/>
      <c r="Q155" s="1"/>
      <c r="R155" s="1"/>
      <c r="S155" s="1"/>
      <c r="T155" s="1"/>
      <c r="U155" s="1"/>
      <c r="V155" s="1"/>
      <c r="W155" s="1"/>
      <c r="X155" s="1"/>
      <c r="Y155" s="1"/>
      <c r="Z155" s="1"/>
    </row>
    <row r="156" spans="1:26" s="920" customFormat="1" ht="15.75" customHeight="1">
      <c r="A156" s="918"/>
      <c r="B156" s="32" t="s">
        <v>148</v>
      </c>
      <c r="C156" s="32" t="s">
        <v>324</v>
      </c>
      <c r="D156" s="973" t="s">
        <v>318</v>
      </c>
      <c r="E156" s="918"/>
      <c r="F156" s="1007"/>
      <c r="G156" s="1405"/>
      <c r="H156" s="1405"/>
      <c r="I156" s="1415">
        <f t="shared" si="47"/>
        <v>0</v>
      </c>
      <c r="J156" s="1405"/>
      <c r="K156" s="1405"/>
      <c r="L156" s="1405"/>
      <c r="M156" s="1415">
        <f t="shared" si="48"/>
        <v>0</v>
      </c>
      <c r="N156" s="1405"/>
      <c r="O156" s="1"/>
      <c r="P156" s="1"/>
      <c r="Q156" s="1"/>
      <c r="R156" s="1"/>
      <c r="S156" s="1"/>
      <c r="T156" s="1"/>
      <c r="U156" s="1"/>
      <c r="V156" s="1"/>
      <c r="W156" s="1"/>
      <c r="X156" s="1"/>
      <c r="Y156" s="1"/>
      <c r="Z156" s="1"/>
    </row>
    <row r="157" spans="1:26" s="920" customFormat="1" ht="15.75" customHeight="1">
      <c r="A157" s="918"/>
      <c r="B157" s="32" t="s">
        <v>148</v>
      </c>
      <c r="C157" s="32" t="s">
        <v>324</v>
      </c>
      <c r="D157" s="973" t="s">
        <v>318</v>
      </c>
      <c r="E157" s="918"/>
      <c r="F157" s="1007"/>
      <c r="G157" s="1405"/>
      <c r="H157" s="1405"/>
      <c r="I157" s="1415">
        <f t="shared" si="47"/>
        <v>0</v>
      </c>
      <c r="J157" s="1405"/>
      <c r="K157" s="1405"/>
      <c r="L157" s="1405"/>
      <c r="M157" s="1415">
        <f t="shared" si="48"/>
        <v>0</v>
      </c>
      <c r="N157" s="1405"/>
      <c r="O157" s="1"/>
      <c r="P157" s="1"/>
      <c r="Q157" s="1"/>
      <c r="R157" s="1"/>
      <c r="S157" s="1"/>
      <c r="T157" s="1"/>
      <c r="U157" s="1"/>
      <c r="V157" s="1"/>
      <c r="W157" s="1"/>
      <c r="X157" s="1"/>
      <c r="Y157" s="1"/>
      <c r="Z157" s="1"/>
    </row>
    <row r="158" spans="1:26" s="920" customFormat="1" ht="15.75" customHeight="1">
      <c r="A158" s="918"/>
      <c r="B158" s="32" t="s">
        <v>148</v>
      </c>
      <c r="C158" s="32" t="s">
        <v>324</v>
      </c>
      <c r="D158" s="973" t="s">
        <v>318</v>
      </c>
      <c r="E158" s="918"/>
      <c r="F158" s="1007"/>
      <c r="G158" s="1405"/>
      <c r="H158" s="1405"/>
      <c r="I158" s="1415">
        <f t="shared" si="47"/>
        <v>0</v>
      </c>
      <c r="J158" s="1405"/>
      <c r="K158" s="1405"/>
      <c r="L158" s="1405"/>
      <c r="M158" s="1415">
        <f t="shared" si="48"/>
        <v>0</v>
      </c>
      <c r="N158" s="1405"/>
      <c r="O158" s="1"/>
      <c r="P158" s="1"/>
      <c r="Q158" s="1"/>
      <c r="R158" s="1"/>
      <c r="S158" s="1"/>
      <c r="T158" s="1"/>
      <c r="U158" s="1"/>
      <c r="V158" s="1"/>
      <c r="W158" s="1"/>
      <c r="X158" s="1"/>
      <c r="Y158" s="1"/>
      <c r="Z158" s="1"/>
    </row>
    <row r="159" spans="1:26" ht="15.75" customHeight="1">
      <c r="A159" s="32"/>
      <c r="B159" s="32" t="s">
        <v>148</v>
      </c>
      <c r="C159" s="32" t="s">
        <v>324</v>
      </c>
      <c r="D159" s="973" t="s">
        <v>318</v>
      </c>
      <c r="E159" s="32"/>
      <c r="F159" s="1006"/>
      <c r="G159" s="1403"/>
      <c r="H159" s="1403"/>
      <c r="I159" s="1415">
        <f t="shared" si="47"/>
        <v>0</v>
      </c>
      <c r="J159" s="1403"/>
      <c r="K159" s="1403"/>
      <c r="L159" s="1403"/>
      <c r="M159" s="1415">
        <f t="shared" si="48"/>
        <v>0</v>
      </c>
      <c r="N159" s="1403"/>
      <c r="O159" s="1"/>
      <c r="P159" s="1"/>
      <c r="Q159" s="1"/>
      <c r="R159" s="1"/>
      <c r="S159" s="1"/>
      <c r="T159" s="1"/>
      <c r="U159" s="1"/>
      <c r="V159" s="1"/>
      <c r="W159" s="1"/>
      <c r="X159" s="1"/>
      <c r="Y159" s="1"/>
      <c r="Z159" s="1"/>
    </row>
    <row r="160" spans="1:26" s="1043" customFormat="1" ht="15.75" customHeight="1">
      <c r="A160" s="1008"/>
      <c r="B160" s="1008" t="s">
        <v>148</v>
      </c>
      <c r="C160" s="1008" t="s">
        <v>324</v>
      </c>
      <c r="D160" s="1008"/>
      <c r="E160" s="1008"/>
      <c r="F160" s="1008"/>
      <c r="G160" s="1406">
        <f t="shared" ref="G160:N160" si="49">SUM(G152:G159)</f>
        <v>0</v>
      </c>
      <c r="H160" s="1406">
        <f t="shared" si="49"/>
        <v>0</v>
      </c>
      <c r="I160" s="1406">
        <f>SUM(I152:I159)</f>
        <v>0</v>
      </c>
      <c r="J160" s="1406">
        <f t="shared" si="49"/>
        <v>0</v>
      </c>
      <c r="K160" s="1406">
        <f t="shared" si="49"/>
        <v>0</v>
      </c>
      <c r="L160" s="1406">
        <f t="shared" si="49"/>
        <v>0</v>
      </c>
      <c r="M160" s="1406">
        <f>SUM(M152:M159)</f>
        <v>0</v>
      </c>
      <c r="N160" s="1406">
        <f t="shared" si="49"/>
        <v>0</v>
      </c>
      <c r="O160" s="1005"/>
      <c r="P160" s="1005"/>
      <c r="Q160" s="1005"/>
      <c r="R160" s="1005"/>
      <c r="S160" s="1005"/>
      <c r="T160" s="1005"/>
      <c r="U160" s="1005"/>
      <c r="V160" s="1005"/>
      <c r="W160" s="1005"/>
      <c r="X160" s="1005"/>
      <c r="Y160" s="1005"/>
      <c r="Z160" s="1005"/>
    </row>
    <row r="161" spans="1:26" ht="15.75" customHeight="1">
      <c r="A161" s="32"/>
      <c r="B161" s="32" t="s">
        <v>148</v>
      </c>
      <c r="C161" s="32" t="s">
        <v>328</v>
      </c>
      <c r="D161" s="32" t="s">
        <v>329</v>
      </c>
      <c r="E161" s="32"/>
      <c r="F161" s="1006"/>
      <c r="G161" s="1403"/>
      <c r="H161" s="1403"/>
      <c r="I161" s="1415">
        <f>SUM(G161:H161)</f>
        <v>0</v>
      </c>
      <c r="J161" s="1403"/>
      <c r="K161" s="1403"/>
      <c r="L161" s="1403"/>
      <c r="M161" s="1415">
        <f t="shared" ref="M161:M167" si="50">SUM(K161:L161)</f>
        <v>0</v>
      </c>
      <c r="N161" s="1403"/>
      <c r="O161" s="1"/>
      <c r="P161" s="1"/>
      <c r="Q161" s="1"/>
      <c r="R161" s="1"/>
      <c r="S161" s="1"/>
      <c r="T161" s="1"/>
      <c r="U161" s="1"/>
      <c r="V161" s="1"/>
      <c r="W161" s="1"/>
      <c r="X161" s="1"/>
      <c r="Y161" s="1"/>
      <c r="Z161" s="1"/>
    </row>
    <row r="162" spans="1:26" s="920" customFormat="1" ht="15.75" customHeight="1">
      <c r="A162" s="918"/>
      <c r="B162" s="32" t="s">
        <v>148</v>
      </c>
      <c r="C162" s="32" t="s">
        <v>328</v>
      </c>
      <c r="D162" s="976" t="s">
        <v>318</v>
      </c>
      <c r="E162" s="918"/>
      <c r="F162" s="1007"/>
      <c r="G162" s="1405"/>
      <c r="H162" s="1405"/>
      <c r="I162" s="1415">
        <f t="shared" ref="I162:I166" si="51">SUM(G162:H162)</f>
        <v>0</v>
      </c>
      <c r="J162" s="1405"/>
      <c r="K162" s="1405"/>
      <c r="L162" s="1405"/>
      <c r="M162" s="1415">
        <f t="shared" si="50"/>
        <v>0</v>
      </c>
      <c r="N162" s="1405"/>
      <c r="O162" s="1"/>
      <c r="P162" s="1"/>
      <c r="Q162" s="1"/>
      <c r="R162" s="1"/>
      <c r="S162" s="1"/>
      <c r="T162" s="1"/>
      <c r="U162" s="1"/>
      <c r="V162" s="1"/>
      <c r="W162" s="1"/>
      <c r="X162" s="1"/>
      <c r="Y162" s="1"/>
      <c r="Z162" s="1"/>
    </row>
    <row r="163" spans="1:26" s="920" customFormat="1" ht="15.75" customHeight="1">
      <c r="A163" s="918"/>
      <c r="B163" s="32" t="s">
        <v>148</v>
      </c>
      <c r="C163" s="32" t="s">
        <v>328</v>
      </c>
      <c r="D163" s="976" t="s">
        <v>318</v>
      </c>
      <c r="E163" s="918"/>
      <c r="F163" s="1007"/>
      <c r="G163" s="1405"/>
      <c r="H163" s="1405"/>
      <c r="I163" s="1415">
        <f t="shared" si="51"/>
        <v>0</v>
      </c>
      <c r="J163" s="1405"/>
      <c r="K163" s="1405"/>
      <c r="L163" s="1405"/>
      <c r="M163" s="1415">
        <f t="shared" si="50"/>
        <v>0</v>
      </c>
      <c r="N163" s="1405"/>
      <c r="O163" s="1"/>
      <c r="P163" s="1"/>
      <c r="Q163" s="1"/>
      <c r="R163" s="1"/>
      <c r="S163" s="1"/>
      <c r="T163" s="1"/>
      <c r="U163" s="1"/>
      <c r="V163" s="1"/>
      <c r="W163" s="1"/>
      <c r="X163" s="1"/>
      <c r="Y163" s="1"/>
      <c r="Z163" s="1"/>
    </row>
    <row r="164" spans="1:26" s="920" customFormat="1" ht="15.75" customHeight="1">
      <c r="A164" s="918"/>
      <c r="B164" s="32" t="s">
        <v>148</v>
      </c>
      <c r="C164" s="32" t="s">
        <v>328</v>
      </c>
      <c r="D164" s="976" t="s">
        <v>318</v>
      </c>
      <c r="E164" s="918"/>
      <c r="F164" s="1007"/>
      <c r="G164" s="1405"/>
      <c r="H164" s="1405"/>
      <c r="I164" s="1415">
        <f t="shared" si="51"/>
        <v>0</v>
      </c>
      <c r="J164" s="1405"/>
      <c r="K164" s="1405"/>
      <c r="L164" s="1405"/>
      <c r="M164" s="1415">
        <f t="shared" si="50"/>
        <v>0</v>
      </c>
      <c r="N164" s="1405"/>
      <c r="O164" s="1"/>
      <c r="P164" s="1"/>
      <c r="Q164" s="1"/>
      <c r="R164" s="1"/>
      <c r="S164" s="1"/>
      <c r="T164" s="1"/>
      <c r="U164" s="1"/>
      <c r="V164" s="1"/>
      <c r="W164" s="1"/>
      <c r="X164" s="1"/>
      <c r="Y164" s="1"/>
      <c r="Z164" s="1"/>
    </row>
    <row r="165" spans="1:26" s="920" customFormat="1" ht="15.75" customHeight="1">
      <c r="A165" s="918"/>
      <c r="B165" s="32" t="s">
        <v>148</v>
      </c>
      <c r="C165" s="32" t="s">
        <v>328</v>
      </c>
      <c r="D165" s="976" t="s">
        <v>318</v>
      </c>
      <c r="E165" s="918"/>
      <c r="F165" s="1007"/>
      <c r="G165" s="1405"/>
      <c r="H165" s="1405"/>
      <c r="I165" s="1415">
        <f t="shared" si="51"/>
        <v>0</v>
      </c>
      <c r="J165" s="1405"/>
      <c r="K165" s="1405"/>
      <c r="L165" s="1405"/>
      <c r="M165" s="1415">
        <f t="shared" si="50"/>
        <v>0</v>
      </c>
      <c r="N165" s="1405"/>
      <c r="O165" s="1"/>
      <c r="P165" s="1"/>
      <c r="Q165" s="1"/>
      <c r="R165" s="1"/>
      <c r="S165" s="1"/>
      <c r="T165" s="1"/>
      <c r="U165" s="1"/>
      <c r="V165" s="1"/>
      <c r="W165" s="1"/>
      <c r="X165" s="1"/>
      <c r="Y165" s="1"/>
      <c r="Z165" s="1"/>
    </row>
    <row r="166" spans="1:26" s="920" customFormat="1" ht="15.75" customHeight="1">
      <c r="A166" s="918"/>
      <c r="B166" s="32" t="s">
        <v>148</v>
      </c>
      <c r="C166" s="32" t="s">
        <v>328</v>
      </c>
      <c r="D166" s="976" t="s">
        <v>318</v>
      </c>
      <c r="E166" s="918"/>
      <c r="F166" s="1007"/>
      <c r="G166" s="1405"/>
      <c r="H166" s="1405"/>
      <c r="I166" s="1415">
        <f t="shared" si="51"/>
        <v>0</v>
      </c>
      <c r="J166" s="1405"/>
      <c r="K166" s="1405"/>
      <c r="L166" s="1405"/>
      <c r="M166" s="1415">
        <f>SUM(K166:L166)</f>
        <v>0</v>
      </c>
      <c r="N166" s="1405"/>
      <c r="O166" s="1"/>
      <c r="P166" s="1"/>
      <c r="Q166" s="1"/>
      <c r="R166" s="1"/>
      <c r="S166" s="1"/>
      <c r="T166" s="1"/>
      <c r="U166" s="1"/>
      <c r="V166" s="1"/>
      <c r="W166" s="1"/>
      <c r="X166" s="1"/>
      <c r="Y166" s="1"/>
      <c r="Z166" s="1"/>
    </row>
    <row r="167" spans="1:26" ht="15.75" customHeight="1">
      <c r="A167" s="32"/>
      <c r="B167" s="32" t="s">
        <v>148</v>
      </c>
      <c r="C167" s="32" t="s">
        <v>328</v>
      </c>
      <c r="D167" s="976" t="s">
        <v>318</v>
      </c>
      <c r="E167" s="32"/>
      <c r="F167" s="1006"/>
      <c r="G167" s="1403"/>
      <c r="H167" s="1403"/>
      <c r="I167" s="1415">
        <f t="shared" ref="I167" si="52">SUM(G167:H167)</f>
        <v>0</v>
      </c>
      <c r="J167" s="1403"/>
      <c r="K167" s="1403"/>
      <c r="L167" s="1403"/>
      <c r="M167" s="1415">
        <f t="shared" si="50"/>
        <v>0</v>
      </c>
      <c r="N167" s="1403"/>
      <c r="O167" s="1"/>
      <c r="P167" s="1"/>
      <c r="Q167" s="1"/>
      <c r="R167" s="1"/>
      <c r="S167" s="1"/>
      <c r="T167" s="1"/>
      <c r="U167" s="1"/>
      <c r="V167" s="1"/>
      <c r="W167" s="1"/>
      <c r="X167" s="1"/>
      <c r="Y167" s="1"/>
      <c r="Z167" s="1"/>
    </row>
    <row r="168" spans="1:26" s="1043" customFormat="1" ht="15.75" customHeight="1">
      <c r="A168" s="1008"/>
      <c r="B168" s="1008" t="s">
        <v>148</v>
      </c>
      <c r="C168" s="1008" t="s">
        <v>328</v>
      </c>
      <c r="D168" s="1008"/>
      <c r="E168" s="1008"/>
      <c r="F168" s="1008"/>
      <c r="G168" s="1406">
        <f t="shared" ref="G168:N168" si="53">SUM(G161:G167)</f>
        <v>0</v>
      </c>
      <c r="H168" s="1406">
        <f t="shared" si="53"/>
        <v>0</v>
      </c>
      <c r="I168" s="1406">
        <f>SUM(I161:I167)</f>
        <v>0</v>
      </c>
      <c r="J168" s="1406">
        <f t="shared" si="53"/>
        <v>0</v>
      </c>
      <c r="K168" s="1406">
        <f t="shared" si="53"/>
        <v>0</v>
      </c>
      <c r="L168" s="1406">
        <f t="shared" si="53"/>
        <v>0</v>
      </c>
      <c r="M168" s="1406">
        <f>SUM(M161:M167)</f>
        <v>0</v>
      </c>
      <c r="N168" s="1406">
        <f t="shared" si="53"/>
        <v>0</v>
      </c>
      <c r="O168" s="1005"/>
      <c r="P168" s="1005"/>
      <c r="Q168" s="1005"/>
      <c r="R168" s="1005"/>
      <c r="S168" s="1005"/>
      <c r="T168" s="1005"/>
      <c r="U168" s="1005"/>
      <c r="V168" s="1005"/>
      <c r="W168" s="1005"/>
      <c r="X168" s="1005"/>
      <c r="Y168" s="1005"/>
      <c r="Z168" s="1005"/>
    </row>
    <row r="169" spans="1:26" ht="15.75" customHeight="1">
      <c r="A169" s="36"/>
      <c r="B169" s="36" t="s">
        <v>148</v>
      </c>
      <c r="C169" s="36" t="s">
        <v>330</v>
      </c>
      <c r="D169" s="36"/>
      <c r="E169" s="36"/>
      <c r="F169" s="1010"/>
      <c r="G169" s="1409"/>
      <c r="H169" s="1409"/>
      <c r="I169" s="1431">
        <f>SUM(G169:H169)</f>
        <v>0</v>
      </c>
      <c r="J169" s="1409"/>
      <c r="K169" s="1409"/>
      <c r="L169" s="1409"/>
      <c r="M169" s="1431">
        <f>SUM(K169:L169)</f>
        <v>0</v>
      </c>
      <c r="N169" s="1409"/>
      <c r="O169" s="6"/>
      <c r="P169" s="6"/>
      <c r="Q169" s="6"/>
      <c r="R169" s="6"/>
      <c r="S169" s="6"/>
      <c r="T169" s="6"/>
      <c r="U169" s="6"/>
      <c r="V169" s="6"/>
      <c r="W169" s="6"/>
      <c r="X169" s="6"/>
      <c r="Y169" s="6"/>
      <c r="Z169" s="6"/>
    </row>
    <row r="170" spans="1:26" s="1043" customFormat="1" ht="15.75" customHeight="1">
      <c r="A170" s="1016"/>
      <c r="B170" s="1018" t="s">
        <v>331</v>
      </c>
      <c r="C170" s="1016"/>
      <c r="D170" s="1016"/>
      <c r="E170" s="1016"/>
      <c r="F170" s="1016"/>
      <c r="G170" s="1432">
        <f>G138+G144+G150+G151+G160+G168+G169</f>
        <v>0</v>
      </c>
      <c r="H170" s="1432">
        <f>H138+H144+H150+H151+H160+H168+H169</f>
        <v>0</v>
      </c>
      <c r="I170" s="1433">
        <f>SUM(G170:H170)</f>
        <v>0</v>
      </c>
      <c r="J170" s="1432">
        <f>J138+J144+J150+J151+J160+J168+J169</f>
        <v>0</v>
      </c>
      <c r="K170" s="1432">
        <f>K138+K144+K150+K151+K160+K168+K169</f>
        <v>0</v>
      </c>
      <c r="L170" s="1432">
        <f>L138+L144+L150+L151+L160+L168+L169</f>
        <v>0</v>
      </c>
      <c r="M170" s="1433">
        <f>SUM(K170:L170)</f>
        <v>0</v>
      </c>
      <c r="N170" s="1432">
        <f>N138+N144+N150+N151+N160+N168+N169</f>
        <v>0</v>
      </c>
      <c r="O170" s="1003"/>
      <c r="P170" s="1003"/>
      <c r="Q170" s="1003"/>
      <c r="R170" s="1003"/>
      <c r="S170" s="1003"/>
      <c r="T170" s="1003"/>
      <c r="U170" s="1003"/>
      <c r="V170" s="1003"/>
      <c r="W170" s="1003"/>
      <c r="X170" s="1003"/>
      <c r="Y170" s="1003"/>
      <c r="Z170" s="1003"/>
    </row>
    <row r="171" spans="1:26" s="1043" customFormat="1" ht="15.75" customHeight="1">
      <c r="A171" s="1003"/>
      <c r="B171" s="1003"/>
      <c r="C171" s="1003"/>
      <c r="D171" s="1003"/>
      <c r="E171" s="1003"/>
      <c r="F171" s="1003"/>
      <c r="G171" s="1413"/>
      <c r="H171" s="1413"/>
      <c r="I171" s="1413"/>
      <c r="J171" s="1413"/>
      <c r="K171" s="1413"/>
      <c r="L171" s="1413"/>
      <c r="M171" s="1413"/>
      <c r="N171" s="1413"/>
      <c r="O171" s="1003"/>
      <c r="P171" s="1003"/>
      <c r="Q171" s="1003"/>
      <c r="R171" s="1003"/>
      <c r="S171" s="1003"/>
      <c r="T171" s="1003"/>
      <c r="U171" s="1003"/>
      <c r="V171" s="1003"/>
      <c r="W171" s="1003"/>
      <c r="X171" s="1003"/>
      <c r="Y171" s="1003"/>
      <c r="Z171" s="1003"/>
    </row>
    <row r="172" spans="1:26" ht="15.75" customHeight="1">
      <c r="A172" s="32"/>
      <c r="B172" s="32" t="s">
        <v>150</v>
      </c>
      <c r="C172" s="32" t="s">
        <v>332</v>
      </c>
      <c r="D172" s="32" t="s">
        <v>333</v>
      </c>
      <c r="E172" s="32"/>
      <c r="F172" s="1006"/>
      <c r="G172" s="1403"/>
      <c r="H172" s="1403"/>
      <c r="I172" s="1415">
        <f t="shared" ref="I172:I179" si="54">SUM(G172:H172)</f>
        <v>0</v>
      </c>
      <c r="J172" s="1403"/>
      <c r="K172" s="1403"/>
      <c r="L172" s="1403"/>
      <c r="M172" s="1415">
        <f t="shared" ref="M172:M178" si="55">SUM(K172:L172)</f>
        <v>0</v>
      </c>
      <c r="N172" s="1403"/>
      <c r="O172" s="1"/>
      <c r="P172" s="1"/>
      <c r="Q172" s="1"/>
      <c r="R172" s="1"/>
      <c r="S172" s="1"/>
      <c r="T172" s="1"/>
      <c r="U172" s="1"/>
      <c r="V172" s="1"/>
      <c r="W172" s="1"/>
      <c r="X172" s="1"/>
      <c r="Y172" s="1"/>
      <c r="Z172" s="1"/>
    </row>
    <row r="173" spans="1:26" ht="15.75" customHeight="1">
      <c r="A173" s="32"/>
      <c r="B173" s="32" t="s">
        <v>150</v>
      </c>
      <c r="C173" s="32" t="s">
        <v>332</v>
      </c>
      <c r="D173" s="32" t="s">
        <v>334</v>
      </c>
      <c r="E173" s="32"/>
      <c r="F173" s="1006"/>
      <c r="G173" s="1403"/>
      <c r="H173" s="1403"/>
      <c r="I173" s="1415">
        <f t="shared" si="54"/>
        <v>0</v>
      </c>
      <c r="J173" s="1403"/>
      <c r="K173" s="1403"/>
      <c r="L173" s="1403"/>
      <c r="M173" s="1415">
        <f t="shared" si="55"/>
        <v>0</v>
      </c>
      <c r="N173" s="1403"/>
      <c r="O173" s="1"/>
      <c r="P173" s="1"/>
      <c r="Q173" s="1"/>
      <c r="R173" s="1"/>
      <c r="S173" s="1"/>
      <c r="T173" s="1"/>
      <c r="U173" s="1"/>
      <c r="V173" s="1"/>
      <c r="W173" s="1"/>
      <c r="X173" s="1"/>
      <c r="Y173" s="1"/>
      <c r="Z173" s="1"/>
    </row>
    <row r="174" spans="1:26" ht="15.75" customHeight="1">
      <c r="A174" s="32"/>
      <c r="B174" s="32" t="s">
        <v>150</v>
      </c>
      <c r="C174" s="32" t="s">
        <v>332</v>
      </c>
      <c r="D174" s="32" t="s">
        <v>335</v>
      </c>
      <c r="E174" s="32"/>
      <c r="F174" s="1006"/>
      <c r="G174" s="1403"/>
      <c r="H174" s="1403"/>
      <c r="I174" s="1415">
        <f t="shared" si="54"/>
        <v>0</v>
      </c>
      <c r="J174" s="1403"/>
      <c r="K174" s="1403"/>
      <c r="L174" s="1403"/>
      <c r="M174" s="1415">
        <f t="shared" si="55"/>
        <v>0</v>
      </c>
      <c r="N174" s="1403"/>
      <c r="O174" s="1"/>
      <c r="P174" s="1"/>
      <c r="Q174" s="1"/>
      <c r="R174" s="1"/>
      <c r="S174" s="1" t="s">
        <v>336</v>
      </c>
      <c r="T174" s="1"/>
      <c r="U174" s="1"/>
      <c r="V174" s="1"/>
      <c r="W174" s="1"/>
      <c r="X174" s="1"/>
      <c r="Y174" s="1"/>
      <c r="Z174" s="1"/>
    </row>
    <row r="175" spans="1:26" ht="15.75" customHeight="1">
      <c r="A175" s="32"/>
      <c r="B175" s="32" t="s">
        <v>150</v>
      </c>
      <c r="C175" s="32" t="s">
        <v>332</v>
      </c>
      <c r="D175" s="32" t="s">
        <v>2720</v>
      </c>
      <c r="E175" s="32"/>
      <c r="F175" s="1006"/>
      <c r="G175" s="1403"/>
      <c r="H175" s="1403"/>
      <c r="I175" s="1415">
        <f t="shared" si="54"/>
        <v>0</v>
      </c>
      <c r="J175" s="1403"/>
      <c r="K175" s="1403"/>
      <c r="L175" s="1403"/>
      <c r="M175" s="1415">
        <f t="shared" si="55"/>
        <v>0</v>
      </c>
      <c r="N175" s="1403"/>
      <c r="O175" s="1"/>
      <c r="P175" s="1"/>
      <c r="Q175" s="1"/>
      <c r="R175" s="1"/>
      <c r="S175" s="1" t="s">
        <v>337</v>
      </c>
      <c r="T175" s="1"/>
      <c r="U175" s="1"/>
      <c r="V175" s="1"/>
      <c r="W175" s="1"/>
      <c r="X175" s="1"/>
      <c r="Y175" s="1"/>
      <c r="Z175" s="1"/>
    </row>
    <row r="176" spans="1:26" ht="45">
      <c r="A176" s="32"/>
      <c r="B176" s="32" t="s">
        <v>150</v>
      </c>
      <c r="C176" s="32" t="s">
        <v>332</v>
      </c>
      <c r="D176" s="33" t="s">
        <v>338</v>
      </c>
      <c r="E176" s="33"/>
      <c r="F176" s="1006"/>
      <c r="G176" s="1403"/>
      <c r="H176" s="1403"/>
      <c r="I176" s="1415">
        <f t="shared" si="54"/>
        <v>0</v>
      </c>
      <c r="J176" s="1403"/>
      <c r="K176" s="1403"/>
      <c r="L176" s="1403"/>
      <c r="M176" s="1415">
        <f t="shared" si="55"/>
        <v>0</v>
      </c>
      <c r="N176" s="1403"/>
      <c r="O176" s="1"/>
      <c r="P176" s="1"/>
      <c r="Q176" s="1"/>
      <c r="R176" s="1"/>
      <c r="S176" s="1" t="s">
        <v>339</v>
      </c>
      <c r="T176" s="1"/>
      <c r="U176" s="1"/>
      <c r="V176" s="1"/>
      <c r="W176" s="1"/>
      <c r="X176" s="1"/>
      <c r="Y176" s="1"/>
      <c r="Z176" s="1"/>
    </row>
    <row r="177" spans="1:26" s="920" customFormat="1">
      <c r="A177" s="918"/>
      <c r="B177" s="32" t="s">
        <v>150</v>
      </c>
      <c r="C177" s="32" t="s">
        <v>332</v>
      </c>
      <c r="D177" s="977" t="s">
        <v>318</v>
      </c>
      <c r="E177" s="925"/>
      <c r="F177" s="1007"/>
      <c r="G177" s="1405"/>
      <c r="H177" s="1405"/>
      <c r="I177" s="1415">
        <f t="shared" si="54"/>
        <v>0</v>
      </c>
      <c r="J177" s="1405"/>
      <c r="K177" s="1405"/>
      <c r="L177" s="1405"/>
      <c r="M177" s="1415">
        <f t="shared" si="55"/>
        <v>0</v>
      </c>
      <c r="N177" s="1405"/>
      <c r="O177" s="1"/>
      <c r="P177" s="1"/>
      <c r="Q177" s="1"/>
      <c r="R177" s="1"/>
      <c r="S177" s="1"/>
      <c r="T177" s="1"/>
      <c r="U177" s="1"/>
      <c r="V177" s="1"/>
      <c r="W177" s="1"/>
      <c r="X177" s="1"/>
      <c r="Y177" s="1"/>
      <c r="Z177" s="1"/>
    </row>
    <row r="178" spans="1:26" s="920" customFormat="1">
      <c r="A178" s="918"/>
      <c r="B178" s="32" t="s">
        <v>150</v>
      </c>
      <c r="C178" s="32" t="s">
        <v>332</v>
      </c>
      <c r="D178" s="977" t="s">
        <v>318</v>
      </c>
      <c r="E178" s="925"/>
      <c r="F178" s="1007"/>
      <c r="G178" s="1405"/>
      <c r="H178" s="1405"/>
      <c r="I178" s="1415">
        <f>SUM(G178:H178)</f>
        <v>0</v>
      </c>
      <c r="J178" s="1405"/>
      <c r="K178" s="1405"/>
      <c r="L178" s="1405"/>
      <c r="M178" s="1415">
        <f t="shared" si="55"/>
        <v>0</v>
      </c>
      <c r="N178" s="1405"/>
      <c r="O178" s="1"/>
      <c r="P178" s="1"/>
      <c r="Q178" s="1"/>
      <c r="R178" s="1"/>
      <c r="S178" s="1"/>
      <c r="T178" s="1"/>
      <c r="U178" s="1"/>
      <c r="V178" s="1"/>
      <c r="W178" s="1"/>
      <c r="X178" s="1"/>
      <c r="Y178" s="1"/>
      <c r="Z178" s="1"/>
    </row>
    <row r="179" spans="1:26">
      <c r="A179" s="32"/>
      <c r="B179" s="32" t="s">
        <v>150</v>
      </c>
      <c r="C179" s="32" t="s">
        <v>332</v>
      </c>
      <c r="D179" s="977" t="s">
        <v>318</v>
      </c>
      <c r="E179" s="33"/>
      <c r="F179" s="1006"/>
      <c r="G179" s="1403"/>
      <c r="H179" s="1403"/>
      <c r="I179" s="1415">
        <f t="shared" si="54"/>
        <v>0</v>
      </c>
      <c r="J179" s="1403"/>
      <c r="K179" s="1403"/>
      <c r="L179" s="1403"/>
      <c r="M179" s="1415">
        <f>SUM(K179:L179)</f>
        <v>0</v>
      </c>
      <c r="N179" s="1403"/>
      <c r="O179" s="1"/>
      <c r="P179" s="1"/>
      <c r="Q179" s="1"/>
      <c r="R179" s="1"/>
      <c r="S179" s="1"/>
      <c r="T179" s="1"/>
      <c r="U179" s="1"/>
      <c r="V179" s="1"/>
      <c r="W179" s="1"/>
      <c r="X179" s="1"/>
      <c r="Y179" s="1"/>
      <c r="Z179" s="1"/>
    </row>
    <row r="180" spans="1:26" s="1043" customFormat="1" ht="15.75" customHeight="1">
      <c r="A180" s="1008"/>
      <c r="B180" s="1008" t="s">
        <v>150</v>
      </c>
      <c r="C180" s="1008" t="s">
        <v>332</v>
      </c>
      <c r="D180" s="1055"/>
      <c r="E180" s="1055"/>
      <c r="F180" s="1008"/>
      <c r="G180" s="1406">
        <f t="shared" ref="G180:N180" si="56">SUM(G172:G179)</f>
        <v>0</v>
      </c>
      <c r="H180" s="1406">
        <f t="shared" si="56"/>
        <v>0</v>
      </c>
      <c r="I180" s="1406">
        <f t="shared" si="56"/>
        <v>0</v>
      </c>
      <c r="J180" s="1406">
        <f t="shared" si="56"/>
        <v>0</v>
      </c>
      <c r="K180" s="1406">
        <f t="shared" si="56"/>
        <v>0</v>
      </c>
      <c r="L180" s="1406">
        <f t="shared" si="56"/>
        <v>0</v>
      </c>
      <c r="M180" s="1406">
        <f t="shared" si="56"/>
        <v>0</v>
      </c>
      <c r="N180" s="1406">
        <f t="shared" si="56"/>
        <v>0</v>
      </c>
      <c r="O180" s="1005"/>
      <c r="P180" s="1005"/>
      <c r="Q180" s="1005"/>
      <c r="R180" s="1005"/>
      <c r="S180" s="1005"/>
      <c r="T180" s="1005"/>
      <c r="U180" s="1005"/>
      <c r="V180" s="1005"/>
      <c r="W180" s="1005"/>
      <c r="X180" s="1005"/>
      <c r="Y180" s="1005"/>
      <c r="Z180" s="1005"/>
    </row>
    <row r="181" spans="1:26" ht="15.75" customHeight="1">
      <c r="A181" s="36"/>
      <c r="B181" s="36" t="s">
        <v>150</v>
      </c>
      <c r="C181" s="36" t="s">
        <v>332</v>
      </c>
      <c r="D181" s="44" t="s">
        <v>340</v>
      </c>
      <c r="E181" s="44"/>
      <c r="F181" s="1010"/>
      <c r="G181" s="1429"/>
      <c r="H181" s="1429"/>
      <c r="I181" s="1428">
        <f>SUM(G181:H181)</f>
        <v>0</v>
      </c>
      <c r="J181" s="1429"/>
      <c r="K181" s="1429"/>
      <c r="L181" s="1429"/>
      <c r="M181" s="1428">
        <f>SUM(K181:L181)</f>
        <v>0</v>
      </c>
      <c r="N181" s="1429"/>
      <c r="O181" s="6"/>
      <c r="P181" s="6"/>
      <c r="Q181" s="6"/>
      <c r="R181" s="6"/>
      <c r="S181" s="6"/>
      <c r="T181" s="6"/>
      <c r="U181" s="6"/>
      <c r="V181" s="6"/>
      <c r="W181" s="6"/>
      <c r="X181" s="6"/>
      <c r="Y181" s="6"/>
      <c r="Z181" s="6"/>
    </row>
    <row r="182" spans="1:26" ht="12" customHeight="1">
      <c r="A182" s="37"/>
      <c r="B182" s="32" t="s">
        <v>150</v>
      </c>
      <c r="C182" s="37" t="s">
        <v>341</v>
      </c>
      <c r="D182" s="45" t="s">
        <v>342</v>
      </c>
      <c r="E182" s="45"/>
      <c r="F182" s="1012"/>
      <c r="G182" s="1414"/>
      <c r="H182" s="1414"/>
      <c r="I182" s="1415">
        <f t="shared" ref="I182:I189" si="57">SUM(G182:H182)</f>
        <v>0</v>
      </c>
      <c r="J182" s="1403"/>
      <c r="K182" s="1414"/>
      <c r="L182" s="1414"/>
      <c r="M182" s="1415">
        <f t="shared" ref="M182:M189" si="58">SUM(K182:L182)</f>
        <v>0</v>
      </c>
      <c r="N182" s="1403"/>
      <c r="O182" s="25"/>
      <c r="P182" s="25"/>
      <c r="Q182" s="25"/>
      <c r="R182" s="25"/>
      <c r="S182" s="46"/>
      <c r="T182" s="25"/>
      <c r="U182" s="25"/>
      <c r="V182" s="25"/>
      <c r="W182" s="25"/>
      <c r="X182" s="25"/>
      <c r="Y182" s="25"/>
      <c r="Z182" s="25"/>
    </row>
    <row r="183" spans="1:26" ht="15.75" customHeight="1">
      <c r="A183" s="32"/>
      <c r="B183" s="32" t="s">
        <v>150</v>
      </c>
      <c r="C183" s="37" t="s">
        <v>341</v>
      </c>
      <c r="D183" s="32" t="s">
        <v>334</v>
      </c>
      <c r="E183" s="32"/>
      <c r="F183" s="1006"/>
      <c r="G183" s="1403"/>
      <c r="H183" s="1403"/>
      <c r="I183" s="1415">
        <f>SUM(G183:H183)</f>
        <v>0</v>
      </c>
      <c r="J183" s="1403"/>
      <c r="K183" s="1403"/>
      <c r="L183" s="1403"/>
      <c r="M183" s="1415">
        <f t="shared" si="58"/>
        <v>0</v>
      </c>
      <c r="N183" s="1403"/>
      <c r="O183" s="1"/>
      <c r="P183" s="1"/>
      <c r="Q183" s="1"/>
      <c r="R183" s="1"/>
      <c r="S183" s="1"/>
      <c r="T183" s="1"/>
      <c r="U183" s="1"/>
      <c r="V183" s="1"/>
      <c r="W183" s="1"/>
      <c r="X183" s="1"/>
      <c r="Y183" s="1"/>
      <c r="Z183" s="1"/>
    </row>
    <row r="184" spans="1:26" s="920" customFormat="1" ht="15.75" customHeight="1">
      <c r="A184" s="918"/>
      <c r="B184" s="32" t="s">
        <v>150</v>
      </c>
      <c r="C184" s="37" t="s">
        <v>341</v>
      </c>
      <c r="D184" s="32" t="s">
        <v>343</v>
      </c>
      <c r="E184" s="918"/>
      <c r="F184" s="1007"/>
      <c r="G184" s="1405"/>
      <c r="H184" s="1405"/>
      <c r="I184" s="1415">
        <f t="shared" ref="I184:I186" si="59">SUM(G184:H184)</f>
        <v>0</v>
      </c>
      <c r="J184" s="1405"/>
      <c r="K184" s="1405"/>
      <c r="L184" s="1405"/>
      <c r="M184" s="1415">
        <f t="shared" si="58"/>
        <v>0</v>
      </c>
      <c r="N184" s="1405"/>
      <c r="O184" s="1"/>
      <c r="P184" s="1"/>
      <c r="Q184" s="1"/>
      <c r="R184" s="1"/>
      <c r="S184" s="1"/>
      <c r="T184" s="1"/>
      <c r="U184" s="1"/>
      <c r="V184" s="1"/>
      <c r="W184" s="1"/>
      <c r="X184" s="1"/>
      <c r="Y184" s="1"/>
      <c r="Z184" s="1"/>
    </row>
    <row r="185" spans="1:26" s="920" customFormat="1" ht="15.75" customHeight="1">
      <c r="A185" s="918"/>
      <c r="B185" s="32" t="s">
        <v>150</v>
      </c>
      <c r="C185" s="37" t="s">
        <v>341</v>
      </c>
      <c r="D185" s="32" t="s">
        <v>344</v>
      </c>
      <c r="E185" s="918"/>
      <c r="F185" s="1007"/>
      <c r="G185" s="1405"/>
      <c r="H185" s="1405"/>
      <c r="I185" s="1415">
        <f t="shared" si="59"/>
        <v>0</v>
      </c>
      <c r="J185" s="1405"/>
      <c r="K185" s="1405"/>
      <c r="L185" s="1405"/>
      <c r="M185" s="1415">
        <f t="shared" si="58"/>
        <v>0</v>
      </c>
      <c r="N185" s="1405"/>
      <c r="O185" s="1"/>
      <c r="P185" s="1"/>
      <c r="Q185" s="1"/>
      <c r="R185" s="1"/>
      <c r="S185" s="1" t="s">
        <v>336</v>
      </c>
      <c r="T185" s="1"/>
      <c r="U185" s="1"/>
      <c r="V185" s="1"/>
      <c r="W185" s="1"/>
      <c r="X185" s="1"/>
      <c r="Y185" s="1"/>
      <c r="Z185" s="1"/>
    </row>
    <row r="186" spans="1:26" s="920" customFormat="1" ht="45">
      <c r="A186" s="918"/>
      <c r="B186" s="32" t="s">
        <v>150</v>
      </c>
      <c r="C186" s="37" t="s">
        <v>341</v>
      </c>
      <c r="D186" s="45" t="s">
        <v>338</v>
      </c>
      <c r="E186" s="918"/>
      <c r="F186" s="1007"/>
      <c r="G186" s="1405"/>
      <c r="H186" s="1405"/>
      <c r="I186" s="1415">
        <f t="shared" si="59"/>
        <v>0</v>
      </c>
      <c r="J186" s="1405"/>
      <c r="K186" s="1405"/>
      <c r="L186" s="1405"/>
      <c r="M186" s="1415">
        <f t="shared" si="58"/>
        <v>0</v>
      </c>
      <c r="N186" s="1405"/>
      <c r="O186" s="1"/>
      <c r="P186" s="1"/>
      <c r="Q186" s="1"/>
      <c r="R186" s="1"/>
      <c r="S186" s="46" t="s">
        <v>339</v>
      </c>
      <c r="T186" s="1"/>
      <c r="U186" s="1"/>
      <c r="V186" s="1"/>
      <c r="W186" s="1"/>
      <c r="X186" s="1"/>
      <c r="Y186" s="1"/>
      <c r="Z186" s="1"/>
    </row>
    <row r="187" spans="1:26">
      <c r="A187" s="37"/>
      <c r="B187" s="32" t="s">
        <v>150</v>
      </c>
      <c r="C187" s="37" t="s">
        <v>341</v>
      </c>
      <c r="D187" s="977" t="s">
        <v>318</v>
      </c>
      <c r="E187" s="45"/>
      <c r="F187" s="1012"/>
      <c r="G187" s="1414"/>
      <c r="H187" s="1414"/>
      <c r="I187" s="1415">
        <f t="shared" si="57"/>
        <v>0</v>
      </c>
      <c r="J187" s="1403"/>
      <c r="K187" s="1414"/>
      <c r="L187" s="1414"/>
      <c r="M187" s="1415">
        <f t="shared" si="58"/>
        <v>0</v>
      </c>
      <c r="N187" s="1403"/>
      <c r="O187" s="25"/>
      <c r="P187" s="25"/>
      <c r="Q187" s="25"/>
      <c r="R187" s="25"/>
      <c r="S187" s="46"/>
      <c r="T187" s="25"/>
      <c r="U187" s="25"/>
      <c r="V187" s="25"/>
      <c r="W187" s="25"/>
      <c r="X187" s="25"/>
      <c r="Y187" s="25"/>
      <c r="Z187" s="25"/>
    </row>
    <row r="188" spans="1:26" s="920" customFormat="1">
      <c r="A188" s="936"/>
      <c r="B188" s="32" t="s">
        <v>150</v>
      </c>
      <c r="C188" s="37" t="s">
        <v>341</v>
      </c>
      <c r="D188" s="977" t="s">
        <v>318</v>
      </c>
      <c r="E188" s="937"/>
      <c r="F188" s="1013"/>
      <c r="G188" s="1416"/>
      <c r="H188" s="1416"/>
      <c r="I188" s="1415">
        <f>SUM(G188:H188)</f>
        <v>0</v>
      </c>
      <c r="J188" s="1405"/>
      <c r="K188" s="1416"/>
      <c r="L188" s="1416"/>
      <c r="M188" s="1415">
        <f>SUM(K188:L188)</f>
        <v>0</v>
      </c>
      <c r="N188" s="1405"/>
      <c r="O188" s="25"/>
      <c r="P188" s="25"/>
      <c r="Q188" s="25"/>
      <c r="R188" s="25"/>
      <c r="S188" s="46"/>
      <c r="T188" s="25"/>
      <c r="U188" s="25"/>
      <c r="V188" s="25"/>
      <c r="W188" s="25"/>
      <c r="X188" s="25"/>
      <c r="Y188" s="25"/>
      <c r="Z188" s="25"/>
    </row>
    <row r="189" spans="1:26">
      <c r="A189" s="32"/>
      <c r="B189" s="32" t="s">
        <v>150</v>
      </c>
      <c r="C189" s="37" t="s">
        <v>341</v>
      </c>
      <c r="D189" s="977" t="s">
        <v>318</v>
      </c>
      <c r="E189" s="33"/>
      <c r="F189" s="1006"/>
      <c r="G189" s="1403"/>
      <c r="H189" s="1403"/>
      <c r="I189" s="1415">
        <f t="shared" si="57"/>
        <v>0</v>
      </c>
      <c r="J189" s="1403"/>
      <c r="K189" s="1403"/>
      <c r="L189" s="1403"/>
      <c r="M189" s="1415">
        <f t="shared" si="58"/>
        <v>0</v>
      </c>
      <c r="N189" s="1403"/>
      <c r="O189" s="1"/>
      <c r="P189" s="1"/>
      <c r="Q189" s="1"/>
      <c r="R189" s="1"/>
      <c r="S189" s="34"/>
      <c r="T189" s="1"/>
      <c r="U189" s="1"/>
      <c r="V189" s="1"/>
      <c r="W189" s="1"/>
      <c r="X189" s="1"/>
      <c r="Y189" s="1"/>
      <c r="Z189" s="1"/>
    </row>
    <row r="190" spans="1:26" s="1043" customFormat="1" ht="15.75" customHeight="1">
      <c r="A190" s="1008"/>
      <c r="B190" s="1008" t="s">
        <v>150</v>
      </c>
      <c r="C190" s="1052" t="s">
        <v>341</v>
      </c>
      <c r="D190" s="1055"/>
      <c r="E190" s="1055"/>
      <c r="F190" s="1008"/>
      <c r="G190" s="1406">
        <f t="shared" ref="G190:N190" si="60">SUM(G182:G189)</f>
        <v>0</v>
      </c>
      <c r="H190" s="1406">
        <f t="shared" si="60"/>
        <v>0</v>
      </c>
      <c r="I190" s="1406">
        <f t="shared" si="60"/>
        <v>0</v>
      </c>
      <c r="J190" s="1406">
        <f t="shared" si="60"/>
        <v>0</v>
      </c>
      <c r="K190" s="1406">
        <f t="shared" si="60"/>
        <v>0</v>
      </c>
      <c r="L190" s="1406">
        <f t="shared" si="60"/>
        <v>0</v>
      </c>
      <c r="M190" s="1406">
        <f t="shared" si="60"/>
        <v>0</v>
      </c>
      <c r="N190" s="1406">
        <f t="shared" si="60"/>
        <v>0</v>
      </c>
      <c r="O190" s="1005"/>
      <c r="P190" s="1005"/>
      <c r="Q190" s="1005"/>
      <c r="R190" s="1005"/>
      <c r="S190" s="1056"/>
      <c r="T190" s="1005"/>
      <c r="U190" s="1005"/>
      <c r="V190" s="1005"/>
      <c r="W190" s="1005"/>
      <c r="X190" s="1005"/>
      <c r="Y190" s="1005"/>
      <c r="Z190" s="1005"/>
    </row>
    <row r="191" spans="1:26" ht="15.75" customHeight="1">
      <c r="A191" s="48"/>
      <c r="B191" s="48" t="s">
        <v>150</v>
      </c>
      <c r="C191" s="49" t="s">
        <v>341</v>
      </c>
      <c r="D191" s="50" t="s">
        <v>345</v>
      </c>
      <c r="E191" s="48"/>
      <c r="F191" s="1017"/>
      <c r="G191" s="1434"/>
      <c r="H191" s="1434"/>
      <c r="I191" s="1435">
        <f t="shared" ref="I191" si="61">SUM(G191:H191)</f>
        <v>0</v>
      </c>
      <c r="J191" s="1434"/>
      <c r="K191" s="1434"/>
      <c r="L191" s="1434"/>
      <c r="M191" s="1435">
        <f t="shared" ref="M191" si="62">SUM(K191:L191)</f>
        <v>0</v>
      </c>
      <c r="N191" s="1434"/>
      <c r="O191" s="6"/>
      <c r="P191" s="6"/>
      <c r="Q191" s="6"/>
      <c r="R191" s="6"/>
      <c r="S191" s="6"/>
      <c r="T191" s="6"/>
      <c r="U191" s="6"/>
      <c r="V191" s="6"/>
      <c r="W191" s="6"/>
      <c r="X191" s="6"/>
      <c r="Y191" s="6"/>
      <c r="Z191" s="6"/>
    </row>
    <row r="192" spans="1:26" s="1043" customFormat="1" ht="15.75" customHeight="1">
      <c r="A192" s="1016"/>
      <c r="B192" s="1018" t="s">
        <v>346</v>
      </c>
      <c r="C192" s="1038"/>
      <c r="D192" s="1016"/>
      <c r="E192" s="1016"/>
      <c r="F192" s="1016"/>
      <c r="G192" s="1432">
        <f>G180+G181+G190+G191</f>
        <v>0</v>
      </c>
      <c r="H192" s="1432">
        <f>H180+H181+H190+H191</f>
        <v>0</v>
      </c>
      <c r="I192" s="1432">
        <f>SUM(G192:H192)</f>
        <v>0</v>
      </c>
      <c r="J192" s="1432">
        <f>J180+J181+J190+J191</f>
        <v>0</v>
      </c>
      <c r="K192" s="1432">
        <f>K180+K181+K190+K191</f>
        <v>0</v>
      </c>
      <c r="L192" s="1432">
        <f>L180+L181+L190+L191</f>
        <v>0</v>
      </c>
      <c r="M192" s="1432">
        <f>SUM(K192:L192)</f>
        <v>0</v>
      </c>
      <c r="N192" s="1432">
        <f>N180+N181+N190+N191</f>
        <v>0</v>
      </c>
      <c r="O192" s="1003"/>
      <c r="P192" s="1003"/>
      <c r="Q192" s="1003"/>
      <c r="R192" s="1003"/>
      <c r="S192" s="1003"/>
      <c r="T192" s="1003"/>
      <c r="U192" s="1003"/>
      <c r="V192" s="1003"/>
      <c r="W192" s="1003"/>
      <c r="X192" s="1003"/>
      <c r="Y192" s="1003"/>
      <c r="Z192" s="1003"/>
    </row>
    <row r="193" spans="1:26" s="1043" customFormat="1" ht="15.75" customHeight="1">
      <c r="A193" s="1005"/>
      <c r="B193" s="1005"/>
      <c r="C193" s="1005"/>
      <c r="D193" s="1005"/>
      <c r="E193" s="1005"/>
      <c r="F193" s="1005"/>
      <c r="G193" s="1436"/>
      <c r="H193" s="1437"/>
      <c r="I193" s="1412"/>
      <c r="J193" s="1413"/>
      <c r="K193" s="1437"/>
      <c r="L193" s="1437"/>
      <c r="M193" s="1412"/>
      <c r="N193" s="1413"/>
      <c r="O193" s="1005"/>
      <c r="P193" s="1005"/>
      <c r="Q193" s="1005"/>
      <c r="R193" s="1005"/>
      <c r="S193" s="1005"/>
      <c r="T193" s="1005"/>
      <c r="U193" s="1005"/>
      <c r="V193" s="1005"/>
      <c r="W193" s="1005"/>
      <c r="X193" s="1005"/>
      <c r="Y193" s="1005"/>
      <c r="Z193" s="1005"/>
    </row>
    <row r="194" spans="1:26" ht="15.75" customHeight="1">
      <c r="A194" s="35"/>
      <c r="B194" s="35" t="s">
        <v>151</v>
      </c>
      <c r="C194" s="35"/>
      <c r="D194" s="35"/>
      <c r="E194" s="35"/>
      <c r="F194" s="1008"/>
      <c r="G194" s="1407"/>
      <c r="H194" s="1407"/>
      <c r="I194" s="1415">
        <f>SUM(G194:H194)</f>
        <v>0</v>
      </c>
      <c r="J194" s="1403"/>
      <c r="K194" s="1407"/>
      <c r="L194" s="1407"/>
      <c r="M194" s="1415">
        <f>SUM(K194:L194)</f>
        <v>0</v>
      </c>
      <c r="N194" s="1403"/>
      <c r="O194" s="6"/>
      <c r="P194" s="6"/>
      <c r="Q194" s="6"/>
      <c r="R194" s="6"/>
      <c r="S194" s="6"/>
      <c r="T194" s="6"/>
      <c r="U194" s="6"/>
      <c r="V194" s="6"/>
      <c r="W194" s="6"/>
      <c r="X194" s="6"/>
      <c r="Y194" s="6"/>
      <c r="Z194" s="6"/>
    </row>
    <row r="195" spans="1:26" ht="15.75" customHeight="1">
      <c r="A195" s="36"/>
      <c r="B195" s="36" t="s">
        <v>151</v>
      </c>
      <c r="C195" s="36" t="s">
        <v>347</v>
      </c>
      <c r="D195" s="36"/>
      <c r="E195" s="36"/>
      <c r="F195" s="1010"/>
      <c r="G195" s="1409"/>
      <c r="H195" s="1409"/>
      <c r="I195" s="1431">
        <f>SUM(G195:H195)</f>
        <v>0</v>
      </c>
      <c r="J195" s="1409"/>
      <c r="K195" s="1409"/>
      <c r="L195" s="1409"/>
      <c r="M195" s="1431">
        <f>SUM(K195:L195)</f>
        <v>0</v>
      </c>
      <c r="N195" s="1409"/>
      <c r="O195" s="6"/>
      <c r="P195" s="6"/>
      <c r="Q195" s="6"/>
      <c r="R195" s="6"/>
      <c r="S195" s="6"/>
      <c r="T195" s="6"/>
      <c r="U195" s="6"/>
      <c r="V195" s="6"/>
      <c r="W195" s="6"/>
      <c r="X195" s="6"/>
      <c r="Y195" s="6"/>
      <c r="Z195" s="6"/>
    </row>
    <row r="196" spans="1:26" s="1043" customFormat="1" ht="15.75" customHeight="1">
      <c r="A196" s="1018"/>
      <c r="B196" s="1018" t="s">
        <v>348</v>
      </c>
      <c r="C196" s="1018"/>
      <c r="D196" s="1018"/>
      <c r="E196" s="1018"/>
      <c r="F196" s="1018"/>
      <c r="G196" s="1438">
        <f>G194+G195</f>
        <v>0</v>
      </c>
      <c r="H196" s="1438">
        <f t="shared" ref="H196" si="63">H194+H195</f>
        <v>0</v>
      </c>
      <c r="I196" s="1433">
        <f>SUM(G196:H196)</f>
        <v>0</v>
      </c>
      <c r="J196" s="1438">
        <f t="shared" ref="J196:L196" si="64">J194+J195</f>
        <v>0</v>
      </c>
      <c r="K196" s="1438">
        <f t="shared" si="64"/>
        <v>0</v>
      </c>
      <c r="L196" s="1438">
        <f t="shared" si="64"/>
        <v>0</v>
      </c>
      <c r="M196" s="1433">
        <f>SUM(K196:L196)</f>
        <v>0</v>
      </c>
      <c r="N196" s="1438">
        <f>N194+N195</f>
        <v>0</v>
      </c>
      <c r="O196" s="1005"/>
      <c r="P196" s="1005"/>
      <c r="Q196" s="1005"/>
      <c r="R196" s="1005"/>
      <c r="S196" s="1005"/>
      <c r="T196" s="1005"/>
      <c r="U196" s="1005"/>
      <c r="V196" s="1005"/>
      <c r="W196" s="1005"/>
      <c r="X196" s="1005"/>
      <c r="Y196" s="1005"/>
      <c r="Z196" s="1005"/>
    </row>
    <row r="197" spans="1:26" s="1043" customFormat="1" ht="15.75" customHeight="1">
      <c r="A197" s="1005"/>
      <c r="B197" s="1005"/>
      <c r="C197" s="1005"/>
      <c r="D197" s="1005"/>
      <c r="E197" s="1005"/>
      <c r="F197" s="1005"/>
      <c r="G197" s="1437"/>
      <c r="H197" s="1437"/>
      <c r="I197" s="1412"/>
      <c r="J197" s="1413"/>
      <c r="K197" s="1437"/>
      <c r="L197" s="1437"/>
      <c r="M197" s="1412"/>
      <c r="N197" s="1413"/>
      <c r="O197" s="1005"/>
      <c r="P197" s="1005"/>
      <c r="Q197" s="1005"/>
      <c r="R197" s="1005"/>
      <c r="S197" s="1005"/>
      <c r="T197" s="1005"/>
      <c r="U197" s="1005"/>
      <c r="V197" s="1005"/>
      <c r="W197" s="1005"/>
      <c r="X197" s="1005"/>
      <c r="Y197" s="1005"/>
      <c r="Z197" s="1005"/>
    </row>
    <row r="198" spans="1:26" ht="13.5" customHeight="1">
      <c r="A198" s="37"/>
      <c r="B198" s="37" t="s">
        <v>152</v>
      </c>
      <c r="C198" s="37" t="s">
        <v>349</v>
      </c>
      <c r="D198" s="45" t="s">
        <v>350</v>
      </c>
      <c r="E198" s="51" t="s">
        <v>351</v>
      </c>
      <c r="F198" s="1012"/>
      <c r="G198" s="1414"/>
      <c r="H198" s="1414"/>
      <c r="I198" s="1439">
        <f t="shared" ref="I198:I210" si="65">SUM(G198:H198)</f>
        <v>0</v>
      </c>
      <c r="J198" s="1440"/>
      <c r="K198" s="1414"/>
      <c r="L198" s="1414"/>
      <c r="M198" s="1439">
        <f t="shared" ref="M198:M210" si="66">SUM(K198:L198)</f>
        <v>0</v>
      </c>
      <c r="N198" s="1440"/>
      <c r="O198" s="25"/>
      <c r="P198" s="25"/>
      <c r="Q198" s="25"/>
      <c r="R198" s="25"/>
      <c r="S198" s="25"/>
      <c r="T198" s="25"/>
      <c r="U198" s="25"/>
      <c r="V198" s="25"/>
      <c r="W198" s="25"/>
      <c r="X198" s="25"/>
      <c r="Y198" s="25"/>
      <c r="Z198" s="25"/>
    </row>
    <row r="199" spans="1:26" ht="13.5" customHeight="1">
      <c r="A199" s="32"/>
      <c r="B199" s="37" t="s">
        <v>152</v>
      </c>
      <c r="C199" s="37" t="s">
        <v>349</v>
      </c>
      <c r="D199" s="45" t="s">
        <v>350</v>
      </c>
      <c r="E199" s="51" t="s">
        <v>352</v>
      </c>
      <c r="F199" s="1012"/>
      <c r="G199" s="1414"/>
      <c r="H199" s="1403"/>
      <c r="I199" s="1439">
        <f t="shared" si="65"/>
        <v>0</v>
      </c>
      <c r="J199" s="1440"/>
      <c r="K199" s="1414"/>
      <c r="L199" s="1414"/>
      <c r="M199" s="1439">
        <f t="shared" si="66"/>
        <v>0</v>
      </c>
      <c r="N199" s="1440"/>
      <c r="O199" s="1"/>
      <c r="P199" s="1"/>
      <c r="Q199" s="1"/>
      <c r="R199" s="1"/>
      <c r="S199" s="1" t="s">
        <v>353</v>
      </c>
      <c r="T199" s="1"/>
      <c r="U199" s="1"/>
      <c r="V199" s="1"/>
      <c r="W199" s="1"/>
      <c r="X199" s="1"/>
      <c r="Y199" s="1"/>
      <c r="Z199" s="1"/>
    </row>
    <row r="200" spans="1:26" ht="13.5" customHeight="1">
      <c r="A200" s="32"/>
      <c r="B200" s="37" t="s">
        <v>152</v>
      </c>
      <c r="C200" s="37" t="s">
        <v>349</v>
      </c>
      <c r="D200" s="45" t="s">
        <v>350</v>
      </c>
      <c r="E200" s="51" t="s">
        <v>354</v>
      </c>
      <c r="F200" s="1006"/>
      <c r="G200" s="1414"/>
      <c r="H200" s="1403"/>
      <c r="I200" s="1439">
        <f t="shared" si="65"/>
        <v>0</v>
      </c>
      <c r="J200" s="1440"/>
      <c r="K200" s="1414"/>
      <c r="L200" s="1414"/>
      <c r="M200" s="1439">
        <f t="shared" si="66"/>
        <v>0</v>
      </c>
      <c r="N200" s="1440"/>
      <c r="O200" s="1"/>
      <c r="P200" s="1"/>
      <c r="Q200" s="1"/>
      <c r="R200" s="1"/>
      <c r="S200" s="1"/>
      <c r="T200" s="1"/>
      <c r="U200" s="1"/>
      <c r="V200" s="1"/>
      <c r="W200" s="1"/>
      <c r="X200" s="1"/>
      <c r="Y200" s="1"/>
      <c r="Z200" s="1"/>
    </row>
    <row r="201" spans="1:26" s="920" customFormat="1" ht="13.5" customHeight="1">
      <c r="A201" s="918"/>
      <c r="B201" s="37" t="s">
        <v>152</v>
      </c>
      <c r="C201" s="37" t="s">
        <v>349</v>
      </c>
      <c r="D201" s="45" t="s">
        <v>350</v>
      </c>
      <c r="E201" s="51" t="s">
        <v>355</v>
      </c>
      <c r="F201" s="1007"/>
      <c r="G201" s="1416"/>
      <c r="H201" s="1405"/>
      <c r="I201" s="1439">
        <f t="shared" si="65"/>
        <v>0</v>
      </c>
      <c r="J201" s="1441"/>
      <c r="K201" s="1416"/>
      <c r="L201" s="1416"/>
      <c r="M201" s="1439">
        <f t="shared" si="66"/>
        <v>0</v>
      </c>
      <c r="N201" s="1441"/>
      <c r="O201" s="1"/>
      <c r="P201" s="1"/>
      <c r="Q201" s="1"/>
      <c r="R201" s="1"/>
      <c r="S201" s="25"/>
      <c r="T201" s="1"/>
      <c r="U201" s="1"/>
      <c r="V201" s="1"/>
      <c r="W201" s="1"/>
      <c r="X201" s="1"/>
      <c r="Y201" s="1"/>
      <c r="Z201" s="1"/>
    </row>
    <row r="202" spans="1:26" s="920" customFormat="1" ht="13.5" customHeight="1">
      <c r="A202" s="918"/>
      <c r="B202" s="37" t="s">
        <v>152</v>
      </c>
      <c r="C202" s="37" t="s">
        <v>349</v>
      </c>
      <c r="D202" s="45" t="s">
        <v>350</v>
      </c>
      <c r="E202" s="51" t="s">
        <v>356</v>
      </c>
      <c r="F202" s="1007"/>
      <c r="G202" s="1416"/>
      <c r="H202" s="1405"/>
      <c r="I202" s="1439">
        <f t="shared" si="65"/>
        <v>0</v>
      </c>
      <c r="J202" s="1441"/>
      <c r="K202" s="1416"/>
      <c r="L202" s="1416"/>
      <c r="M202" s="1439">
        <f t="shared" si="66"/>
        <v>0</v>
      </c>
      <c r="N202" s="1441"/>
      <c r="O202" s="1"/>
      <c r="P202" s="1"/>
      <c r="Q202" s="1"/>
      <c r="R202" s="1"/>
      <c r="S202" s="25"/>
      <c r="T202" s="1"/>
      <c r="U202" s="1"/>
      <c r="V202" s="1"/>
      <c r="W202" s="1"/>
      <c r="X202" s="1"/>
      <c r="Y202" s="1"/>
      <c r="Z202" s="1"/>
    </row>
    <row r="203" spans="1:26" s="920" customFormat="1" ht="13.5" customHeight="1">
      <c r="A203" s="918"/>
      <c r="B203" s="37" t="s">
        <v>152</v>
      </c>
      <c r="C203" s="37" t="s">
        <v>349</v>
      </c>
      <c r="D203" s="45" t="s">
        <v>350</v>
      </c>
      <c r="E203" s="51" t="s">
        <v>357</v>
      </c>
      <c r="F203" s="1007"/>
      <c r="G203" s="1416"/>
      <c r="H203" s="1405"/>
      <c r="I203" s="1439">
        <f t="shared" si="65"/>
        <v>0</v>
      </c>
      <c r="J203" s="1441"/>
      <c r="K203" s="1416"/>
      <c r="L203" s="1416"/>
      <c r="M203" s="1439">
        <f t="shared" si="66"/>
        <v>0</v>
      </c>
      <c r="N203" s="1441"/>
      <c r="O203" s="1"/>
      <c r="P203" s="1"/>
      <c r="Q203" s="1"/>
      <c r="R203" s="1"/>
      <c r="S203" s="1" t="s">
        <v>358</v>
      </c>
      <c r="T203" s="1"/>
      <c r="U203" s="1"/>
      <c r="V203" s="1"/>
      <c r="W203" s="1"/>
      <c r="X203" s="1"/>
      <c r="Y203" s="1"/>
      <c r="Z203" s="1"/>
    </row>
    <row r="204" spans="1:26" s="958" customFormat="1" ht="13.5" customHeight="1">
      <c r="A204" s="918"/>
      <c r="B204" s="936" t="s">
        <v>152</v>
      </c>
      <c r="C204" s="936" t="s">
        <v>349</v>
      </c>
      <c r="D204" s="937" t="s">
        <v>350</v>
      </c>
      <c r="E204" s="978" t="s">
        <v>2712</v>
      </c>
      <c r="F204" s="1007"/>
      <c r="G204" s="1416"/>
      <c r="H204" s="1405"/>
      <c r="I204" s="1442">
        <f t="shared" si="65"/>
        <v>0</v>
      </c>
      <c r="J204" s="1441"/>
      <c r="K204" s="1416"/>
      <c r="L204" s="1416"/>
      <c r="M204" s="1439">
        <f t="shared" si="66"/>
        <v>0</v>
      </c>
      <c r="N204" s="1441"/>
      <c r="O204" s="1"/>
      <c r="P204" s="1"/>
      <c r="Q204" s="1"/>
      <c r="R204" s="1"/>
      <c r="S204" s="1"/>
      <c r="T204" s="1"/>
      <c r="U204" s="1"/>
      <c r="V204" s="1"/>
      <c r="W204" s="1"/>
      <c r="X204" s="1"/>
      <c r="Y204" s="1"/>
      <c r="Z204" s="1"/>
    </row>
    <row r="205" spans="1:26" s="958" customFormat="1" ht="13.5" customHeight="1">
      <c r="A205" s="918"/>
      <c r="B205" s="936" t="s">
        <v>152</v>
      </c>
      <c r="C205" s="936" t="s">
        <v>349</v>
      </c>
      <c r="D205" s="937" t="s">
        <v>350</v>
      </c>
      <c r="E205" s="978" t="s">
        <v>2712</v>
      </c>
      <c r="F205" s="1007"/>
      <c r="G205" s="1416"/>
      <c r="H205" s="1405"/>
      <c r="I205" s="1442">
        <f t="shared" si="65"/>
        <v>0</v>
      </c>
      <c r="J205" s="1441"/>
      <c r="K205" s="1416"/>
      <c r="L205" s="1416"/>
      <c r="M205" s="1439">
        <f t="shared" si="66"/>
        <v>0</v>
      </c>
      <c r="N205" s="1441"/>
      <c r="O205" s="1"/>
      <c r="P205" s="1"/>
      <c r="Q205" s="1"/>
      <c r="R205" s="1"/>
      <c r="S205" s="1"/>
      <c r="T205" s="1"/>
      <c r="U205" s="1"/>
      <c r="V205" s="1"/>
      <c r="W205" s="1"/>
      <c r="X205" s="1"/>
      <c r="Y205" s="1"/>
      <c r="Z205" s="1"/>
    </row>
    <row r="206" spans="1:26" s="920" customFormat="1" ht="13.5" customHeight="1">
      <c r="A206" s="918"/>
      <c r="B206" s="37" t="s">
        <v>152</v>
      </c>
      <c r="C206" s="37" t="s">
        <v>349</v>
      </c>
      <c r="D206" s="37" t="s">
        <v>359</v>
      </c>
      <c r="E206" s="52" t="s">
        <v>360</v>
      </c>
      <c r="F206" s="1007"/>
      <c r="G206" s="1416"/>
      <c r="H206" s="1405"/>
      <c r="I206" s="1439">
        <f t="shared" si="65"/>
        <v>0</v>
      </c>
      <c r="J206" s="1441"/>
      <c r="K206" s="1416"/>
      <c r="L206" s="1416"/>
      <c r="M206" s="1439">
        <f t="shared" si="66"/>
        <v>0</v>
      </c>
      <c r="N206" s="1441"/>
      <c r="O206" s="1"/>
      <c r="P206" s="1"/>
      <c r="Q206" s="1"/>
      <c r="R206" s="1"/>
      <c r="S206" s="25"/>
      <c r="T206" s="1"/>
      <c r="U206" s="1"/>
      <c r="V206" s="1"/>
      <c r="W206" s="1"/>
      <c r="X206" s="1"/>
      <c r="Y206" s="1"/>
      <c r="Z206" s="1"/>
    </row>
    <row r="207" spans="1:26" s="920" customFormat="1" ht="13.5" customHeight="1">
      <c r="A207" s="918"/>
      <c r="B207" s="37" t="s">
        <v>152</v>
      </c>
      <c r="C207" s="37" t="s">
        <v>349</v>
      </c>
      <c r="D207" s="37" t="s">
        <v>359</v>
      </c>
      <c r="E207" s="52" t="s">
        <v>2723</v>
      </c>
      <c r="F207" s="1007"/>
      <c r="G207" s="1416"/>
      <c r="H207" s="1405"/>
      <c r="I207" s="1439">
        <f>SUM(G207:H207)</f>
        <v>0</v>
      </c>
      <c r="J207" s="1441"/>
      <c r="K207" s="1416"/>
      <c r="L207" s="1416"/>
      <c r="M207" s="1439">
        <f t="shared" si="66"/>
        <v>0</v>
      </c>
      <c r="N207" s="1441"/>
      <c r="O207" s="1"/>
      <c r="P207" s="1"/>
      <c r="Q207" s="1"/>
      <c r="R207" s="1"/>
      <c r="S207" s="25"/>
      <c r="T207" s="1"/>
      <c r="U207" s="1"/>
      <c r="V207" s="1"/>
      <c r="W207" s="1"/>
      <c r="X207" s="1"/>
      <c r="Y207" s="1"/>
      <c r="Z207" s="1"/>
    </row>
    <row r="208" spans="1:26" ht="13.5" customHeight="1">
      <c r="A208" s="32"/>
      <c r="B208" s="37" t="s">
        <v>152</v>
      </c>
      <c r="C208" s="37" t="s">
        <v>349</v>
      </c>
      <c r="D208" s="37" t="s">
        <v>359</v>
      </c>
      <c r="E208" s="52" t="s">
        <v>2724</v>
      </c>
      <c r="F208" s="1006"/>
      <c r="G208" s="1414"/>
      <c r="H208" s="1403"/>
      <c r="I208" s="1439">
        <f t="shared" si="65"/>
        <v>0</v>
      </c>
      <c r="J208" s="1440"/>
      <c r="K208" s="1414"/>
      <c r="L208" s="1414"/>
      <c r="M208" s="1439">
        <f t="shared" si="66"/>
        <v>0</v>
      </c>
      <c r="N208" s="1440"/>
      <c r="O208" s="1"/>
      <c r="P208" s="1"/>
      <c r="Q208" s="1"/>
      <c r="R208" s="1"/>
      <c r="S208" s="25"/>
      <c r="T208" s="1"/>
      <c r="U208" s="1"/>
      <c r="V208" s="1"/>
      <c r="W208" s="1"/>
      <c r="X208" s="1"/>
      <c r="Y208" s="1"/>
      <c r="Z208" s="1"/>
    </row>
    <row r="209" spans="1:26" ht="15.75" customHeight="1">
      <c r="A209" s="32"/>
      <c r="B209" s="37" t="s">
        <v>152</v>
      </c>
      <c r="C209" s="37" t="s">
        <v>349</v>
      </c>
      <c r="D209" s="979" t="s">
        <v>2712</v>
      </c>
      <c r="E209" s="37"/>
      <c r="F209" s="1019"/>
      <c r="G209" s="1443"/>
      <c r="H209" s="1403"/>
      <c r="I209" s="1439">
        <f t="shared" si="65"/>
        <v>0</v>
      </c>
      <c r="J209" s="1440"/>
      <c r="K209" s="1414"/>
      <c r="L209" s="1414"/>
      <c r="M209" s="1439">
        <f t="shared" si="66"/>
        <v>0</v>
      </c>
      <c r="N209" s="1440"/>
      <c r="O209" s="1"/>
      <c r="P209" s="1"/>
      <c r="Q209" s="1"/>
      <c r="R209" s="1"/>
      <c r="S209" s="46"/>
      <c r="T209" s="1"/>
      <c r="U209" s="1"/>
      <c r="V209" s="1"/>
      <c r="W209" s="1"/>
      <c r="X209" s="1"/>
      <c r="Y209" s="1"/>
      <c r="Z209" s="1"/>
    </row>
    <row r="210" spans="1:26" ht="15.75" customHeight="1">
      <c r="A210" s="32"/>
      <c r="B210" s="37" t="s">
        <v>152</v>
      </c>
      <c r="C210" s="37" t="s">
        <v>349</v>
      </c>
      <c r="D210" s="979" t="s">
        <v>2712</v>
      </c>
      <c r="E210" s="32"/>
      <c r="F210" s="1019"/>
      <c r="G210" s="1443"/>
      <c r="H210" s="1403"/>
      <c r="I210" s="1439">
        <f t="shared" si="65"/>
        <v>0</v>
      </c>
      <c r="J210" s="1440"/>
      <c r="K210" s="1414"/>
      <c r="L210" s="1414"/>
      <c r="M210" s="1439">
        <f t="shared" si="66"/>
        <v>0</v>
      </c>
      <c r="N210" s="1440"/>
      <c r="O210" s="1"/>
      <c r="P210" s="1"/>
      <c r="Q210" s="1"/>
      <c r="R210" s="1"/>
      <c r="S210" s="46"/>
      <c r="T210" s="1"/>
      <c r="U210" s="1"/>
      <c r="V210" s="1"/>
      <c r="W210" s="1"/>
      <c r="X210" s="1"/>
      <c r="Y210" s="1"/>
      <c r="Z210" s="1"/>
    </row>
    <row r="211" spans="1:26" s="1043" customFormat="1" ht="15.75" customHeight="1">
      <c r="A211" s="1008"/>
      <c r="B211" s="1052" t="s">
        <v>152</v>
      </c>
      <c r="C211" s="1052" t="s">
        <v>349</v>
      </c>
      <c r="D211" s="1052"/>
      <c r="E211" s="1008"/>
      <c r="F211" s="1020"/>
      <c r="G211" s="1444">
        <f t="shared" ref="G211:N211" si="67">SUM(G198:G210)</f>
        <v>0</v>
      </c>
      <c r="H211" s="1444">
        <f t="shared" si="67"/>
        <v>0</v>
      </c>
      <c r="I211" s="1444">
        <f t="shared" si="67"/>
        <v>0</v>
      </c>
      <c r="J211" s="1444">
        <f t="shared" si="67"/>
        <v>0</v>
      </c>
      <c r="K211" s="1444">
        <f t="shared" si="67"/>
        <v>0</v>
      </c>
      <c r="L211" s="1444">
        <f t="shared" si="67"/>
        <v>0</v>
      </c>
      <c r="M211" s="1444">
        <f t="shared" si="67"/>
        <v>0</v>
      </c>
      <c r="N211" s="1444">
        <f t="shared" si="67"/>
        <v>0</v>
      </c>
      <c r="O211" s="1005"/>
      <c r="P211" s="1005"/>
      <c r="Q211" s="1005"/>
      <c r="R211" s="1005"/>
      <c r="S211" s="1057"/>
      <c r="T211" s="1005"/>
      <c r="U211" s="1005"/>
      <c r="V211" s="1005"/>
      <c r="W211" s="1005"/>
      <c r="X211" s="1005"/>
      <c r="Y211" s="1005"/>
      <c r="Z211" s="1005"/>
    </row>
    <row r="212" spans="1:26" ht="15" customHeight="1">
      <c r="A212" s="40"/>
      <c r="B212" s="41" t="s">
        <v>152</v>
      </c>
      <c r="C212" s="41" t="s">
        <v>362</v>
      </c>
      <c r="D212" s="41"/>
      <c r="E212" s="41"/>
      <c r="F212" s="1015"/>
      <c r="G212" s="1427"/>
      <c r="H212" s="1427"/>
      <c r="I212" s="1445">
        <f t="shared" ref="I212:I224" si="68">SUM(G212:H212)</f>
        <v>0</v>
      </c>
      <c r="J212" s="1427"/>
      <c r="K212" s="1427"/>
      <c r="L212" s="1427"/>
      <c r="M212" s="1445">
        <f t="shared" ref="M212:M224" si="69">SUM(K212:L212)</f>
        <v>0</v>
      </c>
      <c r="N212" s="1427"/>
      <c r="O212" s="1"/>
      <c r="P212" s="1"/>
      <c r="Q212" s="1"/>
      <c r="R212" s="1"/>
      <c r="S212" s="1"/>
      <c r="T212" s="1"/>
      <c r="U212" s="1"/>
      <c r="V212" s="1"/>
      <c r="W212" s="1"/>
      <c r="X212" s="1"/>
      <c r="Y212" s="1"/>
      <c r="Z212" s="1"/>
    </row>
    <row r="213" spans="1:26" ht="15" customHeight="1">
      <c r="A213" s="32"/>
      <c r="B213" s="37" t="s">
        <v>152</v>
      </c>
      <c r="C213" s="37" t="s">
        <v>363</v>
      </c>
      <c r="D213" s="45" t="s">
        <v>350</v>
      </c>
      <c r="E213" s="51" t="s">
        <v>351</v>
      </c>
      <c r="F213" s="1019"/>
      <c r="G213" s="1443"/>
      <c r="H213" s="1403"/>
      <c r="I213" s="1439">
        <f t="shared" si="68"/>
        <v>0</v>
      </c>
      <c r="J213" s="1440"/>
      <c r="K213" s="1414"/>
      <c r="L213" s="1414"/>
      <c r="M213" s="1439">
        <f t="shared" si="69"/>
        <v>0</v>
      </c>
      <c r="N213" s="1440"/>
      <c r="O213" s="1"/>
      <c r="P213" s="1"/>
      <c r="Q213" s="1"/>
      <c r="R213" s="1"/>
      <c r="S213" s="46"/>
      <c r="T213" s="1"/>
      <c r="U213" s="1"/>
      <c r="V213" s="1"/>
      <c r="W213" s="1"/>
      <c r="X213" s="1"/>
      <c r="Y213" s="1"/>
      <c r="Z213" s="1"/>
    </row>
    <row r="214" spans="1:26" ht="15" customHeight="1">
      <c r="A214" s="32"/>
      <c r="B214" s="37" t="s">
        <v>152</v>
      </c>
      <c r="C214" s="37" t="s">
        <v>363</v>
      </c>
      <c r="D214" s="45" t="s">
        <v>350</v>
      </c>
      <c r="E214" s="51" t="s">
        <v>352</v>
      </c>
      <c r="F214" s="1019"/>
      <c r="G214" s="1443"/>
      <c r="H214" s="1403"/>
      <c r="I214" s="1439">
        <f t="shared" si="68"/>
        <v>0</v>
      </c>
      <c r="J214" s="1440"/>
      <c r="K214" s="1414"/>
      <c r="L214" s="1414"/>
      <c r="M214" s="1439">
        <f t="shared" si="69"/>
        <v>0</v>
      </c>
      <c r="N214" s="1440"/>
      <c r="O214" s="1"/>
      <c r="P214" s="1"/>
      <c r="Q214" s="1"/>
      <c r="R214" s="1"/>
      <c r="S214" s="46"/>
      <c r="T214" s="1"/>
      <c r="U214" s="1"/>
      <c r="V214" s="1"/>
      <c r="W214" s="1"/>
      <c r="X214" s="1"/>
      <c r="Y214" s="1"/>
      <c r="Z214" s="1"/>
    </row>
    <row r="215" spans="1:26" s="920" customFormat="1" ht="15" customHeight="1">
      <c r="A215" s="918"/>
      <c r="B215" s="37" t="s">
        <v>152</v>
      </c>
      <c r="C215" s="32" t="s">
        <v>363</v>
      </c>
      <c r="D215" s="45" t="s">
        <v>350</v>
      </c>
      <c r="E215" s="51" t="s">
        <v>354</v>
      </c>
      <c r="F215" s="1021"/>
      <c r="G215" s="1446"/>
      <c r="H215" s="1405"/>
      <c r="I215" s="1439">
        <f t="shared" si="68"/>
        <v>0</v>
      </c>
      <c r="J215" s="1441"/>
      <c r="K215" s="1416"/>
      <c r="L215" s="1416"/>
      <c r="M215" s="1439">
        <f t="shared" si="69"/>
        <v>0</v>
      </c>
      <c r="N215" s="1441"/>
      <c r="O215" s="1"/>
      <c r="P215" s="1"/>
      <c r="Q215" s="1"/>
      <c r="R215" s="1"/>
      <c r="S215" s="46"/>
      <c r="T215" s="1"/>
      <c r="U215" s="1"/>
      <c r="V215" s="1"/>
      <c r="W215" s="1"/>
      <c r="X215" s="1"/>
      <c r="Y215" s="1"/>
      <c r="Z215" s="1"/>
    </row>
    <row r="216" spans="1:26" s="920" customFormat="1" ht="15" customHeight="1">
      <c r="A216" s="918"/>
      <c r="B216" s="37" t="s">
        <v>152</v>
      </c>
      <c r="C216" s="32" t="s">
        <v>363</v>
      </c>
      <c r="D216" s="45" t="s">
        <v>350</v>
      </c>
      <c r="E216" s="51" t="s">
        <v>355</v>
      </c>
      <c r="F216" s="1021"/>
      <c r="G216" s="1446"/>
      <c r="H216" s="1405"/>
      <c r="I216" s="1439">
        <f t="shared" si="68"/>
        <v>0</v>
      </c>
      <c r="J216" s="1441"/>
      <c r="K216" s="1416"/>
      <c r="L216" s="1416"/>
      <c r="M216" s="1439">
        <f t="shared" si="69"/>
        <v>0</v>
      </c>
      <c r="N216" s="1441"/>
      <c r="O216" s="1"/>
      <c r="P216" s="1"/>
      <c r="Q216" s="1"/>
      <c r="R216" s="1"/>
      <c r="S216" s="46"/>
      <c r="T216" s="1"/>
      <c r="U216" s="1"/>
      <c r="V216" s="1"/>
      <c r="W216" s="1"/>
      <c r="X216" s="1"/>
      <c r="Y216" s="1"/>
      <c r="Z216" s="1"/>
    </row>
    <row r="217" spans="1:26" s="920" customFormat="1" ht="15" customHeight="1">
      <c r="A217" s="918"/>
      <c r="B217" s="37" t="s">
        <v>152</v>
      </c>
      <c r="C217" s="32" t="s">
        <v>363</v>
      </c>
      <c r="D217" s="45" t="s">
        <v>350</v>
      </c>
      <c r="E217" s="51" t="s">
        <v>356</v>
      </c>
      <c r="F217" s="1021"/>
      <c r="G217" s="1446"/>
      <c r="H217" s="1405"/>
      <c r="I217" s="1439">
        <f t="shared" si="68"/>
        <v>0</v>
      </c>
      <c r="J217" s="1441"/>
      <c r="K217" s="1416"/>
      <c r="L217" s="1416"/>
      <c r="M217" s="1439">
        <f t="shared" si="69"/>
        <v>0</v>
      </c>
      <c r="N217" s="1441"/>
      <c r="O217" s="1"/>
      <c r="P217" s="1"/>
      <c r="Q217" s="1"/>
      <c r="R217" s="1"/>
      <c r="S217" s="46"/>
      <c r="T217" s="1"/>
      <c r="U217" s="1"/>
      <c r="V217" s="1"/>
      <c r="W217" s="1"/>
      <c r="X217" s="1"/>
      <c r="Y217" s="1"/>
      <c r="Z217" s="1"/>
    </row>
    <row r="218" spans="1:26" s="920" customFormat="1" ht="15" customHeight="1">
      <c r="A218" s="918"/>
      <c r="B218" s="37" t="s">
        <v>152</v>
      </c>
      <c r="C218" s="68" t="s">
        <v>363</v>
      </c>
      <c r="D218" s="45" t="s">
        <v>350</v>
      </c>
      <c r="E218" s="51" t="s">
        <v>357</v>
      </c>
      <c r="F218" s="1021"/>
      <c r="G218" s="1446"/>
      <c r="H218" s="1405"/>
      <c r="I218" s="1439">
        <f t="shared" si="68"/>
        <v>0</v>
      </c>
      <c r="J218" s="1441"/>
      <c r="K218" s="1416"/>
      <c r="L218" s="1416"/>
      <c r="M218" s="1439">
        <f t="shared" si="69"/>
        <v>0</v>
      </c>
      <c r="N218" s="1441"/>
      <c r="O218" s="1"/>
      <c r="P218" s="1"/>
      <c r="Q218" s="1"/>
      <c r="R218" s="1"/>
      <c r="S218" s="46"/>
      <c r="T218" s="1"/>
      <c r="U218" s="1"/>
      <c r="V218" s="1"/>
      <c r="W218" s="1"/>
      <c r="X218" s="1"/>
      <c r="Y218" s="1"/>
      <c r="Z218" s="1"/>
    </row>
    <row r="219" spans="1:26" s="958" customFormat="1" ht="15" customHeight="1">
      <c r="A219" s="918"/>
      <c r="B219" s="936" t="s">
        <v>152</v>
      </c>
      <c r="C219" s="918" t="s">
        <v>363</v>
      </c>
      <c r="D219" s="937" t="s">
        <v>350</v>
      </c>
      <c r="E219" s="978" t="s">
        <v>2713</v>
      </c>
      <c r="F219" s="1021"/>
      <c r="G219" s="1446"/>
      <c r="H219" s="1405"/>
      <c r="I219" s="1442">
        <f t="shared" si="68"/>
        <v>0</v>
      </c>
      <c r="J219" s="1441"/>
      <c r="K219" s="1416"/>
      <c r="L219" s="1416"/>
      <c r="M219" s="1439">
        <f t="shared" si="69"/>
        <v>0</v>
      </c>
      <c r="N219" s="1441"/>
      <c r="O219" s="1"/>
      <c r="P219" s="1"/>
      <c r="Q219" s="1"/>
      <c r="R219" s="1"/>
      <c r="S219" s="46"/>
      <c r="T219" s="1"/>
      <c r="U219" s="1"/>
      <c r="V219" s="1"/>
      <c r="W219" s="1"/>
      <c r="X219" s="1"/>
      <c r="Y219" s="1"/>
      <c r="Z219" s="1"/>
    </row>
    <row r="220" spans="1:26" s="958" customFormat="1" ht="15" customHeight="1">
      <c r="A220" s="918"/>
      <c r="B220" s="936" t="s">
        <v>152</v>
      </c>
      <c r="C220" s="918" t="s">
        <v>363</v>
      </c>
      <c r="D220" s="937" t="s">
        <v>350</v>
      </c>
      <c r="E220" s="978" t="s">
        <v>2713</v>
      </c>
      <c r="F220" s="1021"/>
      <c r="G220" s="1446"/>
      <c r="H220" s="1405"/>
      <c r="I220" s="1442">
        <f t="shared" si="68"/>
        <v>0</v>
      </c>
      <c r="J220" s="1441"/>
      <c r="K220" s="1416"/>
      <c r="L220" s="1416"/>
      <c r="M220" s="1439">
        <f t="shared" si="69"/>
        <v>0</v>
      </c>
      <c r="N220" s="1441"/>
      <c r="O220" s="1"/>
      <c r="P220" s="1"/>
      <c r="Q220" s="1"/>
      <c r="R220" s="1"/>
      <c r="S220" s="46"/>
      <c r="T220" s="1"/>
      <c r="U220" s="1"/>
      <c r="V220" s="1"/>
      <c r="W220" s="1"/>
      <c r="X220" s="1"/>
      <c r="Y220" s="1"/>
      <c r="Z220" s="1"/>
    </row>
    <row r="221" spans="1:26" s="958" customFormat="1" ht="15" customHeight="1">
      <c r="A221" s="918"/>
      <c r="B221" s="37" t="s">
        <v>152</v>
      </c>
      <c r="C221" s="32" t="s">
        <v>363</v>
      </c>
      <c r="D221" s="45" t="s">
        <v>350</v>
      </c>
      <c r="E221" s="979" t="s">
        <v>2713</v>
      </c>
      <c r="F221" s="1021"/>
      <c r="G221" s="1446"/>
      <c r="H221" s="1405"/>
      <c r="I221" s="1442">
        <f t="shared" si="68"/>
        <v>0</v>
      </c>
      <c r="J221" s="1441"/>
      <c r="K221" s="1416"/>
      <c r="L221" s="1416"/>
      <c r="M221" s="1439">
        <f t="shared" si="69"/>
        <v>0</v>
      </c>
      <c r="N221" s="1441"/>
      <c r="O221" s="1"/>
      <c r="P221" s="1"/>
      <c r="Q221" s="1"/>
      <c r="R221" s="1"/>
      <c r="S221" s="46"/>
      <c r="T221" s="1"/>
      <c r="U221" s="1"/>
      <c r="V221" s="1"/>
      <c r="W221" s="1"/>
      <c r="X221" s="1"/>
      <c r="Y221" s="1"/>
      <c r="Z221" s="1"/>
    </row>
    <row r="222" spans="1:26" ht="15" customHeight="1">
      <c r="A222" s="32"/>
      <c r="B222" s="37" t="s">
        <v>152</v>
      </c>
      <c r="C222" s="32" t="s">
        <v>363</v>
      </c>
      <c r="D222" s="979" t="s">
        <v>2713</v>
      </c>
      <c r="E222" s="51"/>
      <c r="F222" s="1006"/>
      <c r="G222" s="1403"/>
      <c r="H222" s="1403"/>
      <c r="I222" s="1439">
        <f t="shared" si="68"/>
        <v>0</v>
      </c>
      <c r="J222" s="1440"/>
      <c r="K222" s="1414"/>
      <c r="L222" s="1414"/>
      <c r="M222" s="1439">
        <f t="shared" si="69"/>
        <v>0</v>
      </c>
      <c r="N222" s="1440"/>
      <c r="O222" s="1"/>
      <c r="P222" s="1"/>
      <c r="Q222" s="1"/>
      <c r="R222" s="1"/>
      <c r="S222" s="1"/>
      <c r="T222" s="1"/>
      <c r="U222" s="1"/>
      <c r="V222" s="1"/>
      <c r="W222" s="1"/>
      <c r="X222" s="1"/>
      <c r="Y222" s="1"/>
      <c r="Z222" s="1"/>
    </row>
    <row r="223" spans="1:26" ht="15" customHeight="1">
      <c r="A223" s="32"/>
      <c r="B223" s="37" t="s">
        <v>152</v>
      </c>
      <c r="C223" s="32" t="s">
        <v>363</v>
      </c>
      <c r="D223" s="979" t="s">
        <v>2713</v>
      </c>
      <c r="E223" s="51"/>
      <c r="F223" s="1006"/>
      <c r="G223" s="1403"/>
      <c r="H223" s="1403"/>
      <c r="I223" s="1439">
        <f t="shared" si="68"/>
        <v>0</v>
      </c>
      <c r="J223" s="1440"/>
      <c r="K223" s="1414"/>
      <c r="L223" s="1414"/>
      <c r="M223" s="1439">
        <f t="shared" si="69"/>
        <v>0</v>
      </c>
      <c r="N223" s="1440"/>
      <c r="O223" s="1"/>
      <c r="P223" s="1"/>
      <c r="Q223" s="1"/>
      <c r="R223" s="1"/>
      <c r="S223" s="1"/>
      <c r="T223" s="1"/>
      <c r="U223" s="1"/>
      <c r="V223" s="1"/>
      <c r="W223" s="1"/>
      <c r="X223" s="1"/>
      <c r="Y223" s="1"/>
      <c r="Z223" s="1"/>
    </row>
    <row r="224" spans="1:26" ht="15" customHeight="1">
      <c r="A224" s="32"/>
      <c r="B224" s="37" t="s">
        <v>152</v>
      </c>
      <c r="C224" s="37" t="s">
        <v>363</v>
      </c>
      <c r="D224" s="979" t="s">
        <v>2713</v>
      </c>
      <c r="E224" s="45"/>
      <c r="F224" s="1006"/>
      <c r="G224" s="1403"/>
      <c r="H224" s="1403"/>
      <c r="I224" s="1439">
        <f t="shared" si="68"/>
        <v>0</v>
      </c>
      <c r="J224" s="1440"/>
      <c r="K224" s="1414"/>
      <c r="L224" s="1414"/>
      <c r="M224" s="1439">
        <f t="shared" si="69"/>
        <v>0</v>
      </c>
      <c r="N224" s="1440"/>
      <c r="O224" s="1"/>
      <c r="P224" s="1"/>
      <c r="Q224" s="1"/>
      <c r="R224" s="1"/>
      <c r="S224" s="1"/>
      <c r="T224" s="1"/>
      <c r="U224" s="1"/>
      <c r="V224" s="1"/>
      <c r="W224" s="1"/>
      <c r="X224" s="1"/>
      <c r="Y224" s="1"/>
      <c r="Z224" s="1"/>
    </row>
    <row r="225" spans="1:26" s="1043" customFormat="1" ht="15.75" customHeight="1">
      <c r="A225" s="1008"/>
      <c r="B225" s="1052" t="s">
        <v>152</v>
      </c>
      <c r="C225" s="1052" t="s">
        <v>363</v>
      </c>
      <c r="D225" s="1052"/>
      <c r="E225" s="1020"/>
      <c r="F225" s="1008"/>
      <c r="G225" s="1406">
        <f t="shared" ref="G225:N225" si="70">SUM(G213:G224)</f>
        <v>0</v>
      </c>
      <c r="H225" s="1406">
        <f t="shared" si="70"/>
        <v>0</v>
      </c>
      <c r="I225" s="1406">
        <f t="shared" si="70"/>
        <v>0</v>
      </c>
      <c r="J225" s="1406">
        <f t="shared" si="70"/>
        <v>0</v>
      </c>
      <c r="K225" s="1406">
        <f t="shared" si="70"/>
        <v>0</v>
      </c>
      <c r="L225" s="1406">
        <f t="shared" si="70"/>
        <v>0</v>
      </c>
      <c r="M225" s="1406">
        <f t="shared" si="70"/>
        <v>0</v>
      </c>
      <c r="N225" s="1406">
        <f t="shared" si="70"/>
        <v>0</v>
      </c>
      <c r="O225" s="1005"/>
      <c r="P225" s="1005"/>
      <c r="Q225" s="1005"/>
      <c r="R225" s="1005"/>
      <c r="S225" s="1005"/>
      <c r="T225" s="1005"/>
      <c r="U225" s="1005"/>
      <c r="V225" s="1005"/>
      <c r="W225" s="1005"/>
      <c r="X225" s="1005"/>
      <c r="Y225" s="1005"/>
      <c r="Z225" s="1005"/>
    </row>
    <row r="226" spans="1:26" ht="15.75" customHeight="1">
      <c r="A226" s="32"/>
      <c r="B226" s="37" t="s">
        <v>152</v>
      </c>
      <c r="C226" s="37" t="s">
        <v>364</v>
      </c>
      <c r="D226" s="45" t="s">
        <v>365</v>
      </c>
      <c r="E226" s="51" t="s">
        <v>351</v>
      </c>
      <c r="F226" s="1006"/>
      <c r="G226" s="1403"/>
      <c r="H226" s="1403"/>
      <c r="I226" s="1439">
        <f t="shared" ref="I226:I239" si="71">SUM(G226:H226)</f>
        <v>0</v>
      </c>
      <c r="J226" s="1440"/>
      <c r="K226" s="1414"/>
      <c r="L226" s="1414"/>
      <c r="M226" s="1439">
        <f t="shared" ref="M226:M239" si="72">SUM(K226:L226)</f>
        <v>0</v>
      </c>
      <c r="N226" s="1440"/>
      <c r="O226" s="1"/>
      <c r="P226" s="1"/>
      <c r="Q226" s="1"/>
      <c r="R226" s="1"/>
      <c r="S226" s="1"/>
      <c r="T226" s="1"/>
      <c r="U226" s="1"/>
      <c r="V226" s="1"/>
      <c r="W226" s="1"/>
      <c r="X226" s="1"/>
      <c r="Y226" s="1"/>
      <c r="Z226" s="1"/>
    </row>
    <row r="227" spans="1:26" ht="15.75" customHeight="1">
      <c r="A227" s="32"/>
      <c r="B227" s="37" t="s">
        <v>152</v>
      </c>
      <c r="C227" s="37" t="s">
        <v>364</v>
      </c>
      <c r="D227" s="45" t="s">
        <v>365</v>
      </c>
      <c r="E227" s="51" t="s">
        <v>352</v>
      </c>
      <c r="F227" s="1006"/>
      <c r="G227" s="1403"/>
      <c r="H227" s="1403"/>
      <c r="I227" s="1439">
        <f t="shared" si="71"/>
        <v>0</v>
      </c>
      <c r="J227" s="1440"/>
      <c r="K227" s="1414"/>
      <c r="L227" s="1414"/>
      <c r="M227" s="1439">
        <f t="shared" si="72"/>
        <v>0</v>
      </c>
      <c r="N227" s="1440"/>
      <c r="O227" s="1"/>
      <c r="P227" s="1"/>
      <c r="Q227" s="1"/>
      <c r="R227" s="1"/>
      <c r="S227" s="1"/>
      <c r="T227" s="1"/>
      <c r="U227" s="1"/>
      <c r="V227" s="1"/>
      <c r="W227" s="1"/>
      <c r="X227" s="1"/>
      <c r="Y227" s="1"/>
      <c r="Z227" s="1"/>
    </row>
    <row r="228" spans="1:26" ht="15.75" customHeight="1">
      <c r="A228" s="32"/>
      <c r="B228" s="37" t="s">
        <v>152</v>
      </c>
      <c r="C228" s="37" t="s">
        <v>364</v>
      </c>
      <c r="D228" s="45" t="s">
        <v>365</v>
      </c>
      <c r="E228" s="51" t="s">
        <v>354</v>
      </c>
      <c r="F228" s="1006"/>
      <c r="G228" s="1403"/>
      <c r="H228" s="1403"/>
      <c r="I228" s="1439">
        <f t="shared" si="71"/>
        <v>0</v>
      </c>
      <c r="J228" s="1440"/>
      <c r="K228" s="1414"/>
      <c r="L228" s="1414"/>
      <c r="M228" s="1439">
        <f t="shared" si="72"/>
        <v>0</v>
      </c>
      <c r="N228" s="1440"/>
      <c r="O228" s="1"/>
      <c r="P228" s="1"/>
      <c r="Q228" s="1"/>
      <c r="R228" s="1"/>
      <c r="S228" s="1"/>
      <c r="T228" s="1"/>
      <c r="U228" s="1"/>
      <c r="V228" s="1"/>
      <c r="W228" s="1"/>
      <c r="X228" s="1"/>
      <c r="Y228" s="1"/>
      <c r="Z228" s="1"/>
    </row>
    <row r="229" spans="1:26" ht="15.75" customHeight="1">
      <c r="A229" s="32"/>
      <c r="B229" s="37" t="s">
        <v>152</v>
      </c>
      <c r="C229" s="37" t="s">
        <v>364</v>
      </c>
      <c r="D229" s="45" t="s">
        <v>366</v>
      </c>
      <c r="E229" s="51" t="s">
        <v>355</v>
      </c>
      <c r="F229" s="1006"/>
      <c r="G229" s="1403"/>
      <c r="H229" s="1403"/>
      <c r="I229" s="1439">
        <f t="shared" si="71"/>
        <v>0</v>
      </c>
      <c r="J229" s="1440"/>
      <c r="K229" s="1414"/>
      <c r="L229" s="1414"/>
      <c r="M229" s="1439">
        <f t="shared" si="72"/>
        <v>0</v>
      </c>
      <c r="N229" s="1440"/>
      <c r="O229" s="1"/>
      <c r="P229" s="1"/>
      <c r="Q229" s="1"/>
      <c r="R229" s="1"/>
      <c r="S229" s="1"/>
      <c r="T229" s="1"/>
      <c r="U229" s="1"/>
      <c r="V229" s="1"/>
      <c r="W229" s="1"/>
      <c r="X229" s="1"/>
      <c r="Y229" s="1"/>
      <c r="Z229" s="1"/>
    </row>
    <row r="230" spans="1:26" ht="15.75" customHeight="1">
      <c r="A230" s="32"/>
      <c r="B230" s="37" t="s">
        <v>152</v>
      </c>
      <c r="C230" s="37" t="s">
        <v>364</v>
      </c>
      <c r="D230" s="45" t="s">
        <v>365</v>
      </c>
      <c r="E230" s="51" t="s">
        <v>356</v>
      </c>
      <c r="F230" s="1006"/>
      <c r="G230" s="1403"/>
      <c r="H230" s="1403"/>
      <c r="I230" s="1439">
        <f t="shared" si="71"/>
        <v>0</v>
      </c>
      <c r="J230" s="1440"/>
      <c r="K230" s="1414"/>
      <c r="L230" s="1414"/>
      <c r="M230" s="1439">
        <f t="shared" si="72"/>
        <v>0</v>
      </c>
      <c r="N230" s="1440"/>
      <c r="O230" s="1"/>
      <c r="P230" s="1"/>
      <c r="Q230" s="1"/>
      <c r="R230" s="1"/>
      <c r="S230" s="1"/>
      <c r="T230" s="1"/>
      <c r="U230" s="1"/>
      <c r="V230" s="1"/>
      <c r="W230" s="1"/>
      <c r="X230" s="1"/>
      <c r="Y230" s="1"/>
      <c r="Z230" s="1"/>
    </row>
    <row r="231" spans="1:26" s="920" customFormat="1" ht="15.75" customHeight="1">
      <c r="A231" s="918"/>
      <c r="B231" s="37" t="s">
        <v>152</v>
      </c>
      <c r="C231" s="37" t="s">
        <v>364</v>
      </c>
      <c r="D231" s="45" t="s">
        <v>365</v>
      </c>
      <c r="E231" s="51" t="s">
        <v>357</v>
      </c>
      <c r="F231" s="1007"/>
      <c r="G231" s="1405"/>
      <c r="H231" s="1405"/>
      <c r="I231" s="1439">
        <f t="shared" si="71"/>
        <v>0</v>
      </c>
      <c r="J231" s="1441"/>
      <c r="K231" s="1416"/>
      <c r="L231" s="1416"/>
      <c r="M231" s="1439">
        <f t="shared" si="72"/>
        <v>0</v>
      </c>
      <c r="N231" s="1441"/>
      <c r="O231" s="1"/>
      <c r="P231" s="1"/>
      <c r="Q231" s="1"/>
      <c r="R231" s="1"/>
      <c r="S231" s="1"/>
      <c r="T231" s="1"/>
      <c r="U231" s="1"/>
      <c r="V231" s="1"/>
      <c r="W231" s="1"/>
      <c r="X231" s="1"/>
      <c r="Y231" s="1"/>
      <c r="Z231" s="1"/>
    </row>
    <row r="232" spans="1:26" s="920" customFormat="1" ht="15.75" customHeight="1">
      <c r="A232" s="918"/>
      <c r="B232" s="37" t="s">
        <v>152</v>
      </c>
      <c r="C232" s="37" t="s">
        <v>364</v>
      </c>
      <c r="D232" s="45" t="s">
        <v>365</v>
      </c>
      <c r="E232" s="979" t="s">
        <v>2713</v>
      </c>
      <c r="F232" s="1007"/>
      <c r="G232" s="1405"/>
      <c r="H232" s="1405"/>
      <c r="I232" s="1439">
        <f t="shared" si="71"/>
        <v>0</v>
      </c>
      <c r="J232" s="1441"/>
      <c r="K232" s="1416"/>
      <c r="L232" s="1416"/>
      <c r="M232" s="1439">
        <f t="shared" si="72"/>
        <v>0</v>
      </c>
      <c r="N232" s="1441"/>
      <c r="O232" s="1"/>
      <c r="P232" s="1"/>
      <c r="Q232" s="1"/>
      <c r="R232" s="1"/>
      <c r="S232" s="1"/>
      <c r="T232" s="1"/>
      <c r="U232" s="1"/>
      <c r="V232" s="1"/>
      <c r="W232" s="1"/>
      <c r="X232" s="1"/>
      <c r="Y232" s="1"/>
      <c r="Z232" s="1"/>
    </row>
    <row r="233" spans="1:26" s="958" customFormat="1" ht="15.75" customHeight="1">
      <c r="A233" s="918"/>
      <c r="B233" s="37" t="s">
        <v>152</v>
      </c>
      <c r="C233" s="37" t="s">
        <v>364</v>
      </c>
      <c r="D233" s="937" t="s">
        <v>365</v>
      </c>
      <c r="E233" s="981" t="s">
        <v>2713</v>
      </c>
      <c r="F233" s="1007"/>
      <c r="G233" s="1405"/>
      <c r="H233" s="1405"/>
      <c r="I233" s="1442">
        <f t="shared" si="71"/>
        <v>0</v>
      </c>
      <c r="J233" s="1441"/>
      <c r="K233" s="1416"/>
      <c r="L233" s="1416"/>
      <c r="M233" s="1439">
        <f t="shared" si="72"/>
        <v>0</v>
      </c>
      <c r="N233" s="1441"/>
      <c r="O233" s="1"/>
      <c r="P233" s="1"/>
      <c r="Q233" s="1"/>
      <c r="R233" s="1"/>
      <c r="S233" s="1"/>
      <c r="T233" s="1"/>
      <c r="U233" s="1"/>
      <c r="V233" s="1"/>
      <c r="W233" s="1"/>
      <c r="X233" s="1"/>
      <c r="Y233" s="1"/>
      <c r="Z233" s="1"/>
    </row>
    <row r="234" spans="1:26" s="920" customFormat="1" ht="15.75" customHeight="1">
      <c r="A234" s="918"/>
      <c r="B234" s="37" t="s">
        <v>152</v>
      </c>
      <c r="C234" s="37" t="s">
        <v>364</v>
      </c>
      <c r="D234" s="45" t="s">
        <v>367</v>
      </c>
      <c r="E234" s="45" t="s">
        <v>368</v>
      </c>
      <c r="F234" s="1007"/>
      <c r="G234" s="1405"/>
      <c r="H234" s="1405"/>
      <c r="I234" s="1439">
        <f t="shared" si="71"/>
        <v>0</v>
      </c>
      <c r="J234" s="1441"/>
      <c r="K234" s="1416"/>
      <c r="L234" s="1416"/>
      <c r="M234" s="1439">
        <f t="shared" si="72"/>
        <v>0</v>
      </c>
      <c r="N234" s="1441"/>
      <c r="O234" s="1"/>
      <c r="P234" s="1"/>
      <c r="Q234" s="1"/>
      <c r="R234" s="1"/>
      <c r="S234" s="1"/>
      <c r="T234" s="1"/>
      <c r="U234" s="1"/>
      <c r="V234" s="1"/>
      <c r="W234" s="1"/>
      <c r="X234" s="1"/>
      <c r="Y234" s="1"/>
      <c r="Z234" s="1"/>
    </row>
    <row r="235" spans="1:26" s="920" customFormat="1" ht="15.75" customHeight="1">
      <c r="A235" s="918"/>
      <c r="B235" s="37" t="s">
        <v>152</v>
      </c>
      <c r="C235" s="37" t="s">
        <v>364</v>
      </c>
      <c r="D235" s="45" t="s">
        <v>367</v>
      </c>
      <c r="E235" s="32" t="s">
        <v>369</v>
      </c>
      <c r="F235" s="1007"/>
      <c r="G235" s="1405"/>
      <c r="H235" s="1405"/>
      <c r="I235" s="1439">
        <f t="shared" si="71"/>
        <v>0</v>
      </c>
      <c r="J235" s="1441"/>
      <c r="K235" s="1416"/>
      <c r="L235" s="1416"/>
      <c r="M235" s="1439">
        <f t="shared" si="72"/>
        <v>0</v>
      </c>
      <c r="N235" s="1441"/>
      <c r="O235" s="1"/>
      <c r="P235" s="1"/>
      <c r="Q235" s="1"/>
      <c r="R235" s="1"/>
      <c r="S235" s="1"/>
      <c r="T235" s="1"/>
      <c r="U235" s="1"/>
      <c r="V235" s="1"/>
      <c r="W235" s="1"/>
      <c r="X235" s="1"/>
      <c r="Y235" s="1"/>
      <c r="Z235" s="1"/>
    </row>
    <row r="236" spans="1:26" s="920" customFormat="1" ht="15.75" customHeight="1">
      <c r="A236" s="918"/>
      <c r="B236" s="37" t="s">
        <v>152</v>
      </c>
      <c r="C236" s="37" t="s">
        <v>364</v>
      </c>
      <c r="D236" s="45" t="s">
        <v>367</v>
      </c>
      <c r="E236" s="32" t="s">
        <v>370</v>
      </c>
      <c r="F236" s="1007"/>
      <c r="G236" s="1405"/>
      <c r="H236" s="1405"/>
      <c r="I236" s="1439">
        <f t="shared" si="71"/>
        <v>0</v>
      </c>
      <c r="J236" s="1441"/>
      <c r="K236" s="1416"/>
      <c r="L236" s="1416"/>
      <c r="M236" s="1439">
        <f t="shared" si="72"/>
        <v>0</v>
      </c>
      <c r="N236" s="1441"/>
      <c r="O236" s="1"/>
      <c r="P236" s="1"/>
      <c r="Q236" s="1"/>
      <c r="R236" s="1"/>
      <c r="S236" s="1"/>
      <c r="T236" s="1"/>
      <c r="U236" s="1"/>
      <c r="V236" s="1"/>
      <c r="W236" s="1"/>
      <c r="X236" s="1"/>
      <c r="Y236" s="1"/>
      <c r="Z236" s="1"/>
    </row>
    <row r="237" spans="1:26" ht="15.75" customHeight="1">
      <c r="A237" s="35"/>
      <c r="B237" s="37" t="s">
        <v>152</v>
      </c>
      <c r="C237" s="37" t="s">
        <v>364</v>
      </c>
      <c r="D237" s="980" t="s">
        <v>2712</v>
      </c>
      <c r="E237" s="965"/>
      <c r="F237" s="1008"/>
      <c r="G237" s="1407"/>
      <c r="H237" s="1407"/>
      <c r="I237" s="1404">
        <f>SUM(G237:H237)</f>
        <v>0</v>
      </c>
      <c r="J237" s="1403"/>
      <c r="K237" s="1403"/>
      <c r="L237" s="1403"/>
      <c r="M237" s="1404">
        <f t="shared" si="72"/>
        <v>0</v>
      </c>
      <c r="N237" s="1407"/>
      <c r="O237" s="6"/>
      <c r="P237" s="6"/>
      <c r="Q237" s="6"/>
      <c r="R237" s="6"/>
      <c r="S237" s="6"/>
      <c r="T237" s="6"/>
      <c r="U237" s="6"/>
      <c r="V237" s="6"/>
      <c r="W237" s="6"/>
      <c r="X237" s="6"/>
      <c r="Y237" s="6"/>
      <c r="Z237" s="6"/>
    </row>
    <row r="238" spans="1:26" ht="15.75" customHeight="1">
      <c r="A238" s="35"/>
      <c r="B238" s="37" t="s">
        <v>152</v>
      </c>
      <c r="C238" s="37" t="s">
        <v>364</v>
      </c>
      <c r="D238" s="980" t="s">
        <v>2712</v>
      </c>
      <c r="E238" s="965"/>
      <c r="F238" s="1008"/>
      <c r="G238" s="1407"/>
      <c r="H238" s="1407"/>
      <c r="I238" s="1404">
        <f t="shared" si="71"/>
        <v>0</v>
      </c>
      <c r="J238" s="1403"/>
      <c r="K238" s="1403"/>
      <c r="L238" s="1403"/>
      <c r="M238" s="1404">
        <f t="shared" si="72"/>
        <v>0</v>
      </c>
      <c r="N238" s="1407"/>
      <c r="O238" s="6"/>
      <c r="P238" s="6"/>
      <c r="Q238" s="6"/>
      <c r="R238" s="6"/>
      <c r="S238" s="6"/>
      <c r="T238" s="6"/>
      <c r="U238" s="6"/>
      <c r="V238" s="6"/>
      <c r="W238" s="6"/>
      <c r="X238" s="6"/>
      <c r="Y238" s="6"/>
      <c r="Z238" s="6"/>
    </row>
    <row r="239" spans="1:26" ht="15.75" customHeight="1">
      <c r="A239" s="35"/>
      <c r="B239" s="37" t="s">
        <v>152</v>
      </c>
      <c r="C239" s="37" t="s">
        <v>364</v>
      </c>
      <c r="D239" s="980" t="s">
        <v>2712</v>
      </c>
      <c r="E239" s="965"/>
      <c r="F239" s="1008"/>
      <c r="G239" s="1447"/>
      <c r="H239" s="1447"/>
      <c r="I239" s="1404">
        <f t="shared" si="71"/>
        <v>0</v>
      </c>
      <c r="J239" s="1417"/>
      <c r="K239" s="1417"/>
      <c r="L239" s="1417"/>
      <c r="M239" s="1404">
        <f t="shared" si="72"/>
        <v>0</v>
      </c>
      <c r="N239" s="1447"/>
      <c r="O239" s="6"/>
      <c r="P239" s="6"/>
      <c r="Q239" s="6"/>
      <c r="R239" s="6"/>
      <c r="S239" s="6"/>
      <c r="T239" s="6"/>
      <c r="U239" s="6"/>
      <c r="V239" s="6"/>
      <c r="W239" s="6"/>
      <c r="X239" s="6"/>
      <c r="Y239" s="6"/>
      <c r="Z239" s="6"/>
    </row>
    <row r="240" spans="1:26" s="1043" customFormat="1" ht="15.75" customHeight="1">
      <c r="A240" s="1008"/>
      <c r="B240" s="1052" t="s">
        <v>152</v>
      </c>
      <c r="C240" s="1052" t="s">
        <v>364</v>
      </c>
      <c r="D240" s="1052"/>
      <c r="E240" s="1052"/>
      <c r="F240" s="1008"/>
      <c r="G240" s="1419">
        <f t="shared" ref="G240:N240" si="73">SUM(G226:G239)</f>
        <v>0</v>
      </c>
      <c r="H240" s="1419">
        <f t="shared" si="73"/>
        <v>0</v>
      </c>
      <c r="I240" s="1448">
        <f t="shared" si="73"/>
        <v>0</v>
      </c>
      <c r="J240" s="1419">
        <f t="shared" si="73"/>
        <v>0</v>
      </c>
      <c r="K240" s="1419">
        <f t="shared" si="73"/>
        <v>0</v>
      </c>
      <c r="L240" s="1419">
        <f t="shared" si="73"/>
        <v>0</v>
      </c>
      <c r="M240" s="1448">
        <f t="shared" si="73"/>
        <v>0</v>
      </c>
      <c r="N240" s="1419">
        <f t="shared" si="73"/>
        <v>0</v>
      </c>
      <c r="O240" s="1005"/>
      <c r="P240" s="1005"/>
      <c r="Q240" s="1005"/>
      <c r="R240" s="1005"/>
      <c r="S240" s="1005"/>
      <c r="T240" s="1005"/>
      <c r="U240" s="1005"/>
      <c r="V240" s="1005"/>
      <c r="W240" s="1005"/>
      <c r="X240" s="1005"/>
      <c r="Y240" s="1005"/>
      <c r="Z240" s="1005"/>
    </row>
    <row r="241" spans="1:26" ht="15" customHeight="1">
      <c r="A241" s="40"/>
      <c r="B241" s="41" t="s">
        <v>152</v>
      </c>
      <c r="C241" s="41" t="s">
        <v>371</v>
      </c>
      <c r="D241" s="41"/>
      <c r="E241" s="41"/>
      <c r="F241" s="1015"/>
      <c r="G241" s="1411"/>
      <c r="H241" s="1411"/>
      <c r="I241" s="1449">
        <f>SUM(G241:H241)</f>
        <v>0</v>
      </c>
      <c r="J241" s="1411"/>
      <c r="K241" s="1411"/>
      <c r="L241" s="1411"/>
      <c r="M241" s="1449">
        <f>SUM(K241:L241)</f>
        <v>0</v>
      </c>
      <c r="N241" s="1411"/>
      <c r="O241" s="1"/>
      <c r="P241" s="1"/>
      <c r="Q241" s="1"/>
      <c r="R241" s="1"/>
      <c r="S241" s="1"/>
      <c r="T241" s="1"/>
      <c r="U241" s="1"/>
      <c r="V241" s="1"/>
      <c r="W241" s="1"/>
      <c r="X241" s="1"/>
      <c r="Y241" s="1"/>
      <c r="Z241" s="1"/>
    </row>
    <row r="242" spans="1:26" s="1043" customFormat="1" ht="15.75" customHeight="1">
      <c r="A242" s="1018"/>
      <c r="B242" s="1038" t="s">
        <v>372</v>
      </c>
      <c r="C242" s="1038"/>
      <c r="D242" s="1038"/>
      <c r="E242" s="1038"/>
      <c r="F242" s="1018"/>
      <c r="G242" s="1438">
        <f>G241+G211+G212+G225+G240</f>
        <v>0</v>
      </c>
      <c r="H242" s="1438">
        <f>H241+H211+H212+H225+H240</f>
        <v>0</v>
      </c>
      <c r="I242" s="1438">
        <f>G242+H242</f>
        <v>0</v>
      </c>
      <c r="J242" s="1438">
        <f>J241+J211+J212+J225+J240</f>
        <v>0</v>
      </c>
      <c r="K242" s="1438">
        <f>K241+K211+K212+K225+K240</f>
        <v>0</v>
      </c>
      <c r="L242" s="1438">
        <f>L241+L211+L212+L225+L240</f>
        <v>0</v>
      </c>
      <c r="M242" s="1438">
        <f>K242+L242</f>
        <v>0</v>
      </c>
      <c r="N242" s="1438">
        <f>N241+N211+N212+N225+N240</f>
        <v>0</v>
      </c>
      <c r="O242" s="1005"/>
      <c r="P242" s="1005"/>
      <c r="Q242" s="1005"/>
      <c r="R242" s="1005"/>
      <c r="S242" s="1005"/>
      <c r="T242" s="1005"/>
      <c r="U242" s="1005"/>
      <c r="V242" s="1005"/>
      <c r="W242" s="1005"/>
      <c r="X242" s="1005"/>
      <c r="Y242" s="1005"/>
      <c r="Z242" s="1005"/>
    </row>
    <row r="243" spans="1:26" s="1043" customFormat="1" ht="15.75" customHeight="1">
      <c r="A243" s="1022"/>
      <c r="B243" s="1022"/>
      <c r="C243" s="1022"/>
      <c r="D243" s="1022"/>
      <c r="E243" s="1022"/>
      <c r="F243" s="1022"/>
      <c r="G243" s="1413"/>
      <c r="H243" s="1413"/>
      <c r="I243" s="1413"/>
      <c r="J243" s="1413"/>
      <c r="K243" s="1413"/>
      <c r="L243" s="1413"/>
      <c r="M243" s="1413"/>
      <c r="N243" s="1413"/>
      <c r="O243" s="1022"/>
      <c r="P243" s="1022"/>
      <c r="Q243" s="1022"/>
      <c r="R243" s="1022"/>
      <c r="S243" s="1022"/>
      <c r="T243" s="1022"/>
      <c r="U243" s="1022"/>
      <c r="V243" s="1022"/>
      <c r="W243" s="1022"/>
      <c r="X243" s="1022"/>
      <c r="Y243" s="1022"/>
      <c r="Z243" s="1022"/>
    </row>
    <row r="244" spans="1:26" ht="15.75" customHeight="1">
      <c r="A244" s="32"/>
      <c r="B244" s="37" t="s">
        <v>153</v>
      </c>
      <c r="C244" s="33" t="s">
        <v>373</v>
      </c>
      <c r="D244" s="32" t="s">
        <v>153</v>
      </c>
      <c r="E244" s="32"/>
      <c r="F244" s="1006"/>
      <c r="G244" s="1407"/>
      <c r="H244" s="1403"/>
      <c r="I244" s="1439">
        <f>SUM(G244:H244)</f>
        <v>0</v>
      </c>
      <c r="J244" s="1440"/>
      <c r="K244" s="1414"/>
      <c r="L244" s="1414"/>
      <c r="M244" s="1439">
        <f t="shared" ref="M244:M247" si="74">SUM(K244:L244)</f>
        <v>0</v>
      </c>
      <c r="N244" s="1440"/>
      <c r="O244" s="1"/>
      <c r="P244" s="1"/>
      <c r="Q244" s="1"/>
      <c r="R244" s="1"/>
      <c r="S244" s="1"/>
      <c r="T244" s="1"/>
      <c r="U244" s="1"/>
      <c r="V244" s="1"/>
      <c r="W244" s="1"/>
      <c r="X244" s="1"/>
      <c r="Y244" s="1"/>
      <c r="Z244" s="1"/>
    </row>
    <row r="245" spans="1:26" s="920" customFormat="1" ht="15.75" customHeight="1">
      <c r="A245" s="918"/>
      <c r="B245" s="37" t="s">
        <v>153</v>
      </c>
      <c r="C245" s="33" t="s">
        <v>374</v>
      </c>
      <c r="D245" s="973" t="s">
        <v>1356</v>
      </c>
      <c r="E245" s="918"/>
      <c r="F245" s="1007"/>
      <c r="G245" s="1407"/>
      <c r="H245" s="1405"/>
      <c r="I245" s="1439">
        <f t="shared" ref="I245:I247" si="75">SUM(G245:H245)</f>
        <v>0</v>
      </c>
      <c r="J245" s="1441"/>
      <c r="K245" s="1416"/>
      <c r="L245" s="1416"/>
      <c r="M245" s="1439">
        <f t="shared" si="74"/>
        <v>0</v>
      </c>
      <c r="N245" s="1441"/>
      <c r="O245" s="1"/>
      <c r="P245" s="1"/>
      <c r="Q245" s="1"/>
      <c r="R245" s="1"/>
      <c r="S245" s="1"/>
      <c r="T245" s="1"/>
      <c r="U245" s="1"/>
      <c r="V245" s="1"/>
      <c r="W245" s="1"/>
      <c r="X245" s="1"/>
      <c r="Y245" s="1"/>
      <c r="Z245" s="1"/>
    </row>
    <row r="246" spans="1:26" s="920" customFormat="1" ht="15.75" customHeight="1">
      <c r="A246" s="918"/>
      <c r="B246" s="37" t="s">
        <v>153</v>
      </c>
      <c r="C246" s="33" t="s">
        <v>374</v>
      </c>
      <c r="D246" s="973" t="s">
        <v>1356</v>
      </c>
      <c r="E246" s="918"/>
      <c r="F246" s="1007"/>
      <c r="G246" s="1407"/>
      <c r="H246" s="1405"/>
      <c r="I246" s="1439">
        <f t="shared" si="75"/>
        <v>0</v>
      </c>
      <c r="J246" s="1441"/>
      <c r="K246" s="1416"/>
      <c r="L246" s="1416"/>
      <c r="M246" s="1439">
        <f t="shared" si="74"/>
        <v>0</v>
      </c>
      <c r="N246" s="1441"/>
      <c r="O246" s="1"/>
      <c r="P246" s="1"/>
      <c r="Q246" s="1"/>
      <c r="R246" s="1"/>
      <c r="S246" s="1"/>
      <c r="T246" s="1"/>
      <c r="U246" s="1"/>
      <c r="V246" s="1"/>
      <c r="W246" s="1"/>
      <c r="X246" s="1"/>
      <c r="Y246" s="1"/>
      <c r="Z246" s="1"/>
    </row>
    <row r="247" spans="1:26" s="920" customFormat="1" ht="15.75" customHeight="1">
      <c r="A247" s="918"/>
      <c r="B247" s="37" t="s">
        <v>153</v>
      </c>
      <c r="C247" s="33" t="s">
        <v>374</v>
      </c>
      <c r="D247" s="973" t="s">
        <v>1356</v>
      </c>
      <c r="E247" s="918"/>
      <c r="F247" s="1007"/>
      <c r="G247" s="1407"/>
      <c r="H247" s="1405"/>
      <c r="I247" s="1439">
        <f t="shared" si="75"/>
        <v>0</v>
      </c>
      <c r="J247" s="1441"/>
      <c r="K247" s="1416"/>
      <c r="L247" s="1416"/>
      <c r="M247" s="1439">
        <f t="shared" si="74"/>
        <v>0</v>
      </c>
      <c r="N247" s="1441"/>
      <c r="O247" s="1"/>
      <c r="P247" s="1"/>
      <c r="Q247" s="1"/>
      <c r="R247" s="1"/>
      <c r="S247" s="1"/>
      <c r="T247" s="1"/>
      <c r="U247" s="1"/>
      <c r="V247" s="1"/>
      <c r="W247" s="1"/>
      <c r="X247" s="1"/>
      <c r="Y247" s="1"/>
      <c r="Z247" s="1"/>
    </row>
    <row r="248" spans="1:26" s="1043" customFormat="1" ht="15.75" customHeight="1">
      <c r="A248" s="1018"/>
      <c r="B248" s="1038" t="s">
        <v>375</v>
      </c>
      <c r="C248" s="1038"/>
      <c r="D248" s="1038"/>
      <c r="E248" s="1038"/>
      <c r="F248" s="1018"/>
      <c r="G248" s="1450">
        <f t="shared" ref="G248:N248" si="76">SUM(G244:G247)</f>
        <v>0</v>
      </c>
      <c r="H248" s="1450">
        <f t="shared" si="76"/>
        <v>0</v>
      </c>
      <c r="I248" s="1450">
        <f t="shared" si="76"/>
        <v>0</v>
      </c>
      <c r="J248" s="1450">
        <f t="shared" si="76"/>
        <v>0</v>
      </c>
      <c r="K248" s="1450">
        <f t="shared" si="76"/>
        <v>0</v>
      </c>
      <c r="L248" s="1450">
        <f t="shared" si="76"/>
        <v>0</v>
      </c>
      <c r="M248" s="1450">
        <f t="shared" si="76"/>
        <v>0</v>
      </c>
      <c r="N248" s="1450">
        <f t="shared" si="76"/>
        <v>0</v>
      </c>
      <c r="O248" s="1005"/>
      <c r="P248" s="1005"/>
      <c r="Q248" s="1005"/>
      <c r="R248" s="1005"/>
      <c r="S248" s="1005"/>
      <c r="T248" s="1005"/>
      <c r="U248" s="1005"/>
      <c r="V248" s="1005"/>
      <c r="W248" s="1005"/>
      <c r="X248" s="1005"/>
      <c r="Y248" s="1005"/>
      <c r="Z248" s="1005"/>
    </row>
    <row r="249" spans="1:26" s="1043" customFormat="1" ht="15.75" customHeight="1">
      <c r="A249" s="1003"/>
      <c r="B249" s="1003"/>
      <c r="C249" s="1003"/>
      <c r="D249" s="1061"/>
      <c r="E249" s="1003"/>
      <c r="F249" s="1003"/>
      <c r="G249" s="1413"/>
      <c r="H249" s="1413"/>
      <c r="I249" s="1451"/>
      <c r="J249" s="1451"/>
      <c r="K249" s="1412"/>
      <c r="L249" s="1412"/>
      <c r="M249" s="1451"/>
      <c r="N249" s="1451"/>
      <c r="O249" s="1003"/>
      <c r="P249" s="1003"/>
      <c r="Q249" s="1003"/>
      <c r="R249" s="1003"/>
      <c r="S249" s="1003"/>
      <c r="T249" s="1003"/>
      <c r="U249" s="1003"/>
      <c r="V249" s="1003"/>
      <c r="W249" s="1003"/>
      <c r="X249" s="1003"/>
      <c r="Y249" s="1003"/>
      <c r="Z249" s="1003"/>
    </row>
    <row r="250" spans="1:26" ht="15.75" customHeight="1">
      <c r="A250" s="32"/>
      <c r="B250" s="32" t="s">
        <v>155</v>
      </c>
      <c r="C250" s="32" t="s">
        <v>376</v>
      </c>
      <c r="D250" s="45" t="s">
        <v>377</v>
      </c>
      <c r="E250" s="32"/>
      <c r="F250" s="1006"/>
      <c r="G250" s="1407"/>
      <c r="H250" s="1403"/>
      <c r="I250" s="1439">
        <f t="shared" ref="I250:I254" si="77">SUM(G250:H250)</f>
        <v>0</v>
      </c>
      <c r="J250" s="1440"/>
      <c r="K250" s="1414"/>
      <c r="L250" s="1414"/>
      <c r="M250" s="1439">
        <f>SUM(K250:L250)</f>
        <v>0</v>
      </c>
      <c r="N250" s="1440"/>
      <c r="O250" s="1"/>
      <c r="P250" s="1"/>
      <c r="Q250" s="1"/>
      <c r="R250" s="1"/>
      <c r="S250" s="1"/>
      <c r="T250" s="1"/>
      <c r="U250" s="1"/>
      <c r="V250" s="1"/>
      <c r="W250" s="1"/>
      <c r="X250" s="1"/>
      <c r="Y250" s="1"/>
      <c r="Z250" s="1"/>
    </row>
    <row r="251" spans="1:26" s="920" customFormat="1" ht="15.75" customHeight="1">
      <c r="A251" s="918"/>
      <c r="B251" s="32" t="s">
        <v>155</v>
      </c>
      <c r="C251" s="32" t="s">
        <v>376</v>
      </c>
      <c r="D251" s="45" t="s">
        <v>378</v>
      </c>
      <c r="E251" s="918"/>
      <c r="F251" s="1007"/>
      <c r="G251" s="1407"/>
      <c r="H251" s="1405"/>
      <c r="I251" s="1439">
        <f t="shared" si="77"/>
        <v>0</v>
      </c>
      <c r="J251" s="1441"/>
      <c r="K251" s="1416"/>
      <c r="L251" s="1416"/>
      <c r="M251" s="1439">
        <f t="shared" ref="M251:M254" si="78">SUM(K251:L251)</f>
        <v>0</v>
      </c>
      <c r="N251" s="1441"/>
      <c r="O251" s="1"/>
      <c r="P251" s="1"/>
      <c r="Q251" s="1"/>
      <c r="R251" s="1"/>
      <c r="S251" s="1"/>
      <c r="T251" s="1"/>
      <c r="U251" s="1"/>
      <c r="V251" s="1"/>
      <c r="W251" s="1"/>
      <c r="X251" s="1"/>
      <c r="Y251" s="1"/>
      <c r="Z251" s="1"/>
    </row>
    <row r="252" spans="1:26" s="920" customFormat="1" ht="15.75" customHeight="1">
      <c r="A252" s="918"/>
      <c r="B252" s="32" t="s">
        <v>155</v>
      </c>
      <c r="C252" s="32" t="s">
        <v>379</v>
      </c>
      <c r="D252" s="45" t="s">
        <v>377</v>
      </c>
      <c r="E252" s="918"/>
      <c r="F252" s="1007"/>
      <c r="G252" s="1407"/>
      <c r="H252" s="1405"/>
      <c r="I252" s="1439">
        <f t="shared" si="77"/>
        <v>0</v>
      </c>
      <c r="J252" s="1441"/>
      <c r="K252" s="1416"/>
      <c r="L252" s="1416"/>
      <c r="M252" s="1439">
        <f t="shared" si="78"/>
        <v>0</v>
      </c>
      <c r="N252" s="1441"/>
      <c r="O252" s="1"/>
      <c r="P252" s="1"/>
      <c r="Q252" s="1"/>
      <c r="R252" s="1"/>
      <c r="S252" s="1"/>
      <c r="T252" s="1"/>
      <c r="U252" s="1"/>
      <c r="V252" s="1"/>
      <c r="W252" s="1"/>
      <c r="X252" s="1"/>
      <c r="Y252" s="1"/>
      <c r="Z252" s="1"/>
    </row>
    <row r="253" spans="1:26" s="956" customFormat="1" ht="15.75" customHeight="1">
      <c r="A253" s="918"/>
      <c r="B253" s="32" t="s">
        <v>155</v>
      </c>
      <c r="C253" s="32" t="s">
        <v>379</v>
      </c>
      <c r="D253" s="45" t="s">
        <v>378</v>
      </c>
      <c r="E253" s="918"/>
      <c r="F253" s="1007"/>
      <c r="G253" s="1407"/>
      <c r="H253" s="1405"/>
      <c r="I253" s="1439">
        <f t="shared" si="77"/>
        <v>0</v>
      </c>
      <c r="J253" s="1441"/>
      <c r="K253" s="1416"/>
      <c r="L253" s="1416"/>
      <c r="M253" s="1439">
        <f t="shared" si="78"/>
        <v>0</v>
      </c>
      <c r="N253" s="1441"/>
      <c r="O253" s="1"/>
      <c r="P253" s="1"/>
      <c r="Q253" s="1"/>
      <c r="R253" s="1"/>
      <c r="S253" s="1"/>
      <c r="T253" s="1"/>
      <c r="U253" s="1"/>
      <c r="V253" s="1"/>
      <c r="W253" s="1"/>
      <c r="X253" s="1"/>
      <c r="Y253" s="1"/>
      <c r="Z253" s="1"/>
    </row>
    <row r="254" spans="1:26" s="920" customFormat="1" ht="15.75" customHeight="1">
      <c r="A254" s="918"/>
      <c r="B254" s="32" t="s">
        <v>155</v>
      </c>
      <c r="C254" s="32" t="s">
        <v>380</v>
      </c>
      <c r="D254" s="937"/>
      <c r="E254" s="918"/>
      <c r="F254" s="1007"/>
      <c r="G254" s="1407"/>
      <c r="H254" s="1405"/>
      <c r="I254" s="1439">
        <f t="shared" si="77"/>
        <v>0</v>
      </c>
      <c r="J254" s="1441"/>
      <c r="K254" s="1416"/>
      <c r="L254" s="1416"/>
      <c r="M254" s="1439">
        <f t="shared" si="78"/>
        <v>0</v>
      </c>
      <c r="N254" s="1441"/>
      <c r="O254" s="1"/>
      <c r="P254" s="1"/>
      <c r="Q254" s="1"/>
      <c r="R254" s="1"/>
      <c r="S254" s="53" t="s">
        <v>381</v>
      </c>
      <c r="T254" s="1"/>
      <c r="U254" s="1"/>
      <c r="V254" s="1"/>
      <c r="W254" s="1"/>
      <c r="X254" s="1"/>
      <c r="Y254" s="1"/>
      <c r="Z254" s="1"/>
    </row>
    <row r="255" spans="1:26" s="1043" customFormat="1" ht="15.75" customHeight="1">
      <c r="A255" s="1018"/>
      <c r="B255" s="1018" t="s">
        <v>382</v>
      </c>
      <c r="C255" s="1018" t="s">
        <v>155</v>
      </c>
      <c r="D255" s="1018"/>
      <c r="E255" s="1018"/>
      <c r="F255" s="1018"/>
      <c r="G255" s="1450">
        <f t="shared" ref="G255:N255" si="79">SUM(G250:G254)</f>
        <v>0</v>
      </c>
      <c r="H255" s="1450">
        <f t="shared" si="79"/>
        <v>0</v>
      </c>
      <c r="I255" s="1450">
        <f t="shared" si="79"/>
        <v>0</v>
      </c>
      <c r="J255" s="1450">
        <f t="shared" si="79"/>
        <v>0</v>
      </c>
      <c r="K255" s="1450">
        <f t="shared" si="79"/>
        <v>0</v>
      </c>
      <c r="L255" s="1450">
        <f t="shared" si="79"/>
        <v>0</v>
      </c>
      <c r="M255" s="1450">
        <f t="shared" si="79"/>
        <v>0</v>
      </c>
      <c r="N255" s="1450">
        <f t="shared" si="79"/>
        <v>0</v>
      </c>
      <c r="O255" s="1005"/>
      <c r="P255" s="1005"/>
      <c r="Q255" s="1005"/>
      <c r="R255" s="1005"/>
      <c r="S255" s="1005"/>
      <c r="T255" s="1005"/>
      <c r="U255" s="1005"/>
      <c r="V255" s="1005"/>
      <c r="W255" s="1005"/>
      <c r="X255" s="1005"/>
      <c r="Y255" s="1005"/>
      <c r="Z255" s="1005"/>
    </row>
    <row r="256" spans="1:26" s="1043" customFormat="1" ht="15.75" customHeight="1">
      <c r="A256" s="1003"/>
      <c r="B256" s="1003"/>
      <c r="C256" s="1003"/>
      <c r="D256" s="1003"/>
      <c r="E256" s="1003"/>
      <c r="F256" s="1003"/>
      <c r="G256" s="1413"/>
      <c r="H256" s="1413"/>
      <c r="I256" s="1451"/>
      <c r="J256" s="1451"/>
      <c r="K256" s="1412"/>
      <c r="L256" s="1412"/>
      <c r="M256" s="1451"/>
      <c r="N256" s="1451"/>
      <c r="O256" s="1003"/>
      <c r="P256" s="1003"/>
      <c r="Q256" s="1003"/>
      <c r="R256" s="1003"/>
      <c r="S256" s="1003"/>
      <c r="T256" s="1003"/>
      <c r="U256" s="1003"/>
      <c r="V256" s="1003"/>
      <c r="W256" s="1003"/>
      <c r="X256" s="1003"/>
      <c r="Y256" s="1003"/>
      <c r="Z256" s="1003"/>
    </row>
    <row r="257" spans="1:26" ht="15.75" customHeight="1">
      <c r="A257" s="32"/>
      <c r="B257" s="32" t="s">
        <v>156</v>
      </c>
      <c r="C257" s="32" t="s">
        <v>383</v>
      </c>
      <c r="D257" s="32"/>
      <c r="E257" s="32"/>
      <c r="F257" s="1006"/>
      <c r="G257" s="1403"/>
      <c r="H257" s="1403"/>
      <c r="I257" s="1439">
        <f>SUM(G257:H257)</f>
        <v>0</v>
      </c>
      <c r="J257" s="1440"/>
      <c r="K257" s="1414"/>
      <c r="L257" s="1414"/>
      <c r="M257" s="1439">
        <f t="shared" ref="M257:M260" si="80">SUM(K257:L257)</f>
        <v>0</v>
      </c>
      <c r="N257" s="1440"/>
      <c r="O257" s="1"/>
      <c r="P257" s="1"/>
      <c r="Q257" s="1"/>
      <c r="R257" s="1"/>
      <c r="S257" s="1" t="s">
        <v>384</v>
      </c>
      <c r="T257" s="1"/>
      <c r="U257" s="1"/>
      <c r="V257" s="1"/>
      <c r="W257" s="1"/>
      <c r="X257" s="1"/>
      <c r="Y257" s="1"/>
      <c r="Z257" s="1"/>
    </row>
    <row r="258" spans="1:26" s="920" customFormat="1" ht="15.75" customHeight="1">
      <c r="A258" s="918"/>
      <c r="B258" s="32" t="s">
        <v>156</v>
      </c>
      <c r="C258" s="32" t="s">
        <v>385</v>
      </c>
      <c r="D258" s="973" t="s">
        <v>1356</v>
      </c>
      <c r="E258" s="918"/>
      <c r="F258" s="1007"/>
      <c r="G258" s="1405"/>
      <c r="H258" s="1405"/>
      <c r="I258" s="1439">
        <f t="shared" ref="I258:I260" si="81">SUM(G258:H258)</f>
        <v>0</v>
      </c>
      <c r="J258" s="1441"/>
      <c r="K258" s="1416"/>
      <c r="L258" s="1416"/>
      <c r="M258" s="1439">
        <f t="shared" si="80"/>
        <v>0</v>
      </c>
      <c r="N258" s="1441"/>
      <c r="O258" s="1"/>
      <c r="P258" s="1"/>
      <c r="Q258" s="1"/>
      <c r="R258" s="1"/>
      <c r="S258" s="1"/>
      <c r="T258" s="1"/>
      <c r="U258" s="1"/>
      <c r="V258" s="1"/>
      <c r="W258" s="1"/>
      <c r="X258" s="1"/>
      <c r="Y258" s="1"/>
      <c r="Z258" s="1"/>
    </row>
    <row r="259" spans="1:26" s="920" customFormat="1" ht="15.75" customHeight="1">
      <c r="A259" s="918"/>
      <c r="B259" s="32" t="s">
        <v>156</v>
      </c>
      <c r="C259" s="32" t="s">
        <v>385</v>
      </c>
      <c r="D259" s="973" t="s">
        <v>1356</v>
      </c>
      <c r="E259" s="918"/>
      <c r="F259" s="1007"/>
      <c r="G259" s="1405"/>
      <c r="H259" s="1405"/>
      <c r="I259" s="1439">
        <f t="shared" si="81"/>
        <v>0</v>
      </c>
      <c r="J259" s="1441"/>
      <c r="K259" s="1416"/>
      <c r="L259" s="1416"/>
      <c r="M259" s="1439">
        <f t="shared" si="80"/>
        <v>0</v>
      </c>
      <c r="N259" s="1441"/>
      <c r="O259" s="1"/>
      <c r="P259" s="1"/>
      <c r="Q259" s="1"/>
      <c r="R259" s="1"/>
      <c r="S259" s="1"/>
      <c r="T259" s="1"/>
      <c r="U259" s="1"/>
      <c r="V259" s="1"/>
      <c r="W259" s="1"/>
      <c r="X259" s="1"/>
      <c r="Y259" s="1"/>
      <c r="Z259" s="1"/>
    </row>
    <row r="260" spans="1:26" s="920" customFormat="1" ht="15.75" customHeight="1">
      <c r="A260" s="918"/>
      <c r="B260" s="32" t="s">
        <v>156</v>
      </c>
      <c r="C260" s="32" t="s">
        <v>385</v>
      </c>
      <c r="D260" s="973" t="s">
        <v>1356</v>
      </c>
      <c r="E260" s="918"/>
      <c r="F260" s="1007"/>
      <c r="G260" s="1405"/>
      <c r="H260" s="1405"/>
      <c r="I260" s="1439">
        <f t="shared" si="81"/>
        <v>0</v>
      </c>
      <c r="J260" s="1441"/>
      <c r="K260" s="1416"/>
      <c r="L260" s="1416"/>
      <c r="M260" s="1439">
        <f t="shared" si="80"/>
        <v>0</v>
      </c>
      <c r="N260" s="1441"/>
      <c r="O260" s="1"/>
      <c r="P260" s="1"/>
      <c r="Q260" s="1"/>
      <c r="R260" s="1"/>
      <c r="S260" s="1"/>
      <c r="T260" s="1"/>
      <c r="U260" s="1"/>
      <c r="V260" s="1"/>
      <c r="W260" s="1"/>
      <c r="X260" s="1"/>
      <c r="Y260" s="1"/>
      <c r="Z260" s="1"/>
    </row>
    <row r="261" spans="1:26" s="1043" customFormat="1" ht="15.75" customHeight="1">
      <c r="A261" s="1018"/>
      <c r="B261" s="1018" t="s">
        <v>386</v>
      </c>
      <c r="C261" s="1018"/>
      <c r="D261" s="1018"/>
      <c r="E261" s="1018"/>
      <c r="F261" s="1018"/>
      <c r="G261" s="1450">
        <f t="shared" ref="G261:N261" si="82">SUM(G257:G260)</f>
        <v>0</v>
      </c>
      <c r="H261" s="1450">
        <f t="shared" si="82"/>
        <v>0</v>
      </c>
      <c r="I261" s="1450">
        <f t="shared" si="82"/>
        <v>0</v>
      </c>
      <c r="J261" s="1450">
        <f t="shared" si="82"/>
        <v>0</v>
      </c>
      <c r="K261" s="1450">
        <f t="shared" si="82"/>
        <v>0</v>
      </c>
      <c r="L261" s="1450">
        <f t="shared" si="82"/>
        <v>0</v>
      </c>
      <c r="M261" s="1450">
        <f t="shared" si="82"/>
        <v>0</v>
      </c>
      <c r="N261" s="1450">
        <f t="shared" si="82"/>
        <v>0</v>
      </c>
      <c r="O261" s="1005"/>
      <c r="P261" s="1005"/>
      <c r="Q261" s="1005"/>
      <c r="R261" s="1005"/>
      <c r="S261" s="1005"/>
      <c r="T261" s="1005"/>
      <c r="U261" s="1005"/>
      <c r="V261" s="1005"/>
      <c r="W261" s="1005"/>
      <c r="X261" s="1005"/>
      <c r="Y261" s="1005"/>
      <c r="Z261" s="1005"/>
    </row>
    <row r="262" spans="1:26" s="1043" customFormat="1" ht="15.75" customHeight="1">
      <c r="A262" s="1003"/>
      <c r="B262" s="1003"/>
      <c r="C262" s="1003"/>
      <c r="D262" s="1003"/>
      <c r="E262" s="1003"/>
      <c r="F262" s="1003"/>
      <c r="G262" s="1413"/>
      <c r="H262" s="1413"/>
      <c r="I262" s="1451"/>
      <c r="J262" s="1451"/>
      <c r="K262" s="1412"/>
      <c r="L262" s="1412"/>
      <c r="M262" s="1451"/>
      <c r="N262" s="1451"/>
      <c r="O262" s="1003"/>
      <c r="P262" s="1003"/>
      <c r="Q262" s="1003"/>
      <c r="R262" s="1003"/>
      <c r="S262" s="1003"/>
      <c r="T262" s="1003"/>
      <c r="U262" s="1003"/>
      <c r="V262" s="1003"/>
      <c r="W262" s="1003"/>
      <c r="X262" s="1003"/>
      <c r="Y262" s="1003"/>
      <c r="Z262" s="1003"/>
    </row>
    <row r="263" spans="1:26" ht="15.75" customHeight="1">
      <c r="A263" s="32"/>
      <c r="B263" s="32" t="s">
        <v>157</v>
      </c>
      <c r="C263" s="32" t="s">
        <v>387</v>
      </c>
      <c r="D263" s="32"/>
      <c r="E263" s="32"/>
      <c r="F263" s="1006"/>
      <c r="G263" s="1403"/>
      <c r="H263" s="1403"/>
      <c r="I263" s="1439">
        <f t="shared" ref="I263:I267" si="83">SUM(G263:H263)</f>
        <v>0</v>
      </c>
      <c r="J263" s="1440"/>
      <c r="K263" s="1414"/>
      <c r="L263" s="1414"/>
      <c r="M263" s="1439">
        <f t="shared" ref="M263:M267" si="84">SUM(K263:L263)</f>
        <v>0</v>
      </c>
      <c r="N263" s="1440"/>
      <c r="O263" s="1"/>
      <c r="P263" s="1"/>
      <c r="Q263" s="1"/>
      <c r="R263" s="1"/>
      <c r="S263" s="1" t="s">
        <v>388</v>
      </c>
      <c r="T263" s="1"/>
      <c r="U263" s="1"/>
      <c r="V263" s="1"/>
      <c r="W263" s="1"/>
      <c r="X263" s="1"/>
      <c r="Y263" s="1"/>
      <c r="Z263" s="1"/>
    </row>
    <row r="264" spans="1:26" s="920" customFormat="1" ht="15.75" customHeight="1">
      <c r="A264" s="918"/>
      <c r="B264" s="32" t="s">
        <v>157</v>
      </c>
      <c r="C264" s="32" t="s">
        <v>389</v>
      </c>
      <c r="D264" s="973" t="s">
        <v>1356</v>
      </c>
      <c r="E264" s="918"/>
      <c r="F264" s="1007"/>
      <c r="G264" s="1405"/>
      <c r="H264" s="1405"/>
      <c r="I264" s="1439">
        <f t="shared" si="83"/>
        <v>0</v>
      </c>
      <c r="J264" s="1441"/>
      <c r="K264" s="1416"/>
      <c r="L264" s="1416"/>
      <c r="M264" s="1439">
        <f t="shared" si="84"/>
        <v>0</v>
      </c>
      <c r="N264" s="1441"/>
      <c r="O264" s="1"/>
      <c r="P264" s="1"/>
      <c r="Q264" s="1"/>
      <c r="R264" s="1"/>
      <c r="S264" s="1"/>
      <c r="T264" s="1"/>
      <c r="U264" s="1"/>
      <c r="V264" s="1"/>
      <c r="W264" s="1"/>
      <c r="X264" s="1"/>
      <c r="Y264" s="1"/>
      <c r="Z264" s="1"/>
    </row>
    <row r="265" spans="1:26" s="958" customFormat="1" ht="15.75" customHeight="1">
      <c r="A265" s="918"/>
      <c r="B265" s="918" t="s">
        <v>157</v>
      </c>
      <c r="C265" s="32" t="s">
        <v>389</v>
      </c>
      <c r="D265" s="973" t="s">
        <v>1356</v>
      </c>
      <c r="E265" s="918"/>
      <c r="F265" s="1007"/>
      <c r="G265" s="1405"/>
      <c r="H265" s="1405"/>
      <c r="I265" s="1439">
        <f t="shared" si="83"/>
        <v>0</v>
      </c>
      <c r="J265" s="1441"/>
      <c r="K265" s="1416"/>
      <c r="L265" s="1416"/>
      <c r="M265" s="1439">
        <f t="shared" si="84"/>
        <v>0</v>
      </c>
      <c r="N265" s="1441"/>
      <c r="O265" s="1"/>
      <c r="P265" s="1"/>
      <c r="Q265" s="1"/>
      <c r="R265" s="1"/>
      <c r="S265" s="1"/>
      <c r="T265" s="1"/>
      <c r="U265" s="1"/>
      <c r="V265" s="1"/>
      <c r="W265" s="1"/>
      <c r="X265" s="1"/>
      <c r="Y265" s="1"/>
      <c r="Z265" s="1"/>
    </row>
    <row r="266" spans="1:26" s="920" customFormat="1" ht="15.75" customHeight="1">
      <c r="A266" s="918"/>
      <c r="B266" s="32" t="s">
        <v>157</v>
      </c>
      <c r="C266" s="32" t="s">
        <v>390</v>
      </c>
      <c r="D266" s="973" t="s">
        <v>1356</v>
      </c>
      <c r="E266" s="918"/>
      <c r="F266" s="1007"/>
      <c r="G266" s="1405"/>
      <c r="H266" s="1405"/>
      <c r="I266" s="1439">
        <f t="shared" si="83"/>
        <v>0</v>
      </c>
      <c r="J266" s="1441"/>
      <c r="K266" s="1416"/>
      <c r="L266" s="1416"/>
      <c r="M266" s="1439">
        <f t="shared" si="84"/>
        <v>0</v>
      </c>
      <c r="N266" s="1441"/>
      <c r="O266" s="1"/>
      <c r="P266" s="1"/>
      <c r="Q266" s="1"/>
      <c r="R266" s="1"/>
      <c r="S266" s="1"/>
      <c r="T266" s="1"/>
      <c r="U266" s="1"/>
      <c r="V266" s="1"/>
      <c r="W266" s="1"/>
      <c r="X266" s="1"/>
      <c r="Y266" s="1"/>
      <c r="Z266" s="1"/>
    </row>
    <row r="267" spans="1:26" s="920" customFormat="1" ht="15.75" customHeight="1">
      <c r="A267" s="918"/>
      <c r="B267" s="32" t="s">
        <v>157</v>
      </c>
      <c r="C267" s="32" t="s">
        <v>390</v>
      </c>
      <c r="D267" s="973" t="s">
        <v>1356</v>
      </c>
      <c r="E267" s="918"/>
      <c r="F267" s="1007"/>
      <c r="G267" s="1405"/>
      <c r="H267" s="1405"/>
      <c r="I267" s="1439">
        <f t="shared" si="83"/>
        <v>0</v>
      </c>
      <c r="J267" s="1441"/>
      <c r="K267" s="1416"/>
      <c r="L267" s="1416"/>
      <c r="M267" s="1439">
        <f t="shared" si="84"/>
        <v>0</v>
      </c>
      <c r="N267" s="1441"/>
      <c r="O267" s="1"/>
      <c r="P267" s="1"/>
      <c r="Q267" s="1"/>
      <c r="R267" s="1"/>
      <c r="S267" s="1"/>
      <c r="T267" s="1"/>
      <c r="U267" s="1"/>
      <c r="V267" s="1"/>
      <c r="W267" s="1"/>
      <c r="X267" s="1"/>
      <c r="Y267" s="1"/>
      <c r="Z267" s="1"/>
    </row>
    <row r="268" spans="1:26" s="1043" customFormat="1" ht="15.75" customHeight="1">
      <c r="A268" s="1018"/>
      <c r="B268" s="1018" t="s">
        <v>391</v>
      </c>
      <c r="C268" s="1018"/>
      <c r="D268" s="1018"/>
      <c r="E268" s="1018"/>
      <c r="F268" s="1018"/>
      <c r="G268" s="1450">
        <f t="shared" ref="G268:N268" si="85">SUM(G263:G267)</f>
        <v>0</v>
      </c>
      <c r="H268" s="1450">
        <f t="shared" si="85"/>
        <v>0</v>
      </c>
      <c r="I268" s="1450">
        <f t="shared" si="85"/>
        <v>0</v>
      </c>
      <c r="J268" s="1450">
        <f t="shared" si="85"/>
        <v>0</v>
      </c>
      <c r="K268" s="1450">
        <f t="shared" si="85"/>
        <v>0</v>
      </c>
      <c r="L268" s="1450">
        <f t="shared" si="85"/>
        <v>0</v>
      </c>
      <c r="M268" s="1450">
        <f t="shared" si="85"/>
        <v>0</v>
      </c>
      <c r="N268" s="1450">
        <f t="shared" si="85"/>
        <v>0</v>
      </c>
      <c r="O268" s="1005"/>
      <c r="P268" s="1005"/>
      <c r="Q268" s="1005"/>
      <c r="R268" s="1005"/>
      <c r="S268" s="1005"/>
      <c r="T268" s="1005"/>
      <c r="U268" s="1005"/>
      <c r="V268" s="1005"/>
      <c r="W268" s="1005"/>
      <c r="X268" s="1005"/>
      <c r="Y268" s="1005"/>
      <c r="Z268" s="1005"/>
    </row>
    <row r="269" spans="1:26" s="1043" customFormat="1" ht="15.75" customHeight="1">
      <c r="A269" s="1003"/>
      <c r="B269" s="1003"/>
      <c r="C269" s="1003"/>
      <c r="D269" s="1003"/>
      <c r="E269" s="1003"/>
      <c r="F269" s="1003"/>
      <c r="G269" s="1413"/>
      <c r="H269" s="1413"/>
      <c r="I269" s="1451"/>
      <c r="J269" s="1451"/>
      <c r="K269" s="1412"/>
      <c r="L269" s="1412"/>
      <c r="M269" s="1451"/>
      <c r="N269" s="1451"/>
      <c r="O269" s="1003"/>
      <c r="P269" s="1003"/>
      <c r="Q269" s="1003"/>
      <c r="R269" s="1003"/>
      <c r="S269" s="1003"/>
      <c r="T269" s="1003"/>
      <c r="U269" s="1003"/>
      <c r="V269" s="1003"/>
      <c r="W269" s="1003"/>
      <c r="X269" s="1003"/>
      <c r="Y269" s="1003"/>
      <c r="Z269" s="1003"/>
    </row>
    <row r="270" spans="1:26" ht="15.75" customHeight="1">
      <c r="A270" s="32"/>
      <c r="B270" s="32" t="s">
        <v>160</v>
      </c>
      <c r="C270" s="32" t="s">
        <v>387</v>
      </c>
      <c r="D270" s="974" t="s">
        <v>1356</v>
      </c>
      <c r="E270" s="32"/>
      <c r="F270" s="1006"/>
      <c r="G270" s="1405"/>
      <c r="H270" s="1403"/>
      <c r="I270" s="1439">
        <f t="shared" ref="I270:I274" si="86">SUM(G270:H270)</f>
        <v>0</v>
      </c>
      <c r="J270" s="1440"/>
      <c r="K270" s="1414"/>
      <c r="L270" s="1414"/>
      <c r="M270" s="1439">
        <f t="shared" ref="M270:M274" si="87">SUM(K270:L270)</f>
        <v>0</v>
      </c>
      <c r="N270" s="1440"/>
      <c r="O270" s="1"/>
      <c r="P270" s="1"/>
      <c r="Q270" s="1"/>
      <c r="R270" s="1"/>
      <c r="S270" s="1"/>
      <c r="T270" s="1"/>
      <c r="U270" s="1"/>
      <c r="V270" s="1"/>
      <c r="W270" s="1"/>
      <c r="X270" s="1"/>
      <c r="Y270" s="1"/>
      <c r="Z270" s="1"/>
    </row>
    <row r="271" spans="1:26" s="920" customFormat="1" ht="15.75" customHeight="1">
      <c r="A271" s="918"/>
      <c r="B271" s="32" t="s">
        <v>160</v>
      </c>
      <c r="C271" s="32" t="s">
        <v>389</v>
      </c>
      <c r="D271" s="973" t="s">
        <v>1356</v>
      </c>
      <c r="E271" s="918"/>
      <c r="F271" s="1007"/>
      <c r="G271" s="1405"/>
      <c r="H271" s="1405"/>
      <c r="I271" s="1439">
        <f t="shared" si="86"/>
        <v>0</v>
      </c>
      <c r="J271" s="1441"/>
      <c r="K271" s="1416"/>
      <c r="L271" s="1416"/>
      <c r="M271" s="1439">
        <f t="shared" si="87"/>
        <v>0</v>
      </c>
      <c r="N271" s="1441"/>
      <c r="O271" s="1"/>
      <c r="P271" s="1"/>
      <c r="Q271" s="1"/>
      <c r="R271" s="1"/>
      <c r="S271" s="1"/>
      <c r="T271" s="1"/>
      <c r="U271" s="1"/>
      <c r="V271" s="1"/>
      <c r="W271" s="1"/>
      <c r="X271" s="1"/>
      <c r="Y271" s="1"/>
      <c r="Z271" s="1"/>
    </row>
    <row r="272" spans="1:26" s="958" customFormat="1" ht="15.75" customHeight="1">
      <c r="A272" s="918"/>
      <c r="B272" s="918" t="s">
        <v>160</v>
      </c>
      <c r="C272" s="32" t="s">
        <v>389</v>
      </c>
      <c r="D272" s="973" t="s">
        <v>1356</v>
      </c>
      <c r="E272" s="918"/>
      <c r="F272" s="1007"/>
      <c r="G272" s="1405"/>
      <c r="H272" s="1405"/>
      <c r="I272" s="1439">
        <f t="shared" si="86"/>
        <v>0</v>
      </c>
      <c r="J272" s="1441"/>
      <c r="K272" s="1416"/>
      <c r="L272" s="1416"/>
      <c r="M272" s="1439">
        <f t="shared" si="87"/>
        <v>0</v>
      </c>
      <c r="N272" s="1441"/>
      <c r="O272" s="1"/>
      <c r="P272" s="1"/>
      <c r="Q272" s="1"/>
      <c r="R272" s="1"/>
      <c r="S272" s="1"/>
      <c r="T272" s="1"/>
      <c r="U272" s="1"/>
      <c r="V272" s="1"/>
      <c r="W272" s="1"/>
      <c r="X272" s="1"/>
      <c r="Y272" s="1"/>
      <c r="Z272" s="1"/>
    </row>
    <row r="273" spans="1:26" s="920" customFormat="1" ht="15.75" customHeight="1">
      <c r="A273" s="918"/>
      <c r="B273" s="32" t="s">
        <v>160</v>
      </c>
      <c r="C273" s="32" t="s">
        <v>390</v>
      </c>
      <c r="D273" s="973" t="s">
        <v>1356</v>
      </c>
      <c r="E273" s="918"/>
      <c r="F273" s="1007"/>
      <c r="G273" s="1405"/>
      <c r="H273" s="1405"/>
      <c r="I273" s="1439">
        <f t="shared" si="86"/>
        <v>0</v>
      </c>
      <c r="J273" s="1441"/>
      <c r="K273" s="1416"/>
      <c r="L273" s="1416"/>
      <c r="M273" s="1439">
        <f t="shared" si="87"/>
        <v>0</v>
      </c>
      <c r="N273" s="1441"/>
      <c r="O273" s="1"/>
      <c r="P273" s="1"/>
      <c r="Q273" s="1"/>
      <c r="R273" s="1"/>
      <c r="S273" s="1"/>
      <c r="T273" s="1"/>
      <c r="U273" s="1"/>
      <c r="V273" s="1"/>
      <c r="W273" s="1"/>
      <c r="X273" s="1"/>
      <c r="Y273" s="1"/>
      <c r="Z273" s="1"/>
    </row>
    <row r="274" spans="1:26" ht="15.75" customHeight="1">
      <c r="A274" s="32"/>
      <c r="B274" s="32" t="s">
        <v>160</v>
      </c>
      <c r="C274" s="32" t="s">
        <v>390</v>
      </c>
      <c r="D274" s="32"/>
      <c r="E274" s="32"/>
      <c r="F274" s="1006"/>
      <c r="G274" s="1405"/>
      <c r="H274" s="1403"/>
      <c r="I274" s="1439">
        <f t="shared" si="86"/>
        <v>0</v>
      </c>
      <c r="J274" s="1440"/>
      <c r="K274" s="1414"/>
      <c r="L274" s="1414"/>
      <c r="M274" s="1439">
        <f t="shared" si="87"/>
        <v>0</v>
      </c>
      <c r="N274" s="1440"/>
      <c r="O274" s="1"/>
      <c r="P274" s="1"/>
      <c r="Q274" s="1"/>
      <c r="R274" s="1"/>
      <c r="S274" s="1"/>
      <c r="T274" s="1"/>
      <c r="U274" s="1"/>
      <c r="V274" s="1"/>
      <c r="W274" s="1"/>
      <c r="X274" s="1"/>
      <c r="Y274" s="1"/>
      <c r="Z274" s="1"/>
    </row>
    <row r="275" spans="1:26" s="1043" customFormat="1">
      <c r="A275" s="1023"/>
      <c r="B275" s="1018" t="s">
        <v>392</v>
      </c>
      <c r="C275" s="1023"/>
      <c r="D275" s="1023"/>
      <c r="E275" s="1023"/>
      <c r="F275" s="1023"/>
      <c r="G275" s="1450">
        <f t="shared" ref="G275:N275" si="88">SUM(G270:G274)</f>
        <v>0</v>
      </c>
      <c r="H275" s="1450">
        <f t="shared" si="88"/>
        <v>0</v>
      </c>
      <c r="I275" s="1450">
        <f t="shared" si="88"/>
        <v>0</v>
      </c>
      <c r="J275" s="1450">
        <f t="shared" si="88"/>
        <v>0</v>
      </c>
      <c r="K275" s="1450">
        <f t="shared" si="88"/>
        <v>0</v>
      </c>
      <c r="L275" s="1450">
        <f t="shared" si="88"/>
        <v>0</v>
      </c>
      <c r="M275" s="1450">
        <f t="shared" si="88"/>
        <v>0</v>
      </c>
      <c r="N275" s="1450">
        <f t="shared" si="88"/>
        <v>0</v>
      </c>
      <c r="O275" s="1024"/>
      <c r="P275" s="1024"/>
      <c r="Q275" s="1024"/>
      <c r="R275" s="1024"/>
      <c r="S275" s="1024"/>
      <c r="T275" s="1024"/>
      <c r="U275" s="1024"/>
      <c r="V275" s="1024"/>
      <c r="W275" s="1024"/>
      <c r="X275" s="1024"/>
      <c r="Y275" s="1024"/>
      <c r="Z275" s="1024"/>
    </row>
    <row r="276" spans="1:26" s="1043" customFormat="1">
      <c r="A276" s="1072"/>
      <c r="B276" s="1024"/>
      <c r="C276" s="1024"/>
      <c r="D276" s="1024"/>
      <c r="E276" s="1024"/>
      <c r="F276" s="1024"/>
      <c r="G276" s="1452"/>
      <c r="H276" s="1452"/>
      <c r="I276" s="1452"/>
      <c r="J276" s="1452"/>
      <c r="K276" s="1452"/>
      <c r="L276" s="1452"/>
      <c r="M276" s="1452"/>
      <c r="N276" s="1452"/>
      <c r="O276" s="1072"/>
      <c r="P276" s="1072"/>
      <c r="Q276" s="1072"/>
      <c r="R276" s="1072"/>
      <c r="S276" s="1072"/>
      <c r="T276" s="1072"/>
      <c r="U276" s="1072"/>
      <c r="V276" s="1072"/>
      <c r="W276" s="1072"/>
      <c r="X276" s="1072"/>
      <c r="Y276" s="1072"/>
      <c r="Z276" s="1072"/>
    </row>
    <row r="277" spans="1:26" ht="17.25" customHeight="1">
      <c r="A277" s="54"/>
      <c r="B277" s="54" t="s">
        <v>163</v>
      </c>
      <c r="C277" s="32" t="s">
        <v>2722</v>
      </c>
      <c r="D277" s="55"/>
      <c r="E277" s="55"/>
      <c r="F277" s="1025"/>
      <c r="G277" s="1453"/>
      <c r="H277" s="1453"/>
      <c r="I277" s="1454">
        <f>SUM(G277:H277)</f>
        <v>0</v>
      </c>
      <c r="J277" s="1453"/>
      <c r="K277" s="1453"/>
      <c r="L277" s="1453"/>
      <c r="M277" s="1454">
        <f>SUM(K277:L277)</f>
        <v>0</v>
      </c>
      <c r="N277" s="1453"/>
      <c r="O277" s="2"/>
      <c r="P277" s="2"/>
      <c r="Q277" s="2"/>
      <c r="R277" s="2"/>
      <c r="S277" s="2" t="s">
        <v>394</v>
      </c>
      <c r="T277" s="2"/>
      <c r="U277" s="2"/>
      <c r="V277" s="2"/>
      <c r="W277" s="2"/>
      <c r="X277" s="2"/>
      <c r="Y277" s="2"/>
      <c r="Z277" s="2"/>
    </row>
    <row r="278" spans="1:26" s="920" customFormat="1" ht="17.25" customHeight="1">
      <c r="A278" s="938"/>
      <c r="B278" s="54" t="s">
        <v>163</v>
      </c>
      <c r="C278" s="982" t="s">
        <v>2708</v>
      </c>
      <c r="D278" s="939"/>
      <c r="E278" s="939"/>
      <c r="F278" s="1026"/>
      <c r="G278" s="1455"/>
      <c r="H278" s="1455"/>
      <c r="I278" s="1439">
        <f t="shared" ref="I278:I282" si="89">SUM(G278:H278)</f>
        <v>0</v>
      </c>
      <c r="J278" s="1455"/>
      <c r="K278" s="1455"/>
      <c r="L278" s="1455"/>
      <c r="M278" s="1439">
        <f t="shared" ref="M278:M282" si="90">SUM(K278:L278)</f>
        <v>0</v>
      </c>
      <c r="N278" s="1455"/>
      <c r="O278" s="2"/>
      <c r="P278" s="2"/>
      <c r="Q278" s="2"/>
      <c r="R278" s="2"/>
      <c r="S278" s="2"/>
      <c r="T278" s="2"/>
      <c r="U278" s="2"/>
      <c r="V278" s="2"/>
      <c r="W278" s="2"/>
      <c r="X278" s="2"/>
      <c r="Y278" s="2"/>
      <c r="Z278" s="2"/>
    </row>
    <row r="279" spans="1:26" s="920" customFormat="1" ht="17.25" customHeight="1">
      <c r="A279" s="938"/>
      <c r="B279" s="54" t="s">
        <v>163</v>
      </c>
      <c r="C279" s="982" t="s">
        <v>2708</v>
      </c>
      <c r="D279" s="939"/>
      <c r="E279" s="939"/>
      <c r="F279" s="1026"/>
      <c r="G279" s="1455"/>
      <c r="H279" s="1455"/>
      <c r="I279" s="1439">
        <f t="shared" si="89"/>
        <v>0</v>
      </c>
      <c r="J279" s="1455"/>
      <c r="K279" s="1455"/>
      <c r="L279" s="1455"/>
      <c r="M279" s="1439">
        <f t="shared" si="90"/>
        <v>0</v>
      </c>
      <c r="N279" s="1455"/>
      <c r="O279" s="2"/>
      <c r="P279" s="2"/>
      <c r="Q279" s="2"/>
      <c r="R279" s="2"/>
      <c r="S279" s="2"/>
      <c r="T279" s="2"/>
      <c r="U279" s="2"/>
      <c r="V279" s="2"/>
      <c r="W279" s="2"/>
      <c r="X279" s="2"/>
      <c r="Y279" s="2"/>
      <c r="Z279" s="2"/>
    </row>
    <row r="280" spans="1:26" s="920" customFormat="1" ht="17.25" customHeight="1">
      <c r="A280" s="938"/>
      <c r="B280" s="54" t="s">
        <v>163</v>
      </c>
      <c r="C280" s="982" t="s">
        <v>2708</v>
      </c>
      <c r="D280" s="939"/>
      <c r="E280" s="939"/>
      <c r="F280" s="1026"/>
      <c r="G280" s="1455"/>
      <c r="H280" s="1455"/>
      <c r="I280" s="1439">
        <f t="shared" si="89"/>
        <v>0</v>
      </c>
      <c r="J280" s="1455"/>
      <c r="K280" s="1455"/>
      <c r="L280" s="1455"/>
      <c r="M280" s="1439">
        <f t="shared" si="90"/>
        <v>0</v>
      </c>
      <c r="N280" s="1455"/>
      <c r="O280" s="2"/>
      <c r="P280" s="2"/>
      <c r="Q280" s="2"/>
      <c r="R280" s="2"/>
      <c r="S280" s="2"/>
      <c r="T280" s="2"/>
      <c r="U280" s="2"/>
      <c r="V280" s="2"/>
      <c r="W280" s="2"/>
      <c r="X280" s="2"/>
      <c r="Y280" s="2"/>
      <c r="Z280" s="2"/>
    </row>
    <row r="281" spans="1:26" s="920" customFormat="1" ht="17.25" customHeight="1">
      <c r="A281" s="938"/>
      <c r="B281" s="54" t="s">
        <v>163</v>
      </c>
      <c r="C281" s="982" t="s">
        <v>2708</v>
      </c>
      <c r="D281" s="939"/>
      <c r="E281" s="939"/>
      <c r="F281" s="1026"/>
      <c r="G281" s="1455"/>
      <c r="H281" s="1455"/>
      <c r="I281" s="1439">
        <f t="shared" si="89"/>
        <v>0</v>
      </c>
      <c r="J281" s="1455"/>
      <c r="K281" s="1455"/>
      <c r="L281" s="1455"/>
      <c r="M281" s="1439">
        <f t="shared" si="90"/>
        <v>0</v>
      </c>
      <c r="N281" s="1455"/>
      <c r="O281" s="2"/>
      <c r="P281" s="2"/>
      <c r="Q281" s="2"/>
      <c r="R281" s="2"/>
      <c r="S281" s="2"/>
      <c r="T281" s="2"/>
      <c r="U281" s="2"/>
      <c r="V281" s="2"/>
      <c r="W281" s="2"/>
      <c r="X281" s="2"/>
      <c r="Y281" s="2"/>
      <c r="Z281" s="2"/>
    </row>
    <row r="282" spans="1:26" s="920" customFormat="1" ht="17.25" customHeight="1">
      <c r="A282" s="938"/>
      <c r="B282" s="54" t="s">
        <v>163</v>
      </c>
      <c r="C282" s="982" t="s">
        <v>2708</v>
      </c>
      <c r="D282" s="939"/>
      <c r="E282" s="939"/>
      <c r="F282" s="1026"/>
      <c r="G282" s="1456"/>
      <c r="H282" s="1456"/>
      <c r="I282" s="1439">
        <f t="shared" si="89"/>
        <v>0</v>
      </c>
      <c r="J282" s="1456"/>
      <c r="K282" s="1456"/>
      <c r="L282" s="1455"/>
      <c r="M282" s="1442">
        <f t="shared" si="90"/>
        <v>0</v>
      </c>
      <c r="N282" s="1455"/>
      <c r="O282" s="2"/>
      <c r="P282" s="2"/>
      <c r="Q282" s="2"/>
      <c r="R282" s="2"/>
      <c r="S282" s="2"/>
      <c r="T282" s="2"/>
      <c r="U282" s="2"/>
      <c r="V282" s="2"/>
      <c r="W282" s="2"/>
      <c r="X282" s="2"/>
      <c r="Y282" s="2"/>
      <c r="Z282" s="2"/>
    </row>
    <row r="283" spans="1:26" s="1043" customFormat="1" ht="15.75" customHeight="1">
      <c r="A283" s="1027"/>
      <c r="B283" s="1023" t="s">
        <v>395</v>
      </c>
      <c r="C283" s="1027"/>
      <c r="D283" s="1027"/>
      <c r="E283" s="1027"/>
      <c r="F283" s="1027"/>
      <c r="G283" s="1433">
        <f>SUM(G277:G282)</f>
        <v>0</v>
      </c>
      <c r="H283" s="1433">
        <f t="shared" ref="H283:N283" si="91">SUM(H277:H282)</f>
        <v>0</v>
      </c>
      <c r="I283" s="1433">
        <f t="shared" si="91"/>
        <v>0</v>
      </c>
      <c r="J283" s="1433">
        <f t="shared" si="91"/>
        <v>0</v>
      </c>
      <c r="K283" s="1433">
        <f t="shared" si="91"/>
        <v>0</v>
      </c>
      <c r="L283" s="1433">
        <f t="shared" si="91"/>
        <v>0</v>
      </c>
      <c r="M283" s="1433">
        <f t="shared" si="91"/>
        <v>0</v>
      </c>
      <c r="N283" s="1433">
        <f t="shared" si="91"/>
        <v>0</v>
      </c>
      <c r="O283" s="1011"/>
      <c r="P283" s="1011"/>
      <c r="Q283" s="1011"/>
      <c r="R283" s="1011"/>
      <c r="S283" s="1011"/>
      <c r="T283" s="1011"/>
      <c r="U283" s="1011"/>
      <c r="V283" s="1011"/>
      <c r="W283" s="1011"/>
      <c r="X283" s="1011"/>
      <c r="Y283" s="1011"/>
      <c r="Z283" s="1011"/>
    </row>
    <row r="284" spans="1:26" s="1043" customFormat="1" ht="15.75" customHeight="1">
      <c r="A284" s="1011"/>
      <c r="B284" s="1011"/>
      <c r="C284" s="1011"/>
      <c r="D284" s="1011"/>
      <c r="E284" s="1011"/>
      <c r="F284" s="1011"/>
      <c r="G284" s="1412"/>
      <c r="H284" s="1412"/>
      <c r="I284" s="1412"/>
      <c r="J284" s="1412"/>
      <c r="K284" s="1412"/>
      <c r="L284" s="1412"/>
      <c r="M284" s="1412"/>
      <c r="N284" s="1412"/>
      <c r="O284" s="1011"/>
      <c r="P284" s="1011"/>
      <c r="Q284" s="1011"/>
      <c r="R284" s="1011"/>
      <c r="S284" s="1011"/>
      <c r="T284" s="1011"/>
      <c r="U284" s="1011"/>
      <c r="V284" s="1011"/>
      <c r="W284" s="1011"/>
      <c r="X284" s="1011"/>
      <c r="Y284" s="1011"/>
      <c r="Z284" s="1011"/>
    </row>
    <row r="285" spans="1:26" s="1043" customFormat="1" ht="15.75" customHeight="1">
      <c r="A285" s="1003"/>
      <c r="B285" s="1005" t="s">
        <v>165</v>
      </c>
      <c r="C285" s="1005"/>
      <c r="D285" s="1005"/>
      <c r="E285" s="1005"/>
      <c r="F285" s="1003"/>
      <c r="G285" s="1413"/>
      <c r="H285" s="1413"/>
      <c r="I285" s="1413"/>
      <c r="J285" s="1413"/>
      <c r="K285" s="1413"/>
      <c r="L285" s="1413"/>
      <c r="M285" s="1413"/>
      <c r="N285" s="1413"/>
      <c r="O285" s="1003"/>
      <c r="P285" s="1003"/>
      <c r="Q285" s="1003"/>
      <c r="R285" s="1003"/>
      <c r="S285" s="1005"/>
      <c r="T285" s="1003"/>
      <c r="U285" s="1003"/>
      <c r="V285" s="1003"/>
      <c r="W285" s="1003"/>
      <c r="X285" s="1003"/>
      <c r="Y285" s="1003"/>
      <c r="Z285" s="1003"/>
    </row>
    <row r="286" spans="1:26" ht="15.75" customHeight="1">
      <c r="A286" s="37"/>
      <c r="B286" s="37" t="s">
        <v>146</v>
      </c>
      <c r="C286" s="37" t="s">
        <v>251</v>
      </c>
      <c r="D286" s="37" t="s">
        <v>252</v>
      </c>
      <c r="E286" s="37"/>
      <c r="F286" s="1012"/>
      <c r="G286" s="1414"/>
      <c r="H286" s="1414"/>
      <c r="I286" s="1415">
        <f t="shared" ref="I286:I292" si="92">SUM(G286:H286)</f>
        <v>0</v>
      </c>
      <c r="J286" s="1403"/>
      <c r="K286" s="1414"/>
      <c r="L286" s="1414"/>
      <c r="M286" s="1415">
        <f t="shared" ref="M286:M292" si="93">SUM(K286:L286)</f>
        <v>0</v>
      </c>
      <c r="N286" s="1403"/>
      <c r="O286" s="25"/>
      <c r="P286" s="25"/>
      <c r="Q286" s="25"/>
      <c r="R286" s="25"/>
      <c r="S286" s="25"/>
      <c r="T286" s="25"/>
      <c r="U286" s="25"/>
      <c r="V286" s="25"/>
      <c r="W286" s="25"/>
      <c r="X286" s="25"/>
      <c r="Y286" s="25"/>
      <c r="Z286" s="25"/>
    </row>
    <row r="287" spans="1:26" s="920" customFormat="1" ht="15.75" customHeight="1">
      <c r="A287" s="936"/>
      <c r="B287" s="37" t="s">
        <v>146</v>
      </c>
      <c r="C287" s="37" t="s">
        <v>251</v>
      </c>
      <c r="D287" s="32" t="s">
        <v>253</v>
      </c>
      <c r="E287" s="936"/>
      <c r="F287" s="1013"/>
      <c r="G287" s="1416"/>
      <c r="H287" s="1416"/>
      <c r="I287" s="1415">
        <f t="shared" si="92"/>
        <v>0</v>
      </c>
      <c r="J287" s="1405"/>
      <c r="K287" s="1416"/>
      <c r="L287" s="1416"/>
      <c r="M287" s="1415">
        <f t="shared" si="93"/>
        <v>0</v>
      </c>
      <c r="N287" s="1405"/>
      <c r="O287" s="25"/>
      <c r="P287" s="25"/>
      <c r="Q287" s="25"/>
      <c r="R287" s="25"/>
      <c r="S287" s="25"/>
      <c r="T287" s="25"/>
      <c r="U287" s="25"/>
      <c r="V287" s="25"/>
      <c r="W287" s="25"/>
      <c r="X287" s="25"/>
      <c r="Y287" s="25"/>
      <c r="Z287" s="25"/>
    </row>
    <row r="288" spans="1:26" s="920" customFormat="1" ht="15.75" customHeight="1">
      <c r="A288" s="936"/>
      <c r="B288" s="37" t="s">
        <v>146</v>
      </c>
      <c r="C288" s="37" t="s">
        <v>251</v>
      </c>
      <c r="D288" s="32" t="s">
        <v>254</v>
      </c>
      <c r="E288" s="936"/>
      <c r="F288" s="1013"/>
      <c r="G288" s="1416"/>
      <c r="H288" s="1416"/>
      <c r="I288" s="1415">
        <f t="shared" si="92"/>
        <v>0</v>
      </c>
      <c r="J288" s="1405"/>
      <c r="K288" s="1416"/>
      <c r="L288" s="1416"/>
      <c r="M288" s="1415">
        <f t="shared" si="93"/>
        <v>0</v>
      </c>
      <c r="N288" s="1405"/>
      <c r="O288" s="25"/>
      <c r="P288" s="25"/>
      <c r="Q288" s="25"/>
      <c r="R288" s="25"/>
      <c r="S288" s="25"/>
      <c r="T288" s="25"/>
      <c r="U288" s="25"/>
      <c r="V288" s="25"/>
      <c r="W288" s="25"/>
      <c r="X288" s="25"/>
      <c r="Y288" s="25"/>
      <c r="Z288" s="25"/>
    </row>
    <row r="289" spans="1:26" s="920" customFormat="1" ht="15.75" customHeight="1">
      <c r="A289" s="936"/>
      <c r="B289" s="37" t="s">
        <v>146</v>
      </c>
      <c r="C289" s="37" t="s">
        <v>251</v>
      </c>
      <c r="D289" s="983" t="s">
        <v>2714</v>
      </c>
      <c r="E289" s="936"/>
      <c r="F289" s="1013"/>
      <c r="G289" s="1416"/>
      <c r="H289" s="1416"/>
      <c r="I289" s="1415">
        <f t="shared" si="92"/>
        <v>0</v>
      </c>
      <c r="J289" s="1405"/>
      <c r="K289" s="1416"/>
      <c r="L289" s="1416"/>
      <c r="M289" s="1415">
        <f t="shared" si="93"/>
        <v>0</v>
      </c>
      <c r="N289" s="1405"/>
      <c r="O289" s="25"/>
      <c r="P289" s="25"/>
      <c r="Q289" s="25"/>
      <c r="R289" s="25"/>
      <c r="S289" s="25"/>
      <c r="T289" s="25"/>
      <c r="U289" s="25"/>
      <c r="V289" s="25"/>
      <c r="W289" s="25"/>
      <c r="X289" s="25"/>
      <c r="Y289" s="25"/>
      <c r="Z289" s="25"/>
    </row>
    <row r="290" spans="1:26" s="920" customFormat="1" ht="15.75" customHeight="1">
      <c r="A290" s="936"/>
      <c r="B290" s="37" t="s">
        <v>146</v>
      </c>
      <c r="C290" s="37" t="s">
        <v>251</v>
      </c>
      <c r="D290" s="983" t="s">
        <v>2714</v>
      </c>
      <c r="E290" s="936"/>
      <c r="F290" s="1013"/>
      <c r="G290" s="1416"/>
      <c r="H290" s="1416"/>
      <c r="I290" s="1415">
        <f t="shared" si="92"/>
        <v>0</v>
      </c>
      <c r="J290" s="1405"/>
      <c r="K290" s="1416"/>
      <c r="L290" s="1416"/>
      <c r="M290" s="1415">
        <f t="shared" si="93"/>
        <v>0</v>
      </c>
      <c r="N290" s="1405"/>
      <c r="O290" s="25"/>
      <c r="P290" s="25"/>
      <c r="Q290" s="25"/>
      <c r="R290" s="25"/>
      <c r="S290" s="25"/>
      <c r="T290" s="25"/>
      <c r="U290" s="25"/>
      <c r="V290" s="25"/>
      <c r="W290" s="25"/>
      <c r="X290" s="25"/>
      <c r="Y290" s="25"/>
      <c r="Z290" s="25"/>
    </row>
    <row r="291" spans="1:26" ht="15.75" customHeight="1">
      <c r="A291" s="32"/>
      <c r="B291" s="37" t="s">
        <v>146</v>
      </c>
      <c r="C291" s="37" t="s">
        <v>251</v>
      </c>
      <c r="D291" s="983" t="s">
        <v>2714</v>
      </c>
      <c r="E291" s="32"/>
      <c r="F291" s="1006"/>
      <c r="G291" s="1403"/>
      <c r="H291" s="1403"/>
      <c r="I291" s="1415">
        <f t="shared" si="92"/>
        <v>0</v>
      </c>
      <c r="J291" s="1403"/>
      <c r="K291" s="1403"/>
      <c r="L291" s="1403"/>
      <c r="M291" s="1415">
        <f t="shared" si="93"/>
        <v>0</v>
      </c>
      <c r="N291" s="1403"/>
      <c r="O291" s="1"/>
      <c r="P291" s="1"/>
      <c r="Q291" s="1"/>
      <c r="R291" s="1"/>
      <c r="S291" s="1"/>
      <c r="T291" s="1"/>
      <c r="U291" s="1"/>
      <c r="V291" s="1"/>
      <c r="W291" s="1"/>
      <c r="X291" s="1"/>
      <c r="Y291" s="1"/>
      <c r="Z291" s="1"/>
    </row>
    <row r="292" spans="1:26" ht="15.75" customHeight="1">
      <c r="A292" s="32"/>
      <c r="B292" s="37" t="s">
        <v>146</v>
      </c>
      <c r="C292" s="37" t="s">
        <v>251</v>
      </c>
      <c r="D292" s="983" t="s">
        <v>2714</v>
      </c>
      <c r="E292" s="32"/>
      <c r="F292" s="1006"/>
      <c r="G292" s="1417"/>
      <c r="H292" s="1417"/>
      <c r="I292" s="1418">
        <f t="shared" si="92"/>
        <v>0</v>
      </c>
      <c r="J292" s="1417"/>
      <c r="K292" s="1417"/>
      <c r="L292" s="1417"/>
      <c r="M292" s="1418">
        <f t="shared" si="93"/>
        <v>0</v>
      </c>
      <c r="N292" s="1417"/>
      <c r="O292" s="1"/>
      <c r="P292" s="1"/>
      <c r="Q292" s="1"/>
      <c r="R292" s="1"/>
      <c r="S292" s="1"/>
      <c r="T292" s="1"/>
      <c r="U292" s="1"/>
      <c r="V292" s="1"/>
      <c r="W292" s="1"/>
      <c r="X292" s="1"/>
      <c r="Y292" s="1"/>
      <c r="Z292" s="1"/>
    </row>
    <row r="293" spans="1:26" s="1043" customFormat="1" ht="15.75" customHeight="1">
      <c r="A293" s="1008"/>
      <c r="B293" s="1052" t="s">
        <v>146</v>
      </c>
      <c r="C293" s="1052" t="s">
        <v>251</v>
      </c>
      <c r="D293" s="1008"/>
      <c r="E293" s="1008"/>
      <c r="F293" s="1008"/>
      <c r="G293" s="1419">
        <f>SUM(G286:G292)</f>
        <v>0</v>
      </c>
      <c r="H293" s="1419">
        <f t="shared" ref="H293:N293" si="94">SUM(H286:H292)</f>
        <v>0</v>
      </c>
      <c r="I293" s="1419">
        <f>SUM(I286:I292)</f>
        <v>0</v>
      </c>
      <c r="J293" s="1419">
        <f t="shared" si="94"/>
        <v>0</v>
      </c>
      <c r="K293" s="1419">
        <f t="shared" si="94"/>
        <v>0</v>
      </c>
      <c r="L293" s="1419">
        <f t="shared" si="94"/>
        <v>0</v>
      </c>
      <c r="M293" s="1419">
        <f t="shared" si="94"/>
        <v>0</v>
      </c>
      <c r="N293" s="1419">
        <f t="shared" si="94"/>
        <v>0</v>
      </c>
      <c r="O293" s="1005"/>
      <c r="P293" s="1005"/>
      <c r="Q293" s="1005"/>
      <c r="R293" s="1005"/>
      <c r="S293" s="1005"/>
      <c r="T293" s="1005"/>
      <c r="U293" s="1005"/>
      <c r="V293" s="1005"/>
      <c r="W293" s="1005"/>
      <c r="X293" s="1005"/>
      <c r="Y293" s="1005"/>
      <c r="Z293" s="1005"/>
    </row>
    <row r="294" spans="1:26" ht="15.75" customHeight="1">
      <c r="A294" s="32"/>
      <c r="B294" s="37" t="s">
        <v>146</v>
      </c>
      <c r="C294" s="32" t="s">
        <v>255</v>
      </c>
      <c r="D294" s="32" t="s">
        <v>256</v>
      </c>
      <c r="E294" s="32"/>
      <c r="F294" s="1006"/>
      <c r="G294" s="1403"/>
      <c r="H294" s="1403"/>
      <c r="I294" s="1415">
        <f t="shared" ref="I294:I309" si="95">SUM(G294:H294)</f>
        <v>0</v>
      </c>
      <c r="J294" s="1403"/>
      <c r="K294" s="1403"/>
      <c r="L294" s="1403"/>
      <c r="M294" s="1415">
        <f t="shared" ref="M294:M309" si="96">SUM(K294:L294)</f>
        <v>0</v>
      </c>
      <c r="N294" s="1403"/>
      <c r="O294" s="1"/>
      <c r="P294" s="1"/>
      <c r="Q294" s="1"/>
      <c r="R294" s="1"/>
      <c r="S294" s="1"/>
      <c r="T294" s="1"/>
      <c r="U294" s="1"/>
      <c r="V294" s="1"/>
      <c r="W294" s="1"/>
      <c r="X294" s="1"/>
      <c r="Y294" s="1"/>
      <c r="Z294" s="1"/>
    </row>
    <row r="295" spans="1:26" ht="15.75" customHeight="1">
      <c r="A295" s="32"/>
      <c r="B295" s="37" t="s">
        <v>146</v>
      </c>
      <c r="C295" s="32" t="s">
        <v>255</v>
      </c>
      <c r="D295" s="32" t="s">
        <v>257</v>
      </c>
      <c r="E295" s="32"/>
      <c r="F295" s="1006"/>
      <c r="G295" s="1403"/>
      <c r="H295" s="1403"/>
      <c r="I295" s="1415">
        <f t="shared" si="95"/>
        <v>0</v>
      </c>
      <c r="J295" s="1403"/>
      <c r="K295" s="1403"/>
      <c r="L295" s="1403"/>
      <c r="M295" s="1415">
        <f t="shared" si="96"/>
        <v>0</v>
      </c>
      <c r="N295" s="1403"/>
      <c r="O295" s="1"/>
      <c r="P295" s="1"/>
      <c r="Q295" s="1"/>
      <c r="R295" s="1"/>
      <c r="S295" s="1"/>
      <c r="T295" s="1"/>
      <c r="U295" s="1"/>
      <c r="V295" s="1"/>
      <c r="W295" s="1"/>
      <c r="X295" s="1"/>
      <c r="Y295" s="1"/>
      <c r="Z295" s="1"/>
    </row>
    <row r="296" spans="1:26" ht="15.75" customHeight="1">
      <c r="A296" s="32"/>
      <c r="B296" s="37" t="s">
        <v>146</v>
      </c>
      <c r="C296" s="32" t="s">
        <v>255</v>
      </c>
      <c r="D296" s="32" t="s">
        <v>258</v>
      </c>
      <c r="E296" s="32"/>
      <c r="F296" s="1006"/>
      <c r="G296" s="1403"/>
      <c r="H296" s="1403"/>
      <c r="I296" s="1415">
        <f t="shared" si="95"/>
        <v>0</v>
      </c>
      <c r="J296" s="1403"/>
      <c r="K296" s="1403"/>
      <c r="L296" s="1403"/>
      <c r="M296" s="1415">
        <f t="shared" si="96"/>
        <v>0</v>
      </c>
      <c r="N296" s="1403"/>
      <c r="O296" s="1"/>
      <c r="P296" s="1"/>
      <c r="Q296" s="1"/>
      <c r="R296" s="1"/>
      <c r="S296" s="1"/>
      <c r="T296" s="1"/>
      <c r="U296" s="1"/>
      <c r="V296" s="1"/>
      <c r="W296" s="1"/>
      <c r="X296" s="1"/>
      <c r="Y296" s="1"/>
      <c r="Z296" s="1"/>
    </row>
    <row r="297" spans="1:26" ht="15.75" customHeight="1">
      <c r="A297" s="32"/>
      <c r="B297" s="37" t="s">
        <v>146</v>
      </c>
      <c r="C297" s="32" t="s">
        <v>255</v>
      </c>
      <c r="D297" s="32" t="s">
        <v>259</v>
      </c>
      <c r="E297" s="32"/>
      <c r="F297" s="1006"/>
      <c r="G297" s="1403"/>
      <c r="H297" s="1403"/>
      <c r="I297" s="1415">
        <f t="shared" si="95"/>
        <v>0</v>
      </c>
      <c r="J297" s="1403"/>
      <c r="K297" s="1403"/>
      <c r="L297" s="1403"/>
      <c r="M297" s="1415">
        <f t="shared" si="96"/>
        <v>0</v>
      </c>
      <c r="N297" s="1403"/>
      <c r="O297" s="1"/>
      <c r="P297" s="1"/>
      <c r="Q297" s="1"/>
      <c r="R297" s="1"/>
      <c r="S297" s="1"/>
      <c r="T297" s="1"/>
      <c r="U297" s="1"/>
      <c r="V297" s="1"/>
      <c r="W297" s="1"/>
      <c r="X297" s="1"/>
      <c r="Y297" s="1"/>
      <c r="Z297" s="1"/>
    </row>
    <row r="298" spans="1:26" ht="15.75" customHeight="1">
      <c r="A298" s="32"/>
      <c r="B298" s="37" t="s">
        <v>146</v>
      </c>
      <c r="C298" s="32" t="s">
        <v>255</v>
      </c>
      <c r="D298" s="32" t="s">
        <v>260</v>
      </c>
      <c r="E298" s="32"/>
      <c r="F298" s="1006"/>
      <c r="G298" s="1403"/>
      <c r="H298" s="1403"/>
      <c r="I298" s="1415">
        <f t="shared" si="95"/>
        <v>0</v>
      </c>
      <c r="J298" s="1403"/>
      <c r="K298" s="1403"/>
      <c r="L298" s="1403"/>
      <c r="M298" s="1415">
        <f t="shared" si="96"/>
        <v>0</v>
      </c>
      <c r="N298" s="1403"/>
      <c r="O298" s="1"/>
      <c r="P298" s="1"/>
      <c r="Q298" s="1"/>
      <c r="R298" s="1"/>
      <c r="S298" s="1"/>
      <c r="T298" s="1"/>
      <c r="U298" s="1"/>
      <c r="V298" s="1"/>
      <c r="W298" s="1"/>
      <c r="X298" s="1"/>
      <c r="Y298" s="1"/>
      <c r="Z298" s="1"/>
    </row>
    <row r="299" spans="1:26" ht="15.75" customHeight="1">
      <c r="A299" s="32"/>
      <c r="B299" s="37" t="s">
        <v>146</v>
      </c>
      <c r="C299" s="32" t="s">
        <v>255</v>
      </c>
      <c r="D299" s="32" t="s">
        <v>261</v>
      </c>
      <c r="E299" s="32"/>
      <c r="F299" s="1006"/>
      <c r="G299" s="1403"/>
      <c r="H299" s="1403"/>
      <c r="I299" s="1415">
        <f t="shared" si="95"/>
        <v>0</v>
      </c>
      <c r="J299" s="1403"/>
      <c r="K299" s="1403"/>
      <c r="L299" s="1403"/>
      <c r="M299" s="1415">
        <f t="shared" si="96"/>
        <v>0</v>
      </c>
      <c r="N299" s="1403"/>
      <c r="O299" s="1"/>
      <c r="P299" s="1"/>
      <c r="Q299" s="1"/>
      <c r="R299" s="1"/>
      <c r="S299" s="1"/>
      <c r="T299" s="1"/>
      <c r="U299" s="1"/>
      <c r="V299" s="1"/>
      <c r="W299" s="1"/>
      <c r="X299" s="1"/>
      <c r="Y299" s="1"/>
      <c r="Z299" s="1"/>
    </row>
    <row r="300" spans="1:26" s="920" customFormat="1" ht="15.75" customHeight="1">
      <c r="A300" s="918"/>
      <c r="B300" s="37" t="s">
        <v>146</v>
      </c>
      <c r="C300" s="32" t="s">
        <v>255</v>
      </c>
      <c r="D300" s="32" t="s">
        <v>262</v>
      </c>
      <c r="E300" s="918"/>
      <c r="F300" s="1007"/>
      <c r="G300" s="1405"/>
      <c r="H300" s="1405"/>
      <c r="I300" s="1415">
        <f t="shared" si="95"/>
        <v>0</v>
      </c>
      <c r="J300" s="1405"/>
      <c r="K300" s="1405"/>
      <c r="L300" s="1405"/>
      <c r="M300" s="1415">
        <f t="shared" si="96"/>
        <v>0</v>
      </c>
      <c r="N300" s="1405"/>
      <c r="O300" s="1"/>
      <c r="P300" s="1"/>
      <c r="Q300" s="1"/>
      <c r="R300" s="1"/>
      <c r="S300" s="1"/>
      <c r="T300" s="1"/>
      <c r="U300" s="1"/>
      <c r="V300" s="1"/>
      <c r="W300" s="1"/>
      <c r="X300" s="1"/>
      <c r="Y300" s="1"/>
      <c r="Z300" s="1"/>
    </row>
    <row r="301" spans="1:26" s="920" customFormat="1" ht="15.75" customHeight="1">
      <c r="A301" s="918"/>
      <c r="B301" s="37" t="s">
        <v>146</v>
      </c>
      <c r="C301" s="32" t="s">
        <v>255</v>
      </c>
      <c r="D301" s="32" t="s">
        <v>263</v>
      </c>
      <c r="E301" s="918"/>
      <c r="F301" s="1007"/>
      <c r="G301" s="1405"/>
      <c r="H301" s="1405"/>
      <c r="I301" s="1415">
        <f t="shared" si="95"/>
        <v>0</v>
      </c>
      <c r="J301" s="1405"/>
      <c r="K301" s="1405"/>
      <c r="L301" s="1405"/>
      <c r="M301" s="1415">
        <f t="shared" si="96"/>
        <v>0</v>
      </c>
      <c r="N301" s="1405"/>
      <c r="O301" s="1"/>
      <c r="P301" s="1"/>
      <c r="Q301" s="1"/>
      <c r="R301" s="1"/>
      <c r="S301" s="1"/>
      <c r="T301" s="1"/>
      <c r="U301" s="1"/>
      <c r="V301" s="1"/>
      <c r="W301" s="1"/>
      <c r="X301" s="1"/>
      <c r="Y301" s="1"/>
      <c r="Z301" s="1"/>
    </row>
    <row r="302" spans="1:26" s="920" customFormat="1" ht="15.75" customHeight="1">
      <c r="A302" s="918"/>
      <c r="B302" s="37" t="s">
        <v>146</v>
      </c>
      <c r="C302" s="32" t="s">
        <v>255</v>
      </c>
      <c r="D302" s="32" t="s">
        <v>264</v>
      </c>
      <c r="E302" s="918"/>
      <c r="F302" s="1007"/>
      <c r="G302" s="1405"/>
      <c r="H302" s="1405"/>
      <c r="I302" s="1415">
        <f t="shared" si="95"/>
        <v>0</v>
      </c>
      <c r="J302" s="1405"/>
      <c r="K302" s="1405"/>
      <c r="L302" s="1405"/>
      <c r="M302" s="1415">
        <f t="shared" si="96"/>
        <v>0</v>
      </c>
      <c r="N302" s="1405"/>
      <c r="O302" s="1"/>
      <c r="P302" s="1"/>
      <c r="Q302" s="1"/>
      <c r="R302" s="1"/>
      <c r="S302" s="1"/>
      <c r="T302" s="1"/>
      <c r="U302" s="1"/>
      <c r="V302" s="1"/>
      <c r="W302" s="1"/>
      <c r="X302" s="1"/>
      <c r="Y302" s="1"/>
      <c r="Z302" s="1"/>
    </row>
    <row r="303" spans="1:26" s="920" customFormat="1" ht="15.75" customHeight="1">
      <c r="A303" s="918"/>
      <c r="B303" s="37" t="s">
        <v>146</v>
      </c>
      <c r="C303" s="32" t="s">
        <v>255</v>
      </c>
      <c r="D303" s="32" t="s">
        <v>265</v>
      </c>
      <c r="E303" s="918"/>
      <c r="F303" s="1007"/>
      <c r="G303" s="1405"/>
      <c r="H303" s="1405"/>
      <c r="I303" s="1415">
        <f t="shared" si="95"/>
        <v>0</v>
      </c>
      <c r="J303" s="1405"/>
      <c r="K303" s="1405"/>
      <c r="L303" s="1405"/>
      <c r="M303" s="1415">
        <f t="shared" si="96"/>
        <v>0</v>
      </c>
      <c r="N303" s="1405"/>
      <c r="O303" s="1"/>
      <c r="P303" s="1"/>
      <c r="Q303" s="1"/>
      <c r="R303" s="1"/>
      <c r="S303" s="1"/>
      <c r="T303" s="1"/>
      <c r="U303" s="1"/>
      <c r="V303" s="1"/>
      <c r="W303" s="1"/>
      <c r="X303" s="1"/>
      <c r="Y303" s="1"/>
      <c r="Z303" s="1"/>
    </row>
    <row r="304" spans="1:26" s="920" customFormat="1" ht="15.75" customHeight="1">
      <c r="A304" s="918"/>
      <c r="B304" s="37" t="s">
        <v>146</v>
      </c>
      <c r="C304" s="32" t="s">
        <v>255</v>
      </c>
      <c r="D304" s="32" t="s">
        <v>266</v>
      </c>
      <c r="E304" s="918"/>
      <c r="F304" s="1007"/>
      <c r="G304" s="1405"/>
      <c r="H304" s="1405"/>
      <c r="I304" s="1415">
        <f t="shared" si="95"/>
        <v>0</v>
      </c>
      <c r="J304" s="1405"/>
      <c r="K304" s="1405"/>
      <c r="L304" s="1405"/>
      <c r="M304" s="1415">
        <f t="shared" si="96"/>
        <v>0</v>
      </c>
      <c r="N304" s="1405"/>
      <c r="O304" s="1"/>
      <c r="P304" s="1"/>
      <c r="Q304" s="1"/>
      <c r="R304" s="1"/>
      <c r="S304" s="1"/>
      <c r="T304" s="1"/>
      <c r="U304" s="1"/>
      <c r="V304" s="1"/>
      <c r="W304" s="1"/>
      <c r="X304" s="1"/>
      <c r="Y304" s="1"/>
      <c r="Z304" s="1"/>
    </row>
    <row r="305" spans="1:26" ht="15.75" customHeight="1">
      <c r="A305" s="32"/>
      <c r="B305" s="37" t="s">
        <v>146</v>
      </c>
      <c r="C305" s="32" t="s">
        <v>255</v>
      </c>
      <c r="D305" s="974" t="s">
        <v>2714</v>
      </c>
      <c r="E305" s="32"/>
      <c r="F305" s="1006"/>
      <c r="G305" s="1403"/>
      <c r="H305" s="1403"/>
      <c r="I305" s="1415">
        <f t="shared" si="95"/>
        <v>0</v>
      </c>
      <c r="J305" s="1403"/>
      <c r="K305" s="1403"/>
      <c r="L305" s="1403"/>
      <c r="M305" s="1415">
        <f t="shared" si="96"/>
        <v>0</v>
      </c>
      <c r="N305" s="1403"/>
      <c r="O305" s="1"/>
      <c r="P305" s="1"/>
      <c r="Q305" s="1"/>
      <c r="R305" s="1"/>
      <c r="S305" s="1"/>
      <c r="T305" s="1"/>
      <c r="U305" s="1"/>
      <c r="V305" s="1"/>
      <c r="W305" s="1"/>
      <c r="X305" s="1"/>
      <c r="Y305" s="1"/>
      <c r="Z305" s="1"/>
    </row>
    <row r="306" spans="1:26" ht="15.75" customHeight="1">
      <c r="A306" s="32"/>
      <c r="B306" s="37" t="s">
        <v>146</v>
      </c>
      <c r="C306" s="32" t="s">
        <v>255</v>
      </c>
      <c r="D306" s="974" t="s">
        <v>2714</v>
      </c>
      <c r="E306" s="32"/>
      <c r="F306" s="1006"/>
      <c r="G306" s="1403"/>
      <c r="H306" s="1403"/>
      <c r="I306" s="1415">
        <f t="shared" si="95"/>
        <v>0</v>
      </c>
      <c r="J306" s="1403"/>
      <c r="K306" s="1403"/>
      <c r="L306" s="1403"/>
      <c r="M306" s="1415">
        <f t="shared" si="96"/>
        <v>0</v>
      </c>
      <c r="N306" s="1403"/>
      <c r="O306" s="1"/>
      <c r="P306" s="1"/>
      <c r="Q306" s="1"/>
      <c r="R306" s="1"/>
      <c r="S306" s="1"/>
      <c r="T306" s="1"/>
      <c r="U306" s="1"/>
      <c r="V306" s="1"/>
      <c r="W306" s="1"/>
      <c r="X306" s="1"/>
      <c r="Y306" s="1"/>
      <c r="Z306" s="1"/>
    </row>
    <row r="307" spans="1:26" ht="15.75" customHeight="1">
      <c r="A307" s="32"/>
      <c r="B307" s="37" t="s">
        <v>146</v>
      </c>
      <c r="C307" s="32" t="s">
        <v>255</v>
      </c>
      <c r="D307" s="974" t="s">
        <v>2714</v>
      </c>
      <c r="E307" s="32"/>
      <c r="F307" s="1006"/>
      <c r="G307" s="1403"/>
      <c r="H307" s="1403"/>
      <c r="I307" s="1415">
        <f t="shared" si="95"/>
        <v>0</v>
      </c>
      <c r="J307" s="1403"/>
      <c r="K307" s="1403"/>
      <c r="L307" s="1403"/>
      <c r="M307" s="1415">
        <f t="shared" si="96"/>
        <v>0</v>
      </c>
      <c r="N307" s="1403"/>
      <c r="O307" s="1"/>
      <c r="P307" s="1"/>
      <c r="Q307" s="1"/>
      <c r="R307" s="1"/>
      <c r="S307" s="1"/>
      <c r="T307" s="1"/>
      <c r="U307" s="1"/>
      <c r="V307" s="1"/>
      <c r="W307" s="1"/>
      <c r="X307" s="1"/>
      <c r="Y307" s="1"/>
      <c r="Z307" s="1"/>
    </row>
    <row r="308" spans="1:26" ht="15.75" customHeight="1">
      <c r="A308" s="32"/>
      <c r="B308" s="37" t="s">
        <v>146</v>
      </c>
      <c r="C308" s="32" t="s">
        <v>255</v>
      </c>
      <c r="D308" s="974" t="s">
        <v>2714</v>
      </c>
      <c r="E308" s="32"/>
      <c r="F308" s="1006"/>
      <c r="G308" s="1403"/>
      <c r="H308" s="1403"/>
      <c r="I308" s="1415">
        <f t="shared" si="95"/>
        <v>0</v>
      </c>
      <c r="J308" s="1403"/>
      <c r="K308" s="1403"/>
      <c r="L308" s="1403"/>
      <c r="M308" s="1415">
        <f t="shared" si="96"/>
        <v>0</v>
      </c>
      <c r="N308" s="1403"/>
      <c r="O308" s="1"/>
      <c r="P308" s="1"/>
      <c r="Q308" s="1"/>
      <c r="R308" s="1"/>
      <c r="S308" s="1"/>
      <c r="T308" s="1"/>
      <c r="U308" s="1"/>
      <c r="V308" s="1"/>
      <c r="W308" s="1"/>
      <c r="X308" s="1"/>
      <c r="Y308" s="1"/>
      <c r="Z308" s="1"/>
    </row>
    <row r="309" spans="1:26" ht="15.75" customHeight="1">
      <c r="A309" s="32"/>
      <c r="B309" s="37" t="s">
        <v>146</v>
      </c>
      <c r="C309" s="32" t="s">
        <v>255</v>
      </c>
      <c r="D309" s="974" t="s">
        <v>2714</v>
      </c>
      <c r="E309" s="32"/>
      <c r="F309" s="1006"/>
      <c r="G309" s="1417"/>
      <c r="H309" s="1417"/>
      <c r="I309" s="1418">
        <f t="shared" si="95"/>
        <v>0</v>
      </c>
      <c r="J309" s="1417"/>
      <c r="K309" s="1417"/>
      <c r="L309" s="1417"/>
      <c r="M309" s="1418">
        <f t="shared" si="96"/>
        <v>0</v>
      </c>
      <c r="N309" s="1417"/>
      <c r="O309" s="1"/>
      <c r="P309" s="1"/>
      <c r="Q309" s="1"/>
      <c r="R309" s="1"/>
      <c r="S309" s="1"/>
      <c r="T309" s="1"/>
      <c r="U309" s="1"/>
      <c r="V309" s="1"/>
      <c r="W309" s="1"/>
      <c r="X309" s="1"/>
      <c r="Y309" s="1"/>
      <c r="Z309" s="1"/>
    </row>
    <row r="310" spans="1:26" s="1043" customFormat="1" ht="15.75" customHeight="1">
      <c r="A310" s="1008"/>
      <c r="B310" s="1052" t="s">
        <v>146</v>
      </c>
      <c r="C310" s="1008" t="s">
        <v>255</v>
      </c>
      <c r="D310" s="1008"/>
      <c r="E310" s="1008"/>
      <c r="F310" s="1008"/>
      <c r="G310" s="1419">
        <f>SUM(G294:G309)</f>
        <v>0</v>
      </c>
      <c r="H310" s="1419">
        <f t="shared" ref="H310:N310" si="97">SUM(H294:H309)</f>
        <v>0</v>
      </c>
      <c r="I310" s="1419">
        <f t="shared" si="97"/>
        <v>0</v>
      </c>
      <c r="J310" s="1419">
        <f t="shared" si="97"/>
        <v>0</v>
      </c>
      <c r="K310" s="1419">
        <f t="shared" si="97"/>
        <v>0</v>
      </c>
      <c r="L310" s="1419">
        <f t="shared" si="97"/>
        <v>0</v>
      </c>
      <c r="M310" s="1419">
        <f t="shared" si="97"/>
        <v>0</v>
      </c>
      <c r="N310" s="1419">
        <f t="shared" si="97"/>
        <v>0</v>
      </c>
      <c r="O310" s="1005"/>
      <c r="P310" s="1005"/>
      <c r="Q310" s="1005"/>
      <c r="R310" s="1005"/>
      <c r="S310" s="1005"/>
      <c r="T310" s="1005"/>
      <c r="U310" s="1005"/>
      <c r="V310" s="1005"/>
      <c r="W310" s="1005"/>
      <c r="X310" s="1005"/>
      <c r="Y310" s="1005"/>
      <c r="Z310" s="1005"/>
    </row>
    <row r="311" spans="1:26" ht="15.75" customHeight="1">
      <c r="A311" s="32"/>
      <c r="B311" s="37" t="s">
        <v>146</v>
      </c>
      <c r="C311" s="32" t="s">
        <v>267</v>
      </c>
      <c r="D311" s="32" t="s">
        <v>268</v>
      </c>
      <c r="E311" s="32"/>
      <c r="F311" s="1006"/>
      <c r="G311" s="1403"/>
      <c r="H311" s="1403"/>
      <c r="I311" s="1415">
        <f t="shared" ref="I311:I329" si="98">SUM(G311:H311)</f>
        <v>0</v>
      </c>
      <c r="J311" s="1403"/>
      <c r="K311" s="1403"/>
      <c r="L311" s="1403"/>
      <c r="M311" s="1415">
        <f t="shared" ref="M311:M329" si="99">SUM(K311:L311)</f>
        <v>0</v>
      </c>
      <c r="N311" s="1403"/>
      <c r="O311" s="1"/>
      <c r="P311" s="1"/>
      <c r="Q311" s="1"/>
      <c r="R311" s="1"/>
      <c r="S311" s="1"/>
      <c r="T311" s="1"/>
      <c r="U311" s="1"/>
      <c r="V311" s="1"/>
      <c r="W311" s="1"/>
      <c r="X311" s="1"/>
      <c r="Y311" s="1"/>
      <c r="Z311" s="1"/>
    </row>
    <row r="312" spans="1:26" ht="15.75" customHeight="1">
      <c r="A312" s="32"/>
      <c r="B312" s="37" t="s">
        <v>146</v>
      </c>
      <c r="C312" s="32" t="s">
        <v>267</v>
      </c>
      <c r="D312" s="32" t="s">
        <v>269</v>
      </c>
      <c r="E312" s="32"/>
      <c r="F312" s="1006"/>
      <c r="G312" s="1403"/>
      <c r="H312" s="1403"/>
      <c r="I312" s="1415">
        <f t="shared" si="98"/>
        <v>0</v>
      </c>
      <c r="J312" s="1403"/>
      <c r="K312" s="1403"/>
      <c r="L312" s="1403"/>
      <c r="M312" s="1415">
        <f t="shared" si="99"/>
        <v>0</v>
      </c>
      <c r="N312" s="1403"/>
      <c r="O312" s="1"/>
      <c r="P312" s="1"/>
      <c r="Q312" s="1"/>
      <c r="R312" s="1"/>
      <c r="S312" s="1"/>
      <c r="T312" s="1"/>
      <c r="U312" s="1"/>
      <c r="V312" s="1"/>
      <c r="W312" s="1"/>
      <c r="X312" s="1"/>
      <c r="Y312" s="1"/>
      <c r="Z312" s="1"/>
    </row>
    <row r="313" spans="1:26" ht="15.75" customHeight="1">
      <c r="A313" s="32"/>
      <c r="B313" s="37" t="s">
        <v>146</v>
      </c>
      <c r="C313" s="32" t="s">
        <v>267</v>
      </c>
      <c r="D313" s="32" t="s">
        <v>270</v>
      </c>
      <c r="E313" s="32"/>
      <c r="F313" s="1006"/>
      <c r="G313" s="1403"/>
      <c r="H313" s="1403"/>
      <c r="I313" s="1415">
        <f t="shared" si="98"/>
        <v>0</v>
      </c>
      <c r="J313" s="1403"/>
      <c r="K313" s="1403"/>
      <c r="L313" s="1403"/>
      <c r="M313" s="1415">
        <f t="shared" si="99"/>
        <v>0</v>
      </c>
      <c r="N313" s="1403"/>
      <c r="O313" s="1"/>
      <c r="P313" s="1"/>
      <c r="Q313" s="1"/>
      <c r="R313" s="1"/>
      <c r="S313" s="1"/>
      <c r="T313" s="1"/>
      <c r="U313" s="1"/>
      <c r="V313" s="1"/>
      <c r="W313" s="1"/>
      <c r="X313" s="1"/>
      <c r="Y313" s="1"/>
      <c r="Z313" s="1"/>
    </row>
    <row r="314" spans="1:26" ht="15.75" customHeight="1">
      <c r="A314" s="32"/>
      <c r="B314" s="37" t="s">
        <v>146</v>
      </c>
      <c r="C314" s="32" t="s">
        <v>267</v>
      </c>
      <c r="D314" s="32" t="s">
        <v>271</v>
      </c>
      <c r="E314" s="32"/>
      <c r="F314" s="1006"/>
      <c r="G314" s="1403"/>
      <c r="H314" s="1403"/>
      <c r="I314" s="1415">
        <f t="shared" si="98"/>
        <v>0</v>
      </c>
      <c r="J314" s="1403"/>
      <c r="K314" s="1403"/>
      <c r="L314" s="1403"/>
      <c r="M314" s="1415">
        <f t="shared" si="99"/>
        <v>0</v>
      </c>
      <c r="N314" s="1403"/>
      <c r="O314" s="1"/>
      <c r="P314" s="1"/>
      <c r="Q314" s="1"/>
      <c r="R314" s="1"/>
      <c r="S314" s="1"/>
      <c r="T314" s="1"/>
      <c r="U314" s="1"/>
      <c r="V314" s="1"/>
      <c r="W314" s="1"/>
      <c r="X314" s="1"/>
      <c r="Y314" s="1"/>
      <c r="Z314" s="1"/>
    </row>
    <row r="315" spans="1:26" ht="15.75" customHeight="1">
      <c r="A315" s="32"/>
      <c r="B315" s="37" t="s">
        <v>146</v>
      </c>
      <c r="C315" s="32" t="s">
        <v>267</v>
      </c>
      <c r="D315" s="32" t="s">
        <v>272</v>
      </c>
      <c r="E315" s="32"/>
      <c r="F315" s="1006"/>
      <c r="G315" s="1403"/>
      <c r="H315" s="1403"/>
      <c r="I315" s="1415">
        <f t="shared" si="98"/>
        <v>0</v>
      </c>
      <c r="J315" s="1403"/>
      <c r="K315" s="1403"/>
      <c r="L315" s="1403"/>
      <c r="M315" s="1415">
        <f t="shared" si="99"/>
        <v>0</v>
      </c>
      <c r="N315" s="1403"/>
      <c r="O315" s="1"/>
      <c r="P315" s="1"/>
      <c r="Q315" s="1"/>
      <c r="R315" s="1"/>
      <c r="S315" s="1"/>
      <c r="T315" s="1"/>
      <c r="U315" s="1"/>
      <c r="V315" s="1"/>
      <c r="W315" s="1"/>
      <c r="X315" s="1"/>
      <c r="Y315" s="1"/>
      <c r="Z315" s="1"/>
    </row>
    <row r="316" spans="1:26" ht="15.75" customHeight="1">
      <c r="A316" s="32"/>
      <c r="B316" s="37" t="s">
        <v>146</v>
      </c>
      <c r="C316" s="32" t="s">
        <v>267</v>
      </c>
      <c r="D316" s="32" t="s">
        <v>273</v>
      </c>
      <c r="E316" s="32"/>
      <c r="F316" s="1006"/>
      <c r="G316" s="1403"/>
      <c r="H316" s="1403"/>
      <c r="I316" s="1415">
        <f t="shared" si="98"/>
        <v>0</v>
      </c>
      <c r="J316" s="1403"/>
      <c r="K316" s="1403"/>
      <c r="L316" s="1403"/>
      <c r="M316" s="1415">
        <f t="shared" si="99"/>
        <v>0</v>
      </c>
      <c r="N316" s="1403"/>
      <c r="O316" s="1"/>
      <c r="P316" s="1"/>
      <c r="Q316" s="1"/>
      <c r="R316" s="1"/>
      <c r="S316" s="1"/>
      <c r="T316" s="1"/>
      <c r="U316" s="1"/>
      <c r="V316" s="1"/>
      <c r="W316" s="1"/>
      <c r="X316" s="1"/>
      <c r="Y316" s="1"/>
      <c r="Z316" s="1"/>
    </row>
    <row r="317" spans="1:26" ht="15.75" customHeight="1">
      <c r="A317" s="32"/>
      <c r="B317" s="37" t="s">
        <v>146</v>
      </c>
      <c r="C317" s="32" t="s">
        <v>267</v>
      </c>
      <c r="D317" s="32" t="s">
        <v>274</v>
      </c>
      <c r="E317" s="32"/>
      <c r="F317" s="1006"/>
      <c r="G317" s="1403"/>
      <c r="H317" s="1403"/>
      <c r="I317" s="1415">
        <f t="shared" si="98"/>
        <v>0</v>
      </c>
      <c r="J317" s="1403"/>
      <c r="K317" s="1403"/>
      <c r="L317" s="1403"/>
      <c r="M317" s="1415">
        <f t="shared" si="99"/>
        <v>0</v>
      </c>
      <c r="N317" s="1403"/>
      <c r="O317" s="1"/>
      <c r="P317" s="1"/>
      <c r="Q317" s="1"/>
      <c r="R317" s="1"/>
      <c r="S317" s="1"/>
      <c r="T317" s="1"/>
      <c r="U317" s="1"/>
      <c r="V317" s="1"/>
      <c r="W317" s="1"/>
      <c r="X317" s="1"/>
      <c r="Y317" s="1"/>
      <c r="Z317" s="1"/>
    </row>
    <row r="318" spans="1:26" ht="15.75" customHeight="1">
      <c r="A318" s="32"/>
      <c r="B318" s="37" t="s">
        <v>146</v>
      </c>
      <c r="C318" s="32" t="s">
        <v>267</v>
      </c>
      <c r="D318" s="32" t="s">
        <v>275</v>
      </c>
      <c r="E318" s="32"/>
      <c r="F318" s="1006"/>
      <c r="G318" s="1403"/>
      <c r="H318" s="1403"/>
      <c r="I318" s="1415">
        <f t="shared" si="98"/>
        <v>0</v>
      </c>
      <c r="J318" s="1403"/>
      <c r="K318" s="1403"/>
      <c r="L318" s="1403"/>
      <c r="M318" s="1415">
        <f t="shared" si="99"/>
        <v>0</v>
      </c>
      <c r="N318" s="1403"/>
      <c r="O318" s="1"/>
      <c r="P318" s="1"/>
      <c r="Q318" s="1"/>
      <c r="R318" s="1"/>
      <c r="S318" s="1"/>
      <c r="T318" s="1"/>
      <c r="U318" s="1"/>
      <c r="V318" s="1"/>
      <c r="W318" s="1"/>
      <c r="X318" s="1"/>
      <c r="Y318" s="1"/>
      <c r="Z318" s="1"/>
    </row>
    <row r="319" spans="1:26" ht="15.75" customHeight="1">
      <c r="A319" s="32"/>
      <c r="B319" s="37" t="s">
        <v>146</v>
      </c>
      <c r="C319" s="32" t="s">
        <v>267</v>
      </c>
      <c r="D319" s="32" t="s">
        <v>276</v>
      </c>
      <c r="E319" s="32"/>
      <c r="F319" s="1006"/>
      <c r="G319" s="1403"/>
      <c r="H319" s="1403"/>
      <c r="I319" s="1415">
        <f t="shared" si="98"/>
        <v>0</v>
      </c>
      <c r="J319" s="1403"/>
      <c r="K319" s="1403"/>
      <c r="L319" s="1403"/>
      <c r="M319" s="1415">
        <f t="shared" si="99"/>
        <v>0</v>
      </c>
      <c r="N319" s="1403"/>
      <c r="O319" s="1"/>
      <c r="P319" s="1"/>
      <c r="Q319" s="1"/>
      <c r="R319" s="1"/>
      <c r="S319" s="1"/>
      <c r="T319" s="1"/>
      <c r="U319" s="1"/>
      <c r="V319" s="1"/>
      <c r="W319" s="1"/>
      <c r="X319" s="1"/>
      <c r="Y319" s="1"/>
      <c r="Z319" s="1"/>
    </row>
    <row r="320" spans="1:26" s="920" customFormat="1" ht="15.75" customHeight="1">
      <c r="A320" s="918"/>
      <c r="B320" s="37" t="s">
        <v>146</v>
      </c>
      <c r="C320" s="32" t="s">
        <v>267</v>
      </c>
      <c r="D320" s="32" t="s">
        <v>277</v>
      </c>
      <c r="E320" s="918"/>
      <c r="F320" s="1007"/>
      <c r="G320" s="1405"/>
      <c r="H320" s="1405"/>
      <c r="I320" s="1415">
        <f t="shared" si="98"/>
        <v>0</v>
      </c>
      <c r="J320" s="1405"/>
      <c r="K320" s="1405"/>
      <c r="L320" s="1405"/>
      <c r="M320" s="1415">
        <f t="shared" si="99"/>
        <v>0</v>
      </c>
      <c r="N320" s="1405"/>
      <c r="O320" s="1"/>
      <c r="P320" s="1"/>
      <c r="Q320" s="1"/>
      <c r="R320" s="1"/>
      <c r="S320" s="1"/>
      <c r="T320" s="1"/>
      <c r="U320" s="1"/>
      <c r="V320" s="1"/>
      <c r="W320" s="1"/>
      <c r="X320" s="1"/>
      <c r="Y320" s="1"/>
      <c r="Z320" s="1"/>
    </row>
    <row r="321" spans="1:26" s="920" customFormat="1" ht="15.75" customHeight="1">
      <c r="A321" s="918"/>
      <c r="B321" s="37" t="s">
        <v>146</v>
      </c>
      <c r="C321" s="32" t="s">
        <v>267</v>
      </c>
      <c r="D321" s="32" t="s">
        <v>278</v>
      </c>
      <c r="E321" s="918"/>
      <c r="F321" s="1007"/>
      <c r="G321" s="1405"/>
      <c r="H321" s="1405"/>
      <c r="I321" s="1415">
        <f t="shared" si="98"/>
        <v>0</v>
      </c>
      <c r="J321" s="1405"/>
      <c r="K321" s="1405"/>
      <c r="L321" s="1405"/>
      <c r="M321" s="1415">
        <f t="shared" si="99"/>
        <v>0</v>
      </c>
      <c r="N321" s="1405"/>
      <c r="O321" s="1"/>
      <c r="P321" s="1"/>
      <c r="Q321" s="1"/>
      <c r="R321" s="1"/>
      <c r="S321" s="1"/>
      <c r="T321" s="1"/>
      <c r="U321" s="1"/>
      <c r="V321" s="1"/>
      <c r="W321" s="1"/>
      <c r="X321" s="1"/>
      <c r="Y321" s="1"/>
      <c r="Z321" s="1"/>
    </row>
    <row r="322" spans="1:26" s="920" customFormat="1" ht="15.75" customHeight="1">
      <c r="A322" s="918"/>
      <c r="B322" s="37" t="s">
        <v>146</v>
      </c>
      <c r="C322" s="32" t="s">
        <v>267</v>
      </c>
      <c r="D322" s="32" t="s">
        <v>279</v>
      </c>
      <c r="E322" s="918"/>
      <c r="F322" s="1007"/>
      <c r="G322" s="1405"/>
      <c r="H322" s="1405"/>
      <c r="I322" s="1415">
        <f t="shared" si="98"/>
        <v>0</v>
      </c>
      <c r="J322" s="1405"/>
      <c r="K322" s="1405"/>
      <c r="L322" s="1405"/>
      <c r="M322" s="1415">
        <f t="shared" si="99"/>
        <v>0</v>
      </c>
      <c r="N322" s="1405"/>
      <c r="O322" s="1"/>
      <c r="P322" s="1"/>
      <c r="Q322" s="1"/>
      <c r="R322" s="1"/>
      <c r="S322" s="1"/>
      <c r="T322" s="1"/>
      <c r="U322" s="1"/>
      <c r="V322" s="1"/>
      <c r="W322" s="1"/>
      <c r="X322" s="1"/>
      <c r="Y322" s="1"/>
      <c r="Z322" s="1"/>
    </row>
    <row r="323" spans="1:26" s="920" customFormat="1" ht="15.75" customHeight="1">
      <c r="A323" s="918"/>
      <c r="B323" s="37" t="s">
        <v>146</v>
      </c>
      <c r="C323" s="32" t="s">
        <v>267</v>
      </c>
      <c r="D323" s="32" t="s">
        <v>280</v>
      </c>
      <c r="E323" s="918"/>
      <c r="F323" s="1007"/>
      <c r="G323" s="1405"/>
      <c r="H323" s="1405"/>
      <c r="I323" s="1415">
        <f t="shared" si="98"/>
        <v>0</v>
      </c>
      <c r="J323" s="1405"/>
      <c r="K323" s="1405"/>
      <c r="L323" s="1405"/>
      <c r="M323" s="1415">
        <f t="shared" si="99"/>
        <v>0</v>
      </c>
      <c r="N323" s="1405"/>
      <c r="O323" s="1"/>
      <c r="P323" s="1"/>
      <c r="Q323" s="1"/>
      <c r="R323" s="1"/>
      <c r="S323" s="1"/>
      <c r="T323" s="1"/>
      <c r="U323" s="1"/>
      <c r="V323" s="1"/>
      <c r="W323" s="1"/>
      <c r="X323" s="1"/>
      <c r="Y323" s="1"/>
      <c r="Z323" s="1"/>
    </row>
    <row r="324" spans="1:26" s="920" customFormat="1" ht="15.75" customHeight="1">
      <c r="A324" s="918"/>
      <c r="B324" s="37" t="s">
        <v>146</v>
      </c>
      <c r="C324" s="32" t="s">
        <v>267</v>
      </c>
      <c r="D324" s="32" t="s">
        <v>281</v>
      </c>
      <c r="E324" s="918"/>
      <c r="F324" s="1007"/>
      <c r="G324" s="1405"/>
      <c r="H324" s="1405"/>
      <c r="I324" s="1415">
        <f t="shared" si="98"/>
        <v>0</v>
      </c>
      <c r="J324" s="1405"/>
      <c r="K324" s="1405"/>
      <c r="L324" s="1405"/>
      <c r="M324" s="1415">
        <f t="shared" si="99"/>
        <v>0</v>
      </c>
      <c r="N324" s="1405"/>
      <c r="O324" s="1"/>
      <c r="P324" s="1"/>
      <c r="Q324" s="1"/>
      <c r="R324" s="1"/>
      <c r="S324" s="1"/>
      <c r="T324" s="1"/>
      <c r="U324" s="1"/>
      <c r="V324" s="1"/>
      <c r="W324" s="1"/>
      <c r="X324" s="1"/>
      <c r="Y324" s="1"/>
      <c r="Z324" s="1"/>
    </row>
    <row r="325" spans="1:26" ht="15.75" customHeight="1">
      <c r="A325" s="32"/>
      <c r="B325" s="37" t="s">
        <v>146</v>
      </c>
      <c r="C325" s="32" t="s">
        <v>267</v>
      </c>
      <c r="D325" s="974" t="s">
        <v>2714</v>
      </c>
      <c r="E325" s="32"/>
      <c r="F325" s="1006"/>
      <c r="G325" s="1403"/>
      <c r="H325" s="1403"/>
      <c r="I325" s="1415">
        <f t="shared" si="98"/>
        <v>0</v>
      </c>
      <c r="J325" s="1403"/>
      <c r="K325" s="1403"/>
      <c r="L325" s="1403"/>
      <c r="M325" s="1415">
        <f t="shared" si="99"/>
        <v>0</v>
      </c>
      <c r="N325" s="1403"/>
      <c r="O325" s="1"/>
      <c r="P325" s="1"/>
      <c r="Q325" s="1"/>
      <c r="R325" s="1"/>
      <c r="S325" s="1"/>
      <c r="T325" s="1"/>
      <c r="U325" s="1"/>
      <c r="V325" s="1"/>
      <c r="W325" s="1"/>
      <c r="X325" s="1"/>
      <c r="Y325" s="1"/>
      <c r="Z325" s="1"/>
    </row>
    <row r="326" spans="1:26" ht="15.75" customHeight="1">
      <c r="A326" s="32"/>
      <c r="B326" s="37" t="s">
        <v>146</v>
      </c>
      <c r="C326" s="32" t="s">
        <v>267</v>
      </c>
      <c r="D326" s="974" t="s">
        <v>2714</v>
      </c>
      <c r="E326" s="32"/>
      <c r="F326" s="1006"/>
      <c r="G326" s="1403"/>
      <c r="H326" s="1403"/>
      <c r="I326" s="1415">
        <f t="shared" si="98"/>
        <v>0</v>
      </c>
      <c r="J326" s="1403"/>
      <c r="K326" s="1403"/>
      <c r="L326" s="1403"/>
      <c r="M326" s="1415">
        <f t="shared" si="99"/>
        <v>0</v>
      </c>
      <c r="N326" s="1403"/>
      <c r="O326" s="1"/>
      <c r="P326" s="1"/>
      <c r="Q326" s="1"/>
      <c r="R326" s="1"/>
      <c r="S326" s="1"/>
      <c r="T326" s="1"/>
      <c r="U326" s="1"/>
      <c r="V326" s="1"/>
      <c r="W326" s="1"/>
      <c r="X326" s="1"/>
      <c r="Y326" s="1"/>
      <c r="Z326" s="1"/>
    </row>
    <row r="327" spans="1:26" ht="15.75" customHeight="1">
      <c r="A327" s="32"/>
      <c r="B327" s="37" t="s">
        <v>146</v>
      </c>
      <c r="C327" s="32" t="s">
        <v>267</v>
      </c>
      <c r="D327" s="974" t="s">
        <v>2714</v>
      </c>
      <c r="E327" s="32"/>
      <c r="F327" s="1006"/>
      <c r="G327" s="1403"/>
      <c r="H327" s="1403"/>
      <c r="I327" s="1415">
        <f t="shared" si="98"/>
        <v>0</v>
      </c>
      <c r="J327" s="1403"/>
      <c r="K327" s="1403"/>
      <c r="L327" s="1403"/>
      <c r="M327" s="1415">
        <f t="shared" si="99"/>
        <v>0</v>
      </c>
      <c r="N327" s="1403"/>
      <c r="O327" s="1"/>
      <c r="P327" s="1"/>
      <c r="Q327" s="1"/>
      <c r="R327" s="1"/>
      <c r="S327" s="1"/>
      <c r="T327" s="1"/>
      <c r="U327" s="1"/>
      <c r="V327" s="1"/>
      <c r="W327" s="1"/>
      <c r="X327" s="1"/>
      <c r="Y327" s="1"/>
      <c r="Z327" s="1"/>
    </row>
    <row r="328" spans="1:26" ht="15.75" customHeight="1">
      <c r="A328" s="32"/>
      <c r="B328" s="37" t="s">
        <v>146</v>
      </c>
      <c r="C328" s="32" t="s">
        <v>267</v>
      </c>
      <c r="D328" s="974" t="s">
        <v>2714</v>
      </c>
      <c r="E328" s="32"/>
      <c r="F328" s="1006"/>
      <c r="G328" s="1403"/>
      <c r="H328" s="1403"/>
      <c r="I328" s="1415">
        <f t="shared" si="98"/>
        <v>0</v>
      </c>
      <c r="J328" s="1403"/>
      <c r="K328" s="1403"/>
      <c r="L328" s="1403"/>
      <c r="M328" s="1415">
        <f t="shared" si="99"/>
        <v>0</v>
      </c>
      <c r="N328" s="1403"/>
      <c r="O328" s="1"/>
      <c r="P328" s="1"/>
      <c r="Q328" s="1"/>
      <c r="R328" s="1"/>
      <c r="S328" s="1"/>
      <c r="T328" s="1"/>
      <c r="U328" s="1"/>
      <c r="V328" s="1"/>
      <c r="W328" s="1"/>
      <c r="X328" s="1"/>
      <c r="Y328" s="1"/>
      <c r="Z328" s="1"/>
    </row>
    <row r="329" spans="1:26" ht="15.75" customHeight="1">
      <c r="A329" s="32"/>
      <c r="B329" s="37" t="s">
        <v>146</v>
      </c>
      <c r="C329" s="32" t="s">
        <v>267</v>
      </c>
      <c r="D329" s="974" t="s">
        <v>2714</v>
      </c>
      <c r="E329" s="32"/>
      <c r="F329" s="1006"/>
      <c r="G329" s="1417"/>
      <c r="H329" s="1417"/>
      <c r="I329" s="1418">
        <f t="shared" si="98"/>
        <v>0</v>
      </c>
      <c r="J329" s="1417"/>
      <c r="K329" s="1417"/>
      <c r="L329" s="1417"/>
      <c r="M329" s="1418">
        <f t="shared" si="99"/>
        <v>0</v>
      </c>
      <c r="N329" s="1417"/>
      <c r="O329" s="1"/>
      <c r="P329" s="1"/>
      <c r="Q329" s="1"/>
      <c r="R329" s="1"/>
      <c r="S329" s="1"/>
      <c r="T329" s="1"/>
      <c r="U329" s="1"/>
      <c r="V329" s="1"/>
      <c r="W329" s="1"/>
      <c r="X329" s="1"/>
      <c r="Y329" s="1"/>
      <c r="Z329" s="1"/>
    </row>
    <row r="330" spans="1:26" s="1043" customFormat="1" ht="15.75" customHeight="1">
      <c r="A330" s="1008"/>
      <c r="B330" s="1052" t="s">
        <v>146</v>
      </c>
      <c r="C330" s="1008" t="s">
        <v>267</v>
      </c>
      <c r="D330" s="1008"/>
      <c r="E330" s="1008"/>
      <c r="F330" s="1008"/>
      <c r="G330" s="1419">
        <f>SUM(G311:G329)</f>
        <v>0</v>
      </c>
      <c r="H330" s="1419">
        <f>SUM(H311:H329)</f>
        <v>0</v>
      </c>
      <c r="I330" s="1419">
        <f>SUM(I311:I329)</f>
        <v>0</v>
      </c>
      <c r="J330" s="1419">
        <f t="shared" ref="J330:N330" si="100">SUM(J311:J329)</f>
        <v>0</v>
      </c>
      <c r="K330" s="1419">
        <f t="shared" si="100"/>
        <v>0</v>
      </c>
      <c r="L330" s="1419">
        <f t="shared" si="100"/>
        <v>0</v>
      </c>
      <c r="M330" s="1419">
        <f>SUM(M311:M329)</f>
        <v>0</v>
      </c>
      <c r="N330" s="1419">
        <f t="shared" si="100"/>
        <v>0</v>
      </c>
      <c r="O330" s="1005"/>
      <c r="P330" s="1005"/>
      <c r="Q330" s="1005"/>
      <c r="R330" s="1005"/>
      <c r="S330" s="1005"/>
      <c r="T330" s="1005"/>
      <c r="U330" s="1005"/>
      <c r="V330" s="1005"/>
      <c r="W330" s="1005"/>
      <c r="X330" s="1005"/>
      <c r="Y330" s="1005"/>
      <c r="Z330" s="1005"/>
    </row>
    <row r="331" spans="1:26" s="961" customFormat="1">
      <c r="A331" s="37"/>
      <c r="B331" s="37" t="s">
        <v>146</v>
      </c>
      <c r="C331" s="45" t="s">
        <v>282</v>
      </c>
      <c r="D331" s="37" t="s">
        <v>283</v>
      </c>
      <c r="E331" s="37"/>
      <c r="F331" s="1012"/>
      <c r="G331" s="1414"/>
      <c r="H331" s="1414"/>
      <c r="I331" s="1415">
        <f t="shared" ref="I331:I333" si="101">SUM(G331:H331)</f>
        <v>0</v>
      </c>
      <c r="J331" s="1414"/>
      <c r="K331" s="1414"/>
      <c r="L331" s="1414"/>
      <c r="M331" s="1415">
        <f t="shared" ref="M331:M333" si="102">SUM(K331:L331)</f>
        <v>0</v>
      </c>
      <c r="N331" s="1414"/>
      <c r="O331" s="25"/>
      <c r="P331" s="25"/>
      <c r="Q331" s="25"/>
      <c r="R331" s="25"/>
      <c r="S331" s="25"/>
      <c r="T331" s="25"/>
      <c r="U331" s="25"/>
      <c r="V331" s="25"/>
      <c r="W331" s="25"/>
      <c r="X331" s="25"/>
      <c r="Y331" s="25"/>
      <c r="Z331" s="25"/>
    </row>
    <row r="332" spans="1:26" s="870" customFormat="1">
      <c r="A332" s="942"/>
      <c r="B332" s="37" t="s">
        <v>146</v>
      </c>
      <c r="C332" s="45" t="s">
        <v>282</v>
      </c>
      <c r="D332" s="974" t="s">
        <v>1356</v>
      </c>
      <c r="E332" s="942"/>
      <c r="F332" s="1014"/>
      <c r="G332" s="1421"/>
      <c r="H332" s="1421"/>
      <c r="I332" s="1415">
        <f t="shared" si="101"/>
        <v>0</v>
      </c>
      <c r="J332" s="1421"/>
      <c r="K332" s="1421"/>
      <c r="L332" s="1421"/>
      <c r="M332" s="1415">
        <f t="shared" si="102"/>
        <v>0</v>
      </c>
      <c r="N332" s="1421"/>
      <c r="O332" s="62"/>
      <c r="P332" s="62"/>
      <c r="Q332" s="62"/>
      <c r="R332" s="62"/>
      <c r="S332" s="62"/>
      <c r="T332" s="62"/>
      <c r="U332" s="62"/>
      <c r="V332" s="62"/>
      <c r="W332" s="62"/>
      <c r="X332" s="62"/>
      <c r="Y332" s="62"/>
      <c r="Z332" s="62"/>
    </row>
    <row r="333" spans="1:26" s="870" customFormat="1">
      <c r="A333" s="942"/>
      <c r="B333" s="37" t="s">
        <v>146</v>
      </c>
      <c r="C333" s="45" t="s">
        <v>282</v>
      </c>
      <c r="D333" s="974" t="s">
        <v>1356</v>
      </c>
      <c r="E333" s="942"/>
      <c r="F333" s="1014"/>
      <c r="G333" s="1421"/>
      <c r="H333" s="1421"/>
      <c r="I333" s="1415">
        <f t="shared" si="101"/>
        <v>0</v>
      </c>
      <c r="J333" s="1421"/>
      <c r="K333" s="1421"/>
      <c r="L333" s="1421"/>
      <c r="M333" s="1415">
        <f t="shared" si="102"/>
        <v>0</v>
      </c>
      <c r="N333" s="1421"/>
      <c r="O333" s="62"/>
      <c r="P333" s="62"/>
      <c r="Q333" s="62"/>
      <c r="R333" s="62"/>
      <c r="S333" s="62"/>
      <c r="T333" s="62"/>
      <c r="U333" s="62"/>
      <c r="V333" s="62"/>
      <c r="W333" s="62"/>
      <c r="X333" s="62"/>
      <c r="Y333" s="62"/>
      <c r="Z333" s="62"/>
    </row>
    <row r="334" spans="1:26" s="1054" customFormat="1">
      <c r="A334" s="1014"/>
      <c r="B334" s="1052" t="s">
        <v>146</v>
      </c>
      <c r="C334" s="1020" t="s">
        <v>282</v>
      </c>
      <c r="D334" s="1014"/>
      <c r="E334" s="1014"/>
      <c r="F334" s="1014"/>
      <c r="G334" s="1422">
        <f>SUM(G331:G333)</f>
        <v>0</v>
      </c>
      <c r="H334" s="1422">
        <f t="shared" ref="H334:N334" si="103">SUM(H331:H333)</f>
        <v>0</v>
      </c>
      <c r="I334" s="1422">
        <f t="shared" si="103"/>
        <v>0</v>
      </c>
      <c r="J334" s="1422">
        <f t="shared" si="103"/>
        <v>0</v>
      </c>
      <c r="K334" s="1422">
        <f t="shared" si="103"/>
        <v>0</v>
      </c>
      <c r="L334" s="1422">
        <f t="shared" si="103"/>
        <v>0</v>
      </c>
      <c r="M334" s="1422">
        <f t="shared" si="103"/>
        <v>0</v>
      </c>
      <c r="N334" s="1422">
        <f t="shared" si="103"/>
        <v>0</v>
      </c>
      <c r="O334" s="1053"/>
      <c r="P334" s="1053"/>
      <c r="Q334" s="1053"/>
      <c r="R334" s="1053"/>
      <c r="S334" s="1053"/>
      <c r="T334" s="1053"/>
      <c r="U334" s="1053"/>
      <c r="V334" s="1053"/>
      <c r="W334" s="1053"/>
      <c r="X334" s="1053"/>
      <c r="Y334" s="1053"/>
      <c r="Z334" s="1053"/>
    </row>
    <row r="335" spans="1:26" ht="15.75" customHeight="1">
      <c r="A335" s="32"/>
      <c r="B335" s="37" t="s">
        <v>146</v>
      </c>
      <c r="C335" s="32" t="s">
        <v>284</v>
      </c>
      <c r="D335" s="32" t="s">
        <v>285</v>
      </c>
      <c r="E335" s="32"/>
      <c r="F335" s="1006"/>
      <c r="G335" s="1403"/>
      <c r="H335" s="1403"/>
      <c r="I335" s="1415">
        <f t="shared" ref="I335:I347" si="104">SUM(G335:H335)</f>
        <v>0</v>
      </c>
      <c r="J335" s="1403"/>
      <c r="K335" s="1403"/>
      <c r="L335" s="1403"/>
      <c r="M335" s="1415">
        <f t="shared" ref="M335:M347" si="105">SUM(K335:L335)</f>
        <v>0</v>
      </c>
      <c r="N335" s="1403"/>
      <c r="O335" s="1"/>
      <c r="P335" s="1"/>
      <c r="Q335" s="1"/>
      <c r="R335" s="1"/>
      <c r="S335" s="1"/>
      <c r="T335" s="1"/>
      <c r="U335" s="1"/>
      <c r="V335" s="1"/>
      <c r="W335" s="1"/>
      <c r="X335" s="1"/>
      <c r="Y335" s="1"/>
      <c r="Z335" s="1"/>
    </row>
    <row r="336" spans="1:26" ht="15.75" customHeight="1">
      <c r="A336" s="32"/>
      <c r="B336" s="37" t="s">
        <v>146</v>
      </c>
      <c r="C336" s="32" t="s">
        <v>284</v>
      </c>
      <c r="D336" s="32" t="s">
        <v>286</v>
      </c>
      <c r="E336" s="32"/>
      <c r="F336" s="1006"/>
      <c r="G336" s="1403"/>
      <c r="H336" s="1403"/>
      <c r="I336" s="1415">
        <f t="shared" si="104"/>
        <v>0</v>
      </c>
      <c r="J336" s="1403"/>
      <c r="K336" s="1403"/>
      <c r="L336" s="1403"/>
      <c r="M336" s="1415">
        <f t="shared" si="105"/>
        <v>0</v>
      </c>
      <c r="N336" s="1403"/>
      <c r="O336" s="1"/>
      <c r="P336" s="1"/>
      <c r="Q336" s="1"/>
      <c r="R336" s="1"/>
      <c r="S336" s="1"/>
      <c r="T336" s="1"/>
      <c r="U336" s="1"/>
      <c r="V336" s="1"/>
      <c r="W336" s="1"/>
      <c r="X336" s="1"/>
      <c r="Y336" s="1"/>
      <c r="Z336" s="1"/>
    </row>
    <row r="337" spans="1:26" ht="15.75" customHeight="1">
      <c r="A337" s="32"/>
      <c r="B337" s="37" t="s">
        <v>146</v>
      </c>
      <c r="C337" s="32" t="s">
        <v>284</v>
      </c>
      <c r="D337" s="32" t="s">
        <v>287</v>
      </c>
      <c r="E337" s="32"/>
      <c r="F337" s="1006"/>
      <c r="G337" s="1403"/>
      <c r="H337" s="1403"/>
      <c r="I337" s="1415">
        <f t="shared" si="104"/>
        <v>0</v>
      </c>
      <c r="J337" s="1403"/>
      <c r="K337" s="1403"/>
      <c r="L337" s="1403"/>
      <c r="M337" s="1415">
        <f t="shared" si="105"/>
        <v>0</v>
      </c>
      <c r="N337" s="1403"/>
      <c r="O337" s="1"/>
      <c r="P337" s="1"/>
      <c r="Q337" s="1"/>
      <c r="R337" s="1"/>
      <c r="S337" s="1"/>
      <c r="T337" s="1"/>
      <c r="U337" s="1"/>
      <c r="V337" s="1"/>
      <c r="W337" s="1"/>
      <c r="X337" s="1"/>
      <c r="Y337" s="1"/>
      <c r="Z337" s="1"/>
    </row>
    <row r="338" spans="1:26" s="920" customFormat="1" ht="15.75" customHeight="1">
      <c r="A338" s="918"/>
      <c r="B338" s="37" t="s">
        <v>146</v>
      </c>
      <c r="C338" s="32" t="s">
        <v>284</v>
      </c>
      <c r="D338" s="32" t="s">
        <v>288</v>
      </c>
      <c r="E338" s="918"/>
      <c r="F338" s="1007"/>
      <c r="G338" s="1405"/>
      <c r="H338" s="1405"/>
      <c r="I338" s="1415">
        <f t="shared" si="104"/>
        <v>0</v>
      </c>
      <c r="J338" s="1405"/>
      <c r="K338" s="1405"/>
      <c r="L338" s="1405"/>
      <c r="M338" s="1415">
        <f t="shared" si="105"/>
        <v>0</v>
      </c>
      <c r="N338" s="1405"/>
      <c r="O338" s="1"/>
      <c r="P338" s="1"/>
      <c r="Q338" s="1"/>
      <c r="R338" s="1"/>
      <c r="S338" s="1"/>
      <c r="T338" s="1"/>
      <c r="U338" s="1"/>
      <c r="V338" s="1"/>
      <c r="W338" s="1"/>
      <c r="X338" s="1"/>
      <c r="Y338" s="1"/>
      <c r="Z338" s="1"/>
    </row>
    <row r="339" spans="1:26" s="920" customFormat="1" ht="15.75" customHeight="1">
      <c r="A339" s="918"/>
      <c r="B339" s="37" t="s">
        <v>146</v>
      </c>
      <c r="C339" s="32" t="s">
        <v>284</v>
      </c>
      <c r="D339" s="33" t="s">
        <v>289</v>
      </c>
      <c r="E339" s="918"/>
      <c r="F339" s="1007"/>
      <c r="G339" s="1405"/>
      <c r="H339" s="1405"/>
      <c r="I339" s="1415">
        <f t="shared" si="104"/>
        <v>0</v>
      </c>
      <c r="J339" s="1405"/>
      <c r="K339" s="1405"/>
      <c r="L339" s="1405"/>
      <c r="M339" s="1415">
        <f t="shared" si="105"/>
        <v>0</v>
      </c>
      <c r="N339" s="1405"/>
      <c r="O339" s="1"/>
      <c r="P339" s="1"/>
      <c r="Q339" s="1"/>
      <c r="R339" s="1"/>
      <c r="S339" s="1"/>
      <c r="T339" s="1"/>
      <c r="U339" s="1"/>
      <c r="V339" s="1"/>
      <c r="W339" s="1"/>
      <c r="X339" s="1"/>
      <c r="Y339" s="1"/>
      <c r="Z339" s="1"/>
    </row>
    <row r="340" spans="1:26" s="920" customFormat="1" ht="15.75" customHeight="1">
      <c r="A340" s="918"/>
      <c r="B340" s="37" t="s">
        <v>146</v>
      </c>
      <c r="C340" s="32" t="s">
        <v>284</v>
      </c>
      <c r="D340" s="32" t="s">
        <v>290</v>
      </c>
      <c r="E340" s="918"/>
      <c r="F340" s="1007"/>
      <c r="G340" s="1405"/>
      <c r="H340" s="1405"/>
      <c r="I340" s="1415">
        <f t="shared" si="104"/>
        <v>0</v>
      </c>
      <c r="J340" s="1405"/>
      <c r="K340" s="1405"/>
      <c r="L340" s="1405"/>
      <c r="M340" s="1415">
        <f t="shared" si="105"/>
        <v>0</v>
      </c>
      <c r="N340" s="1405"/>
      <c r="O340" s="1"/>
      <c r="P340" s="1"/>
      <c r="Q340" s="1"/>
      <c r="R340" s="1"/>
      <c r="S340" s="1"/>
      <c r="T340" s="1"/>
      <c r="U340" s="1"/>
      <c r="V340" s="1"/>
      <c r="W340" s="1"/>
      <c r="X340" s="1"/>
      <c r="Y340" s="1"/>
      <c r="Z340" s="1"/>
    </row>
    <row r="341" spans="1:26" s="920" customFormat="1" ht="15.75" customHeight="1">
      <c r="A341" s="918"/>
      <c r="B341" s="37" t="s">
        <v>146</v>
      </c>
      <c r="C341" s="32" t="s">
        <v>284</v>
      </c>
      <c r="D341" s="32" t="s">
        <v>291</v>
      </c>
      <c r="E341" s="918"/>
      <c r="F341" s="1007"/>
      <c r="G341" s="1405"/>
      <c r="H341" s="1405"/>
      <c r="I341" s="1415">
        <f t="shared" si="104"/>
        <v>0</v>
      </c>
      <c r="J341" s="1405"/>
      <c r="K341" s="1405"/>
      <c r="L341" s="1405"/>
      <c r="M341" s="1415">
        <f t="shared" si="105"/>
        <v>0</v>
      </c>
      <c r="N341" s="1405"/>
      <c r="O341" s="1"/>
      <c r="P341" s="1"/>
      <c r="Q341" s="1"/>
      <c r="R341" s="1"/>
      <c r="S341" s="1"/>
      <c r="T341" s="1"/>
      <c r="U341" s="1"/>
      <c r="V341" s="1"/>
      <c r="W341" s="1"/>
      <c r="X341" s="1"/>
      <c r="Y341" s="1"/>
      <c r="Z341" s="1"/>
    </row>
    <row r="342" spans="1:26" s="920" customFormat="1" ht="15.75" customHeight="1">
      <c r="A342" s="918"/>
      <c r="B342" s="37" t="s">
        <v>146</v>
      </c>
      <c r="C342" s="32" t="s">
        <v>284</v>
      </c>
      <c r="D342" s="32" t="s">
        <v>292</v>
      </c>
      <c r="E342" s="918"/>
      <c r="F342" s="1007"/>
      <c r="G342" s="1405"/>
      <c r="H342" s="1405"/>
      <c r="I342" s="1415">
        <f t="shared" si="104"/>
        <v>0</v>
      </c>
      <c r="J342" s="1405"/>
      <c r="K342" s="1405"/>
      <c r="L342" s="1405"/>
      <c r="M342" s="1415">
        <f t="shared" si="105"/>
        <v>0</v>
      </c>
      <c r="N342" s="1405"/>
      <c r="O342" s="1"/>
      <c r="P342" s="1"/>
      <c r="Q342" s="1"/>
      <c r="R342" s="1"/>
      <c r="S342" s="1"/>
      <c r="T342" s="1"/>
      <c r="U342" s="1"/>
      <c r="V342" s="1"/>
      <c r="W342" s="1"/>
      <c r="X342" s="1"/>
      <c r="Y342" s="1"/>
      <c r="Z342" s="1"/>
    </row>
    <row r="343" spans="1:26" ht="15.75" customHeight="1">
      <c r="A343" s="32"/>
      <c r="B343" s="37" t="s">
        <v>146</v>
      </c>
      <c r="C343" s="32" t="s">
        <v>284</v>
      </c>
      <c r="D343" s="974" t="s">
        <v>1356</v>
      </c>
      <c r="E343" s="32"/>
      <c r="F343" s="1006"/>
      <c r="G343" s="1403"/>
      <c r="H343" s="1403"/>
      <c r="I343" s="1415">
        <f t="shared" si="104"/>
        <v>0</v>
      </c>
      <c r="J343" s="1403"/>
      <c r="K343" s="1403"/>
      <c r="L343" s="1403"/>
      <c r="M343" s="1415">
        <f t="shared" si="105"/>
        <v>0</v>
      </c>
      <c r="N343" s="1403"/>
      <c r="O343" s="1"/>
      <c r="P343" s="1"/>
      <c r="Q343" s="1"/>
      <c r="R343" s="1"/>
      <c r="S343" s="1"/>
      <c r="T343" s="1"/>
      <c r="U343" s="1"/>
      <c r="V343" s="1"/>
      <c r="W343" s="1"/>
      <c r="X343" s="1"/>
      <c r="Y343" s="1"/>
      <c r="Z343" s="1"/>
    </row>
    <row r="344" spans="1:26" ht="15.75" customHeight="1">
      <c r="A344" s="32"/>
      <c r="B344" s="37" t="s">
        <v>146</v>
      </c>
      <c r="C344" s="32" t="s">
        <v>284</v>
      </c>
      <c r="D344" s="974" t="s">
        <v>1356</v>
      </c>
      <c r="E344" s="33"/>
      <c r="F344" s="1006"/>
      <c r="G344" s="1403"/>
      <c r="H344" s="1403"/>
      <c r="I344" s="1415">
        <f t="shared" si="104"/>
        <v>0</v>
      </c>
      <c r="J344" s="1403"/>
      <c r="K344" s="1403"/>
      <c r="L344" s="1403"/>
      <c r="M344" s="1415">
        <f t="shared" si="105"/>
        <v>0</v>
      </c>
      <c r="N344" s="1403"/>
      <c r="O344" s="1"/>
      <c r="P344" s="1"/>
      <c r="Q344" s="1"/>
      <c r="R344" s="1"/>
      <c r="S344" s="34"/>
      <c r="T344" s="1"/>
      <c r="U344" s="1"/>
      <c r="V344" s="1"/>
      <c r="W344" s="1"/>
      <c r="X344" s="1"/>
      <c r="Y344" s="1"/>
      <c r="Z344" s="1"/>
    </row>
    <row r="345" spans="1:26" ht="15.75" customHeight="1">
      <c r="A345" s="32"/>
      <c r="B345" s="37" t="s">
        <v>146</v>
      </c>
      <c r="C345" s="32" t="s">
        <v>284</v>
      </c>
      <c r="D345" s="974" t="s">
        <v>1356</v>
      </c>
      <c r="E345" s="32"/>
      <c r="F345" s="1006"/>
      <c r="G345" s="1403"/>
      <c r="H345" s="1403"/>
      <c r="I345" s="1415">
        <f t="shared" si="104"/>
        <v>0</v>
      </c>
      <c r="J345" s="1403"/>
      <c r="K345" s="1403"/>
      <c r="L345" s="1403"/>
      <c r="M345" s="1415">
        <f t="shared" si="105"/>
        <v>0</v>
      </c>
      <c r="N345" s="1403"/>
      <c r="O345" s="1"/>
      <c r="P345" s="1"/>
      <c r="Q345" s="1"/>
      <c r="R345" s="1"/>
      <c r="S345" s="1"/>
      <c r="T345" s="1"/>
      <c r="U345" s="1"/>
      <c r="V345" s="1"/>
      <c r="W345" s="1"/>
      <c r="X345" s="1"/>
      <c r="Y345" s="1"/>
      <c r="Z345" s="1"/>
    </row>
    <row r="346" spans="1:26" ht="15.75" customHeight="1">
      <c r="A346" s="32"/>
      <c r="B346" s="37" t="s">
        <v>146</v>
      </c>
      <c r="C346" s="32" t="s">
        <v>284</v>
      </c>
      <c r="D346" s="974" t="s">
        <v>1356</v>
      </c>
      <c r="E346" s="32"/>
      <c r="F346" s="1006"/>
      <c r="G346" s="1403"/>
      <c r="H346" s="1403"/>
      <c r="I346" s="1415">
        <f t="shared" si="104"/>
        <v>0</v>
      </c>
      <c r="J346" s="1403"/>
      <c r="K346" s="1403"/>
      <c r="L346" s="1403"/>
      <c r="M346" s="1415">
        <f t="shared" si="105"/>
        <v>0</v>
      </c>
      <c r="N346" s="1403"/>
      <c r="O346" s="1"/>
      <c r="P346" s="1"/>
      <c r="Q346" s="1"/>
      <c r="R346" s="1"/>
      <c r="S346" s="1"/>
      <c r="T346" s="1"/>
      <c r="U346" s="1"/>
      <c r="V346" s="1"/>
      <c r="W346" s="1"/>
      <c r="X346" s="1"/>
      <c r="Y346" s="1"/>
      <c r="Z346" s="1"/>
    </row>
    <row r="347" spans="1:26" ht="15.75" customHeight="1">
      <c r="A347" s="32"/>
      <c r="B347" s="37" t="s">
        <v>146</v>
      </c>
      <c r="C347" s="32" t="s">
        <v>284</v>
      </c>
      <c r="D347" s="974" t="s">
        <v>1356</v>
      </c>
      <c r="E347" s="32"/>
      <c r="F347" s="1006"/>
      <c r="G347" s="1417"/>
      <c r="H347" s="1417"/>
      <c r="I347" s="1418">
        <f t="shared" si="104"/>
        <v>0</v>
      </c>
      <c r="J347" s="1417"/>
      <c r="K347" s="1417"/>
      <c r="L347" s="1417"/>
      <c r="M347" s="1418">
        <f t="shared" si="105"/>
        <v>0</v>
      </c>
      <c r="N347" s="1417"/>
      <c r="O347" s="1"/>
      <c r="P347" s="1"/>
      <c r="Q347" s="1"/>
      <c r="R347" s="1"/>
      <c r="S347" s="1"/>
      <c r="T347" s="1"/>
      <c r="U347" s="1"/>
      <c r="V347" s="1"/>
      <c r="W347" s="1"/>
      <c r="X347" s="1"/>
      <c r="Y347" s="1"/>
      <c r="Z347" s="1"/>
    </row>
    <row r="348" spans="1:26" s="1043" customFormat="1" ht="15.75" customHeight="1">
      <c r="A348" s="1008"/>
      <c r="B348" s="1052" t="s">
        <v>146</v>
      </c>
      <c r="C348" s="1008" t="s">
        <v>284</v>
      </c>
      <c r="D348" s="1008"/>
      <c r="E348" s="1008"/>
      <c r="F348" s="1008"/>
      <c r="G348" s="1419">
        <f t="shared" ref="G348:N348" si="106">SUM(G335:G347)</f>
        <v>0</v>
      </c>
      <c r="H348" s="1419">
        <f t="shared" si="106"/>
        <v>0</v>
      </c>
      <c r="I348" s="1419">
        <f>SUM(I335:I347)</f>
        <v>0</v>
      </c>
      <c r="J348" s="1419">
        <f t="shared" si="106"/>
        <v>0</v>
      </c>
      <c r="K348" s="1419">
        <f t="shared" si="106"/>
        <v>0</v>
      </c>
      <c r="L348" s="1419">
        <f t="shared" si="106"/>
        <v>0</v>
      </c>
      <c r="M348" s="1419">
        <f>SUM(M335:M347)</f>
        <v>0</v>
      </c>
      <c r="N348" s="1419">
        <f t="shared" si="106"/>
        <v>0</v>
      </c>
      <c r="O348" s="1005"/>
      <c r="P348" s="1005"/>
      <c r="Q348" s="1005"/>
      <c r="R348" s="1005"/>
      <c r="S348" s="1005"/>
      <c r="T348" s="1005"/>
      <c r="U348" s="1005"/>
      <c r="V348" s="1005"/>
      <c r="W348" s="1005"/>
      <c r="X348" s="1005"/>
      <c r="Y348" s="1005"/>
      <c r="Z348" s="1005"/>
    </row>
    <row r="349" spans="1:26" ht="15.75" customHeight="1">
      <c r="A349" s="35"/>
      <c r="B349" s="38" t="s">
        <v>146</v>
      </c>
      <c r="C349" s="35" t="s">
        <v>293</v>
      </c>
      <c r="D349" s="35" t="s">
        <v>294</v>
      </c>
      <c r="E349" s="35"/>
      <c r="F349" s="1008"/>
      <c r="G349" s="1407"/>
      <c r="H349" s="1407"/>
      <c r="I349" s="1423">
        <f t="shared" ref="I349:I356" si="107">SUM(G349:H349)</f>
        <v>0</v>
      </c>
      <c r="J349" s="1407"/>
      <c r="K349" s="1407"/>
      <c r="L349" s="1407"/>
      <c r="M349" s="1423">
        <f t="shared" ref="M349:M356" si="108">SUM(K349:L349)</f>
        <v>0</v>
      </c>
      <c r="N349" s="1407"/>
      <c r="O349" s="6"/>
      <c r="P349" s="6"/>
      <c r="Q349" s="6"/>
      <c r="R349" s="6"/>
      <c r="S349" s="6"/>
      <c r="T349" s="6"/>
      <c r="U349" s="6"/>
      <c r="V349" s="6"/>
      <c r="W349" s="6"/>
      <c r="X349" s="6"/>
      <c r="Y349" s="6"/>
      <c r="Z349" s="6"/>
    </row>
    <row r="350" spans="1:26" ht="15.75" customHeight="1">
      <c r="A350" s="32"/>
      <c r="B350" s="37" t="s">
        <v>146</v>
      </c>
      <c r="C350" s="32" t="s">
        <v>295</v>
      </c>
      <c r="D350" s="32" t="s">
        <v>296</v>
      </c>
      <c r="E350" s="32"/>
      <c r="F350" s="1006"/>
      <c r="G350" s="1403"/>
      <c r="H350" s="1403"/>
      <c r="I350" s="1415">
        <f t="shared" si="107"/>
        <v>0</v>
      </c>
      <c r="J350" s="1403"/>
      <c r="K350" s="1403"/>
      <c r="L350" s="1403"/>
      <c r="M350" s="1415">
        <f t="shared" si="108"/>
        <v>0</v>
      </c>
      <c r="N350" s="1403"/>
      <c r="O350" s="1"/>
      <c r="P350" s="1"/>
      <c r="Q350" s="1"/>
      <c r="R350" s="1"/>
      <c r="S350" s="1"/>
      <c r="T350" s="1"/>
      <c r="U350" s="1"/>
      <c r="V350" s="1"/>
      <c r="W350" s="1"/>
      <c r="X350" s="1"/>
      <c r="Y350" s="1"/>
      <c r="Z350" s="1"/>
    </row>
    <row r="351" spans="1:26" ht="15.75" customHeight="1">
      <c r="A351" s="32"/>
      <c r="B351" s="37" t="s">
        <v>146</v>
      </c>
      <c r="C351" s="32" t="s">
        <v>295</v>
      </c>
      <c r="D351" s="32" t="s">
        <v>297</v>
      </c>
      <c r="E351" s="32"/>
      <c r="F351" s="1006"/>
      <c r="G351" s="1403"/>
      <c r="H351" s="1403"/>
      <c r="I351" s="1415">
        <f t="shared" si="107"/>
        <v>0</v>
      </c>
      <c r="J351" s="1403"/>
      <c r="K351" s="1403"/>
      <c r="L351" s="1403"/>
      <c r="M351" s="1415">
        <f t="shared" si="108"/>
        <v>0</v>
      </c>
      <c r="N351" s="1403"/>
      <c r="O351" s="1"/>
      <c r="P351" s="1"/>
      <c r="Q351" s="1"/>
      <c r="R351" s="1"/>
      <c r="S351" s="1"/>
      <c r="T351" s="1"/>
      <c r="U351" s="1"/>
      <c r="V351" s="1"/>
      <c r="W351" s="1"/>
      <c r="X351" s="1"/>
      <c r="Y351" s="1"/>
      <c r="Z351" s="1"/>
    </row>
    <row r="352" spans="1:26" s="920" customFormat="1" ht="15.75" customHeight="1">
      <c r="A352" s="918"/>
      <c r="B352" s="37" t="s">
        <v>146</v>
      </c>
      <c r="C352" s="32" t="s">
        <v>295</v>
      </c>
      <c r="D352" s="32" t="s">
        <v>298</v>
      </c>
      <c r="E352" s="918"/>
      <c r="F352" s="1007"/>
      <c r="G352" s="1405"/>
      <c r="H352" s="1405"/>
      <c r="I352" s="1415">
        <f t="shared" si="107"/>
        <v>0</v>
      </c>
      <c r="J352" s="1405"/>
      <c r="K352" s="1405"/>
      <c r="L352" s="1405"/>
      <c r="M352" s="1415">
        <f t="shared" si="108"/>
        <v>0</v>
      </c>
      <c r="N352" s="1405"/>
      <c r="O352" s="1"/>
      <c r="P352" s="1"/>
      <c r="Q352" s="1"/>
      <c r="R352" s="1"/>
      <c r="S352" s="1"/>
      <c r="T352" s="1"/>
      <c r="U352" s="1"/>
      <c r="V352" s="1"/>
      <c r="W352" s="1"/>
      <c r="X352" s="1"/>
      <c r="Y352" s="1"/>
      <c r="Z352" s="1"/>
    </row>
    <row r="353" spans="1:26" s="920" customFormat="1" ht="15.75" customHeight="1">
      <c r="A353" s="918"/>
      <c r="B353" s="37" t="s">
        <v>146</v>
      </c>
      <c r="C353" s="32" t="s">
        <v>295</v>
      </c>
      <c r="D353" s="32" t="s">
        <v>299</v>
      </c>
      <c r="E353" s="918"/>
      <c r="F353" s="1007"/>
      <c r="G353" s="1405"/>
      <c r="H353" s="1405"/>
      <c r="I353" s="1415">
        <f t="shared" si="107"/>
        <v>0</v>
      </c>
      <c r="J353" s="1405"/>
      <c r="K353" s="1405"/>
      <c r="L353" s="1405"/>
      <c r="M353" s="1415">
        <f t="shared" si="108"/>
        <v>0</v>
      </c>
      <c r="N353" s="1405"/>
      <c r="O353" s="1"/>
      <c r="P353" s="1"/>
      <c r="Q353" s="1"/>
      <c r="R353" s="1"/>
      <c r="S353" s="1"/>
      <c r="T353" s="1"/>
      <c r="U353" s="1"/>
      <c r="V353" s="1"/>
      <c r="W353" s="1"/>
      <c r="X353" s="1"/>
      <c r="Y353" s="1"/>
      <c r="Z353" s="1"/>
    </row>
    <row r="354" spans="1:26" ht="15.75" customHeight="1">
      <c r="A354" s="32"/>
      <c r="B354" s="37" t="s">
        <v>146</v>
      </c>
      <c r="C354" s="32" t="s">
        <v>295</v>
      </c>
      <c r="D354" s="973" t="s">
        <v>1356</v>
      </c>
      <c r="E354" s="32"/>
      <c r="F354" s="1006"/>
      <c r="G354" s="1403"/>
      <c r="H354" s="1403"/>
      <c r="I354" s="1415">
        <f t="shared" si="107"/>
        <v>0</v>
      </c>
      <c r="J354" s="1403"/>
      <c r="K354" s="1403"/>
      <c r="L354" s="1403"/>
      <c r="M354" s="1415">
        <f t="shared" si="108"/>
        <v>0</v>
      </c>
      <c r="N354" s="1403"/>
      <c r="O354" s="1"/>
      <c r="P354" s="1"/>
      <c r="Q354" s="1"/>
      <c r="R354" s="1"/>
      <c r="S354" s="1"/>
      <c r="T354" s="1"/>
      <c r="U354" s="1"/>
      <c r="V354" s="1"/>
      <c r="W354" s="1"/>
      <c r="X354" s="1"/>
      <c r="Y354" s="1"/>
      <c r="Z354" s="1"/>
    </row>
    <row r="355" spans="1:26" ht="15.75" customHeight="1">
      <c r="A355" s="32"/>
      <c r="B355" s="37" t="s">
        <v>146</v>
      </c>
      <c r="C355" s="32" t="s">
        <v>295</v>
      </c>
      <c r="D355" s="973" t="s">
        <v>1356</v>
      </c>
      <c r="E355" s="32"/>
      <c r="F355" s="1006"/>
      <c r="G355" s="1403"/>
      <c r="H355" s="1403"/>
      <c r="I355" s="1415">
        <f t="shared" si="107"/>
        <v>0</v>
      </c>
      <c r="J355" s="1403"/>
      <c r="K355" s="1403"/>
      <c r="L355" s="1403"/>
      <c r="M355" s="1415">
        <f t="shared" si="108"/>
        <v>0</v>
      </c>
      <c r="N355" s="1403"/>
      <c r="O355" s="1"/>
      <c r="P355" s="1"/>
      <c r="Q355" s="1"/>
      <c r="R355" s="1"/>
      <c r="S355" s="1"/>
      <c r="T355" s="1"/>
      <c r="U355" s="1"/>
      <c r="V355" s="1"/>
      <c r="W355" s="1"/>
      <c r="X355" s="1"/>
      <c r="Y355" s="1"/>
      <c r="Z355" s="1"/>
    </row>
    <row r="356" spans="1:26" ht="15.75" customHeight="1">
      <c r="A356" s="32"/>
      <c r="B356" s="37" t="s">
        <v>146</v>
      </c>
      <c r="C356" s="32" t="s">
        <v>295</v>
      </c>
      <c r="D356" s="973" t="s">
        <v>1356</v>
      </c>
      <c r="E356" s="32"/>
      <c r="F356" s="1006"/>
      <c r="G356" s="1417"/>
      <c r="H356" s="1417"/>
      <c r="I356" s="1418">
        <f t="shared" si="107"/>
        <v>0</v>
      </c>
      <c r="J356" s="1417"/>
      <c r="K356" s="1417"/>
      <c r="L356" s="1417"/>
      <c r="M356" s="1418">
        <f t="shared" si="108"/>
        <v>0</v>
      </c>
      <c r="N356" s="1417"/>
      <c r="O356" s="1"/>
      <c r="P356" s="1"/>
      <c r="Q356" s="1"/>
      <c r="R356" s="1"/>
      <c r="S356" s="1"/>
      <c r="T356" s="1"/>
      <c r="U356" s="1"/>
      <c r="V356" s="1"/>
      <c r="W356" s="1"/>
      <c r="X356" s="1"/>
      <c r="Y356" s="1"/>
      <c r="Z356" s="1"/>
    </row>
    <row r="357" spans="1:26" s="1043" customFormat="1" ht="15.75" customHeight="1">
      <c r="A357" s="1008"/>
      <c r="B357" s="1052" t="s">
        <v>146</v>
      </c>
      <c r="C357" s="1008" t="s">
        <v>295</v>
      </c>
      <c r="D357" s="1008"/>
      <c r="E357" s="1008"/>
      <c r="F357" s="1008"/>
      <c r="G357" s="1419">
        <f t="shared" ref="G357:N357" si="109">SUM(G350:G356)</f>
        <v>0</v>
      </c>
      <c r="H357" s="1419">
        <f t="shared" si="109"/>
        <v>0</v>
      </c>
      <c r="I357" s="1419">
        <f t="shared" si="109"/>
        <v>0</v>
      </c>
      <c r="J357" s="1419">
        <f t="shared" si="109"/>
        <v>0</v>
      </c>
      <c r="K357" s="1419">
        <f t="shared" si="109"/>
        <v>0</v>
      </c>
      <c r="L357" s="1419">
        <f t="shared" si="109"/>
        <v>0</v>
      </c>
      <c r="M357" s="1419">
        <f t="shared" si="109"/>
        <v>0</v>
      </c>
      <c r="N357" s="1419">
        <f t="shared" si="109"/>
        <v>0</v>
      </c>
      <c r="O357" s="1005"/>
      <c r="P357" s="1005"/>
      <c r="Q357" s="1005"/>
      <c r="R357" s="1005"/>
      <c r="S357" s="1005"/>
      <c r="T357" s="1005"/>
      <c r="U357" s="1005"/>
      <c r="V357" s="1005"/>
      <c r="W357" s="1005"/>
      <c r="X357" s="1005"/>
      <c r="Y357" s="1005"/>
      <c r="Z357" s="1005"/>
    </row>
    <row r="358" spans="1:26" ht="18" customHeight="1">
      <c r="A358" s="32"/>
      <c r="B358" s="37" t="s">
        <v>146</v>
      </c>
      <c r="C358" s="32" t="s">
        <v>300</v>
      </c>
      <c r="D358" s="33" t="s">
        <v>301</v>
      </c>
      <c r="E358" s="33"/>
      <c r="F358" s="1006"/>
      <c r="G358" s="1403"/>
      <c r="H358" s="1403"/>
      <c r="I358" s="1415">
        <f t="shared" ref="I358:I367" si="110">SUM(G358:H358)</f>
        <v>0</v>
      </c>
      <c r="J358" s="1403"/>
      <c r="K358" s="1403"/>
      <c r="L358" s="1403"/>
      <c r="M358" s="1415">
        <f t="shared" ref="M358:M367" si="111">SUM(K358:L358)</f>
        <v>0</v>
      </c>
      <c r="N358" s="1403"/>
      <c r="O358" s="1"/>
      <c r="P358" s="1"/>
      <c r="Q358" s="1"/>
      <c r="R358" s="1"/>
      <c r="S358" s="34"/>
      <c r="T358" s="1"/>
      <c r="U358" s="1"/>
      <c r="V358" s="1"/>
      <c r="W358" s="1"/>
      <c r="X358" s="1"/>
      <c r="Y358" s="1"/>
      <c r="Z358" s="1"/>
    </row>
    <row r="359" spans="1:26" ht="15.75" customHeight="1">
      <c r="A359" s="32"/>
      <c r="B359" s="37" t="s">
        <v>146</v>
      </c>
      <c r="C359" s="32" t="s">
        <v>300</v>
      </c>
      <c r="D359" s="33" t="s">
        <v>302</v>
      </c>
      <c r="E359" s="33"/>
      <c r="F359" s="1006"/>
      <c r="G359" s="1403"/>
      <c r="H359" s="1403"/>
      <c r="I359" s="1415">
        <f t="shared" si="110"/>
        <v>0</v>
      </c>
      <c r="J359" s="1403"/>
      <c r="K359" s="1403"/>
      <c r="L359" s="1403"/>
      <c r="M359" s="1415">
        <f t="shared" si="111"/>
        <v>0</v>
      </c>
      <c r="N359" s="1403"/>
      <c r="O359" s="1"/>
      <c r="P359" s="1"/>
      <c r="Q359" s="1"/>
      <c r="R359" s="1"/>
      <c r="S359" s="34"/>
      <c r="T359" s="1"/>
      <c r="U359" s="1"/>
      <c r="V359" s="1"/>
      <c r="W359" s="1"/>
      <c r="X359" s="1"/>
      <c r="Y359" s="1"/>
      <c r="Z359" s="1"/>
    </row>
    <row r="360" spans="1:26" s="920" customFormat="1" ht="15.75" customHeight="1">
      <c r="A360" s="918"/>
      <c r="B360" s="37" t="s">
        <v>146</v>
      </c>
      <c r="C360" s="32" t="s">
        <v>300</v>
      </c>
      <c r="D360" s="33" t="s">
        <v>303</v>
      </c>
      <c r="E360" s="925"/>
      <c r="F360" s="1007"/>
      <c r="G360" s="1405"/>
      <c r="H360" s="1405"/>
      <c r="I360" s="1415">
        <f t="shared" si="110"/>
        <v>0</v>
      </c>
      <c r="J360" s="1405"/>
      <c r="K360" s="1405"/>
      <c r="L360" s="1405"/>
      <c r="M360" s="1415">
        <f t="shared" si="111"/>
        <v>0</v>
      </c>
      <c r="N360" s="1405"/>
      <c r="O360" s="1"/>
      <c r="P360" s="1"/>
      <c r="Q360" s="1"/>
      <c r="R360" s="1"/>
      <c r="S360" s="842"/>
      <c r="T360" s="1"/>
      <c r="U360" s="1"/>
      <c r="V360" s="1"/>
      <c r="W360" s="1"/>
      <c r="X360" s="1"/>
      <c r="Y360" s="1"/>
      <c r="Z360" s="1"/>
    </row>
    <row r="361" spans="1:26" s="920" customFormat="1" ht="15.75" customHeight="1">
      <c r="A361" s="918"/>
      <c r="B361" s="37" t="s">
        <v>146</v>
      </c>
      <c r="C361" s="32" t="s">
        <v>300</v>
      </c>
      <c r="D361" s="32" t="s">
        <v>304</v>
      </c>
      <c r="E361" s="925"/>
      <c r="F361" s="1007"/>
      <c r="G361" s="1405"/>
      <c r="H361" s="1405"/>
      <c r="I361" s="1415">
        <f t="shared" si="110"/>
        <v>0</v>
      </c>
      <c r="J361" s="1405"/>
      <c r="K361" s="1405"/>
      <c r="L361" s="1405"/>
      <c r="M361" s="1415">
        <f t="shared" si="111"/>
        <v>0</v>
      </c>
      <c r="N361" s="1405"/>
      <c r="O361" s="1"/>
      <c r="P361" s="1"/>
      <c r="Q361" s="1"/>
      <c r="R361" s="1"/>
      <c r="S361" s="842"/>
      <c r="T361" s="1"/>
      <c r="U361" s="1"/>
      <c r="V361" s="1"/>
      <c r="W361" s="1"/>
      <c r="X361" s="1"/>
      <c r="Y361" s="1"/>
      <c r="Z361" s="1"/>
    </row>
    <row r="362" spans="1:26" s="920" customFormat="1" ht="15.75" customHeight="1">
      <c r="A362" s="918"/>
      <c r="B362" s="37" t="s">
        <v>146</v>
      </c>
      <c r="C362" s="32" t="s">
        <v>300</v>
      </c>
      <c r="D362" s="32" t="s">
        <v>305</v>
      </c>
      <c r="E362" s="925"/>
      <c r="F362" s="1007"/>
      <c r="G362" s="1405"/>
      <c r="H362" s="1405"/>
      <c r="I362" s="1415">
        <f t="shared" si="110"/>
        <v>0</v>
      </c>
      <c r="J362" s="1405"/>
      <c r="K362" s="1405"/>
      <c r="L362" s="1405"/>
      <c r="M362" s="1415">
        <f t="shared" si="111"/>
        <v>0</v>
      </c>
      <c r="N362" s="1405"/>
      <c r="O362" s="1"/>
      <c r="P362" s="1"/>
      <c r="Q362" s="1"/>
      <c r="R362" s="1"/>
      <c r="S362" s="842"/>
      <c r="T362" s="1"/>
      <c r="U362" s="1"/>
      <c r="V362" s="1"/>
      <c r="W362" s="1"/>
      <c r="X362" s="1"/>
      <c r="Y362" s="1"/>
      <c r="Z362" s="1"/>
    </row>
    <row r="363" spans="1:26" s="920" customFormat="1" ht="15.75" customHeight="1">
      <c r="A363" s="918"/>
      <c r="B363" s="37" t="s">
        <v>146</v>
      </c>
      <c r="C363" s="32" t="s">
        <v>300</v>
      </c>
      <c r="D363" s="32" t="s">
        <v>306</v>
      </c>
      <c r="E363" s="925"/>
      <c r="F363" s="1007"/>
      <c r="G363" s="1405"/>
      <c r="H363" s="1405"/>
      <c r="I363" s="1415">
        <f t="shared" si="110"/>
        <v>0</v>
      </c>
      <c r="J363" s="1405"/>
      <c r="K363" s="1405"/>
      <c r="L363" s="1405"/>
      <c r="M363" s="1415">
        <f t="shared" si="111"/>
        <v>0</v>
      </c>
      <c r="N363" s="1405"/>
      <c r="O363" s="1"/>
      <c r="P363" s="1"/>
      <c r="Q363" s="1"/>
      <c r="R363" s="1"/>
      <c r="S363" s="842"/>
      <c r="T363" s="1"/>
      <c r="U363" s="1"/>
      <c r="V363" s="1"/>
      <c r="W363" s="1"/>
      <c r="X363" s="1"/>
      <c r="Y363" s="1"/>
      <c r="Z363" s="1"/>
    </row>
    <row r="364" spans="1:26" s="920" customFormat="1" ht="15.75" customHeight="1">
      <c r="A364" s="918"/>
      <c r="B364" s="37" t="s">
        <v>146</v>
      </c>
      <c r="C364" s="32" t="s">
        <v>300</v>
      </c>
      <c r="D364" s="974" t="s">
        <v>1356</v>
      </c>
      <c r="E364" s="925"/>
      <c r="F364" s="1007"/>
      <c r="G364" s="1405"/>
      <c r="H364" s="1405"/>
      <c r="I364" s="1415">
        <f t="shared" si="110"/>
        <v>0</v>
      </c>
      <c r="J364" s="1405"/>
      <c r="K364" s="1405"/>
      <c r="L364" s="1405"/>
      <c r="M364" s="1415">
        <f t="shared" si="111"/>
        <v>0</v>
      </c>
      <c r="N364" s="1405"/>
      <c r="O364" s="1"/>
      <c r="P364" s="1"/>
      <c r="Q364" s="1"/>
      <c r="R364" s="1"/>
      <c r="S364" s="842"/>
      <c r="T364" s="1"/>
      <c r="U364" s="1"/>
      <c r="V364" s="1"/>
      <c r="W364" s="1"/>
      <c r="X364" s="1"/>
      <c r="Y364" s="1"/>
      <c r="Z364" s="1"/>
    </row>
    <row r="365" spans="1:26" ht="13.5" customHeight="1">
      <c r="A365" s="32"/>
      <c r="B365" s="37" t="s">
        <v>146</v>
      </c>
      <c r="C365" s="32" t="s">
        <v>300</v>
      </c>
      <c r="D365" s="974" t="s">
        <v>1356</v>
      </c>
      <c r="E365" s="33"/>
      <c r="F365" s="1006"/>
      <c r="G365" s="1403"/>
      <c r="H365" s="1403"/>
      <c r="I365" s="1415">
        <f t="shared" si="110"/>
        <v>0</v>
      </c>
      <c r="J365" s="1403"/>
      <c r="K365" s="1403"/>
      <c r="L365" s="1403"/>
      <c r="M365" s="1415">
        <f t="shared" si="111"/>
        <v>0</v>
      </c>
      <c r="N365" s="1403"/>
      <c r="O365" s="1"/>
      <c r="P365" s="1"/>
      <c r="Q365" s="1"/>
      <c r="R365" s="1"/>
      <c r="S365" s="34"/>
      <c r="T365" s="1"/>
      <c r="U365" s="1"/>
      <c r="V365" s="1"/>
      <c r="W365" s="1"/>
      <c r="X365" s="1"/>
      <c r="Y365" s="1"/>
      <c r="Z365" s="1"/>
    </row>
    <row r="366" spans="1:26" ht="15.75" customHeight="1">
      <c r="A366" s="32"/>
      <c r="B366" s="37" t="s">
        <v>146</v>
      </c>
      <c r="C366" s="32" t="s">
        <v>300</v>
      </c>
      <c r="D366" s="974" t="s">
        <v>1356</v>
      </c>
      <c r="E366" s="32"/>
      <c r="F366" s="1006"/>
      <c r="G366" s="1403"/>
      <c r="H366" s="1403"/>
      <c r="I366" s="1415">
        <f t="shared" si="110"/>
        <v>0</v>
      </c>
      <c r="J366" s="1403"/>
      <c r="K366" s="1403"/>
      <c r="L366" s="1403"/>
      <c r="M366" s="1415">
        <f t="shared" si="111"/>
        <v>0</v>
      </c>
      <c r="N366" s="1403"/>
      <c r="O366" s="1"/>
      <c r="P366" s="1"/>
      <c r="Q366" s="1"/>
      <c r="R366" s="1"/>
      <c r="S366" s="1"/>
      <c r="T366" s="1"/>
      <c r="U366" s="1"/>
      <c r="V366" s="1"/>
      <c r="W366" s="1"/>
      <c r="X366" s="1"/>
      <c r="Y366" s="1"/>
      <c r="Z366" s="1"/>
    </row>
    <row r="367" spans="1:26" ht="15.75" customHeight="1">
      <c r="A367" s="32"/>
      <c r="B367" s="37" t="s">
        <v>146</v>
      </c>
      <c r="C367" s="32" t="s">
        <v>300</v>
      </c>
      <c r="D367" s="974" t="s">
        <v>1356</v>
      </c>
      <c r="E367" s="32"/>
      <c r="F367" s="1006"/>
      <c r="G367" s="1403"/>
      <c r="H367" s="1403"/>
      <c r="I367" s="1415">
        <f t="shared" si="110"/>
        <v>0</v>
      </c>
      <c r="J367" s="1403"/>
      <c r="K367" s="1403"/>
      <c r="L367" s="1403"/>
      <c r="M367" s="1415">
        <f t="shared" si="111"/>
        <v>0</v>
      </c>
      <c r="N367" s="1403"/>
      <c r="O367" s="1"/>
      <c r="P367" s="1"/>
      <c r="Q367" s="1"/>
      <c r="R367" s="1"/>
      <c r="S367" s="1"/>
      <c r="T367" s="1"/>
      <c r="U367" s="1"/>
      <c r="V367" s="1"/>
      <c r="W367" s="1"/>
      <c r="X367" s="1"/>
      <c r="Y367" s="1"/>
      <c r="Z367" s="1"/>
    </row>
    <row r="368" spans="1:26" s="1043" customFormat="1" ht="15.75" customHeight="1">
      <c r="A368" s="1008"/>
      <c r="B368" s="1052" t="s">
        <v>146</v>
      </c>
      <c r="C368" s="1008" t="s">
        <v>300</v>
      </c>
      <c r="D368" s="1008"/>
      <c r="E368" s="1008"/>
      <c r="F368" s="1008"/>
      <c r="G368" s="1448">
        <f t="shared" ref="G368:N368" si="112">SUM(G358:G367)</f>
        <v>0</v>
      </c>
      <c r="H368" s="1448">
        <f t="shared" si="112"/>
        <v>0</v>
      </c>
      <c r="I368" s="1448">
        <f t="shared" si="112"/>
        <v>0</v>
      </c>
      <c r="J368" s="1448">
        <f t="shared" si="112"/>
        <v>0</v>
      </c>
      <c r="K368" s="1448">
        <f t="shared" si="112"/>
        <v>0</v>
      </c>
      <c r="L368" s="1448">
        <f t="shared" si="112"/>
        <v>0</v>
      </c>
      <c r="M368" s="1448">
        <f t="shared" si="112"/>
        <v>0</v>
      </c>
      <c r="N368" s="1448">
        <f t="shared" si="112"/>
        <v>0</v>
      </c>
      <c r="O368" s="1005"/>
      <c r="P368" s="1005"/>
      <c r="Q368" s="1005"/>
      <c r="R368" s="1005"/>
      <c r="S368" s="1005"/>
      <c r="T368" s="1005"/>
      <c r="U368" s="1005"/>
      <c r="V368" s="1005"/>
      <c r="W368" s="1005"/>
      <c r="X368" s="1005"/>
      <c r="Y368" s="1005"/>
      <c r="Z368" s="1005"/>
    </row>
    <row r="369" spans="1:26" ht="15.75" customHeight="1">
      <c r="A369" s="35"/>
      <c r="B369" s="38" t="s">
        <v>146</v>
      </c>
      <c r="C369" s="35" t="s">
        <v>308</v>
      </c>
      <c r="D369" s="35"/>
      <c r="E369" s="35"/>
      <c r="F369" s="1008"/>
      <c r="G369" s="1407"/>
      <c r="H369" s="1407"/>
      <c r="I369" s="1423">
        <f>SUM(G369:H369)</f>
        <v>0</v>
      </c>
      <c r="J369" s="1407"/>
      <c r="K369" s="1407"/>
      <c r="L369" s="1407"/>
      <c r="M369" s="1423">
        <f t="shared" ref="M369" si="113">SUM(K369:L369)</f>
        <v>0</v>
      </c>
      <c r="N369" s="1407"/>
      <c r="O369" s="6"/>
      <c r="P369" s="6"/>
      <c r="Q369" s="6"/>
      <c r="R369" s="6"/>
      <c r="S369" s="6"/>
      <c r="T369" s="6"/>
      <c r="U369" s="6"/>
      <c r="V369" s="6"/>
      <c r="W369" s="6"/>
      <c r="X369" s="6"/>
      <c r="Y369" s="6"/>
      <c r="Z369" s="6"/>
    </row>
    <row r="370" spans="1:26" ht="15.75" customHeight="1">
      <c r="A370" s="35"/>
      <c r="B370" s="37" t="s">
        <v>146</v>
      </c>
      <c r="C370" s="32" t="s">
        <v>642</v>
      </c>
      <c r="D370" s="974" t="s">
        <v>1356</v>
      </c>
      <c r="E370" s="35"/>
      <c r="F370" s="1008"/>
      <c r="G370" s="1403"/>
      <c r="H370" s="1403"/>
      <c r="I370" s="1415">
        <f>SUM(G370:H370)</f>
        <v>0</v>
      </c>
      <c r="J370" s="1403"/>
      <c r="K370" s="1403"/>
      <c r="L370" s="1403"/>
      <c r="M370" s="1415">
        <f>SUM(K370:L370)</f>
        <v>0</v>
      </c>
      <c r="N370" s="1403"/>
      <c r="O370" s="6"/>
      <c r="P370" s="6"/>
      <c r="Q370" s="6"/>
      <c r="R370" s="6"/>
      <c r="S370" s="6"/>
      <c r="T370" s="6"/>
      <c r="U370" s="6"/>
      <c r="V370" s="6"/>
      <c r="W370" s="6"/>
      <c r="X370" s="6"/>
      <c r="Y370" s="6"/>
      <c r="Z370" s="6"/>
    </row>
    <row r="371" spans="1:26" s="958" customFormat="1" ht="15.75" customHeight="1">
      <c r="A371" s="919"/>
      <c r="B371" s="936" t="s">
        <v>146</v>
      </c>
      <c r="C371" s="32" t="s">
        <v>642</v>
      </c>
      <c r="D371" s="973" t="s">
        <v>1356</v>
      </c>
      <c r="E371" s="919"/>
      <c r="F371" s="1009"/>
      <c r="G371" s="1458"/>
      <c r="H371" s="1458"/>
      <c r="I371" s="1459">
        <f>SUM(G371:H371)</f>
        <v>0</v>
      </c>
      <c r="J371" s="1458"/>
      <c r="K371" s="1458"/>
      <c r="L371" s="1458"/>
      <c r="M371" s="1459">
        <f>SUM(K371:L371)</f>
        <v>0</v>
      </c>
      <c r="N371" s="1458"/>
      <c r="O371" s="6"/>
      <c r="P371" s="6"/>
      <c r="Q371" s="6"/>
      <c r="R371" s="6"/>
      <c r="S371" s="6"/>
      <c r="T371" s="6"/>
      <c r="U371" s="6"/>
      <c r="V371" s="6"/>
      <c r="W371" s="6"/>
      <c r="X371" s="6"/>
      <c r="Y371" s="6"/>
      <c r="Z371" s="6"/>
    </row>
    <row r="372" spans="1:26" s="1043" customFormat="1" ht="15.75" customHeight="1">
      <c r="A372" s="1009"/>
      <c r="B372" s="1014" t="s">
        <v>146</v>
      </c>
      <c r="C372" s="1009" t="s">
        <v>642</v>
      </c>
      <c r="D372" s="1009"/>
      <c r="E372" s="1009"/>
      <c r="F372" s="1009"/>
      <c r="G372" s="1426">
        <f>SUM(G370:G371)</f>
        <v>0</v>
      </c>
      <c r="H372" s="1426">
        <f>SUM(H370:H371)</f>
        <v>0</v>
      </c>
      <c r="I372" s="1424">
        <f>I371+I370</f>
        <v>0</v>
      </c>
      <c r="J372" s="1426">
        <f>SUM(J370:J371)</f>
        <v>0</v>
      </c>
      <c r="K372" s="1426">
        <f>SUM(K370:K371)</f>
        <v>0</v>
      </c>
      <c r="L372" s="1426">
        <f>SUM(L370:L371)</f>
        <v>0</v>
      </c>
      <c r="M372" s="1424">
        <f>M370+M371</f>
        <v>0</v>
      </c>
      <c r="N372" s="1426">
        <f>N370+N371</f>
        <v>0</v>
      </c>
      <c r="O372" s="1005"/>
      <c r="P372" s="1005"/>
      <c r="Q372" s="1005"/>
      <c r="R372" s="1005"/>
      <c r="S372" s="1005"/>
      <c r="T372" s="1005"/>
      <c r="U372" s="1005"/>
      <c r="V372" s="1005"/>
      <c r="W372" s="1005"/>
      <c r="X372" s="1005"/>
      <c r="Y372" s="1005"/>
      <c r="Z372" s="1005"/>
    </row>
    <row r="373" spans="1:26" ht="15.75" customHeight="1">
      <c r="A373" s="40"/>
      <c r="B373" s="41" t="s">
        <v>146</v>
      </c>
      <c r="C373" s="36" t="s">
        <v>396</v>
      </c>
      <c r="D373" s="40"/>
      <c r="E373" s="40"/>
      <c r="F373" s="1015"/>
      <c r="G373" s="1411"/>
      <c r="H373" s="1411"/>
      <c r="I373" s="1431">
        <f>SUM(G373:H373)</f>
        <v>0</v>
      </c>
      <c r="J373" s="1409"/>
      <c r="K373" s="1411"/>
      <c r="L373" s="1411"/>
      <c r="M373" s="1431">
        <f>SUM(K373:L373)</f>
        <v>0</v>
      </c>
      <c r="N373" s="1409"/>
      <c r="O373" s="1"/>
      <c r="P373" s="1"/>
      <c r="Q373" s="1"/>
      <c r="R373" s="1"/>
      <c r="S373" s="1"/>
      <c r="T373" s="1"/>
      <c r="U373" s="1"/>
      <c r="V373" s="1"/>
      <c r="W373" s="1"/>
      <c r="X373" s="1"/>
      <c r="Y373" s="1"/>
      <c r="Z373" s="1"/>
    </row>
    <row r="374" spans="1:26" s="1043" customFormat="1" ht="15.75" customHeight="1">
      <c r="A374" s="1016"/>
      <c r="B374" s="1038" t="s">
        <v>397</v>
      </c>
      <c r="C374" s="1016"/>
      <c r="D374" s="1016"/>
      <c r="E374" s="1016"/>
      <c r="F374" s="1016"/>
      <c r="G374" s="1438">
        <f>G373+G372+G369+G368+G357+G349+G348+G334+G330+G310+G293</f>
        <v>0</v>
      </c>
      <c r="H374" s="1438">
        <f t="shared" ref="H374:N374" si="114">H373+H372+H369+H368+H357+H349+H348+H334+H330+H310+H293</f>
        <v>0</v>
      </c>
      <c r="I374" s="1438">
        <f t="shared" si="114"/>
        <v>0</v>
      </c>
      <c r="J374" s="1438">
        <f t="shared" si="114"/>
        <v>0</v>
      </c>
      <c r="K374" s="1438">
        <f t="shared" si="114"/>
        <v>0</v>
      </c>
      <c r="L374" s="1438">
        <f t="shared" si="114"/>
        <v>0</v>
      </c>
      <c r="M374" s="1438">
        <f t="shared" si="114"/>
        <v>0</v>
      </c>
      <c r="N374" s="1438">
        <f t="shared" si="114"/>
        <v>0</v>
      </c>
      <c r="O374" s="1003"/>
      <c r="P374" s="1003"/>
      <c r="Q374" s="1003"/>
      <c r="R374" s="1003"/>
      <c r="S374" s="1003"/>
      <c r="T374" s="1003"/>
      <c r="U374" s="1003"/>
      <c r="V374" s="1003"/>
      <c r="W374" s="1003"/>
      <c r="X374" s="1003"/>
      <c r="Y374" s="1003"/>
      <c r="Z374" s="1003"/>
    </row>
    <row r="375" spans="1:26" s="1043" customFormat="1" ht="15.75" customHeight="1">
      <c r="A375" s="1003"/>
      <c r="B375" s="1003"/>
      <c r="C375" s="1003"/>
      <c r="D375" s="1003"/>
      <c r="E375" s="1003"/>
      <c r="F375" s="1003"/>
      <c r="G375" s="1413"/>
      <c r="H375" s="1413"/>
      <c r="I375" s="1413"/>
      <c r="J375" s="1413"/>
      <c r="K375" s="1413"/>
      <c r="L375" s="1413"/>
      <c r="M375" s="1413"/>
      <c r="N375" s="1413"/>
      <c r="O375" s="1003"/>
      <c r="P375" s="1003"/>
      <c r="Q375" s="1003"/>
      <c r="R375" s="1003"/>
      <c r="S375" s="1003"/>
      <c r="T375" s="1003"/>
      <c r="U375" s="1003"/>
      <c r="V375" s="1003"/>
      <c r="W375" s="1003"/>
      <c r="X375" s="1003"/>
      <c r="Y375" s="1003"/>
      <c r="Z375" s="1003"/>
    </row>
    <row r="376" spans="1:26" ht="15.75" customHeight="1">
      <c r="A376" s="32"/>
      <c r="B376" s="32" t="s">
        <v>148</v>
      </c>
      <c r="C376" s="32" t="s">
        <v>312</v>
      </c>
      <c r="D376" s="32" t="s">
        <v>313</v>
      </c>
      <c r="E376" s="32"/>
      <c r="F376" s="1006"/>
      <c r="G376" s="1403"/>
      <c r="H376" s="1403"/>
      <c r="I376" s="1415">
        <f t="shared" ref="I376:I380" si="115">SUM(G376:H376)</f>
        <v>0</v>
      </c>
      <c r="J376" s="1403"/>
      <c r="K376" s="1403"/>
      <c r="L376" s="1403"/>
      <c r="M376" s="1415">
        <f>SUM(K376:L376)</f>
        <v>0</v>
      </c>
      <c r="N376" s="1403"/>
      <c r="O376" s="1"/>
      <c r="P376" s="1"/>
      <c r="Q376" s="1"/>
      <c r="R376" s="1"/>
      <c r="S376" s="1"/>
      <c r="T376" s="1"/>
      <c r="U376" s="1"/>
      <c r="V376" s="1"/>
      <c r="W376" s="1"/>
      <c r="X376" s="1"/>
      <c r="Y376" s="1"/>
      <c r="Z376" s="1"/>
    </row>
    <row r="377" spans="1:26" s="920" customFormat="1" ht="15.75" customHeight="1">
      <c r="A377" s="918"/>
      <c r="B377" s="32" t="s">
        <v>148</v>
      </c>
      <c r="C377" s="32" t="s">
        <v>312</v>
      </c>
      <c r="D377" s="32" t="s">
        <v>1870</v>
      </c>
      <c r="E377" s="918"/>
      <c r="F377" s="1007"/>
      <c r="G377" s="1405"/>
      <c r="H377" s="1405"/>
      <c r="I377" s="1415">
        <f t="shared" si="115"/>
        <v>0</v>
      </c>
      <c r="J377" s="1405"/>
      <c r="K377" s="1405"/>
      <c r="L377" s="1405"/>
      <c r="M377" s="1415">
        <f t="shared" ref="M377:M379" si="116">SUM(K377:L377)</f>
        <v>0</v>
      </c>
      <c r="N377" s="1405"/>
      <c r="O377" s="1"/>
      <c r="P377" s="1"/>
      <c r="Q377" s="1"/>
      <c r="R377" s="1"/>
      <c r="S377" s="1"/>
      <c r="T377" s="1"/>
      <c r="U377" s="1"/>
      <c r="V377" s="1"/>
      <c r="W377" s="1"/>
      <c r="X377" s="1"/>
      <c r="Y377" s="1"/>
      <c r="Z377" s="1"/>
    </row>
    <row r="378" spans="1:26" s="920" customFormat="1" ht="15.75" customHeight="1">
      <c r="A378" s="918"/>
      <c r="B378" s="32" t="s">
        <v>148</v>
      </c>
      <c r="C378" s="32" t="s">
        <v>312</v>
      </c>
      <c r="D378" s="973" t="s">
        <v>318</v>
      </c>
      <c r="E378" s="918"/>
      <c r="F378" s="1007"/>
      <c r="G378" s="1405"/>
      <c r="H378" s="1405"/>
      <c r="I378" s="1415">
        <f t="shared" si="115"/>
        <v>0</v>
      </c>
      <c r="J378" s="1405"/>
      <c r="K378" s="1405"/>
      <c r="L378" s="1405"/>
      <c r="M378" s="1415">
        <f t="shared" si="116"/>
        <v>0</v>
      </c>
      <c r="N378" s="1405"/>
      <c r="O378" s="1"/>
      <c r="P378" s="1"/>
      <c r="Q378" s="1"/>
      <c r="R378" s="1"/>
      <c r="S378" s="1"/>
      <c r="T378" s="1"/>
      <c r="U378" s="1"/>
      <c r="V378" s="1"/>
      <c r="W378" s="1"/>
      <c r="X378" s="1"/>
      <c r="Y378" s="1"/>
      <c r="Z378" s="1"/>
    </row>
    <row r="379" spans="1:26" s="920" customFormat="1" ht="15.75" customHeight="1">
      <c r="A379" s="918"/>
      <c r="B379" s="32" t="s">
        <v>148</v>
      </c>
      <c r="C379" s="32" t="s">
        <v>312</v>
      </c>
      <c r="D379" s="973" t="s">
        <v>318</v>
      </c>
      <c r="E379" s="918"/>
      <c r="F379" s="1007"/>
      <c r="G379" s="1405"/>
      <c r="H379" s="1405"/>
      <c r="I379" s="1415">
        <f>SUM(G379:H379)</f>
        <v>0</v>
      </c>
      <c r="J379" s="1405"/>
      <c r="K379" s="1405"/>
      <c r="L379" s="1405"/>
      <c r="M379" s="1415">
        <f t="shared" si="116"/>
        <v>0</v>
      </c>
      <c r="N379" s="1405"/>
      <c r="O379" s="1"/>
      <c r="P379" s="1"/>
      <c r="Q379" s="1"/>
      <c r="R379" s="1"/>
      <c r="S379" s="1"/>
      <c r="T379" s="1"/>
      <c r="U379" s="1"/>
      <c r="V379" s="1"/>
      <c r="W379" s="1"/>
      <c r="X379" s="1"/>
      <c r="Y379" s="1"/>
      <c r="Z379" s="1"/>
    </row>
    <row r="380" spans="1:26" ht="15.75" customHeight="1">
      <c r="A380" s="32"/>
      <c r="B380" s="32" t="s">
        <v>148</v>
      </c>
      <c r="C380" s="32" t="s">
        <v>312</v>
      </c>
      <c r="D380" s="973" t="s">
        <v>318</v>
      </c>
      <c r="E380" s="32"/>
      <c r="F380" s="1006"/>
      <c r="G380" s="1403"/>
      <c r="H380" s="1403"/>
      <c r="I380" s="1415">
        <f t="shared" si="115"/>
        <v>0</v>
      </c>
      <c r="J380" s="1403"/>
      <c r="K380" s="1403"/>
      <c r="L380" s="1403"/>
      <c r="M380" s="1415">
        <f t="shared" ref="M380" si="117">SUM(K380:L380)</f>
        <v>0</v>
      </c>
      <c r="N380" s="1403"/>
      <c r="O380" s="1"/>
      <c r="P380" s="1"/>
      <c r="Q380" s="1"/>
      <c r="R380" s="1"/>
      <c r="S380" s="1"/>
      <c r="T380" s="1"/>
      <c r="U380" s="1"/>
      <c r="V380" s="1"/>
      <c r="W380" s="1"/>
      <c r="X380" s="1"/>
      <c r="Y380" s="1"/>
      <c r="Z380" s="1"/>
    </row>
    <row r="381" spans="1:26" s="1043" customFormat="1" ht="15.75" customHeight="1">
      <c r="A381" s="1008"/>
      <c r="B381" s="1008" t="s">
        <v>148</v>
      </c>
      <c r="C381" s="1008" t="s">
        <v>312</v>
      </c>
      <c r="D381" s="1008"/>
      <c r="E381" s="1008"/>
      <c r="F381" s="1008"/>
      <c r="G381" s="1406">
        <f t="shared" ref="G381:N381" si="118">SUM(G376:G380)</f>
        <v>0</v>
      </c>
      <c r="H381" s="1406">
        <f t="shared" si="118"/>
        <v>0</v>
      </c>
      <c r="I381" s="1406">
        <f t="shared" si="118"/>
        <v>0</v>
      </c>
      <c r="J381" s="1406">
        <f t="shared" si="118"/>
        <v>0</v>
      </c>
      <c r="K381" s="1406">
        <f t="shared" si="118"/>
        <v>0</v>
      </c>
      <c r="L381" s="1406">
        <f t="shared" si="118"/>
        <v>0</v>
      </c>
      <c r="M381" s="1406">
        <f t="shared" si="118"/>
        <v>0</v>
      </c>
      <c r="N381" s="1406">
        <f t="shared" si="118"/>
        <v>0</v>
      </c>
      <c r="O381" s="1005"/>
      <c r="P381" s="1005"/>
      <c r="Q381" s="1005"/>
      <c r="R381" s="1005"/>
      <c r="S381" s="1005"/>
      <c r="T381" s="1005"/>
      <c r="U381" s="1005"/>
      <c r="V381" s="1005"/>
      <c r="W381" s="1005"/>
      <c r="X381" s="1005"/>
      <c r="Y381" s="1005"/>
      <c r="Z381" s="1005"/>
    </row>
    <row r="382" spans="1:26" ht="15.75" customHeight="1">
      <c r="A382" s="32"/>
      <c r="B382" s="32" t="s">
        <v>148</v>
      </c>
      <c r="C382" s="32" t="s">
        <v>315</v>
      </c>
      <c r="D382" s="32" t="s">
        <v>316</v>
      </c>
      <c r="E382" s="32"/>
      <c r="F382" s="1006"/>
      <c r="G382" s="1403"/>
      <c r="H382" s="1403"/>
      <c r="I382" s="1415">
        <f t="shared" ref="I382:I386" si="119">SUM(G382:H382)</f>
        <v>0</v>
      </c>
      <c r="J382" s="1403"/>
      <c r="K382" s="1403"/>
      <c r="L382" s="1403"/>
      <c r="M382" s="1415">
        <f t="shared" ref="M382:M386" si="120">SUM(K382:L382)</f>
        <v>0</v>
      </c>
      <c r="N382" s="1403"/>
      <c r="O382" s="1"/>
      <c r="P382" s="1"/>
      <c r="Q382" s="1"/>
      <c r="R382" s="1"/>
      <c r="S382" s="1"/>
      <c r="T382" s="1"/>
      <c r="U382" s="1"/>
      <c r="V382" s="1"/>
      <c r="W382" s="1"/>
      <c r="X382" s="1"/>
      <c r="Y382" s="1"/>
      <c r="Z382" s="1"/>
    </row>
    <row r="383" spans="1:26" s="920" customFormat="1" ht="15.75" customHeight="1">
      <c r="A383" s="918"/>
      <c r="B383" s="32" t="s">
        <v>148</v>
      </c>
      <c r="C383" s="32" t="s">
        <v>315</v>
      </c>
      <c r="D383" s="32" t="s">
        <v>317</v>
      </c>
      <c r="E383" s="918"/>
      <c r="F383" s="1007"/>
      <c r="G383" s="1405"/>
      <c r="H383" s="1405"/>
      <c r="I383" s="1415">
        <f t="shared" si="119"/>
        <v>0</v>
      </c>
      <c r="J383" s="1405"/>
      <c r="K383" s="1405"/>
      <c r="L383" s="1405"/>
      <c r="M383" s="1415">
        <f t="shared" si="120"/>
        <v>0</v>
      </c>
      <c r="N383" s="1405"/>
      <c r="O383" s="1"/>
      <c r="P383" s="1"/>
      <c r="Q383" s="1"/>
      <c r="R383" s="1"/>
      <c r="S383" s="1"/>
      <c r="T383" s="1"/>
      <c r="U383" s="1"/>
      <c r="V383" s="1"/>
      <c r="W383" s="1"/>
      <c r="X383" s="1"/>
      <c r="Y383" s="1"/>
      <c r="Z383" s="1"/>
    </row>
    <row r="384" spans="1:26" s="920" customFormat="1" ht="15.75" customHeight="1">
      <c r="A384" s="918"/>
      <c r="B384" s="32" t="s">
        <v>148</v>
      </c>
      <c r="C384" s="32" t="s">
        <v>315</v>
      </c>
      <c r="D384" s="976" t="s">
        <v>318</v>
      </c>
      <c r="E384" s="918"/>
      <c r="F384" s="1007"/>
      <c r="G384" s="1405"/>
      <c r="H384" s="1405"/>
      <c r="I384" s="1415">
        <f t="shared" si="119"/>
        <v>0</v>
      </c>
      <c r="J384" s="1405"/>
      <c r="K384" s="1405"/>
      <c r="L384" s="1405"/>
      <c r="M384" s="1415">
        <f t="shared" si="120"/>
        <v>0</v>
      </c>
      <c r="N384" s="1405"/>
      <c r="O384" s="1"/>
      <c r="P384" s="1"/>
      <c r="Q384" s="1"/>
      <c r="R384" s="1"/>
      <c r="S384" s="1"/>
      <c r="T384" s="1"/>
      <c r="U384" s="1"/>
      <c r="V384" s="1"/>
      <c r="W384" s="1"/>
      <c r="X384" s="1"/>
      <c r="Y384" s="1"/>
      <c r="Z384" s="1"/>
    </row>
    <row r="385" spans="1:26" ht="15.75" customHeight="1">
      <c r="A385" s="32"/>
      <c r="B385" s="32" t="s">
        <v>148</v>
      </c>
      <c r="C385" s="32" t="s">
        <v>315</v>
      </c>
      <c r="D385" s="976" t="s">
        <v>318</v>
      </c>
      <c r="E385" s="32"/>
      <c r="F385" s="1006"/>
      <c r="G385" s="1403"/>
      <c r="H385" s="1403"/>
      <c r="I385" s="1415">
        <f t="shared" si="119"/>
        <v>0</v>
      </c>
      <c r="J385" s="1403"/>
      <c r="K385" s="1403"/>
      <c r="L385" s="1403"/>
      <c r="M385" s="1415">
        <f t="shared" si="120"/>
        <v>0</v>
      </c>
      <c r="N385" s="1403"/>
      <c r="O385" s="1"/>
      <c r="P385" s="1"/>
      <c r="Q385" s="1"/>
      <c r="R385" s="1"/>
      <c r="S385" s="1"/>
      <c r="T385" s="1"/>
      <c r="U385" s="1"/>
      <c r="V385" s="1"/>
      <c r="W385" s="1"/>
      <c r="X385" s="1"/>
      <c r="Y385" s="1"/>
      <c r="Z385" s="1"/>
    </row>
    <row r="386" spans="1:26" ht="15.75" customHeight="1">
      <c r="A386" s="32"/>
      <c r="B386" s="32" t="s">
        <v>148</v>
      </c>
      <c r="C386" s="32" t="s">
        <v>315</v>
      </c>
      <c r="D386" s="976" t="s">
        <v>318</v>
      </c>
      <c r="E386" s="32"/>
      <c r="F386" s="1006"/>
      <c r="G386" s="1403"/>
      <c r="H386" s="1403"/>
      <c r="I386" s="1415">
        <f t="shared" si="119"/>
        <v>0</v>
      </c>
      <c r="J386" s="1403"/>
      <c r="K386" s="1403"/>
      <c r="L386" s="1403"/>
      <c r="M386" s="1415">
        <f t="shared" si="120"/>
        <v>0</v>
      </c>
      <c r="N386" s="1403"/>
      <c r="O386" s="1"/>
      <c r="P386" s="1"/>
      <c r="Q386" s="1"/>
      <c r="R386" s="1"/>
      <c r="S386" s="1"/>
      <c r="T386" s="1"/>
      <c r="U386" s="1"/>
      <c r="V386" s="1"/>
      <c r="W386" s="1"/>
      <c r="X386" s="1"/>
      <c r="Y386" s="1"/>
      <c r="Z386" s="1"/>
    </row>
    <row r="387" spans="1:26" s="1043" customFormat="1" ht="15.75" customHeight="1">
      <c r="A387" s="1008"/>
      <c r="B387" s="1008" t="s">
        <v>148</v>
      </c>
      <c r="C387" s="1008" t="s">
        <v>315</v>
      </c>
      <c r="D387" s="1008"/>
      <c r="E387" s="1008"/>
      <c r="F387" s="1008"/>
      <c r="G387" s="1406">
        <f t="shared" ref="G387:N387" si="121">SUM(G382:G386)</f>
        <v>0</v>
      </c>
      <c r="H387" s="1406">
        <f t="shared" si="121"/>
        <v>0</v>
      </c>
      <c r="I387" s="1406">
        <f t="shared" si="121"/>
        <v>0</v>
      </c>
      <c r="J387" s="1406">
        <f t="shared" si="121"/>
        <v>0</v>
      </c>
      <c r="K387" s="1406">
        <f t="shared" si="121"/>
        <v>0</v>
      </c>
      <c r="L387" s="1406">
        <f t="shared" si="121"/>
        <v>0</v>
      </c>
      <c r="M387" s="1406">
        <f t="shared" si="121"/>
        <v>0</v>
      </c>
      <c r="N387" s="1406">
        <f t="shared" si="121"/>
        <v>0</v>
      </c>
      <c r="O387" s="1005"/>
      <c r="P387" s="1005"/>
      <c r="Q387" s="1005"/>
      <c r="R387" s="1005"/>
      <c r="S387" s="1005"/>
      <c r="T387" s="1005"/>
      <c r="U387" s="1005"/>
      <c r="V387" s="1005"/>
      <c r="W387" s="1005"/>
      <c r="X387" s="1005"/>
      <c r="Y387" s="1005"/>
      <c r="Z387" s="1005"/>
    </row>
    <row r="388" spans="1:26" ht="15.75" customHeight="1">
      <c r="A388" s="32"/>
      <c r="B388" s="32" t="s">
        <v>148</v>
      </c>
      <c r="C388" s="32" t="s">
        <v>319</v>
      </c>
      <c r="D388" s="32" t="s">
        <v>320</v>
      </c>
      <c r="E388" s="32"/>
      <c r="F388" s="1006"/>
      <c r="G388" s="1403"/>
      <c r="H388" s="1403"/>
      <c r="I388" s="1415">
        <f t="shared" ref="I388:I393" si="122">SUM(G388:H388)</f>
        <v>0</v>
      </c>
      <c r="J388" s="1403"/>
      <c r="K388" s="1403"/>
      <c r="L388" s="1403"/>
      <c r="M388" s="1415">
        <f t="shared" ref="M388:M393" si="123">SUM(K388:L388)</f>
        <v>0</v>
      </c>
      <c r="N388" s="1403"/>
      <c r="O388" s="1"/>
      <c r="P388" s="1"/>
      <c r="Q388" s="1"/>
      <c r="R388" s="1"/>
      <c r="S388" s="1"/>
      <c r="T388" s="1"/>
      <c r="U388" s="1"/>
      <c r="V388" s="1"/>
      <c r="W388" s="1"/>
      <c r="X388" s="1"/>
      <c r="Y388" s="1"/>
      <c r="Z388" s="1"/>
    </row>
    <row r="389" spans="1:26" s="920" customFormat="1" ht="15.75" customHeight="1">
      <c r="A389" s="918"/>
      <c r="B389" s="32" t="s">
        <v>148</v>
      </c>
      <c r="C389" s="32" t="s">
        <v>319</v>
      </c>
      <c r="D389" s="32" t="s">
        <v>321</v>
      </c>
      <c r="E389" s="918"/>
      <c r="F389" s="1007"/>
      <c r="G389" s="1405"/>
      <c r="H389" s="1405"/>
      <c r="I389" s="1415">
        <f t="shared" si="122"/>
        <v>0</v>
      </c>
      <c r="J389" s="1405"/>
      <c r="K389" s="1405"/>
      <c r="L389" s="1405"/>
      <c r="M389" s="1415">
        <f t="shared" si="123"/>
        <v>0</v>
      </c>
      <c r="N389" s="1405"/>
      <c r="O389" s="1"/>
      <c r="P389" s="1"/>
      <c r="Q389" s="1"/>
      <c r="R389" s="1"/>
      <c r="S389" s="1"/>
      <c r="T389" s="1"/>
      <c r="U389" s="1"/>
      <c r="V389" s="1"/>
      <c r="W389" s="1"/>
      <c r="X389" s="1"/>
      <c r="Y389" s="1"/>
      <c r="Z389" s="1"/>
    </row>
    <row r="390" spans="1:26" s="920" customFormat="1" ht="15.75" customHeight="1">
      <c r="A390" s="918"/>
      <c r="B390" s="32" t="s">
        <v>148</v>
      </c>
      <c r="C390" s="32" t="s">
        <v>319</v>
      </c>
      <c r="D390" s="973" t="s">
        <v>318</v>
      </c>
      <c r="E390" s="918"/>
      <c r="F390" s="1007"/>
      <c r="G390" s="1405"/>
      <c r="H390" s="1405"/>
      <c r="I390" s="1415">
        <f t="shared" si="122"/>
        <v>0</v>
      </c>
      <c r="J390" s="1405"/>
      <c r="K390" s="1405"/>
      <c r="L390" s="1405"/>
      <c r="M390" s="1415">
        <f t="shared" si="123"/>
        <v>0</v>
      </c>
      <c r="N390" s="1405"/>
      <c r="O390" s="1"/>
      <c r="P390" s="1"/>
      <c r="Q390" s="1"/>
      <c r="R390" s="1"/>
      <c r="S390" s="1"/>
      <c r="T390" s="1"/>
      <c r="U390" s="1"/>
      <c r="V390" s="1"/>
      <c r="W390" s="1"/>
      <c r="X390" s="1"/>
      <c r="Y390" s="1"/>
      <c r="Z390" s="1"/>
    </row>
    <row r="391" spans="1:26" s="920" customFormat="1" ht="15.75" customHeight="1">
      <c r="A391" s="918"/>
      <c r="B391" s="32" t="s">
        <v>148</v>
      </c>
      <c r="C391" s="32" t="s">
        <v>319</v>
      </c>
      <c r="D391" s="973" t="s">
        <v>318</v>
      </c>
      <c r="E391" s="918"/>
      <c r="F391" s="1007"/>
      <c r="G391" s="1405"/>
      <c r="H391" s="1405"/>
      <c r="I391" s="1415">
        <f t="shared" si="122"/>
        <v>0</v>
      </c>
      <c r="J391" s="1405"/>
      <c r="K391" s="1405"/>
      <c r="L391" s="1405"/>
      <c r="M391" s="1415">
        <f t="shared" si="123"/>
        <v>0</v>
      </c>
      <c r="N391" s="1405"/>
      <c r="O391" s="1"/>
      <c r="P391" s="1"/>
      <c r="Q391" s="1"/>
      <c r="R391" s="1"/>
      <c r="S391" s="1"/>
      <c r="T391" s="1"/>
      <c r="U391" s="1"/>
      <c r="V391" s="1"/>
      <c r="W391" s="1"/>
      <c r="X391" s="1"/>
      <c r="Y391" s="1"/>
      <c r="Z391" s="1"/>
    </row>
    <row r="392" spans="1:26" s="920" customFormat="1" ht="15.75" customHeight="1">
      <c r="A392" s="918"/>
      <c r="B392" s="32" t="s">
        <v>148</v>
      </c>
      <c r="C392" s="32" t="s">
        <v>319</v>
      </c>
      <c r="D392" s="973" t="s">
        <v>318</v>
      </c>
      <c r="E392" s="918"/>
      <c r="F392" s="1007"/>
      <c r="G392" s="1405"/>
      <c r="H392" s="1405"/>
      <c r="I392" s="1415">
        <f t="shared" si="122"/>
        <v>0</v>
      </c>
      <c r="J392" s="1405"/>
      <c r="K392" s="1405"/>
      <c r="L392" s="1405"/>
      <c r="M392" s="1415">
        <f t="shared" si="123"/>
        <v>0</v>
      </c>
      <c r="N392" s="1405"/>
      <c r="O392" s="1"/>
      <c r="P392" s="1"/>
      <c r="Q392" s="1"/>
      <c r="R392" s="1"/>
      <c r="S392" s="1"/>
      <c r="T392" s="1"/>
      <c r="U392" s="1"/>
      <c r="V392" s="1"/>
      <c r="W392" s="1"/>
      <c r="X392" s="1"/>
      <c r="Y392" s="1"/>
      <c r="Z392" s="1"/>
    </row>
    <row r="393" spans="1:26" ht="15.75" customHeight="1">
      <c r="A393" s="32"/>
      <c r="B393" s="32" t="s">
        <v>148</v>
      </c>
      <c r="C393" s="32" t="s">
        <v>319</v>
      </c>
      <c r="D393" s="973" t="s">
        <v>318</v>
      </c>
      <c r="E393" s="32"/>
      <c r="F393" s="1006"/>
      <c r="G393" s="1403"/>
      <c r="H393" s="1403"/>
      <c r="I393" s="1415">
        <f t="shared" si="122"/>
        <v>0</v>
      </c>
      <c r="J393" s="1403"/>
      <c r="K393" s="1403"/>
      <c r="L393" s="1403"/>
      <c r="M393" s="1415">
        <f t="shared" si="123"/>
        <v>0</v>
      </c>
      <c r="N393" s="1403"/>
      <c r="O393" s="1"/>
      <c r="P393" s="1"/>
      <c r="Q393" s="1"/>
      <c r="R393" s="1"/>
      <c r="S393" s="1"/>
      <c r="T393" s="1"/>
      <c r="U393" s="1"/>
      <c r="V393" s="1"/>
      <c r="W393" s="1"/>
      <c r="X393" s="1"/>
      <c r="Y393" s="1"/>
      <c r="Z393" s="1"/>
    </row>
    <row r="394" spans="1:26" s="1043" customFormat="1" ht="15.75" customHeight="1">
      <c r="A394" s="1008"/>
      <c r="B394" s="1008" t="s">
        <v>148</v>
      </c>
      <c r="C394" s="1008" t="s">
        <v>319</v>
      </c>
      <c r="D394" s="1008"/>
      <c r="E394" s="1008"/>
      <c r="F394" s="1008"/>
      <c r="G394" s="1406">
        <f t="shared" ref="G394:N394" si="124">SUM(G388:G393)</f>
        <v>0</v>
      </c>
      <c r="H394" s="1406">
        <f t="shared" si="124"/>
        <v>0</v>
      </c>
      <c r="I394" s="1406">
        <f t="shared" si="124"/>
        <v>0</v>
      </c>
      <c r="J394" s="1406">
        <f t="shared" si="124"/>
        <v>0</v>
      </c>
      <c r="K394" s="1406">
        <f t="shared" si="124"/>
        <v>0</v>
      </c>
      <c r="L394" s="1406">
        <f t="shared" si="124"/>
        <v>0</v>
      </c>
      <c r="M394" s="1406">
        <f t="shared" si="124"/>
        <v>0</v>
      </c>
      <c r="N394" s="1406">
        <f t="shared" si="124"/>
        <v>0</v>
      </c>
      <c r="O394" s="1005"/>
      <c r="P394" s="1005"/>
      <c r="Q394" s="1005"/>
      <c r="R394" s="1005"/>
      <c r="S394" s="1005"/>
      <c r="T394" s="1005"/>
      <c r="U394" s="1005"/>
      <c r="V394" s="1005"/>
      <c r="W394" s="1005"/>
      <c r="X394" s="1005"/>
      <c r="Y394" s="1005"/>
      <c r="Z394" s="1005"/>
    </row>
    <row r="395" spans="1:26" ht="15.75" customHeight="1">
      <c r="A395" s="35"/>
      <c r="B395" s="35" t="s">
        <v>148</v>
      </c>
      <c r="C395" s="35" t="s">
        <v>322</v>
      </c>
      <c r="D395" s="35" t="s">
        <v>323</v>
      </c>
      <c r="E395" s="35"/>
      <c r="F395" s="1008"/>
      <c r="G395" s="1407"/>
      <c r="H395" s="1407"/>
      <c r="I395" s="1423">
        <f>SUM(G395:H395)</f>
        <v>0</v>
      </c>
      <c r="J395" s="1407"/>
      <c r="K395" s="1407"/>
      <c r="L395" s="1407"/>
      <c r="M395" s="1423">
        <f t="shared" ref="M395:M403" si="125">SUM(K395:L395)</f>
        <v>0</v>
      </c>
      <c r="N395" s="1407"/>
      <c r="O395" s="6"/>
      <c r="P395" s="6"/>
      <c r="Q395" s="6"/>
      <c r="R395" s="6"/>
      <c r="S395" s="6"/>
      <c r="T395" s="6"/>
      <c r="U395" s="6"/>
      <c r="V395" s="6"/>
      <c r="W395" s="6"/>
      <c r="X395" s="6"/>
      <c r="Y395" s="6"/>
      <c r="Z395" s="6"/>
    </row>
    <row r="396" spans="1:26" ht="15.75" customHeight="1">
      <c r="A396" s="32"/>
      <c r="B396" s="32" t="s">
        <v>148</v>
      </c>
      <c r="C396" s="32" t="s">
        <v>324</v>
      </c>
      <c r="D396" s="32" t="s">
        <v>325</v>
      </c>
      <c r="E396" s="32"/>
      <c r="F396" s="1006"/>
      <c r="G396" s="1403"/>
      <c r="H396" s="1403"/>
      <c r="I396" s="1415">
        <f t="shared" ref="I396:I403" si="126">SUM(G396:H396)</f>
        <v>0</v>
      </c>
      <c r="J396" s="1403"/>
      <c r="K396" s="1403"/>
      <c r="L396" s="1403"/>
      <c r="M396" s="1415">
        <f t="shared" si="125"/>
        <v>0</v>
      </c>
      <c r="N396" s="1403"/>
      <c r="O396" s="1"/>
      <c r="P396" s="1"/>
      <c r="Q396" s="1"/>
      <c r="R396" s="1"/>
      <c r="S396" s="1"/>
      <c r="T396" s="1"/>
      <c r="U396" s="1"/>
      <c r="V396" s="1"/>
      <c r="W396" s="1"/>
      <c r="X396" s="1"/>
      <c r="Y396" s="1"/>
      <c r="Z396" s="1"/>
    </row>
    <row r="397" spans="1:26" ht="15.75" customHeight="1">
      <c r="A397" s="32"/>
      <c r="B397" s="32" t="s">
        <v>148</v>
      </c>
      <c r="C397" s="32" t="s">
        <v>324</v>
      </c>
      <c r="D397" s="32" t="s">
        <v>326</v>
      </c>
      <c r="E397" s="32"/>
      <c r="F397" s="1006"/>
      <c r="G397" s="1403"/>
      <c r="H397" s="1403"/>
      <c r="I397" s="1415">
        <f>SUM(G397:H397)</f>
        <v>0</v>
      </c>
      <c r="J397" s="1403"/>
      <c r="K397" s="1403"/>
      <c r="L397" s="1403"/>
      <c r="M397" s="1415">
        <f t="shared" si="125"/>
        <v>0</v>
      </c>
      <c r="N397" s="1403"/>
      <c r="O397" s="1"/>
      <c r="P397" s="1"/>
      <c r="Q397" s="1"/>
      <c r="R397" s="1"/>
      <c r="S397" s="1"/>
      <c r="T397" s="1"/>
      <c r="U397" s="1"/>
      <c r="V397" s="1"/>
      <c r="W397" s="1"/>
      <c r="X397" s="1"/>
      <c r="Y397" s="1"/>
      <c r="Z397" s="1"/>
    </row>
    <row r="398" spans="1:26" s="920" customFormat="1" ht="15.75" customHeight="1">
      <c r="A398" s="918"/>
      <c r="B398" s="32" t="s">
        <v>148</v>
      </c>
      <c r="C398" s="32" t="s">
        <v>324</v>
      </c>
      <c r="D398" s="32" t="s">
        <v>327</v>
      </c>
      <c r="E398" s="918"/>
      <c r="F398" s="1007"/>
      <c r="G398" s="1405"/>
      <c r="H398" s="1405"/>
      <c r="I398" s="1415">
        <f t="shared" ref="I398:I402" si="127">SUM(G398:H398)</f>
        <v>0</v>
      </c>
      <c r="J398" s="1405"/>
      <c r="K398" s="1405"/>
      <c r="L398" s="1405"/>
      <c r="M398" s="1415">
        <f t="shared" si="125"/>
        <v>0</v>
      </c>
      <c r="N398" s="1405"/>
      <c r="O398" s="1"/>
      <c r="P398" s="1"/>
      <c r="Q398" s="1"/>
      <c r="R398" s="1"/>
      <c r="S398" s="1"/>
      <c r="T398" s="1"/>
      <c r="U398" s="1"/>
      <c r="V398" s="1"/>
      <c r="W398" s="1"/>
      <c r="X398" s="1"/>
      <c r="Y398" s="1"/>
      <c r="Z398" s="1"/>
    </row>
    <row r="399" spans="1:26" s="920" customFormat="1" ht="15.75" customHeight="1">
      <c r="A399" s="918"/>
      <c r="B399" s="32" t="s">
        <v>148</v>
      </c>
      <c r="C399" s="32" t="s">
        <v>324</v>
      </c>
      <c r="D399" s="973" t="s">
        <v>318</v>
      </c>
      <c r="E399" s="918"/>
      <c r="F399" s="1007"/>
      <c r="G399" s="1405"/>
      <c r="H399" s="1405"/>
      <c r="I399" s="1415">
        <f t="shared" si="127"/>
        <v>0</v>
      </c>
      <c r="J399" s="1405"/>
      <c r="K399" s="1405"/>
      <c r="L399" s="1405"/>
      <c r="M399" s="1415">
        <f t="shared" si="125"/>
        <v>0</v>
      </c>
      <c r="N399" s="1405"/>
      <c r="O399" s="1"/>
      <c r="P399" s="1"/>
      <c r="Q399" s="1"/>
      <c r="R399" s="1"/>
      <c r="S399" s="1"/>
      <c r="T399" s="1"/>
      <c r="U399" s="1"/>
      <c r="V399" s="1"/>
      <c r="W399" s="1"/>
      <c r="X399" s="1"/>
      <c r="Y399" s="1"/>
      <c r="Z399" s="1"/>
    </row>
    <row r="400" spans="1:26" s="920" customFormat="1" ht="15.75" customHeight="1">
      <c r="A400" s="918"/>
      <c r="B400" s="32" t="s">
        <v>148</v>
      </c>
      <c r="C400" s="32" t="s">
        <v>324</v>
      </c>
      <c r="D400" s="973" t="s">
        <v>318</v>
      </c>
      <c r="E400" s="918"/>
      <c r="F400" s="1007"/>
      <c r="G400" s="1405"/>
      <c r="H400" s="1405"/>
      <c r="I400" s="1415">
        <f t="shared" si="127"/>
        <v>0</v>
      </c>
      <c r="J400" s="1405"/>
      <c r="K400" s="1405"/>
      <c r="L400" s="1405"/>
      <c r="M400" s="1415">
        <f t="shared" si="125"/>
        <v>0</v>
      </c>
      <c r="N400" s="1405"/>
      <c r="O400" s="1"/>
      <c r="P400" s="1"/>
      <c r="Q400" s="1"/>
      <c r="R400" s="1"/>
      <c r="S400" s="1"/>
      <c r="T400" s="1"/>
      <c r="U400" s="1"/>
      <c r="V400" s="1"/>
      <c r="W400" s="1"/>
      <c r="X400" s="1"/>
      <c r="Y400" s="1"/>
      <c r="Z400" s="1"/>
    </row>
    <row r="401" spans="1:26" s="920" customFormat="1" ht="15.75" customHeight="1">
      <c r="A401" s="918"/>
      <c r="B401" s="32" t="s">
        <v>148</v>
      </c>
      <c r="C401" s="32" t="s">
        <v>324</v>
      </c>
      <c r="D401" s="973" t="s">
        <v>318</v>
      </c>
      <c r="E401" s="918"/>
      <c r="F401" s="1007"/>
      <c r="G401" s="1405"/>
      <c r="H401" s="1405"/>
      <c r="I401" s="1415">
        <f t="shared" si="127"/>
        <v>0</v>
      </c>
      <c r="J401" s="1405"/>
      <c r="K401" s="1405"/>
      <c r="L401" s="1405"/>
      <c r="M401" s="1415">
        <f t="shared" si="125"/>
        <v>0</v>
      </c>
      <c r="N401" s="1405"/>
      <c r="O401" s="1"/>
      <c r="P401" s="1"/>
      <c r="Q401" s="1"/>
      <c r="R401" s="1"/>
      <c r="S401" s="1"/>
      <c r="T401" s="1"/>
      <c r="U401" s="1"/>
      <c r="V401" s="1"/>
      <c r="W401" s="1"/>
      <c r="X401" s="1"/>
      <c r="Y401" s="1"/>
      <c r="Z401" s="1"/>
    </row>
    <row r="402" spans="1:26" s="920" customFormat="1" ht="15.75" customHeight="1">
      <c r="A402" s="918"/>
      <c r="B402" s="32" t="s">
        <v>148</v>
      </c>
      <c r="C402" s="32" t="s">
        <v>324</v>
      </c>
      <c r="D402" s="973" t="s">
        <v>318</v>
      </c>
      <c r="E402" s="918"/>
      <c r="F402" s="1007"/>
      <c r="G402" s="1405"/>
      <c r="H402" s="1405"/>
      <c r="I402" s="1415">
        <f t="shared" si="127"/>
        <v>0</v>
      </c>
      <c r="J402" s="1405"/>
      <c r="K402" s="1405"/>
      <c r="L402" s="1405"/>
      <c r="M402" s="1415">
        <f t="shared" si="125"/>
        <v>0</v>
      </c>
      <c r="N402" s="1405"/>
      <c r="O402" s="1"/>
      <c r="P402" s="1"/>
      <c r="Q402" s="1"/>
      <c r="R402" s="1"/>
      <c r="S402" s="1"/>
      <c r="T402" s="1"/>
      <c r="U402" s="1"/>
      <c r="V402" s="1"/>
      <c r="W402" s="1"/>
      <c r="X402" s="1"/>
      <c r="Y402" s="1"/>
      <c r="Z402" s="1"/>
    </row>
    <row r="403" spans="1:26" ht="15.75" customHeight="1">
      <c r="A403" s="32"/>
      <c r="B403" s="32" t="s">
        <v>148</v>
      </c>
      <c r="C403" s="32" t="s">
        <v>324</v>
      </c>
      <c r="D403" s="973" t="s">
        <v>318</v>
      </c>
      <c r="E403" s="32"/>
      <c r="F403" s="1006"/>
      <c r="G403" s="1403"/>
      <c r="H403" s="1403"/>
      <c r="I403" s="1415">
        <f t="shared" si="126"/>
        <v>0</v>
      </c>
      <c r="J403" s="1403"/>
      <c r="K403" s="1403"/>
      <c r="L403" s="1403"/>
      <c r="M403" s="1415">
        <f t="shared" si="125"/>
        <v>0</v>
      </c>
      <c r="N403" s="1403"/>
      <c r="O403" s="1"/>
      <c r="P403" s="1"/>
      <c r="Q403" s="1"/>
      <c r="R403" s="1"/>
      <c r="S403" s="1"/>
      <c r="T403" s="1"/>
      <c r="U403" s="1"/>
      <c r="V403" s="1"/>
      <c r="W403" s="1"/>
      <c r="X403" s="1"/>
      <c r="Y403" s="1"/>
      <c r="Z403" s="1"/>
    </row>
    <row r="404" spans="1:26" s="1043" customFormat="1" ht="15.75" customHeight="1">
      <c r="A404" s="1008"/>
      <c r="B404" s="1008" t="s">
        <v>148</v>
      </c>
      <c r="C404" s="1008" t="s">
        <v>324</v>
      </c>
      <c r="D404" s="1008"/>
      <c r="E404" s="1008"/>
      <c r="F404" s="1008"/>
      <c r="G404" s="1406">
        <f t="shared" ref="G404:N404" si="128">SUM(G396:G403)</f>
        <v>0</v>
      </c>
      <c r="H404" s="1406">
        <f t="shared" si="128"/>
        <v>0</v>
      </c>
      <c r="I404" s="1406">
        <f>SUM(I396:I403)</f>
        <v>0</v>
      </c>
      <c r="J404" s="1406">
        <f t="shared" si="128"/>
        <v>0</v>
      </c>
      <c r="K404" s="1406">
        <f t="shared" si="128"/>
        <v>0</v>
      </c>
      <c r="L404" s="1406">
        <f t="shared" si="128"/>
        <v>0</v>
      </c>
      <c r="M404" s="1406">
        <f t="shared" si="128"/>
        <v>0</v>
      </c>
      <c r="N404" s="1406">
        <f t="shared" si="128"/>
        <v>0</v>
      </c>
      <c r="O404" s="1005"/>
      <c r="P404" s="1005"/>
      <c r="Q404" s="1005"/>
      <c r="R404" s="1005"/>
      <c r="S404" s="1005"/>
      <c r="T404" s="1005"/>
      <c r="U404" s="1005"/>
      <c r="V404" s="1005"/>
      <c r="W404" s="1005"/>
      <c r="X404" s="1005"/>
      <c r="Y404" s="1005"/>
      <c r="Z404" s="1005"/>
    </row>
    <row r="405" spans="1:26" ht="15.75" customHeight="1">
      <c r="A405" s="32"/>
      <c r="B405" s="32" t="s">
        <v>148</v>
      </c>
      <c r="C405" s="32" t="s">
        <v>328</v>
      </c>
      <c r="D405" s="32" t="s">
        <v>329</v>
      </c>
      <c r="E405" s="32"/>
      <c r="F405" s="1006"/>
      <c r="G405" s="1403"/>
      <c r="H405" s="1403"/>
      <c r="I405" s="1415">
        <f t="shared" ref="I405:I411" si="129">SUM(G405:H405)</f>
        <v>0</v>
      </c>
      <c r="J405" s="1403"/>
      <c r="K405" s="1403"/>
      <c r="L405" s="1403"/>
      <c r="M405" s="1415">
        <f t="shared" ref="M405:M411" si="130">SUM(K405:L405)</f>
        <v>0</v>
      </c>
      <c r="N405" s="1403"/>
      <c r="O405" s="1"/>
      <c r="P405" s="1"/>
      <c r="Q405" s="1"/>
      <c r="R405" s="1"/>
      <c r="S405" s="1"/>
      <c r="T405" s="1"/>
      <c r="U405" s="1"/>
      <c r="V405" s="1"/>
      <c r="W405" s="1"/>
      <c r="X405" s="1"/>
      <c r="Y405" s="1"/>
      <c r="Z405" s="1"/>
    </row>
    <row r="406" spans="1:26" s="920" customFormat="1" ht="15.75" customHeight="1">
      <c r="A406" s="918"/>
      <c r="B406" s="32" t="s">
        <v>148</v>
      </c>
      <c r="C406" s="32" t="s">
        <v>328</v>
      </c>
      <c r="D406" s="976" t="s">
        <v>318</v>
      </c>
      <c r="E406" s="918"/>
      <c r="F406" s="1007"/>
      <c r="G406" s="1405"/>
      <c r="H406" s="1405"/>
      <c r="I406" s="1415">
        <f t="shared" si="129"/>
        <v>0</v>
      </c>
      <c r="J406" s="1405"/>
      <c r="K406" s="1405"/>
      <c r="L406" s="1405"/>
      <c r="M406" s="1415">
        <f t="shared" si="130"/>
        <v>0</v>
      </c>
      <c r="N406" s="1405"/>
      <c r="O406" s="1"/>
      <c r="P406" s="1"/>
      <c r="Q406" s="1"/>
      <c r="R406" s="1"/>
      <c r="S406" s="1"/>
      <c r="T406" s="1"/>
      <c r="U406" s="1"/>
      <c r="V406" s="1"/>
      <c r="W406" s="1"/>
      <c r="X406" s="1"/>
      <c r="Y406" s="1"/>
      <c r="Z406" s="1"/>
    </row>
    <row r="407" spans="1:26" s="920" customFormat="1" ht="15.75" customHeight="1">
      <c r="A407" s="918"/>
      <c r="B407" s="32" t="s">
        <v>148</v>
      </c>
      <c r="C407" s="32" t="s">
        <v>328</v>
      </c>
      <c r="D407" s="976" t="s">
        <v>318</v>
      </c>
      <c r="E407" s="918"/>
      <c r="F407" s="1007"/>
      <c r="G407" s="1405"/>
      <c r="H407" s="1405"/>
      <c r="I407" s="1415">
        <f t="shared" si="129"/>
        <v>0</v>
      </c>
      <c r="J407" s="1405"/>
      <c r="K407" s="1405"/>
      <c r="L407" s="1405"/>
      <c r="M407" s="1415">
        <f t="shared" si="130"/>
        <v>0</v>
      </c>
      <c r="N407" s="1405"/>
      <c r="O407" s="1"/>
      <c r="P407" s="1"/>
      <c r="Q407" s="1"/>
      <c r="R407" s="1"/>
      <c r="S407" s="1"/>
      <c r="T407" s="1"/>
      <c r="U407" s="1"/>
      <c r="V407" s="1"/>
      <c r="W407" s="1"/>
      <c r="X407" s="1"/>
      <c r="Y407" s="1"/>
      <c r="Z407" s="1"/>
    </row>
    <row r="408" spans="1:26" s="920" customFormat="1" ht="15.75" customHeight="1">
      <c r="A408" s="918"/>
      <c r="B408" s="32" t="s">
        <v>148</v>
      </c>
      <c r="C408" s="32" t="s">
        <v>328</v>
      </c>
      <c r="D408" s="976" t="s">
        <v>318</v>
      </c>
      <c r="E408" s="918"/>
      <c r="F408" s="1007"/>
      <c r="G408" s="1405"/>
      <c r="H408" s="1405"/>
      <c r="I408" s="1415">
        <f t="shared" si="129"/>
        <v>0</v>
      </c>
      <c r="J408" s="1405"/>
      <c r="K408" s="1405"/>
      <c r="L408" s="1405"/>
      <c r="M408" s="1415">
        <f t="shared" si="130"/>
        <v>0</v>
      </c>
      <c r="N408" s="1405"/>
      <c r="O408" s="1"/>
      <c r="P408" s="1"/>
      <c r="Q408" s="1"/>
      <c r="R408" s="1"/>
      <c r="S408" s="1"/>
      <c r="T408" s="1"/>
      <c r="U408" s="1"/>
      <c r="V408" s="1"/>
      <c r="W408" s="1"/>
      <c r="X408" s="1"/>
      <c r="Y408" s="1"/>
      <c r="Z408" s="1"/>
    </row>
    <row r="409" spans="1:26" s="920" customFormat="1" ht="15.75" customHeight="1">
      <c r="A409" s="918"/>
      <c r="B409" s="32" t="s">
        <v>148</v>
      </c>
      <c r="C409" s="32" t="s">
        <v>328</v>
      </c>
      <c r="D409" s="976" t="s">
        <v>318</v>
      </c>
      <c r="E409" s="918"/>
      <c r="F409" s="1007"/>
      <c r="G409" s="1405"/>
      <c r="H409" s="1405"/>
      <c r="I409" s="1415">
        <f t="shared" si="129"/>
        <v>0</v>
      </c>
      <c r="J409" s="1405"/>
      <c r="K409" s="1405"/>
      <c r="L409" s="1405"/>
      <c r="M409" s="1415">
        <f t="shared" si="130"/>
        <v>0</v>
      </c>
      <c r="N409" s="1405"/>
      <c r="O409" s="1"/>
      <c r="P409" s="1"/>
      <c r="Q409" s="1"/>
      <c r="R409" s="1"/>
      <c r="S409" s="1"/>
      <c r="T409" s="1"/>
      <c r="U409" s="1"/>
      <c r="V409" s="1"/>
      <c r="W409" s="1"/>
      <c r="X409" s="1"/>
      <c r="Y409" s="1"/>
      <c r="Z409" s="1"/>
    </row>
    <row r="410" spans="1:26" s="920" customFormat="1" ht="15.75" customHeight="1">
      <c r="A410" s="918"/>
      <c r="B410" s="32" t="s">
        <v>148</v>
      </c>
      <c r="C410" s="32" t="s">
        <v>328</v>
      </c>
      <c r="D410" s="976" t="s">
        <v>318</v>
      </c>
      <c r="E410" s="918"/>
      <c r="F410" s="1007"/>
      <c r="G410" s="1405"/>
      <c r="H410" s="1405"/>
      <c r="I410" s="1415">
        <f t="shared" si="129"/>
        <v>0</v>
      </c>
      <c r="J410" s="1405"/>
      <c r="K410" s="1405"/>
      <c r="L410" s="1405"/>
      <c r="M410" s="1415">
        <f t="shared" si="130"/>
        <v>0</v>
      </c>
      <c r="N410" s="1405"/>
      <c r="O410" s="1"/>
      <c r="P410" s="1"/>
      <c r="Q410" s="1"/>
      <c r="R410" s="1"/>
      <c r="S410" s="1"/>
      <c r="T410" s="1"/>
      <c r="U410" s="1"/>
      <c r="V410" s="1"/>
      <c r="W410" s="1"/>
      <c r="X410" s="1"/>
      <c r="Y410" s="1"/>
      <c r="Z410" s="1"/>
    </row>
    <row r="411" spans="1:26" ht="15.75" customHeight="1">
      <c r="A411" s="32"/>
      <c r="B411" s="32" t="s">
        <v>148</v>
      </c>
      <c r="C411" s="32" t="s">
        <v>328</v>
      </c>
      <c r="D411" s="976" t="s">
        <v>318</v>
      </c>
      <c r="E411" s="32"/>
      <c r="F411" s="1006"/>
      <c r="G411" s="1403"/>
      <c r="H411" s="1403"/>
      <c r="I411" s="1415">
        <f t="shared" si="129"/>
        <v>0</v>
      </c>
      <c r="J411" s="1403"/>
      <c r="K411" s="1403"/>
      <c r="L411" s="1403"/>
      <c r="M411" s="1415">
        <f t="shared" si="130"/>
        <v>0</v>
      </c>
      <c r="N411" s="1403"/>
      <c r="O411" s="1"/>
      <c r="P411" s="1"/>
      <c r="Q411" s="1"/>
      <c r="R411" s="1"/>
      <c r="S411" s="1"/>
      <c r="T411" s="1"/>
      <c r="U411" s="1"/>
      <c r="V411" s="1"/>
      <c r="W411" s="1"/>
      <c r="X411" s="1"/>
      <c r="Y411" s="1"/>
      <c r="Z411" s="1"/>
    </row>
    <row r="412" spans="1:26" s="1043" customFormat="1" ht="15.75" customHeight="1">
      <c r="A412" s="1008"/>
      <c r="B412" s="1008" t="s">
        <v>148</v>
      </c>
      <c r="C412" s="1008" t="s">
        <v>328</v>
      </c>
      <c r="D412" s="1008"/>
      <c r="E412" s="1008"/>
      <c r="F412" s="1008"/>
      <c r="G412" s="1406">
        <f>SUM(G405:G411)</f>
        <v>0</v>
      </c>
      <c r="H412" s="1406">
        <f t="shared" ref="H412:N412" si="131">SUM(H405:H411)</f>
        <v>0</v>
      </c>
      <c r="I412" s="1406">
        <f>SUM(I405:I411)</f>
        <v>0</v>
      </c>
      <c r="J412" s="1406">
        <f t="shared" si="131"/>
        <v>0</v>
      </c>
      <c r="K412" s="1406">
        <f t="shared" si="131"/>
        <v>0</v>
      </c>
      <c r="L412" s="1406">
        <f t="shared" si="131"/>
        <v>0</v>
      </c>
      <c r="M412" s="1406">
        <f t="shared" si="131"/>
        <v>0</v>
      </c>
      <c r="N412" s="1406">
        <f t="shared" si="131"/>
        <v>0</v>
      </c>
      <c r="O412" s="1005"/>
      <c r="P412" s="1005"/>
      <c r="Q412" s="1005"/>
      <c r="R412" s="1005"/>
      <c r="S412" s="1005"/>
      <c r="T412" s="1005"/>
      <c r="U412" s="1005"/>
      <c r="V412" s="1005"/>
      <c r="W412" s="1005"/>
      <c r="X412" s="1005"/>
      <c r="Y412" s="1005"/>
      <c r="Z412" s="1005"/>
    </row>
    <row r="413" spans="1:26" ht="15.75" customHeight="1">
      <c r="A413" s="40"/>
      <c r="B413" s="36" t="s">
        <v>148</v>
      </c>
      <c r="C413" s="36" t="s">
        <v>398</v>
      </c>
      <c r="D413" s="40"/>
      <c r="E413" s="40"/>
      <c r="F413" s="1015"/>
      <c r="G413" s="1411"/>
      <c r="H413" s="1411"/>
      <c r="I413" s="1460">
        <f>SUM(G413:H413)</f>
        <v>0</v>
      </c>
      <c r="J413" s="1411"/>
      <c r="K413" s="1411"/>
      <c r="L413" s="1411"/>
      <c r="M413" s="1460">
        <f t="shared" ref="M413:M414" si="132">SUM(K413:L413)</f>
        <v>0</v>
      </c>
      <c r="N413" s="1411"/>
      <c r="O413" s="1"/>
      <c r="P413" s="1"/>
      <c r="Q413" s="1"/>
      <c r="R413" s="1"/>
      <c r="S413" s="1"/>
      <c r="T413" s="1"/>
      <c r="U413" s="1"/>
      <c r="V413" s="1"/>
      <c r="W413" s="1"/>
      <c r="X413" s="1"/>
      <c r="Y413" s="1"/>
      <c r="Z413" s="1"/>
    </row>
    <row r="414" spans="1:26" s="1043" customFormat="1" ht="15.75" customHeight="1">
      <c r="A414" s="1016"/>
      <c r="B414" s="1018" t="s">
        <v>399</v>
      </c>
      <c r="C414" s="1016"/>
      <c r="D414" s="1016"/>
      <c r="E414" s="1016"/>
      <c r="F414" s="1016"/>
      <c r="G414" s="1438">
        <f>G381+G387+G394+G395+G404+G412+G413</f>
        <v>0</v>
      </c>
      <c r="H414" s="1438">
        <f>H381+H387+H394+H395+H404+H412+H413</f>
        <v>0</v>
      </c>
      <c r="I414" s="1433">
        <f>SUM(G414:H414)</f>
        <v>0</v>
      </c>
      <c r="J414" s="1438">
        <f>J381+J387+J394+J395+J404+J412+J413</f>
        <v>0</v>
      </c>
      <c r="K414" s="1438">
        <f>K381+K387+K394+K395+K404+K412+K413</f>
        <v>0</v>
      </c>
      <c r="L414" s="1438">
        <f>L381+L387+L394+L395+L404+L412+L413</f>
        <v>0</v>
      </c>
      <c r="M414" s="1433">
        <f t="shared" si="132"/>
        <v>0</v>
      </c>
      <c r="N414" s="1438">
        <f>N381+N387+N394+N395+N404+N412+N413</f>
        <v>0</v>
      </c>
      <c r="O414" s="1003"/>
      <c r="P414" s="1003"/>
      <c r="Q414" s="1003"/>
      <c r="R414" s="1003"/>
      <c r="S414" s="1003"/>
      <c r="T414" s="1003"/>
      <c r="U414" s="1003"/>
      <c r="V414" s="1003"/>
      <c r="W414" s="1003"/>
      <c r="X414" s="1003"/>
      <c r="Y414" s="1003"/>
      <c r="Z414" s="1003"/>
    </row>
    <row r="415" spans="1:26" s="1043" customFormat="1" ht="15.75" customHeight="1">
      <c r="A415" s="1003"/>
      <c r="B415" s="1003"/>
      <c r="C415" s="1003"/>
      <c r="D415" s="1003"/>
      <c r="E415" s="1003"/>
      <c r="F415" s="1003"/>
      <c r="G415" s="1413"/>
      <c r="H415" s="1413"/>
      <c r="I415" s="1413"/>
      <c r="J415" s="1413"/>
      <c r="K415" s="1413"/>
      <c r="L415" s="1413"/>
      <c r="M415" s="1413"/>
      <c r="N415" s="1413"/>
      <c r="O415" s="1003"/>
      <c r="P415" s="1003"/>
      <c r="Q415" s="1003"/>
      <c r="R415" s="1003"/>
      <c r="S415" s="1003"/>
      <c r="T415" s="1003"/>
      <c r="U415" s="1003"/>
      <c r="V415" s="1003"/>
      <c r="W415" s="1003"/>
      <c r="X415" s="1003"/>
      <c r="Y415" s="1003"/>
      <c r="Z415" s="1003"/>
    </row>
    <row r="416" spans="1:26" ht="15.75" customHeight="1">
      <c r="A416" s="32"/>
      <c r="B416" s="32" t="s">
        <v>150</v>
      </c>
      <c r="C416" s="32" t="s">
        <v>332</v>
      </c>
      <c r="D416" s="32" t="s">
        <v>333</v>
      </c>
      <c r="E416" s="32"/>
      <c r="F416" s="1006"/>
      <c r="G416" s="1403"/>
      <c r="H416" s="1403"/>
      <c r="I416" s="1415">
        <f t="shared" ref="I416:I424" si="133">SUM(G416:H416)</f>
        <v>0</v>
      </c>
      <c r="J416" s="1403"/>
      <c r="K416" s="1403"/>
      <c r="L416" s="1403"/>
      <c r="M416" s="1415">
        <f t="shared" ref="M416:M424" si="134">SUM(K416:L416)</f>
        <v>0</v>
      </c>
      <c r="N416" s="1403"/>
      <c r="O416" s="1"/>
      <c r="P416" s="1"/>
      <c r="Q416" s="1"/>
      <c r="R416" s="1"/>
      <c r="S416" s="1"/>
      <c r="T416" s="1"/>
      <c r="U416" s="1"/>
      <c r="V416" s="1"/>
      <c r="W416" s="1"/>
      <c r="X416" s="1"/>
      <c r="Y416" s="1"/>
      <c r="Z416" s="1"/>
    </row>
    <row r="417" spans="1:26" ht="15.75" customHeight="1">
      <c r="A417" s="32"/>
      <c r="B417" s="32" t="s">
        <v>150</v>
      </c>
      <c r="C417" s="32" t="s">
        <v>332</v>
      </c>
      <c r="D417" s="32" t="s">
        <v>334</v>
      </c>
      <c r="E417" s="32"/>
      <c r="F417" s="1006"/>
      <c r="G417" s="1403"/>
      <c r="H417" s="1403"/>
      <c r="I417" s="1415">
        <f t="shared" si="133"/>
        <v>0</v>
      </c>
      <c r="J417" s="1403"/>
      <c r="K417" s="1403"/>
      <c r="L417" s="1403"/>
      <c r="M417" s="1415">
        <f t="shared" si="134"/>
        <v>0</v>
      </c>
      <c r="N417" s="1403"/>
      <c r="O417" s="1"/>
      <c r="P417" s="1"/>
      <c r="Q417" s="1"/>
      <c r="R417" s="1"/>
      <c r="S417" s="1"/>
      <c r="T417" s="1"/>
      <c r="U417" s="1"/>
      <c r="V417" s="1"/>
      <c r="W417" s="1"/>
      <c r="X417" s="1"/>
      <c r="Y417" s="1"/>
      <c r="Z417" s="1"/>
    </row>
    <row r="418" spans="1:26" ht="15.75" customHeight="1">
      <c r="A418" s="32"/>
      <c r="B418" s="32" t="s">
        <v>150</v>
      </c>
      <c r="C418" s="32" t="s">
        <v>332</v>
      </c>
      <c r="D418" s="32" t="s">
        <v>335</v>
      </c>
      <c r="E418" s="32"/>
      <c r="F418" s="1006"/>
      <c r="G418" s="1403"/>
      <c r="H418" s="1403"/>
      <c r="I418" s="1415">
        <f t="shared" si="133"/>
        <v>0</v>
      </c>
      <c r="J418" s="1403"/>
      <c r="K418" s="1403"/>
      <c r="L418" s="1403"/>
      <c r="M418" s="1415">
        <f t="shared" si="134"/>
        <v>0</v>
      </c>
      <c r="N418" s="1403"/>
      <c r="O418" s="1"/>
      <c r="P418" s="1"/>
      <c r="Q418" s="1"/>
      <c r="R418" s="1"/>
      <c r="S418" s="1" t="s">
        <v>336</v>
      </c>
      <c r="T418" s="1"/>
      <c r="U418" s="1"/>
      <c r="V418" s="1"/>
      <c r="W418" s="1"/>
      <c r="X418" s="1"/>
      <c r="Y418" s="1"/>
      <c r="Z418" s="1"/>
    </row>
    <row r="419" spans="1:26" s="920" customFormat="1" ht="15.75" customHeight="1">
      <c r="A419" s="918"/>
      <c r="B419" s="32" t="s">
        <v>150</v>
      </c>
      <c r="C419" s="32" t="s">
        <v>332</v>
      </c>
      <c r="D419" s="32" t="s">
        <v>2721</v>
      </c>
      <c r="E419" s="918"/>
      <c r="F419" s="1007"/>
      <c r="G419" s="1405"/>
      <c r="H419" s="1405"/>
      <c r="I419" s="1415">
        <f t="shared" si="133"/>
        <v>0</v>
      </c>
      <c r="J419" s="1405"/>
      <c r="K419" s="1405"/>
      <c r="L419" s="1405"/>
      <c r="M419" s="1415">
        <f t="shared" si="134"/>
        <v>0</v>
      </c>
      <c r="N419" s="1405"/>
      <c r="O419" s="1"/>
      <c r="P419" s="1"/>
      <c r="Q419" s="1"/>
      <c r="R419" s="1"/>
      <c r="S419" s="1" t="s">
        <v>337</v>
      </c>
      <c r="T419" s="1"/>
      <c r="U419" s="1"/>
      <c r="V419" s="1"/>
      <c r="W419" s="1"/>
      <c r="X419" s="1"/>
      <c r="Y419" s="1"/>
      <c r="Z419" s="1"/>
    </row>
    <row r="420" spans="1:26" s="920" customFormat="1" ht="45.75" customHeight="1">
      <c r="A420" s="918"/>
      <c r="B420" s="32" t="s">
        <v>150</v>
      </c>
      <c r="C420" s="32" t="s">
        <v>332</v>
      </c>
      <c r="D420" s="33" t="s">
        <v>338</v>
      </c>
      <c r="E420" s="918"/>
      <c r="F420" s="1007"/>
      <c r="G420" s="1405"/>
      <c r="H420" s="1405"/>
      <c r="I420" s="1415">
        <f t="shared" si="133"/>
        <v>0</v>
      </c>
      <c r="J420" s="1405"/>
      <c r="K420" s="1405"/>
      <c r="L420" s="1405"/>
      <c r="M420" s="1415">
        <f t="shared" si="134"/>
        <v>0</v>
      </c>
      <c r="N420" s="1405"/>
      <c r="O420" s="1"/>
      <c r="P420" s="1"/>
      <c r="Q420" s="1"/>
      <c r="R420" s="1"/>
      <c r="S420" s="1" t="s">
        <v>339</v>
      </c>
      <c r="T420" s="1"/>
      <c r="U420" s="1"/>
      <c r="V420" s="1"/>
      <c r="W420" s="1"/>
      <c r="X420" s="1"/>
      <c r="Y420" s="1"/>
      <c r="Z420" s="1"/>
    </row>
    <row r="421" spans="1:26" s="920" customFormat="1" ht="15.75" customHeight="1">
      <c r="A421" s="918"/>
      <c r="B421" s="32" t="s">
        <v>150</v>
      </c>
      <c r="C421" s="32" t="s">
        <v>332</v>
      </c>
      <c r="D421" s="984" t="s">
        <v>318</v>
      </c>
      <c r="E421" s="918"/>
      <c r="F421" s="1007"/>
      <c r="G421" s="1405"/>
      <c r="H421" s="1405"/>
      <c r="I421" s="1415">
        <f t="shared" si="133"/>
        <v>0</v>
      </c>
      <c r="J421" s="1405"/>
      <c r="K421" s="1405"/>
      <c r="L421" s="1405"/>
      <c r="M421" s="1415">
        <f t="shared" si="134"/>
        <v>0</v>
      </c>
      <c r="N421" s="1405"/>
      <c r="O421" s="1"/>
      <c r="P421" s="1"/>
      <c r="Q421" s="1"/>
      <c r="R421" s="1"/>
      <c r="S421" s="1"/>
      <c r="T421" s="1"/>
      <c r="U421" s="1"/>
      <c r="V421" s="1"/>
      <c r="W421" s="1"/>
      <c r="X421" s="1"/>
      <c r="Y421" s="1"/>
      <c r="Z421" s="1"/>
    </row>
    <row r="422" spans="1:26" ht="15.75" customHeight="1">
      <c r="A422" s="32"/>
      <c r="B422" s="32" t="s">
        <v>150</v>
      </c>
      <c r="C422" s="32" t="s">
        <v>332</v>
      </c>
      <c r="D422" s="984" t="s">
        <v>318</v>
      </c>
      <c r="E422" s="32"/>
      <c r="F422" s="1006"/>
      <c r="G422" s="1403"/>
      <c r="H422" s="1403"/>
      <c r="I422" s="1415">
        <f t="shared" si="133"/>
        <v>0</v>
      </c>
      <c r="J422" s="1403"/>
      <c r="K422" s="1403"/>
      <c r="L422" s="1403"/>
      <c r="M422" s="1415">
        <f t="shared" si="134"/>
        <v>0</v>
      </c>
      <c r="N422" s="1403"/>
      <c r="O422" s="1"/>
      <c r="P422" s="1"/>
      <c r="Q422" s="1"/>
      <c r="R422" s="1"/>
      <c r="S422" s="1"/>
      <c r="T422" s="1"/>
      <c r="U422" s="1"/>
      <c r="V422" s="1"/>
      <c r="W422" s="1"/>
      <c r="X422" s="1"/>
      <c r="Y422" s="1"/>
      <c r="Z422" s="1"/>
    </row>
    <row r="423" spans="1:26">
      <c r="A423" s="32"/>
      <c r="B423" s="32" t="s">
        <v>150</v>
      </c>
      <c r="C423" s="32" t="s">
        <v>332</v>
      </c>
      <c r="D423" s="984" t="s">
        <v>318</v>
      </c>
      <c r="E423" s="33"/>
      <c r="F423" s="1006"/>
      <c r="G423" s="1403"/>
      <c r="H423" s="1403"/>
      <c r="I423" s="1415">
        <f t="shared" si="133"/>
        <v>0</v>
      </c>
      <c r="J423" s="1403"/>
      <c r="K423" s="1403"/>
      <c r="L423" s="1403"/>
      <c r="M423" s="1415">
        <f t="shared" si="134"/>
        <v>0</v>
      </c>
      <c r="N423" s="1403"/>
      <c r="O423" s="1"/>
      <c r="P423" s="1"/>
      <c r="Q423" s="1"/>
      <c r="R423" s="1"/>
      <c r="S423" s="1"/>
      <c r="T423" s="1"/>
      <c r="U423" s="1"/>
      <c r="V423" s="1"/>
      <c r="W423" s="1"/>
      <c r="X423" s="1"/>
      <c r="Y423" s="1"/>
      <c r="Z423" s="1"/>
    </row>
    <row r="424" spans="1:26" ht="15.75" customHeight="1">
      <c r="A424" s="32"/>
      <c r="B424" s="32" t="s">
        <v>150</v>
      </c>
      <c r="C424" s="32" t="s">
        <v>332</v>
      </c>
      <c r="D424" s="984" t="s">
        <v>318</v>
      </c>
      <c r="E424" s="45"/>
      <c r="F424" s="1006"/>
      <c r="G424" s="1403"/>
      <c r="H424" s="1403"/>
      <c r="I424" s="1415">
        <f t="shared" si="133"/>
        <v>0</v>
      </c>
      <c r="J424" s="1403"/>
      <c r="K424" s="1403"/>
      <c r="L424" s="1403"/>
      <c r="M424" s="1415">
        <f t="shared" si="134"/>
        <v>0</v>
      </c>
      <c r="N424" s="1403"/>
      <c r="O424" s="1"/>
      <c r="P424" s="1"/>
      <c r="Q424" s="1"/>
      <c r="R424" s="1"/>
      <c r="S424" s="1"/>
      <c r="T424" s="1"/>
      <c r="U424" s="1"/>
      <c r="V424" s="1"/>
      <c r="W424" s="1"/>
      <c r="X424" s="1"/>
      <c r="Y424" s="1"/>
      <c r="Z424" s="1"/>
    </row>
    <row r="425" spans="1:26" s="1043" customFormat="1" ht="15.75" customHeight="1">
      <c r="A425" s="1008"/>
      <c r="B425" s="1008" t="s">
        <v>150</v>
      </c>
      <c r="C425" s="1008" t="s">
        <v>332</v>
      </c>
      <c r="D425" s="1020"/>
      <c r="E425" s="1020"/>
      <c r="F425" s="1008"/>
      <c r="G425" s="1406">
        <f t="shared" ref="G425:N425" si="135">SUM(G416:G424)</f>
        <v>0</v>
      </c>
      <c r="H425" s="1406">
        <f t="shared" si="135"/>
        <v>0</v>
      </c>
      <c r="I425" s="1406">
        <f t="shared" si="135"/>
        <v>0</v>
      </c>
      <c r="J425" s="1406">
        <f t="shared" si="135"/>
        <v>0</v>
      </c>
      <c r="K425" s="1406">
        <f t="shared" si="135"/>
        <v>0</v>
      </c>
      <c r="L425" s="1406">
        <f t="shared" si="135"/>
        <v>0</v>
      </c>
      <c r="M425" s="1406">
        <f t="shared" si="135"/>
        <v>0</v>
      </c>
      <c r="N425" s="1406">
        <f t="shared" si="135"/>
        <v>0</v>
      </c>
      <c r="O425" s="1005"/>
      <c r="P425" s="1005"/>
      <c r="Q425" s="1005"/>
      <c r="R425" s="1005"/>
      <c r="S425" s="1005"/>
      <c r="T425" s="1005"/>
      <c r="U425" s="1005"/>
      <c r="V425" s="1005"/>
      <c r="W425" s="1005"/>
      <c r="X425" s="1005"/>
      <c r="Y425" s="1005"/>
      <c r="Z425" s="1005"/>
    </row>
    <row r="426" spans="1:26" ht="15.75" customHeight="1">
      <c r="A426" s="36"/>
      <c r="B426" s="36" t="s">
        <v>150</v>
      </c>
      <c r="C426" s="36" t="s">
        <v>332</v>
      </c>
      <c r="D426" s="56" t="s">
        <v>400</v>
      </c>
      <c r="E426" s="56"/>
      <c r="F426" s="1010"/>
      <c r="G426" s="1429"/>
      <c r="H426" s="1429"/>
      <c r="I426" s="1428">
        <f t="shared" ref="I426:I435" si="136">SUM(G426:H426)</f>
        <v>0</v>
      </c>
      <c r="J426" s="1429"/>
      <c r="K426" s="1429"/>
      <c r="L426" s="1429"/>
      <c r="M426" s="1428">
        <f t="shared" ref="M426:M435" si="137">SUM(K426:L426)</f>
        <v>0</v>
      </c>
      <c r="N426" s="1429"/>
      <c r="O426" s="6"/>
      <c r="P426" s="6"/>
      <c r="Q426" s="6"/>
      <c r="R426" s="6"/>
      <c r="S426" s="6"/>
      <c r="T426" s="6"/>
      <c r="U426" s="6"/>
      <c r="V426" s="6"/>
      <c r="W426" s="6"/>
      <c r="X426" s="6"/>
      <c r="Y426" s="6"/>
      <c r="Z426" s="6"/>
    </row>
    <row r="427" spans="1:26" ht="15.75" customHeight="1">
      <c r="A427" s="57"/>
      <c r="B427" s="57" t="s">
        <v>150</v>
      </c>
      <c r="C427" s="57" t="s">
        <v>341</v>
      </c>
      <c r="D427" s="58" t="s">
        <v>342</v>
      </c>
      <c r="E427" s="58"/>
      <c r="F427" s="1028"/>
      <c r="G427" s="1461"/>
      <c r="H427" s="1461"/>
      <c r="I427" s="1462">
        <f t="shared" si="136"/>
        <v>0</v>
      </c>
      <c r="J427" s="1461"/>
      <c r="K427" s="1461"/>
      <c r="L427" s="1461"/>
      <c r="M427" s="1462">
        <f t="shared" si="137"/>
        <v>0</v>
      </c>
      <c r="N427" s="1461"/>
      <c r="O427" s="25"/>
      <c r="P427" s="25"/>
      <c r="Q427" s="25"/>
      <c r="R427" s="25"/>
      <c r="S427" s="46"/>
      <c r="T427" s="25"/>
      <c r="U427" s="25"/>
      <c r="V427" s="25"/>
      <c r="W427" s="25"/>
      <c r="X427" s="25"/>
      <c r="Y427" s="25"/>
      <c r="Z427" s="25"/>
    </row>
    <row r="428" spans="1:26" s="920" customFormat="1" ht="15.75" customHeight="1">
      <c r="A428" s="940"/>
      <c r="B428" s="59" t="s">
        <v>150</v>
      </c>
      <c r="C428" s="57" t="s">
        <v>341</v>
      </c>
      <c r="D428" s="59" t="s">
        <v>334</v>
      </c>
      <c r="E428" s="941"/>
      <c r="F428" s="1029"/>
      <c r="G428" s="1463"/>
      <c r="H428" s="1463"/>
      <c r="I428" s="1462">
        <f t="shared" si="136"/>
        <v>0</v>
      </c>
      <c r="J428" s="1463"/>
      <c r="K428" s="1463"/>
      <c r="L428" s="1463"/>
      <c r="M428" s="1462">
        <f t="shared" si="137"/>
        <v>0</v>
      </c>
      <c r="N428" s="1463"/>
      <c r="O428" s="25"/>
      <c r="P428" s="25"/>
      <c r="Q428" s="25"/>
      <c r="R428" s="25"/>
      <c r="S428" s="46"/>
      <c r="T428" s="25"/>
      <c r="U428" s="25"/>
      <c r="V428" s="25"/>
      <c r="W428" s="25"/>
      <c r="X428" s="25"/>
      <c r="Y428" s="25"/>
      <c r="Z428" s="25"/>
    </row>
    <row r="429" spans="1:26" s="920" customFormat="1" ht="15.75" customHeight="1">
      <c r="A429" s="940"/>
      <c r="B429" s="59" t="s">
        <v>150</v>
      </c>
      <c r="C429" s="57" t="s">
        <v>341</v>
      </c>
      <c r="D429" s="59" t="s">
        <v>343</v>
      </c>
      <c r="E429" s="941"/>
      <c r="F429" s="1029"/>
      <c r="G429" s="1463"/>
      <c r="H429" s="1463"/>
      <c r="I429" s="1462">
        <f t="shared" si="136"/>
        <v>0</v>
      </c>
      <c r="J429" s="1463"/>
      <c r="K429" s="1463"/>
      <c r="L429" s="1463"/>
      <c r="M429" s="1462">
        <f t="shared" si="137"/>
        <v>0</v>
      </c>
      <c r="N429" s="1463"/>
      <c r="O429" s="25"/>
      <c r="P429" s="25"/>
      <c r="Q429" s="25"/>
      <c r="R429" s="25"/>
      <c r="S429" s="46"/>
      <c r="T429" s="25"/>
      <c r="U429" s="25"/>
      <c r="V429" s="25"/>
      <c r="W429" s="25"/>
      <c r="X429" s="25"/>
      <c r="Y429" s="25"/>
      <c r="Z429" s="25"/>
    </row>
    <row r="430" spans="1:26" s="920" customFormat="1" ht="15.75" customHeight="1">
      <c r="A430" s="940"/>
      <c r="B430" s="59" t="s">
        <v>150</v>
      </c>
      <c r="C430" s="57" t="s">
        <v>341</v>
      </c>
      <c r="D430" s="59" t="s">
        <v>344</v>
      </c>
      <c r="E430" s="941"/>
      <c r="F430" s="1029"/>
      <c r="G430" s="1463"/>
      <c r="H430" s="1463"/>
      <c r="I430" s="1462">
        <f t="shared" si="136"/>
        <v>0</v>
      </c>
      <c r="J430" s="1463"/>
      <c r="K430" s="1463"/>
      <c r="L430" s="1463"/>
      <c r="M430" s="1462">
        <f t="shared" si="137"/>
        <v>0</v>
      </c>
      <c r="N430" s="1463"/>
      <c r="O430" s="25"/>
      <c r="P430" s="25"/>
      <c r="Q430" s="25"/>
      <c r="R430" s="25"/>
      <c r="S430" s="1" t="s">
        <v>336</v>
      </c>
      <c r="T430" s="25"/>
      <c r="U430" s="25"/>
      <c r="V430" s="25"/>
      <c r="W430" s="25"/>
      <c r="X430" s="25"/>
      <c r="Y430" s="25"/>
      <c r="Z430" s="25"/>
    </row>
    <row r="431" spans="1:26" s="920" customFormat="1" ht="15.75" customHeight="1">
      <c r="A431" s="940"/>
      <c r="B431" s="59" t="s">
        <v>150</v>
      </c>
      <c r="C431" s="57" t="s">
        <v>341</v>
      </c>
      <c r="D431" s="58" t="s">
        <v>338</v>
      </c>
      <c r="E431" s="941"/>
      <c r="F431" s="1029"/>
      <c r="G431" s="1463"/>
      <c r="H431" s="1463"/>
      <c r="I431" s="1462">
        <f t="shared" si="136"/>
        <v>0</v>
      </c>
      <c r="J431" s="1463"/>
      <c r="K431" s="1463"/>
      <c r="L431" s="1463"/>
      <c r="M431" s="1462">
        <f t="shared" si="137"/>
        <v>0</v>
      </c>
      <c r="N431" s="1463"/>
      <c r="O431" s="25"/>
      <c r="P431" s="25"/>
      <c r="Q431" s="25"/>
      <c r="R431" s="25"/>
      <c r="S431" s="1" t="s">
        <v>339</v>
      </c>
      <c r="T431" s="25"/>
      <c r="U431" s="25"/>
      <c r="V431" s="25"/>
      <c r="W431" s="25"/>
      <c r="X431" s="25"/>
      <c r="Y431" s="25"/>
      <c r="Z431" s="25"/>
    </row>
    <row r="432" spans="1:26" ht="15.75" customHeight="1">
      <c r="A432" s="59"/>
      <c r="B432" s="59" t="s">
        <v>150</v>
      </c>
      <c r="C432" s="57" t="s">
        <v>341</v>
      </c>
      <c r="D432" s="984" t="s">
        <v>318</v>
      </c>
      <c r="E432" s="59"/>
      <c r="F432" s="1030"/>
      <c r="G432" s="1464"/>
      <c r="H432" s="1464"/>
      <c r="I432" s="1462">
        <f t="shared" si="136"/>
        <v>0</v>
      </c>
      <c r="J432" s="1464"/>
      <c r="K432" s="1464"/>
      <c r="L432" s="1464"/>
      <c r="M432" s="1462">
        <f t="shared" si="137"/>
        <v>0</v>
      </c>
      <c r="N432" s="1464"/>
      <c r="O432" s="1"/>
      <c r="P432" s="1"/>
      <c r="Q432" s="1"/>
      <c r="R432" s="1"/>
      <c r="S432" s="1"/>
      <c r="T432" s="1"/>
      <c r="U432" s="1"/>
      <c r="V432" s="1"/>
      <c r="W432" s="1"/>
      <c r="X432" s="1"/>
      <c r="Y432" s="1"/>
      <c r="Z432" s="1"/>
    </row>
    <row r="433" spans="1:26" ht="15.75" customHeight="1">
      <c r="A433" s="59"/>
      <c r="B433" s="59" t="s">
        <v>150</v>
      </c>
      <c r="C433" s="57" t="s">
        <v>341</v>
      </c>
      <c r="D433" s="984" t="s">
        <v>318</v>
      </c>
      <c r="E433" s="59"/>
      <c r="F433" s="1030"/>
      <c r="G433" s="1464"/>
      <c r="H433" s="1464"/>
      <c r="I433" s="1462">
        <f t="shared" si="136"/>
        <v>0</v>
      </c>
      <c r="J433" s="1464"/>
      <c r="K433" s="1464"/>
      <c r="L433" s="1464"/>
      <c r="M433" s="1462">
        <f t="shared" si="137"/>
        <v>0</v>
      </c>
      <c r="N433" s="1464"/>
      <c r="O433" s="1"/>
      <c r="P433" s="1"/>
      <c r="Q433" s="1"/>
      <c r="R433" s="1"/>
      <c r="S433" s="1"/>
      <c r="T433" s="1"/>
      <c r="U433" s="1"/>
      <c r="V433" s="1"/>
      <c r="W433" s="1"/>
      <c r="X433" s="1"/>
      <c r="Y433" s="1"/>
      <c r="Z433" s="1"/>
    </row>
    <row r="434" spans="1:26" ht="15.75" customHeight="1">
      <c r="A434" s="59"/>
      <c r="B434" s="59" t="s">
        <v>150</v>
      </c>
      <c r="C434" s="57" t="s">
        <v>341</v>
      </c>
      <c r="D434" s="984" t="s">
        <v>318</v>
      </c>
      <c r="E434" s="58"/>
      <c r="F434" s="1030"/>
      <c r="G434" s="1464"/>
      <c r="H434" s="1464"/>
      <c r="I434" s="1462">
        <f t="shared" si="136"/>
        <v>0</v>
      </c>
      <c r="J434" s="1464"/>
      <c r="K434" s="1464"/>
      <c r="L434" s="1464"/>
      <c r="M434" s="1462">
        <f t="shared" si="137"/>
        <v>0</v>
      </c>
      <c r="N434" s="1464"/>
      <c r="O434" s="1"/>
      <c r="P434" s="1"/>
      <c r="Q434" s="1"/>
      <c r="R434" s="1"/>
      <c r="S434" s="1"/>
      <c r="T434" s="1"/>
      <c r="U434" s="1"/>
      <c r="V434" s="1"/>
      <c r="W434" s="1"/>
      <c r="X434" s="1"/>
      <c r="Y434" s="1"/>
      <c r="Z434" s="1"/>
    </row>
    <row r="435" spans="1:26" ht="15.75" customHeight="1">
      <c r="A435" s="59"/>
      <c r="B435" s="59" t="s">
        <v>150</v>
      </c>
      <c r="C435" s="57" t="s">
        <v>341</v>
      </c>
      <c r="D435" s="984" t="s">
        <v>318</v>
      </c>
      <c r="E435" s="58"/>
      <c r="F435" s="1030"/>
      <c r="G435" s="1464"/>
      <c r="H435" s="1464"/>
      <c r="I435" s="1462">
        <f t="shared" si="136"/>
        <v>0</v>
      </c>
      <c r="J435" s="1464"/>
      <c r="K435" s="1464"/>
      <c r="L435" s="1464"/>
      <c r="M435" s="1462">
        <f t="shared" si="137"/>
        <v>0</v>
      </c>
      <c r="N435" s="1464"/>
      <c r="O435" s="1"/>
      <c r="P435" s="1"/>
      <c r="Q435" s="1"/>
      <c r="R435" s="1"/>
      <c r="S435" s="46"/>
      <c r="T435" s="1"/>
      <c r="U435" s="1"/>
      <c r="V435" s="1"/>
      <c r="W435" s="1"/>
      <c r="X435" s="1"/>
      <c r="Y435" s="1"/>
      <c r="Z435" s="1"/>
    </row>
    <row r="436" spans="1:26" s="1043" customFormat="1" ht="15.75" customHeight="1">
      <c r="A436" s="1031"/>
      <c r="B436" s="1031" t="s">
        <v>150</v>
      </c>
      <c r="C436" s="1058" t="s">
        <v>341</v>
      </c>
      <c r="D436" s="1059"/>
      <c r="E436" s="1059"/>
      <c r="F436" s="1031"/>
      <c r="G436" s="1465">
        <f t="shared" ref="G436:N436" si="138">SUM(G427:G435)</f>
        <v>0</v>
      </c>
      <c r="H436" s="1465">
        <f t="shared" si="138"/>
        <v>0</v>
      </c>
      <c r="I436" s="1465">
        <f t="shared" si="138"/>
        <v>0</v>
      </c>
      <c r="J436" s="1465">
        <f t="shared" si="138"/>
        <v>0</v>
      </c>
      <c r="K436" s="1465">
        <f t="shared" si="138"/>
        <v>0</v>
      </c>
      <c r="L436" s="1465">
        <f t="shared" si="138"/>
        <v>0</v>
      </c>
      <c r="M436" s="1465">
        <f t="shared" si="138"/>
        <v>0</v>
      </c>
      <c r="N436" s="1465">
        <f t="shared" si="138"/>
        <v>0</v>
      </c>
      <c r="O436" s="1005"/>
      <c r="P436" s="1005"/>
      <c r="Q436" s="1005"/>
      <c r="R436" s="1005"/>
      <c r="S436" s="1057"/>
      <c r="T436" s="1005"/>
      <c r="U436" s="1005"/>
      <c r="V436" s="1005"/>
      <c r="W436" s="1005"/>
      <c r="X436" s="1005"/>
      <c r="Y436" s="1005"/>
      <c r="Z436" s="1005"/>
    </row>
    <row r="437" spans="1:26" ht="15.75" customHeight="1">
      <c r="A437" s="36"/>
      <c r="B437" s="36" t="s">
        <v>150</v>
      </c>
      <c r="C437" s="41" t="s">
        <v>341</v>
      </c>
      <c r="D437" s="56" t="s">
        <v>401</v>
      </c>
      <c r="E437" s="36"/>
      <c r="F437" s="1010"/>
      <c r="G437" s="1409"/>
      <c r="H437" s="1409"/>
      <c r="I437" s="1431">
        <f t="shared" ref="I437:I438" si="139">SUM(G437:H437)</f>
        <v>0</v>
      </c>
      <c r="J437" s="1409"/>
      <c r="K437" s="1409"/>
      <c r="L437" s="1409"/>
      <c r="M437" s="1431">
        <f t="shared" ref="M437:M438" si="140">SUM(K437:L437)</f>
        <v>0</v>
      </c>
      <c r="N437" s="1409"/>
      <c r="O437" s="6"/>
      <c r="P437" s="6"/>
      <c r="Q437" s="6"/>
      <c r="R437" s="6"/>
      <c r="S437" s="6"/>
      <c r="T437" s="6"/>
      <c r="U437" s="6"/>
      <c r="V437" s="6"/>
      <c r="W437" s="6"/>
      <c r="X437" s="6"/>
      <c r="Y437" s="6"/>
      <c r="Z437" s="6"/>
    </row>
    <row r="438" spans="1:26" s="1043" customFormat="1" ht="15.75" customHeight="1">
      <c r="A438" s="1016"/>
      <c r="B438" s="1018" t="s">
        <v>402</v>
      </c>
      <c r="C438" s="1027"/>
      <c r="D438" s="1027"/>
      <c r="E438" s="1027"/>
      <c r="F438" s="1016"/>
      <c r="G438" s="1438">
        <f>G437+G436+G426+G425</f>
        <v>0</v>
      </c>
      <c r="H438" s="1438">
        <f>H437+H436+H426+H425</f>
        <v>0</v>
      </c>
      <c r="I438" s="1433">
        <f t="shared" si="139"/>
        <v>0</v>
      </c>
      <c r="J438" s="1438">
        <f>J437+J436+J426+J425</f>
        <v>0</v>
      </c>
      <c r="K438" s="1438">
        <f>K437+K436+K426+K425</f>
        <v>0</v>
      </c>
      <c r="L438" s="1438">
        <f>L437+L436+L426+L425</f>
        <v>0</v>
      </c>
      <c r="M438" s="1433">
        <f t="shared" si="140"/>
        <v>0</v>
      </c>
      <c r="N438" s="1438">
        <f>N437+N436+N426+N425</f>
        <v>0</v>
      </c>
      <c r="O438" s="1003"/>
      <c r="P438" s="1003"/>
      <c r="Q438" s="1003"/>
      <c r="R438" s="1003"/>
      <c r="S438" s="1003"/>
      <c r="T438" s="1003"/>
      <c r="U438" s="1003"/>
      <c r="V438" s="1003"/>
      <c r="W438" s="1003"/>
      <c r="X438" s="1003"/>
      <c r="Y438" s="1003"/>
      <c r="Z438" s="1003"/>
    </row>
    <row r="439" spans="1:26" s="1043" customFormat="1" ht="15.75" customHeight="1">
      <c r="A439" s="1003"/>
      <c r="B439" s="1003"/>
      <c r="C439" s="1011"/>
      <c r="D439" s="1011"/>
      <c r="E439" s="1011"/>
      <c r="F439" s="1003"/>
      <c r="G439" s="1413"/>
      <c r="H439" s="1413"/>
      <c r="I439" s="1413"/>
      <c r="J439" s="1413"/>
      <c r="K439" s="1413"/>
      <c r="L439" s="1413"/>
      <c r="M439" s="1413"/>
      <c r="N439" s="1413"/>
      <c r="O439" s="1003"/>
      <c r="P439" s="1003"/>
      <c r="Q439" s="1003"/>
      <c r="R439" s="1003"/>
      <c r="S439" s="1003"/>
      <c r="T439" s="1003"/>
      <c r="U439" s="1003"/>
      <c r="V439" s="1003"/>
      <c r="W439" s="1003"/>
      <c r="X439" s="1003"/>
      <c r="Y439" s="1003"/>
      <c r="Z439" s="1003"/>
    </row>
    <row r="440" spans="1:26" ht="15.75" customHeight="1">
      <c r="A440" s="35"/>
      <c r="B440" s="35" t="s">
        <v>151</v>
      </c>
      <c r="C440" s="35"/>
      <c r="D440" s="35"/>
      <c r="E440" s="35"/>
      <c r="F440" s="1008"/>
      <c r="G440" s="1407"/>
      <c r="H440" s="1407"/>
      <c r="I440" s="1423">
        <f t="shared" ref="I440:I442" si="141">SUM(G440:H440)</f>
        <v>0</v>
      </c>
      <c r="J440" s="1407"/>
      <c r="K440" s="1407"/>
      <c r="L440" s="1407"/>
      <c r="M440" s="1423">
        <f t="shared" ref="M440:M442" si="142">SUM(K440:L440)</f>
        <v>0</v>
      </c>
      <c r="N440" s="1407"/>
      <c r="O440" s="6"/>
      <c r="P440" s="6"/>
      <c r="Q440" s="6"/>
      <c r="R440" s="6"/>
      <c r="S440" s="6"/>
      <c r="T440" s="6"/>
      <c r="U440" s="6"/>
      <c r="V440" s="6"/>
      <c r="W440" s="6"/>
      <c r="X440" s="6"/>
      <c r="Y440" s="6"/>
      <c r="Z440" s="6"/>
    </row>
    <row r="441" spans="1:26" ht="15.75" customHeight="1">
      <c r="A441" s="36"/>
      <c r="B441" s="36" t="s">
        <v>151</v>
      </c>
      <c r="C441" s="36" t="s">
        <v>347</v>
      </c>
      <c r="D441" s="36"/>
      <c r="E441" s="36"/>
      <c r="F441" s="1010"/>
      <c r="G441" s="1409"/>
      <c r="H441" s="1409"/>
      <c r="I441" s="1431">
        <f t="shared" si="141"/>
        <v>0</v>
      </c>
      <c r="J441" s="1409"/>
      <c r="K441" s="1409"/>
      <c r="L441" s="1409"/>
      <c r="M441" s="1431">
        <f t="shared" si="142"/>
        <v>0</v>
      </c>
      <c r="N441" s="1409"/>
      <c r="O441" s="6"/>
      <c r="P441" s="6"/>
      <c r="Q441" s="6"/>
      <c r="R441" s="6"/>
      <c r="S441" s="6"/>
      <c r="T441" s="6"/>
      <c r="U441" s="6"/>
      <c r="V441" s="6"/>
      <c r="W441" s="6"/>
      <c r="X441" s="6"/>
      <c r="Y441" s="6"/>
      <c r="Z441" s="6"/>
    </row>
    <row r="442" spans="1:26" s="1043" customFormat="1" ht="15.75" customHeight="1">
      <c r="A442" s="1018"/>
      <c r="B442" s="1018" t="s">
        <v>403</v>
      </c>
      <c r="C442" s="1018"/>
      <c r="D442" s="1018"/>
      <c r="E442" s="1018"/>
      <c r="F442" s="1018"/>
      <c r="G442" s="1438">
        <f>G440+G441</f>
        <v>0</v>
      </c>
      <c r="H442" s="1438">
        <f>H440+H441</f>
        <v>0</v>
      </c>
      <c r="I442" s="1433">
        <f t="shared" si="141"/>
        <v>0</v>
      </c>
      <c r="J442" s="1438">
        <f t="shared" ref="J442:L442" si="143">J440+J441</f>
        <v>0</v>
      </c>
      <c r="K442" s="1438">
        <f t="shared" si="143"/>
        <v>0</v>
      </c>
      <c r="L442" s="1438">
        <f t="shared" si="143"/>
        <v>0</v>
      </c>
      <c r="M442" s="1433">
        <f t="shared" si="142"/>
        <v>0</v>
      </c>
      <c r="N442" s="1438">
        <f>N440+N441</f>
        <v>0</v>
      </c>
      <c r="O442" s="1005"/>
      <c r="P442" s="1005"/>
      <c r="Q442" s="1005"/>
      <c r="R442" s="1005"/>
      <c r="S442" s="1005"/>
      <c r="T442" s="1005"/>
      <c r="U442" s="1005"/>
      <c r="V442" s="1005"/>
      <c r="W442" s="1005"/>
      <c r="X442" s="1005"/>
      <c r="Y442" s="1005"/>
      <c r="Z442" s="1005"/>
    </row>
    <row r="443" spans="1:26" s="1043" customFormat="1" ht="15.75" customHeight="1">
      <c r="A443" s="1005"/>
      <c r="B443" s="1005"/>
      <c r="C443" s="1005"/>
      <c r="D443" s="1005"/>
      <c r="E443" s="1005"/>
      <c r="F443" s="1005"/>
      <c r="G443" s="1437"/>
      <c r="H443" s="1437"/>
      <c r="I443" s="1466"/>
      <c r="J443" s="1437"/>
      <c r="K443" s="1437"/>
      <c r="L443" s="1437"/>
      <c r="M443" s="1466"/>
      <c r="N443" s="1437"/>
      <c r="O443" s="1005"/>
      <c r="P443" s="1005"/>
      <c r="Q443" s="1005"/>
      <c r="R443" s="1005"/>
      <c r="S443" s="1005"/>
      <c r="T443" s="1005"/>
      <c r="U443" s="1005"/>
      <c r="V443" s="1005"/>
      <c r="W443" s="1005"/>
      <c r="X443" s="1005"/>
      <c r="Y443" s="1005"/>
      <c r="Z443" s="1005"/>
    </row>
    <row r="444" spans="1:26" ht="15.75" customHeight="1">
      <c r="A444" s="32"/>
      <c r="B444" s="32" t="s">
        <v>169</v>
      </c>
      <c r="C444" s="45" t="s">
        <v>404</v>
      </c>
      <c r="D444" s="32"/>
      <c r="E444" s="32"/>
      <c r="F444" s="1006"/>
      <c r="G444" s="1403"/>
      <c r="H444" s="1403"/>
      <c r="I444" s="1415">
        <f t="shared" ref="I444:I449" si="144">SUM(G444:H444)</f>
        <v>0</v>
      </c>
      <c r="J444" s="1403"/>
      <c r="K444" s="1403"/>
      <c r="L444" s="1403"/>
      <c r="M444" s="1415">
        <f t="shared" ref="M444:M449" si="145">SUM(K444:L444)</f>
        <v>0</v>
      </c>
      <c r="N444" s="1403"/>
      <c r="O444" s="1"/>
      <c r="P444" s="1"/>
      <c r="Q444" s="1"/>
      <c r="R444" s="1"/>
      <c r="S444" s="46" t="s">
        <v>405</v>
      </c>
      <c r="T444" s="1"/>
      <c r="U444" s="1"/>
      <c r="V444" s="1"/>
      <c r="W444" s="1"/>
      <c r="X444" s="1"/>
      <c r="Y444" s="1"/>
      <c r="Z444" s="1"/>
    </row>
    <row r="445" spans="1:26" s="920" customFormat="1" ht="15.75" customHeight="1">
      <c r="A445" s="918"/>
      <c r="B445" s="32" t="s">
        <v>169</v>
      </c>
      <c r="C445" s="45" t="s">
        <v>406</v>
      </c>
      <c r="D445" s="918"/>
      <c r="E445" s="918"/>
      <c r="F445" s="1007"/>
      <c r="G445" s="1405"/>
      <c r="H445" s="1405"/>
      <c r="I445" s="1415">
        <f t="shared" si="144"/>
        <v>0</v>
      </c>
      <c r="J445" s="1405"/>
      <c r="K445" s="1405"/>
      <c r="L445" s="1405"/>
      <c r="M445" s="1415">
        <f t="shared" si="145"/>
        <v>0</v>
      </c>
      <c r="N445" s="1405"/>
      <c r="O445" s="1"/>
      <c r="P445" s="1"/>
      <c r="Q445" s="1"/>
      <c r="R445" s="1"/>
      <c r="S445" s="46"/>
      <c r="T445" s="1"/>
      <c r="U445" s="1"/>
      <c r="V445" s="1"/>
      <c r="W445" s="1"/>
      <c r="X445" s="1"/>
      <c r="Y445" s="1"/>
      <c r="Z445" s="1"/>
    </row>
    <row r="446" spans="1:26" s="920" customFormat="1" ht="15.75" customHeight="1">
      <c r="A446" s="918"/>
      <c r="B446" s="32" t="s">
        <v>169</v>
      </c>
      <c r="C446" s="45" t="s">
        <v>407</v>
      </c>
      <c r="D446" s="918"/>
      <c r="E446" s="918"/>
      <c r="F446" s="1007"/>
      <c r="G446" s="1405"/>
      <c r="H446" s="1405"/>
      <c r="I446" s="1415">
        <f t="shared" si="144"/>
        <v>0</v>
      </c>
      <c r="J446" s="1405"/>
      <c r="K446" s="1405"/>
      <c r="L446" s="1405"/>
      <c r="M446" s="1415">
        <f t="shared" si="145"/>
        <v>0</v>
      </c>
      <c r="N446" s="1405"/>
      <c r="O446" s="1"/>
      <c r="P446" s="1"/>
      <c r="Q446" s="1"/>
      <c r="R446" s="1"/>
      <c r="S446" s="46"/>
      <c r="T446" s="1"/>
      <c r="U446" s="1"/>
      <c r="V446" s="1"/>
      <c r="W446" s="1"/>
      <c r="X446" s="1"/>
      <c r="Y446" s="1"/>
      <c r="Z446" s="1"/>
    </row>
    <row r="447" spans="1:26" s="920" customFormat="1" ht="15.75" customHeight="1">
      <c r="A447" s="918"/>
      <c r="B447" s="32" t="s">
        <v>169</v>
      </c>
      <c r="C447" s="45" t="s">
        <v>408</v>
      </c>
      <c r="D447" s="985" t="s">
        <v>1356</v>
      </c>
      <c r="E447" s="918"/>
      <c r="F447" s="1007"/>
      <c r="G447" s="1405"/>
      <c r="H447" s="1405"/>
      <c r="I447" s="1415">
        <f t="shared" si="144"/>
        <v>0</v>
      </c>
      <c r="J447" s="1405"/>
      <c r="K447" s="1405"/>
      <c r="L447" s="1405"/>
      <c r="M447" s="1415">
        <f t="shared" si="145"/>
        <v>0</v>
      </c>
      <c r="N447" s="1405"/>
      <c r="O447" s="1"/>
      <c r="P447" s="1"/>
      <c r="Q447" s="1"/>
      <c r="R447" s="1"/>
      <c r="S447" s="46"/>
      <c r="T447" s="1"/>
      <c r="U447" s="1"/>
      <c r="V447" s="1"/>
      <c r="W447" s="1"/>
      <c r="X447" s="1"/>
      <c r="Y447" s="1"/>
      <c r="Z447" s="1"/>
    </row>
    <row r="448" spans="1:26" s="920" customFormat="1" ht="15.75" customHeight="1">
      <c r="A448" s="918"/>
      <c r="B448" s="32" t="s">
        <v>169</v>
      </c>
      <c r="C448" s="937" t="s">
        <v>408</v>
      </c>
      <c r="D448" s="985" t="s">
        <v>1356</v>
      </c>
      <c r="E448" s="918"/>
      <c r="F448" s="1007"/>
      <c r="G448" s="1405"/>
      <c r="H448" s="1405"/>
      <c r="I448" s="1415">
        <f t="shared" si="144"/>
        <v>0</v>
      </c>
      <c r="J448" s="1405"/>
      <c r="K448" s="1405"/>
      <c r="L448" s="1405"/>
      <c r="M448" s="1415">
        <f t="shared" si="145"/>
        <v>0</v>
      </c>
      <c r="N448" s="1405"/>
      <c r="O448" s="1"/>
      <c r="P448" s="1"/>
      <c r="Q448" s="1"/>
      <c r="R448" s="1"/>
      <c r="S448" s="46"/>
      <c r="T448" s="1"/>
      <c r="U448" s="1"/>
      <c r="V448" s="1"/>
      <c r="W448" s="1"/>
      <c r="X448" s="1"/>
      <c r="Y448" s="1"/>
      <c r="Z448" s="1"/>
    </row>
    <row r="449" spans="1:26" s="920" customFormat="1" ht="15.75" customHeight="1">
      <c r="A449" s="918"/>
      <c r="B449" s="32" t="s">
        <v>169</v>
      </c>
      <c r="C449" s="937" t="s">
        <v>408</v>
      </c>
      <c r="D449" s="985" t="s">
        <v>1356</v>
      </c>
      <c r="E449" s="918"/>
      <c r="F449" s="1007"/>
      <c r="G449" s="1467"/>
      <c r="H449" s="1467"/>
      <c r="I449" s="1468">
        <f t="shared" si="144"/>
        <v>0</v>
      </c>
      <c r="J449" s="1467"/>
      <c r="K449" s="1467"/>
      <c r="L449" s="1467"/>
      <c r="M449" s="1468">
        <f t="shared" si="145"/>
        <v>0</v>
      </c>
      <c r="N449" s="1467"/>
      <c r="O449" s="1"/>
      <c r="P449" s="1"/>
      <c r="Q449" s="1"/>
      <c r="R449" s="1"/>
      <c r="S449" s="46"/>
      <c r="T449" s="1"/>
      <c r="U449" s="1"/>
      <c r="V449" s="1"/>
      <c r="W449" s="1"/>
      <c r="X449" s="1"/>
      <c r="Y449" s="1"/>
      <c r="Z449" s="1"/>
    </row>
    <row r="450" spans="1:26" s="1043" customFormat="1" ht="15.75" customHeight="1">
      <c r="A450" s="1018"/>
      <c r="B450" s="1018" t="s">
        <v>409</v>
      </c>
      <c r="C450" s="1060"/>
      <c r="D450" s="1018"/>
      <c r="E450" s="1018"/>
      <c r="F450" s="1018"/>
      <c r="G450" s="1438">
        <f>SUM(G444:G449)</f>
        <v>0</v>
      </c>
      <c r="H450" s="1438">
        <f t="shared" ref="H450:N450" si="146">SUM(H444:H449)</f>
        <v>0</v>
      </c>
      <c r="I450" s="1433">
        <f t="shared" si="146"/>
        <v>0</v>
      </c>
      <c r="J450" s="1438">
        <f t="shared" si="146"/>
        <v>0</v>
      </c>
      <c r="K450" s="1438">
        <f t="shared" si="146"/>
        <v>0</v>
      </c>
      <c r="L450" s="1438">
        <f t="shared" si="146"/>
        <v>0</v>
      </c>
      <c r="M450" s="1433">
        <f t="shared" si="146"/>
        <v>0</v>
      </c>
      <c r="N450" s="1438">
        <f t="shared" si="146"/>
        <v>0</v>
      </c>
      <c r="O450" s="1005"/>
      <c r="P450" s="1005"/>
      <c r="Q450" s="1005"/>
      <c r="R450" s="1005"/>
      <c r="S450" s="1005"/>
      <c r="T450" s="1005"/>
      <c r="U450" s="1005"/>
      <c r="V450" s="1005"/>
      <c r="W450" s="1005"/>
      <c r="X450" s="1005"/>
      <c r="Y450" s="1005"/>
      <c r="Z450" s="1005"/>
    </row>
    <row r="451" spans="1:26" s="1043" customFormat="1" ht="15" customHeight="1">
      <c r="A451" s="1003"/>
      <c r="B451" s="1003"/>
      <c r="C451" s="1011"/>
      <c r="D451" s="1003"/>
      <c r="E451" s="1003"/>
      <c r="F451" s="1003"/>
      <c r="G451" s="1413"/>
      <c r="H451" s="1413"/>
      <c r="I451" s="1412"/>
      <c r="J451" s="1413"/>
      <c r="K451" s="1413"/>
      <c r="L451" s="1413"/>
      <c r="M451" s="1412"/>
      <c r="N451" s="1413"/>
      <c r="O451" s="1003"/>
      <c r="P451" s="1003"/>
      <c r="Q451" s="1003"/>
      <c r="R451" s="1003"/>
      <c r="S451" s="1003"/>
      <c r="T451" s="1003"/>
      <c r="U451" s="1003"/>
      <c r="V451" s="1003"/>
      <c r="W451" s="1003"/>
      <c r="X451" s="1003"/>
      <c r="Y451" s="1003"/>
      <c r="Z451" s="1003"/>
    </row>
    <row r="452" spans="1:26" ht="15" customHeight="1">
      <c r="A452" s="32"/>
      <c r="B452" s="32" t="s">
        <v>152</v>
      </c>
      <c r="C452" s="37" t="s">
        <v>349</v>
      </c>
      <c r="D452" s="32" t="s">
        <v>369</v>
      </c>
      <c r="E452" s="32"/>
      <c r="F452" s="1006"/>
      <c r="G452" s="1403"/>
      <c r="H452" s="1403"/>
      <c r="I452" s="1415">
        <f t="shared" ref="I452:I468" si="147">SUM(G452:H452)</f>
        <v>0</v>
      </c>
      <c r="J452" s="1403"/>
      <c r="K452" s="1403"/>
      <c r="L452" s="1403"/>
      <c r="M452" s="1415">
        <f t="shared" ref="M452:M468" si="148">SUM(K452:L452)</f>
        <v>0</v>
      </c>
      <c r="N452" s="1403"/>
      <c r="O452" s="1"/>
      <c r="P452" s="1"/>
      <c r="Q452" s="1"/>
      <c r="R452" s="1"/>
      <c r="S452" s="1"/>
      <c r="T452" s="1"/>
      <c r="U452" s="1"/>
      <c r="V452" s="1"/>
      <c r="W452" s="1"/>
      <c r="X452" s="1"/>
      <c r="Y452" s="1"/>
      <c r="Z452" s="1"/>
    </row>
    <row r="453" spans="1:26" s="958" customFormat="1" ht="15" customHeight="1">
      <c r="A453" s="918"/>
      <c r="B453" s="32" t="s">
        <v>152</v>
      </c>
      <c r="C453" s="37" t="s">
        <v>349</v>
      </c>
      <c r="D453" s="32" t="s">
        <v>370</v>
      </c>
      <c r="E453" s="918"/>
      <c r="F453" s="1007"/>
      <c r="G453" s="1405"/>
      <c r="H453" s="1405"/>
      <c r="I453" s="1415">
        <f t="shared" si="147"/>
        <v>0</v>
      </c>
      <c r="J453" s="1405"/>
      <c r="K453" s="1405"/>
      <c r="L453" s="1405"/>
      <c r="M453" s="1415">
        <f t="shared" si="148"/>
        <v>0</v>
      </c>
      <c r="N453" s="1405"/>
      <c r="O453" s="1"/>
      <c r="P453" s="1"/>
      <c r="Q453" s="1"/>
      <c r="R453" s="1"/>
      <c r="S453" s="1"/>
      <c r="T453" s="1"/>
      <c r="U453" s="1"/>
      <c r="V453" s="1"/>
      <c r="W453" s="1"/>
      <c r="X453" s="1"/>
      <c r="Y453" s="1"/>
      <c r="Z453" s="1"/>
    </row>
    <row r="454" spans="1:26" ht="15" customHeight="1">
      <c r="A454" s="32"/>
      <c r="B454" s="32" t="s">
        <v>152</v>
      </c>
      <c r="C454" s="37" t="s">
        <v>349</v>
      </c>
      <c r="D454" s="33" t="s">
        <v>411</v>
      </c>
      <c r="E454" s="32"/>
      <c r="F454" s="1006"/>
      <c r="G454" s="1403"/>
      <c r="H454" s="1403"/>
      <c r="I454" s="1415">
        <f t="shared" si="147"/>
        <v>0</v>
      </c>
      <c r="J454" s="1403"/>
      <c r="K454" s="1403"/>
      <c r="L454" s="1403"/>
      <c r="M454" s="1415">
        <f t="shared" si="148"/>
        <v>0</v>
      </c>
      <c r="N454" s="1403"/>
      <c r="O454" s="1"/>
      <c r="P454" s="1"/>
      <c r="Q454" s="1"/>
      <c r="R454" s="1"/>
      <c r="S454" s="1"/>
      <c r="T454" s="1"/>
      <c r="U454" s="1"/>
      <c r="V454" s="1"/>
      <c r="W454" s="1"/>
      <c r="X454" s="1"/>
      <c r="Y454" s="1"/>
      <c r="Z454" s="1"/>
    </row>
    <row r="455" spans="1:26" ht="15" customHeight="1">
      <c r="A455" s="32"/>
      <c r="B455" s="32" t="s">
        <v>152</v>
      </c>
      <c r="C455" s="37" t="s">
        <v>349</v>
      </c>
      <c r="D455" s="51" t="s">
        <v>412</v>
      </c>
      <c r="E455" s="32"/>
      <c r="F455" s="1006"/>
      <c r="G455" s="1403"/>
      <c r="H455" s="1403"/>
      <c r="I455" s="1415">
        <f t="shared" si="147"/>
        <v>0</v>
      </c>
      <c r="J455" s="1403"/>
      <c r="K455" s="1403"/>
      <c r="L455" s="1403"/>
      <c r="M455" s="1415">
        <f t="shared" si="148"/>
        <v>0</v>
      </c>
      <c r="N455" s="1403"/>
      <c r="O455" s="1"/>
      <c r="P455" s="1"/>
      <c r="Q455" s="1"/>
      <c r="R455" s="1"/>
      <c r="S455" s="1"/>
      <c r="T455" s="1"/>
      <c r="U455" s="1"/>
      <c r="V455" s="1"/>
      <c r="W455" s="1"/>
      <c r="X455" s="1"/>
      <c r="Y455" s="1"/>
      <c r="Z455" s="1"/>
    </row>
    <row r="456" spans="1:26" ht="15" customHeight="1">
      <c r="A456" s="32"/>
      <c r="B456" s="32" t="s">
        <v>152</v>
      </c>
      <c r="C456" s="37" t="s">
        <v>349</v>
      </c>
      <c r="D456" s="45" t="s">
        <v>350</v>
      </c>
      <c r="E456" s="51" t="s">
        <v>351</v>
      </c>
      <c r="F456" s="1006"/>
      <c r="G456" s="1403"/>
      <c r="H456" s="1403"/>
      <c r="I456" s="1415">
        <f t="shared" si="147"/>
        <v>0</v>
      </c>
      <c r="J456" s="1403"/>
      <c r="K456" s="1403"/>
      <c r="L456" s="1403"/>
      <c r="M456" s="1415">
        <f t="shared" si="148"/>
        <v>0</v>
      </c>
      <c r="N456" s="1403"/>
      <c r="O456" s="1"/>
      <c r="P456" s="1"/>
      <c r="Q456" s="1"/>
      <c r="R456" s="1"/>
      <c r="S456" s="25"/>
      <c r="T456" s="1"/>
      <c r="U456" s="1"/>
      <c r="V456" s="1"/>
      <c r="W456" s="1"/>
      <c r="X456" s="1"/>
      <c r="Y456" s="1"/>
      <c r="Z456" s="1"/>
    </row>
    <row r="457" spans="1:26" ht="15" customHeight="1">
      <c r="A457" s="32"/>
      <c r="B457" s="32" t="s">
        <v>152</v>
      </c>
      <c r="C457" s="37" t="s">
        <v>349</v>
      </c>
      <c r="D457" s="45" t="s">
        <v>350</v>
      </c>
      <c r="E457" s="51" t="s">
        <v>352</v>
      </c>
      <c r="F457" s="1006"/>
      <c r="G457" s="1403"/>
      <c r="H457" s="1403"/>
      <c r="I457" s="1415">
        <f t="shared" si="147"/>
        <v>0</v>
      </c>
      <c r="J457" s="1403"/>
      <c r="K457" s="1403"/>
      <c r="L457" s="1403"/>
      <c r="M457" s="1415">
        <f t="shared" si="148"/>
        <v>0</v>
      </c>
      <c r="N457" s="1403"/>
      <c r="O457" s="1"/>
      <c r="P457" s="1"/>
      <c r="Q457" s="1"/>
      <c r="R457" s="1"/>
      <c r="S457" s="1" t="s">
        <v>413</v>
      </c>
      <c r="T457" s="1"/>
      <c r="U457" s="1"/>
      <c r="V457" s="1"/>
      <c r="W457" s="1"/>
      <c r="X457" s="1"/>
      <c r="Y457" s="1"/>
      <c r="Z457" s="1"/>
    </row>
    <row r="458" spans="1:26" ht="15" customHeight="1">
      <c r="A458" s="32"/>
      <c r="B458" s="32" t="s">
        <v>152</v>
      </c>
      <c r="C458" s="37" t="s">
        <v>349</v>
      </c>
      <c r="D458" s="45" t="s">
        <v>350</v>
      </c>
      <c r="E458" s="51" t="s">
        <v>354</v>
      </c>
      <c r="F458" s="1006"/>
      <c r="G458" s="1403"/>
      <c r="H458" s="1403"/>
      <c r="I458" s="1415">
        <f t="shared" si="147"/>
        <v>0</v>
      </c>
      <c r="J458" s="1403"/>
      <c r="K458" s="1403"/>
      <c r="L458" s="1403"/>
      <c r="M458" s="1415">
        <f t="shared" si="148"/>
        <v>0</v>
      </c>
      <c r="N458" s="1403"/>
      <c r="O458" s="1"/>
      <c r="P458" s="1"/>
      <c r="Q458" s="1"/>
      <c r="R458" s="1"/>
      <c r="S458" s="25"/>
      <c r="T458" s="1"/>
      <c r="U458" s="1"/>
      <c r="V458" s="1"/>
      <c r="W458" s="1"/>
      <c r="X458" s="1"/>
      <c r="Y458" s="1"/>
      <c r="Z458" s="1"/>
    </row>
    <row r="459" spans="1:26" ht="15" customHeight="1">
      <c r="A459" s="32"/>
      <c r="B459" s="32" t="s">
        <v>152</v>
      </c>
      <c r="C459" s="37" t="s">
        <v>349</v>
      </c>
      <c r="D459" s="45" t="s">
        <v>350</v>
      </c>
      <c r="E459" s="51" t="s">
        <v>355</v>
      </c>
      <c r="F459" s="1006"/>
      <c r="G459" s="1403"/>
      <c r="H459" s="1403"/>
      <c r="I459" s="1415">
        <f t="shared" si="147"/>
        <v>0</v>
      </c>
      <c r="J459" s="1403"/>
      <c r="K459" s="1403"/>
      <c r="L459" s="1403"/>
      <c r="M459" s="1415">
        <f t="shared" si="148"/>
        <v>0</v>
      </c>
      <c r="N459" s="1403"/>
      <c r="O459" s="1"/>
      <c r="P459" s="1"/>
      <c r="Q459" s="1"/>
      <c r="R459" s="1"/>
      <c r="S459" s="25"/>
      <c r="T459" s="1"/>
      <c r="U459" s="1"/>
      <c r="V459" s="1"/>
      <c r="W459" s="1"/>
      <c r="X459" s="1"/>
      <c r="Y459" s="1"/>
      <c r="Z459" s="1"/>
    </row>
    <row r="460" spans="1:26" s="920" customFormat="1" ht="15" customHeight="1">
      <c r="A460" s="918"/>
      <c r="B460" s="32" t="s">
        <v>152</v>
      </c>
      <c r="C460" s="37" t="s">
        <v>349</v>
      </c>
      <c r="D460" s="45" t="s">
        <v>350</v>
      </c>
      <c r="E460" s="51" t="s">
        <v>356</v>
      </c>
      <c r="F460" s="1007"/>
      <c r="G460" s="1405"/>
      <c r="H460" s="1405"/>
      <c r="I460" s="1415">
        <f t="shared" si="147"/>
        <v>0</v>
      </c>
      <c r="J460" s="1405"/>
      <c r="K460" s="1405"/>
      <c r="L460" s="1405"/>
      <c r="M460" s="1415">
        <f t="shared" si="148"/>
        <v>0</v>
      </c>
      <c r="N460" s="1405"/>
      <c r="O460" s="1"/>
      <c r="P460" s="1"/>
      <c r="Q460" s="1"/>
      <c r="R460" s="1"/>
      <c r="S460" s="25"/>
      <c r="T460" s="1"/>
      <c r="U460" s="1"/>
      <c r="V460" s="1"/>
      <c r="W460" s="1"/>
      <c r="X460" s="1"/>
      <c r="Y460" s="1"/>
      <c r="Z460" s="1"/>
    </row>
    <row r="461" spans="1:26" s="920" customFormat="1" ht="15" customHeight="1">
      <c r="A461" s="918"/>
      <c r="B461" s="32" t="s">
        <v>152</v>
      </c>
      <c r="C461" s="37" t="s">
        <v>349</v>
      </c>
      <c r="D461" s="45" t="s">
        <v>350</v>
      </c>
      <c r="E461" s="51" t="s">
        <v>357</v>
      </c>
      <c r="F461" s="1007"/>
      <c r="G461" s="1405"/>
      <c r="H461" s="1405"/>
      <c r="I461" s="1415">
        <f t="shared" si="147"/>
        <v>0</v>
      </c>
      <c r="J461" s="1405"/>
      <c r="K461" s="1405"/>
      <c r="L461" s="1405"/>
      <c r="M461" s="1415">
        <f t="shared" si="148"/>
        <v>0</v>
      </c>
      <c r="N461" s="1405"/>
      <c r="O461" s="1"/>
      <c r="P461" s="1"/>
      <c r="Q461" s="1"/>
      <c r="R461" s="1"/>
      <c r="S461" s="25"/>
      <c r="T461" s="1"/>
      <c r="U461" s="1"/>
      <c r="V461" s="1"/>
      <c r="W461" s="1"/>
      <c r="X461" s="1"/>
      <c r="Y461" s="1"/>
      <c r="Z461" s="1"/>
    </row>
    <row r="462" spans="1:26" s="958" customFormat="1" ht="15" customHeight="1">
      <c r="A462" s="918"/>
      <c r="B462" s="918" t="s">
        <v>152</v>
      </c>
      <c r="C462" s="936" t="s">
        <v>349</v>
      </c>
      <c r="D462" s="937" t="s">
        <v>350</v>
      </c>
      <c r="E462" s="978" t="s">
        <v>2725</v>
      </c>
      <c r="F462" s="1007"/>
      <c r="G462" s="1405"/>
      <c r="H462" s="1405"/>
      <c r="I462" s="1469">
        <f t="shared" si="147"/>
        <v>0</v>
      </c>
      <c r="J462" s="1405"/>
      <c r="K462" s="1405"/>
      <c r="L462" s="1405"/>
      <c r="M462" s="1415">
        <f t="shared" si="148"/>
        <v>0</v>
      </c>
      <c r="N462" s="1405"/>
      <c r="O462" s="1"/>
      <c r="P462" s="1"/>
      <c r="Q462" s="1"/>
      <c r="R462" s="1"/>
      <c r="S462" s="25"/>
      <c r="T462" s="1"/>
      <c r="U462" s="1"/>
      <c r="V462" s="1"/>
      <c r="W462" s="1"/>
      <c r="X462" s="1"/>
      <c r="Y462" s="1"/>
      <c r="Z462" s="1"/>
    </row>
    <row r="463" spans="1:26" s="958" customFormat="1" ht="15" customHeight="1">
      <c r="A463" s="918"/>
      <c r="B463" s="918" t="s">
        <v>152</v>
      </c>
      <c r="C463" s="936" t="s">
        <v>349</v>
      </c>
      <c r="D463" s="937" t="s">
        <v>350</v>
      </c>
      <c r="E463" s="978" t="s">
        <v>2725</v>
      </c>
      <c r="F463" s="1007"/>
      <c r="G463" s="1405"/>
      <c r="H463" s="1405"/>
      <c r="I463" s="1469">
        <f t="shared" si="147"/>
        <v>0</v>
      </c>
      <c r="J463" s="1405"/>
      <c r="K463" s="1405"/>
      <c r="L463" s="1405"/>
      <c r="M463" s="1415">
        <f t="shared" si="148"/>
        <v>0</v>
      </c>
      <c r="N463" s="1405"/>
      <c r="O463" s="1"/>
      <c r="P463" s="1"/>
      <c r="Q463" s="1"/>
      <c r="R463" s="1"/>
      <c r="S463" s="25"/>
      <c r="T463" s="1"/>
      <c r="U463" s="1"/>
      <c r="V463" s="1"/>
      <c r="W463" s="1"/>
      <c r="X463" s="1"/>
      <c r="Y463" s="1"/>
      <c r="Z463" s="1"/>
    </row>
    <row r="464" spans="1:26" s="920" customFormat="1" ht="15" customHeight="1">
      <c r="A464" s="918"/>
      <c r="B464" s="32" t="s">
        <v>152</v>
      </c>
      <c r="C464" s="37" t="s">
        <v>349</v>
      </c>
      <c r="D464" s="37" t="s">
        <v>359</v>
      </c>
      <c r="E464" s="37" t="s">
        <v>360</v>
      </c>
      <c r="F464" s="1007"/>
      <c r="G464" s="1405"/>
      <c r="H464" s="1405"/>
      <c r="I464" s="1415">
        <f t="shared" si="147"/>
        <v>0</v>
      </c>
      <c r="J464" s="1405"/>
      <c r="K464" s="1405"/>
      <c r="L464" s="1405"/>
      <c r="M464" s="1415">
        <f t="shared" si="148"/>
        <v>0</v>
      </c>
      <c r="N464" s="1405"/>
      <c r="O464" s="1"/>
      <c r="P464" s="1"/>
      <c r="Q464" s="1"/>
      <c r="R464" s="1"/>
      <c r="S464" s="25"/>
      <c r="T464" s="1"/>
      <c r="U464" s="1"/>
      <c r="V464" s="1"/>
      <c r="W464" s="1"/>
      <c r="X464" s="1"/>
      <c r="Y464" s="1"/>
      <c r="Z464" s="1"/>
    </row>
    <row r="465" spans="1:26" s="920" customFormat="1" ht="15" customHeight="1">
      <c r="A465" s="918"/>
      <c r="B465" s="32" t="s">
        <v>152</v>
      </c>
      <c r="C465" s="37" t="s">
        <v>349</v>
      </c>
      <c r="D465" s="37" t="s">
        <v>359</v>
      </c>
      <c r="E465" s="37" t="s">
        <v>2723</v>
      </c>
      <c r="F465" s="1007"/>
      <c r="G465" s="1405"/>
      <c r="H465" s="1405"/>
      <c r="I465" s="1415">
        <f t="shared" si="147"/>
        <v>0</v>
      </c>
      <c r="J465" s="1405"/>
      <c r="K465" s="1405"/>
      <c r="L465" s="1405"/>
      <c r="M465" s="1415">
        <f t="shared" si="148"/>
        <v>0</v>
      </c>
      <c r="N465" s="1405"/>
      <c r="O465" s="1"/>
      <c r="P465" s="1"/>
      <c r="Q465" s="1"/>
      <c r="R465" s="1"/>
      <c r="S465" s="25"/>
      <c r="T465" s="1"/>
      <c r="U465" s="1"/>
      <c r="V465" s="1"/>
      <c r="W465" s="1"/>
      <c r="X465" s="1"/>
      <c r="Y465" s="1"/>
      <c r="Z465" s="1"/>
    </row>
    <row r="466" spans="1:26" s="958" customFormat="1" ht="15" customHeight="1">
      <c r="A466" s="918"/>
      <c r="B466" s="32" t="s">
        <v>152</v>
      </c>
      <c r="C466" s="37" t="s">
        <v>349</v>
      </c>
      <c r="D466" s="936" t="s">
        <v>359</v>
      </c>
      <c r="E466" s="37" t="s">
        <v>2724</v>
      </c>
      <c r="F466" s="1007"/>
      <c r="G466" s="1405"/>
      <c r="H466" s="1405"/>
      <c r="I466" s="1469">
        <f t="shared" si="147"/>
        <v>0</v>
      </c>
      <c r="J466" s="1405"/>
      <c r="K466" s="1405"/>
      <c r="L466" s="1405"/>
      <c r="M466" s="1415">
        <f t="shared" si="148"/>
        <v>0</v>
      </c>
      <c r="N466" s="1405"/>
      <c r="O466" s="1"/>
      <c r="P466" s="1"/>
      <c r="Q466" s="1"/>
      <c r="R466" s="1"/>
      <c r="S466" s="25"/>
      <c r="T466" s="1"/>
      <c r="U466" s="1"/>
      <c r="V466" s="1"/>
      <c r="W466" s="1"/>
      <c r="X466" s="1"/>
      <c r="Y466" s="1"/>
      <c r="Z466" s="1"/>
    </row>
    <row r="467" spans="1:26" ht="15" customHeight="1">
      <c r="A467" s="32"/>
      <c r="B467" s="32" t="s">
        <v>152</v>
      </c>
      <c r="C467" s="37" t="s">
        <v>349</v>
      </c>
      <c r="D467" s="979" t="s">
        <v>2725</v>
      </c>
      <c r="E467" s="51"/>
      <c r="F467" s="1006"/>
      <c r="G467" s="1403"/>
      <c r="H467" s="1403"/>
      <c r="I467" s="1415">
        <f t="shared" si="147"/>
        <v>0</v>
      </c>
      <c r="J467" s="1403"/>
      <c r="K467" s="1403"/>
      <c r="L467" s="1403"/>
      <c r="M467" s="1415">
        <f t="shared" si="148"/>
        <v>0</v>
      </c>
      <c r="N467" s="1403"/>
      <c r="O467" s="1"/>
      <c r="P467" s="1"/>
      <c r="Q467" s="1"/>
      <c r="R467" s="1"/>
      <c r="S467" s="25"/>
      <c r="T467" s="1"/>
      <c r="U467" s="1"/>
      <c r="V467" s="1"/>
      <c r="W467" s="1"/>
      <c r="X467" s="1"/>
      <c r="Y467" s="1"/>
      <c r="Z467" s="1"/>
    </row>
    <row r="468" spans="1:26" ht="15.75" customHeight="1">
      <c r="A468" s="32"/>
      <c r="B468" s="32" t="s">
        <v>152</v>
      </c>
      <c r="C468" s="37" t="s">
        <v>349</v>
      </c>
      <c r="D468" s="979" t="s">
        <v>2725</v>
      </c>
      <c r="E468" s="37"/>
      <c r="F468" s="1006"/>
      <c r="G468" s="1403"/>
      <c r="H468" s="1403"/>
      <c r="I468" s="1415">
        <f t="shared" si="147"/>
        <v>0</v>
      </c>
      <c r="J468" s="1403"/>
      <c r="K468" s="1403"/>
      <c r="L468" s="1403"/>
      <c r="M468" s="1415">
        <f t="shared" si="148"/>
        <v>0</v>
      </c>
      <c r="N468" s="1403"/>
      <c r="O468" s="1"/>
      <c r="P468" s="1"/>
      <c r="Q468" s="1"/>
      <c r="R468" s="1"/>
      <c r="S468" s="1"/>
      <c r="T468" s="1"/>
      <c r="U468" s="1"/>
      <c r="V468" s="1"/>
      <c r="W468" s="1"/>
      <c r="X468" s="1"/>
      <c r="Y468" s="1"/>
      <c r="Z468" s="1"/>
    </row>
    <row r="469" spans="1:26" s="1043" customFormat="1" ht="15.75" customHeight="1">
      <c r="A469" s="1008"/>
      <c r="B469" s="1008" t="s">
        <v>152</v>
      </c>
      <c r="C469" s="1052" t="s">
        <v>349</v>
      </c>
      <c r="D469" s="1052"/>
      <c r="E469" s="1052"/>
      <c r="F469" s="1008"/>
      <c r="G469" s="1406">
        <f>SUM(G452:G468)</f>
        <v>0</v>
      </c>
      <c r="H469" s="1406">
        <f t="shared" ref="H469:N469" si="149">SUM(H452:H468)</f>
        <v>0</v>
      </c>
      <c r="I469" s="1406">
        <f t="shared" si="149"/>
        <v>0</v>
      </c>
      <c r="J469" s="1406">
        <f t="shared" si="149"/>
        <v>0</v>
      </c>
      <c r="K469" s="1406">
        <f t="shared" si="149"/>
        <v>0</v>
      </c>
      <c r="L469" s="1406">
        <f t="shared" si="149"/>
        <v>0</v>
      </c>
      <c r="M469" s="1406">
        <f t="shared" si="149"/>
        <v>0</v>
      </c>
      <c r="N469" s="1406">
        <f t="shared" si="149"/>
        <v>0</v>
      </c>
      <c r="O469" s="1005"/>
      <c r="P469" s="1005"/>
      <c r="Q469" s="1005"/>
      <c r="R469" s="1005"/>
      <c r="S469" s="1005"/>
      <c r="T469" s="1005"/>
      <c r="U469" s="1005"/>
      <c r="V469" s="1005"/>
      <c r="W469" s="1005"/>
      <c r="X469" s="1005"/>
      <c r="Y469" s="1005"/>
      <c r="Z469" s="1005"/>
    </row>
    <row r="470" spans="1:26" ht="15.75" customHeight="1">
      <c r="A470" s="40"/>
      <c r="B470" s="36" t="s">
        <v>152</v>
      </c>
      <c r="C470" s="41" t="s">
        <v>414</v>
      </c>
      <c r="D470" s="63"/>
      <c r="E470" s="63"/>
      <c r="F470" s="1015"/>
      <c r="G470" s="1429"/>
      <c r="H470" s="1429"/>
      <c r="I470" s="1428">
        <f t="shared" ref="I470:I487" si="150">SUM(G470:H470)</f>
        <v>0</v>
      </c>
      <c r="J470" s="1429"/>
      <c r="K470" s="1429"/>
      <c r="L470" s="1429"/>
      <c r="M470" s="1428">
        <f t="shared" ref="M470:M487" si="151">SUM(K470:L470)</f>
        <v>0</v>
      </c>
      <c r="N470" s="1429"/>
      <c r="O470" s="1"/>
      <c r="P470" s="1"/>
      <c r="Q470" s="1"/>
      <c r="R470" s="1"/>
      <c r="S470" s="1"/>
      <c r="T470" s="1"/>
      <c r="U470" s="1"/>
      <c r="V470" s="1"/>
      <c r="W470" s="1"/>
      <c r="X470" s="1"/>
      <c r="Y470" s="1"/>
      <c r="Z470" s="1"/>
    </row>
    <row r="471" spans="1:26" ht="15.75" customHeight="1">
      <c r="A471" s="32"/>
      <c r="B471" s="32" t="s">
        <v>152</v>
      </c>
      <c r="C471" s="37" t="s">
        <v>363</v>
      </c>
      <c r="D471" s="32" t="s">
        <v>369</v>
      </c>
      <c r="E471" s="32"/>
      <c r="F471" s="1006"/>
      <c r="G471" s="1403"/>
      <c r="H471" s="1403"/>
      <c r="I471" s="1415">
        <f t="shared" si="150"/>
        <v>0</v>
      </c>
      <c r="J471" s="1403"/>
      <c r="K471" s="1403"/>
      <c r="L471" s="1403"/>
      <c r="M471" s="1415">
        <f t="shared" si="151"/>
        <v>0</v>
      </c>
      <c r="N471" s="1403"/>
      <c r="O471" s="1"/>
      <c r="P471" s="1"/>
      <c r="Q471" s="1"/>
      <c r="R471" s="1"/>
      <c r="S471" s="1" t="s">
        <v>415</v>
      </c>
      <c r="T471" s="1"/>
      <c r="U471" s="1"/>
      <c r="V471" s="1"/>
      <c r="W471" s="1"/>
      <c r="X471" s="1"/>
      <c r="Y471" s="1"/>
      <c r="Z471" s="1"/>
    </row>
    <row r="472" spans="1:26" ht="15.75" customHeight="1">
      <c r="A472" s="32"/>
      <c r="B472" s="32" t="s">
        <v>152</v>
      </c>
      <c r="C472" s="37" t="s">
        <v>363</v>
      </c>
      <c r="D472" s="32" t="s">
        <v>368</v>
      </c>
      <c r="E472" s="32"/>
      <c r="F472" s="1006"/>
      <c r="G472" s="1403"/>
      <c r="H472" s="1403"/>
      <c r="I472" s="1415">
        <f t="shared" si="150"/>
        <v>0</v>
      </c>
      <c r="J472" s="1403"/>
      <c r="K472" s="1403"/>
      <c r="L472" s="1403"/>
      <c r="M472" s="1415">
        <f t="shared" si="151"/>
        <v>0</v>
      </c>
      <c r="N472" s="1403"/>
      <c r="O472" s="1"/>
      <c r="P472" s="1"/>
      <c r="Q472" s="1"/>
      <c r="R472" s="1"/>
      <c r="S472" s="1" t="s">
        <v>415</v>
      </c>
      <c r="T472" s="1"/>
      <c r="U472" s="1"/>
      <c r="V472" s="1"/>
      <c r="W472" s="1"/>
      <c r="X472" s="1"/>
      <c r="Y472" s="1"/>
      <c r="Z472" s="1"/>
    </row>
    <row r="473" spans="1:26" ht="15.75" customHeight="1">
      <c r="A473" s="32"/>
      <c r="B473" s="32" t="s">
        <v>152</v>
      </c>
      <c r="C473" s="37" t="s">
        <v>363</v>
      </c>
      <c r="D473" s="32" t="s">
        <v>370</v>
      </c>
      <c r="E473" s="32"/>
      <c r="F473" s="1006"/>
      <c r="G473" s="1403"/>
      <c r="H473" s="1403"/>
      <c r="I473" s="1415">
        <f t="shared" si="150"/>
        <v>0</v>
      </c>
      <c r="J473" s="1403"/>
      <c r="K473" s="1403"/>
      <c r="L473" s="1403"/>
      <c r="M473" s="1415">
        <f t="shared" si="151"/>
        <v>0</v>
      </c>
      <c r="N473" s="1403"/>
      <c r="O473" s="1"/>
      <c r="P473" s="1"/>
      <c r="Q473" s="1"/>
      <c r="R473" s="1"/>
      <c r="S473" s="1"/>
      <c r="T473" s="1"/>
      <c r="U473" s="1"/>
      <c r="V473" s="1"/>
      <c r="W473" s="1"/>
      <c r="X473" s="1"/>
      <c r="Y473" s="1"/>
      <c r="Z473" s="1"/>
    </row>
    <row r="474" spans="1:26" ht="15.75" customHeight="1">
      <c r="A474" s="32"/>
      <c r="B474" s="32" t="s">
        <v>152</v>
      </c>
      <c r="C474" s="37" t="s">
        <v>363</v>
      </c>
      <c r="D474" s="45" t="s">
        <v>411</v>
      </c>
      <c r="E474" s="32"/>
      <c r="F474" s="1006"/>
      <c r="G474" s="1403"/>
      <c r="H474" s="1403"/>
      <c r="I474" s="1415">
        <f t="shared" si="150"/>
        <v>0</v>
      </c>
      <c r="J474" s="1403"/>
      <c r="K474" s="1403"/>
      <c r="L474" s="1403"/>
      <c r="M474" s="1415">
        <f t="shared" si="151"/>
        <v>0</v>
      </c>
      <c r="N474" s="1403"/>
      <c r="O474" s="1"/>
      <c r="P474" s="1"/>
      <c r="Q474" s="1"/>
      <c r="R474" s="1"/>
      <c r="S474" s="1"/>
      <c r="T474" s="1"/>
      <c r="U474" s="1"/>
      <c r="V474" s="1"/>
      <c r="W474" s="1"/>
      <c r="X474" s="1"/>
      <c r="Y474" s="1"/>
      <c r="Z474" s="1"/>
    </row>
    <row r="475" spans="1:26" ht="15.75" customHeight="1">
      <c r="A475" s="32"/>
      <c r="B475" s="32" t="s">
        <v>152</v>
      </c>
      <c r="C475" s="37" t="s">
        <v>363</v>
      </c>
      <c r="D475" s="51" t="s">
        <v>412</v>
      </c>
      <c r="E475" s="32"/>
      <c r="F475" s="1006"/>
      <c r="G475" s="1403"/>
      <c r="H475" s="1403"/>
      <c r="I475" s="1415">
        <f t="shared" si="150"/>
        <v>0</v>
      </c>
      <c r="J475" s="1403"/>
      <c r="K475" s="1403"/>
      <c r="L475" s="1403"/>
      <c r="M475" s="1415">
        <f t="shared" si="151"/>
        <v>0</v>
      </c>
      <c r="N475" s="1403"/>
      <c r="O475" s="1"/>
      <c r="P475" s="1"/>
      <c r="Q475" s="1"/>
      <c r="R475" s="1"/>
      <c r="S475" s="1"/>
      <c r="T475" s="1"/>
      <c r="U475" s="1"/>
      <c r="V475" s="1"/>
      <c r="W475" s="1"/>
      <c r="X475" s="1"/>
      <c r="Y475" s="1"/>
      <c r="Z475" s="1"/>
    </row>
    <row r="476" spans="1:26" ht="15.75" customHeight="1">
      <c r="A476" s="32"/>
      <c r="B476" s="32" t="s">
        <v>152</v>
      </c>
      <c r="C476" s="37" t="s">
        <v>363</v>
      </c>
      <c r="D476" s="45" t="s">
        <v>350</v>
      </c>
      <c r="E476" s="51" t="s">
        <v>351</v>
      </c>
      <c r="F476" s="1006"/>
      <c r="G476" s="1403"/>
      <c r="H476" s="1403"/>
      <c r="I476" s="1415">
        <f t="shared" si="150"/>
        <v>0</v>
      </c>
      <c r="J476" s="1403"/>
      <c r="K476" s="1403"/>
      <c r="L476" s="1403"/>
      <c r="M476" s="1415">
        <f t="shared" si="151"/>
        <v>0</v>
      </c>
      <c r="N476" s="1403"/>
      <c r="O476" s="1"/>
      <c r="P476" s="1"/>
      <c r="Q476" s="1"/>
      <c r="R476" s="1"/>
      <c r="S476" s="1"/>
      <c r="T476" s="1"/>
      <c r="U476" s="1"/>
      <c r="V476" s="1"/>
      <c r="W476" s="1"/>
      <c r="X476" s="1"/>
      <c r="Y476" s="1"/>
      <c r="Z476" s="1"/>
    </row>
    <row r="477" spans="1:26" ht="16.5" customHeight="1">
      <c r="A477" s="32"/>
      <c r="B477" s="32" t="s">
        <v>152</v>
      </c>
      <c r="C477" s="37" t="s">
        <v>363</v>
      </c>
      <c r="D477" s="45" t="s">
        <v>350</v>
      </c>
      <c r="E477" s="51" t="s">
        <v>352</v>
      </c>
      <c r="F477" s="1032"/>
      <c r="G477" s="1403"/>
      <c r="H477" s="1403"/>
      <c r="I477" s="1415">
        <f t="shared" si="150"/>
        <v>0</v>
      </c>
      <c r="J477" s="1403"/>
      <c r="K477" s="1403"/>
      <c r="L477" s="1403"/>
      <c r="M477" s="1415">
        <f t="shared" si="151"/>
        <v>0</v>
      </c>
      <c r="N477" s="1403"/>
      <c r="O477" s="1"/>
      <c r="P477" s="1"/>
      <c r="Q477" s="1"/>
      <c r="R477" s="1"/>
      <c r="S477" s="34" t="s">
        <v>358</v>
      </c>
      <c r="T477" s="1"/>
      <c r="U477" s="1"/>
      <c r="V477" s="1"/>
      <c r="W477" s="1"/>
      <c r="X477" s="1"/>
      <c r="Y477" s="1"/>
      <c r="Z477" s="1"/>
    </row>
    <row r="478" spans="1:26" s="920" customFormat="1" ht="16.5" customHeight="1">
      <c r="A478" s="918"/>
      <c r="B478" s="32" t="s">
        <v>152</v>
      </c>
      <c r="C478" s="37" t="s">
        <v>363</v>
      </c>
      <c r="D478" s="45" t="s">
        <v>350</v>
      </c>
      <c r="E478" s="51" t="s">
        <v>354</v>
      </c>
      <c r="F478" s="1033"/>
      <c r="G478" s="1405"/>
      <c r="H478" s="1405"/>
      <c r="I478" s="1415">
        <f t="shared" si="150"/>
        <v>0</v>
      </c>
      <c r="J478" s="1405"/>
      <c r="K478" s="1405"/>
      <c r="L478" s="1405"/>
      <c r="M478" s="1415">
        <f t="shared" si="151"/>
        <v>0</v>
      </c>
      <c r="N478" s="1405"/>
      <c r="O478" s="1"/>
      <c r="P478" s="1"/>
      <c r="Q478" s="1"/>
      <c r="R478" s="1"/>
      <c r="S478" s="842"/>
      <c r="T478" s="1"/>
      <c r="U478" s="1"/>
      <c r="V478" s="1"/>
      <c r="W478" s="1"/>
      <c r="X478" s="1"/>
      <c r="Y478" s="1"/>
      <c r="Z478" s="1"/>
    </row>
    <row r="479" spans="1:26" s="920" customFormat="1" ht="16.5" customHeight="1">
      <c r="A479" s="918"/>
      <c r="B479" s="32" t="s">
        <v>152</v>
      </c>
      <c r="C479" s="37" t="s">
        <v>363</v>
      </c>
      <c r="D479" s="45" t="s">
        <v>350</v>
      </c>
      <c r="E479" s="51" t="s">
        <v>355</v>
      </c>
      <c r="F479" s="1033"/>
      <c r="G479" s="1405"/>
      <c r="H479" s="1405"/>
      <c r="I479" s="1415">
        <f t="shared" si="150"/>
        <v>0</v>
      </c>
      <c r="J479" s="1405"/>
      <c r="K479" s="1405"/>
      <c r="L479" s="1405"/>
      <c r="M479" s="1415">
        <f t="shared" si="151"/>
        <v>0</v>
      </c>
      <c r="N479" s="1405"/>
      <c r="O479" s="1"/>
      <c r="P479" s="1"/>
      <c r="Q479" s="1"/>
      <c r="R479" s="1"/>
      <c r="S479" s="842"/>
      <c r="T479" s="1"/>
      <c r="U479" s="1"/>
      <c r="V479" s="1"/>
      <c r="W479" s="1"/>
      <c r="X479" s="1"/>
      <c r="Y479" s="1"/>
      <c r="Z479" s="1"/>
    </row>
    <row r="480" spans="1:26" s="920" customFormat="1" ht="16.5" customHeight="1">
      <c r="A480" s="918"/>
      <c r="B480" s="32" t="s">
        <v>152</v>
      </c>
      <c r="C480" s="37" t="s">
        <v>363</v>
      </c>
      <c r="D480" s="45" t="s">
        <v>350</v>
      </c>
      <c r="E480" s="51" t="s">
        <v>356</v>
      </c>
      <c r="F480" s="1033"/>
      <c r="G480" s="1405"/>
      <c r="H480" s="1405"/>
      <c r="I480" s="1415">
        <f t="shared" si="150"/>
        <v>0</v>
      </c>
      <c r="J480" s="1405"/>
      <c r="K480" s="1405"/>
      <c r="L480" s="1405"/>
      <c r="M480" s="1415">
        <f t="shared" si="151"/>
        <v>0</v>
      </c>
      <c r="N480" s="1405"/>
      <c r="O480" s="1"/>
      <c r="P480" s="1"/>
      <c r="Q480" s="1"/>
      <c r="R480" s="1"/>
      <c r="S480" s="842"/>
      <c r="T480" s="1"/>
      <c r="U480" s="1"/>
      <c r="V480" s="1"/>
      <c r="W480" s="1"/>
      <c r="X480" s="1"/>
      <c r="Y480" s="1"/>
      <c r="Z480" s="1"/>
    </row>
    <row r="481" spans="1:26" s="920" customFormat="1" ht="16.5" customHeight="1">
      <c r="A481" s="918"/>
      <c r="B481" s="32" t="s">
        <v>152</v>
      </c>
      <c r="C481" s="37" t="s">
        <v>363</v>
      </c>
      <c r="D481" s="45" t="s">
        <v>350</v>
      </c>
      <c r="E481" s="51" t="s">
        <v>357</v>
      </c>
      <c r="F481" s="1033"/>
      <c r="G481" s="1405"/>
      <c r="H481" s="1405"/>
      <c r="I481" s="1415">
        <f t="shared" si="150"/>
        <v>0</v>
      </c>
      <c r="J481" s="1405"/>
      <c r="K481" s="1405"/>
      <c r="L481" s="1405"/>
      <c r="M481" s="1415">
        <f t="shared" si="151"/>
        <v>0</v>
      </c>
      <c r="N481" s="1405"/>
      <c r="O481" s="1"/>
      <c r="P481" s="1"/>
      <c r="Q481" s="1"/>
      <c r="R481" s="1"/>
      <c r="S481" s="842"/>
      <c r="T481" s="1"/>
      <c r="U481" s="1"/>
      <c r="V481" s="1"/>
      <c r="W481" s="1"/>
      <c r="X481" s="1"/>
      <c r="Y481" s="1"/>
      <c r="Z481" s="1"/>
    </row>
    <row r="482" spans="1:26" s="958" customFormat="1" ht="16.5" customHeight="1">
      <c r="A482" s="918"/>
      <c r="B482" s="918" t="s">
        <v>152</v>
      </c>
      <c r="C482" s="936" t="s">
        <v>363</v>
      </c>
      <c r="D482" s="937" t="s">
        <v>350</v>
      </c>
      <c r="E482" s="978" t="s">
        <v>2725</v>
      </c>
      <c r="F482" s="1033"/>
      <c r="G482" s="1405"/>
      <c r="H482" s="1405"/>
      <c r="I482" s="1469">
        <f t="shared" si="150"/>
        <v>0</v>
      </c>
      <c r="J482" s="1405"/>
      <c r="K482" s="1405"/>
      <c r="L482" s="1405"/>
      <c r="M482" s="1415">
        <f t="shared" si="151"/>
        <v>0</v>
      </c>
      <c r="N482" s="1405"/>
      <c r="O482" s="1"/>
      <c r="P482" s="1"/>
      <c r="Q482" s="1"/>
      <c r="R482" s="1"/>
      <c r="S482" s="842"/>
      <c r="T482" s="1"/>
      <c r="U482" s="1"/>
      <c r="V482" s="1"/>
      <c r="W482" s="1"/>
      <c r="X482" s="1"/>
      <c r="Y482" s="1"/>
      <c r="Z482" s="1"/>
    </row>
    <row r="483" spans="1:26" s="958" customFormat="1" ht="16.5" customHeight="1">
      <c r="A483" s="918"/>
      <c r="B483" s="918" t="s">
        <v>152</v>
      </c>
      <c r="C483" s="936" t="s">
        <v>363</v>
      </c>
      <c r="D483" s="937" t="s">
        <v>350</v>
      </c>
      <c r="E483" s="978" t="s">
        <v>2725</v>
      </c>
      <c r="F483" s="1033"/>
      <c r="G483" s="1405"/>
      <c r="H483" s="1405"/>
      <c r="I483" s="1469">
        <f t="shared" si="150"/>
        <v>0</v>
      </c>
      <c r="J483" s="1405"/>
      <c r="K483" s="1405"/>
      <c r="L483" s="1405"/>
      <c r="M483" s="1415">
        <f t="shared" si="151"/>
        <v>0</v>
      </c>
      <c r="N483" s="1405"/>
      <c r="O483" s="1"/>
      <c r="P483" s="1"/>
      <c r="Q483" s="1"/>
      <c r="R483" s="1"/>
      <c r="S483" s="842"/>
      <c r="T483" s="1"/>
      <c r="U483" s="1"/>
      <c r="V483" s="1"/>
      <c r="W483" s="1"/>
      <c r="X483" s="1"/>
      <c r="Y483" s="1"/>
      <c r="Z483" s="1"/>
    </row>
    <row r="484" spans="1:26" ht="16.5" customHeight="1">
      <c r="A484" s="32"/>
      <c r="B484" s="32" t="s">
        <v>152</v>
      </c>
      <c r="C484" s="37" t="s">
        <v>363</v>
      </c>
      <c r="D484" s="979" t="s">
        <v>2725</v>
      </c>
      <c r="E484" s="51"/>
      <c r="F484" s="1032"/>
      <c r="G484" s="1403"/>
      <c r="H484" s="1403"/>
      <c r="I484" s="1415">
        <f t="shared" si="150"/>
        <v>0</v>
      </c>
      <c r="J484" s="1403"/>
      <c r="K484" s="1403"/>
      <c r="L484" s="1403"/>
      <c r="M484" s="1415">
        <f t="shared" si="151"/>
        <v>0</v>
      </c>
      <c r="N484" s="1403"/>
      <c r="O484" s="1"/>
      <c r="P484" s="1"/>
      <c r="Q484" s="1"/>
      <c r="R484" s="1"/>
      <c r="S484" s="46"/>
      <c r="T484" s="1"/>
      <c r="U484" s="1"/>
      <c r="V484" s="1"/>
      <c r="W484" s="1"/>
      <c r="X484" s="1"/>
      <c r="Y484" s="1"/>
      <c r="Z484" s="1"/>
    </row>
    <row r="485" spans="1:26" ht="16.5" customHeight="1">
      <c r="A485" s="32"/>
      <c r="B485" s="32" t="s">
        <v>152</v>
      </c>
      <c r="C485" s="37" t="s">
        <v>363</v>
      </c>
      <c r="D485" s="979" t="s">
        <v>2725</v>
      </c>
      <c r="E485" s="51"/>
      <c r="F485" s="1032"/>
      <c r="G485" s="1403"/>
      <c r="H485" s="1403"/>
      <c r="I485" s="1415">
        <f t="shared" si="150"/>
        <v>0</v>
      </c>
      <c r="J485" s="1403"/>
      <c r="K485" s="1403"/>
      <c r="L485" s="1403"/>
      <c r="M485" s="1415">
        <f t="shared" si="151"/>
        <v>0</v>
      </c>
      <c r="N485" s="1403"/>
      <c r="O485" s="1"/>
      <c r="P485" s="1"/>
      <c r="Q485" s="1"/>
      <c r="R485" s="1"/>
      <c r="S485" s="46"/>
      <c r="T485" s="1"/>
      <c r="U485" s="1"/>
      <c r="V485" s="1"/>
      <c r="W485" s="1"/>
      <c r="X485" s="1"/>
      <c r="Y485" s="1"/>
      <c r="Z485" s="1"/>
    </row>
    <row r="486" spans="1:26" ht="16.5" customHeight="1">
      <c r="A486" s="32"/>
      <c r="B486" s="32" t="s">
        <v>152</v>
      </c>
      <c r="C486" s="37" t="s">
        <v>363</v>
      </c>
      <c r="D486" s="979" t="s">
        <v>2725</v>
      </c>
      <c r="E486" s="51"/>
      <c r="F486" s="1032"/>
      <c r="G486" s="1403"/>
      <c r="H486" s="1403"/>
      <c r="I486" s="1415">
        <f t="shared" si="150"/>
        <v>0</v>
      </c>
      <c r="J486" s="1403"/>
      <c r="K486" s="1403"/>
      <c r="L486" s="1403"/>
      <c r="M486" s="1415">
        <f t="shared" si="151"/>
        <v>0</v>
      </c>
      <c r="N486" s="1403"/>
      <c r="O486" s="1"/>
      <c r="P486" s="1"/>
      <c r="Q486" s="1"/>
      <c r="R486" s="1"/>
      <c r="S486" s="46"/>
      <c r="T486" s="1"/>
      <c r="U486" s="1"/>
      <c r="V486" s="1"/>
      <c r="W486" s="1"/>
      <c r="X486" s="1"/>
      <c r="Y486" s="1"/>
      <c r="Z486" s="1"/>
    </row>
    <row r="487" spans="1:26" ht="15.75" customHeight="1">
      <c r="A487" s="32"/>
      <c r="B487" s="32" t="s">
        <v>152</v>
      </c>
      <c r="C487" s="37" t="s">
        <v>363</v>
      </c>
      <c r="D487" s="979" t="s">
        <v>2725</v>
      </c>
      <c r="E487" s="45"/>
      <c r="F487" s="1032"/>
      <c r="G487" s="1403"/>
      <c r="H487" s="1403"/>
      <c r="I487" s="1415">
        <f t="shared" si="150"/>
        <v>0</v>
      </c>
      <c r="J487" s="1403"/>
      <c r="K487" s="1403"/>
      <c r="L487" s="1403"/>
      <c r="M487" s="1415">
        <f t="shared" si="151"/>
        <v>0</v>
      </c>
      <c r="N487" s="1403"/>
      <c r="O487" s="1"/>
      <c r="P487" s="1"/>
      <c r="Q487" s="1"/>
      <c r="R487" s="1"/>
      <c r="S487" s="46"/>
      <c r="T487" s="1"/>
      <c r="U487" s="1"/>
      <c r="V487" s="1"/>
      <c r="W487" s="1"/>
      <c r="X487" s="1"/>
      <c r="Y487" s="1"/>
      <c r="Z487" s="1"/>
    </row>
    <row r="488" spans="1:26" s="1043" customFormat="1" ht="15.75" customHeight="1">
      <c r="A488" s="1006"/>
      <c r="B488" s="1008" t="s">
        <v>152</v>
      </c>
      <c r="C488" s="1052" t="s">
        <v>363</v>
      </c>
      <c r="D488" s="1012"/>
      <c r="E488" s="1019"/>
      <c r="F488" s="1032"/>
      <c r="G488" s="1406">
        <f>SUM(G471:G487)</f>
        <v>0</v>
      </c>
      <c r="H488" s="1406">
        <f t="shared" ref="H488:N488" si="152">SUM(H471:H487)</f>
        <v>0</v>
      </c>
      <c r="I488" s="1406">
        <f t="shared" si="152"/>
        <v>0</v>
      </c>
      <c r="J488" s="1406">
        <f t="shared" si="152"/>
        <v>0</v>
      </c>
      <c r="K488" s="1406">
        <f t="shared" si="152"/>
        <v>0</v>
      </c>
      <c r="L488" s="1406">
        <f t="shared" si="152"/>
        <v>0</v>
      </c>
      <c r="M488" s="1406">
        <f t="shared" si="152"/>
        <v>0</v>
      </c>
      <c r="N488" s="1406">
        <f t="shared" si="152"/>
        <v>0</v>
      </c>
      <c r="O488" s="1003"/>
      <c r="P488" s="1003"/>
      <c r="Q488" s="1003"/>
      <c r="R488" s="1003"/>
      <c r="S488" s="1061"/>
      <c r="T488" s="1003"/>
      <c r="U488" s="1003"/>
      <c r="V488" s="1003"/>
      <c r="W488" s="1003"/>
      <c r="X488" s="1003"/>
      <c r="Y488" s="1003"/>
      <c r="Z488" s="1003"/>
    </row>
    <row r="489" spans="1:26" ht="15.75" customHeight="1">
      <c r="A489" s="32"/>
      <c r="B489" s="32" t="s">
        <v>152</v>
      </c>
      <c r="C489" s="37" t="s">
        <v>364</v>
      </c>
      <c r="D489" s="45" t="s">
        <v>367</v>
      </c>
      <c r="E489" s="45" t="s">
        <v>368</v>
      </c>
      <c r="F489" s="1032"/>
      <c r="G489" s="1403"/>
      <c r="H489" s="1403"/>
      <c r="I489" s="1415">
        <f t="shared" ref="I489:I505" si="153">SUM(G489:H489)</f>
        <v>0</v>
      </c>
      <c r="J489" s="1403"/>
      <c r="K489" s="1403"/>
      <c r="L489" s="1403"/>
      <c r="M489" s="1415">
        <f t="shared" ref="M489:M505" si="154">SUM(K489:L489)</f>
        <v>0</v>
      </c>
      <c r="N489" s="1403"/>
      <c r="O489" s="1"/>
      <c r="P489" s="1"/>
      <c r="Q489" s="1"/>
      <c r="R489" s="1"/>
      <c r="S489" s="46"/>
      <c r="T489" s="1"/>
      <c r="U489" s="1"/>
      <c r="V489" s="1"/>
      <c r="W489" s="1"/>
      <c r="X489" s="1"/>
      <c r="Y489" s="1"/>
      <c r="Z489" s="1"/>
    </row>
    <row r="490" spans="1:26" ht="15.75" customHeight="1">
      <c r="A490" s="32"/>
      <c r="B490" s="32" t="s">
        <v>152</v>
      </c>
      <c r="C490" s="37" t="s">
        <v>364</v>
      </c>
      <c r="D490" s="45" t="s">
        <v>367</v>
      </c>
      <c r="E490" s="32" t="s">
        <v>369</v>
      </c>
      <c r="F490" s="1032"/>
      <c r="G490" s="1403"/>
      <c r="H490" s="1403"/>
      <c r="I490" s="1415">
        <f t="shared" si="153"/>
        <v>0</v>
      </c>
      <c r="J490" s="1403"/>
      <c r="K490" s="1403"/>
      <c r="L490" s="1403"/>
      <c r="M490" s="1415">
        <f t="shared" si="154"/>
        <v>0</v>
      </c>
      <c r="N490" s="1403"/>
      <c r="O490" s="1"/>
      <c r="P490" s="1"/>
      <c r="Q490" s="1"/>
      <c r="R490" s="1"/>
      <c r="S490" s="46"/>
      <c r="T490" s="1"/>
      <c r="U490" s="1"/>
      <c r="V490" s="1"/>
      <c r="W490" s="1"/>
      <c r="X490" s="1"/>
      <c r="Y490" s="1"/>
      <c r="Z490" s="1"/>
    </row>
    <row r="491" spans="1:26" ht="15.75" customHeight="1">
      <c r="A491" s="32"/>
      <c r="B491" s="32" t="s">
        <v>152</v>
      </c>
      <c r="C491" s="37" t="s">
        <v>364</v>
      </c>
      <c r="D491" s="45" t="s">
        <v>367</v>
      </c>
      <c r="E491" s="32" t="s">
        <v>370</v>
      </c>
      <c r="F491" s="1032"/>
      <c r="G491" s="1403"/>
      <c r="H491" s="1403"/>
      <c r="I491" s="1415">
        <f t="shared" si="153"/>
        <v>0</v>
      </c>
      <c r="J491" s="1403"/>
      <c r="K491" s="1403"/>
      <c r="L491" s="1403"/>
      <c r="M491" s="1415">
        <f t="shared" si="154"/>
        <v>0</v>
      </c>
      <c r="N491" s="1403"/>
      <c r="O491" s="1"/>
      <c r="P491" s="1"/>
      <c r="Q491" s="1"/>
      <c r="R491" s="1"/>
      <c r="S491" s="46"/>
      <c r="T491" s="1"/>
      <c r="U491" s="1"/>
      <c r="V491" s="1"/>
      <c r="W491" s="1"/>
      <c r="X491" s="1"/>
      <c r="Y491" s="1"/>
      <c r="Z491" s="1"/>
    </row>
    <row r="492" spans="1:26" ht="15.75" customHeight="1">
      <c r="A492" s="32"/>
      <c r="B492" s="32" t="s">
        <v>152</v>
      </c>
      <c r="C492" s="37" t="s">
        <v>364</v>
      </c>
      <c r="D492" s="45" t="s">
        <v>416</v>
      </c>
      <c r="E492" s="32"/>
      <c r="F492" s="1032"/>
      <c r="G492" s="1403"/>
      <c r="H492" s="1403"/>
      <c r="I492" s="1415">
        <f t="shared" si="153"/>
        <v>0</v>
      </c>
      <c r="J492" s="1403"/>
      <c r="K492" s="1403"/>
      <c r="L492" s="1403"/>
      <c r="M492" s="1415">
        <f t="shared" si="154"/>
        <v>0</v>
      </c>
      <c r="N492" s="1403"/>
      <c r="O492" s="1"/>
      <c r="P492" s="1"/>
      <c r="Q492" s="1"/>
      <c r="R492" s="1"/>
      <c r="S492" s="46"/>
      <c r="T492" s="1"/>
      <c r="U492" s="1"/>
      <c r="V492" s="1"/>
      <c r="W492" s="1"/>
      <c r="X492" s="1"/>
      <c r="Y492" s="1"/>
      <c r="Z492" s="1"/>
    </row>
    <row r="493" spans="1:26" ht="15.75" customHeight="1">
      <c r="A493" s="32"/>
      <c r="B493" s="32" t="s">
        <v>152</v>
      </c>
      <c r="C493" s="37" t="s">
        <v>364</v>
      </c>
      <c r="D493" s="51" t="s">
        <v>417</v>
      </c>
      <c r="E493" s="32"/>
      <c r="F493" s="1032"/>
      <c r="G493" s="1403"/>
      <c r="H493" s="1403"/>
      <c r="I493" s="1415">
        <f t="shared" si="153"/>
        <v>0</v>
      </c>
      <c r="J493" s="1403"/>
      <c r="K493" s="1403"/>
      <c r="L493" s="1403"/>
      <c r="M493" s="1415">
        <f t="shared" si="154"/>
        <v>0</v>
      </c>
      <c r="N493" s="1403"/>
      <c r="O493" s="1"/>
      <c r="P493" s="1"/>
      <c r="Q493" s="1"/>
      <c r="R493" s="1"/>
      <c r="S493" s="46"/>
      <c r="T493" s="1"/>
      <c r="U493" s="1"/>
      <c r="V493" s="1"/>
      <c r="W493" s="1"/>
      <c r="X493" s="1"/>
      <c r="Y493" s="1"/>
      <c r="Z493" s="1"/>
    </row>
    <row r="494" spans="1:26" ht="15" customHeight="1">
      <c r="A494" s="32"/>
      <c r="B494" s="32" t="s">
        <v>152</v>
      </c>
      <c r="C494" s="37" t="s">
        <v>364</v>
      </c>
      <c r="D494" s="45" t="s">
        <v>365</v>
      </c>
      <c r="E494" s="51" t="s">
        <v>351</v>
      </c>
      <c r="F494" s="1032"/>
      <c r="G494" s="1403"/>
      <c r="H494" s="1403"/>
      <c r="I494" s="1415">
        <f t="shared" si="153"/>
        <v>0</v>
      </c>
      <c r="J494" s="1403"/>
      <c r="K494" s="1403"/>
      <c r="L494" s="1403"/>
      <c r="M494" s="1415">
        <f t="shared" si="154"/>
        <v>0</v>
      </c>
      <c r="N494" s="1403"/>
      <c r="O494" s="1"/>
      <c r="P494" s="1"/>
      <c r="Q494" s="1"/>
      <c r="R494" s="1"/>
      <c r="S494" s="46"/>
      <c r="T494" s="1"/>
      <c r="U494" s="1"/>
      <c r="V494" s="1"/>
      <c r="W494" s="1"/>
      <c r="X494" s="1"/>
      <c r="Y494" s="1"/>
      <c r="Z494" s="1"/>
    </row>
    <row r="495" spans="1:26" ht="15" customHeight="1">
      <c r="A495" s="32"/>
      <c r="B495" s="32" t="s">
        <v>152</v>
      </c>
      <c r="C495" s="37" t="s">
        <v>364</v>
      </c>
      <c r="D495" s="45" t="s">
        <v>350</v>
      </c>
      <c r="E495" s="51" t="s">
        <v>352</v>
      </c>
      <c r="F495" s="1032"/>
      <c r="G495" s="1403"/>
      <c r="H495" s="1403"/>
      <c r="I495" s="1415">
        <f t="shared" si="153"/>
        <v>0</v>
      </c>
      <c r="J495" s="1403"/>
      <c r="K495" s="1403"/>
      <c r="L495" s="1403"/>
      <c r="M495" s="1415">
        <f t="shared" si="154"/>
        <v>0</v>
      </c>
      <c r="N495" s="1403"/>
      <c r="O495" s="1"/>
      <c r="P495" s="1"/>
      <c r="Q495" s="1"/>
      <c r="R495" s="1"/>
      <c r="S495" s="46"/>
      <c r="T495" s="1"/>
      <c r="U495" s="1"/>
      <c r="V495" s="1"/>
      <c r="W495" s="1"/>
      <c r="X495" s="1"/>
      <c r="Y495" s="1"/>
      <c r="Z495" s="1"/>
    </row>
    <row r="496" spans="1:26" s="920" customFormat="1" ht="15" customHeight="1">
      <c r="A496" s="918"/>
      <c r="B496" s="32" t="s">
        <v>152</v>
      </c>
      <c r="C496" s="37" t="s">
        <v>364</v>
      </c>
      <c r="D496" s="45" t="s">
        <v>365</v>
      </c>
      <c r="E496" s="51" t="s">
        <v>354</v>
      </c>
      <c r="F496" s="1033"/>
      <c r="G496" s="1405"/>
      <c r="H496" s="1405"/>
      <c r="I496" s="1415">
        <f t="shared" si="153"/>
        <v>0</v>
      </c>
      <c r="J496" s="1405"/>
      <c r="K496" s="1405"/>
      <c r="L496" s="1405"/>
      <c r="M496" s="1415">
        <f t="shared" si="154"/>
        <v>0</v>
      </c>
      <c r="N496" s="1405"/>
      <c r="O496" s="1"/>
      <c r="P496" s="1"/>
      <c r="Q496" s="1"/>
      <c r="R496" s="1"/>
      <c r="S496" s="46"/>
      <c r="T496" s="1"/>
      <c r="U496" s="1"/>
      <c r="V496" s="1"/>
      <c r="W496" s="1"/>
      <c r="X496" s="1"/>
      <c r="Y496" s="1"/>
      <c r="Z496" s="1"/>
    </row>
    <row r="497" spans="1:26" s="920" customFormat="1" ht="15" customHeight="1">
      <c r="A497" s="918"/>
      <c r="B497" s="32" t="s">
        <v>152</v>
      </c>
      <c r="C497" s="37" t="s">
        <v>364</v>
      </c>
      <c r="D497" s="45" t="s">
        <v>350</v>
      </c>
      <c r="E497" s="51" t="s">
        <v>355</v>
      </c>
      <c r="F497" s="1033"/>
      <c r="G497" s="1405"/>
      <c r="H497" s="1405"/>
      <c r="I497" s="1415">
        <f t="shared" si="153"/>
        <v>0</v>
      </c>
      <c r="J497" s="1405"/>
      <c r="K497" s="1405"/>
      <c r="L497" s="1405"/>
      <c r="M497" s="1415">
        <f t="shared" si="154"/>
        <v>0</v>
      </c>
      <c r="N497" s="1405"/>
      <c r="O497" s="1"/>
      <c r="P497" s="1"/>
      <c r="Q497" s="1"/>
      <c r="R497" s="1"/>
      <c r="S497" s="46"/>
      <c r="T497" s="1"/>
      <c r="U497" s="1"/>
      <c r="V497" s="1"/>
      <c r="W497" s="1"/>
      <c r="X497" s="1"/>
      <c r="Y497" s="1"/>
      <c r="Z497" s="1"/>
    </row>
    <row r="498" spans="1:26" s="920" customFormat="1" ht="15" customHeight="1">
      <c r="A498" s="918"/>
      <c r="B498" s="32" t="s">
        <v>152</v>
      </c>
      <c r="C498" s="37" t="s">
        <v>364</v>
      </c>
      <c r="D498" s="45" t="s">
        <v>365</v>
      </c>
      <c r="E498" s="51" t="s">
        <v>356</v>
      </c>
      <c r="F498" s="1033"/>
      <c r="G498" s="1405"/>
      <c r="H498" s="1405"/>
      <c r="I498" s="1415">
        <f t="shared" si="153"/>
        <v>0</v>
      </c>
      <c r="J498" s="1405"/>
      <c r="K498" s="1405"/>
      <c r="L498" s="1405"/>
      <c r="M498" s="1415">
        <f t="shared" si="154"/>
        <v>0</v>
      </c>
      <c r="N498" s="1405"/>
      <c r="O498" s="1"/>
      <c r="P498" s="1"/>
      <c r="Q498" s="1"/>
      <c r="R498" s="1"/>
      <c r="S498" s="46"/>
      <c r="T498" s="1"/>
      <c r="U498" s="1"/>
      <c r="V498" s="1"/>
      <c r="W498" s="1"/>
      <c r="X498" s="1"/>
      <c r="Y498" s="1"/>
      <c r="Z498" s="1"/>
    </row>
    <row r="499" spans="1:26" s="920" customFormat="1" ht="15" customHeight="1">
      <c r="A499" s="918"/>
      <c r="B499" s="32" t="s">
        <v>152</v>
      </c>
      <c r="C499" s="37" t="s">
        <v>364</v>
      </c>
      <c r="D499" s="45" t="s">
        <v>365</v>
      </c>
      <c r="E499" s="51" t="s">
        <v>357</v>
      </c>
      <c r="F499" s="1033"/>
      <c r="G499" s="1405"/>
      <c r="H499" s="1405"/>
      <c r="I499" s="1415">
        <f t="shared" si="153"/>
        <v>0</v>
      </c>
      <c r="J499" s="1405"/>
      <c r="K499" s="1405"/>
      <c r="L499" s="1405"/>
      <c r="M499" s="1415">
        <f t="shared" si="154"/>
        <v>0</v>
      </c>
      <c r="N499" s="1405"/>
      <c r="O499" s="1"/>
      <c r="P499" s="1"/>
      <c r="Q499" s="1"/>
      <c r="R499" s="1"/>
      <c r="S499" s="46"/>
      <c r="T499" s="1"/>
      <c r="U499" s="1"/>
      <c r="V499" s="1"/>
      <c r="W499" s="1"/>
      <c r="X499" s="1"/>
      <c r="Y499" s="1"/>
      <c r="Z499" s="1"/>
    </row>
    <row r="500" spans="1:26" s="920" customFormat="1" ht="15" customHeight="1">
      <c r="A500" s="918"/>
      <c r="B500" s="32" t="s">
        <v>152</v>
      </c>
      <c r="C500" s="37" t="s">
        <v>364</v>
      </c>
      <c r="D500" s="45" t="s">
        <v>365</v>
      </c>
      <c r="E500" s="979" t="s">
        <v>2713</v>
      </c>
      <c r="F500" s="1033"/>
      <c r="G500" s="1405"/>
      <c r="H500" s="1405"/>
      <c r="I500" s="1415">
        <f t="shared" si="153"/>
        <v>0</v>
      </c>
      <c r="J500" s="1405"/>
      <c r="K500" s="1405"/>
      <c r="L500" s="1405"/>
      <c r="M500" s="1415">
        <f t="shared" si="154"/>
        <v>0</v>
      </c>
      <c r="N500" s="1405"/>
      <c r="O500" s="1"/>
      <c r="P500" s="1"/>
      <c r="Q500" s="1"/>
      <c r="R500" s="1"/>
      <c r="S500" s="1" t="s">
        <v>418</v>
      </c>
      <c r="T500" s="1"/>
      <c r="U500" s="1"/>
      <c r="V500" s="1"/>
      <c r="W500" s="1"/>
      <c r="X500" s="1"/>
      <c r="Y500" s="1"/>
      <c r="Z500" s="1"/>
    </row>
    <row r="501" spans="1:26" ht="15" customHeight="1">
      <c r="A501" s="32"/>
      <c r="B501" s="32" t="s">
        <v>152</v>
      </c>
      <c r="C501" s="37" t="s">
        <v>364</v>
      </c>
      <c r="D501" s="45" t="s">
        <v>365</v>
      </c>
      <c r="E501" s="979" t="s">
        <v>2713</v>
      </c>
      <c r="F501" s="1032"/>
      <c r="G501" s="1403"/>
      <c r="H501" s="1403"/>
      <c r="I501" s="1415">
        <f t="shared" si="153"/>
        <v>0</v>
      </c>
      <c r="J501" s="1403"/>
      <c r="K501" s="1403"/>
      <c r="L501" s="1403"/>
      <c r="M501" s="1415">
        <f t="shared" si="154"/>
        <v>0</v>
      </c>
      <c r="N501" s="1403"/>
      <c r="O501" s="1"/>
      <c r="P501" s="1"/>
      <c r="Q501" s="1"/>
      <c r="R501" s="1"/>
      <c r="S501" s="46"/>
      <c r="T501" s="1"/>
      <c r="U501" s="1"/>
      <c r="V501" s="1"/>
      <c r="W501" s="1"/>
      <c r="X501" s="1"/>
      <c r="Y501" s="1"/>
      <c r="Z501" s="1"/>
    </row>
    <row r="502" spans="1:26" ht="15" customHeight="1">
      <c r="A502" s="32"/>
      <c r="B502" s="32" t="s">
        <v>152</v>
      </c>
      <c r="C502" s="37" t="s">
        <v>364</v>
      </c>
      <c r="D502" s="45" t="s">
        <v>365</v>
      </c>
      <c r="E502" s="979" t="s">
        <v>2713</v>
      </c>
      <c r="F502" s="1032"/>
      <c r="G502" s="1403"/>
      <c r="H502" s="1403"/>
      <c r="I502" s="1415">
        <f t="shared" si="153"/>
        <v>0</v>
      </c>
      <c r="J502" s="1403"/>
      <c r="K502" s="1403"/>
      <c r="L502" s="1403"/>
      <c r="M502" s="1415">
        <f t="shared" si="154"/>
        <v>0</v>
      </c>
      <c r="N502" s="1403"/>
      <c r="O502" s="1"/>
      <c r="P502" s="1"/>
      <c r="Q502" s="1"/>
      <c r="R502" s="1"/>
      <c r="S502" s="46"/>
      <c r="T502" s="1"/>
      <c r="U502" s="1"/>
      <c r="V502" s="1"/>
      <c r="W502" s="1"/>
      <c r="X502" s="1"/>
      <c r="Y502" s="1"/>
      <c r="Z502" s="1"/>
    </row>
    <row r="503" spans="1:26" ht="15" customHeight="1">
      <c r="A503" s="32"/>
      <c r="B503" s="32" t="s">
        <v>152</v>
      </c>
      <c r="C503" s="37" t="s">
        <v>364</v>
      </c>
      <c r="D503" s="979" t="s">
        <v>2713</v>
      </c>
      <c r="E503" s="51"/>
      <c r="F503" s="1032"/>
      <c r="G503" s="1403"/>
      <c r="H503" s="1403"/>
      <c r="I503" s="1415">
        <f t="shared" si="153"/>
        <v>0</v>
      </c>
      <c r="J503" s="1403"/>
      <c r="K503" s="1403"/>
      <c r="L503" s="1403"/>
      <c r="M503" s="1415">
        <f t="shared" si="154"/>
        <v>0</v>
      </c>
      <c r="N503" s="1403"/>
      <c r="O503" s="1"/>
      <c r="P503" s="1"/>
      <c r="Q503" s="1"/>
      <c r="R503" s="1"/>
      <c r="S503" s="46"/>
      <c r="T503" s="1"/>
      <c r="U503" s="1"/>
      <c r="V503" s="1"/>
      <c r="W503" s="1"/>
      <c r="X503" s="1"/>
      <c r="Y503" s="1"/>
      <c r="Z503" s="1"/>
    </row>
    <row r="504" spans="1:26" ht="15" customHeight="1">
      <c r="A504" s="32"/>
      <c r="B504" s="32" t="s">
        <v>152</v>
      </c>
      <c r="C504" s="37" t="s">
        <v>364</v>
      </c>
      <c r="D504" s="979" t="s">
        <v>2713</v>
      </c>
      <c r="E504" s="51"/>
      <c r="F504" s="1006"/>
      <c r="G504" s="1403"/>
      <c r="H504" s="1403"/>
      <c r="I504" s="1415">
        <f t="shared" si="153"/>
        <v>0</v>
      </c>
      <c r="J504" s="1403"/>
      <c r="K504" s="1403"/>
      <c r="L504" s="1403"/>
      <c r="M504" s="1415">
        <f t="shared" si="154"/>
        <v>0</v>
      </c>
      <c r="N504" s="1403"/>
      <c r="O504" s="1"/>
      <c r="P504" s="1"/>
      <c r="Q504" s="1"/>
      <c r="R504" s="1"/>
      <c r="S504" s="1"/>
      <c r="T504" s="1"/>
      <c r="U504" s="1"/>
      <c r="V504" s="1"/>
      <c r="W504" s="1"/>
      <c r="X504" s="1"/>
      <c r="Y504" s="1"/>
      <c r="Z504" s="1"/>
    </row>
    <row r="505" spans="1:26" ht="18" customHeight="1">
      <c r="A505" s="32"/>
      <c r="B505" s="32" t="s">
        <v>152</v>
      </c>
      <c r="C505" s="37" t="s">
        <v>364</v>
      </c>
      <c r="D505" s="979" t="s">
        <v>2713</v>
      </c>
      <c r="E505" s="37"/>
      <c r="F505" s="1006"/>
      <c r="G505" s="1417"/>
      <c r="H505" s="1417"/>
      <c r="I505" s="1418">
        <f t="shared" si="153"/>
        <v>0</v>
      </c>
      <c r="J505" s="1417"/>
      <c r="K505" s="1417"/>
      <c r="L505" s="1417"/>
      <c r="M505" s="1418">
        <f t="shared" si="154"/>
        <v>0</v>
      </c>
      <c r="N505" s="1417"/>
      <c r="O505" s="1"/>
      <c r="P505" s="1"/>
      <c r="Q505" s="1"/>
      <c r="R505" s="1"/>
      <c r="S505" s="1"/>
      <c r="T505" s="1"/>
      <c r="U505" s="1"/>
      <c r="V505" s="1"/>
      <c r="W505" s="1"/>
      <c r="X505" s="1"/>
      <c r="Y505" s="1"/>
      <c r="Z505" s="1"/>
    </row>
    <row r="506" spans="1:26" s="1043" customFormat="1" ht="15.75" customHeight="1">
      <c r="A506" s="1006"/>
      <c r="B506" s="1008" t="s">
        <v>152</v>
      </c>
      <c r="C506" s="1052" t="s">
        <v>364</v>
      </c>
      <c r="D506" s="1012"/>
      <c r="E506" s="1012"/>
      <c r="F506" s="1006"/>
      <c r="G506" s="1419">
        <f>SUM(G489:G505)</f>
        <v>0</v>
      </c>
      <c r="H506" s="1419">
        <f t="shared" ref="H506" si="155">SUM(H489:H505)</f>
        <v>0</v>
      </c>
      <c r="I506" s="1419">
        <f>SUM(I489:I505)</f>
        <v>0</v>
      </c>
      <c r="J506" s="1419">
        <f t="shared" ref="J506:L506" si="156">SUM(J489:J505)</f>
        <v>0</v>
      </c>
      <c r="K506" s="1419">
        <f t="shared" si="156"/>
        <v>0</v>
      </c>
      <c r="L506" s="1419">
        <f t="shared" si="156"/>
        <v>0</v>
      </c>
      <c r="M506" s="1419">
        <f>SUM(M489:M505)</f>
        <v>0</v>
      </c>
      <c r="N506" s="1419">
        <f>SUM(N489:N505)</f>
        <v>0</v>
      </c>
      <c r="O506" s="1003">
        <f>SUM(N506)</f>
        <v>0</v>
      </c>
      <c r="P506" s="1003"/>
      <c r="Q506" s="1003"/>
      <c r="R506" s="1003"/>
      <c r="S506" s="1003"/>
      <c r="T506" s="1003"/>
      <c r="U506" s="1003"/>
      <c r="V506" s="1003"/>
      <c r="W506" s="1003"/>
      <c r="X506" s="1003"/>
      <c r="Y506" s="1003"/>
      <c r="Z506" s="1003"/>
    </row>
    <row r="507" spans="1:26" ht="15.75" customHeight="1">
      <c r="A507" s="40"/>
      <c r="B507" s="36" t="s">
        <v>152</v>
      </c>
      <c r="C507" s="41" t="s">
        <v>371</v>
      </c>
      <c r="D507" s="63"/>
      <c r="E507" s="63"/>
      <c r="F507" s="1015"/>
      <c r="G507" s="1409"/>
      <c r="H507" s="1409"/>
      <c r="I507" s="1431">
        <f>SUM(G507:H507)</f>
        <v>0</v>
      </c>
      <c r="J507" s="1409"/>
      <c r="K507" s="1409"/>
      <c r="L507" s="1409"/>
      <c r="M507" s="1431">
        <f>SUM(K507:L507)</f>
        <v>0</v>
      </c>
      <c r="N507" s="1409"/>
      <c r="O507" s="1"/>
      <c r="P507" s="1"/>
      <c r="Q507" s="1"/>
      <c r="R507" s="1"/>
      <c r="S507" s="1"/>
      <c r="T507" s="1"/>
      <c r="U507" s="1"/>
      <c r="V507" s="1"/>
      <c r="W507" s="1"/>
      <c r="X507" s="1"/>
      <c r="Y507" s="1"/>
      <c r="Z507" s="1"/>
    </row>
    <row r="508" spans="1:26" s="1043" customFormat="1" ht="15.75" customHeight="1">
      <c r="A508" s="1016"/>
      <c r="B508" s="1018" t="s">
        <v>419</v>
      </c>
      <c r="C508" s="1016"/>
      <c r="D508" s="1016"/>
      <c r="E508" s="1016"/>
      <c r="F508" s="1016"/>
      <c r="G508" s="1438">
        <f>G506+G488+G470+G469+G507</f>
        <v>0</v>
      </c>
      <c r="H508" s="1438">
        <f>H506+H488+H470+H469+H507</f>
        <v>0</v>
      </c>
      <c r="I508" s="1438">
        <f>G508+H508</f>
        <v>0</v>
      </c>
      <c r="J508" s="1438">
        <f>J506+J488+J470+J469+J507</f>
        <v>0</v>
      </c>
      <c r="K508" s="1438">
        <f>K506+K488+K470+K469+K507</f>
        <v>0</v>
      </c>
      <c r="L508" s="1438">
        <f>L506+L488+L470+L469+L507</f>
        <v>0</v>
      </c>
      <c r="M508" s="1438">
        <f>K508+L508</f>
        <v>0</v>
      </c>
      <c r="N508" s="1438">
        <f>N506+N488+N470+N469+N507</f>
        <v>0</v>
      </c>
      <c r="O508" s="1003"/>
      <c r="P508" s="1003"/>
      <c r="Q508" s="1003"/>
      <c r="R508" s="1003"/>
      <c r="S508" s="1003"/>
      <c r="T508" s="1003"/>
      <c r="U508" s="1003"/>
      <c r="V508" s="1003"/>
      <c r="W508" s="1003"/>
      <c r="X508" s="1003"/>
      <c r="Y508" s="1003"/>
      <c r="Z508" s="1003"/>
    </row>
    <row r="509" spans="1:26" s="1043" customFormat="1" ht="15.75" customHeight="1">
      <c r="A509" s="1003"/>
      <c r="B509" s="1003"/>
      <c r="C509" s="1003"/>
      <c r="D509" s="1003"/>
      <c r="E509" s="1003"/>
      <c r="F509" s="1003"/>
      <c r="G509" s="1413"/>
      <c r="H509" s="1413"/>
      <c r="I509" s="1413"/>
      <c r="J509" s="1413"/>
      <c r="K509" s="1413"/>
      <c r="L509" s="1413"/>
      <c r="M509" s="1413"/>
      <c r="N509" s="1413"/>
      <c r="O509" s="1003"/>
      <c r="P509" s="1003"/>
      <c r="Q509" s="1003"/>
      <c r="R509" s="1003"/>
      <c r="S509" s="1003"/>
      <c r="T509" s="1003"/>
      <c r="U509" s="1003"/>
      <c r="V509" s="1003"/>
      <c r="W509" s="1003"/>
      <c r="X509" s="1003"/>
      <c r="Y509" s="1003"/>
      <c r="Z509" s="1003"/>
    </row>
    <row r="510" spans="1:26" ht="15.75" customHeight="1">
      <c r="A510" s="32"/>
      <c r="B510" s="35" t="s">
        <v>171</v>
      </c>
      <c r="C510" s="32"/>
      <c r="D510" s="32"/>
      <c r="E510" s="32"/>
      <c r="F510" s="1006"/>
      <c r="G510" s="1470"/>
      <c r="H510" s="1470">
        <v>0</v>
      </c>
      <c r="I510" s="1471">
        <f>G510+H510</f>
        <v>0</v>
      </c>
      <c r="J510" s="1470">
        <v>0</v>
      </c>
      <c r="K510" s="1470">
        <v>0</v>
      </c>
      <c r="L510" s="1470">
        <v>0</v>
      </c>
      <c r="M510" s="1471">
        <f>K510+L510</f>
        <v>0</v>
      </c>
      <c r="N510" s="1470">
        <v>0</v>
      </c>
      <c r="O510" s="1"/>
      <c r="P510" s="1"/>
      <c r="Q510" s="1"/>
      <c r="R510" s="1"/>
      <c r="S510" s="1"/>
      <c r="T510" s="1"/>
      <c r="U510" s="1"/>
      <c r="V510" s="1"/>
      <c r="W510" s="1"/>
      <c r="X510" s="1"/>
      <c r="Y510" s="1"/>
      <c r="Z510" s="1"/>
    </row>
    <row r="511" spans="1:26" s="1043" customFormat="1" ht="15.75" customHeight="1">
      <c r="A511" s="1016"/>
      <c r="B511" s="1018" t="s">
        <v>420</v>
      </c>
      <c r="C511" s="1016"/>
      <c r="D511" s="1016"/>
      <c r="E511" s="1016"/>
      <c r="F511" s="1016"/>
      <c r="G511" s="1438">
        <f t="shared" ref="G511:N511" si="157">G510</f>
        <v>0</v>
      </c>
      <c r="H511" s="1438">
        <f t="shared" si="157"/>
        <v>0</v>
      </c>
      <c r="I511" s="1438">
        <f t="shared" si="157"/>
        <v>0</v>
      </c>
      <c r="J511" s="1438">
        <f t="shared" si="157"/>
        <v>0</v>
      </c>
      <c r="K511" s="1438">
        <f t="shared" si="157"/>
        <v>0</v>
      </c>
      <c r="L511" s="1438">
        <f t="shared" si="157"/>
        <v>0</v>
      </c>
      <c r="M511" s="1438">
        <f t="shared" si="157"/>
        <v>0</v>
      </c>
      <c r="N511" s="1438">
        <f t="shared" si="157"/>
        <v>0</v>
      </c>
      <c r="O511" s="1003"/>
      <c r="P511" s="1003"/>
      <c r="Q511" s="1003"/>
      <c r="R511" s="1003"/>
      <c r="S511" s="1003"/>
      <c r="T511" s="1003"/>
      <c r="U511" s="1003"/>
      <c r="V511" s="1003"/>
      <c r="W511" s="1003"/>
      <c r="X511" s="1003"/>
      <c r="Y511" s="1003"/>
      <c r="Z511" s="1003"/>
    </row>
    <row r="512" spans="1:26" s="1043" customFormat="1" ht="15.75" customHeight="1">
      <c r="A512" s="1003"/>
      <c r="B512" s="1005"/>
      <c r="C512" s="1003"/>
      <c r="D512" s="1003"/>
      <c r="E512" s="1003"/>
      <c r="F512" s="1003"/>
      <c r="G512" s="1437"/>
      <c r="H512" s="1437"/>
      <c r="I512" s="1437"/>
      <c r="J512" s="1437"/>
      <c r="K512" s="1437"/>
      <c r="L512" s="1437"/>
      <c r="M512" s="1437"/>
      <c r="N512" s="1437"/>
      <c r="O512" s="1003"/>
      <c r="P512" s="1003"/>
      <c r="Q512" s="1003"/>
      <c r="R512" s="1003"/>
      <c r="S512" s="1003"/>
      <c r="T512" s="1003"/>
      <c r="U512" s="1003"/>
      <c r="V512" s="1003"/>
      <c r="W512" s="1003"/>
      <c r="X512" s="1003"/>
      <c r="Y512" s="1003"/>
      <c r="Z512" s="1003"/>
    </row>
    <row r="513" spans="1:26" ht="15.75" customHeight="1">
      <c r="A513" s="32"/>
      <c r="B513" s="35" t="s">
        <v>173</v>
      </c>
      <c r="C513" s="32"/>
      <c r="D513" s="32"/>
      <c r="E513" s="32"/>
      <c r="F513" s="1006"/>
      <c r="G513" s="1470"/>
      <c r="H513" s="1470">
        <v>0</v>
      </c>
      <c r="I513" s="1471">
        <f>G513+H513</f>
        <v>0</v>
      </c>
      <c r="J513" s="1470">
        <v>0</v>
      </c>
      <c r="K513" s="1470">
        <v>0</v>
      </c>
      <c r="L513" s="1470">
        <v>0</v>
      </c>
      <c r="M513" s="1471">
        <f>K513+L513</f>
        <v>0</v>
      </c>
      <c r="N513" s="1470">
        <v>0</v>
      </c>
      <c r="O513" s="1"/>
      <c r="P513" s="1"/>
      <c r="Q513" s="1"/>
      <c r="R513" s="1"/>
      <c r="S513" s="1"/>
      <c r="T513" s="1"/>
      <c r="U513" s="1"/>
      <c r="V513" s="1"/>
      <c r="W513" s="1"/>
      <c r="X513" s="1"/>
      <c r="Y513" s="1"/>
      <c r="Z513" s="1"/>
    </row>
    <row r="514" spans="1:26" s="1043" customFormat="1" ht="15.75" customHeight="1">
      <c r="A514" s="1016"/>
      <c r="B514" s="1018" t="s">
        <v>421</v>
      </c>
      <c r="C514" s="1016"/>
      <c r="D514" s="1016"/>
      <c r="E514" s="1016"/>
      <c r="F514" s="1016"/>
      <c r="G514" s="1438">
        <f t="shared" ref="G514:N514" si="158">G513</f>
        <v>0</v>
      </c>
      <c r="H514" s="1438">
        <f t="shared" si="158"/>
        <v>0</v>
      </c>
      <c r="I514" s="1438">
        <f t="shared" si="158"/>
        <v>0</v>
      </c>
      <c r="J514" s="1438">
        <f t="shared" si="158"/>
        <v>0</v>
      </c>
      <c r="K514" s="1438">
        <f t="shared" si="158"/>
        <v>0</v>
      </c>
      <c r="L514" s="1438">
        <f t="shared" si="158"/>
        <v>0</v>
      </c>
      <c r="M514" s="1438">
        <f t="shared" si="158"/>
        <v>0</v>
      </c>
      <c r="N514" s="1438">
        <f t="shared" si="158"/>
        <v>0</v>
      </c>
      <c r="O514" s="1003"/>
      <c r="P514" s="1003"/>
      <c r="Q514" s="1003"/>
      <c r="R514" s="1003"/>
      <c r="S514" s="1003"/>
      <c r="T514" s="1003"/>
      <c r="U514" s="1003"/>
      <c r="V514" s="1003"/>
      <c r="W514" s="1003"/>
      <c r="X514" s="1003"/>
      <c r="Y514" s="1003"/>
      <c r="Z514" s="1003"/>
    </row>
    <row r="515" spans="1:26" s="1043" customFormat="1" ht="15.75" customHeight="1">
      <c r="A515" s="1003"/>
      <c r="B515" s="1003"/>
      <c r="C515" s="1003"/>
      <c r="D515" s="1003"/>
      <c r="E515" s="1003"/>
      <c r="F515" s="1003"/>
      <c r="G515" s="1413"/>
      <c r="H515" s="1413"/>
      <c r="I515" s="1413"/>
      <c r="J515" s="1413"/>
      <c r="K515" s="1413"/>
      <c r="L515" s="1413"/>
      <c r="M515" s="1413"/>
      <c r="N515" s="1413"/>
      <c r="O515" s="1003"/>
      <c r="P515" s="1003"/>
      <c r="Q515" s="1003"/>
      <c r="R515" s="1003"/>
      <c r="S515" s="1003"/>
      <c r="T515" s="1003"/>
      <c r="U515" s="1003"/>
      <c r="V515" s="1003"/>
      <c r="W515" s="1003"/>
      <c r="X515" s="1003"/>
      <c r="Y515" s="1003"/>
      <c r="Z515" s="1003"/>
    </row>
    <row r="516" spans="1:26" ht="15.75" customHeight="1">
      <c r="A516" s="32"/>
      <c r="B516" s="32" t="s">
        <v>163</v>
      </c>
      <c r="C516" s="32" t="s">
        <v>422</v>
      </c>
      <c r="D516" s="32" t="s">
        <v>423</v>
      </c>
      <c r="E516" s="32"/>
      <c r="F516" s="1006"/>
      <c r="G516" s="1403"/>
      <c r="H516" s="1403"/>
      <c r="I516" s="1415">
        <f t="shared" ref="I516:I517" si="159">SUM(G516:H516)</f>
        <v>0</v>
      </c>
      <c r="J516" s="1414"/>
      <c r="K516" s="1414"/>
      <c r="L516" s="1414"/>
      <c r="M516" s="1415">
        <f t="shared" ref="M516" si="160">SUM(K516:L516)</f>
        <v>0</v>
      </c>
      <c r="N516" s="1440"/>
      <c r="O516" s="1"/>
      <c r="P516" s="1"/>
      <c r="Q516" s="1"/>
      <c r="R516" s="1"/>
      <c r="S516" s="1"/>
      <c r="T516" s="1"/>
      <c r="U516" s="1"/>
      <c r="V516" s="1"/>
      <c r="W516" s="1"/>
      <c r="X516" s="1"/>
      <c r="Y516" s="1"/>
      <c r="Z516" s="1"/>
    </row>
    <row r="517" spans="1:26" ht="15.75" customHeight="1">
      <c r="A517" s="32"/>
      <c r="B517" s="32" t="s">
        <v>163</v>
      </c>
      <c r="C517" s="32" t="s">
        <v>422</v>
      </c>
      <c r="D517" s="32" t="s">
        <v>424</v>
      </c>
      <c r="E517" s="32"/>
      <c r="F517" s="1006"/>
      <c r="G517" s="1405"/>
      <c r="H517" s="1405"/>
      <c r="I517" s="1469">
        <f t="shared" si="159"/>
        <v>0</v>
      </c>
      <c r="J517" s="1416"/>
      <c r="K517" s="1416"/>
      <c r="L517" s="1416"/>
      <c r="M517" s="1469">
        <f>SUM(K517:L517)</f>
        <v>0</v>
      </c>
      <c r="N517" s="1441"/>
      <c r="O517" s="1"/>
      <c r="P517" s="1"/>
      <c r="Q517" s="1"/>
      <c r="R517" s="1"/>
      <c r="S517" s="1"/>
      <c r="T517" s="1"/>
      <c r="U517" s="1"/>
      <c r="V517" s="1"/>
      <c r="W517" s="1"/>
      <c r="X517" s="1"/>
      <c r="Y517" s="1"/>
      <c r="Z517" s="1"/>
    </row>
    <row r="518" spans="1:26" s="1524" customFormat="1" ht="15.75" customHeight="1">
      <c r="A518" s="1008"/>
      <c r="B518" s="1008" t="s">
        <v>163</v>
      </c>
      <c r="C518" s="1008" t="s">
        <v>422</v>
      </c>
      <c r="D518" s="1008"/>
      <c r="E518" s="1008"/>
      <c r="F518" s="1008"/>
      <c r="G518" s="1448">
        <f>SUM(G516:G517)</f>
        <v>0</v>
      </c>
      <c r="H518" s="1448">
        <f t="shared" ref="H518:N518" si="161">SUM(H516:H517)</f>
        <v>0</v>
      </c>
      <c r="I518" s="1448">
        <f t="shared" si="161"/>
        <v>0</v>
      </c>
      <c r="J518" s="1448">
        <f t="shared" si="161"/>
        <v>0</v>
      </c>
      <c r="K518" s="1448">
        <f t="shared" si="161"/>
        <v>0</v>
      </c>
      <c r="L518" s="1448">
        <f t="shared" si="161"/>
        <v>0</v>
      </c>
      <c r="M518" s="1448">
        <f t="shared" si="161"/>
        <v>0</v>
      </c>
      <c r="N518" s="1448">
        <f t="shared" si="161"/>
        <v>0</v>
      </c>
      <c r="O518" s="1005"/>
      <c r="P518" s="1005"/>
      <c r="Q518" s="1005"/>
      <c r="R518" s="1005"/>
      <c r="S518" s="1005"/>
      <c r="T518" s="1005"/>
      <c r="U518" s="1005"/>
      <c r="V518" s="1005"/>
      <c r="W518" s="1005"/>
      <c r="X518" s="1005"/>
      <c r="Y518" s="1005"/>
      <c r="Z518" s="1005"/>
    </row>
    <row r="519" spans="1:26" s="920" customFormat="1" ht="15.75" customHeight="1">
      <c r="A519" s="919"/>
      <c r="B519" s="37" t="s">
        <v>163</v>
      </c>
      <c r="C519" s="32" t="s">
        <v>2722</v>
      </c>
      <c r="D519" s="919"/>
      <c r="E519" s="919"/>
      <c r="F519" s="1009"/>
      <c r="G519" s="1408"/>
      <c r="H519" s="1408"/>
      <c r="I519" s="1415">
        <f t="shared" ref="I519:I521" si="162">SUM(G519:H519)</f>
        <v>0</v>
      </c>
      <c r="J519" s="1472"/>
      <c r="K519" s="1421"/>
      <c r="L519" s="1421"/>
      <c r="M519" s="1415">
        <f t="shared" ref="M519:M522" si="163">SUM(K519:L519)</f>
        <v>0</v>
      </c>
      <c r="N519" s="1472"/>
      <c r="O519" s="6"/>
      <c r="P519" s="6"/>
      <c r="Q519" s="6"/>
      <c r="R519" s="6"/>
      <c r="S519" s="6"/>
      <c r="T519" s="6"/>
      <c r="U519" s="6"/>
      <c r="V519" s="6"/>
      <c r="W519" s="6"/>
      <c r="X519" s="6"/>
      <c r="Y519" s="6"/>
      <c r="Z519" s="6"/>
    </row>
    <row r="520" spans="1:26" s="920" customFormat="1" ht="15.75" customHeight="1">
      <c r="A520" s="919"/>
      <c r="B520" s="37" t="s">
        <v>163</v>
      </c>
      <c r="C520" s="976" t="s">
        <v>393</v>
      </c>
      <c r="D520" s="919"/>
      <c r="E520" s="919"/>
      <c r="F520" s="1009"/>
      <c r="G520" s="1408"/>
      <c r="H520" s="1408"/>
      <c r="I520" s="1415">
        <f t="shared" si="162"/>
        <v>0</v>
      </c>
      <c r="J520" s="1472"/>
      <c r="K520" s="1421"/>
      <c r="L520" s="1421"/>
      <c r="M520" s="1415">
        <f t="shared" si="163"/>
        <v>0</v>
      </c>
      <c r="N520" s="1472"/>
      <c r="O520" s="6"/>
      <c r="P520" s="6"/>
      <c r="Q520" s="6"/>
      <c r="R520" s="6"/>
      <c r="S520" s="6"/>
      <c r="T520" s="6"/>
      <c r="U520" s="6"/>
      <c r="V520" s="6"/>
      <c r="W520" s="6"/>
      <c r="X520" s="6"/>
      <c r="Y520" s="6"/>
      <c r="Z520" s="6"/>
    </row>
    <row r="521" spans="1:26" s="920" customFormat="1" ht="15.75" customHeight="1">
      <c r="A521" s="919"/>
      <c r="B521" s="37" t="s">
        <v>163</v>
      </c>
      <c r="C521" s="976" t="s">
        <v>393</v>
      </c>
      <c r="D521" s="919"/>
      <c r="E521" s="919"/>
      <c r="F521" s="1009"/>
      <c r="G521" s="1408"/>
      <c r="H521" s="1408"/>
      <c r="I521" s="1415">
        <f t="shared" si="162"/>
        <v>0</v>
      </c>
      <c r="J521" s="1472"/>
      <c r="K521" s="1440"/>
      <c r="L521" s="1421"/>
      <c r="M521" s="1415">
        <f t="shared" si="163"/>
        <v>0</v>
      </c>
      <c r="N521" s="1472"/>
      <c r="O521" s="6"/>
      <c r="P521" s="6"/>
      <c r="Q521" s="6"/>
      <c r="R521" s="6"/>
      <c r="S521" s="6"/>
      <c r="T521" s="6"/>
      <c r="U521" s="6"/>
      <c r="V521" s="6"/>
      <c r="W521" s="6"/>
      <c r="X521" s="6"/>
      <c r="Y521" s="6"/>
      <c r="Z521" s="6"/>
    </row>
    <row r="522" spans="1:26" s="920" customFormat="1" ht="15.75" customHeight="1">
      <c r="A522" s="919"/>
      <c r="B522" s="37" t="s">
        <v>163</v>
      </c>
      <c r="C522" s="976" t="s">
        <v>393</v>
      </c>
      <c r="D522" s="919"/>
      <c r="E522" s="919"/>
      <c r="F522" s="1009"/>
      <c r="G522" s="1473"/>
      <c r="H522" s="1473"/>
      <c r="I522" s="1415">
        <f>SUM(G522:H522)</f>
        <v>0</v>
      </c>
      <c r="J522" s="1474"/>
      <c r="K522" s="1440"/>
      <c r="L522" s="1475"/>
      <c r="M522" s="1415">
        <f t="shared" si="163"/>
        <v>0</v>
      </c>
      <c r="N522" s="1474"/>
      <c r="O522" s="6"/>
      <c r="P522" s="6"/>
      <c r="Q522" s="6"/>
      <c r="R522" s="6"/>
      <c r="S522" s="6"/>
      <c r="T522" s="6"/>
      <c r="U522" s="6"/>
      <c r="V522" s="6"/>
      <c r="W522" s="6"/>
      <c r="X522" s="6"/>
      <c r="Y522" s="6"/>
      <c r="Z522" s="6"/>
    </row>
    <row r="523" spans="1:26" s="1043" customFormat="1" ht="15.75" customHeight="1">
      <c r="A523" s="1016"/>
      <c r="B523" s="1038" t="s">
        <v>425</v>
      </c>
      <c r="C523" s="1016"/>
      <c r="D523" s="1016"/>
      <c r="E523" s="1016"/>
      <c r="F523" s="1016"/>
      <c r="G523" s="1438">
        <f>SUM(G518:G522)</f>
        <v>0</v>
      </c>
      <c r="H523" s="1438">
        <f t="shared" ref="H523:M523" si="164">SUM(H518:H522)</f>
        <v>0</v>
      </c>
      <c r="I523" s="1438">
        <f t="shared" si="164"/>
        <v>0</v>
      </c>
      <c r="J523" s="1438">
        <f t="shared" si="164"/>
        <v>0</v>
      </c>
      <c r="K523" s="1438">
        <f t="shared" si="164"/>
        <v>0</v>
      </c>
      <c r="L523" s="1438">
        <f t="shared" si="164"/>
        <v>0</v>
      </c>
      <c r="M523" s="1438">
        <f t="shared" si="164"/>
        <v>0</v>
      </c>
      <c r="N523" s="1438">
        <f>SUM(N518:N522)</f>
        <v>0</v>
      </c>
      <c r="O523" s="1003"/>
      <c r="P523" s="1003"/>
      <c r="Q523" s="1003"/>
      <c r="R523" s="1003"/>
      <c r="S523" s="1003"/>
      <c r="T523" s="1003"/>
      <c r="U523" s="1003"/>
      <c r="V523" s="1003"/>
      <c r="W523" s="1003"/>
      <c r="X523" s="1003"/>
      <c r="Y523" s="1003"/>
      <c r="Z523" s="1003"/>
    </row>
    <row r="524" spans="1:26" s="1043" customFormat="1" ht="15.75" customHeight="1">
      <c r="A524" s="1003"/>
      <c r="B524" s="1003"/>
      <c r="C524" s="1003"/>
      <c r="D524" s="1003"/>
      <c r="E524" s="1003"/>
      <c r="F524" s="1003"/>
      <c r="G524" s="1413"/>
      <c r="H524" s="1413"/>
      <c r="I524" s="1413"/>
      <c r="J524" s="1413"/>
      <c r="K524" s="1413"/>
      <c r="L524" s="1413"/>
      <c r="M524" s="1413"/>
      <c r="N524" s="1413"/>
      <c r="O524" s="1003"/>
      <c r="P524" s="1003"/>
      <c r="Q524" s="1003"/>
      <c r="R524" s="1003"/>
      <c r="S524" s="1003"/>
      <c r="T524" s="1003"/>
      <c r="U524" s="1003"/>
      <c r="V524" s="1003"/>
      <c r="W524" s="1003"/>
      <c r="X524" s="1003"/>
      <c r="Y524" s="1003"/>
      <c r="Z524" s="1003"/>
    </row>
    <row r="525" spans="1:26" ht="15.75" customHeight="1">
      <c r="A525" s="32"/>
      <c r="B525" s="32" t="s">
        <v>156</v>
      </c>
      <c r="C525" s="32" t="s">
        <v>383</v>
      </c>
      <c r="D525" s="32"/>
      <c r="E525" s="32"/>
      <c r="F525" s="1006"/>
      <c r="G525" s="1403"/>
      <c r="H525" s="1403"/>
      <c r="I525" s="1415">
        <f t="shared" ref="I525:I529" si="165">SUM(G525:H525)</f>
        <v>0</v>
      </c>
      <c r="J525" s="1440"/>
      <c r="K525" s="1414"/>
      <c r="L525" s="1414"/>
      <c r="M525" s="1415">
        <f t="shared" ref="M525:M529" si="166">SUM(K525:L525)</f>
        <v>0</v>
      </c>
      <c r="N525" s="1440"/>
      <c r="O525" s="1"/>
      <c r="P525" s="1"/>
      <c r="Q525" s="1"/>
      <c r="R525" s="1"/>
      <c r="S525" s="1" t="s">
        <v>384</v>
      </c>
      <c r="T525" s="1"/>
      <c r="U525" s="1"/>
      <c r="V525" s="1"/>
      <c r="W525" s="1"/>
      <c r="X525" s="1"/>
      <c r="Y525" s="1"/>
      <c r="Z525" s="1"/>
    </row>
    <row r="526" spans="1:26" s="920" customFormat="1" ht="15.75" customHeight="1">
      <c r="A526" s="918"/>
      <c r="B526" s="32" t="s">
        <v>156</v>
      </c>
      <c r="C526" s="32" t="s">
        <v>385</v>
      </c>
      <c r="D526" s="973" t="s">
        <v>2709</v>
      </c>
      <c r="E526" s="918"/>
      <c r="F526" s="1007"/>
      <c r="G526" s="1405"/>
      <c r="H526" s="1405"/>
      <c r="I526" s="1415">
        <f t="shared" si="165"/>
        <v>0</v>
      </c>
      <c r="J526" s="1441"/>
      <c r="K526" s="1416"/>
      <c r="L526" s="1416"/>
      <c r="M526" s="1415">
        <f t="shared" si="166"/>
        <v>0</v>
      </c>
      <c r="N526" s="1441"/>
      <c r="O526" s="1"/>
      <c r="P526" s="1"/>
      <c r="Q526" s="1"/>
      <c r="R526" s="1"/>
      <c r="S526" s="1"/>
      <c r="T526" s="1"/>
      <c r="U526" s="1"/>
      <c r="V526" s="1"/>
      <c r="W526" s="1"/>
      <c r="X526" s="1"/>
      <c r="Y526" s="1"/>
      <c r="Z526" s="1"/>
    </row>
    <row r="527" spans="1:26" s="920" customFormat="1" ht="15.75" customHeight="1">
      <c r="A527" s="918"/>
      <c r="B527" s="32" t="s">
        <v>156</v>
      </c>
      <c r="C527" s="32" t="s">
        <v>385</v>
      </c>
      <c r="D527" s="973" t="s">
        <v>2709</v>
      </c>
      <c r="E527" s="918"/>
      <c r="F527" s="1007"/>
      <c r="G527" s="1405"/>
      <c r="H527" s="1405"/>
      <c r="I527" s="1415">
        <f t="shared" si="165"/>
        <v>0</v>
      </c>
      <c r="J527" s="1441"/>
      <c r="K527" s="1416"/>
      <c r="L527" s="1416"/>
      <c r="M527" s="1415">
        <f t="shared" si="166"/>
        <v>0</v>
      </c>
      <c r="N527" s="1441"/>
      <c r="O527" s="1"/>
      <c r="P527" s="1"/>
      <c r="Q527" s="1"/>
      <c r="R527" s="1"/>
      <c r="S527" s="1"/>
      <c r="T527" s="1"/>
      <c r="U527" s="1"/>
      <c r="V527" s="1"/>
      <c r="W527" s="1"/>
      <c r="X527" s="1"/>
      <c r="Y527" s="1"/>
      <c r="Z527" s="1"/>
    </row>
    <row r="528" spans="1:26" s="920" customFormat="1" ht="15.75" customHeight="1">
      <c r="A528" s="918"/>
      <c r="B528" s="32" t="s">
        <v>156</v>
      </c>
      <c r="C528" s="32" t="s">
        <v>385</v>
      </c>
      <c r="D528" s="973" t="s">
        <v>2709</v>
      </c>
      <c r="E528" s="918"/>
      <c r="F528" s="1007"/>
      <c r="G528" s="1405"/>
      <c r="H528" s="1405"/>
      <c r="I528" s="1415">
        <f t="shared" si="165"/>
        <v>0</v>
      </c>
      <c r="J528" s="1441"/>
      <c r="K528" s="1416"/>
      <c r="L528" s="1416"/>
      <c r="M528" s="1415">
        <f t="shared" si="166"/>
        <v>0</v>
      </c>
      <c r="N528" s="1441"/>
      <c r="O528" s="1"/>
      <c r="P528" s="1"/>
      <c r="Q528" s="1"/>
      <c r="R528" s="1"/>
      <c r="S528" s="1"/>
      <c r="T528" s="1"/>
      <c r="U528" s="1"/>
      <c r="V528" s="1"/>
      <c r="W528" s="1"/>
      <c r="X528" s="1"/>
      <c r="Y528" s="1"/>
      <c r="Z528" s="1"/>
    </row>
    <row r="529" spans="1:26" s="920" customFormat="1" ht="15.75" customHeight="1">
      <c r="A529" s="918"/>
      <c r="B529" s="32" t="s">
        <v>156</v>
      </c>
      <c r="C529" s="32" t="s">
        <v>385</v>
      </c>
      <c r="D529" s="973" t="s">
        <v>2709</v>
      </c>
      <c r="E529" s="918"/>
      <c r="F529" s="1007"/>
      <c r="G529" s="1405"/>
      <c r="H529" s="1405"/>
      <c r="I529" s="1415">
        <f t="shared" si="165"/>
        <v>0</v>
      </c>
      <c r="J529" s="1441"/>
      <c r="K529" s="1416"/>
      <c r="L529" s="1416"/>
      <c r="M529" s="1415">
        <f t="shared" si="166"/>
        <v>0</v>
      </c>
      <c r="N529" s="1441"/>
      <c r="O529" s="1"/>
      <c r="P529" s="1"/>
      <c r="Q529" s="1"/>
      <c r="R529" s="1"/>
      <c r="S529" s="1"/>
      <c r="T529" s="1"/>
      <c r="U529" s="1"/>
      <c r="V529" s="1"/>
      <c r="W529" s="1"/>
      <c r="X529" s="1"/>
      <c r="Y529" s="1"/>
      <c r="Z529" s="1"/>
    </row>
    <row r="530" spans="1:26" s="1043" customFormat="1" ht="15.75" customHeight="1">
      <c r="A530" s="1018"/>
      <c r="B530" s="1018" t="s">
        <v>426</v>
      </c>
      <c r="C530" s="1018"/>
      <c r="D530" s="1018"/>
      <c r="E530" s="1018"/>
      <c r="F530" s="1018"/>
      <c r="G530" s="1450">
        <f>SUM(G525:G529)</f>
        <v>0</v>
      </c>
      <c r="H530" s="1450">
        <f t="shared" ref="H530:N530" si="167">SUM(H525:H529)</f>
        <v>0</v>
      </c>
      <c r="I530" s="1450">
        <f t="shared" si="167"/>
        <v>0</v>
      </c>
      <c r="J530" s="1450">
        <f t="shared" si="167"/>
        <v>0</v>
      </c>
      <c r="K530" s="1450">
        <f t="shared" si="167"/>
        <v>0</v>
      </c>
      <c r="L530" s="1450">
        <f t="shared" si="167"/>
        <v>0</v>
      </c>
      <c r="M530" s="1450">
        <f t="shared" si="167"/>
        <v>0</v>
      </c>
      <c r="N530" s="1450">
        <f t="shared" si="167"/>
        <v>0</v>
      </c>
      <c r="O530" s="1005"/>
      <c r="P530" s="1005"/>
      <c r="Q530" s="1005"/>
      <c r="R530" s="1005"/>
      <c r="S530" s="1005"/>
      <c r="T530" s="1005"/>
      <c r="U530" s="1005"/>
      <c r="V530" s="1005"/>
      <c r="W530" s="1005"/>
      <c r="X530" s="1005"/>
      <c r="Y530" s="1005"/>
      <c r="Z530" s="1005"/>
    </row>
    <row r="531" spans="1:26" s="1043" customFormat="1" ht="15.75" customHeight="1">
      <c r="A531" s="1003"/>
      <c r="B531" s="1073"/>
      <c r="C531" s="1011"/>
      <c r="D531" s="1061"/>
      <c r="E531" s="1068"/>
      <c r="F531" s="1003"/>
      <c r="G531" s="1413"/>
      <c r="H531" s="1413"/>
      <c r="I531" s="1413"/>
      <c r="J531" s="1413"/>
      <c r="K531" s="1413"/>
      <c r="L531" s="1413"/>
      <c r="M531" s="1413"/>
      <c r="N531" s="1413"/>
      <c r="O531" s="1003"/>
      <c r="P531" s="1003"/>
      <c r="Q531" s="1003"/>
      <c r="R531" s="1003"/>
      <c r="S531" s="1003"/>
      <c r="T531" s="1003"/>
      <c r="U531" s="1003"/>
      <c r="V531" s="1003"/>
      <c r="W531" s="1003"/>
      <c r="X531" s="1003"/>
      <c r="Y531" s="1003"/>
      <c r="Z531" s="1003"/>
    </row>
    <row r="532" spans="1:26" ht="15" customHeight="1">
      <c r="A532" s="59"/>
      <c r="B532" s="57" t="s">
        <v>178</v>
      </c>
      <c r="C532" s="57" t="s">
        <v>427</v>
      </c>
      <c r="D532" s="58" t="s">
        <v>428</v>
      </c>
      <c r="E532" s="64" t="s">
        <v>429</v>
      </c>
      <c r="F532" s="1030"/>
      <c r="G532" s="1464"/>
      <c r="H532" s="1464"/>
      <c r="I532" s="1476">
        <f t="shared" ref="I532:I542" si="168">SUM(G532:H532)</f>
        <v>0</v>
      </c>
      <c r="J532" s="1464"/>
      <c r="K532" s="1464"/>
      <c r="L532" s="1464"/>
      <c r="M532" s="1476">
        <f t="shared" ref="M532:M542" si="169">SUM(K532:L532)</f>
        <v>0</v>
      </c>
      <c r="N532" s="1464"/>
      <c r="O532" s="1"/>
      <c r="P532" s="1"/>
      <c r="Q532" s="1"/>
      <c r="R532" s="1"/>
      <c r="S532" s="1" t="s">
        <v>430</v>
      </c>
      <c r="T532" s="1"/>
      <c r="U532" s="1"/>
      <c r="V532" s="1"/>
      <c r="W532" s="1"/>
      <c r="X532" s="1"/>
      <c r="Y532" s="1"/>
      <c r="Z532" s="1"/>
    </row>
    <row r="533" spans="1:26" s="920" customFormat="1" ht="15" customHeight="1">
      <c r="A533" s="943"/>
      <c r="B533" s="57" t="s">
        <v>178</v>
      </c>
      <c r="C533" s="57" t="s">
        <v>427</v>
      </c>
      <c r="D533" s="58" t="s">
        <v>428</v>
      </c>
      <c r="E533" s="64" t="s">
        <v>431</v>
      </c>
      <c r="F533" s="1034"/>
      <c r="G533" s="1477"/>
      <c r="H533" s="1477"/>
      <c r="I533" s="1476">
        <f t="shared" si="168"/>
        <v>0</v>
      </c>
      <c r="J533" s="1477"/>
      <c r="K533" s="1477"/>
      <c r="L533" s="1477"/>
      <c r="M533" s="1476">
        <f t="shared" si="169"/>
        <v>0</v>
      </c>
      <c r="N533" s="1477"/>
      <c r="O533" s="1"/>
      <c r="P533" s="1"/>
      <c r="Q533" s="1"/>
      <c r="R533" s="1"/>
      <c r="S533" s="1"/>
      <c r="T533" s="1"/>
      <c r="U533" s="1"/>
      <c r="V533" s="1"/>
      <c r="W533" s="1"/>
      <c r="X533" s="1"/>
      <c r="Y533" s="1"/>
      <c r="Z533" s="1"/>
    </row>
    <row r="534" spans="1:26" s="920" customFormat="1" ht="15" customHeight="1">
      <c r="A534" s="943"/>
      <c r="B534" s="57" t="s">
        <v>178</v>
      </c>
      <c r="C534" s="57" t="s">
        <v>427</v>
      </c>
      <c r="D534" s="58" t="s">
        <v>428</v>
      </c>
      <c r="E534" s="64" t="s">
        <v>432</v>
      </c>
      <c r="F534" s="1034"/>
      <c r="G534" s="1477"/>
      <c r="H534" s="1477"/>
      <c r="I534" s="1476">
        <f t="shared" si="168"/>
        <v>0</v>
      </c>
      <c r="J534" s="1477"/>
      <c r="K534" s="1477"/>
      <c r="L534" s="1477"/>
      <c r="M534" s="1476">
        <f t="shared" si="169"/>
        <v>0</v>
      </c>
      <c r="N534" s="1477"/>
      <c r="O534" s="1"/>
      <c r="P534" s="1"/>
      <c r="Q534" s="1"/>
      <c r="R534" s="1"/>
      <c r="S534" s="1"/>
      <c r="T534" s="1"/>
      <c r="U534" s="1"/>
      <c r="V534" s="1"/>
      <c r="W534" s="1"/>
      <c r="X534" s="1"/>
      <c r="Y534" s="1"/>
      <c r="Z534" s="1"/>
    </row>
    <row r="535" spans="1:26" s="920" customFormat="1" ht="15" customHeight="1">
      <c r="A535" s="943"/>
      <c r="B535" s="57" t="s">
        <v>178</v>
      </c>
      <c r="C535" s="57" t="s">
        <v>427</v>
      </c>
      <c r="D535" s="58" t="s">
        <v>428</v>
      </c>
      <c r="E535" s="64" t="s">
        <v>433</v>
      </c>
      <c r="F535" s="1034"/>
      <c r="G535" s="1477"/>
      <c r="H535" s="1477"/>
      <c r="I535" s="1476">
        <f t="shared" si="168"/>
        <v>0</v>
      </c>
      <c r="J535" s="1477"/>
      <c r="K535" s="1477"/>
      <c r="L535" s="1477"/>
      <c r="M535" s="1476">
        <f t="shared" si="169"/>
        <v>0</v>
      </c>
      <c r="N535" s="1477"/>
      <c r="O535" s="1"/>
      <c r="P535" s="1"/>
      <c r="Q535" s="1"/>
      <c r="R535" s="1"/>
      <c r="S535" s="1"/>
      <c r="T535" s="1"/>
      <c r="U535" s="1"/>
      <c r="V535" s="1"/>
      <c r="W535" s="1"/>
      <c r="X535" s="1"/>
      <c r="Y535" s="1"/>
      <c r="Z535" s="1"/>
    </row>
    <row r="536" spans="1:26" s="920" customFormat="1" ht="15" customHeight="1">
      <c r="A536" s="943"/>
      <c r="B536" s="57" t="s">
        <v>178</v>
      </c>
      <c r="C536" s="57" t="s">
        <v>427</v>
      </c>
      <c r="D536" s="58" t="s">
        <v>428</v>
      </c>
      <c r="E536" s="64" t="s">
        <v>434</v>
      </c>
      <c r="F536" s="1034"/>
      <c r="G536" s="1477"/>
      <c r="H536" s="1477"/>
      <c r="I536" s="1476">
        <f t="shared" si="168"/>
        <v>0</v>
      </c>
      <c r="J536" s="1477"/>
      <c r="K536" s="1477"/>
      <c r="L536" s="1477"/>
      <c r="M536" s="1476">
        <f t="shared" si="169"/>
        <v>0</v>
      </c>
      <c r="N536" s="1477"/>
      <c r="O536" s="1"/>
      <c r="P536" s="1"/>
      <c r="Q536" s="1"/>
      <c r="R536" s="1"/>
      <c r="S536" s="1"/>
      <c r="T536" s="1"/>
      <c r="U536" s="1"/>
      <c r="V536" s="1"/>
      <c r="W536" s="1"/>
      <c r="X536" s="1"/>
      <c r="Y536" s="1"/>
      <c r="Z536" s="1"/>
    </row>
    <row r="537" spans="1:26" s="920" customFormat="1" ht="15" customHeight="1">
      <c r="A537" s="943"/>
      <c r="B537" s="57" t="s">
        <v>178</v>
      </c>
      <c r="C537" s="57" t="s">
        <v>427</v>
      </c>
      <c r="D537" s="58" t="s">
        <v>428</v>
      </c>
      <c r="E537" s="64" t="s">
        <v>435</v>
      </c>
      <c r="F537" s="1034"/>
      <c r="G537" s="1477"/>
      <c r="H537" s="1477"/>
      <c r="I537" s="1476">
        <f t="shared" si="168"/>
        <v>0</v>
      </c>
      <c r="J537" s="1477"/>
      <c r="K537" s="1477"/>
      <c r="L537" s="1477"/>
      <c r="M537" s="1476">
        <f t="shared" si="169"/>
        <v>0</v>
      </c>
      <c r="N537" s="1477"/>
      <c r="O537" s="1"/>
      <c r="P537" s="1"/>
      <c r="Q537" s="1"/>
      <c r="R537" s="1"/>
      <c r="S537" s="1"/>
      <c r="T537" s="1"/>
      <c r="U537" s="1"/>
      <c r="V537" s="1"/>
      <c r="W537" s="1"/>
      <c r="X537" s="1"/>
      <c r="Y537" s="1"/>
      <c r="Z537" s="1"/>
    </row>
    <row r="538" spans="1:26" ht="15" customHeight="1">
      <c r="A538" s="59"/>
      <c r="B538" s="57" t="s">
        <v>178</v>
      </c>
      <c r="C538" s="57" t="s">
        <v>427</v>
      </c>
      <c r="D538" s="58" t="s">
        <v>428</v>
      </c>
      <c r="E538" s="986" t="s">
        <v>1356</v>
      </c>
      <c r="F538" s="1030"/>
      <c r="G538" s="1464"/>
      <c r="H538" s="1464"/>
      <c r="I538" s="1476">
        <f t="shared" si="168"/>
        <v>0</v>
      </c>
      <c r="J538" s="1464"/>
      <c r="K538" s="1464"/>
      <c r="L538" s="1464"/>
      <c r="M538" s="1476">
        <f t="shared" si="169"/>
        <v>0</v>
      </c>
      <c r="N538" s="1464"/>
      <c r="O538" s="1"/>
      <c r="P538" s="1"/>
      <c r="Q538" s="1"/>
      <c r="R538" s="1"/>
      <c r="S538" s="1"/>
      <c r="T538" s="1"/>
      <c r="U538" s="1"/>
      <c r="V538" s="1"/>
      <c r="W538" s="1"/>
      <c r="X538" s="1"/>
      <c r="Y538" s="1"/>
      <c r="Z538" s="1"/>
    </row>
    <row r="539" spans="1:26" ht="15" customHeight="1">
      <c r="A539" s="59"/>
      <c r="B539" s="57" t="s">
        <v>178</v>
      </c>
      <c r="C539" s="57" t="s">
        <v>427</v>
      </c>
      <c r="D539" s="58" t="s">
        <v>428</v>
      </c>
      <c r="E539" s="986" t="s">
        <v>1356</v>
      </c>
      <c r="F539" s="1030"/>
      <c r="G539" s="1464"/>
      <c r="H539" s="1464"/>
      <c r="I539" s="1476">
        <f t="shared" si="168"/>
        <v>0</v>
      </c>
      <c r="J539" s="1464"/>
      <c r="K539" s="1464"/>
      <c r="L539" s="1464"/>
      <c r="M539" s="1476">
        <f t="shared" si="169"/>
        <v>0</v>
      </c>
      <c r="N539" s="1464"/>
      <c r="O539" s="1"/>
      <c r="P539" s="1"/>
      <c r="Q539" s="1"/>
      <c r="R539" s="1"/>
      <c r="S539" s="1"/>
      <c r="T539" s="1"/>
      <c r="U539" s="1"/>
      <c r="V539" s="1"/>
      <c r="W539" s="1"/>
      <c r="X539" s="1"/>
      <c r="Y539" s="1"/>
      <c r="Z539" s="1"/>
    </row>
    <row r="540" spans="1:26" ht="15" customHeight="1">
      <c r="A540" s="59"/>
      <c r="B540" s="57" t="s">
        <v>178</v>
      </c>
      <c r="C540" s="57" t="s">
        <v>427</v>
      </c>
      <c r="D540" s="58" t="s">
        <v>428</v>
      </c>
      <c r="E540" s="986" t="s">
        <v>1356</v>
      </c>
      <c r="F540" s="1030"/>
      <c r="G540" s="1464"/>
      <c r="H540" s="1464"/>
      <c r="I540" s="1476">
        <f t="shared" si="168"/>
        <v>0</v>
      </c>
      <c r="J540" s="1464"/>
      <c r="K540" s="1464"/>
      <c r="L540" s="1464"/>
      <c r="M540" s="1476">
        <f t="shared" si="169"/>
        <v>0</v>
      </c>
      <c r="N540" s="1464"/>
      <c r="O540" s="1"/>
      <c r="P540" s="1"/>
      <c r="Q540" s="1"/>
      <c r="R540" s="1"/>
      <c r="S540" s="1"/>
      <c r="T540" s="1"/>
      <c r="U540" s="1"/>
      <c r="V540" s="1"/>
      <c r="W540" s="1"/>
      <c r="X540" s="1"/>
      <c r="Y540" s="1"/>
      <c r="Z540" s="1"/>
    </row>
    <row r="541" spans="1:26" ht="15" customHeight="1">
      <c r="A541" s="59"/>
      <c r="B541" s="57" t="s">
        <v>178</v>
      </c>
      <c r="C541" s="57" t="s">
        <v>427</v>
      </c>
      <c r="D541" s="58" t="s">
        <v>428</v>
      </c>
      <c r="E541" s="986" t="s">
        <v>1356</v>
      </c>
      <c r="F541" s="1030"/>
      <c r="G541" s="1464"/>
      <c r="H541" s="1464"/>
      <c r="I541" s="1476">
        <f t="shared" si="168"/>
        <v>0</v>
      </c>
      <c r="J541" s="1464"/>
      <c r="K541" s="1464"/>
      <c r="L541" s="1464"/>
      <c r="M541" s="1476">
        <f t="shared" si="169"/>
        <v>0</v>
      </c>
      <c r="N541" s="1464"/>
      <c r="O541" s="1"/>
      <c r="P541" s="1"/>
      <c r="Q541" s="1"/>
      <c r="R541" s="1"/>
      <c r="S541" s="1"/>
      <c r="T541" s="1"/>
      <c r="U541" s="1"/>
      <c r="V541" s="1"/>
      <c r="W541" s="1"/>
      <c r="X541" s="1"/>
      <c r="Y541" s="1"/>
      <c r="Z541" s="1"/>
    </row>
    <row r="542" spans="1:26" ht="15" customHeight="1">
      <c r="A542" s="59"/>
      <c r="B542" s="57" t="s">
        <v>178</v>
      </c>
      <c r="C542" s="57" t="s">
        <v>427</v>
      </c>
      <c r="D542" s="58" t="s">
        <v>428</v>
      </c>
      <c r="E542" s="986" t="s">
        <v>1356</v>
      </c>
      <c r="F542" s="1030"/>
      <c r="G542" s="1464"/>
      <c r="H542" s="1464"/>
      <c r="I542" s="1476">
        <f t="shared" si="168"/>
        <v>0</v>
      </c>
      <c r="J542" s="1464"/>
      <c r="K542" s="1464"/>
      <c r="L542" s="1464"/>
      <c r="M542" s="1476">
        <f t="shared" si="169"/>
        <v>0</v>
      </c>
      <c r="N542" s="1464"/>
      <c r="O542" s="1"/>
      <c r="P542" s="1"/>
      <c r="Q542" s="1"/>
      <c r="R542" s="1"/>
      <c r="S542" s="1"/>
      <c r="T542" s="1"/>
      <c r="U542" s="1"/>
      <c r="V542" s="1"/>
      <c r="W542" s="1"/>
      <c r="X542" s="1"/>
      <c r="Y542" s="1"/>
      <c r="Z542" s="1"/>
    </row>
    <row r="543" spans="1:26" s="1043" customFormat="1" ht="15" customHeight="1">
      <c r="A543" s="1031"/>
      <c r="B543" s="1058" t="s">
        <v>178</v>
      </c>
      <c r="C543" s="1058" t="s">
        <v>427</v>
      </c>
      <c r="D543" s="1059" t="s">
        <v>428</v>
      </c>
      <c r="E543" s="1059"/>
      <c r="F543" s="1031"/>
      <c r="G543" s="1465">
        <f>SUM(G532:G542)</f>
        <v>0</v>
      </c>
      <c r="H543" s="1465">
        <f t="shared" ref="H543:N543" si="170">SUM(H532:H542)</f>
        <v>0</v>
      </c>
      <c r="I543" s="1465">
        <f>SUM(I532:I542)</f>
        <v>0</v>
      </c>
      <c r="J543" s="1465">
        <f t="shared" si="170"/>
        <v>0</v>
      </c>
      <c r="K543" s="1465">
        <f t="shared" si="170"/>
        <v>0</v>
      </c>
      <c r="L543" s="1465">
        <f t="shared" si="170"/>
        <v>0</v>
      </c>
      <c r="M543" s="1465">
        <f>SUM(M532:M542)</f>
        <v>0</v>
      </c>
      <c r="N543" s="1465">
        <f t="shared" si="170"/>
        <v>0</v>
      </c>
      <c r="O543" s="1005"/>
      <c r="P543" s="1005"/>
      <c r="Q543" s="1005"/>
      <c r="R543" s="1005"/>
      <c r="S543" s="1056"/>
      <c r="T543" s="1005"/>
      <c r="U543" s="1005"/>
      <c r="V543" s="1005"/>
      <c r="W543" s="1005"/>
      <c r="X543" s="1005"/>
      <c r="Y543" s="1005"/>
      <c r="Z543" s="1005"/>
    </row>
    <row r="544" spans="1:26" ht="15" customHeight="1">
      <c r="A544" s="59"/>
      <c r="B544" s="57" t="s">
        <v>178</v>
      </c>
      <c r="C544" s="57" t="s">
        <v>427</v>
      </c>
      <c r="D544" s="58" t="s">
        <v>436</v>
      </c>
      <c r="E544" s="58" t="s">
        <v>437</v>
      </c>
      <c r="F544" s="1030"/>
      <c r="G544" s="1464"/>
      <c r="H544" s="1464"/>
      <c r="I544" s="1476">
        <f t="shared" ref="I544:I552" si="171">SUM(G544:H544)</f>
        <v>0</v>
      </c>
      <c r="J544" s="1464"/>
      <c r="K544" s="1464"/>
      <c r="L544" s="1464"/>
      <c r="M544" s="1476">
        <f t="shared" ref="M544:M552" si="172">SUM(K544:L544)</f>
        <v>0</v>
      </c>
      <c r="N544" s="1464"/>
      <c r="O544" s="1"/>
      <c r="P544" s="1"/>
      <c r="Q544" s="1"/>
      <c r="R544" s="1"/>
      <c r="S544" s="34"/>
      <c r="T544" s="1"/>
      <c r="U544" s="1"/>
      <c r="V544" s="1"/>
      <c r="W544" s="1"/>
      <c r="X544" s="1"/>
      <c r="Y544" s="1"/>
      <c r="Z544" s="1"/>
    </row>
    <row r="545" spans="1:26" s="920" customFormat="1" ht="15" customHeight="1">
      <c r="A545" s="943"/>
      <c r="B545" s="57" t="s">
        <v>178</v>
      </c>
      <c r="C545" s="57" t="s">
        <v>427</v>
      </c>
      <c r="D545" s="58" t="s">
        <v>436</v>
      </c>
      <c r="E545" s="64" t="s">
        <v>438</v>
      </c>
      <c r="F545" s="1034"/>
      <c r="G545" s="1477"/>
      <c r="H545" s="1477"/>
      <c r="I545" s="1476">
        <f t="shared" si="171"/>
        <v>0</v>
      </c>
      <c r="J545" s="1477"/>
      <c r="K545" s="1477"/>
      <c r="L545" s="1477"/>
      <c r="M545" s="1476">
        <f t="shared" si="172"/>
        <v>0</v>
      </c>
      <c r="N545" s="1477"/>
      <c r="O545" s="1"/>
      <c r="P545" s="1"/>
      <c r="Q545" s="1"/>
      <c r="R545" s="1"/>
      <c r="S545" s="842"/>
      <c r="T545" s="1"/>
      <c r="U545" s="1"/>
      <c r="V545" s="1"/>
      <c r="W545" s="1"/>
      <c r="X545" s="1"/>
      <c r="Y545" s="1"/>
      <c r="Z545" s="1"/>
    </row>
    <row r="546" spans="1:26" s="920" customFormat="1" ht="15" customHeight="1">
      <c r="A546" s="943"/>
      <c r="B546" s="57" t="s">
        <v>178</v>
      </c>
      <c r="C546" s="57" t="s">
        <v>427</v>
      </c>
      <c r="D546" s="58" t="s">
        <v>436</v>
      </c>
      <c r="E546" s="64" t="s">
        <v>439</v>
      </c>
      <c r="F546" s="1034"/>
      <c r="G546" s="1477"/>
      <c r="H546" s="1477"/>
      <c r="I546" s="1476">
        <f t="shared" si="171"/>
        <v>0</v>
      </c>
      <c r="J546" s="1477"/>
      <c r="K546" s="1477"/>
      <c r="L546" s="1477"/>
      <c r="M546" s="1476">
        <f t="shared" si="172"/>
        <v>0</v>
      </c>
      <c r="N546" s="1477"/>
      <c r="O546" s="1"/>
      <c r="P546" s="1"/>
      <c r="Q546" s="1"/>
      <c r="R546" s="1"/>
      <c r="S546" s="842"/>
      <c r="T546" s="1"/>
      <c r="U546" s="1"/>
      <c r="V546" s="1"/>
      <c r="W546" s="1"/>
      <c r="X546" s="1"/>
      <c r="Y546" s="1"/>
      <c r="Z546" s="1"/>
    </row>
    <row r="547" spans="1:26" s="920" customFormat="1" ht="15" customHeight="1">
      <c r="A547" s="943"/>
      <c r="B547" s="57" t="s">
        <v>178</v>
      </c>
      <c r="C547" s="57" t="s">
        <v>427</v>
      </c>
      <c r="D547" s="58" t="s">
        <v>436</v>
      </c>
      <c r="E547" s="64" t="s">
        <v>440</v>
      </c>
      <c r="F547" s="1034"/>
      <c r="G547" s="1477"/>
      <c r="H547" s="1477"/>
      <c r="I547" s="1476">
        <f t="shared" si="171"/>
        <v>0</v>
      </c>
      <c r="J547" s="1477"/>
      <c r="K547" s="1477"/>
      <c r="L547" s="1477"/>
      <c r="M547" s="1476">
        <f t="shared" si="172"/>
        <v>0</v>
      </c>
      <c r="N547" s="1477"/>
      <c r="O547" s="1"/>
      <c r="P547" s="1"/>
      <c r="Q547" s="1"/>
      <c r="R547" s="1"/>
      <c r="S547" s="842"/>
      <c r="T547" s="1"/>
      <c r="U547" s="1"/>
      <c r="V547" s="1"/>
      <c r="W547" s="1"/>
      <c r="X547" s="1"/>
      <c r="Y547" s="1"/>
      <c r="Z547" s="1"/>
    </row>
    <row r="548" spans="1:26" s="920" customFormat="1" ht="15" customHeight="1">
      <c r="A548" s="943"/>
      <c r="B548" s="57" t="s">
        <v>178</v>
      </c>
      <c r="C548" s="57" t="s">
        <v>427</v>
      </c>
      <c r="D548" s="58" t="s">
        <v>436</v>
      </c>
      <c r="E548" s="987" t="s">
        <v>1356</v>
      </c>
      <c r="F548" s="1034"/>
      <c r="G548" s="1477"/>
      <c r="H548" s="1477"/>
      <c r="I548" s="1476">
        <f t="shared" si="171"/>
        <v>0</v>
      </c>
      <c r="J548" s="1477"/>
      <c r="K548" s="1477"/>
      <c r="L548" s="1477"/>
      <c r="M548" s="1476">
        <f t="shared" si="172"/>
        <v>0</v>
      </c>
      <c r="N548" s="1477"/>
      <c r="O548" s="1"/>
      <c r="P548" s="1"/>
      <c r="Q548" s="1"/>
      <c r="R548" s="1"/>
      <c r="S548" s="842"/>
      <c r="T548" s="1"/>
      <c r="U548" s="1"/>
      <c r="V548" s="1"/>
      <c r="W548" s="1"/>
      <c r="X548" s="1"/>
      <c r="Y548" s="1"/>
      <c r="Z548" s="1"/>
    </row>
    <row r="549" spans="1:26" s="920" customFormat="1" ht="15" customHeight="1">
      <c r="A549" s="943"/>
      <c r="B549" s="57" t="s">
        <v>178</v>
      </c>
      <c r="C549" s="57" t="s">
        <v>427</v>
      </c>
      <c r="D549" s="58" t="s">
        <v>436</v>
      </c>
      <c r="E549" s="987" t="s">
        <v>1356</v>
      </c>
      <c r="F549" s="1034"/>
      <c r="G549" s="1477"/>
      <c r="H549" s="1477"/>
      <c r="I549" s="1476">
        <f t="shared" si="171"/>
        <v>0</v>
      </c>
      <c r="J549" s="1477"/>
      <c r="K549" s="1477"/>
      <c r="L549" s="1477"/>
      <c r="M549" s="1476">
        <f t="shared" si="172"/>
        <v>0</v>
      </c>
      <c r="N549" s="1477"/>
      <c r="O549" s="1"/>
      <c r="P549" s="1"/>
      <c r="Q549" s="1"/>
      <c r="R549" s="1"/>
      <c r="S549" s="842"/>
      <c r="T549" s="1"/>
      <c r="U549" s="1"/>
      <c r="V549" s="1"/>
      <c r="W549" s="1"/>
      <c r="X549" s="1"/>
      <c r="Y549" s="1"/>
      <c r="Z549" s="1"/>
    </row>
    <row r="550" spans="1:26" ht="15" customHeight="1">
      <c r="A550" s="59"/>
      <c r="B550" s="57" t="s">
        <v>178</v>
      </c>
      <c r="C550" s="57" t="s">
        <v>427</v>
      </c>
      <c r="D550" s="58" t="s">
        <v>436</v>
      </c>
      <c r="E550" s="987" t="s">
        <v>1356</v>
      </c>
      <c r="F550" s="1030"/>
      <c r="G550" s="1464"/>
      <c r="H550" s="1464"/>
      <c r="I550" s="1476">
        <f t="shared" si="171"/>
        <v>0</v>
      </c>
      <c r="J550" s="1464"/>
      <c r="K550" s="1464"/>
      <c r="L550" s="1464"/>
      <c r="M550" s="1476">
        <f t="shared" si="172"/>
        <v>0</v>
      </c>
      <c r="N550" s="1464"/>
      <c r="O550" s="1"/>
      <c r="P550" s="1"/>
      <c r="Q550" s="1"/>
      <c r="R550" s="1"/>
      <c r="S550" s="34"/>
      <c r="T550" s="1"/>
      <c r="U550" s="1"/>
      <c r="V550" s="1"/>
      <c r="W550" s="1"/>
      <c r="X550" s="1"/>
      <c r="Y550" s="1"/>
      <c r="Z550" s="1"/>
    </row>
    <row r="551" spans="1:26" ht="15" customHeight="1">
      <c r="A551" s="59"/>
      <c r="B551" s="57" t="s">
        <v>178</v>
      </c>
      <c r="C551" s="57" t="s">
        <v>427</v>
      </c>
      <c r="D551" s="58" t="s">
        <v>436</v>
      </c>
      <c r="E551" s="987" t="s">
        <v>1356</v>
      </c>
      <c r="F551" s="1030"/>
      <c r="G551" s="1464"/>
      <c r="H551" s="1464"/>
      <c r="I551" s="1476">
        <f t="shared" si="171"/>
        <v>0</v>
      </c>
      <c r="J551" s="1464"/>
      <c r="K551" s="1464"/>
      <c r="L551" s="1464"/>
      <c r="M551" s="1476">
        <f t="shared" si="172"/>
        <v>0</v>
      </c>
      <c r="N551" s="1464"/>
      <c r="O551" s="1"/>
      <c r="P551" s="1"/>
      <c r="Q551" s="1"/>
      <c r="R551" s="1"/>
      <c r="S551" s="34"/>
      <c r="T551" s="1"/>
      <c r="U551" s="1"/>
      <c r="V551" s="1"/>
      <c r="W551" s="1"/>
      <c r="X551" s="1"/>
      <c r="Y551" s="1"/>
      <c r="Z551" s="1"/>
    </row>
    <row r="552" spans="1:26" ht="15" customHeight="1">
      <c r="A552" s="59"/>
      <c r="B552" s="57" t="s">
        <v>178</v>
      </c>
      <c r="C552" s="57" t="s">
        <v>427</v>
      </c>
      <c r="D552" s="58" t="s">
        <v>436</v>
      </c>
      <c r="E552" s="987" t="s">
        <v>1356</v>
      </c>
      <c r="F552" s="1030"/>
      <c r="G552" s="1464"/>
      <c r="H552" s="1464"/>
      <c r="I552" s="1476">
        <f t="shared" si="171"/>
        <v>0</v>
      </c>
      <c r="J552" s="1464"/>
      <c r="K552" s="1464"/>
      <c r="L552" s="1464"/>
      <c r="M552" s="1476">
        <f t="shared" si="172"/>
        <v>0</v>
      </c>
      <c r="N552" s="1464"/>
      <c r="O552" s="1"/>
      <c r="P552" s="1"/>
      <c r="Q552" s="1"/>
      <c r="R552" s="1"/>
      <c r="S552" s="34"/>
      <c r="T552" s="1"/>
      <c r="U552" s="1"/>
      <c r="V552" s="1"/>
      <c r="W552" s="1"/>
      <c r="X552" s="1"/>
      <c r="Y552" s="1"/>
      <c r="Z552" s="1"/>
    </row>
    <row r="553" spans="1:26" s="1043" customFormat="1" ht="15" customHeight="1">
      <c r="A553" s="1031"/>
      <c r="B553" s="1058" t="s">
        <v>178</v>
      </c>
      <c r="C553" s="1058" t="s">
        <v>427</v>
      </c>
      <c r="D553" s="1059" t="s">
        <v>436</v>
      </c>
      <c r="E553" s="1059"/>
      <c r="F553" s="1031"/>
      <c r="G553" s="1465">
        <f>SUM(G544:G552)</f>
        <v>0</v>
      </c>
      <c r="H553" s="1465">
        <f t="shared" ref="H553:N553" si="173">SUM(H544:H552)</f>
        <v>0</v>
      </c>
      <c r="I553" s="1465">
        <f>SUM(I544:I552)</f>
        <v>0</v>
      </c>
      <c r="J553" s="1465">
        <f t="shared" si="173"/>
        <v>0</v>
      </c>
      <c r="K553" s="1465">
        <f t="shared" si="173"/>
        <v>0</v>
      </c>
      <c r="L553" s="1465">
        <f t="shared" si="173"/>
        <v>0</v>
      </c>
      <c r="M553" s="1465">
        <f t="shared" si="173"/>
        <v>0</v>
      </c>
      <c r="N553" s="1465">
        <f t="shared" si="173"/>
        <v>0</v>
      </c>
      <c r="O553" s="1005"/>
      <c r="P553" s="1005"/>
      <c r="Q553" s="1005"/>
      <c r="R553" s="1005"/>
      <c r="S553" s="1056"/>
      <c r="T553" s="1005"/>
      <c r="U553" s="1005"/>
      <c r="V553" s="1005"/>
      <c r="W553" s="1005"/>
      <c r="X553" s="1005"/>
      <c r="Y553" s="1005"/>
      <c r="Z553" s="1005"/>
    </row>
    <row r="554" spans="1:26" ht="15" customHeight="1">
      <c r="A554" s="59"/>
      <c r="B554" s="57" t="s">
        <v>178</v>
      </c>
      <c r="C554" s="57" t="s">
        <v>427</v>
      </c>
      <c r="D554" s="58" t="s">
        <v>441</v>
      </c>
      <c r="E554" s="58" t="s">
        <v>442</v>
      </c>
      <c r="F554" s="1030"/>
      <c r="G554" s="1464"/>
      <c r="H554" s="1464"/>
      <c r="I554" s="1476">
        <f t="shared" ref="I554:I566" si="174">SUM(G554:H554)</f>
        <v>0</v>
      </c>
      <c r="J554" s="1464"/>
      <c r="K554" s="1464"/>
      <c r="L554" s="1464"/>
      <c r="M554" s="1476">
        <f t="shared" ref="M554:M566" si="175">SUM(K554:L554)</f>
        <v>0</v>
      </c>
      <c r="N554" s="1464"/>
      <c r="O554" s="1"/>
      <c r="P554" s="1"/>
      <c r="Q554" s="1"/>
      <c r="R554" s="1"/>
      <c r="S554" s="34" t="s">
        <v>443</v>
      </c>
      <c r="T554" s="1"/>
      <c r="U554" s="1"/>
      <c r="V554" s="1"/>
      <c r="W554" s="1"/>
      <c r="X554" s="1"/>
      <c r="Y554" s="1"/>
      <c r="Z554" s="1"/>
    </row>
    <row r="555" spans="1:26" ht="15.75" customHeight="1">
      <c r="A555" s="59"/>
      <c r="B555" s="57" t="s">
        <v>178</v>
      </c>
      <c r="C555" s="57" t="s">
        <v>427</v>
      </c>
      <c r="D555" s="58" t="s">
        <v>441</v>
      </c>
      <c r="E555" s="64" t="s">
        <v>444</v>
      </c>
      <c r="F555" s="1030"/>
      <c r="G555" s="1464"/>
      <c r="H555" s="1464"/>
      <c r="I555" s="1476">
        <f t="shared" si="174"/>
        <v>0</v>
      </c>
      <c r="J555" s="1464"/>
      <c r="K555" s="1464"/>
      <c r="L555" s="1464"/>
      <c r="M555" s="1476">
        <f t="shared" si="175"/>
        <v>0</v>
      </c>
      <c r="N555" s="1464"/>
      <c r="O555" s="1"/>
      <c r="P555" s="1"/>
      <c r="Q555" s="1"/>
      <c r="R555" s="1"/>
      <c r="S555" s="34"/>
      <c r="T555" s="1"/>
      <c r="U555" s="1"/>
      <c r="V555" s="1"/>
      <c r="W555" s="1"/>
      <c r="X555" s="1"/>
      <c r="Y555" s="1"/>
      <c r="Z555" s="1"/>
    </row>
    <row r="556" spans="1:26" s="920" customFormat="1" ht="15.75" customHeight="1">
      <c r="A556" s="943"/>
      <c r="B556" s="57" t="s">
        <v>178</v>
      </c>
      <c r="C556" s="57" t="s">
        <v>427</v>
      </c>
      <c r="D556" s="58" t="s">
        <v>441</v>
      </c>
      <c r="E556" s="64" t="s">
        <v>445</v>
      </c>
      <c r="F556" s="1034"/>
      <c r="G556" s="1477"/>
      <c r="H556" s="1477"/>
      <c r="I556" s="1476">
        <f t="shared" si="174"/>
        <v>0</v>
      </c>
      <c r="J556" s="1477"/>
      <c r="K556" s="1477"/>
      <c r="L556" s="1477"/>
      <c r="M556" s="1476">
        <f t="shared" si="175"/>
        <v>0</v>
      </c>
      <c r="N556" s="1477"/>
      <c r="O556" s="1"/>
      <c r="P556" s="1"/>
      <c r="Q556" s="1"/>
      <c r="R556" s="1"/>
      <c r="S556" s="842"/>
      <c r="T556" s="1"/>
      <c r="U556" s="1"/>
      <c r="V556" s="1"/>
      <c r="W556" s="1"/>
      <c r="X556" s="1"/>
      <c r="Y556" s="1"/>
      <c r="Z556" s="1"/>
    </row>
    <row r="557" spans="1:26" s="920" customFormat="1" ht="15.75" customHeight="1">
      <c r="A557" s="943"/>
      <c r="B557" s="57" t="s">
        <v>178</v>
      </c>
      <c r="C557" s="57" t="s">
        <v>427</v>
      </c>
      <c r="D557" s="58" t="s">
        <v>441</v>
      </c>
      <c r="E557" s="64" t="s">
        <v>446</v>
      </c>
      <c r="F557" s="1034"/>
      <c r="G557" s="1477"/>
      <c r="H557" s="1477"/>
      <c r="I557" s="1476">
        <f t="shared" si="174"/>
        <v>0</v>
      </c>
      <c r="J557" s="1477"/>
      <c r="K557" s="1477"/>
      <c r="L557" s="1477"/>
      <c r="M557" s="1476">
        <f t="shared" si="175"/>
        <v>0</v>
      </c>
      <c r="N557" s="1477"/>
      <c r="O557" s="1"/>
      <c r="P557" s="1"/>
      <c r="Q557" s="1"/>
      <c r="R557" s="1"/>
      <c r="S557" s="842"/>
      <c r="T557" s="1"/>
      <c r="U557" s="1"/>
      <c r="V557" s="1"/>
      <c r="W557" s="1"/>
      <c r="X557" s="1"/>
      <c r="Y557" s="1"/>
      <c r="Z557" s="1"/>
    </row>
    <row r="558" spans="1:26" s="920" customFormat="1" ht="15.75" customHeight="1">
      <c r="A558" s="943"/>
      <c r="B558" s="57" t="s">
        <v>178</v>
      </c>
      <c r="C558" s="57" t="s">
        <v>427</v>
      </c>
      <c r="D558" s="58" t="s">
        <v>441</v>
      </c>
      <c r="E558" s="64" t="s">
        <v>447</v>
      </c>
      <c r="F558" s="1034"/>
      <c r="G558" s="1477"/>
      <c r="H558" s="1477"/>
      <c r="I558" s="1476">
        <f t="shared" si="174"/>
        <v>0</v>
      </c>
      <c r="J558" s="1477"/>
      <c r="K558" s="1477"/>
      <c r="L558" s="1477"/>
      <c r="M558" s="1476">
        <f t="shared" si="175"/>
        <v>0</v>
      </c>
      <c r="N558" s="1477"/>
      <c r="O558" s="1"/>
      <c r="P558" s="1"/>
      <c r="Q558" s="1"/>
      <c r="R558" s="1"/>
      <c r="S558" s="842" t="s">
        <v>448</v>
      </c>
      <c r="T558" s="1"/>
      <c r="U558" s="1"/>
      <c r="V558" s="1"/>
      <c r="W558" s="1"/>
      <c r="X558" s="1"/>
      <c r="Y558" s="1"/>
      <c r="Z558" s="1"/>
    </row>
    <row r="559" spans="1:26" s="920" customFormat="1" ht="15.75" customHeight="1">
      <c r="A559" s="943"/>
      <c r="B559" s="57" t="s">
        <v>178</v>
      </c>
      <c r="C559" s="57" t="s">
        <v>427</v>
      </c>
      <c r="D559" s="58" t="s">
        <v>441</v>
      </c>
      <c r="E559" s="64" t="s">
        <v>449</v>
      </c>
      <c r="F559" s="1034"/>
      <c r="G559" s="1477"/>
      <c r="H559" s="1477"/>
      <c r="I559" s="1476">
        <f t="shared" si="174"/>
        <v>0</v>
      </c>
      <c r="J559" s="1477"/>
      <c r="K559" s="1477"/>
      <c r="L559" s="1477"/>
      <c r="M559" s="1476">
        <f t="shared" si="175"/>
        <v>0</v>
      </c>
      <c r="N559" s="1477"/>
      <c r="O559" s="1"/>
      <c r="P559" s="1"/>
      <c r="Q559" s="1"/>
      <c r="R559" s="1"/>
      <c r="S559" s="842"/>
      <c r="T559" s="1"/>
      <c r="U559" s="1"/>
      <c r="V559" s="1"/>
      <c r="W559" s="1"/>
      <c r="X559" s="1"/>
      <c r="Y559" s="1"/>
      <c r="Z559" s="1"/>
    </row>
    <row r="560" spans="1:26" s="920" customFormat="1" ht="15.75" customHeight="1">
      <c r="A560" s="943"/>
      <c r="B560" s="57" t="s">
        <v>178</v>
      </c>
      <c r="C560" s="57" t="s">
        <v>427</v>
      </c>
      <c r="D560" s="58" t="s">
        <v>441</v>
      </c>
      <c r="E560" s="64" t="s">
        <v>450</v>
      </c>
      <c r="F560" s="1034"/>
      <c r="G560" s="1477"/>
      <c r="H560" s="1477"/>
      <c r="I560" s="1476">
        <f t="shared" si="174"/>
        <v>0</v>
      </c>
      <c r="J560" s="1477"/>
      <c r="K560" s="1477"/>
      <c r="L560" s="1477"/>
      <c r="M560" s="1476">
        <f t="shared" si="175"/>
        <v>0</v>
      </c>
      <c r="N560" s="1477"/>
      <c r="O560" s="1"/>
      <c r="P560" s="1"/>
      <c r="Q560" s="1"/>
      <c r="R560" s="1"/>
      <c r="S560" s="842"/>
      <c r="T560" s="1"/>
      <c r="U560" s="1"/>
      <c r="V560" s="1"/>
      <c r="W560" s="1"/>
      <c r="X560" s="1"/>
      <c r="Y560" s="1"/>
      <c r="Z560" s="1"/>
    </row>
    <row r="561" spans="1:26" ht="15.75" customHeight="1">
      <c r="A561" s="59"/>
      <c r="B561" s="57" t="s">
        <v>178</v>
      </c>
      <c r="C561" s="57" t="s">
        <v>427</v>
      </c>
      <c r="D561" s="58" t="s">
        <v>441</v>
      </c>
      <c r="E561" s="986" t="s">
        <v>1356</v>
      </c>
      <c r="F561" s="1030"/>
      <c r="G561" s="1464"/>
      <c r="H561" s="1464"/>
      <c r="I561" s="1476">
        <f t="shared" si="174"/>
        <v>0</v>
      </c>
      <c r="J561" s="1464"/>
      <c r="K561" s="1464"/>
      <c r="L561" s="1464"/>
      <c r="M561" s="1476">
        <f t="shared" si="175"/>
        <v>0</v>
      </c>
      <c r="N561" s="1464"/>
      <c r="O561" s="1"/>
      <c r="P561" s="1"/>
      <c r="Q561" s="1"/>
      <c r="R561" s="1"/>
      <c r="S561" s="34"/>
      <c r="T561" s="1"/>
      <c r="U561" s="1"/>
      <c r="V561" s="1"/>
      <c r="W561" s="1"/>
      <c r="X561" s="1"/>
      <c r="Y561" s="1"/>
      <c r="Z561" s="1"/>
    </row>
    <row r="562" spans="1:26" ht="15.75" customHeight="1">
      <c r="A562" s="59"/>
      <c r="B562" s="57" t="s">
        <v>178</v>
      </c>
      <c r="C562" s="57" t="s">
        <v>427</v>
      </c>
      <c r="D562" s="58" t="s">
        <v>441</v>
      </c>
      <c r="E562" s="986" t="s">
        <v>1356</v>
      </c>
      <c r="F562" s="1030"/>
      <c r="G562" s="1464"/>
      <c r="H562" s="1464"/>
      <c r="I562" s="1476">
        <f t="shared" si="174"/>
        <v>0</v>
      </c>
      <c r="J562" s="1464"/>
      <c r="K562" s="1464"/>
      <c r="L562" s="1464"/>
      <c r="M562" s="1476">
        <f t="shared" si="175"/>
        <v>0</v>
      </c>
      <c r="N562" s="1464"/>
      <c r="O562" s="1"/>
      <c r="P562" s="1"/>
      <c r="Q562" s="1"/>
      <c r="R562" s="1"/>
      <c r="S562" s="34"/>
      <c r="T562" s="1"/>
      <c r="U562" s="1"/>
      <c r="V562" s="1"/>
      <c r="W562" s="1"/>
      <c r="X562" s="1"/>
      <c r="Y562" s="1"/>
      <c r="Z562" s="1"/>
    </row>
    <row r="563" spans="1:26" ht="15.75" customHeight="1">
      <c r="A563" s="59"/>
      <c r="B563" s="57" t="s">
        <v>178</v>
      </c>
      <c r="C563" s="57" t="s">
        <v>427</v>
      </c>
      <c r="D563" s="58" t="s">
        <v>441</v>
      </c>
      <c r="E563" s="986" t="s">
        <v>1356</v>
      </c>
      <c r="F563" s="1030"/>
      <c r="G563" s="1464"/>
      <c r="H563" s="1464"/>
      <c r="I563" s="1476">
        <f t="shared" si="174"/>
        <v>0</v>
      </c>
      <c r="J563" s="1464"/>
      <c r="K563" s="1464"/>
      <c r="L563" s="1464"/>
      <c r="M563" s="1476">
        <f t="shared" si="175"/>
        <v>0</v>
      </c>
      <c r="N563" s="1464"/>
      <c r="O563" s="1"/>
      <c r="P563" s="1"/>
      <c r="Q563" s="1"/>
      <c r="R563" s="1"/>
      <c r="S563" s="34"/>
      <c r="T563" s="1"/>
      <c r="U563" s="1"/>
      <c r="V563" s="1"/>
      <c r="W563" s="1"/>
      <c r="X563" s="1"/>
      <c r="Y563" s="1"/>
      <c r="Z563" s="1"/>
    </row>
    <row r="564" spans="1:26" ht="15.75" customHeight="1">
      <c r="A564" s="59"/>
      <c r="B564" s="57" t="s">
        <v>178</v>
      </c>
      <c r="C564" s="57" t="s">
        <v>427</v>
      </c>
      <c r="D564" s="58" t="s">
        <v>441</v>
      </c>
      <c r="E564" s="986" t="s">
        <v>1356</v>
      </c>
      <c r="F564" s="1030"/>
      <c r="G564" s="1464"/>
      <c r="H564" s="1464"/>
      <c r="I564" s="1476">
        <f t="shared" si="174"/>
        <v>0</v>
      </c>
      <c r="J564" s="1464"/>
      <c r="K564" s="1464"/>
      <c r="L564" s="1464"/>
      <c r="M564" s="1476">
        <f t="shared" si="175"/>
        <v>0</v>
      </c>
      <c r="N564" s="1464"/>
      <c r="O564" s="1"/>
      <c r="P564" s="1"/>
      <c r="Q564" s="1"/>
      <c r="R564" s="1"/>
      <c r="S564" s="34"/>
      <c r="T564" s="1"/>
      <c r="U564" s="1"/>
      <c r="V564" s="1"/>
      <c r="W564" s="1"/>
      <c r="X564" s="1"/>
      <c r="Y564" s="1"/>
      <c r="Z564" s="1"/>
    </row>
    <row r="565" spans="1:26" ht="15.75" customHeight="1">
      <c r="A565" s="59"/>
      <c r="B565" s="57" t="s">
        <v>178</v>
      </c>
      <c r="C565" s="57" t="s">
        <v>427</v>
      </c>
      <c r="D565" s="58" t="s">
        <v>441</v>
      </c>
      <c r="E565" s="986" t="s">
        <v>1356</v>
      </c>
      <c r="F565" s="1030"/>
      <c r="G565" s="1464"/>
      <c r="H565" s="1464"/>
      <c r="I565" s="1476">
        <f t="shared" si="174"/>
        <v>0</v>
      </c>
      <c r="J565" s="1464"/>
      <c r="K565" s="1464"/>
      <c r="L565" s="1464"/>
      <c r="M565" s="1476">
        <f t="shared" si="175"/>
        <v>0</v>
      </c>
      <c r="N565" s="1464"/>
      <c r="O565" s="1"/>
      <c r="P565" s="1"/>
      <c r="Q565" s="1"/>
      <c r="R565" s="1"/>
      <c r="S565" s="34"/>
      <c r="T565" s="1"/>
      <c r="U565" s="1"/>
      <c r="V565" s="1"/>
      <c r="W565" s="1"/>
      <c r="X565" s="1"/>
      <c r="Y565" s="1"/>
      <c r="Z565" s="1"/>
    </row>
    <row r="566" spans="1:26" ht="15.75" customHeight="1">
      <c r="A566" s="59"/>
      <c r="B566" s="57" t="s">
        <v>178</v>
      </c>
      <c r="C566" s="57" t="s">
        <v>427</v>
      </c>
      <c r="D566" s="58" t="s">
        <v>441</v>
      </c>
      <c r="E566" s="986" t="s">
        <v>1356</v>
      </c>
      <c r="F566" s="1030"/>
      <c r="G566" s="1464"/>
      <c r="H566" s="1464"/>
      <c r="I566" s="1476">
        <f t="shared" si="174"/>
        <v>0</v>
      </c>
      <c r="J566" s="1478"/>
      <c r="K566" s="1478"/>
      <c r="L566" s="1478"/>
      <c r="M566" s="1479">
        <f t="shared" si="175"/>
        <v>0</v>
      </c>
      <c r="N566" s="1478"/>
      <c r="O566" s="1"/>
      <c r="P566" s="1"/>
      <c r="Q566" s="1"/>
      <c r="R566" s="1"/>
      <c r="S566" s="34"/>
      <c r="T566" s="1"/>
      <c r="U566" s="1"/>
      <c r="V566" s="1"/>
      <c r="W566" s="1"/>
      <c r="X566" s="1"/>
      <c r="Y566" s="1"/>
      <c r="Z566" s="1"/>
    </row>
    <row r="567" spans="1:26" s="1043" customFormat="1" ht="15.75" customHeight="1">
      <c r="A567" s="1031"/>
      <c r="B567" s="1058" t="s">
        <v>178</v>
      </c>
      <c r="C567" s="1058" t="s">
        <v>427</v>
      </c>
      <c r="D567" s="1059" t="s">
        <v>441</v>
      </c>
      <c r="E567" s="1031"/>
      <c r="F567" s="1031"/>
      <c r="G567" s="1465">
        <f>SUM(G554:G566)</f>
        <v>0</v>
      </c>
      <c r="H567" s="1465">
        <f t="shared" ref="H567:N567" si="176">SUM(H554:H566)</f>
        <v>0</v>
      </c>
      <c r="I567" s="1465">
        <f>SUM(I554:I566)</f>
        <v>0</v>
      </c>
      <c r="J567" s="1465">
        <f t="shared" si="176"/>
        <v>0</v>
      </c>
      <c r="K567" s="1465">
        <f t="shared" si="176"/>
        <v>0</v>
      </c>
      <c r="L567" s="1465">
        <f t="shared" si="176"/>
        <v>0</v>
      </c>
      <c r="M567" s="1465">
        <f t="shared" si="176"/>
        <v>0</v>
      </c>
      <c r="N567" s="1465">
        <f t="shared" si="176"/>
        <v>0</v>
      </c>
      <c r="O567" s="1005"/>
      <c r="P567" s="1005"/>
      <c r="Q567" s="1005"/>
      <c r="R567" s="1005"/>
      <c r="S567" s="1005"/>
      <c r="T567" s="1005"/>
      <c r="U567" s="1005"/>
      <c r="V567" s="1005"/>
      <c r="W567" s="1005"/>
      <c r="X567" s="1005"/>
      <c r="Y567" s="1005"/>
      <c r="Z567" s="1005"/>
    </row>
    <row r="568" spans="1:26" ht="15.75" customHeight="1">
      <c r="A568" s="59"/>
      <c r="B568" s="57" t="s">
        <v>178</v>
      </c>
      <c r="C568" s="59" t="s">
        <v>451</v>
      </c>
      <c r="D568" s="59" t="s">
        <v>452</v>
      </c>
      <c r="E568" s="59"/>
      <c r="F568" s="1030"/>
      <c r="G568" s="1464"/>
      <c r="H568" s="1464"/>
      <c r="I568" s="1476">
        <f t="shared" ref="I568:I574" si="177">SUM(G568:H568)</f>
        <v>0</v>
      </c>
      <c r="J568" s="1464"/>
      <c r="K568" s="1464"/>
      <c r="L568" s="1464"/>
      <c r="M568" s="1476">
        <f t="shared" ref="M568:M574" si="178">SUM(K568:L568)</f>
        <v>0</v>
      </c>
      <c r="N568" s="1464"/>
      <c r="O568" s="1"/>
      <c r="P568" s="1"/>
      <c r="Q568" s="1"/>
      <c r="R568" s="1"/>
      <c r="S568" s="1" t="s">
        <v>453</v>
      </c>
      <c r="T568" s="1"/>
      <c r="U568" s="1"/>
      <c r="V568" s="1"/>
      <c r="W568" s="1"/>
      <c r="X568" s="1"/>
      <c r="Y568" s="1"/>
      <c r="Z568" s="1"/>
    </row>
    <row r="569" spans="1:26" s="920" customFormat="1" ht="15.75" customHeight="1">
      <c r="A569" s="943"/>
      <c r="B569" s="57" t="s">
        <v>178</v>
      </c>
      <c r="C569" s="59" t="s">
        <v>451</v>
      </c>
      <c r="D569" s="943" t="s">
        <v>454</v>
      </c>
      <c r="E569" s="943"/>
      <c r="F569" s="1034"/>
      <c r="G569" s="1477"/>
      <c r="H569" s="1477"/>
      <c r="I569" s="1476">
        <f t="shared" si="177"/>
        <v>0</v>
      </c>
      <c r="J569" s="1477"/>
      <c r="K569" s="1477"/>
      <c r="L569" s="1477"/>
      <c r="M569" s="1476">
        <f t="shared" si="178"/>
        <v>0</v>
      </c>
      <c r="N569" s="1477"/>
      <c r="O569" s="1"/>
      <c r="P569" s="1"/>
      <c r="Q569" s="1"/>
      <c r="R569" s="1"/>
      <c r="S569" s="1" t="s">
        <v>455</v>
      </c>
      <c r="T569" s="1"/>
      <c r="U569" s="1"/>
      <c r="V569" s="1"/>
      <c r="W569" s="1"/>
      <c r="X569" s="1"/>
      <c r="Y569" s="1"/>
      <c r="Z569" s="1"/>
    </row>
    <row r="570" spans="1:26" s="920" customFormat="1" ht="15.75" customHeight="1">
      <c r="A570" s="943"/>
      <c r="B570" s="57" t="s">
        <v>178</v>
      </c>
      <c r="C570" s="59" t="s">
        <v>451</v>
      </c>
      <c r="D570" s="988" t="s">
        <v>1356</v>
      </c>
      <c r="E570" s="943"/>
      <c r="F570" s="1034"/>
      <c r="G570" s="1477"/>
      <c r="H570" s="1477"/>
      <c r="I570" s="1476">
        <f t="shared" si="177"/>
        <v>0</v>
      </c>
      <c r="J570" s="1477"/>
      <c r="K570" s="1477"/>
      <c r="L570" s="1477"/>
      <c r="M570" s="1476">
        <f t="shared" si="178"/>
        <v>0</v>
      </c>
      <c r="N570" s="1477"/>
      <c r="O570" s="1"/>
      <c r="P570" s="1"/>
      <c r="Q570" s="1"/>
      <c r="R570" s="1"/>
      <c r="S570" s="1"/>
      <c r="T570" s="1"/>
      <c r="U570" s="1"/>
      <c r="V570" s="1"/>
      <c r="W570" s="1"/>
      <c r="X570" s="1"/>
      <c r="Y570" s="1"/>
      <c r="Z570" s="1"/>
    </row>
    <row r="571" spans="1:26" s="920" customFormat="1" ht="15.75" customHeight="1">
      <c r="A571" s="943"/>
      <c r="B571" s="57" t="s">
        <v>178</v>
      </c>
      <c r="C571" s="59" t="s">
        <v>451</v>
      </c>
      <c r="D571" s="988" t="s">
        <v>1356</v>
      </c>
      <c r="E571" s="943"/>
      <c r="F571" s="1034"/>
      <c r="G571" s="1477"/>
      <c r="H571" s="1477"/>
      <c r="I571" s="1476">
        <f t="shared" si="177"/>
        <v>0</v>
      </c>
      <c r="J571" s="1477"/>
      <c r="K571" s="1477"/>
      <c r="L571" s="1477"/>
      <c r="M571" s="1476">
        <f t="shared" si="178"/>
        <v>0</v>
      </c>
      <c r="N571" s="1477"/>
      <c r="O571" s="1"/>
      <c r="P571" s="1"/>
      <c r="Q571" s="1"/>
      <c r="R571" s="1"/>
      <c r="S571" s="1"/>
      <c r="T571" s="1"/>
      <c r="U571" s="1"/>
      <c r="V571" s="1"/>
      <c r="W571" s="1"/>
      <c r="X571" s="1"/>
      <c r="Y571" s="1"/>
      <c r="Z571" s="1"/>
    </row>
    <row r="572" spans="1:26" s="920" customFormat="1" ht="15.75" customHeight="1">
      <c r="A572" s="943"/>
      <c r="B572" s="57" t="s">
        <v>178</v>
      </c>
      <c r="C572" s="59" t="s">
        <v>451</v>
      </c>
      <c r="D572" s="988" t="s">
        <v>1356</v>
      </c>
      <c r="E572" s="943"/>
      <c r="F572" s="1034"/>
      <c r="G572" s="1477"/>
      <c r="H572" s="1477"/>
      <c r="I572" s="1476">
        <f t="shared" si="177"/>
        <v>0</v>
      </c>
      <c r="J572" s="1477"/>
      <c r="K572" s="1477"/>
      <c r="L572" s="1477"/>
      <c r="M572" s="1476">
        <f t="shared" si="178"/>
        <v>0</v>
      </c>
      <c r="N572" s="1477"/>
      <c r="O572" s="1"/>
      <c r="P572" s="1"/>
      <c r="Q572" s="1"/>
      <c r="R572" s="1"/>
      <c r="S572" s="1"/>
      <c r="T572" s="1"/>
      <c r="U572" s="1"/>
      <c r="V572" s="1"/>
      <c r="W572" s="1"/>
      <c r="X572" s="1"/>
      <c r="Y572" s="1"/>
      <c r="Z572" s="1"/>
    </row>
    <row r="573" spans="1:26" s="920" customFormat="1" ht="15.75" customHeight="1">
      <c r="A573" s="943"/>
      <c r="B573" s="57" t="s">
        <v>178</v>
      </c>
      <c r="C573" s="59" t="s">
        <v>451</v>
      </c>
      <c r="D573" s="988" t="s">
        <v>1356</v>
      </c>
      <c r="E573" s="943"/>
      <c r="F573" s="1034"/>
      <c r="G573" s="1477"/>
      <c r="H573" s="1477"/>
      <c r="I573" s="1476">
        <f t="shared" si="177"/>
        <v>0</v>
      </c>
      <c r="J573" s="1477"/>
      <c r="K573" s="1477"/>
      <c r="L573" s="1477"/>
      <c r="M573" s="1476">
        <f t="shared" si="178"/>
        <v>0</v>
      </c>
      <c r="N573" s="1477"/>
      <c r="O573" s="1"/>
      <c r="P573" s="1"/>
      <c r="Q573" s="1"/>
      <c r="R573" s="1"/>
      <c r="S573" s="1"/>
      <c r="T573" s="1"/>
      <c r="U573" s="1"/>
      <c r="V573" s="1"/>
      <c r="W573" s="1"/>
      <c r="X573" s="1"/>
      <c r="Y573" s="1"/>
      <c r="Z573" s="1"/>
    </row>
    <row r="574" spans="1:26" ht="15.75" customHeight="1">
      <c r="A574" s="59"/>
      <c r="B574" s="57" t="s">
        <v>178</v>
      </c>
      <c r="C574" s="59" t="s">
        <v>451</v>
      </c>
      <c r="D574" s="988" t="s">
        <v>1356</v>
      </c>
      <c r="E574" s="59"/>
      <c r="F574" s="1030"/>
      <c r="G574" s="1464"/>
      <c r="H574" s="1464"/>
      <c r="I574" s="1476">
        <f t="shared" si="177"/>
        <v>0</v>
      </c>
      <c r="J574" s="1464"/>
      <c r="K574" s="1464"/>
      <c r="L574" s="1464"/>
      <c r="M574" s="1476">
        <f t="shared" si="178"/>
        <v>0</v>
      </c>
      <c r="N574" s="1464"/>
      <c r="O574" s="1"/>
      <c r="P574" s="1"/>
      <c r="Q574" s="1"/>
      <c r="R574" s="1"/>
      <c r="S574" s="1"/>
      <c r="T574" s="1"/>
      <c r="U574" s="1"/>
      <c r="V574" s="1"/>
      <c r="W574" s="1"/>
      <c r="X574" s="1"/>
      <c r="Y574" s="1"/>
      <c r="Z574" s="1"/>
    </row>
    <row r="575" spans="1:26" s="1043" customFormat="1" ht="15.75" customHeight="1">
      <c r="A575" s="1031"/>
      <c r="B575" s="1058" t="s">
        <v>178</v>
      </c>
      <c r="C575" s="1031" t="s">
        <v>451</v>
      </c>
      <c r="D575" s="1031"/>
      <c r="E575" s="1031"/>
      <c r="F575" s="1031"/>
      <c r="G575" s="1465">
        <f>SUM(G568:G574)</f>
        <v>0</v>
      </c>
      <c r="H575" s="1465">
        <f t="shared" ref="H575:N575" si="179">SUM(H568:H574)</f>
        <v>0</v>
      </c>
      <c r="I575" s="1465">
        <f t="shared" si="179"/>
        <v>0</v>
      </c>
      <c r="J575" s="1465">
        <f t="shared" si="179"/>
        <v>0</v>
      </c>
      <c r="K575" s="1465">
        <f t="shared" si="179"/>
        <v>0</v>
      </c>
      <c r="L575" s="1465">
        <f t="shared" si="179"/>
        <v>0</v>
      </c>
      <c r="M575" s="1465">
        <f t="shared" si="179"/>
        <v>0</v>
      </c>
      <c r="N575" s="1465">
        <f t="shared" si="179"/>
        <v>0</v>
      </c>
      <c r="O575" s="1005"/>
      <c r="P575" s="1005"/>
      <c r="Q575" s="1005"/>
      <c r="R575" s="1005"/>
      <c r="S575" s="1056"/>
      <c r="T575" s="1005"/>
      <c r="U575" s="1005"/>
      <c r="V575" s="1005"/>
      <c r="W575" s="1005"/>
      <c r="X575" s="1005"/>
      <c r="Y575" s="1005"/>
      <c r="Z575" s="1005"/>
    </row>
    <row r="576" spans="1:26" ht="15.75" customHeight="1">
      <c r="A576" s="60"/>
      <c r="B576" s="61" t="s">
        <v>178</v>
      </c>
      <c r="C576" s="60" t="s">
        <v>456</v>
      </c>
      <c r="D576" s="60"/>
      <c r="E576" s="60"/>
      <c r="F576" s="1031"/>
      <c r="G576" s="1480"/>
      <c r="H576" s="1480"/>
      <c r="I576" s="1481">
        <f t="shared" ref="I576:I579" si="180">SUM(G576:H576)</f>
        <v>0</v>
      </c>
      <c r="J576" s="1480"/>
      <c r="K576" s="1480"/>
      <c r="L576" s="1480"/>
      <c r="M576" s="1481">
        <f t="shared" ref="M576:M579" si="181">SUM(K576:L576)</f>
        <v>0</v>
      </c>
      <c r="N576" s="1480"/>
      <c r="O576" s="6"/>
      <c r="P576" s="6"/>
      <c r="Q576" s="6"/>
      <c r="R576" s="6"/>
      <c r="S576" s="47" t="s">
        <v>457</v>
      </c>
      <c r="T576" s="6"/>
      <c r="U576" s="6"/>
      <c r="V576" s="6"/>
      <c r="W576" s="6"/>
      <c r="X576" s="6"/>
      <c r="Y576" s="6"/>
      <c r="Z576" s="6"/>
    </row>
    <row r="577" spans="1:26" ht="15.75" customHeight="1">
      <c r="A577" s="60"/>
      <c r="B577" s="61" t="s">
        <v>178</v>
      </c>
      <c r="C577" s="60" t="s">
        <v>458</v>
      </c>
      <c r="D577" s="60"/>
      <c r="E577" s="60"/>
      <c r="F577" s="1031"/>
      <c r="G577" s="1480"/>
      <c r="H577" s="1480"/>
      <c r="I577" s="1481">
        <f t="shared" si="180"/>
        <v>0</v>
      </c>
      <c r="J577" s="1480"/>
      <c r="K577" s="1480"/>
      <c r="L577" s="1480"/>
      <c r="M577" s="1481">
        <f t="shared" si="181"/>
        <v>0</v>
      </c>
      <c r="N577" s="1480"/>
      <c r="O577" s="6"/>
      <c r="P577" s="6"/>
      <c r="Q577" s="6"/>
      <c r="R577" s="6"/>
      <c r="S577" s="47"/>
      <c r="T577" s="6"/>
      <c r="U577" s="6"/>
      <c r="V577" s="6"/>
      <c r="W577" s="6"/>
      <c r="X577" s="6"/>
      <c r="Y577" s="6"/>
      <c r="Z577" s="6"/>
    </row>
    <row r="578" spans="1:26" ht="15.75" customHeight="1">
      <c r="A578" s="60"/>
      <c r="B578" s="61" t="s">
        <v>178</v>
      </c>
      <c r="C578" s="60" t="s">
        <v>459</v>
      </c>
      <c r="D578" s="60"/>
      <c r="E578" s="60"/>
      <c r="F578" s="1031"/>
      <c r="G578" s="1480"/>
      <c r="H578" s="1480"/>
      <c r="I578" s="1481">
        <f t="shared" si="180"/>
        <v>0</v>
      </c>
      <c r="J578" s="1480"/>
      <c r="K578" s="1480"/>
      <c r="L578" s="1480"/>
      <c r="M578" s="1481">
        <f t="shared" si="181"/>
        <v>0</v>
      </c>
      <c r="N578" s="1480"/>
      <c r="O578" s="6"/>
      <c r="P578" s="6"/>
      <c r="Q578" s="6"/>
      <c r="R578" s="6"/>
      <c r="S578" s="6"/>
      <c r="T578" s="6"/>
      <c r="U578" s="6"/>
      <c r="V578" s="6"/>
      <c r="W578" s="6"/>
      <c r="X578" s="6"/>
      <c r="Y578" s="6"/>
      <c r="Z578" s="6"/>
    </row>
    <row r="579" spans="1:26" ht="15.75" customHeight="1">
      <c r="A579" s="60"/>
      <c r="B579" s="61" t="s">
        <v>178</v>
      </c>
      <c r="C579" s="60" t="s">
        <v>460</v>
      </c>
      <c r="D579" s="60"/>
      <c r="E579" s="60"/>
      <c r="F579" s="1031"/>
      <c r="G579" s="1482"/>
      <c r="H579" s="1482"/>
      <c r="I579" s="1483">
        <f t="shared" si="180"/>
        <v>0</v>
      </c>
      <c r="J579" s="1482"/>
      <c r="K579" s="1482"/>
      <c r="L579" s="1482"/>
      <c r="M579" s="1483">
        <f t="shared" si="181"/>
        <v>0</v>
      </c>
      <c r="N579" s="1482"/>
      <c r="O579" s="6"/>
      <c r="P579" s="6"/>
      <c r="Q579" s="6"/>
      <c r="R579" s="6"/>
      <c r="S579" s="6"/>
      <c r="T579" s="6"/>
      <c r="U579" s="6"/>
      <c r="V579" s="6"/>
      <c r="W579" s="6"/>
      <c r="X579" s="6"/>
      <c r="Y579" s="6"/>
      <c r="Z579" s="6"/>
    </row>
    <row r="580" spans="1:26" s="1043" customFormat="1" ht="15.75" customHeight="1">
      <c r="A580" s="1016"/>
      <c r="B580" s="1038" t="s">
        <v>461</v>
      </c>
      <c r="C580" s="1016"/>
      <c r="D580" s="1016"/>
      <c r="E580" s="1016"/>
      <c r="F580" s="1016"/>
      <c r="G580" s="1438">
        <f>G543+G553+G567+G575+G576+G578+G579+G577</f>
        <v>0</v>
      </c>
      <c r="H580" s="1438">
        <f t="shared" ref="H580:N580" si="182">H543+H553+H567+H575+H576+H578+H579+H577</f>
        <v>0</v>
      </c>
      <c r="I580" s="1438">
        <f>I543+I553+I567+I575+I576+I578+I579+I577</f>
        <v>0</v>
      </c>
      <c r="J580" s="1438">
        <f t="shared" si="182"/>
        <v>0</v>
      </c>
      <c r="K580" s="1438">
        <f t="shared" si="182"/>
        <v>0</v>
      </c>
      <c r="L580" s="1438">
        <f t="shared" si="182"/>
        <v>0</v>
      </c>
      <c r="M580" s="1438">
        <f t="shared" si="182"/>
        <v>0</v>
      </c>
      <c r="N580" s="1438">
        <f t="shared" si="182"/>
        <v>0</v>
      </c>
      <c r="O580" s="1062"/>
      <c r="P580" s="1003"/>
      <c r="Q580" s="1003"/>
      <c r="R580" s="1003"/>
      <c r="S580" s="1003"/>
      <c r="T580" s="1003"/>
      <c r="U580" s="1003"/>
      <c r="V580" s="1003"/>
      <c r="W580" s="1003"/>
      <c r="X580" s="1003"/>
      <c r="Y580" s="1003"/>
      <c r="Z580" s="1003"/>
    </row>
    <row r="581" spans="1:26" s="1043" customFormat="1" ht="15.75" customHeight="1">
      <c r="A581" s="1003"/>
      <c r="B581" s="1003"/>
      <c r="D581" s="1003"/>
      <c r="E581" s="1003"/>
      <c r="F581" s="1003"/>
      <c r="G581" s="1484"/>
      <c r="H581" s="1413"/>
      <c r="I581" s="1413"/>
      <c r="J581" s="1413"/>
      <c r="K581" s="1413"/>
      <c r="L581" s="1413"/>
      <c r="M581" s="1413"/>
      <c r="N581" s="1413"/>
      <c r="O581" s="1062"/>
      <c r="P581" s="1003"/>
      <c r="Q581" s="1003"/>
      <c r="R581" s="1003"/>
      <c r="S581" s="1003"/>
      <c r="T581" s="1003"/>
      <c r="U581" s="1003"/>
      <c r="V581" s="1003"/>
      <c r="W581" s="1003"/>
      <c r="X581" s="1003"/>
      <c r="Y581" s="1003"/>
      <c r="Z581" s="1003"/>
    </row>
    <row r="582" spans="1:26" ht="15" customHeight="1">
      <c r="A582" s="40"/>
      <c r="B582" s="63" t="s">
        <v>462</v>
      </c>
      <c r="C582" s="63" t="s">
        <v>427</v>
      </c>
      <c r="D582" s="65" t="s">
        <v>428</v>
      </c>
      <c r="E582" s="66" t="s">
        <v>429</v>
      </c>
      <c r="F582" s="1015"/>
      <c r="G582" s="1427"/>
      <c r="H582" s="1427"/>
      <c r="I582" s="1485">
        <f t="shared" ref="I582:I592" si="183">SUM(G582:H582)</f>
        <v>0</v>
      </c>
      <c r="J582" s="1427"/>
      <c r="K582" s="1427"/>
      <c r="L582" s="1427"/>
      <c r="M582" s="1485">
        <f t="shared" ref="M582:M592" si="184">SUM(K582:L582)</f>
        <v>0</v>
      </c>
      <c r="N582" s="1427"/>
      <c r="O582" s="1"/>
      <c r="P582" s="1"/>
      <c r="Q582" s="1"/>
      <c r="R582" s="1"/>
      <c r="S582" s="1" t="s">
        <v>430</v>
      </c>
      <c r="T582" s="1"/>
      <c r="U582" s="1"/>
      <c r="V582" s="1"/>
      <c r="W582" s="1"/>
      <c r="X582" s="1"/>
      <c r="Y582" s="1"/>
      <c r="Z582" s="1"/>
    </row>
    <row r="583" spans="1:26" s="920" customFormat="1" ht="15" customHeight="1">
      <c r="A583" s="871"/>
      <c r="B583" s="63" t="s">
        <v>462</v>
      </c>
      <c r="C583" s="63" t="s">
        <v>427</v>
      </c>
      <c r="D583" s="65" t="s">
        <v>428</v>
      </c>
      <c r="E583" s="66" t="s">
        <v>431</v>
      </c>
      <c r="F583" s="1035"/>
      <c r="G583" s="1486"/>
      <c r="H583" s="1486"/>
      <c r="I583" s="1485">
        <f t="shared" si="183"/>
        <v>0</v>
      </c>
      <c r="J583" s="1486"/>
      <c r="K583" s="1486"/>
      <c r="L583" s="1486"/>
      <c r="M583" s="1485">
        <f t="shared" si="184"/>
        <v>0</v>
      </c>
      <c r="N583" s="1486"/>
      <c r="O583" s="1"/>
      <c r="P583" s="1"/>
      <c r="Q583" s="1"/>
      <c r="R583" s="1"/>
      <c r="S583" s="1"/>
      <c r="T583" s="1"/>
      <c r="U583" s="1"/>
      <c r="V583" s="1"/>
      <c r="W583" s="1"/>
      <c r="X583" s="1"/>
      <c r="Y583" s="1"/>
      <c r="Z583" s="1"/>
    </row>
    <row r="584" spans="1:26" s="920" customFormat="1" ht="15" customHeight="1">
      <c r="A584" s="871"/>
      <c r="B584" s="63" t="s">
        <v>462</v>
      </c>
      <c r="C584" s="63" t="s">
        <v>427</v>
      </c>
      <c r="D584" s="65" t="s">
        <v>428</v>
      </c>
      <c r="E584" s="66" t="s">
        <v>432</v>
      </c>
      <c r="F584" s="1035"/>
      <c r="G584" s="1486"/>
      <c r="H584" s="1486"/>
      <c r="I584" s="1485">
        <f t="shared" si="183"/>
        <v>0</v>
      </c>
      <c r="J584" s="1486"/>
      <c r="K584" s="1486"/>
      <c r="L584" s="1486"/>
      <c r="M584" s="1485">
        <f t="shared" si="184"/>
        <v>0</v>
      </c>
      <c r="N584" s="1486"/>
      <c r="O584" s="1"/>
      <c r="P584" s="1"/>
      <c r="Q584" s="1"/>
      <c r="R584" s="1"/>
      <c r="S584" s="1"/>
      <c r="T584" s="1"/>
      <c r="U584" s="1"/>
      <c r="V584" s="1"/>
      <c r="W584" s="1"/>
      <c r="X584" s="1"/>
      <c r="Y584" s="1"/>
      <c r="Z584" s="1"/>
    </row>
    <row r="585" spans="1:26" s="920" customFormat="1" ht="15" customHeight="1">
      <c r="A585" s="871"/>
      <c r="B585" s="63" t="s">
        <v>462</v>
      </c>
      <c r="C585" s="63" t="s">
        <v>427</v>
      </c>
      <c r="D585" s="65" t="s">
        <v>428</v>
      </c>
      <c r="E585" s="66" t="s">
        <v>433</v>
      </c>
      <c r="F585" s="1035"/>
      <c r="G585" s="1486"/>
      <c r="H585" s="1486"/>
      <c r="I585" s="1485">
        <f t="shared" si="183"/>
        <v>0</v>
      </c>
      <c r="J585" s="1486"/>
      <c r="K585" s="1486"/>
      <c r="L585" s="1486"/>
      <c r="M585" s="1485">
        <f t="shared" si="184"/>
        <v>0</v>
      </c>
      <c r="N585" s="1486"/>
      <c r="O585" s="1"/>
      <c r="P585" s="1"/>
      <c r="Q585" s="1"/>
      <c r="R585" s="1"/>
      <c r="S585" s="1"/>
      <c r="T585" s="1"/>
      <c r="U585" s="1"/>
      <c r="V585" s="1"/>
      <c r="W585" s="1"/>
      <c r="X585" s="1"/>
      <c r="Y585" s="1"/>
      <c r="Z585" s="1"/>
    </row>
    <row r="586" spans="1:26" s="920" customFormat="1" ht="15" customHeight="1">
      <c r="A586" s="871"/>
      <c r="B586" s="63" t="s">
        <v>462</v>
      </c>
      <c r="C586" s="63" t="s">
        <v>427</v>
      </c>
      <c r="D586" s="65" t="s">
        <v>428</v>
      </c>
      <c r="E586" s="66" t="s">
        <v>434</v>
      </c>
      <c r="F586" s="1035"/>
      <c r="G586" s="1486"/>
      <c r="H586" s="1486"/>
      <c r="I586" s="1485">
        <f t="shared" si="183"/>
        <v>0</v>
      </c>
      <c r="J586" s="1486"/>
      <c r="K586" s="1486"/>
      <c r="L586" s="1486"/>
      <c r="M586" s="1485">
        <f t="shared" si="184"/>
        <v>0</v>
      </c>
      <c r="N586" s="1486"/>
      <c r="O586" s="1"/>
      <c r="P586" s="1"/>
      <c r="Q586" s="1"/>
      <c r="R586" s="1"/>
      <c r="S586" s="1"/>
      <c r="T586" s="1"/>
      <c r="U586" s="1"/>
      <c r="V586" s="1"/>
      <c r="W586" s="1"/>
      <c r="X586" s="1"/>
      <c r="Y586" s="1"/>
      <c r="Z586" s="1"/>
    </row>
    <row r="587" spans="1:26" s="920" customFormat="1" ht="15" customHeight="1">
      <c r="A587" s="871"/>
      <c r="B587" s="63" t="s">
        <v>462</v>
      </c>
      <c r="C587" s="63" t="s">
        <v>427</v>
      </c>
      <c r="D587" s="65" t="s">
        <v>428</v>
      </c>
      <c r="E587" s="66" t="s">
        <v>435</v>
      </c>
      <c r="F587" s="1035"/>
      <c r="G587" s="1486"/>
      <c r="H587" s="1486"/>
      <c r="I587" s="1485">
        <f t="shared" si="183"/>
        <v>0</v>
      </c>
      <c r="J587" s="1486"/>
      <c r="K587" s="1486"/>
      <c r="L587" s="1486"/>
      <c r="M587" s="1485">
        <f t="shared" si="184"/>
        <v>0</v>
      </c>
      <c r="N587" s="1486"/>
      <c r="O587" s="1"/>
      <c r="P587" s="1"/>
      <c r="Q587" s="1"/>
      <c r="R587" s="1"/>
      <c r="S587" s="1"/>
      <c r="T587" s="1"/>
      <c r="U587" s="1"/>
      <c r="V587" s="1"/>
      <c r="W587" s="1"/>
      <c r="X587" s="1"/>
      <c r="Y587" s="1"/>
      <c r="Z587" s="1"/>
    </row>
    <row r="588" spans="1:26" ht="15" customHeight="1">
      <c r="A588" s="40"/>
      <c r="B588" s="63" t="s">
        <v>462</v>
      </c>
      <c r="C588" s="63" t="s">
        <v>427</v>
      </c>
      <c r="D588" s="65" t="s">
        <v>428</v>
      </c>
      <c r="E588" s="989" t="s">
        <v>1356</v>
      </c>
      <c r="F588" s="1015"/>
      <c r="G588" s="1427"/>
      <c r="H588" s="1427"/>
      <c r="I588" s="1485">
        <f t="shared" si="183"/>
        <v>0</v>
      </c>
      <c r="J588" s="1427"/>
      <c r="K588" s="1427"/>
      <c r="L588" s="1427"/>
      <c r="M588" s="1485">
        <f t="shared" si="184"/>
        <v>0</v>
      </c>
      <c r="N588" s="1427"/>
      <c r="O588" s="1"/>
      <c r="P588" s="1"/>
      <c r="Q588" s="1"/>
      <c r="R588" s="1"/>
      <c r="S588" s="1"/>
      <c r="T588" s="1"/>
      <c r="U588" s="1"/>
      <c r="V588" s="1"/>
      <c r="W588" s="1"/>
      <c r="X588" s="1"/>
      <c r="Y588" s="1"/>
      <c r="Z588" s="1"/>
    </row>
    <row r="589" spans="1:26" ht="15" customHeight="1">
      <c r="A589" s="40"/>
      <c r="B589" s="63" t="s">
        <v>462</v>
      </c>
      <c r="C589" s="63" t="s">
        <v>427</v>
      </c>
      <c r="D589" s="65" t="s">
        <v>428</v>
      </c>
      <c r="E589" s="989" t="s">
        <v>1356</v>
      </c>
      <c r="F589" s="1015"/>
      <c r="G589" s="1427"/>
      <c r="H589" s="1427"/>
      <c r="I589" s="1485">
        <f t="shared" si="183"/>
        <v>0</v>
      </c>
      <c r="J589" s="1427"/>
      <c r="K589" s="1427"/>
      <c r="L589" s="1427"/>
      <c r="M589" s="1485">
        <f t="shared" si="184"/>
        <v>0</v>
      </c>
      <c r="N589" s="1427"/>
      <c r="O589" s="1"/>
      <c r="P589" s="1"/>
      <c r="Q589" s="1"/>
      <c r="R589" s="1"/>
      <c r="S589" s="1"/>
      <c r="T589" s="1"/>
      <c r="U589" s="1"/>
      <c r="V589" s="1"/>
      <c r="W589" s="1"/>
      <c r="X589" s="1"/>
      <c r="Y589" s="1"/>
      <c r="Z589" s="1"/>
    </row>
    <row r="590" spans="1:26" ht="15" customHeight="1">
      <c r="A590" s="40"/>
      <c r="B590" s="63" t="s">
        <v>462</v>
      </c>
      <c r="C590" s="63" t="s">
        <v>427</v>
      </c>
      <c r="D590" s="65" t="s">
        <v>428</v>
      </c>
      <c r="E590" s="989" t="s">
        <v>1356</v>
      </c>
      <c r="F590" s="1015"/>
      <c r="G590" s="1427"/>
      <c r="H590" s="1427"/>
      <c r="I590" s="1485">
        <f t="shared" si="183"/>
        <v>0</v>
      </c>
      <c r="J590" s="1427"/>
      <c r="K590" s="1427"/>
      <c r="L590" s="1427"/>
      <c r="M590" s="1485">
        <f t="shared" si="184"/>
        <v>0</v>
      </c>
      <c r="N590" s="1427"/>
      <c r="O590" s="1"/>
      <c r="P590" s="1"/>
      <c r="Q590" s="1"/>
      <c r="R590" s="1"/>
      <c r="S590" s="1"/>
      <c r="T590" s="1"/>
      <c r="U590" s="1"/>
      <c r="V590" s="1"/>
      <c r="W590" s="1"/>
      <c r="X590" s="1"/>
      <c r="Y590" s="1"/>
      <c r="Z590" s="1"/>
    </row>
    <row r="591" spans="1:26" ht="15" customHeight="1">
      <c r="A591" s="40"/>
      <c r="B591" s="63" t="s">
        <v>462</v>
      </c>
      <c r="C591" s="63" t="s">
        <v>427</v>
      </c>
      <c r="D591" s="65" t="s">
        <v>428</v>
      </c>
      <c r="E591" s="989" t="s">
        <v>1356</v>
      </c>
      <c r="F591" s="1015"/>
      <c r="G591" s="1427"/>
      <c r="H591" s="1427"/>
      <c r="I591" s="1485">
        <f t="shared" si="183"/>
        <v>0</v>
      </c>
      <c r="J591" s="1427"/>
      <c r="K591" s="1427"/>
      <c r="L591" s="1427"/>
      <c r="M591" s="1485">
        <f t="shared" si="184"/>
        <v>0</v>
      </c>
      <c r="N591" s="1427"/>
      <c r="O591" s="1"/>
      <c r="P591" s="1"/>
      <c r="Q591" s="1"/>
      <c r="R591" s="1"/>
      <c r="S591" s="1"/>
      <c r="T591" s="1"/>
      <c r="U591" s="1"/>
      <c r="V591" s="1"/>
      <c r="W591" s="1"/>
      <c r="X591" s="1"/>
      <c r="Y591" s="1"/>
      <c r="Z591" s="1"/>
    </row>
    <row r="592" spans="1:26" ht="15" customHeight="1">
      <c r="A592" s="40"/>
      <c r="B592" s="63" t="s">
        <v>462</v>
      </c>
      <c r="C592" s="63" t="s">
        <v>427</v>
      </c>
      <c r="D592" s="65" t="s">
        <v>428</v>
      </c>
      <c r="E592" s="989" t="s">
        <v>1356</v>
      </c>
      <c r="F592" s="1015"/>
      <c r="G592" s="1427"/>
      <c r="H592" s="1427"/>
      <c r="I592" s="1485">
        <f t="shared" si="183"/>
        <v>0</v>
      </c>
      <c r="J592" s="1427"/>
      <c r="K592" s="1427"/>
      <c r="L592" s="1427"/>
      <c r="M592" s="1485">
        <f t="shared" si="184"/>
        <v>0</v>
      </c>
      <c r="N592" s="1427"/>
      <c r="O592" s="1"/>
      <c r="P592" s="1"/>
      <c r="Q592" s="1"/>
      <c r="R592" s="1"/>
      <c r="S592" s="1"/>
      <c r="T592" s="1"/>
      <c r="U592" s="1"/>
      <c r="V592" s="1"/>
      <c r="W592" s="1"/>
      <c r="X592" s="1"/>
      <c r="Y592" s="1"/>
      <c r="Z592" s="1"/>
    </row>
    <row r="593" spans="1:26" s="1043" customFormat="1" ht="15" customHeight="1">
      <c r="A593" s="1010"/>
      <c r="B593" s="1063" t="s">
        <v>462</v>
      </c>
      <c r="C593" s="1063" t="s">
        <v>427</v>
      </c>
      <c r="D593" s="1064" t="s">
        <v>428</v>
      </c>
      <c r="E593" s="1064"/>
      <c r="F593" s="1010"/>
      <c r="G593" s="1487">
        <f t="shared" ref="G593:N593" si="185">SUM(G582:G592)</f>
        <v>0</v>
      </c>
      <c r="H593" s="1487">
        <f t="shared" si="185"/>
        <v>0</v>
      </c>
      <c r="I593" s="1487">
        <f>SUM(I582:I592)</f>
        <v>0</v>
      </c>
      <c r="J593" s="1487">
        <f t="shared" si="185"/>
        <v>0</v>
      </c>
      <c r="K593" s="1487">
        <f t="shared" si="185"/>
        <v>0</v>
      </c>
      <c r="L593" s="1487">
        <f t="shared" si="185"/>
        <v>0</v>
      </c>
      <c r="M593" s="1487">
        <f>SUM(M582:M592)</f>
        <v>0</v>
      </c>
      <c r="N593" s="1487">
        <f t="shared" si="185"/>
        <v>0</v>
      </c>
      <c r="O593" s="1005"/>
      <c r="P593" s="1005"/>
      <c r="Q593" s="1005"/>
      <c r="R593" s="1005"/>
      <c r="S593" s="1056"/>
      <c r="T593" s="1005"/>
      <c r="U593" s="1005"/>
      <c r="V593" s="1005"/>
      <c r="W593" s="1005"/>
      <c r="X593" s="1005"/>
      <c r="Y593" s="1005"/>
      <c r="Z593" s="1005"/>
    </row>
    <row r="594" spans="1:26" ht="15" customHeight="1">
      <c r="A594" s="40"/>
      <c r="B594" s="63" t="s">
        <v>462</v>
      </c>
      <c r="C594" s="63" t="s">
        <v>427</v>
      </c>
      <c r="D594" s="65" t="s">
        <v>436</v>
      </c>
      <c r="E594" s="65" t="s">
        <v>437</v>
      </c>
      <c r="F594" s="1015"/>
      <c r="G594" s="1427"/>
      <c r="H594" s="1427"/>
      <c r="I594" s="1485">
        <f t="shared" ref="I594:I602" si="186">SUM(G594:H594)</f>
        <v>0</v>
      </c>
      <c r="J594" s="1427"/>
      <c r="K594" s="1427"/>
      <c r="L594" s="1427"/>
      <c r="M594" s="1485">
        <f t="shared" ref="M594:M602" si="187">SUM(K594:L594)</f>
        <v>0</v>
      </c>
      <c r="N594" s="1427"/>
      <c r="O594" s="1"/>
      <c r="P594" s="1"/>
      <c r="Q594" s="1"/>
      <c r="R594" s="1"/>
      <c r="S594" s="34"/>
      <c r="T594" s="1"/>
      <c r="U594" s="1"/>
      <c r="V594" s="1"/>
      <c r="W594" s="1"/>
      <c r="X594" s="1"/>
      <c r="Y594" s="1"/>
      <c r="Z594" s="1"/>
    </row>
    <row r="595" spans="1:26" s="920" customFormat="1" ht="15" customHeight="1">
      <c r="A595" s="871"/>
      <c r="B595" s="63" t="s">
        <v>462</v>
      </c>
      <c r="C595" s="63" t="s">
        <v>427</v>
      </c>
      <c r="D595" s="65" t="s">
        <v>436</v>
      </c>
      <c r="E595" s="66" t="s">
        <v>438</v>
      </c>
      <c r="F595" s="1035"/>
      <c r="G595" s="1486"/>
      <c r="H595" s="1486"/>
      <c r="I595" s="1485">
        <f t="shared" si="186"/>
        <v>0</v>
      </c>
      <c r="J595" s="1486"/>
      <c r="K595" s="1486"/>
      <c r="L595" s="1486"/>
      <c r="M595" s="1485">
        <f t="shared" si="187"/>
        <v>0</v>
      </c>
      <c r="N595" s="1486"/>
      <c r="O595" s="1"/>
      <c r="P595" s="1"/>
      <c r="Q595" s="1"/>
      <c r="R595" s="1"/>
      <c r="S595" s="842"/>
      <c r="T595" s="1"/>
      <c r="U595" s="1"/>
      <c r="V595" s="1"/>
      <c r="W595" s="1"/>
      <c r="X595" s="1"/>
      <c r="Y595" s="1"/>
      <c r="Z595" s="1"/>
    </row>
    <row r="596" spans="1:26" s="920" customFormat="1" ht="15" customHeight="1">
      <c r="A596" s="871"/>
      <c r="B596" s="63" t="s">
        <v>462</v>
      </c>
      <c r="C596" s="63" t="s">
        <v>427</v>
      </c>
      <c r="D596" s="65" t="s">
        <v>436</v>
      </c>
      <c r="E596" s="66" t="s">
        <v>439</v>
      </c>
      <c r="F596" s="1035"/>
      <c r="G596" s="1486"/>
      <c r="H596" s="1486"/>
      <c r="I596" s="1485">
        <f t="shared" si="186"/>
        <v>0</v>
      </c>
      <c r="J596" s="1486"/>
      <c r="K596" s="1486"/>
      <c r="L596" s="1486"/>
      <c r="M596" s="1485">
        <f t="shared" si="187"/>
        <v>0</v>
      </c>
      <c r="N596" s="1486"/>
      <c r="O596" s="1"/>
      <c r="P596" s="1"/>
      <c r="Q596" s="1"/>
      <c r="R596" s="1"/>
      <c r="S596" s="842"/>
      <c r="T596" s="1"/>
      <c r="U596" s="1"/>
      <c r="V596" s="1"/>
      <c r="W596" s="1"/>
      <c r="X596" s="1"/>
      <c r="Y596" s="1"/>
      <c r="Z596" s="1"/>
    </row>
    <row r="597" spans="1:26" s="920" customFormat="1" ht="15" customHeight="1">
      <c r="A597" s="871"/>
      <c r="B597" s="63" t="s">
        <v>462</v>
      </c>
      <c r="C597" s="63" t="s">
        <v>427</v>
      </c>
      <c r="D597" s="65" t="s">
        <v>436</v>
      </c>
      <c r="E597" s="66" t="s">
        <v>440</v>
      </c>
      <c r="F597" s="1035"/>
      <c r="G597" s="1486"/>
      <c r="H597" s="1486"/>
      <c r="I597" s="1485">
        <f t="shared" si="186"/>
        <v>0</v>
      </c>
      <c r="J597" s="1486"/>
      <c r="K597" s="1486"/>
      <c r="L597" s="1486"/>
      <c r="M597" s="1485">
        <f t="shared" si="187"/>
        <v>0</v>
      </c>
      <c r="N597" s="1486"/>
      <c r="O597" s="1"/>
      <c r="P597" s="1"/>
      <c r="Q597" s="1"/>
      <c r="R597" s="1"/>
      <c r="S597" s="842"/>
      <c r="T597" s="1"/>
      <c r="U597" s="1"/>
      <c r="V597" s="1"/>
      <c r="W597" s="1"/>
      <c r="X597" s="1"/>
      <c r="Y597" s="1"/>
      <c r="Z597" s="1"/>
    </row>
    <row r="598" spans="1:26" s="920" customFormat="1" ht="15" customHeight="1">
      <c r="A598" s="871"/>
      <c r="B598" s="63" t="s">
        <v>462</v>
      </c>
      <c r="C598" s="63" t="s">
        <v>427</v>
      </c>
      <c r="D598" s="65" t="s">
        <v>436</v>
      </c>
      <c r="E598" s="990" t="s">
        <v>1356</v>
      </c>
      <c r="F598" s="1035"/>
      <c r="G598" s="1486"/>
      <c r="H598" s="1486"/>
      <c r="I598" s="1485">
        <f t="shared" si="186"/>
        <v>0</v>
      </c>
      <c r="J598" s="1486"/>
      <c r="K598" s="1486"/>
      <c r="L598" s="1486"/>
      <c r="M598" s="1485">
        <f t="shared" si="187"/>
        <v>0</v>
      </c>
      <c r="N598" s="1486"/>
      <c r="O598" s="1"/>
      <c r="P598" s="1"/>
      <c r="Q598" s="1"/>
      <c r="R598" s="1"/>
      <c r="S598" s="842"/>
      <c r="T598" s="1"/>
      <c r="U598" s="1"/>
      <c r="V598" s="1"/>
      <c r="W598" s="1"/>
      <c r="X598" s="1"/>
      <c r="Y598" s="1"/>
      <c r="Z598" s="1"/>
    </row>
    <row r="599" spans="1:26" s="920" customFormat="1" ht="15" customHeight="1">
      <c r="A599" s="871"/>
      <c r="B599" s="63" t="s">
        <v>462</v>
      </c>
      <c r="C599" s="63" t="s">
        <v>427</v>
      </c>
      <c r="D599" s="65" t="s">
        <v>436</v>
      </c>
      <c r="E599" s="990" t="s">
        <v>1356</v>
      </c>
      <c r="F599" s="1035"/>
      <c r="G599" s="1486"/>
      <c r="H599" s="1486"/>
      <c r="I599" s="1485">
        <f t="shared" si="186"/>
        <v>0</v>
      </c>
      <c r="J599" s="1486"/>
      <c r="K599" s="1486"/>
      <c r="L599" s="1486"/>
      <c r="M599" s="1485">
        <f t="shared" si="187"/>
        <v>0</v>
      </c>
      <c r="N599" s="1486"/>
      <c r="O599" s="1"/>
      <c r="P599" s="1"/>
      <c r="Q599" s="1"/>
      <c r="R599" s="1"/>
      <c r="S599" s="842"/>
      <c r="T599" s="1"/>
      <c r="U599" s="1"/>
      <c r="V599" s="1"/>
      <c r="W599" s="1"/>
      <c r="X599" s="1"/>
      <c r="Y599" s="1"/>
      <c r="Z599" s="1"/>
    </row>
    <row r="600" spans="1:26" ht="15" customHeight="1">
      <c r="A600" s="40"/>
      <c r="B600" s="63" t="s">
        <v>462</v>
      </c>
      <c r="C600" s="63" t="s">
        <v>427</v>
      </c>
      <c r="D600" s="65" t="s">
        <v>436</v>
      </c>
      <c r="E600" s="990" t="s">
        <v>1356</v>
      </c>
      <c r="F600" s="1015"/>
      <c r="G600" s="1427"/>
      <c r="H600" s="1427"/>
      <c r="I600" s="1485">
        <f t="shared" si="186"/>
        <v>0</v>
      </c>
      <c r="J600" s="1427"/>
      <c r="K600" s="1427"/>
      <c r="L600" s="1427"/>
      <c r="M600" s="1485">
        <f t="shared" si="187"/>
        <v>0</v>
      </c>
      <c r="N600" s="1427"/>
      <c r="O600" s="1"/>
      <c r="P600" s="1"/>
      <c r="Q600" s="1"/>
      <c r="R600" s="1"/>
      <c r="S600" s="34"/>
      <c r="T600" s="1"/>
      <c r="U600" s="1"/>
      <c r="V600" s="1"/>
      <c r="W600" s="1"/>
      <c r="X600" s="1"/>
      <c r="Y600" s="1"/>
      <c r="Z600" s="1"/>
    </row>
    <row r="601" spans="1:26" ht="15" customHeight="1">
      <c r="A601" s="40"/>
      <c r="B601" s="63" t="s">
        <v>462</v>
      </c>
      <c r="C601" s="63" t="s">
        <v>427</v>
      </c>
      <c r="D601" s="65" t="s">
        <v>436</v>
      </c>
      <c r="E601" s="990" t="s">
        <v>1356</v>
      </c>
      <c r="F601" s="1015"/>
      <c r="G601" s="1427"/>
      <c r="H601" s="1427"/>
      <c r="I601" s="1485">
        <f t="shared" si="186"/>
        <v>0</v>
      </c>
      <c r="J601" s="1427"/>
      <c r="K601" s="1427"/>
      <c r="L601" s="1427"/>
      <c r="M601" s="1485">
        <f t="shared" si="187"/>
        <v>0</v>
      </c>
      <c r="N601" s="1427"/>
      <c r="O601" s="1"/>
      <c r="P601" s="1"/>
      <c r="Q601" s="1"/>
      <c r="R601" s="1"/>
      <c r="S601" s="34"/>
      <c r="T601" s="1"/>
      <c r="U601" s="1"/>
      <c r="V601" s="1"/>
      <c r="W601" s="1"/>
      <c r="X601" s="1"/>
      <c r="Y601" s="1"/>
      <c r="Z601" s="1"/>
    </row>
    <row r="602" spans="1:26" ht="15" customHeight="1">
      <c r="A602" s="40"/>
      <c r="B602" s="63" t="s">
        <v>462</v>
      </c>
      <c r="C602" s="63" t="s">
        <v>427</v>
      </c>
      <c r="D602" s="65" t="s">
        <v>436</v>
      </c>
      <c r="E602" s="990" t="s">
        <v>1356</v>
      </c>
      <c r="F602" s="1015"/>
      <c r="G602" s="1427"/>
      <c r="H602" s="1427"/>
      <c r="I602" s="1485">
        <f t="shared" si="186"/>
        <v>0</v>
      </c>
      <c r="J602" s="1427"/>
      <c r="K602" s="1427"/>
      <c r="L602" s="1427"/>
      <c r="M602" s="1485">
        <f t="shared" si="187"/>
        <v>0</v>
      </c>
      <c r="N602" s="1427"/>
      <c r="O602" s="1"/>
      <c r="P602" s="1"/>
      <c r="Q602" s="1"/>
      <c r="R602" s="1"/>
      <c r="S602" s="34"/>
      <c r="T602" s="1"/>
      <c r="U602" s="1"/>
      <c r="V602" s="1"/>
      <c r="W602" s="1"/>
      <c r="X602" s="1"/>
      <c r="Y602" s="1"/>
      <c r="Z602" s="1"/>
    </row>
    <row r="603" spans="1:26" s="1043" customFormat="1" ht="15" customHeight="1">
      <c r="A603" s="1010"/>
      <c r="B603" s="1063" t="s">
        <v>462</v>
      </c>
      <c r="C603" s="1063" t="s">
        <v>427</v>
      </c>
      <c r="D603" s="1064" t="s">
        <v>436</v>
      </c>
      <c r="E603" s="1064"/>
      <c r="F603" s="1010"/>
      <c r="G603" s="1487">
        <f>SUM(G594:G602)</f>
        <v>0</v>
      </c>
      <c r="H603" s="1487">
        <f t="shared" ref="H603:N603" si="188">SUM(H594:H602)</f>
        <v>0</v>
      </c>
      <c r="I603" s="1487">
        <f t="shared" si="188"/>
        <v>0</v>
      </c>
      <c r="J603" s="1487">
        <f t="shared" si="188"/>
        <v>0</v>
      </c>
      <c r="K603" s="1487">
        <f t="shared" si="188"/>
        <v>0</v>
      </c>
      <c r="L603" s="1487">
        <f t="shared" si="188"/>
        <v>0</v>
      </c>
      <c r="M603" s="1487">
        <f t="shared" si="188"/>
        <v>0</v>
      </c>
      <c r="N603" s="1487">
        <f t="shared" si="188"/>
        <v>0</v>
      </c>
      <c r="O603" s="1005"/>
      <c r="P603" s="1005"/>
      <c r="Q603" s="1005"/>
      <c r="R603" s="1005"/>
      <c r="S603" s="1056"/>
      <c r="T603" s="1005"/>
      <c r="U603" s="1005"/>
      <c r="V603" s="1005"/>
      <c r="W603" s="1005"/>
      <c r="X603" s="1005"/>
      <c r="Y603" s="1005"/>
      <c r="Z603" s="1005"/>
    </row>
    <row r="604" spans="1:26" ht="15" customHeight="1">
      <c r="A604" s="40"/>
      <c r="B604" s="63" t="s">
        <v>462</v>
      </c>
      <c r="C604" s="63" t="s">
        <v>427</v>
      </c>
      <c r="D604" s="65" t="s">
        <v>441</v>
      </c>
      <c r="E604" s="65" t="s">
        <v>442</v>
      </c>
      <c r="F604" s="1015"/>
      <c r="G604" s="1427"/>
      <c r="H604" s="1427"/>
      <c r="I604" s="1485">
        <f t="shared" ref="I604:I616" si="189">SUM(G604:H604)</f>
        <v>0</v>
      </c>
      <c r="J604" s="1427"/>
      <c r="K604" s="1427"/>
      <c r="L604" s="1427"/>
      <c r="M604" s="1485">
        <f t="shared" ref="M604:M622" si="190">SUM(K604:L604)</f>
        <v>0</v>
      </c>
      <c r="N604" s="1427"/>
      <c r="O604" s="1"/>
      <c r="P604" s="1"/>
      <c r="Q604" s="1"/>
      <c r="R604" s="1"/>
      <c r="S604" s="34" t="s">
        <v>443</v>
      </c>
      <c r="T604" s="1"/>
      <c r="U604" s="1"/>
      <c r="V604" s="1"/>
      <c r="W604" s="1"/>
      <c r="X604" s="1"/>
      <c r="Y604" s="1"/>
      <c r="Z604" s="1"/>
    </row>
    <row r="605" spans="1:26" ht="15.75" customHeight="1">
      <c r="A605" s="40"/>
      <c r="B605" s="63" t="s">
        <v>462</v>
      </c>
      <c r="C605" s="63" t="s">
        <v>427</v>
      </c>
      <c r="D605" s="65" t="s">
        <v>441</v>
      </c>
      <c r="E605" s="66" t="s">
        <v>444</v>
      </c>
      <c r="F605" s="1015"/>
      <c r="G605" s="1427"/>
      <c r="H605" s="1427"/>
      <c r="I605" s="1485">
        <f t="shared" si="189"/>
        <v>0</v>
      </c>
      <c r="J605" s="1427"/>
      <c r="K605" s="1427"/>
      <c r="L605" s="1427"/>
      <c r="M605" s="1485">
        <f t="shared" si="190"/>
        <v>0</v>
      </c>
      <c r="N605" s="1427"/>
      <c r="O605" s="1"/>
      <c r="P605" s="1"/>
      <c r="Q605" s="1"/>
      <c r="R605" s="1"/>
      <c r="S605" s="34"/>
      <c r="T605" s="1"/>
      <c r="U605" s="1"/>
      <c r="V605" s="1"/>
      <c r="W605" s="1"/>
      <c r="X605" s="1"/>
      <c r="Y605" s="1"/>
      <c r="Z605" s="1"/>
    </row>
    <row r="606" spans="1:26" s="920" customFormat="1" ht="15.75" customHeight="1">
      <c r="A606" s="871"/>
      <c r="B606" s="63" t="s">
        <v>462</v>
      </c>
      <c r="C606" s="63" t="s">
        <v>427</v>
      </c>
      <c r="D606" s="65" t="s">
        <v>441</v>
      </c>
      <c r="E606" s="66" t="s">
        <v>445</v>
      </c>
      <c r="F606" s="1035"/>
      <c r="G606" s="1486"/>
      <c r="H606" s="1486"/>
      <c r="I606" s="1485">
        <f t="shared" si="189"/>
        <v>0</v>
      </c>
      <c r="J606" s="1486"/>
      <c r="K606" s="1486"/>
      <c r="L606" s="1486"/>
      <c r="M606" s="1485">
        <f t="shared" si="190"/>
        <v>0</v>
      </c>
      <c r="N606" s="1486"/>
      <c r="O606" s="1"/>
      <c r="P606" s="1"/>
      <c r="Q606" s="1"/>
      <c r="R606" s="1"/>
      <c r="S606" s="842"/>
      <c r="T606" s="1"/>
      <c r="U606" s="1"/>
      <c r="V606" s="1"/>
      <c r="W606" s="1"/>
      <c r="X606" s="1"/>
      <c r="Y606" s="1"/>
      <c r="Z606" s="1"/>
    </row>
    <row r="607" spans="1:26" s="920" customFormat="1" ht="15.75" customHeight="1">
      <c r="A607" s="871"/>
      <c r="B607" s="63" t="s">
        <v>462</v>
      </c>
      <c r="C607" s="63" t="s">
        <v>427</v>
      </c>
      <c r="D607" s="65" t="s">
        <v>441</v>
      </c>
      <c r="E607" s="66" t="s">
        <v>446</v>
      </c>
      <c r="F607" s="1035"/>
      <c r="G607" s="1486"/>
      <c r="H607" s="1486"/>
      <c r="I607" s="1485">
        <f t="shared" si="189"/>
        <v>0</v>
      </c>
      <c r="J607" s="1486"/>
      <c r="K607" s="1486"/>
      <c r="L607" s="1486"/>
      <c r="M607" s="1485">
        <f t="shared" si="190"/>
        <v>0</v>
      </c>
      <c r="N607" s="1486"/>
      <c r="O607" s="1"/>
      <c r="P607" s="1"/>
      <c r="Q607" s="1"/>
      <c r="R607" s="1"/>
      <c r="S607" s="842"/>
      <c r="T607" s="1"/>
      <c r="U607" s="1"/>
      <c r="V607" s="1"/>
      <c r="W607" s="1"/>
      <c r="X607" s="1"/>
      <c r="Y607" s="1"/>
      <c r="Z607" s="1"/>
    </row>
    <row r="608" spans="1:26" s="920" customFormat="1" ht="15.75" customHeight="1">
      <c r="A608" s="871"/>
      <c r="B608" s="63" t="s">
        <v>462</v>
      </c>
      <c r="C608" s="63" t="s">
        <v>427</v>
      </c>
      <c r="D608" s="65" t="s">
        <v>441</v>
      </c>
      <c r="E608" s="66" t="s">
        <v>447</v>
      </c>
      <c r="F608" s="1035"/>
      <c r="G608" s="1486"/>
      <c r="H608" s="1486"/>
      <c r="I608" s="1485">
        <f t="shared" si="189"/>
        <v>0</v>
      </c>
      <c r="J608" s="1486"/>
      <c r="K608" s="1486"/>
      <c r="L608" s="1486"/>
      <c r="M608" s="1485">
        <f t="shared" si="190"/>
        <v>0</v>
      </c>
      <c r="N608" s="1486"/>
      <c r="O608" s="1"/>
      <c r="P608" s="1"/>
      <c r="Q608" s="1"/>
      <c r="R608" s="1"/>
      <c r="S608" s="842" t="s">
        <v>448</v>
      </c>
      <c r="T608" s="1"/>
      <c r="U608" s="1"/>
      <c r="V608" s="1"/>
      <c r="W608" s="1"/>
      <c r="X608" s="1"/>
      <c r="Y608" s="1"/>
      <c r="Z608" s="1"/>
    </row>
    <row r="609" spans="1:26" s="920" customFormat="1" ht="15.75" customHeight="1">
      <c r="A609" s="871"/>
      <c r="B609" s="63" t="s">
        <v>462</v>
      </c>
      <c r="C609" s="63" t="s">
        <v>427</v>
      </c>
      <c r="D609" s="65" t="s">
        <v>441</v>
      </c>
      <c r="E609" s="66" t="s">
        <v>449</v>
      </c>
      <c r="F609" s="1035"/>
      <c r="G609" s="1486"/>
      <c r="H609" s="1486"/>
      <c r="I609" s="1485">
        <f t="shared" si="189"/>
        <v>0</v>
      </c>
      <c r="J609" s="1486"/>
      <c r="K609" s="1486"/>
      <c r="L609" s="1486"/>
      <c r="M609" s="1485">
        <f t="shared" si="190"/>
        <v>0</v>
      </c>
      <c r="N609" s="1486"/>
      <c r="O609" s="1"/>
      <c r="P609" s="1"/>
      <c r="Q609" s="1"/>
      <c r="R609" s="1"/>
      <c r="S609" s="842"/>
      <c r="T609" s="1"/>
      <c r="U609" s="1"/>
      <c r="V609" s="1"/>
      <c r="W609" s="1"/>
      <c r="X609" s="1"/>
      <c r="Y609" s="1"/>
      <c r="Z609" s="1"/>
    </row>
    <row r="610" spans="1:26" s="920" customFormat="1" ht="15.75" customHeight="1">
      <c r="A610" s="871"/>
      <c r="B610" s="63" t="s">
        <v>462</v>
      </c>
      <c r="C610" s="63" t="s">
        <v>427</v>
      </c>
      <c r="D610" s="65" t="s">
        <v>441</v>
      </c>
      <c r="E610" s="66" t="s">
        <v>450</v>
      </c>
      <c r="F610" s="1035"/>
      <c r="G610" s="1486"/>
      <c r="H610" s="1486"/>
      <c r="I610" s="1485">
        <f t="shared" si="189"/>
        <v>0</v>
      </c>
      <c r="J610" s="1486"/>
      <c r="K610" s="1486"/>
      <c r="L610" s="1486"/>
      <c r="M610" s="1485">
        <f t="shared" si="190"/>
        <v>0</v>
      </c>
      <c r="N610" s="1486"/>
      <c r="O610" s="1"/>
      <c r="P610" s="1"/>
      <c r="Q610" s="1"/>
      <c r="R610" s="1"/>
      <c r="S610" s="842"/>
      <c r="T610" s="1"/>
      <c r="U610" s="1"/>
      <c r="V610" s="1"/>
      <c r="W610" s="1"/>
      <c r="X610" s="1"/>
      <c r="Y610" s="1"/>
      <c r="Z610" s="1"/>
    </row>
    <row r="611" spans="1:26" ht="15.75" customHeight="1">
      <c r="A611" s="40"/>
      <c r="B611" s="63" t="s">
        <v>462</v>
      </c>
      <c r="C611" s="63" t="s">
        <v>427</v>
      </c>
      <c r="D611" s="65" t="s">
        <v>441</v>
      </c>
      <c r="E611" s="989" t="s">
        <v>1356</v>
      </c>
      <c r="F611" s="1015"/>
      <c r="G611" s="1427"/>
      <c r="H611" s="1427"/>
      <c r="I611" s="1485">
        <f t="shared" si="189"/>
        <v>0</v>
      </c>
      <c r="J611" s="1427"/>
      <c r="K611" s="1427"/>
      <c r="L611" s="1427"/>
      <c r="M611" s="1485">
        <f t="shared" si="190"/>
        <v>0</v>
      </c>
      <c r="N611" s="1427"/>
      <c r="O611" s="1"/>
      <c r="P611" s="1"/>
      <c r="Q611" s="1"/>
      <c r="R611" s="1"/>
      <c r="S611" s="34"/>
      <c r="T611" s="1"/>
      <c r="U611" s="1"/>
      <c r="V611" s="1"/>
      <c r="W611" s="1"/>
      <c r="X611" s="1"/>
      <c r="Y611" s="1"/>
      <c r="Z611" s="1"/>
    </row>
    <row r="612" spans="1:26" ht="15.75" customHeight="1">
      <c r="A612" s="40"/>
      <c r="B612" s="63" t="s">
        <v>462</v>
      </c>
      <c r="C612" s="63" t="s">
        <v>427</v>
      </c>
      <c r="D612" s="65" t="s">
        <v>441</v>
      </c>
      <c r="E612" s="989" t="s">
        <v>1356</v>
      </c>
      <c r="F612" s="1015"/>
      <c r="G612" s="1427"/>
      <c r="H612" s="1427"/>
      <c r="I612" s="1485">
        <f t="shared" si="189"/>
        <v>0</v>
      </c>
      <c r="J612" s="1427"/>
      <c r="K612" s="1427"/>
      <c r="L612" s="1427"/>
      <c r="M612" s="1485">
        <f t="shared" si="190"/>
        <v>0</v>
      </c>
      <c r="N612" s="1427"/>
      <c r="O612" s="1"/>
      <c r="P612" s="1"/>
      <c r="Q612" s="1"/>
      <c r="R612" s="1"/>
      <c r="S612" s="34"/>
      <c r="T612" s="1"/>
      <c r="U612" s="1"/>
      <c r="V612" s="1"/>
      <c r="W612" s="1"/>
      <c r="X612" s="1"/>
      <c r="Y612" s="1"/>
      <c r="Z612" s="1"/>
    </row>
    <row r="613" spans="1:26" ht="15.75" customHeight="1">
      <c r="A613" s="40"/>
      <c r="B613" s="63" t="s">
        <v>462</v>
      </c>
      <c r="C613" s="63" t="s">
        <v>427</v>
      </c>
      <c r="D613" s="65" t="s">
        <v>441</v>
      </c>
      <c r="E613" s="989" t="s">
        <v>1356</v>
      </c>
      <c r="F613" s="1015"/>
      <c r="G613" s="1427"/>
      <c r="H613" s="1427"/>
      <c r="I613" s="1485">
        <f t="shared" si="189"/>
        <v>0</v>
      </c>
      <c r="J613" s="1427"/>
      <c r="K613" s="1427"/>
      <c r="L613" s="1427"/>
      <c r="M613" s="1485">
        <f t="shared" si="190"/>
        <v>0</v>
      </c>
      <c r="N613" s="1427"/>
      <c r="O613" s="1"/>
      <c r="P613" s="1"/>
      <c r="Q613" s="1"/>
      <c r="R613" s="1"/>
      <c r="S613" s="34"/>
      <c r="T613" s="1"/>
      <c r="U613" s="1"/>
      <c r="V613" s="1"/>
      <c r="W613" s="1"/>
      <c r="X613" s="1"/>
      <c r="Y613" s="1"/>
      <c r="Z613" s="1"/>
    </row>
    <row r="614" spans="1:26" ht="15.75" customHeight="1">
      <c r="A614" s="40"/>
      <c r="B614" s="63" t="s">
        <v>462</v>
      </c>
      <c r="C614" s="63" t="s">
        <v>427</v>
      </c>
      <c r="D614" s="65" t="s">
        <v>441</v>
      </c>
      <c r="E614" s="989" t="s">
        <v>1356</v>
      </c>
      <c r="F614" s="1015"/>
      <c r="G614" s="1427"/>
      <c r="H614" s="1427"/>
      <c r="I614" s="1485">
        <f t="shared" si="189"/>
        <v>0</v>
      </c>
      <c r="J614" s="1427"/>
      <c r="K614" s="1427"/>
      <c r="L614" s="1427"/>
      <c r="M614" s="1485">
        <f t="shared" si="190"/>
        <v>0</v>
      </c>
      <c r="N614" s="1427"/>
      <c r="O614" s="1"/>
      <c r="P614" s="1"/>
      <c r="Q614" s="1"/>
      <c r="R614" s="1"/>
      <c r="S614" s="34"/>
      <c r="T614" s="1"/>
      <c r="U614" s="1"/>
      <c r="V614" s="1"/>
      <c r="W614" s="1"/>
      <c r="X614" s="1"/>
      <c r="Y614" s="1"/>
      <c r="Z614" s="1"/>
    </row>
    <row r="615" spans="1:26" ht="15.75" customHeight="1">
      <c r="A615" s="40"/>
      <c r="B615" s="63" t="s">
        <v>462</v>
      </c>
      <c r="C615" s="63" t="s">
        <v>427</v>
      </c>
      <c r="D615" s="65" t="s">
        <v>441</v>
      </c>
      <c r="E615" s="989" t="s">
        <v>1356</v>
      </c>
      <c r="F615" s="1015"/>
      <c r="G615" s="1427"/>
      <c r="H615" s="1427"/>
      <c r="I615" s="1485">
        <f t="shared" si="189"/>
        <v>0</v>
      </c>
      <c r="J615" s="1427"/>
      <c r="K615" s="1427"/>
      <c r="L615" s="1427"/>
      <c r="M615" s="1485">
        <f t="shared" si="190"/>
        <v>0</v>
      </c>
      <c r="N615" s="1427"/>
      <c r="O615" s="1"/>
      <c r="P615" s="1"/>
      <c r="Q615" s="1"/>
      <c r="R615" s="1"/>
      <c r="S615" s="34"/>
      <c r="T615" s="1"/>
      <c r="U615" s="1"/>
      <c r="V615" s="1"/>
      <c r="W615" s="1"/>
      <c r="X615" s="1"/>
      <c r="Y615" s="1"/>
      <c r="Z615" s="1"/>
    </row>
    <row r="616" spans="1:26" ht="15.75" customHeight="1">
      <c r="A616" s="40"/>
      <c r="B616" s="63" t="s">
        <v>462</v>
      </c>
      <c r="C616" s="63" t="s">
        <v>427</v>
      </c>
      <c r="D616" s="65" t="s">
        <v>441</v>
      </c>
      <c r="E616" s="66"/>
      <c r="F616" s="1015"/>
      <c r="G616" s="1427"/>
      <c r="H616" s="1427"/>
      <c r="I616" s="1485">
        <f t="shared" si="189"/>
        <v>0</v>
      </c>
      <c r="J616" s="1488"/>
      <c r="K616" s="1488"/>
      <c r="L616" s="1488"/>
      <c r="M616" s="1489">
        <f t="shared" si="190"/>
        <v>0</v>
      </c>
      <c r="N616" s="1488"/>
      <c r="O616" s="1"/>
      <c r="P616" s="1"/>
      <c r="Q616" s="1"/>
      <c r="R616" s="1"/>
      <c r="S616" s="34"/>
      <c r="T616" s="1"/>
      <c r="U616" s="1"/>
      <c r="V616" s="1"/>
      <c r="W616" s="1"/>
      <c r="X616" s="1"/>
      <c r="Y616" s="1"/>
      <c r="Z616" s="1"/>
    </row>
    <row r="617" spans="1:26" s="1043" customFormat="1" ht="15.75" customHeight="1">
      <c r="A617" s="1010"/>
      <c r="B617" s="1063" t="s">
        <v>462</v>
      </c>
      <c r="C617" s="1063" t="s">
        <v>427</v>
      </c>
      <c r="D617" s="1064" t="s">
        <v>441</v>
      </c>
      <c r="E617" s="1010"/>
      <c r="F617" s="1010"/>
      <c r="G617" s="1487">
        <f t="shared" ref="G617:N617" si="191">SUM(G604:G616)</f>
        <v>0</v>
      </c>
      <c r="H617" s="1487">
        <f t="shared" si="191"/>
        <v>0</v>
      </c>
      <c r="I617" s="1487">
        <f t="shared" si="191"/>
        <v>0</v>
      </c>
      <c r="J617" s="1487">
        <f t="shared" si="191"/>
        <v>0</v>
      </c>
      <c r="K617" s="1487">
        <f t="shared" si="191"/>
        <v>0</v>
      </c>
      <c r="L617" s="1487">
        <f t="shared" si="191"/>
        <v>0</v>
      </c>
      <c r="M617" s="1487">
        <f t="shared" si="191"/>
        <v>0</v>
      </c>
      <c r="N617" s="1487">
        <f t="shared" si="191"/>
        <v>0</v>
      </c>
      <c r="O617" s="1005"/>
      <c r="P617" s="1005"/>
      <c r="Q617" s="1005"/>
      <c r="R617" s="1005"/>
      <c r="S617" s="1005"/>
      <c r="T617" s="1005"/>
      <c r="U617" s="1005"/>
      <c r="V617" s="1005"/>
      <c r="W617" s="1005"/>
      <c r="X617" s="1005"/>
      <c r="Y617" s="1005"/>
      <c r="Z617" s="1005"/>
    </row>
    <row r="618" spans="1:26" s="920" customFormat="1" ht="15.75" customHeight="1">
      <c r="A618" s="916"/>
      <c r="B618" s="63" t="s">
        <v>462</v>
      </c>
      <c r="C618" s="40" t="s">
        <v>451</v>
      </c>
      <c r="D618" s="944" t="s">
        <v>454</v>
      </c>
      <c r="E618" s="916"/>
      <c r="F618" s="1036"/>
      <c r="G618" s="1490"/>
      <c r="H618" s="1490"/>
      <c r="I618" s="1485">
        <f>SUM(G618:H618)</f>
        <v>0</v>
      </c>
      <c r="J618" s="1490"/>
      <c r="K618" s="1490"/>
      <c r="L618" s="1490"/>
      <c r="M618" s="1485">
        <f t="shared" si="190"/>
        <v>0</v>
      </c>
      <c r="N618" s="1490"/>
      <c r="O618" s="6"/>
      <c r="P618" s="6"/>
      <c r="Q618" s="6"/>
      <c r="R618" s="6"/>
      <c r="S618" s="1" t="s">
        <v>455</v>
      </c>
      <c r="T618" s="6"/>
      <c r="U618" s="6"/>
      <c r="V618" s="6"/>
      <c r="W618" s="6"/>
      <c r="X618" s="6"/>
      <c r="Y618" s="6"/>
      <c r="Z618" s="6"/>
    </row>
    <row r="619" spans="1:26" s="920" customFormat="1" ht="15.75" customHeight="1">
      <c r="A619" s="916"/>
      <c r="B619" s="63" t="s">
        <v>462</v>
      </c>
      <c r="C619" s="40" t="s">
        <v>451</v>
      </c>
      <c r="D619" s="990" t="s">
        <v>1356</v>
      </c>
      <c r="E619" s="916"/>
      <c r="F619" s="1036"/>
      <c r="G619" s="1490"/>
      <c r="H619" s="1490"/>
      <c r="I619" s="1485">
        <f t="shared" ref="I619:I622" si="192">SUM(G619:H619)</f>
        <v>0</v>
      </c>
      <c r="J619" s="1490"/>
      <c r="K619" s="1490"/>
      <c r="L619" s="1490"/>
      <c r="M619" s="1485">
        <f t="shared" si="190"/>
        <v>0</v>
      </c>
      <c r="N619" s="1490"/>
      <c r="O619" s="6"/>
      <c r="P619" s="6"/>
      <c r="Q619" s="6"/>
      <c r="R619" s="6"/>
      <c r="S619" s="6"/>
      <c r="T619" s="6"/>
      <c r="U619" s="6"/>
      <c r="V619" s="6"/>
      <c r="W619" s="6"/>
      <c r="X619" s="6"/>
      <c r="Y619" s="6"/>
      <c r="Z619" s="6"/>
    </row>
    <row r="620" spans="1:26" ht="15.75" customHeight="1">
      <c r="A620" s="40"/>
      <c r="B620" s="63" t="s">
        <v>462</v>
      </c>
      <c r="C620" s="40" t="s">
        <v>451</v>
      </c>
      <c r="D620" s="990" t="s">
        <v>1356</v>
      </c>
      <c r="E620" s="40"/>
      <c r="F620" s="1015"/>
      <c r="G620" s="1427"/>
      <c r="H620" s="1427"/>
      <c r="I620" s="1485">
        <f t="shared" si="192"/>
        <v>0</v>
      </c>
      <c r="J620" s="1427"/>
      <c r="K620" s="1427"/>
      <c r="L620" s="1427"/>
      <c r="M620" s="1485">
        <f t="shared" si="190"/>
        <v>0</v>
      </c>
      <c r="N620" s="1427"/>
      <c r="O620" s="1"/>
      <c r="P620" s="1"/>
      <c r="Q620" s="1"/>
      <c r="R620" s="1"/>
      <c r="S620" s="1"/>
      <c r="T620" s="1"/>
      <c r="U620" s="1"/>
      <c r="V620" s="1"/>
      <c r="W620" s="1"/>
      <c r="X620" s="1"/>
      <c r="Y620" s="1"/>
      <c r="Z620" s="1"/>
    </row>
    <row r="621" spans="1:26" s="920" customFormat="1" ht="15.75" customHeight="1">
      <c r="A621" s="871"/>
      <c r="B621" s="63" t="s">
        <v>462</v>
      </c>
      <c r="C621" s="40" t="s">
        <v>451</v>
      </c>
      <c r="D621" s="990" t="s">
        <v>1356</v>
      </c>
      <c r="E621" s="871"/>
      <c r="F621" s="1035"/>
      <c r="G621" s="1486"/>
      <c r="H621" s="1486"/>
      <c r="I621" s="1485">
        <f t="shared" si="192"/>
        <v>0</v>
      </c>
      <c r="J621" s="1486"/>
      <c r="K621" s="1486"/>
      <c r="L621" s="1486"/>
      <c r="M621" s="1485">
        <f t="shared" si="190"/>
        <v>0</v>
      </c>
      <c r="N621" s="1486"/>
      <c r="O621" s="1"/>
      <c r="P621" s="1"/>
      <c r="Q621" s="1"/>
      <c r="R621" s="1"/>
      <c r="S621" s="1"/>
      <c r="T621" s="1"/>
      <c r="U621" s="1"/>
      <c r="V621" s="1"/>
      <c r="W621" s="1"/>
      <c r="X621" s="1"/>
      <c r="Y621" s="1"/>
      <c r="Z621" s="1"/>
    </row>
    <row r="622" spans="1:26" s="920" customFormat="1" ht="15.75" customHeight="1">
      <c r="A622" s="871"/>
      <c r="B622" s="63" t="s">
        <v>462</v>
      </c>
      <c r="C622" s="40" t="s">
        <v>451</v>
      </c>
      <c r="D622" s="990" t="s">
        <v>1356</v>
      </c>
      <c r="E622" s="871"/>
      <c r="F622" s="1035"/>
      <c r="G622" s="1486"/>
      <c r="H622" s="1486"/>
      <c r="I622" s="1485">
        <f t="shared" si="192"/>
        <v>0</v>
      </c>
      <c r="J622" s="1486"/>
      <c r="K622" s="1486"/>
      <c r="L622" s="1486"/>
      <c r="M622" s="1485">
        <f t="shared" si="190"/>
        <v>0</v>
      </c>
      <c r="N622" s="1486"/>
      <c r="O622" s="1"/>
      <c r="P622" s="1"/>
      <c r="Q622" s="1"/>
      <c r="R622" s="1"/>
      <c r="S622" s="1"/>
      <c r="T622" s="1"/>
      <c r="U622" s="1"/>
      <c r="V622" s="1"/>
      <c r="W622" s="1"/>
      <c r="X622" s="1"/>
      <c r="Y622" s="1"/>
      <c r="Z622" s="1"/>
    </row>
    <row r="623" spans="1:26" s="920" customFormat="1" ht="15.75" customHeight="1">
      <c r="A623" s="871"/>
      <c r="B623" s="63" t="s">
        <v>462</v>
      </c>
      <c r="C623" s="40" t="s">
        <v>451</v>
      </c>
      <c r="D623" s="990" t="s">
        <v>1356</v>
      </c>
      <c r="E623" s="871"/>
      <c r="F623" s="1035"/>
      <c r="G623" s="1486"/>
      <c r="H623" s="1486"/>
      <c r="I623" s="1485">
        <f>SUM(G623:H623)</f>
        <v>0</v>
      </c>
      <c r="J623" s="1486"/>
      <c r="K623" s="1486"/>
      <c r="L623" s="1486"/>
      <c r="M623" s="1489">
        <f t="shared" ref="M623" si="193">SUM(K623:L623)</f>
        <v>0</v>
      </c>
      <c r="N623" s="1486"/>
      <c r="O623" s="1"/>
      <c r="P623" s="1"/>
      <c r="Q623" s="1"/>
      <c r="R623" s="1"/>
      <c r="S623" s="1"/>
      <c r="T623" s="1"/>
      <c r="U623" s="1"/>
      <c r="V623" s="1"/>
      <c r="W623" s="1"/>
      <c r="X623" s="1"/>
      <c r="Y623" s="1"/>
      <c r="Z623" s="1"/>
    </row>
    <row r="624" spans="1:26" s="1043" customFormat="1" ht="15.75" customHeight="1">
      <c r="A624" s="1010"/>
      <c r="B624" s="1063" t="s">
        <v>462</v>
      </c>
      <c r="C624" s="1010" t="s">
        <v>451</v>
      </c>
      <c r="D624" s="1010"/>
      <c r="E624" s="1010"/>
      <c r="F624" s="1010"/>
      <c r="G624" s="1487">
        <f t="shared" ref="G624:L624" si="194">SUM(G618:G623)</f>
        <v>0</v>
      </c>
      <c r="H624" s="1487">
        <f t="shared" si="194"/>
        <v>0</v>
      </c>
      <c r="I624" s="1487">
        <f t="shared" si="194"/>
        <v>0</v>
      </c>
      <c r="J624" s="1487">
        <f t="shared" si="194"/>
        <v>0</v>
      </c>
      <c r="K624" s="1487">
        <f t="shared" si="194"/>
        <v>0</v>
      </c>
      <c r="L624" s="1487">
        <f t="shared" si="194"/>
        <v>0</v>
      </c>
      <c r="M624" s="1487">
        <f t="shared" ref="M624:N624" si="195">SUM(M618:M623)</f>
        <v>0</v>
      </c>
      <c r="N624" s="1487">
        <f t="shared" si="195"/>
        <v>0</v>
      </c>
      <c r="O624" s="1005"/>
      <c r="P624" s="1005"/>
      <c r="Q624" s="1005"/>
      <c r="R624" s="1005"/>
      <c r="S624" s="1056"/>
      <c r="T624" s="1005"/>
      <c r="U624" s="1005"/>
      <c r="V624" s="1005"/>
      <c r="W624" s="1005"/>
      <c r="X624" s="1005"/>
      <c r="Y624" s="1005"/>
      <c r="Z624" s="1005"/>
    </row>
    <row r="625" spans="1:26" ht="15.75" customHeight="1">
      <c r="A625" s="36"/>
      <c r="B625" s="41" t="s">
        <v>462</v>
      </c>
      <c r="C625" s="36" t="s">
        <v>456</v>
      </c>
      <c r="D625" s="36"/>
      <c r="E625" s="36"/>
      <c r="F625" s="1010"/>
      <c r="G625" s="1429"/>
      <c r="H625" s="1429"/>
      <c r="I625" s="1491">
        <f t="shared" ref="I625:I627" si="196">SUM(G625:H625)</f>
        <v>0</v>
      </c>
      <c r="J625" s="1429"/>
      <c r="K625" s="1429"/>
      <c r="L625" s="1429"/>
      <c r="M625" s="1491">
        <f t="shared" ref="M625:M628" si="197">SUM(K625:L625)</f>
        <v>0</v>
      </c>
      <c r="N625" s="1429"/>
      <c r="O625" s="6"/>
      <c r="P625" s="6"/>
      <c r="Q625" s="6"/>
      <c r="R625" s="6"/>
      <c r="S625" s="47" t="s">
        <v>457</v>
      </c>
      <c r="T625" s="6"/>
      <c r="U625" s="6"/>
      <c r="V625" s="6"/>
      <c r="W625" s="6"/>
      <c r="X625" s="6"/>
      <c r="Y625" s="6"/>
      <c r="Z625" s="6"/>
    </row>
    <row r="626" spans="1:26" ht="15.75" customHeight="1">
      <c r="A626" s="36"/>
      <c r="B626" s="41" t="s">
        <v>462</v>
      </c>
      <c r="C626" s="36" t="s">
        <v>459</v>
      </c>
      <c r="D626" s="36"/>
      <c r="E626" s="36"/>
      <c r="F626" s="1010"/>
      <c r="G626" s="1429"/>
      <c r="H626" s="1429"/>
      <c r="I626" s="1491">
        <f t="shared" si="196"/>
        <v>0</v>
      </c>
      <c r="J626" s="1429"/>
      <c r="K626" s="1429"/>
      <c r="L626" s="1429"/>
      <c r="M626" s="1491">
        <f t="shared" si="197"/>
        <v>0</v>
      </c>
      <c r="N626" s="1429"/>
      <c r="O626" s="6"/>
      <c r="P626" s="6"/>
      <c r="Q626" s="6"/>
      <c r="R626" s="6"/>
      <c r="S626" s="6"/>
      <c r="T626" s="6"/>
      <c r="U626" s="6"/>
      <c r="V626" s="6"/>
      <c r="W626" s="6"/>
      <c r="X626" s="6"/>
      <c r="Y626" s="6"/>
      <c r="Z626" s="6"/>
    </row>
    <row r="627" spans="1:26" ht="15.75" customHeight="1">
      <c r="A627" s="36"/>
      <c r="B627" s="41" t="s">
        <v>462</v>
      </c>
      <c r="C627" s="36" t="s">
        <v>460</v>
      </c>
      <c r="D627" s="36"/>
      <c r="E627" s="36"/>
      <c r="F627" s="1010"/>
      <c r="G627" s="1409"/>
      <c r="H627" s="1409"/>
      <c r="I627" s="1492">
        <f t="shared" si="196"/>
        <v>0</v>
      </c>
      <c r="J627" s="1409"/>
      <c r="K627" s="1409"/>
      <c r="L627" s="1409"/>
      <c r="M627" s="1492">
        <f t="shared" si="197"/>
        <v>0</v>
      </c>
      <c r="N627" s="1409"/>
      <c r="O627" s="6"/>
      <c r="P627" s="6"/>
      <c r="Q627" s="6"/>
      <c r="R627" s="6"/>
      <c r="S627" s="6"/>
      <c r="T627" s="6"/>
      <c r="U627" s="6"/>
      <c r="V627" s="6"/>
      <c r="W627" s="6"/>
      <c r="X627" s="6"/>
      <c r="Y627" s="6"/>
      <c r="Z627" s="6"/>
    </row>
    <row r="628" spans="1:26" s="1043" customFormat="1" ht="15.75" customHeight="1">
      <c r="A628" s="1016"/>
      <c r="B628" s="1038" t="s">
        <v>463</v>
      </c>
      <c r="C628" s="1016"/>
      <c r="D628" s="1016"/>
      <c r="E628" s="1016"/>
      <c r="F628" s="1016"/>
      <c r="G628" s="1438">
        <f>G627+G626+G625+G624+G617+G603+G593</f>
        <v>0</v>
      </c>
      <c r="H628" s="1438">
        <f t="shared" ref="H628" si="198">H627+H626+H625+H624+H617+H603+H593</f>
        <v>0</v>
      </c>
      <c r="I628" s="1438">
        <f>SUM(G628:H628)</f>
        <v>0</v>
      </c>
      <c r="J628" s="1438">
        <f t="shared" ref="J628:L628" si="199">J627+J626+J625+J624+J617+J603+J593</f>
        <v>0</v>
      </c>
      <c r="K628" s="1438">
        <f t="shared" si="199"/>
        <v>0</v>
      </c>
      <c r="L628" s="1438">
        <f t="shared" si="199"/>
        <v>0</v>
      </c>
      <c r="M628" s="1438">
        <f t="shared" si="197"/>
        <v>0</v>
      </c>
      <c r="N628" s="1438">
        <f>N627+N626+N625+N624+N617+N603+N593</f>
        <v>0</v>
      </c>
      <c r="O628" s="1062"/>
      <c r="P628" s="1003"/>
      <c r="Q628" s="1003"/>
      <c r="R628" s="1003"/>
      <c r="S628" s="1003"/>
      <c r="T628" s="1003"/>
      <c r="U628" s="1003"/>
      <c r="V628" s="1003"/>
      <c r="W628" s="1003"/>
      <c r="X628" s="1003"/>
      <c r="Y628" s="1003"/>
      <c r="Z628" s="1003"/>
    </row>
    <row r="629" spans="1:26" s="1043" customFormat="1" ht="15.75" customHeight="1">
      <c r="A629" s="1003"/>
      <c r="B629" s="1003"/>
      <c r="C629" s="1003"/>
      <c r="D629" s="1003"/>
      <c r="E629" s="1003"/>
      <c r="F629" s="1003"/>
      <c r="G629" s="1413"/>
      <c r="H629" s="1413"/>
      <c r="I629" s="1413"/>
      <c r="J629" s="1413"/>
      <c r="K629" s="1413"/>
      <c r="L629" s="1413"/>
      <c r="M629" s="1413"/>
      <c r="N629" s="1413"/>
      <c r="O629" s="1062"/>
      <c r="P629" s="1003"/>
      <c r="Q629" s="1003"/>
      <c r="R629" s="1003"/>
      <c r="S629" s="1003"/>
      <c r="T629" s="1003"/>
      <c r="U629" s="1003"/>
      <c r="V629" s="1003"/>
      <c r="W629" s="1003"/>
      <c r="X629" s="1003"/>
      <c r="Y629" s="1003"/>
      <c r="Z629" s="1003"/>
    </row>
    <row r="630" spans="1:26" ht="16.5" customHeight="1">
      <c r="A630" s="32"/>
      <c r="B630" s="32" t="s">
        <v>180</v>
      </c>
      <c r="C630" s="32" t="s">
        <v>464</v>
      </c>
      <c r="D630" s="32"/>
      <c r="E630" s="32"/>
      <c r="F630" s="1006"/>
      <c r="G630" s="1403"/>
      <c r="H630" s="1403"/>
      <c r="I630" s="1404">
        <f t="shared" ref="I630:I633" si="200">SUM(G630:H630)</f>
        <v>0</v>
      </c>
      <c r="J630" s="1403"/>
      <c r="K630" s="1403"/>
      <c r="L630" s="1403"/>
      <c r="M630" s="1404">
        <f t="shared" ref="M630:M633" si="201">SUM(K630:L630)</f>
        <v>0</v>
      </c>
      <c r="N630" s="1403"/>
      <c r="O630" s="53"/>
      <c r="P630" s="1"/>
      <c r="Q630" s="1"/>
      <c r="R630" s="1"/>
      <c r="S630" s="1" t="s">
        <v>465</v>
      </c>
      <c r="T630" s="1"/>
      <c r="U630" s="1"/>
      <c r="V630" s="1"/>
      <c r="W630" s="1"/>
      <c r="X630" s="1"/>
      <c r="Y630" s="1"/>
      <c r="Z630" s="1"/>
    </row>
    <row r="631" spans="1:26" s="920" customFormat="1" ht="16.5" customHeight="1">
      <c r="A631" s="918"/>
      <c r="B631" s="32" t="s">
        <v>180</v>
      </c>
      <c r="C631" s="32" t="s">
        <v>307</v>
      </c>
      <c r="D631" s="973" t="s">
        <v>1356</v>
      </c>
      <c r="E631" s="918"/>
      <c r="F631" s="1007"/>
      <c r="G631" s="1405"/>
      <c r="H631" s="1405"/>
      <c r="I631" s="1404">
        <f t="shared" si="200"/>
        <v>0</v>
      </c>
      <c r="J631" s="1405"/>
      <c r="K631" s="1405"/>
      <c r="L631" s="1405"/>
      <c r="M631" s="1404">
        <f t="shared" si="201"/>
        <v>0</v>
      </c>
      <c r="N631" s="1405"/>
      <c r="O631" s="53"/>
      <c r="P631" s="1"/>
      <c r="Q631" s="1"/>
      <c r="R631" s="1"/>
      <c r="S631" s="1"/>
      <c r="T631" s="1"/>
      <c r="U631" s="1"/>
      <c r="V631" s="1"/>
      <c r="W631" s="1"/>
      <c r="X631" s="1"/>
      <c r="Y631" s="1"/>
      <c r="Z631" s="1"/>
    </row>
    <row r="632" spans="1:26" s="920" customFormat="1" ht="16.5" customHeight="1">
      <c r="A632" s="918"/>
      <c r="B632" s="32" t="s">
        <v>180</v>
      </c>
      <c r="C632" s="32" t="s">
        <v>307</v>
      </c>
      <c r="D632" s="973" t="s">
        <v>1356</v>
      </c>
      <c r="E632" s="918"/>
      <c r="F632" s="1007"/>
      <c r="G632" s="1405"/>
      <c r="H632" s="1405"/>
      <c r="I632" s="1404">
        <f t="shared" si="200"/>
        <v>0</v>
      </c>
      <c r="J632" s="1405"/>
      <c r="K632" s="1405"/>
      <c r="L632" s="1405"/>
      <c r="M632" s="1404">
        <f t="shared" si="201"/>
        <v>0</v>
      </c>
      <c r="N632" s="1405"/>
      <c r="O632" s="53"/>
      <c r="P632" s="1"/>
      <c r="Q632" s="1"/>
      <c r="R632" s="1"/>
      <c r="S632" s="1"/>
      <c r="T632" s="1"/>
      <c r="U632" s="1"/>
      <c r="V632" s="1"/>
      <c r="W632" s="1"/>
      <c r="X632" s="1"/>
      <c r="Y632" s="1"/>
      <c r="Z632" s="1"/>
    </row>
    <row r="633" spans="1:26" ht="15.75" customHeight="1">
      <c r="A633" s="32"/>
      <c r="B633" s="32" t="s">
        <v>180</v>
      </c>
      <c r="C633" s="32" t="s">
        <v>307</v>
      </c>
      <c r="D633" s="974" t="s">
        <v>1356</v>
      </c>
      <c r="E633" s="32"/>
      <c r="F633" s="1006"/>
      <c r="G633" s="1493"/>
      <c r="H633" s="1493"/>
      <c r="I633" s="1494">
        <f t="shared" si="200"/>
        <v>0</v>
      </c>
      <c r="J633" s="1493"/>
      <c r="K633" s="1493"/>
      <c r="L633" s="1493"/>
      <c r="M633" s="1494">
        <f t="shared" si="201"/>
        <v>0</v>
      </c>
      <c r="N633" s="1493"/>
      <c r="O633" s="1"/>
      <c r="P633" s="1"/>
      <c r="Q633" s="1"/>
      <c r="R633" s="1"/>
      <c r="S633" s="1"/>
      <c r="T633" s="1"/>
      <c r="U633" s="1"/>
      <c r="V633" s="1"/>
      <c r="W633" s="1"/>
      <c r="X633" s="1"/>
      <c r="Y633" s="1"/>
      <c r="Z633" s="1"/>
    </row>
    <row r="634" spans="1:26" s="1043" customFormat="1" ht="15.75" customHeight="1">
      <c r="A634" s="1018"/>
      <c r="B634" s="1018" t="s">
        <v>466</v>
      </c>
      <c r="C634" s="1018"/>
      <c r="D634" s="1018"/>
      <c r="E634" s="1018"/>
      <c r="F634" s="1018"/>
      <c r="G634" s="1438">
        <f t="shared" ref="G634:N634" si="202">SUM(G630:G633)</f>
        <v>0</v>
      </c>
      <c r="H634" s="1438">
        <f t="shared" si="202"/>
        <v>0</v>
      </c>
      <c r="I634" s="1438">
        <f t="shared" si="202"/>
        <v>0</v>
      </c>
      <c r="J634" s="1438">
        <f t="shared" si="202"/>
        <v>0</v>
      </c>
      <c r="K634" s="1438">
        <f t="shared" si="202"/>
        <v>0</v>
      </c>
      <c r="L634" s="1438">
        <f t="shared" si="202"/>
        <v>0</v>
      </c>
      <c r="M634" s="1438">
        <f t="shared" si="202"/>
        <v>0</v>
      </c>
      <c r="N634" s="1438">
        <f t="shared" si="202"/>
        <v>0</v>
      </c>
      <c r="O634" s="1005"/>
      <c r="P634" s="1005"/>
      <c r="Q634" s="1005"/>
      <c r="R634" s="1005"/>
      <c r="S634" s="1005"/>
      <c r="T634" s="1005"/>
      <c r="U634" s="1005"/>
      <c r="V634" s="1005"/>
      <c r="W634" s="1005"/>
      <c r="X634" s="1005"/>
      <c r="Y634" s="1005"/>
      <c r="Z634" s="1005"/>
    </row>
    <row r="635" spans="1:26" s="1043" customFormat="1" ht="15.75" customHeight="1">
      <c r="A635" s="1003"/>
      <c r="B635" s="1003"/>
      <c r="C635" s="1003"/>
      <c r="D635" s="1003"/>
      <c r="E635" s="1003"/>
      <c r="F635" s="1003"/>
      <c r="G635" s="1413"/>
      <c r="H635" s="1413"/>
      <c r="I635" s="1413"/>
      <c r="J635" s="1413"/>
      <c r="K635" s="1413"/>
      <c r="L635" s="1413"/>
      <c r="M635" s="1413"/>
      <c r="N635" s="1413"/>
      <c r="O635" s="1003"/>
      <c r="P635" s="1003"/>
      <c r="Q635" s="1003"/>
      <c r="R635" s="1003"/>
      <c r="S635" s="1003"/>
      <c r="T635" s="1003"/>
      <c r="U635" s="1003"/>
      <c r="V635" s="1003"/>
      <c r="W635" s="1003"/>
      <c r="X635" s="1003"/>
      <c r="Y635" s="1003"/>
      <c r="Z635" s="1003"/>
    </row>
    <row r="636" spans="1:26" ht="17.25" customHeight="1">
      <c r="A636" s="40"/>
      <c r="B636" s="40" t="s">
        <v>467</v>
      </c>
      <c r="C636" s="40" t="s">
        <v>464</v>
      </c>
      <c r="D636" s="40"/>
      <c r="E636" s="40"/>
      <c r="F636" s="1015"/>
      <c r="G636" s="1427"/>
      <c r="H636" s="1427"/>
      <c r="I636" s="1485">
        <f t="shared" ref="I636:I639" si="203">SUM(G636:H636)</f>
        <v>0</v>
      </c>
      <c r="J636" s="1427"/>
      <c r="K636" s="1427"/>
      <c r="L636" s="1427"/>
      <c r="M636" s="1485">
        <f t="shared" ref="M636:M639" si="204">SUM(K636:L636)</f>
        <v>0</v>
      </c>
      <c r="N636" s="1427"/>
      <c r="O636" s="53"/>
      <c r="P636" s="1"/>
      <c r="Q636" s="1"/>
      <c r="R636" s="1"/>
      <c r="S636" s="1" t="s">
        <v>465</v>
      </c>
      <c r="T636" s="1"/>
      <c r="U636" s="1"/>
      <c r="V636" s="1"/>
      <c r="W636" s="1"/>
      <c r="X636" s="1"/>
      <c r="Y636" s="1"/>
      <c r="Z636" s="1"/>
    </row>
    <row r="637" spans="1:26" s="920" customFormat="1" ht="17.25" customHeight="1">
      <c r="A637" s="871"/>
      <c r="B637" s="40" t="s">
        <v>467</v>
      </c>
      <c r="C637" s="962" t="s">
        <v>307</v>
      </c>
      <c r="D637" s="973" t="s">
        <v>1356</v>
      </c>
      <c r="E637" s="871"/>
      <c r="F637" s="1035"/>
      <c r="G637" s="1486"/>
      <c r="H637" s="1486"/>
      <c r="I637" s="1485">
        <f t="shared" si="203"/>
        <v>0</v>
      </c>
      <c r="J637" s="1486"/>
      <c r="K637" s="1486"/>
      <c r="L637" s="1486"/>
      <c r="M637" s="1485">
        <f t="shared" si="204"/>
        <v>0</v>
      </c>
      <c r="N637" s="1486"/>
      <c r="O637" s="53"/>
      <c r="P637" s="1"/>
      <c r="Q637" s="1"/>
      <c r="R637" s="1"/>
      <c r="S637" s="1"/>
      <c r="T637" s="1"/>
      <c r="U637" s="1"/>
      <c r="V637" s="1"/>
      <c r="W637" s="1"/>
      <c r="X637" s="1"/>
      <c r="Y637" s="1"/>
      <c r="Z637" s="1"/>
    </row>
    <row r="638" spans="1:26" s="920" customFormat="1" ht="17.25" customHeight="1">
      <c r="A638" s="871"/>
      <c r="B638" s="40" t="s">
        <v>467</v>
      </c>
      <c r="C638" s="40" t="s">
        <v>307</v>
      </c>
      <c r="D638" s="973" t="s">
        <v>1356</v>
      </c>
      <c r="E638" s="871"/>
      <c r="F638" s="1035"/>
      <c r="G638" s="1486"/>
      <c r="H638" s="1486"/>
      <c r="I638" s="1485">
        <f t="shared" si="203"/>
        <v>0</v>
      </c>
      <c r="J638" s="1486"/>
      <c r="K638" s="1486"/>
      <c r="L638" s="1486"/>
      <c r="M638" s="1485">
        <f t="shared" si="204"/>
        <v>0</v>
      </c>
      <c r="N638" s="1486"/>
      <c r="O638" s="53"/>
      <c r="P638" s="1"/>
      <c r="Q638" s="1"/>
      <c r="R638" s="1"/>
      <c r="S638" s="1"/>
      <c r="T638" s="1"/>
      <c r="U638" s="1"/>
      <c r="V638" s="1"/>
      <c r="W638" s="1"/>
      <c r="X638" s="1"/>
      <c r="Y638" s="1"/>
      <c r="Z638" s="1"/>
    </row>
    <row r="639" spans="1:26" ht="15.75" customHeight="1">
      <c r="A639" s="40"/>
      <c r="B639" s="40" t="s">
        <v>467</v>
      </c>
      <c r="C639" s="40" t="s">
        <v>307</v>
      </c>
      <c r="D639" s="974" t="s">
        <v>1356</v>
      </c>
      <c r="E639" s="40"/>
      <c r="F639" s="1015"/>
      <c r="G639" s="1411"/>
      <c r="H639" s="1411"/>
      <c r="I639" s="1410">
        <f t="shared" si="203"/>
        <v>0</v>
      </c>
      <c r="J639" s="1411"/>
      <c r="K639" s="1411"/>
      <c r="L639" s="1411"/>
      <c r="M639" s="1410">
        <f t="shared" si="204"/>
        <v>0</v>
      </c>
      <c r="N639" s="1411"/>
      <c r="O639" s="1"/>
      <c r="P639" s="1"/>
      <c r="Q639" s="1"/>
      <c r="R639" s="1"/>
      <c r="S639" s="1"/>
      <c r="T639" s="1"/>
      <c r="U639" s="1"/>
      <c r="V639" s="1"/>
      <c r="W639" s="1"/>
      <c r="X639" s="1"/>
      <c r="Y639" s="1"/>
      <c r="Z639" s="1"/>
    </row>
    <row r="640" spans="1:26" s="1043" customFormat="1" ht="15.75" customHeight="1">
      <c r="A640" s="1018"/>
      <c r="B640" s="1018" t="s">
        <v>468</v>
      </c>
      <c r="C640" s="1018"/>
      <c r="D640" s="1018"/>
      <c r="E640" s="1018"/>
      <c r="F640" s="1018"/>
      <c r="G640" s="1438">
        <f t="shared" ref="G640:N640" si="205">SUM(G636:G639)</f>
        <v>0</v>
      </c>
      <c r="H640" s="1438">
        <f t="shared" si="205"/>
        <v>0</v>
      </c>
      <c r="I640" s="1438">
        <f t="shared" si="205"/>
        <v>0</v>
      </c>
      <c r="J640" s="1438">
        <f t="shared" si="205"/>
        <v>0</v>
      </c>
      <c r="K640" s="1438">
        <f t="shared" si="205"/>
        <v>0</v>
      </c>
      <c r="L640" s="1438">
        <f t="shared" si="205"/>
        <v>0</v>
      </c>
      <c r="M640" s="1438">
        <f t="shared" si="205"/>
        <v>0</v>
      </c>
      <c r="N640" s="1438">
        <f t="shared" si="205"/>
        <v>0</v>
      </c>
      <c r="O640" s="1005"/>
      <c r="P640" s="1005"/>
      <c r="Q640" s="1005"/>
      <c r="R640" s="1005"/>
      <c r="S640" s="1005"/>
      <c r="T640" s="1005"/>
      <c r="U640" s="1005"/>
      <c r="V640" s="1005"/>
      <c r="W640" s="1005"/>
      <c r="X640" s="1005"/>
      <c r="Y640" s="1005"/>
      <c r="Z640" s="1005"/>
    </row>
    <row r="641" spans="1:26" s="1043" customFormat="1" ht="15.75" customHeight="1">
      <c r="A641" s="1003"/>
      <c r="B641" s="1003"/>
      <c r="C641" s="1003"/>
      <c r="D641" s="1003"/>
      <c r="E641" s="1003"/>
      <c r="F641" s="1003"/>
      <c r="G641" s="1413"/>
      <c r="H641" s="1413"/>
      <c r="I641" s="1413"/>
      <c r="J641" s="1413"/>
      <c r="K641" s="1413"/>
      <c r="L641" s="1413"/>
      <c r="M641" s="1413"/>
      <c r="N641" s="1413"/>
      <c r="O641" s="1003"/>
      <c r="P641" s="1003"/>
      <c r="Q641" s="1003"/>
      <c r="R641" s="1003"/>
      <c r="S641" s="1003"/>
      <c r="T641" s="1003"/>
      <c r="U641" s="1003"/>
      <c r="V641" s="1003"/>
      <c r="W641" s="1003"/>
      <c r="X641" s="1003"/>
      <c r="Y641" s="1003"/>
      <c r="Z641" s="1003"/>
    </row>
    <row r="642" spans="1:26" s="1043" customFormat="1" ht="15.75" customHeight="1">
      <c r="A642" s="1003"/>
      <c r="B642" s="1003"/>
      <c r="C642" s="1003"/>
      <c r="D642" s="1003"/>
      <c r="E642" s="1003"/>
      <c r="F642" s="1003"/>
      <c r="G642" s="1413"/>
      <c r="H642" s="1413"/>
      <c r="I642" s="1413"/>
      <c r="J642" s="1413"/>
      <c r="K642" s="1413"/>
      <c r="L642" s="1413"/>
      <c r="M642" s="1413"/>
      <c r="N642" s="1413"/>
      <c r="O642" s="1003"/>
      <c r="P642" s="1003"/>
      <c r="Q642" s="1003"/>
      <c r="R642" s="1003"/>
      <c r="S642" s="1003"/>
      <c r="T642" s="1003"/>
      <c r="U642" s="1003"/>
      <c r="V642" s="1003"/>
      <c r="W642" s="1003"/>
      <c r="X642" s="1003"/>
      <c r="Y642" s="1003"/>
      <c r="Z642" s="1003"/>
    </row>
    <row r="643" spans="1:26" ht="15.75" customHeight="1">
      <c r="A643" s="35"/>
      <c r="B643" s="32" t="s">
        <v>181</v>
      </c>
      <c r="C643" s="35"/>
      <c r="D643" s="35"/>
      <c r="E643" s="35"/>
      <c r="F643" s="1008"/>
      <c r="G643" s="1493"/>
      <c r="H643" s="1493"/>
      <c r="I643" s="1494">
        <f>SUM(G643:H643)</f>
        <v>0</v>
      </c>
      <c r="J643" s="1493"/>
      <c r="K643" s="1493"/>
      <c r="L643" s="1493"/>
      <c r="M643" s="1494">
        <f>SUM(K643:L643)</f>
        <v>0</v>
      </c>
      <c r="N643" s="1493"/>
      <c r="O643" s="6"/>
      <c r="P643" s="6"/>
      <c r="Q643" s="6"/>
      <c r="R643" s="6"/>
      <c r="S643" s="6"/>
      <c r="T643" s="6"/>
      <c r="U643" s="6"/>
      <c r="V643" s="6"/>
      <c r="W643" s="6"/>
      <c r="X643" s="6"/>
      <c r="Y643" s="6"/>
      <c r="Z643" s="6"/>
    </row>
    <row r="644" spans="1:26" s="1043" customFormat="1" ht="15.75" customHeight="1">
      <c r="A644" s="1018"/>
      <c r="B644" s="1018" t="s">
        <v>469</v>
      </c>
      <c r="C644" s="1016"/>
      <c r="D644" s="1018"/>
      <c r="E644" s="1018"/>
      <c r="F644" s="1018"/>
      <c r="G644" s="1438">
        <f>G643</f>
        <v>0</v>
      </c>
      <c r="H644" s="1438">
        <f t="shared" ref="H644" si="206">H643</f>
        <v>0</v>
      </c>
      <c r="I644" s="1438">
        <f>G644+H644</f>
        <v>0</v>
      </c>
      <c r="J644" s="1438">
        <f t="shared" ref="J644:L644" si="207">J643</f>
        <v>0</v>
      </c>
      <c r="K644" s="1438">
        <f t="shared" si="207"/>
        <v>0</v>
      </c>
      <c r="L644" s="1438">
        <f t="shared" si="207"/>
        <v>0</v>
      </c>
      <c r="M644" s="1438">
        <f>K644+L644</f>
        <v>0</v>
      </c>
      <c r="N644" s="1438">
        <f>N643</f>
        <v>0</v>
      </c>
      <c r="O644" s="1065"/>
      <c r="P644" s="1005"/>
      <c r="Q644" s="1005"/>
      <c r="R644" s="1005"/>
      <c r="S644" s="1005"/>
      <c r="T644" s="1005"/>
      <c r="U644" s="1005"/>
      <c r="V644" s="1005"/>
      <c r="W644" s="1005"/>
      <c r="X644" s="1005"/>
      <c r="Y644" s="1005"/>
      <c r="Z644" s="1005"/>
    </row>
    <row r="645" spans="1:26" s="1043" customFormat="1" ht="15.75" customHeight="1">
      <c r="A645" s="1005"/>
      <c r="B645" s="1003"/>
      <c r="C645" s="1003"/>
      <c r="D645" s="1005"/>
      <c r="E645" s="1005"/>
      <c r="F645" s="1005"/>
      <c r="G645" s="1437"/>
      <c r="H645" s="1437"/>
      <c r="I645" s="1437"/>
      <c r="J645" s="1437"/>
      <c r="K645" s="1437"/>
      <c r="L645" s="1437"/>
      <c r="M645" s="1437"/>
      <c r="N645" s="1437"/>
      <c r="O645" s="1065"/>
      <c r="P645" s="1005"/>
      <c r="Q645" s="1005"/>
      <c r="R645" s="1005"/>
      <c r="S645" s="1005"/>
      <c r="T645" s="1005"/>
      <c r="U645" s="1005"/>
      <c r="V645" s="1005"/>
      <c r="W645" s="1005"/>
      <c r="X645" s="1005"/>
      <c r="Y645" s="1005"/>
      <c r="Z645" s="1005"/>
    </row>
    <row r="646" spans="1:26" ht="15.75" customHeight="1">
      <c r="A646" s="35"/>
      <c r="B646" s="32" t="s">
        <v>176</v>
      </c>
      <c r="C646" s="32" t="s">
        <v>470</v>
      </c>
      <c r="D646" s="35"/>
      <c r="E646" s="35"/>
      <c r="F646" s="1008"/>
      <c r="G646" s="1407"/>
      <c r="H646" s="1407"/>
      <c r="I646" s="1404">
        <f t="shared" ref="I646:I647" si="208">G646+H646</f>
        <v>0</v>
      </c>
      <c r="J646" s="1403"/>
      <c r="K646" s="1403"/>
      <c r="L646" s="1403"/>
      <c r="M646" s="1404">
        <f t="shared" ref="M646:M647" si="209">K646+L646</f>
        <v>0</v>
      </c>
      <c r="N646" s="1403"/>
      <c r="O646" s="67"/>
      <c r="P646" s="6"/>
      <c r="Q646" s="6"/>
      <c r="R646" s="6"/>
      <c r="S646" s="6" t="s">
        <v>471</v>
      </c>
      <c r="T646" s="6"/>
      <c r="U646" s="6"/>
      <c r="V646" s="6"/>
      <c r="W646" s="6"/>
      <c r="X646" s="6"/>
      <c r="Y646" s="6"/>
      <c r="Z646" s="6"/>
    </row>
    <row r="647" spans="1:26" s="920" customFormat="1" ht="15.75" customHeight="1">
      <c r="A647" s="919"/>
      <c r="B647" s="32" t="s">
        <v>176</v>
      </c>
      <c r="C647" s="32" t="s">
        <v>472</v>
      </c>
      <c r="D647" s="919"/>
      <c r="E647" s="919"/>
      <c r="F647" s="1009"/>
      <c r="G647" s="1408"/>
      <c r="H647" s="1408"/>
      <c r="I647" s="1404">
        <f t="shared" si="208"/>
        <v>0</v>
      </c>
      <c r="J647" s="1405"/>
      <c r="K647" s="1405"/>
      <c r="L647" s="1405"/>
      <c r="M647" s="1404">
        <f t="shared" si="209"/>
        <v>0</v>
      </c>
      <c r="N647" s="1405"/>
      <c r="O647" s="67"/>
      <c r="P647" s="6"/>
      <c r="Q647" s="6"/>
      <c r="R647" s="6"/>
      <c r="S647" s="6"/>
      <c r="T647" s="6"/>
      <c r="U647" s="6"/>
      <c r="V647" s="6"/>
      <c r="W647" s="6"/>
      <c r="X647" s="6"/>
      <c r="Y647" s="6"/>
      <c r="Z647" s="6"/>
    </row>
    <row r="648" spans="1:26" s="1043" customFormat="1" ht="15.75" customHeight="1">
      <c r="A648" s="1016"/>
      <c r="B648" s="1018" t="s">
        <v>473</v>
      </c>
      <c r="C648" s="1016"/>
      <c r="D648" s="1016"/>
      <c r="E648" s="1016"/>
      <c r="F648" s="1016"/>
      <c r="G648" s="1438">
        <f t="shared" ref="G648:N648" si="210">SUM(G646:G647)</f>
        <v>0</v>
      </c>
      <c r="H648" s="1438">
        <f t="shared" si="210"/>
        <v>0</v>
      </c>
      <c r="I648" s="1438">
        <f t="shared" si="210"/>
        <v>0</v>
      </c>
      <c r="J648" s="1438">
        <f t="shared" si="210"/>
        <v>0</v>
      </c>
      <c r="K648" s="1438">
        <f t="shared" si="210"/>
        <v>0</v>
      </c>
      <c r="L648" s="1438">
        <f t="shared" si="210"/>
        <v>0</v>
      </c>
      <c r="M648" s="1438">
        <f t="shared" si="210"/>
        <v>0</v>
      </c>
      <c r="N648" s="1438">
        <f t="shared" si="210"/>
        <v>0</v>
      </c>
      <c r="O648" s="1003"/>
      <c r="P648" s="1003"/>
      <c r="Q648" s="1003"/>
      <c r="R648" s="1003"/>
      <c r="S648" s="1003"/>
      <c r="T648" s="1003"/>
      <c r="U648" s="1003"/>
      <c r="V648" s="1003"/>
      <c r="W648" s="1003"/>
      <c r="X648" s="1003"/>
      <c r="Y648" s="1003"/>
      <c r="Z648" s="1003"/>
    </row>
    <row r="649" spans="1:26" s="1043" customFormat="1" ht="15.75" customHeight="1">
      <c r="A649" s="1003"/>
      <c r="B649" s="1003"/>
      <c r="C649" s="1003"/>
      <c r="D649" s="1003"/>
      <c r="E649" s="1003"/>
      <c r="F649" s="1003"/>
      <c r="G649" s="1413"/>
      <c r="H649" s="1413"/>
      <c r="I649" s="1437"/>
      <c r="J649" s="1413"/>
      <c r="K649" s="1413"/>
      <c r="L649" s="1413"/>
      <c r="M649" s="1437"/>
      <c r="N649" s="1413"/>
      <c r="O649" s="1003"/>
      <c r="P649" s="1003"/>
      <c r="Q649" s="1003"/>
      <c r="R649" s="1003"/>
      <c r="S649" s="1003"/>
      <c r="T649" s="1003"/>
      <c r="U649" s="1003"/>
      <c r="V649" s="1003"/>
      <c r="W649" s="1003"/>
      <c r="X649" s="1003"/>
      <c r="Y649" s="1003"/>
      <c r="Z649" s="1003"/>
    </row>
    <row r="650" spans="1:26" ht="15.75" customHeight="1">
      <c r="A650" s="32"/>
      <c r="B650" s="32" t="s">
        <v>183</v>
      </c>
      <c r="C650" s="32" t="s">
        <v>474</v>
      </c>
      <c r="D650" s="32"/>
      <c r="E650" s="32"/>
      <c r="F650" s="1006"/>
      <c r="G650" s="1495"/>
      <c r="H650" s="1403"/>
      <c r="I650" s="1404">
        <f t="shared" ref="I650:I659" si="211">G650+H650</f>
        <v>0</v>
      </c>
      <c r="J650" s="1403"/>
      <c r="K650" s="1403"/>
      <c r="L650" s="1403"/>
      <c r="M650" s="1404">
        <f t="shared" ref="M650:M658" si="212">K650+L650</f>
        <v>0</v>
      </c>
      <c r="N650" s="1403"/>
      <c r="O650" s="1"/>
      <c r="P650" s="1"/>
      <c r="Q650" s="1"/>
      <c r="R650" s="1"/>
      <c r="S650" s="1"/>
      <c r="T650" s="1"/>
      <c r="U650" s="1"/>
      <c r="V650" s="1"/>
      <c r="W650" s="1"/>
      <c r="X650" s="1"/>
      <c r="Y650" s="1"/>
      <c r="Z650" s="1"/>
    </row>
    <row r="651" spans="1:26" s="920" customFormat="1" ht="15.75" customHeight="1">
      <c r="A651" s="918"/>
      <c r="B651" s="32" t="s">
        <v>183</v>
      </c>
      <c r="C651" s="32" t="s">
        <v>475</v>
      </c>
      <c r="D651" s="918"/>
      <c r="E651" s="918"/>
      <c r="F651" s="1007"/>
      <c r="G651" s="1496"/>
      <c r="H651" s="1405"/>
      <c r="I651" s="1404">
        <f t="shared" si="211"/>
        <v>0</v>
      </c>
      <c r="J651" s="1405"/>
      <c r="K651" s="1405"/>
      <c r="L651" s="1405"/>
      <c r="M651" s="1404">
        <f t="shared" si="212"/>
        <v>0</v>
      </c>
      <c r="N651" s="1405"/>
      <c r="O651" s="1"/>
      <c r="P651" s="1"/>
      <c r="Q651" s="1"/>
      <c r="R651" s="1"/>
      <c r="S651" s="1"/>
      <c r="T651" s="1"/>
      <c r="U651" s="1"/>
      <c r="V651" s="1"/>
      <c r="W651" s="1"/>
      <c r="X651" s="1"/>
      <c r="Y651" s="1"/>
      <c r="Z651" s="1"/>
    </row>
    <row r="652" spans="1:26" s="920" customFormat="1" ht="15.75" customHeight="1">
      <c r="A652" s="918"/>
      <c r="B652" s="32" t="s">
        <v>183</v>
      </c>
      <c r="C652" s="976" t="s">
        <v>318</v>
      </c>
      <c r="D652" s="918"/>
      <c r="E652" s="918"/>
      <c r="F652" s="1007"/>
      <c r="G652" s="1496"/>
      <c r="H652" s="1405"/>
      <c r="I652" s="1404">
        <f t="shared" si="211"/>
        <v>0</v>
      </c>
      <c r="J652" s="1405"/>
      <c r="K652" s="1405"/>
      <c r="L652" s="1405"/>
      <c r="M652" s="1404">
        <f t="shared" si="212"/>
        <v>0</v>
      </c>
      <c r="N652" s="1405"/>
      <c r="O652" s="1"/>
      <c r="P652" s="1"/>
      <c r="Q652" s="1"/>
      <c r="R652" s="1"/>
      <c r="S652" s="1" t="s">
        <v>476</v>
      </c>
      <c r="T652" s="1"/>
      <c r="U652" s="1"/>
      <c r="V652" s="1"/>
      <c r="W652" s="1"/>
      <c r="X652" s="1"/>
      <c r="Y652" s="1"/>
      <c r="Z652" s="1"/>
    </row>
    <row r="653" spans="1:26" s="920" customFormat="1" ht="15.75" customHeight="1">
      <c r="A653" s="918"/>
      <c r="B653" s="32" t="s">
        <v>183</v>
      </c>
      <c r="C653" s="976" t="s">
        <v>318</v>
      </c>
      <c r="D653" s="918"/>
      <c r="E653" s="918"/>
      <c r="F653" s="1007"/>
      <c r="G653" s="1496"/>
      <c r="H653" s="1405"/>
      <c r="I653" s="1404">
        <f t="shared" si="211"/>
        <v>0</v>
      </c>
      <c r="J653" s="1405"/>
      <c r="K653" s="1405"/>
      <c r="L653" s="1405"/>
      <c r="M653" s="1404">
        <f t="shared" si="212"/>
        <v>0</v>
      </c>
      <c r="N653" s="1405"/>
      <c r="O653" s="1"/>
      <c r="P653" s="1"/>
      <c r="Q653" s="1"/>
      <c r="R653" s="1"/>
      <c r="S653" s="1"/>
      <c r="T653" s="1"/>
      <c r="U653" s="1"/>
      <c r="V653" s="1"/>
      <c r="W653" s="1"/>
      <c r="X653" s="1"/>
      <c r="Y653" s="1"/>
      <c r="Z653" s="1"/>
    </row>
    <row r="654" spans="1:26" s="920" customFormat="1" ht="15.75" customHeight="1">
      <c r="A654" s="918"/>
      <c r="B654" s="32" t="s">
        <v>183</v>
      </c>
      <c r="C654" s="976" t="s">
        <v>318</v>
      </c>
      <c r="D654" s="918"/>
      <c r="E654" s="918"/>
      <c r="F654" s="1007"/>
      <c r="G654" s="1496"/>
      <c r="H654" s="1405"/>
      <c r="I654" s="1404">
        <f t="shared" si="211"/>
        <v>0</v>
      </c>
      <c r="J654" s="1405"/>
      <c r="K654" s="1405"/>
      <c r="L654" s="1405"/>
      <c r="M654" s="1404">
        <f t="shared" si="212"/>
        <v>0</v>
      </c>
      <c r="N654" s="1405"/>
      <c r="O654" s="1"/>
      <c r="P654" s="1"/>
      <c r="Q654" s="1"/>
      <c r="R654" s="1"/>
      <c r="S654" s="1"/>
      <c r="T654" s="1"/>
      <c r="U654" s="1"/>
      <c r="V654" s="1"/>
      <c r="W654" s="1"/>
      <c r="X654" s="1"/>
      <c r="Y654" s="1"/>
      <c r="Z654" s="1"/>
    </row>
    <row r="655" spans="1:26" s="920" customFormat="1" ht="15.75" customHeight="1">
      <c r="A655" s="918"/>
      <c r="B655" s="32" t="s">
        <v>183</v>
      </c>
      <c r="C655" s="973" t="s">
        <v>318</v>
      </c>
      <c r="D655" s="918"/>
      <c r="E655" s="918"/>
      <c r="F655" s="1007"/>
      <c r="G655" s="1496"/>
      <c r="H655" s="1405"/>
      <c r="I655" s="1404">
        <f t="shared" si="211"/>
        <v>0</v>
      </c>
      <c r="J655" s="1405"/>
      <c r="K655" s="1405"/>
      <c r="L655" s="1405"/>
      <c r="M655" s="1404">
        <f t="shared" si="212"/>
        <v>0</v>
      </c>
      <c r="N655" s="1405"/>
      <c r="O655" s="1"/>
      <c r="P655" s="1"/>
      <c r="Q655" s="1"/>
      <c r="R655" s="1"/>
      <c r="S655" s="1"/>
      <c r="T655" s="1"/>
      <c r="U655" s="1"/>
      <c r="V655" s="1"/>
      <c r="W655" s="1"/>
      <c r="X655" s="1"/>
      <c r="Y655" s="1"/>
      <c r="Z655" s="1"/>
    </row>
    <row r="656" spans="1:26" ht="15.75" customHeight="1">
      <c r="A656" s="32"/>
      <c r="B656" s="32" t="s">
        <v>183</v>
      </c>
      <c r="C656" s="973" t="s">
        <v>318</v>
      </c>
      <c r="D656" s="32"/>
      <c r="E656" s="32"/>
      <c r="F656" s="1006"/>
      <c r="G656" s="1403"/>
      <c r="H656" s="1403"/>
      <c r="I656" s="1404">
        <f t="shared" si="211"/>
        <v>0</v>
      </c>
      <c r="J656" s="1403"/>
      <c r="K656" s="1403"/>
      <c r="L656" s="1403"/>
      <c r="M656" s="1404">
        <f t="shared" si="212"/>
        <v>0</v>
      </c>
      <c r="N656" s="1403"/>
      <c r="O656" s="1"/>
      <c r="P656" s="1"/>
      <c r="Q656" s="1"/>
      <c r="R656" s="1"/>
      <c r="S656" s="1"/>
      <c r="T656" s="1"/>
      <c r="U656" s="1"/>
      <c r="V656" s="1"/>
      <c r="W656" s="1"/>
      <c r="X656" s="1"/>
      <c r="Y656" s="1"/>
      <c r="Z656" s="1"/>
    </row>
    <row r="657" spans="1:26" ht="15.75" customHeight="1">
      <c r="A657" s="32"/>
      <c r="B657" s="32" t="s">
        <v>183</v>
      </c>
      <c r="C657" s="973" t="s">
        <v>318</v>
      </c>
      <c r="D657" s="32"/>
      <c r="E657" s="32"/>
      <c r="F657" s="1006"/>
      <c r="G657" s="1403"/>
      <c r="H657" s="1403"/>
      <c r="I657" s="1404">
        <f t="shared" si="211"/>
        <v>0</v>
      </c>
      <c r="J657" s="1403"/>
      <c r="K657" s="1403"/>
      <c r="L657" s="1403"/>
      <c r="M657" s="1404">
        <f t="shared" si="212"/>
        <v>0</v>
      </c>
      <c r="N657" s="1403"/>
      <c r="O657" s="1"/>
      <c r="P657" s="1"/>
      <c r="Q657" s="1"/>
      <c r="R657" s="1"/>
      <c r="S657" s="1"/>
      <c r="T657" s="1"/>
      <c r="U657" s="1"/>
      <c r="V657" s="1"/>
      <c r="W657" s="1"/>
      <c r="X657" s="1"/>
      <c r="Y657" s="1"/>
      <c r="Z657" s="1"/>
    </row>
    <row r="658" spans="1:26" ht="15.75" customHeight="1">
      <c r="A658" s="32"/>
      <c r="B658" s="32" t="s">
        <v>183</v>
      </c>
      <c r="C658" s="32" t="s">
        <v>477</v>
      </c>
      <c r="D658" s="32"/>
      <c r="E658" s="32"/>
      <c r="F658" s="1006"/>
      <c r="G658" s="1403"/>
      <c r="H658" s="1403"/>
      <c r="I658" s="1404">
        <f t="shared" si="211"/>
        <v>0</v>
      </c>
      <c r="J658" s="1403"/>
      <c r="K658" s="1403"/>
      <c r="L658" s="1403"/>
      <c r="M658" s="1404">
        <f t="shared" si="212"/>
        <v>0</v>
      </c>
      <c r="N658" s="1403"/>
      <c r="O658" s="1"/>
      <c r="P658" s="1"/>
      <c r="Q658" s="1"/>
      <c r="R658" s="1"/>
      <c r="S658" s="1"/>
      <c r="T658" s="1"/>
      <c r="U658" s="1"/>
      <c r="V658" s="1"/>
      <c r="W658" s="1"/>
      <c r="X658" s="1"/>
      <c r="Y658" s="1"/>
      <c r="Z658" s="1"/>
    </row>
    <row r="659" spans="1:26" ht="15.75" customHeight="1">
      <c r="A659" s="32"/>
      <c r="B659" s="32" t="s">
        <v>183</v>
      </c>
      <c r="C659" s="32" t="s">
        <v>478</v>
      </c>
      <c r="D659" s="32"/>
      <c r="E659" s="32"/>
      <c r="F659" s="1006"/>
      <c r="G659" s="1493"/>
      <c r="H659" s="1493"/>
      <c r="I659" s="1494">
        <f t="shared" si="211"/>
        <v>0</v>
      </c>
      <c r="J659" s="1493"/>
      <c r="K659" s="1493"/>
      <c r="L659" s="1493"/>
      <c r="M659" s="1494">
        <f>K659+L659</f>
        <v>0</v>
      </c>
      <c r="N659" s="1493"/>
      <c r="O659" s="1"/>
      <c r="P659" s="1"/>
      <c r="Q659" s="1"/>
      <c r="R659" s="1"/>
      <c r="S659" s="1"/>
      <c r="T659" s="1"/>
      <c r="U659" s="1"/>
      <c r="V659" s="1"/>
      <c r="W659" s="1"/>
      <c r="X659" s="1"/>
      <c r="Y659" s="1"/>
      <c r="Z659" s="1"/>
    </row>
    <row r="660" spans="1:26" s="1043" customFormat="1" ht="15.75" customHeight="1">
      <c r="A660" s="1016"/>
      <c r="B660" s="1018" t="s">
        <v>479</v>
      </c>
      <c r="C660" s="1016"/>
      <c r="D660" s="1016"/>
      <c r="E660" s="1016"/>
      <c r="F660" s="1016"/>
      <c r="G660" s="1432">
        <f t="shared" ref="G660:N660" si="213">SUM(G650:G659)</f>
        <v>0</v>
      </c>
      <c r="H660" s="1432">
        <f t="shared" si="213"/>
        <v>0</v>
      </c>
      <c r="I660" s="1432">
        <f>SUM(I650:I659)</f>
        <v>0</v>
      </c>
      <c r="J660" s="1432">
        <f t="shared" si="213"/>
        <v>0</v>
      </c>
      <c r="K660" s="1432">
        <f t="shared" si="213"/>
        <v>0</v>
      </c>
      <c r="L660" s="1432">
        <f t="shared" si="213"/>
        <v>0</v>
      </c>
      <c r="M660" s="1432">
        <f>SUM(M650:M659)</f>
        <v>0</v>
      </c>
      <c r="N660" s="1432">
        <f t="shared" si="213"/>
        <v>0</v>
      </c>
      <c r="O660" s="1003"/>
      <c r="P660" s="1003"/>
      <c r="Q660" s="1003"/>
      <c r="R660" s="1003"/>
      <c r="S660" s="1003"/>
      <c r="T660" s="1003"/>
      <c r="U660" s="1003"/>
      <c r="V660" s="1003"/>
      <c r="W660" s="1003"/>
      <c r="X660" s="1003"/>
      <c r="Y660" s="1003"/>
      <c r="Z660" s="1003"/>
    </row>
    <row r="661" spans="1:26" s="1043" customFormat="1" ht="15.75" customHeight="1">
      <c r="A661" s="1003"/>
      <c r="B661" s="1003"/>
      <c r="C661" s="1003"/>
      <c r="D661" s="1003"/>
      <c r="E661" s="1003"/>
      <c r="F661" s="1003"/>
      <c r="G661" s="1413"/>
      <c r="H661" s="1413"/>
      <c r="I661" s="1437"/>
      <c r="J661" s="1413"/>
      <c r="K661" s="1413"/>
      <c r="L661" s="1413"/>
      <c r="M661" s="1437"/>
      <c r="N661" s="1413"/>
      <c r="O661" s="1003"/>
      <c r="P661" s="1003"/>
      <c r="Q661" s="1003"/>
      <c r="R661" s="1003"/>
      <c r="S661" s="1003"/>
      <c r="T661" s="1003"/>
      <c r="U661" s="1003"/>
      <c r="V661" s="1003"/>
      <c r="W661" s="1003"/>
      <c r="X661" s="1003"/>
      <c r="Y661" s="1003"/>
      <c r="Z661" s="1003"/>
    </row>
    <row r="662" spans="1:26" ht="15.75" customHeight="1">
      <c r="A662" s="40"/>
      <c r="B662" s="40" t="s">
        <v>480</v>
      </c>
      <c r="C662" s="40" t="s">
        <v>474</v>
      </c>
      <c r="D662" s="40"/>
      <c r="E662" s="40"/>
      <c r="F662" s="1015"/>
      <c r="G662" s="1497"/>
      <c r="H662" s="1427"/>
      <c r="I662" s="1485">
        <f t="shared" ref="I662:I669" si="214">G662+H662</f>
        <v>0</v>
      </c>
      <c r="J662" s="1427"/>
      <c r="K662" s="1427"/>
      <c r="L662" s="1427"/>
      <c r="M662" s="1485">
        <f t="shared" ref="M662:M669" si="215">K662+L662</f>
        <v>0</v>
      </c>
      <c r="N662" s="1427"/>
      <c r="O662" s="1"/>
      <c r="P662" s="1"/>
      <c r="Q662" s="1"/>
      <c r="R662" s="1"/>
      <c r="S662" s="1"/>
      <c r="T662" s="1"/>
      <c r="U662" s="1"/>
      <c r="V662" s="1"/>
      <c r="W662" s="1"/>
      <c r="X662" s="1"/>
      <c r="Y662" s="1"/>
      <c r="Z662" s="1"/>
    </row>
    <row r="663" spans="1:26" ht="15.75" customHeight="1">
      <c r="A663" s="40"/>
      <c r="B663" s="40" t="s">
        <v>480</v>
      </c>
      <c r="C663" s="40" t="s">
        <v>475</v>
      </c>
      <c r="D663" s="40"/>
      <c r="E663" s="40"/>
      <c r="F663" s="1015"/>
      <c r="G663" s="1427"/>
      <c r="H663" s="1427"/>
      <c r="I663" s="1485">
        <f t="shared" si="214"/>
        <v>0</v>
      </c>
      <c r="J663" s="1427"/>
      <c r="K663" s="1427"/>
      <c r="L663" s="1427"/>
      <c r="M663" s="1485">
        <f t="shared" si="215"/>
        <v>0</v>
      </c>
      <c r="N663" s="1427"/>
      <c r="O663" s="1"/>
      <c r="P663" s="1"/>
      <c r="Q663" s="1"/>
      <c r="R663" s="1"/>
      <c r="S663" s="1"/>
      <c r="T663" s="1"/>
      <c r="U663" s="1"/>
      <c r="V663" s="1"/>
      <c r="W663" s="1"/>
      <c r="X663" s="1"/>
      <c r="Y663" s="1"/>
      <c r="Z663" s="1"/>
    </row>
    <row r="664" spans="1:26" s="920" customFormat="1" ht="15.75" customHeight="1">
      <c r="A664" s="871"/>
      <c r="B664" s="40" t="s">
        <v>480</v>
      </c>
      <c r="C664" s="976" t="s">
        <v>318</v>
      </c>
      <c r="D664" s="871"/>
      <c r="E664" s="871"/>
      <c r="F664" s="1035"/>
      <c r="G664" s="1486"/>
      <c r="H664" s="1486"/>
      <c r="I664" s="1485">
        <f t="shared" si="214"/>
        <v>0</v>
      </c>
      <c r="J664" s="1486"/>
      <c r="K664" s="1486"/>
      <c r="L664" s="1486"/>
      <c r="M664" s="1485">
        <f t="shared" si="215"/>
        <v>0</v>
      </c>
      <c r="N664" s="1486"/>
      <c r="O664" s="1"/>
      <c r="P664" s="1"/>
      <c r="Q664" s="1"/>
      <c r="R664" s="1"/>
      <c r="S664" s="1"/>
      <c r="T664" s="1"/>
      <c r="U664" s="1"/>
      <c r="V664" s="1"/>
      <c r="W664" s="1"/>
      <c r="X664" s="1"/>
      <c r="Y664" s="1"/>
      <c r="Z664" s="1"/>
    </row>
    <row r="665" spans="1:26" s="920" customFormat="1" ht="15.75" customHeight="1">
      <c r="A665" s="871"/>
      <c r="B665" s="40" t="s">
        <v>480</v>
      </c>
      <c r="C665" s="976" t="s">
        <v>318</v>
      </c>
      <c r="D665" s="871"/>
      <c r="E665" s="871"/>
      <c r="F665" s="1035"/>
      <c r="G665" s="1486"/>
      <c r="H665" s="1486"/>
      <c r="I665" s="1485">
        <f t="shared" si="214"/>
        <v>0</v>
      </c>
      <c r="J665" s="1486"/>
      <c r="K665" s="1486"/>
      <c r="L665" s="1486"/>
      <c r="M665" s="1485">
        <f t="shared" si="215"/>
        <v>0</v>
      </c>
      <c r="N665" s="1486"/>
      <c r="O665" s="1"/>
      <c r="P665" s="1"/>
      <c r="Q665" s="1"/>
      <c r="R665" s="1"/>
      <c r="S665" s="1"/>
      <c r="T665" s="1"/>
      <c r="U665" s="1"/>
      <c r="V665" s="1"/>
      <c r="W665" s="1"/>
      <c r="X665" s="1"/>
      <c r="Y665" s="1"/>
      <c r="Z665" s="1"/>
    </row>
    <row r="666" spans="1:26" s="920" customFormat="1" ht="15.75" customHeight="1">
      <c r="A666" s="871"/>
      <c r="B666" s="40" t="s">
        <v>480</v>
      </c>
      <c r="C666" s="976" t="s">
        <v>318</v>
      </c>
      <c r="D666" s="871"/>
      <c r="E666" s="871"/>
      <c r="F666" s="1035"/>
      <c r="G666" s="1486"/>
      <c r="H666" s="1486"/>
      <c r="I666" s="1485">
        <f t="shared" si="214"/>
        <v>0</v>
      </c>
      <c r="J666" s="1486"/>
      <c r="K666" s="1486"/>
      <c r="L666" s="1486"/>
      <c r="M666" s="1485">
        <f t="shared" si="215"/>
        <v>0</v>
      </c>
      <c r="N666" s="1486"/>
      <c r="O666" s="1"/>
      <c r="P666" s="1"/>
      <c r="Q666" s="1"/>
      <c r="R666" s="1"/>
      <c r="S666" s="1"/>
      <c r="T666" s="1"/>
      <c r="U666" s="1"/>
      <c r="V666" s="1"/>
      <c r="W666" s="1"/>
      <c r="X666" s="1"/>
      <c r="Y666" s="1"/>
      <c r="Z666" s="1"/>
    </row>
    <row r="667" spans="1:26" s="920" customFormat="1" ht="15.75" customHeight="1">
      <c r="A667" s="871"/>
      <c r="B667" s="40" t="s">
        <v>480</v>
      </c>
      <c r="C667" s="976" t="s">
        <v>318</v>
      </c>
      <c r="D667" s="871"/>
      <c r="E667" s="871"/>
      <c r="F667" s="1035"/>
      <c r="G667" s="1486"/>
      <c r="H667" s="1486"/>
      <c r="I667" s="1485">
        <f t="shared" si="214"/>
        <v>0</v>
      </c>
      <c r="J667" s="1486"/>
      <c r="K667" s="1486"/>
      <c r="L667" s="1486"/>
      <c r="M667" s="1485">
        <f t="shared" si="215"/>
        <v>0</v>
      </c>
      <c r="N667" s="1486"/>
      <c r="O667" s="1"/>
      <c r="P667" s="1"/>
      <c r="Q667" s="1"/>
      <c r="R667" s="1"/>
      <c r="S667" s="1"/>
      <c r="T667" s="1"/>
      <c r="U667" s="1"/>
      <c r="V667" s="1"/>
      <c r="W667" s="1"/>
      <c r="X667" s="1"/>
      <c r="Y667" s="1"/>
      <c r="Z667" s="1"/>
    </row>
    <row r="668" spans="1:26" s="920" customFormat="1" ht="15.75" customHeight="1">
      <c r="A668" s="871"/>
      <c r="B668" s="40" t="s">
        <v>480</v>
      </c>
      <c r="C668" s="976" t="s">
        <v>318</v>
      </c>
      <c r="D668" s="871"/>
      <c r="E668" s="871"/>
      <c r="F668" s="1035"/>
      <c r="G668" s="1486"/>
      <c r="H668" s="1486"/>
      <c r="I668" s="1485">
        <f t="shared" si="214"/>
        <v>0</v>
      </c>
      <c r="J668" s="1486"/>
      <c r="K668" s="1486"/>
      <c r="L668" s="1486"/>
      <c r="M668" s="1485">
        <f t="shared" si="215"/>
        <v>0</v>
      </c>
      <c r="N668" s="1486"/>
      <c r="O668" s="1"/>
      <c r="P668" s="1"/>
      <c r="Q668" s="1"/>
      <c r="R668" s="1"/>
      <c r="S668" s="1"/>
      <c r="T668" s="1"/>
      <c r="U668" s="1"/>
      <c r="V668" s="1"/>
      <c r="W668" s="1"/>
      <c r="X668" s="1"/>
      <c r="Y668" s="1"/>
      <c r="Z668" s="1"/>
    </row>
    <row r="669" spans="1:26" ht="15.75" customHeight="1">
      <c r="A669" s="40"/>
      <c r="B669" s="40" t="s">
        <v>480</v>
      </c>
      <c r="C669" s="976" t="s">
        <v>318</v>
      </c>
      <c r="D669" s="40"/>
      <c r="E669" s="40"/>
      <c r="F669" s="1015"/>
      <c r="G669" s="1411"/>
      <c r="H669" s="1411"/>
      <c r="I669" s="1410">
        <f t="shared" si="214"/>
        <v>0</v>
      </c>
      <c r="J669" s="1411"/>
      <c r="K669" s="1411"/>
      <c r="L669" s="1411"/>
      <c r="M669" s="1410">
        <f t="shared" si="215"/>
        <v>0</v>
      </c>
      <c r="N669" s="1411"/>
      <c r="O669" s="1"/>
      <c r="P669" s="1"/>
      <c r="Q669" s="1"/>
      <c r="R669" s="1"/>
      <c r="S669" s="1"/>
      <c r="T669" s="1"/>
      <c r="U669" s="1"/>
      <c r="V669" s="1"/>
      <c r="W669" s="1"/>
      <c r="X669" s="1"/>
      <c r="Y669" s="1"/>
      <c r="Z669" s="1"/>
    </row>
    <row r="670" spans="1:26" s="1043" customFormat="1" ht="15.75" customHeight="1">
      <c r="A670" s="1016"/>
      <c r="B670" s="1018" t="s">
        <v>481</v>
      </c>
      <c r="C670" s="1016"/>
      <c r="D670" s="1016"/>
      <c r="E670" s="1016"/>
      <c r="F670" s="1016"/>
      <c r="G670" s="1432">
        <f t="shared" ref="G670:N670" si="216">SUM(G662:G669)</f>
        <v>0</v>
      </c>
      <c r="H670" s="1432">
        <f t="shared" si="216"/>
        <v>0</v>
      </c>
      <c r="I670" s="1432">
        <f t="shared" si="216"/>
        <v>0</v>
      </c>
      <c r="J670" s="1432">
        <f t="shared" si="216"/>
        <v>0</v>
      </c>
      <c r="K670" s="1432">
        <f t="shared" si="216"/>
        <v>0</v>
      </c>
      <c r="L670" s="1432">
        <f t="shared" si="216"/>
        <v>0</v>
      </c>
      <c r="M670" s="1432">
        <f t="shared" si="216"/>
        <v>0</v>
      </c>
      <c r="N670" s="1432">
        <f t="shared" si="216"/>
        <v>0</v>
      </c>
      <c r="O670" s="1003"/>
      <c r="P670" s="1003"/>
      <c r="Q670" s="1003"/>
      <c r="R670" s="1003"/>
      <c r="S670" s="1003"/>
      <c r="T670" s="1003"/>
      <c r="U670" s="1003"/>
      <c r="V670" s="1003"/>
      <c r="W670" s="1003"/>
      <c r="X670" s="1003"/>
      <c r="Y670" s="1003"/>
      <c r="Z670" s="1003"/>
    </row>
    <row r="671" spans="1:26" s="1043" customFormat="1" ht="15.75" customHeight="1">
      <c r="A671" s="1003"/>
      <c r="C671" s="1003"/>
      <c r="D671" s="1003"/>
      <c r="E671" s="1003"/>
      <c r="F671" s="1003"/>
      <c r="G671" s="1498"/>
      <c r="H671" s="1498"/>
      <c r="I671" s="1498"/>
      <c r="J671" s="1498"/>
      <c r="K671" s="1498"/>
      <c r="L671" s="1498"/>
      <c r="M671" s="1498"/>
      <c r="N671" s="1498"/>
      <c r="O671" s="1003"/>
      <c r="P671" s="1003"/>
      <c r="Q671" s="1003"/>
      <c r="R671" s="1003"/>
      <c r="S671" s="1003"/>
      <c r="T671" s="1003"/>
      <c r="U671" s="1003"/>
      <c r="V671" s="1003"/>
      <c r="W671" s="1003"/>
      <c r="X671" s="1003"/>
      <c r="Y671" s="1003"/>
      <c r="Z671" s="1003"/>
    </row>
    <row r="672" spans="1:26" s="1043" customFormat="1" ht="15.75" customHeight="1">
      <c r="A672" s="1016"/>
      <c r="B672" s="1018" t="s">
        <v>186</v>
      </c>
      <c r="C672" s="1018"/>
      <c r="D672" s="1018"/>
      <c r="E672" s="1018"/>
      <c r="F672" s="1016"/>
      <c r="G672" s="1499">
        <f>G37+G131+G170+G192+G196+G242+G248+G255+G261+G268+G275+G283+G374+G414+G438+G442+G450+G508+G511+G514+G523+G530+G580+G628+G634+G640+G644+G648+G660+G670</f>
        <v>0</v>
      </c>
      <c r="H672" s="1499">
        <f>H37+H131+H170+H192+H196+H242+H248+H255+H261+H268+H275+H283+H374+H414+H438+H442+H450+H508+H511+H514+H523+H530+H580+H628+H634+H640+H644+H648+H660+H670</f>
        <v>0</v>
      </c>
      <c r="I672" s="1499">
        <f>I37+I131+I170+I192+I196+I242+I248+I255+I261+I268+I275+I283+I374+I414+I438+I442+I450+I508+I511+I514+I523+I530+I580+I628+I634+I640+I644+I648+I660+I670</f>
        <v>0</v>
      </c>
      <c r="J672" s="1499"/>
      <c r="K672" s="1499">
        <f>K37+K131+K170+K192+K196+K242+K248+K255+K261+K268+K275+K283+K374+K414+K438+K442+K450+K508+K511+K514+K523+K530+K580+K628+K634+K640+K644+K648+K660+K670</f>
        <v>0</v>
      </c>
      <c r="L672" s="1499">
        <f>L37+L131+L170+L192+L196+L242+L248+L255+L261+L268+L275+L283+L374+L414+L438+L442+L450+L508+L511+L514+L523+L530+L580+L628+L634+L640+L644+L648+L660+L670</f>
        <v>0</v>
      </c>
      <c r="M672" s="1499">
        <f>M37+M131+M170+M192+M196+M242+M248+M255+M261+M268+M275+M283+M374+M414+M438+M442+M450+M508+M511+M514+M523+M530+M580+M628+M634+M640+M644+M648+M660+M670</f>
        <v>0</v>
      </c>
      <c r="N672" s="1499"/>
      <c r="O672" s="1003"/>
      <c r="P672" s="1003"/>
      <c r="Q672" s="1003"/>
      <c r="R672" s="1003"/>
      <c r="S672" s="1005"/>
      <c r="T672" s="1003"/>
      <c r="U672" s="1003"/>
      <c r="V672" s="1003"/>
      <c r="W672" s="1003"/>
      <c r="X672" s="1003"/>
      <c r="Y672" s="1003"/>
      <c r="Z672" s="1003"/>
    </row>
    <row r="673" spans="1:26" s="1043" customFormat="1" ht="15.75" customHeight="1">
      <c r="A673" s="1003"/>
      <c r="B673" s="1003"/>
      <c r="C673" s="1003"/>
      <c r="D673" s="1003"/>
      <c r="E673" s="1003"/>
      <c r="F673" s="1003"/>
      <c r="G673" s="1413"/>
      <c r="H673" s="1413"/>
      <c r="I673" s="1413"/>
      <c r="J673" s="1413"/>
      <c r="K673" s="1413"/>
      <c r="L673" s="1413"/>
      <c r="M673" s="1413"/>
      <c r="N673" s="1413"/>
      <c r="O673" s="1003"/>
      <c r="P673" s="1003"/>
      <c r="Q673" s="1003"/>
      <c r="R673" s="1003"/>
      <c r="S673" s="1003"/>
      <c r="T673" s="1003"/>
      <c r="U673" s="1003"/>
      <c r="V673" s="1003"/>
      <c r="W673" s="1003"/>
      <c r="X673" s="1003"/>
      <c r="Y673" s="1003"/>
      <c r="Z673" s="1003"/>
    </row>
    <row r="674" spans="1:26" s="1043" customFormat="1" ht="15.75" customHeight="1">
      <c r="A674" s="1015"/>
      <c r="B674" s="1074" t="s">
        <v>187</v>
      </c>
      <c r="C674" s="1074"/>
      <c r="D674" s="1074"/>
      <c r="E674" s="1074"/>
      <c r="F674" s="1015"/>
      <c r="G674" s="1485"/>
      <c r="H674" s="1485"/>
      <c r="I674" s="1485">
        <f t="shared" ref="I674:I684" si="217">SUM(G674:H674)</f>
        <v>0</v>
      </c>
      <c r="J674" s="1485"/>
      <c r="K674" s="1485"/>
      <c r="L674" s="1485"/>
      <c r="M674" s="1485">
        <f t="shared" ref="M674:M684" si="218">SUM(K674:L674)</f>
        <v>0</v>
      </c>
      <c r="N674" s="1485"/>
      <c r="O674" s="1003"/>
      <c r="P674" s="1003"/>
      <c r="Q674" s="1003"/>
      <c r="R674" s="1003"/>
      <c r="S674" s="1075"/>
      <c r="T674" s="1003"/>
      <c r="U674" s="1003"/>
      <c r="V674" s="1003"/>
      <c r="W674" s="1003"/>
      <c r="X674" s="1003"/>
      <c r="Y674" s="1003"/>
      <c r="Z674" s="1003"/>
    </row>
    <row r="675" spans="1:26" s="1043" customFormat="1" ht="15.75" customHeight="1">
      <c r="A675" s="1015"/>
      <c r="B675" s="1010" t="s">
        <v>188</v>
      </c>
      <c r="C675" s="1010"/>
      <c r="D675" s="1010"/>
      <c r="E675" s="1010"/>
      <c r="F675" s="1015"/>
      <c r="G675" s="1485"/>
      <c r="H675" s="1485"/>
      <c r="I675" s="1485">
        <f t="shared" si="217"/>
        <v>0</v>
      </c>
      <c r="J675" s="1485"/>
      <c r="K675" s="1485"/>
      <c r="L675" s="1485"/>
      <c r="M675" s="1485">
        <f t="shared" si="218"/>
        <v>0</v>
      </c>
      <c r="N675" s="1485"/>
      <c r="O675" s="1003"/>
      <c r="P675" s="1003"/>
      <c r="Q675" s="1003"/>
      <c r="R675" s="1003"/>
      <c r="S675" s="1005"/>
      <c r="T675" s="1003"/>
      <c r="U675" s="1003"/>
      <c r="V675" s="1003"/>
      <c r="W675" s="1003"/>
      <c r="X675" s="1003"/>
      <c r="Y675" s="1003"/>
      <c r="Z675" s="1003"/>
    </row>
    <row r="676" spans="1:26" ht="15.75" customHeight="1">
      <c r="A676" s="40"/>
      <c r="B676" s="40" t="s">
        <v>189</v>
      </c>
      <c r="C676" s="40" t="s">
        <v>482</v>
      </c>
      <c r="D676" s="40" t="s">
        <v>483</v>
      </c>
      <c r="E676" s="40"/>
      <c r="F676" s="1015"/>
      <c r="G676" s="1427"/>
      <c r="H676" s="1427"/>
      <c r="I676" s="1485">
        <f t="shared" si="217"/>
        <v>0</v>
      </c>
      <c r="J676" s="1427"/>
      <c r="K676" s="1427"/>
      <c r="L676" s="1427"/>
      <c r="M676" s="1485">
        <f t="shared" si="218"/>
        <v>0</v>
      </c>
      <c r="N676" s="1427"/>
      <c r="O676" s="1"/>
      <c r="P676" s="1"/>
      <c r="Q676" s="1"/>
      <c r="R676" s="1"/>
      <c r="S676" s="1"/>
      <c r="T676" s="1"/>
      <c r="U676" s="1"/>
      <c r="V676" s="1"/>
      <c r="W676" s="1"/>
      <c r="X676" s="1"/>
      <c r="Y676" s="1"/>
      <c r="Z676" s="1"/>
    </row>
    <row r="677" spans="1:26" s="920" customFormat="1" ht="15.75" customHeight="1">
      <c r="A677" s="871"/>
      <c r="B677" s="40" t="s">
        <v>189</v>
      </c>
      <c r="C677" s="40" t="s">
        <v>482</v>
      </c>
      <c r="D677" s="40" t="s">
        <v>484</v>
      </c>
      <c r="E677" s="871"/>
      <c r="F677" s="1035"/>
      <c r="G677" s="1486"/>
      <c r="H677" s="1486"/>
      <c r="I677" s="1485">
        <f t="shared" si="217"/>
        <v>0</v>
      </c>
      <c r="J677" s="1486"/>
      <c r="K677" s="1486"/>
      <c r="L677" s="1486"/>
      <c r="M677" s="1485">
        <f t="shared" si="218"/>
        <v>0</v>
      </c>
      <c r="N677" s="1486"/>
      <c r="O677" s="1"/>
      <c r="P677" s="1"/>
      <c r="Q677" s="1"/>
      <c r="R677" s="1"/>
      <c r="S677" s="1"/>
      <c r="T677" s="1"/>
      <c r="U677" s="1"/>
      <c r="V677" s="1"/>
      <c r="W677" s="1"/>
      <c r="X677" s="1"/>
      <c r="Y677" s="1"/>
      <c r="Z677" s="1"/>
    </row>
    <row r="678" spans="1:26" s="920" customFormat="1" ht="15.75" customHeight="1">
      <c r="A678" s="871"/>
      <c r="B678" s="40" t="s">
        <v>189</v>
      </c>
      <c r="C678" s="40" t="s">
        <v>482</v>
      </c>
      <c r="D678" s="40" t="s">
        <v>485</v>
      </c>
      <c r="E678" s="871"/>
      <c r="F678" s="1035"/>
      <c r="G678" s="1486"/>
      <c r="H678" s="1486"/>
      <c r="I678" s="1485">
        <f t="shared" si="217"/>
        <v>0</v>
      </c>
      <c r="J678" s="1486"/>
      <c r="K678" s="1486"/>
      <c r="L678" s="1486"/>
      <c r="M678" s="1485">
        <f t="shared" si="218"/>
        <v>0</v>
      </c>
      <c r="N678" s="1486"/>
      <c r="O678" s="1"/>
      <c r="P678" s="1"/>
      <c r="Q678" s="1"/>
      <c r="R678" s="1"/>
      <c r="S678" s="1" t="s">
        <v>486</v>
      </c>
      <c r="T678" s="1"/>
      <c r="U678" s="1"/>
      <c r="V678" s="1"/>
      <c r="W678" s="1"/>
      <c r="X678" s="1"/>
      <c r="Y678" s="1"/>
      <c r="Z678" s="1"/>
    </row>
    <row r="679" spans="1:26" s="920" customFormat="1" ht="15.75" customHeight="1">
      <c r="A679" s="871"/>
      <c r="B679" s="40" t="s">
        <v>189</v>
      </c>
      <c r="C679" s="40" t="s">
        <v>482</v>
      </c>
      <c r="D679" s="991" t="s">
        <v>318</v>
      </c>
      <c r="E679" s="871"/>
      <c r="F679" s="1035"/>
      <c r="G679" s="1486"/>
      <c r="H679" s="1486"/>
      <c r="I679" s="1485">
        <f t="shared" si="217"/>
        <v>0</v>
      </c>
      <c r="J679" s="1486"/>
      <c r="K679" s="1486"/>
      <c r="L679" s="1486"/>
      <c r="M679" s="1485">
        <f t="shared" si="218"/>
        <v>0</v>
      </c>
      <c r="N679" s="1486"/>
      <c r="O679" s="1"/>
      <c r="P679" s="1"/>
      <c r="Q679" s="1"/>
      <c r="R679" s="1"/>
      <c r="S679" s="1"/>
      <c r="T679" s="1"/>
      <c r="U679" s="1"/>
      <c r="V679" s="1"/>
      <c r="W679" s="1"/>
      <c r="X679" s="1"/>
      <c r="Y679" s="1"/>
      <c r="Z679" s="1"/>
    </row>
    <row r="680" spans="1:26" s="920" customFormat="1" ht="15.75" customHeight="1">
      <c r="A680" s="871"/>
      <c r="B680" s="40" t="s">
        <v>189</v>
      </c>
      <c r="C680" s="40" t="s">
        <v>482</v>
      </c>
      <c r="D680" s="991" t="s">
        <v>318</v>
      </c>
      <c r="E680" s="871"/>
      <c r="F680" s="1035"/>
      <c r="G680" s="1486"/>
      <c r="H680" s="1486"/>
      <c r="I680" s="1485">
        <f t="shared" si="217"/>
        <v>0</v>
      </c>
      <c r="J680" s="1486"/>
      <c r="K680" s="1486"/>
      <c r="L680" s="1486"/>
      <c r="M680" s="1485">
        <f t="shared" si="218"/>
        <v>0</v>
      </c>
      <c r="N680" s="1486"/>
      <c r="O680" s="1"/>
      <c r="P680" s="1"/>
      <c r="Q680" s="1"/>
      <c r="R680" s="1"/>
      <c r="S680" s="1"/>
      <c r="T680" s="1"/>
      <c r="U680" s="1"/>
      <c r="V680" s="1"/>
      <c r="W680" s="1"/>
      <c r="X680" s="1"/>
      <c r="Y680" s="1"/>
      <c r="Z680" s="1"/>
    </row>
    <row r="681" spans="1:26" s="920" customFormat="1" ht="15.75" customHeight="1">
      <c r="A681" s="871"/>
      <c r="B681" s="40" t="s">
        <v>189</v>
      </c>
      <c r="C681" s="40" t="s">
        <v>482</v>
      </c>
      <c r="D681" s="991" t="s">
        <v>318</v>
      </c>
      <c r="E681" s="871"/>
      <c r="F681" s="1035"/>
      <c r="G681" s="1486"/>
      <c r="H681" s="1486"/>
      <c r="I681" s="1485">
        <f t="shared" si="217"/>
        <v>0</v>
      </c>
      <c r="J681" s="1486"/>
      <c r="K681" s="1486"/>
      <c r="L681" s="1486"/>
      <c r="M681" s="1485">
        <f t="shared" si="218"/>
        <v>0</v>
      </c>
      <c r="N681" s="1486"/>
      <c r="O681" s="1"/>
      <c r="P681" s="1"/>
      <c r="Q681" s="1"/>
      <c r="R681" s="1"/>
      <c r="S681" s="1"/>
      <c r="T681" s="1"/>
      <c r="U681" s="1"/>
      <c r="V681" s="1"/>
      <c r="W681" s="1"/>
      <c r="X681" s="1"/>
      <c r="Y681" s="1"/>
      <c r="Z681" s="1"/>
    </row>
    <row r="682" spans="1:26" s="920" customFormat="1" ht="15.75" customHeight="1">
      <c r="A682" s="871"/>
      <c r="B682" s="40" t="s">
        <v>189</v>
      </c>
      <c r="C682" s="40" t="s">
        <v>482</v>
      </c>
      <c r="D682" s="991" t="s">
        <v>318</v>
      </c>
      <c r="E682" s="871"/>
      <c r="F682" s="1035"/>
      <c r="G682" s="1486"/>
      <c r="H682" s="1486"/>
      <c r="I682" s="1485">
        <f t="shared" si="217"/>
        <v>0</v>
      </c>
      <c r="J682" s="1486"/>
      <c r="K682" s="1486"/>
      <c r="L682" s="1486"/>
      <c r="M682" s="1485">
        <f t="shared" si="218"/>
        <v>0</v>
      </c>
      <c r="N682" s="1486"/>
      <c r="O682" s="1"/>
      <c r="P682" s="1"/>
      <c r="Q682" s="1"/>
      <c r="R682" s="1"/>
      <c r="S682" s="1"/>
      <c r="T682" s="1"/>
      <c r="U682" s="1"/>
      <c r="V682" s="1"/>
      <c r="W682" s="1"/>
      <c r="X682" s="1"/>
      <c r="Y682" s="1"/>
      <c r="Z682" s="1"/>
    </row>
    <row r="683" spans="1:26" ht="15.75" customHeight="1">
      <c r="A683" s="40"/>
      <c r="B683" s="40" t="s">
        <v>189</v>
      </c>
      <c r="C683" s="40" t="s">
        <v>482</v>
      </c>
      <c r="D683" s="991" t="s">
        <v>318</v>
      </c>
      <c r="E683" s="40"/>
      <c r="F683" s="1015"/>
      <c r="G683" s="1427"/>
      <c r="H683" s="1427"/>
      <c r="I683" s="1485">
        <f t="shared" si="217"/>
        <v>0</v>
      </c>
      <c r="J683" s="1427"/>
      <c r="K683" s="1427"/>
      <c r="L683" s="1427"/>
      <c r="M683" s="1485">
        <f t="shared" si="218"/>
        <v>0</v>
      </c>
      <c r="N683" s="1427"/>
      <c r="O683" s="1"/>
      <c r="P683" s="1"/>
      <c r="Q683" s="1"/>
      <c r="R683" s="1"/>
      <c r="S683" s="1"/>
      <c r="T683" s="1"/>
      <c r="U683" s="1"/>
      <c r="V683" s="1"/>
      <c r="W683" s="1"/>
      <c r="X683" s="1"/>
      <c r="Y683" s="1"/>
      <c r="Z683" s="1"/>
    </row>
    <row r="684" spans="1:26" ht="15.75" customHeight="1">
      <c r="A684" s="40"/>
      <c r="B684" s="40" t="s">
        <v>189</v>
      </c>
      <c r="C684" s="40" t="s">
        <v>482</v>
      </c>
      <c r="D684" s="991" t="s">
        <v>318</v>
      </c>
      <c r="E684" s="40"/>
      <c r="F684" s="1015"/>
      <c r="G684" s="1427"/>
      <c r="H684" s="1427"/>
      <c r="I684" s="1485">
        <f t="shared" si="217"/>
        <v>0</v>
      </c>
      <c r="J684" s="1427"/>
      <c r="K684" s="1427"/>
      <c r="L684" s="1427"/>
      <c r="M684" s="1485">
        <f t="shared" si="218"/>
        <v>0</v>
      </c>
      <c r="N684" s="1427"/>
      <c r="O684" s="1"/>
      <c r="P684" s="1"/>
      <c r="Q684" s="1"/>
      <c r="R684" s="1"/>
      <c r="S684" s="1"/>
      <c r="T684" s="1"/>
      <c r="U684" s="1"/>
      <c r="V684" s="1"/>
      <c r="W684" s="1"/>
      <c r="X684" s="1"/>
      <c r="Y684" s="1"/>
      <c r="Z684" s="1"/>
    </row>
    <row r="685" spans="1:26" s="1043" customFormat="1" ht="15.75" customHeight="1">
      <c r="A685" s="1010"/>
      <c r="B685" s="1010" t="s">
        <v>189</v>
      </c>
      <c r="C685" s="1010" t="s">
        <v>482</v>
      </c>
      <c r="D685" s="1010"/>
      <c r="E685" s="1010"/>
      <c r="F685" s="1010"/>
      <c r="G685" s="1487">
        <f t="shared" ref="G685:N685" si="219">SUM(G676:G684)</f>
        <v>0</v>
      </c>
      <c r="H685" s="1487">
        <f t="shared" si="219"/>
        <v>0</v>
      </c>
      <c r="I685" s="1487">
        <f>SUM(I676:I684)</f>
        <v>0</v>
      </c>
      <c r="J685" s="1487">
        <f t="shared" si="219"/>
        <v>0</v>
      </c>
      <c r="K685" s="1487">
        <f t="shared" si="219"/>
        <v>0</v>
      </c>
      <c r="L685" s="1487">
        <f t="shared" si="219"/>
        <v>0</v>
      </c>
      <c r="M685" s="1487">
        <f t="shared" si="219"/>
        <v>0</v>
      </c>
      <c r="N685" s="1487">
        <f t="shared" si="219"/>
        <v>0</v>
      </c>
      <c r="O685" s="1005"/>
      <c r="P685" s="1005"/>
      <c r="Q685" s="1005"/>
      <c r="R685" s="1005"/>
      <c r="S685" s="1005"/>
      <c r="T685" s="1005"/>
      <c r="U685" s="1005"/>
      <c r="V685" s="1005"/>
      <c r="W685" s="1005"/>
      <c r="X685" s="1005"/>
      <c r="Y685" s="1005"/>
      <c r="Z685" s="1005"/>
    </row>
    <row r="686" spans="1:26" ht="15.75" customHeight="1">
      <c r="A686" s="40"/>
      <c r="B686" s="40" t="s">
        <v>189</v>
      </c>
      <c r="C686" s="40" t="s">
        <v>487</v>
      </c>
      <c r="D686" s="40" t="s">
        <v>488</v>
      </c>
      <c r="E686" s="40"/>
      <c r="F686" s="1015"/>
      <c r="G686" s="1427"/>
      <c r="H686" s="1427"/>
      <c r="I686" s="1485">
        <f t="shared" ref="I686:I695" si="220">SUM(G686:H686)</f>
        <v>0</v>
      </c>
      <c r="J686" s="1427"/>
      <c r="K686" s="1427">
        <v>0</v>
      </c>
      <c r="L686" s="1427"/>
      <c r="M686" s="1485">
        <f t="shared" ref="M686:M695" si="221">SUM(K686:L686)</f>
        <v>0</v>
      </c>
      <c r="N686" s="1427"/>
      <c r="O686" s="1"/>
      <c r="P686" s="1"/>
      <c r="Q686" s="1"/>
      <c r="R686" s="1"/>
      <c r="S686" s="1" t="s">
        <v>489</v>
      </c>
      <c r="T686" s="1"/>
      <c r="U686" s="1"/>
      <c r="V686" s="1"/>
      <c r="W686" s="1"/>
      <c r="X686" s="1"/>
      <c r="Y686" s="1"/>
      <c r="Z686" s="1"/>
    </row>
    <row r="687" spans="1:26" s="920" customFormat="1" ht="15.75" customHeight="1">
      <c r="A687" s="871"/>
      <c r="B687" s="40" t="s">
        <v>189</v>
      </c>
      <c r="C687" s="40" t="s">
        <v>487</v>
      </c>
      <c r="D687" s="69" t="s">
        <v>490</v>
      </c>
      <c r="E687" s="871"/>
      <c r="F687" s="1035"/>
      <c r="G687" s="1486"/>
      <c r="H687" s="1486"/>
      <c r="I687" s="1485">
        <f t="shared" si="220"/>
        <v>0</v>
      </c>
      <c r="J687" s="1486"/>
      <c r="K687" s="1486"/>
      <c r="L687" s="1486"/>
      <c r="M687" s="1485">
        <f t="shared" si="221"/>
        <v>0</v>
      </c>
      <c r="N687" s="1486"/>
      <c r="O687" s="1"/>
      <c r="P687" s="1"/>
      <c r="Q687" s="1"/>
      <c r="R687" s="1"/>
      <c r="S687" s="1"/>
      <c r="T687" s="1"/>
      <c r="U687" s="1"/>
      <c r="V687" s="1"/>
      <c r="W687" s="1"/>
      <c r="X687" s="1"/>
      <c r="Y687" s="1"/>
      <c r="Z687" s="1"/>
    </row>
    <row r="688" spans="1:26" s="920" customFormat="1" ht="15.75" customHeight="1">
      <c r="A688" s="871"/>
      <c r="B688" s="40" t="s">
        <v>189</v>
      </c>
      <c r="C688" s="40" t="s">
        <v>487</v>
      </c>
      <c r="D688" s="40" t="s">
        <v>491</v>
      </c>
      <c r="E688" s="871"/>
      <c r="F688" s="1035"/>
      <c r="G688" s="1486"/>
      <c r="H688" s="1486"/>
      <c r="I688" s="1485">
        <f t="shared" si="220"/>
        <v>0</v>
      </c>
      <c r="J688" s="1486"/>
      <c r="K688" s="1486"/>
      <c r="L688" s="1486"/>
      <c r="M688" s="1485">
        <f t="shared" si="221"/>
        <v>0</v>
      </c>
      <c r="N688" s="1486"/>
      <c r="O688" s="1"/>
      <c r="P688" s="1"/>
      <c r="Q688" s="1"/>
      <c r="R688" s="1"/>
      <c r="S688" s="1"/>
      <c r="T688" s="1"/>
      <c r="U688" s="1"/>
      <c r="V688" s="1"/>
      <c r="W688" s="1"/>
      <c r="X688" s="1"/>
      <c r="Y688" s="1"/>
      <c r="Z688" s="1"/>
    </row>
    <row r="689" spans="1:26" s="920" customFormat="1" ht="15.75" customHeight="1">
      <c r="A689" s="871"/>
      <c r="B689" s="40" t="s">
        <v>189</v>
      </c>
      <c r="C689" s="40" t="s">
        <v>487</v>
      </c>
      <c r="D689" s="40" t="s">
        <v>492</v>
      </c>
      <c r="E689" s="871"/>
      <c r="F689" s="1035"/>
      <c r="G689" s="1486"/>
      <c r="H689" s="1486"/>
      <c r="I689" s="1485">
        <f t="shared" si="220"/>
        <v>0</v>
      </c>
      <c r="J689" s="1486"/>
      <c r="K689" s="1486"/>
      <c r="L689" s="1486"/>
      <c r="M689" s="1485">
        <f t="shared" si="221"/>
        <v>0</v>
      </c>
      <c r="N689" s="1486"/>
      <c r="O689" s="1"/>
      <c r="P689" s="1"/>
      <c r="Q689" s="1"/>
      <c r="R689" s="1"/>
      <c r="S689" s="1"/>
      <c r="T689" s="1"/>
      <c r="U689" s="1"/>
      <c r="V689" s="1"/>
      <c r="W689" s="1"/>
      <c r="X689" s="1"/>
      <c r="Y689" s="1"/>
      <c r="Z689" s="1"/>
    </row>
    <row r="690" spans="1:26" s="920" customFormat="1" ht="15.75" customHeight="1">
      <c r="A690" s="871"/>
      <c r="B690" s="40" t="s">
        <v>189</v>
      </c>
      <c r="C690" s="40" t="s">
        <v>487</v>
      </c>
      <c r="D690" s="976" t="s">
        <v>318</v>
      </c>
      <c r="E690" s="871"/>
      <c r="F690" s="1035"/>
      <c r="G690" s="1486"/>
      <c r="H690" s="1486"/>
      <c r="I690" s="1485">
        <f t="shared" si="220"/>
        <v>0</v>
      </c>
      <c r="J690" s="1486"/>
      <c r="K690" s="1486"/>
      <c r="L690" s="1486"/>
      <c r="M690" s="1485">
        <f t="shared" si="221"/>
        <v>0</v>
      </c>
      <c r="N690" s="1486"/>
      <c r="O690" s="1"/>
      <c r="P690" s="1"/>
      <c r="Q690" s="1"/>
      <c r="R690" s="1"/>
      <c r="S690" s="1"/>
      <c r="T690" s="1"/>
      <c r="U690" s="1"/>
      <c r="V690" s="1"/>
      <c r="W690" s="1"/>
      <c r="X690" s="1"/>
      <c r="Y690" s="1"/>
      <c r="Z690" s="1"/>
    </row>
    <row r="691" spans="1:26" ht="15.75" customHeight="1">
      <c r="A691" s="40"/>
      <c r="B691" s="40" t="s">
        <v>189</v>
      </c>
      <c r="C691" s="40" t="s">
        <v>487</v>
      </c>
      <c r="D691" s="976" t="s">
        <v>318</v>
      </c>
      <c r="E691" s="40"/>
      <c r="F691" s="1015"/>
      <c r="G691" s="1427"/>
      <c r="H691" s="1427"/>
      <c r="I691" s="1485">
        <f t="shared" si="220"/>
        <v>0</v>
      </c>
      <c r="J691" s="1427"/>
      <c r="K691" s="1427"/>
      <c r="L691" s="1427"/>
      <c r="M691" s="1485">
        <f t="shared" si="221"/>
        <v>0</v>
      </c>
      <c r="N691" s="1427"/>
      <c r="O691" s="1"/>
      <c r="P691" s="1"/>
      <c r="Q691" s="1"/>
      <c r="R691" s="1"/>
      <c r="S691" s="34"/>
      <c r="T691" s="1"/>
      <c r="U691" s="1"/>
      <c r="V691" s="1"/>
      <c r="W691" s="1"/>
      <c r="X691" s="1"/>
      <c r="Y691" s="1"/>
      <c r="Z691" s="1"/>
    </row>
    <row r="692" spans="1:26" ht="15.75" customHeight="1">
      <c r="A692" s="40"/>
      <c r="B692" s="40" t="s">
        <v>189</v>
      </c>
      <c r="C692" s="40" t="s">
        <v>487</v>
      </c>
      <c r="D692" s="976" t="s">
        <v>318</v>
      </c>
      <c r="E692" s="40"/>
      <c r="F692" s="1015"/>
      <c r="G692" s="1427"/>
      <c r="H692" s="1427"/>
      <c r="I692" s="1485">
        <f t="shared" si="220"/>
        <v>0</v>
      </c>
      <c r="J692" s="1427"/>
      <c r="K692" s="1427"/>
      <c r="L692" s="1427"/>
      <c r="M692" s="1485">
        <f t="shared" si="221"/>
        <v>0</v>
      </c>
      <c r="N692" s="1427"/>
      <c r="O692" s="1"/>
      <c r="P692" s="1"/>
      <c r="Q692" s="1"/>
      <c r="R692" s="1"/>
      <c r="S692" s="34"/>
      <c r="T692" s="1"/>
      <c r="U692" s="1"/>
      <c r="V692" s="1"/>
      <c r="W692" s="1"/>
      <c r="X692" s="1"/>
      <c r="Y692" s="1"/>
      <c r="Z692" s="1"/>
    </row>
    <row r="693" spans="1:26" ht="15.75" customHeight="1">
      <c r="A693" s="40"/>
      <c r="B693" s="40" t="s">
        <v>189</v>
      </c>
      <c r="C693" s="40" t="s">
        <v>487</v>
      </c>
      <c r="D693" s="976" t="s">
        <v>318</v>
      </c>
      <c r="E693" s="40"/>
      <c r="F693" s="1015"/>
      <c r="G693" s="1427"/>
      <c r="H693" s="1427"/>
      <c r="I693" s="1485">
        <f t="shared" si="220"/>
        <v>0</v>
      </c>
      <c r="J693" s="1427"/>
      <c r="K693" s="1427"/>
      <c r="L693" s="1427"/>
      <c r="M693" s="1485">
        <f t="shared" si="221"/>
        <v>0</v>
      </c>
      <c r="N693" s="1427"/>
      <c r="O693" s="1"/>
      <c r="P693" s="1"/>
      <c r="Q693" s="1"/>
      <c r="R693" s="1"/>
      <c r="S693" s="34"/>
      <c r="T693" s="1"/>
      <c r="U693" s="1"/>
      <c r="V693" s="1"/>
      <c r="W693" s="1"/>
      <c r="X693" s="1"/>
      <c r="Y693" s="1"/>
      <c r="Z693" s="1"/>
    </row>
    <row r="694" spans="1:26" s="920" customFormat="1" ht="15.75" customHeight="1">
      <c r="A694" s="871"/>
      <c r="B694" s="40" t="s">
        <v>189</v>
      </c>
      <c r="C694" s="40" t="s">
        <v>487</v>
      </c>
      <c r="D694" s="976" t="s">
        <v>318</v>
      </c>
      <c r="E694" s="871"/>
      <c r="F694" s="1035"/>
      <c r="G694" s="1486"/>
      <c r="H694" s="1486"/>
      <c r="I694" s="1485">
        <f t="shared" si="220"/>
        <v>0</v>
      </c>
      <c r="J694" s="1486"/>
      <c r="K694" s="1486"/>
      <c r="L694" s="1486"/>
      <c r="M694" s="1485">
        <f t="shared" si="221"/>
        <v>0</v>
      </c>
      <c r="N694" s="1486"/>
      <c r="O694" s="1"/>
      <c r="P694" s="1"/>
      <c r="Q694" s="1"/>
      <c r="R694" s="1"/>
      <c r="S694" s="842"/>
      <c r="T694" s="1"/>
      <c r="U694" s="1"/>
      <c r="V694" s="1"/>
      <c r="W694" s="1"/>
      <c r="X694" s="1"/>
      <c r="Y694" s="1"/>
      <c r="Z694" s="1"/>
    </row>
    <row r="695" spans="1:26" ht="15.75" customHeight="1">
      <c r="A695" s="40"/>
      <c r="B695" s="40" t="s">
        <v>189</v>
      </c>
      <c r="C695" s="40" t="s">
        <v>487</v>
      </c>
      <c r="D695" s="976" t="s">
        <v>318</v>
      </c>
      <c r="E695" s="40"/>
      <c r="F695" s="1015"/>
      <c r="G695" s="1427"/>
      <c r="H695" s="1427"/>
      <c r="I695" s="1485">
        <f t="shared" si="220"/>
        <v>0</v>
      </c>
      <c r="J695" s="1427"/>
      <c r="K695" s="1427"/>
      <c r="L695" s="1427"/>
      <c r="M695" s="1485">
        <f t="shared" si="221"/>
        <v>0</v>
      </c>
      <c r="N695" s="1427"/>
      <c r="O695" s="1"/>
      <c r="P695" s="1"/>
      <c r="Q695" s="1"/>
      <c r="R695" s="1"/>
      <c r="S695" s="34"/>
      <c r="T695" s="1"/>
      <c r="U695" s="1"/>
      <c r="V695" s="1"/>
      <c r="W695" s="1"/>
      <c r="X695" s="1"/>
      <c r="Y695" s="1"/>
      <c r="Z695" s="1"/>
    </row>
    <row r="696" spans="1:26" s="1043" customFormat="1" ht="15.75" customHeight="1">
      <c r="A696" s="1010"/>
      <c r="B696" s="1010" t="s">
        <v>189</v>
      </c>
      <c r="C696" s="1010" t="s">
        <v>487</v>
      </c>
      <c r="D696" s="1010"/>
      <c r="E696" s="1010"/>
      <c r="F696" s="1010"/>
      <c r="G696" s="1487">
        <f>SUM(G686:G695)</f>
        <v>0</v>
      </c>
      <c r="H696" s="1487">
        <f t="shared" ref="H696:N696" si="222">SUM(H686:H695)</f>
        <v>0</v>
      </c>
      <c r="I696" s="1487">
        <f>SUM(I686:I695)</f>
        <v>0</v>
      </c>
      <c r="J696" s="1487">
        <f t="shared" si="222"/>
        <v>0</v>
      </c>
      <c r="K696" s="1487">
        <f t="shared" si="222"/>
        <v>0</v>
      </c>
      <c r="L696" s="1487">
        <f t="shared" si="222"/>
        <v>0</v>
      </c>
      <c r="M696" s="1487">
        <f t="shared" si="222"/>
        <v>0</v>
      </c>
      <c r="N696" s="1487">
        <f t="shared" si="222"/>
        <v>0</v>
      </c>
      <c r="O696" s="1005"/>
      <c r="P696" s="1005"/>
      <c r="Q696" s="1005"/>
      <c r="R696" s="1005"/>
      <c r="S696" s="1005"/>
      <c r="T696" s="1005"/>
      <c r="U696" s="1005"/>
      <c r="V696" s="1005"/>
      <c r="W696" s="1005"/>
      <c r="X696" s="1005"/>
      <c r="Y696" s="1005"/>
      <c r="Z696" s="1005"/>
    </row>
    <row r="697" spans="1:26" ht="15.75" customHeight="1">
      <c r="A697" s="36"/>
      <c r="B697" s="36" t="s">
        <v>189</v>
      </c>
      <c r="C697" s="36" t="s">
        <v>493</v>
      </c>
      <c r="D697" s="36"/>
      <c r="E697" s="36"/>
      <c r="F697" s="1010"/>
      <c r="G697" s="1427"/>
      <c r="H697" s="1427"/>
      <c r="I697" s="1485">
        <f t="shared" ref="I697:I698" si="223">SUM(G697:H697)</f>
        <v>0</v>
      </c>
      <c r="J697" s="1427"/>
      <c r="K697" s="1427"/>
      <c r="L697" s="1427"/>
      <c r="M697" s="1485">
        <f t="shared" ref="M697:M699" si="224">SUM(K697:L697)</f>
        <v>0</v>
      </c>
      <c r="N697" s="1427"/>
      <c r="O697" s="6"/>
      <c r="P697" s="6"/>
      <c r="Q697" s="6"/>
      <c r="R697" s="6"/>
      <c r="S697" s="6"/>
      <c r="T697" s="6"/>
      <c r="U697" s="6"/>
      <c r="V697" s="6"/>
      <c r="W697" s="6"/>
      <c r="X697" s="6"/>
      <c r="Y697" s="6"/>
      <c r="Z697" s="6"/>
    </row>
    <row r="698" spans="1:26" ht="15.75" customHeight="1">
      <c r="A698" s="36"/>
      <c r="B698" s="36" t="s">
        <v>189</v>
      </c>
      <c r="C698" s="36" t="s">
        <v>494</v>
      </c>
      <c r="D698" s="36"/>
      <c r="E698" s="36"/>
      <c r="F698" s="1010"/>
      <c r="G698" s="1411"/>
      <c r="H698" s="1411"/>
      <c r="I698" s="1410">
        <f t="shared" si="223"/>
        <v>0</v>
      </c>
      <c r="J698" s="1411"/>
      <c r="K698" s="1411"/>
      <c r="L698" s="1411"/>
      <c r="M698" s="1410">
        <f t="shared" si="224"/>
        <v>0</v>
      </c>
      <c r="N698" s="1411"/>
      <c r="O698" s="6"/>
      <c r="P698" s="6"/>
      <c r="Q698" s="6"/>
      <c r="R698" s="6"/>
      <c r="S698" s="6"/>
      <c r="T698" s="6"/>
      <c r="U698" s="6"/>
      <c r="V698" s="6"/>
      <c r="W698" s="6"/>
      <c r="X698" s="6"/>
      <c r="Y698" s="6"/>
      <c r="Z698" s="6"/>
    </row>
    <row r="699" spans="1:26" s="1043" customFormat="1" ht="15.75" customHeight="1">
      <c r="A699" s="1016"/>
      <c r="B699" s="1018" t="s">
        <v>495</v>
      </c>
      <c r="C699" s="1016"/>
      <c r="D699" s="1016"/>
      <c r="E699" s="1016"/>
      <c r="F699" s="1016"/>
      <c r="G699" s="1438">
        <f>G698+G697+G696+G685</f>
        <v>0</v>
      </c>
      <c r="H699" s="1438">
        <f>H698+H697+H696+H685</f>
        <v>0</v>
      </c>
      <c r="I699" s="1432">
        <f>SUM(G699:H699)</f>
        <v>0</v>
      </c>
      <c r="J699" s="1438">
        <f t="shared" ref="J699:L699" si="225">J698+J697+J696+J685</f>
        <v>0</v>
      </c>
      <c r="K699" s="1438">
        <f t="shared" si="225"/>
        <v>0</v>
      </c>
      <c r="L699" s="1438">
        <f t="shared" si="225"/>
        <v>0</v>
      </c>
      <c r="M699" s="1432">
        <f t="shared" si="224"/>
        <v>0</v>
      </c>
      <c r="N699" s="1438">
        <f>N698+N697+N696+N685</f>
        <v>0</v>
      </c>
      <c r="O699" s="1003"/>
      <c r="P699" s="1003"/>
      <c r="Q699" s="1003"/>
      <c r="R699" s="1003"/>
      <c r="S699" s="1003"/>
      <c r="T699" s="1003"/>
      <c r="U699" s="1003"/>
      <c r="V699" s="1003"/>
      <c r="W699" s="1003"/>
      <c r="X699" s="1003"/>
      <c r="Y699" s="1003"/>
      <c r="Z699" s="1003"/>
    </row>
    <row r="700" spans="1:26" s="1043" customFormat="1" ht="15.75" customHeight="1">
      <c r="A700" s="1003"/>
      <c r="B700" s="1003"/>
      <c r="C700" s="1003"/>
      <c r="D700" s="1003"/>
      <c r="E700" s="1003"/>
      <c r="F700" s="1003"/>
      <c r="G700" s="1413"/>
      <c r="H700" s="1413"/>
      <c r="I700" s="1413"/>
      <c r="J700" s="1413"/>
      <c r="K700" s="1413"/>
      <c r="L700" s="1413"/>
      <c r="M700" s="1413"/>
      <c r="N700" s="1413"/>
      <c r="O700" s="1003"/>
      <c r="P700" s="1003"/>
      <c r="Q700" s="1003"/>
      <c r="R700" s="1003"/>
      <c r="S700" s="1003"/>
      <c r="T700" s="1003"/>
      <c r="U700" s="1003"/>
      <c r="V700" s="1003"/>
      <c r="W700" s="1003"/>
      <c r="X700" s="1003"/>
      <c r="Y700" s="1003"/>
      <c r="Z700" s="1003"/>
    </row>
    <row r="701" spans="1:26" ht="15.75" customHeight="1">
      <c r="A701" s="36"/>
      <c r="B701" s="36" t="s">
        <v>145</v>
      </c>
      <c r="C701" s="36" t="s">
        <v>190</v>
      </c>
      <c r="D701" s="36"/>
      <c r="E701" s="36"/>
      <c r="F701" s="1010"/>
      <c r="G701" s="1409">
        <v>0</v>
      </c>
      <c r="H701" s="1409">
        <v>0</v>
      </c>
      <c r="I701" s="1492">
        <f t="shared" ref="I701:I702" si="226">SUM(G701:H701)</f>
        <v>0</v>
      </c>
      <c r="J701" s="1411">
        <v>0</v>
      </c>
      <c r="K701" s="1409">
        <v>0</v>
      </c>
      <c r="L701" s="1409">
        <v>0</v>
      </c>
      <c r="M701" s="1492">
        <f t="shared" ref="M701:M702" si="227">SUM(K701:L701)</f>
        <v>0</v>
      </c>
      <c r="N701" s="1411">
        <v>0</v>
      </c>
      <c r="O701" s="6"/>
      <c r="P701" s="6"/>
      <c r="Q701" s="6"/>
      <c r="R701" s="6"/>
      <c r="S701" s="6" t="s">
        <v>496</v>
      </c>
      <c r="T701" s="6"/>
      <c r="U701" s="6"/>
      <c r="V701" s="6"/>
      <c r="W701" s="6"/>
      <c r="X701" s="6"/>
      <c r="Y701" s="6"/>
      <c r="Z701" s="6"/>
    </row>
    <row r="702" spans="1:26" s="1043" customFormat="1" ht="15.75" customHeight="1">
      <c r="A702" s="1016"/>
      <c r="B702" s="1018" t="s">
        <v>250</v>
      </c>
      <c r="C702" s="1016"/>
      <c r="D702" s="1016"/>
      <c r="E702" s="1016"/>
      <c r="F702" s="1016"/>
      <c r="G702" s="1432">
        <f>G701</f>
        <v>0</v>
      </c>
      <c r="H702" s="1432">
        <f t="shared" ref="H702" si="228">H701</f>
        <v>0</v>
      </c>
      <c r="I702" s="1438">
        <f t="shared" si="226"/>
        <v>0</v>
      </c>
      <c r="J702" s="1432">
        <f t="shared" ref="J702:L702" si="229">J701</f>
        <v>0</v>
      </c>
      <c r="K702" s="1432">
        <f t="shared" si="229"/>
        <v>0</v>
      </c>
      <c r="L702" s="1432">
        <f t="shared" si="229"/>
        <v>0</v>
      </c>
      <c r="M702" s="1438">
        <f t="shared" si="227"/>
        <v>0</v>
      </c>
      <c r="N702" s="1432">
        <f>N701</f>
        <v>0</v>
      </c>
      <c r="O702" s="1003"/>
      <c r="P702" s="1003"/>
      <c r="Q702" s="1003"/>
      <c r="R702" s="1003"/>
      <c r="S702" s="1003"/>
      <c r="T702" s="1003"/>
      <c r="U702" s="1003"/>
      <c r="V702" s="1003"/>
      <c r="W702" s="1003"/>
      <c r="X702" s="1003"/>
      <c r="Y702" s="1003"/>
      <c r="Z702" s="1003"/>
    </row>
    <row r="703" spans="1:26" s="1043" customFormat="1" ht="15.75" customHeight="1">
      <c r="A703" s="1003"/>
      <c r="B703" s="1003"/>
      <c r="C703" s="1003"/>
      <c r="D703" s="1003"/>
      <c r="E703" s="1003"/>
      <c r="F703" s="1003"/>
      <c r="G703" s="1413"/>
      <c r="H703" s="1413"/>
      <c r="I703" s="1413"/>
      <c r="J703" s="1413"/>
      <c r="K703" s="1413"/>
      <c r="L703" s="1413"/>
      <c r="M703" s="1413"/>
      <c r="N703" s="1413"/>
      <c r="O703" s="1003"/>
      <c r="P703" s="1003"/>
      <c r="Q703" s="1003"/>
      <c r="R703" s="1003"/>
      <c r="S703" s="1003"/>
      <c r="T703" s="1003"/>
      <c r="U703" s="1003"/>
      <c r="V703" s="1003"/>
      <c r="W703" s="1003"/>
      <c r="X703" s="1003"/>
      <c r="Y703" s="1003"/>
      <c r="Z703" s="1003"/>
    </row>
    <row r="704" spans="1:26" ht="15.75" customHeight="1">
      <c r="A704" s="40"/>
      <c r="B704" s="40" t="s">
        <v>191</v>
      </c>
      <c r="C704" s="40" t="s">
        <v>497</v>
      </c>
      <c r="D704" s="40" t="s">
        <v>498</v>
      </c>
      <c r="E704" s="40"/>
      <c r="F704" s="1015"/>
      <c r="G704" s="1427"/>
      <c r="H704" s="1427"/>
      <c r="I704" s="1485">
        <f t="shared" ref="I704:I720" si="230">SUM(G704:H704)</f>
        <v>0</v>
      </c>
      <c r="J704" s="1427"/>
      <c r="K704" s="1427"/>
      <c r="L704" s="1427"/>
      <c r="M704" s="1485">
        <f t="shared" ref="M704:M720" si="231">SUM(K704:L704)</f>
        <v>0</v>
      </c>
      <c r="N704" s="1427"/>
      <c r="O704" s="1"/>
      <c r="P704" s="1"/>
      <c r="Q704" s="1"/>
      <c r="R704" s="1"/>
      <c r="S704" s="1"/>
      <c r="T704" s="1"/>
      <c r="U704" s="1"/>
      <c r="V704" s="1"/>
      <c r="W704" s="1"/>
      <c r="X704" s="1"/>
      <c r="Y704" s="1"/>
      <c r="Z704" s="1"/>
    </row>
    <row r="705" spans="1:26" ht="15.75" customHeight="1">
      <c r="A705" s="40"/>
      <c r="B705" s="40" t="s">
        <v>191</v>
      </c>
      <c r="C705" s="40" t="s">
        <v>497</v>
      </c>
      <c r="D705" s="40" t="s">
        <v>499</v>
      </c>
      <c r="E705" s="40"/>
      <c r="F705" s="1015"/>
      <c r="G705" s="1427"/>
      <c r="H705" s="1427"/>
      <c r="I705" s="1485">
        <f t="shared" si="230"/>
        <v>0</v>
      </c>
      <c r="J705" s="1427"/>
      <c r="K705" s="1427"/>
      <c r="L705" s="1427"/>
      <c r="M705" s="1485">
        <f t="shared" si="231"/>
        <v>0</v>
      </c>
      <c r="N705" s="1427"/>
      <c r="O705" s="1"/>
      <c r="P705" s="1"/>
      <c r="Q705" s="1"/>
      <c r="R705" s="1"/>
      <c r="S705" s="1"/>
      <c r="T705" s="1"/>
      <c r="U705" s="1"/>
      <c r="V705" s="1"/>
      <c r="W705" s="1"/>
      <c r="X705" s="1"/>
      <c r="Y705" s="1"/>
      <c r="Z705" s="1"/>
    </row>
    <row r="706" spans="1:26" ht="15.75" customHeight="1">
      <c r="A706" s="40"/>
      <c r="B706" s="40" t="s">
        <v>191</v>
      </c>
      <c r="C706" s="40" t="s">
        <v>497</v>
      </c>
      <c r="D706" s="40" t="s">
        <v>500</v>
      </c>
      <c r="E706" s="40"/>
      <c r="F706" s="1015"/>
      <c r="G706" s="1427"/>
      <c r="H706" s="1427"/>
      <c r="I706" s="1485">
        <f t="shared" si="230"/>
        <v>0</v>
      </c>
      <c r="J706" s="1427"/>
      <c r="K706" s="1427"/>
      <c r="L706" s="1427"/>
      <c r="M706" s="1485">
        <f t="shared" si="231"/>
        <v>0</v>
      </c>
      <c r="N706" s="1427"/>
      <c r="O706" s="1"/>
      <c r="P706" s="1"/>
      <c r="Q706" s="1"/>
      <c r="R706" s="1"/>
      <c r="S706" s="1"/>
      <c r="T706" s="1"/>
      <c r="U706" s="1"/>
      <c r="V706" s="1"/>
      <c r="W706" s="1"/>
      <c r="X706" s="1"/>
      <c r="Y706" s="1"/>
      <c r="Z706" s="1"/>
    </row>
    <row r="707" spans="1:26" ht="15.75" customHeight="1">
      <c r="A707" s="40"/>
      <c r="B707" s="40" t="s">
        <v>191</v>
      </c>
      <c r="C707" s="40" t="s">
        <v>497</v>
      </c>
      <c r="D707" s="40" t="s">
        <v>501</v>
      </c>
      <c r="E707" s="40"/>
      <c r="F707" s="1015"/>
      <c r="G707" s="1427"/>
      <c r="H707" s="1427"/>
      <c r="I707" s="1485">
        <f t="shared" si="230"/>
        <v>0</v>
      </c>
      <c r="J707" s="1427"/>
      <c r="K707" s="1427"/>
      <c r="L707" s="1427"/>
      <c r="M707" s="1485">
        <f t="shared" si="231"/>
        <v>0</v>
      </c>
      <c r="N707" s="1427"/>
      <c r="O707" s="1"/>
      <c r="P707" s="1"/>
      <c r="Q707" s="1"/>
      <c r="R707" s="1"/>
      <c r="S707" s="1"/>
      <c r="T707" s="1"/>
      <c r="U707" s="1"/>
      <c r="V707" s="1"/>
      <c r="W707" s="1"/>
      <c r="X707" s="1"/>
      <c r="Y707" s="1"/>
      <c r="Z707" s="1"/>
    </row>
    <row r="708" spans="1:26" ht="15.75" customHeight="1">
      <c r="A708" s="40"/>
      <c r="B708" s="40" t="s">
        <v>191</v>
      </c>
      <c r="C708" s="40" t="s">
        <v>497</v>
      </c>
      <c r="D708" s="40" t="s">
        <v>502</v>
      </c>
      <c r="E708" s="40"/>
      <c r="F708" s="1015"/>
      <c r="G708" s="1427"/>
      <c r="H708" s="1427"/>
      <c r="I708" s="1485">
        <f t="shared" si="230"/>
        <v>0</v>
      </c>
      <c r="J708" s="1427"/>
      <c r="K708" s="1427"/>
      <c r="L708" s="1427"/>
      <c r="M708" s="1485">
        <f t="shared" si="231"/>
        <v>0</v>
      </c>
      <c r="N708" s="1427"/>
      <c r="O708" s="1"/>
      <c r="P708" s="1"/>
      <c r="Q708" s="1"/>
      <c r="R708" s="1"/>
      <c r="S708" s="1"/>
      <c r="T708" s="1"/>
      <c r="U708" s="1"/>
      <c r="V708" s="1"/>
      <c r="W708" s="1"/>
      <c r="X708" s="1"/>
      <c r="Y708" s="1"/>
      <c r="Z708" s="1"/>
    </row>
    <row r="709" spans="1:26" ht="15.75" customHeight="1">
      <c r="A709" s="40"/>
      <c r="B709" s="40" t="s">
        <v>191</v>
      </c>
      <c r="C709" s="40" t="s">
        <v>497</v>
      </c>
      <c r="D709" s="40" t="s">
        <v>503</v>
      </c>
      <c r="E709" s="40"/>
      <c r="F709" s="1015"/>
      <c r="G709" s="1427"/>
      <c r="H709" s="1427"/>
      <c r="I709" s="1485">
        <f t="shared" si="230"/>
        <v>0</v>
      </c>
      <c r="J709" s="1427"/>
      <c r="K709" s="1427"/>
      <c r="L709" s="1427"/>
      <c r="M709" s="1485">
        <f t="shared" si="231"/>
        <v>0</v>
      </c>
      <c r="N709" s="1427"/>
      <c r="O709" s="1"/>
      <c r="P709" s="1"/>
      <c r="Q709" s="1"/>
      <c r="R709" s="1"/>
      <c r="S709" s="1"/>
      <c r="T709" s="1"/>
      <c r="U709" s="1"/>
      <c r="V709" s="1"/>
      <c r="W709" s="1"/>
      <c r="X709" s="1"/>
      <c r="Y709" s="1"/>
      <c r="Z709" s="1"/>
    </row>
    <row r="710" spans="1:26" ht="15.75" customHeight="1">
      <c r="A710" s="40"/>
      <c r="B710" s="40" t="s">
        <v>191</v>
      </c>
      <c r="C710" s="40" t="s">
        <v>497</v>
      </c>
      <c r="D710" s="40" t="s">
        <v>504</v>
      </c>
      <c r="E710" s="40"/>
      <c r="F710" s="1015"/>
      <c r="G710" s="1427"/>
      <c r="H710" s="1427"/>
      <c r="I710" s="1485">
        <f t="shared" si="230"/>
        <v>0</v>
      </c>
      <c r="J710" s="1427"/>
      <c r="K710" s="1427"/>
      <c r="L710" s="1427"/>
      <c r="M710" s="1485">
        <f t="shared" si="231"/>
        <v>0</v>
      </c>
      <c r="N710" s="1427"/>
      <c r="O710" s="1"/>
      <c r="P710" s="1"/>
      <c r="Q710" s="1"/>
      <c r="R710" s="1"/>
      <c r="S710" s="1"/>
      <c r="T710" s="1"/>
      <c r="U710" s="1"/>
      <c r="V710" s="1"/>
      <c r="W710" s="1"/>
      <c r="X710" s="1"/>
      <c r="Y710" s="1"/>
      <c r="Z710" s="1"/>
    </row>
    <row r="711" spans="1:26" s="920" customFormat="1" ht="15.75" customHeight="1">
      <c r="A711" s="871"/>
      <c r="B711" s="40" t="s">
        <v>191</v>
      </c>
      <c r="C711" s="40" t="s">
        <v>497</v>
      </c>
      <c r="D711" s="40" t="s">
        <v>505</v>
      </c>
      <c r="E711" s="40"/>
      <c r="F711" s="1035"/>
      <c r="G711" s="1427"/>
      <c r="H711" s="1486"/>
      <c r="I711" s="1485">
        <f t="shared" si="230"/>
        <v>0</v>
      </c>
      <c r="J711" s="1486"/>
      <c r="K711" s="1486"/>
      <c r="L711" s="1486"/>
      <c r="M711" s="1485">
        <f t="shared" si="231"/>
        <v>0</v>
      </c>
      <c r="N711" s="1486"/>
      <c r="O711" s="1"/>
      <c r="P711" s="1"/>
      <c r="Q711" s="1"/>
      <c r="R711" s="1"/>
      <c r="S711" s="1"/>
      <c r="T711" s="1"/>
      <c r="U711" s="1"/>
      <c r="V711" s="1"/>
      <c r="W711" s="1"/>
      <c r="X711" s="1"/>
      <c r="Y711" s="1"/>
      <c r="Z711" s="1"/>
    </row>
    <row r="712" spans="1:26" s="920" customFormat="1" ht="15.75" customHeight="1">
      <c r="A712" s="871"/>
      <c r="B712" s="40" t="s">
        <v>191</v>
      </c>
      <c r="C712" s="40" t="s">
        <v>497</v>
      </c>
      <c r="D712" s="40" t="s">
        <v>506</v>
      </c>
      <c r="E712" s="66" t="s">
        <v>507</v>
      </c>
      <c r="F712" s="1035"/>
      <c r="G712" s="1427"/>
      <c r="H712" s="1486"/>
      <c r="I712" s="1485">
        <f t="shared" si="230"/>
        <v>0</v>
      </c>
      <c r="J712" s="1486"/>
      <c r="K712" s="1486"/>
      <c r="L712" s="1486"/>
      <c r="M712" s="1485">
        <f t="shared" si="231"/>
        <v>0</v>
      </c>
      <c r="N712" s="1486"/>
      <c r="O712" s="1"/>
      <c r="P712" s="1"/>
      <c r="Q712" s="1"/>
      <c r="R712" s="1"/>
      <c r="S712" s="1"/>
      <c r="T712" s="1"/>
      <c r="U712" s="1"/>
      <c r="V712" s="1"/>
      <c r="W712" s="1"/>
      <c r="X712" s="1"/>
      <c r="Y712" s="1"/>
      <c r="Z712" s="1"/>
    </row>
    <row r="713" spans="1:26" s="920" customFormat="1" ht="15.75" customHeight="1">
      <c r="A713" s="871"/>
      <c r="B713" s="40" t="s">
        <v>191</v>
      </c>
      <c r="C713" s="40" t="s">
        <v>497</v>
      </c>
      <c r="D713" s="40" t="s">
        <v>506</v>
      </c>
      <c r="E713" s="66" t="s">
        <v>508</v>
      </c>
      <c r="F713" s="1035"/>
      <c r="G713" s="1427"/>
      <c r="H713" s="1486"/>
      <c r="I713" s="1485">
        <f t="shared" si="230"/>
        <v>0</v>
      </c>
      <c r="J713" s="1486"/>
      <c r="K713" s="1486"/>
      <c r="L713" s="1486"/>
      <c r="M713" s="1485">
        <f t="shared" si="231"/>
        <v>0</v>
      </c>
      <c r="N713" s="1486"/>
      <c r="O713" s="1"/>
      <c r="P713" s="1"/>
      <c r="Q713" s="1"/>
      <c r="R713" s="1"/>
      <c r="S713" s="1940" t="s">
        <v>509</v>
      </c>
      <c r="T713" s="1"/>
      <c r="U713" s="1"/>
      <c r="V713" s="1"/>
      <c r="W713" s="1"/>
      <c r="X713" s="1"/>
      <c r="Y713" s="1"/>
      <c r="Z713" s="1"/>
    </row>
    <row r="714" spans="1:26" s="920" customFormat="1" ht="15.75" customHeight="1">
      <c r="A714" s="871"/>
      <c r="B714" s="40" t="s">
        <v>191</v>
      </c>
      <c r="C714" s="40" t="s">
        <v>497</v>
      </c>
      <c r="D714" s="40" t="s">
        <v>506</v>
      </c>
      <c r="E714" s="66" t="s">
        <v>510</v>
      </c>
      <c r="F714" s="1035"/>
      <c r="G714" s="1427"/>
      <c r="H714" s="1486"/>
      <c r="I714" s="1485">
        <f t="shared" si="230"/>
        <v>0</v>
      </c>
      <c r="J714" s="1486"/>
      <c r="K714" s="1486"/>
      <c r="L714" s="1486"/>
      <c r="M714" s="1485">
        <f t="shared" si="231"/>
        <v>0</v>
      </c>
      <c r="N714" s="1486"/>
      <c r="O714" s="1"/>
      <c r="P714" s="1"/>
      <c r="Q714" s="1"/>
      <c r="R714" s="1"/>
      <c r="S714" s="1941"/>
      <c r="T714" s="1"/>
      <c r="U714" s="1"/>
      <c r="V714" s="1"/>
      <c r="W714" s="1"/>
      <c r="X714" s="1"/>
      <c r="Y714" s="1"/>
      <c r="Z714" s="1"/>
    </row>
    <row r="715" spans="1:26" s="920" customFormat="1" ht="15.75" customHeight="1">
      <c r="A715" s="871"/>
      <c r="B715" s="40" t="s">
        <v>191</v>
      </c>
      <c r="C715" s="40" t="s">
        <v>497</v>
      </c>
      <c r="D715" s="40" t="s">
        <v>506</v>
      </c>
      <c r="E715" s="40" t="s">
        <v>511</v>
      </c>
      <c r="F715" s="1035"/>
      <c r="G715" s="1427"/>
      <c r="H715" s="1486"/>
      <c r="I715" s="1485">
        <f t="shared" si="230"/>
        <v>0</v>
      </c>
      <c r="J715" s="1486"/>
      <c r="K715" s="1486"/>
      <c r="L715" s="1486"/>
      <c r="M715" s="1485">
        <f t="shared" si="231"/>
        <v>0</v>
      </c>
      <c r="N715" s="1486"/>
      <c r="O715" s="1"/>
      <c r="P715" s="1"/>
      <c r="Q715" s="1"/>
      <c r="R715" s="1"/>
      <c r="S715" s="1941"/>
      <c r="T715" s="1"/>
      <c r="U715" s="1"/>
      <c r="V715" s="1"/>
      <c r="W715" s="1"/>
      <c r="X715" s="1"/>
      <c r="Y715" s="1"/>
      <c r="Z715" s="1"/>
    </row>
    <row r="716" spans="1:26" ht="15.75" customHeight="1">
      <c r="A716" s="40"/>
      <c r="B716" s="40" t="s">
        <v>191</v>
      </c>
      <c r="C716" s="40" t="s">
        <v>497</v>
      </c>
      <c r="D716" s="40" t="s">
        <v>506</v>
      </c>
      <c r="E716" s="992" t="s">
        <v>1356</v>
      </c>
      <c r="F716" s="1015"/>
      <c r="G716" s="1427"/>
      <c r="H716" s="1427"/>
      <c r="I716" s="1485">
        <f t="shared" si="230"/>
        <v>0</v>
      </c>
      <c r="J716" s="1427"/>
      <c r="K716" s="1427"/>
      <c r="L716" s="1427"/>
      <c r="M716" s="1485">
        <f t="shared" si="231"/>
        <v>0</v>
      </c>
      <c r="N716" s="1427"/>
      <c r="O716" s="1"/>
      <c r="P716" s="1"/>
      <c r="Q716" s="1"/>
      <c r="R716" s="1"/>
      <c r="S716" s="1"/>
      <c r="T716" s="1"/>
      <c r="U716" s="1"/>
      <c r="V716" s="1"/>
      <c r="W716" s="1"/>
      <c r="X716" s="1"/>
      <c r="Y716" s="1"/>
      <c r="Z716" s="1"/>
    </row>
    <row r="717" spans="1:26" ht="15.75" customHeight="1">
      <c r="A717" s="40"/>
      <c r="B717" s="40" t="s">
        <v>191</v>
      </c>
      <c r="C717" s="40" t="s">
        <v>497</v>
      </c>
      <c r="D717" s="40" t="s">
        <v>506</v>
      </c>
      <c r="E717" s="992" t="s">
        <v>1356</v>
      </c>
      <c r="F717" s="1015"/>
      <c r="G717" s="1427"/>
      <c r="H717" s="1427"/>
      <c r="I717" s="1485">
        <f t="shared" si="230"/>
        <v>0</v>
      </c>
      <c r="J717" s="1427"/>
      <c r="K717" s="1427"/>
      <c r="L717" s="1427"/>
      <c r="M717" s="1485">
        <f t="shared" si="231"/>
        <v>0</v>
      </c>
      <c r="N717" s="1427"/>
      <c r="O717" s="1"/>
      <c r="P717" s="1"/>
      <c r="Q717" s="1"/>
      <c r="R717" s="1"/>
      <c r="S717" s="70"/>
      <c r="T717" s="1"/>
      <c r="U717" s="1"/>
      <c r="V717" s="1"/>
      <c r="W717" s="1"/>
      <c r="X717" s="1"/>
      <c r="Y717" s="1"/>
      <c r="Z717" s="1"/>
    </row>
    <row r="718" spans="1:26" ht="15.75" customHeight="1">
      <c r="A718" s="40"/>
      <c r="B718" s="40" t="s">
        <v>191</v>
      </c>
      <c r="C718" s="40" t="s">
        <v>497</v>
      </c>
      <c r="D718" s="40" t="s">
        <v>506</v>
      </c>
      <c r="E718" s="992" t="s">
        <v>1356</v>
      </c>
      <c r="F718" s="1015"/>
      <c r="G718" s="1427"/>
      <c r="H718" s="1427"/>
      <c r="I718" s="1485">
        <f t="shared" si="230"/>
        <v>0</v>
      </c>
      <c r="J718" s="1427"/>
      <c r="K718" s="1427"/>
      <c r="L718" s="1427"/>
      <c r="M718" s="1485">
        <f t="shared" si="231"/>
        <v>0</v>
      </c>
      <c r="N718" s="1427"/>
      <c r="O718" s="1"/>
      <c r="P718" s="1"/>
      <c r="Q718" s="1"/>
      <c r="R718" s="1"/>
      <c r="S718" s="46"/>
      <c r="T718" s="1"/>
      <c r="U718" s="1"/>
      <c r="V718" s="1"/>
      <c r="W718" s="1"/>
      <c r="X718" s="1"/>
      <c r="Y718" s="1"/>
      <c r="Z718" s="1"/>
    </row>
    <row r="719" spans="1:26" ht="15.75" customHeight="1">
      <c r="A719" s="40"/>
      <c r="B719" s="40" t="s">
        <v>191</v>
      </c>
      <c r="C719" s="40" t="s">
        <v>497</v>
      </c>
      <c r="D719" s="40" t="s">
        <v>506</v>
      </c>
      <c r="E719" s="992" t="s">
        <v>1356</v>
      </c>
      <c r="F719" s="1015"/>
      <c r="G719" s="1427"/>
      <c r="H719" s="1427"/>
      <c r="I719" s="1485">
        <f t="shared" si="230"/>
        <v>0</v>
      </c>
      <c r="J719" s="1427"/>
      <c r="K719" s="1427"/>
      <c r="L719" s="1427"/>
      <c r="M719" s="1485">
        <f t="shared" si="231"/>
        <v>0</v>
      </c>
      <c r="N719" s="1427"/>
      <c r="O719" s="1"/>
      <c r="P719" s="1"/>
      <c r="Q719" s="1"/>
      <c r="R719" s="1"/>
      <c r="S719" s="947"/>
      <c r="T719" s="1"/>
      <c r="U719" s="1"/>
      <c r="V719" s="1"/>
      <c r="W719" s="1"/>
      <c r="X719" s="1"/>
      <c r="Y719" s="1"/>
      <c r="Z719" s="1"/>
    </row>
    <row r="720" spans="1:26" ht="15.75" customHeight="1">
      <c r="A720" s="40"/>
      <c r="B720" s="40" t="s">
        <v>191</v>
      </c>
      <c r="C720" s="40" t="s">
        <v>497</v>
      </c>
      <c r="D720" s="40" t="s">
        <v>506</v>
      </c>
      <c r="E720" s="992" t="s">
        <v>1356</v>
      </c>
      <c r="F720" s="1015"/>
      <c r="G720" s="1427"/>
      <c r="H720" s="1427"/>
      <c r="I720" s="1485">
        <f t="shared" si="230"/>
        <v>0</v>
      </c>
      <c r="J720" s="1427"/>
      <c r="K720" s="1427"/>
      <c r="L720" s="1427"/>
      <c r="M720" s="1485">
        <f t="shared" si="231"/>
        <v>0</v>
      </c>
      <c r="N720" s="1427"/>
      <c r="O720" s="1"/>
      <c r="P720" s="1"/>
      <c r="Q720" s="1"/>
      <c r="R720" s="1"/>
      <c r="S720" s="947"/>
      <c r="T720" s="1"/>
      <c r="U720" s="1"/>
      <c r="V720" s="1"/>
      <c r="W720" s="1"/>
      <c r="X720" s="1"/>
      <c r="Y720" s="1"/>
      <c r="Z720" s="1"/>
    </row>
    <row r="721" spans="1:26" s="1043" customFormat="1" ht="15.75" customHeight="1">
      <c r="A721" s="1010"/>
      <c r="B721" s="1010" t="s">
        <v>191</v>
      </c>
      <c r="C721" s="1010" t="s">
        <v>497</v>
      </c>
      <c r="D721" s="1010"/>
      <c r="E721" s="1010"/>
      <c r="F721" s="1010"/>
      <c r="G721" s="1500">
        <f t="shared" ref="G721:N721" si="232">SUM(G704:G720)</f>
        <v>0</v>
      </c>
      <c r="H721" s="1487">
        <f t="shared" si="232"/>
        <v>0</v>
      </c>
      <c r="I721" s="1487">
        <f>SUM(I704:I720)</f>
        <v>0</v>
      </c>
      <c r="J721" s="1487">
        <f t="shared" si="232"/>
        <v>0</v>
      </c>
      <c r="K721" s="1487">
        <f t="shared" si="232"/>
        <v>0</v>
      </c>
      <c r="L721" s="1487">
        <f t="shared" si="232"/>
        <v>0</v>
      </c>
      <c r="M721" s="1487">
        <f t="shared" si="232"/>
        <v>0</v>
      </c>
      <c r="N721" s="1487">
        <f t="shared" si="232"/>
        <v>0</v>
      </c>
      <c r="O721" s="1005"/>
      <c r="P721" s="1005"/>
      <c r="Q721" s="1005"/>
      <c r="R721" s="1005"/>
      <c r="S721" s="1005"/>
      <c r="T721" s="1005"/>
      <c r="U721" s="1005"/>
      <c r="V721" s="1005"/>
      <c r="W721" s="1005"/>
      <c r="X721" s="1005"/>
      <c r="Y721" s="1005"/>
      <c r="Z721" s="1005"/>
    </row>
    <row r="722" spans="1:26" ht="15.75" customHeight="1">
      <c r="A722" s="36"/>
      <c r="B722" s="36" t="s">
        <v>191</v>
      </c>
      <c r="C722" s="36" t="s">
        <v>512</v>
      </c>
      <c r="D722" s="36"/>
      <c r="E722" s="36"/>
      <c r="F722" s="1037"/>
      <c r="G722" s="1501"/>
      <c r="H722" s="1501"/>
      <c r="I722" s="1491">
        <f t="shared" ref="I722:I724" si="233">SUM(G722:H722)</f>
        <v>0</v>
      </c>
      <c r="J722" s="1501"/>
      <c r="K722" s="1501"/>
      <c r="L722" s="1501"/>
      <c r="M722" s="1491">
        <f t="shared" ref="M722:M724" si="234">SUM(K722:L722)</f>
        <v>0</v>
      </c>
      <c r="N722" s="1501"/>
      <c r="O722" s="6"/>
      <c r="P722" s="6"/>
      <c r="Q722" s="6"/>
      <c r="R722" s="6"/>
      <c r="S722" s="6"/>
      <c r="T722" s="6"/>
      <c r="U722" s="6"/>
      <c r="V722" s="6"/>
      <c r="W722" s="6"/>
      <c r="X722" s="6"/>
      <c r="Y722" s="6"/>
      <c r="Z722" s="6"/>
    </row>
    <row r="723" spans="1:26" s="920" customFormat="1" ht="15.75" customHeight="1">
      <c r="A723" s="916"/>
      <c r="B723" s="36" t="s">
        <v>191</v>
      </c>
      <c r="C723" s="993" t="s">
        <v>318</v>
      </c>
      <c r="D723" s="916"/>
      <c r="E723" s="916"/>
      <c r="F723" s="1036"/>
      <c r="G723" s="1501"/>
      <c r="H723" s="1501"/>
      <c r="I723" s="1491">
        <f t="shared" si="233"/>
        <v>0</v>
      </c>
      <c r="J723" s="1501"/>
      <c r="K723" s="1501"/>
      <c r="L723" s="1501"/>
      <c r="M723" s="1491">
        <f t="shared" si="234"/>
        <v>0</v>
      </c>
      <c r="N723" s="1501"/>
      <c r="O723" s="6"/>
      <c r="P723" s="6"/>
      <c r="Q723" s="6"/>
      <c r="R723" s="6"/>
      <c r="S723" s="6"/>
      <c r="T723" s="6"/>
      <c r="U723" s="6"/>
      <c r="V723" s="6"/>
      <c r="W723" s="6"/>
      <c r="X723" s="6"/>
      <c r="Y723" s="6"/>
      <c r="Z723" s="6"/>
    </row>
    <row r="724" spans="1:26" s="920" customFormat="1" ht="15.75" customHeight="1">
      <c r="A724" s="916"/>
      <c r="B724" s="36" t="s">
        <v>191</v>
      </c>
      <c r="C724" s="993" t="s">
        <v>318</v>
      </c>
      <c r="D724" s="916"/>
      <c r="E724" s="916"/>
      <c r="F724" s="1036"/>
      <c r="G724" s="1501"/>
      <c r="H724" s="1501"/>
      <c r="I724" s="1491">
        <f t="shared" si="233"/>
        <v>0</v>
      </c>
      <c r="J724" s="1501"/>
      <c r="K724" s="1501"/>
      <c r="L724" s="1501"/>
      <c r="M724" s="1491">
        <f t="shared" si="234"/>
        <v>0</v>
      </c>
      <c r="N724" s="1501"/>
      <c r="O724" s="6"/>
      <c r="P724" s="6"/>
      <c r="Q724" s="6"/>
      <c r="R724" s="6"/>
      <c r="S724" s="6"/>
      <c r="T724" s="6"/>
      <c r="U724" s="6"/>
      <c r="V724" s="6"/>
      <c r="W724" s="6"/>
      <c r="X724" s="6"/>
      <c r="Y724" s="6"/>
      <c r="Z724" s="6"/>
    </row>
    <row r="725" spans="1:26" s="1043" customFormat="1" ht="15.75" customHeight="1">
      <c r="A725" s="1016"/>
      <c r="B725" s="1018" t="s">
        <v>513</v>
      </c>
      <c r="C725" s="1016"/>
      <c r="D725" s="1016"/>
      <c r="E725" s="1016"/>
      <c r="F725" s="1016"/>
      <c r="G725" s="1438">
        <f t="shared" ref="G725:N725" si="235">G722+G721+(SUM(G723:G724))</f>
        <v>0</v>
      </c>
      <c r="H725" s="1438">
        <f t="shared" si="235"/>
        <v>0</v>
      </c>
      <c r="I725" s="1438">
        <f t="shared" si="235"/>
        <v>0</v>
      </c>
      <c r="J725" s="1438">
        <f t="shared" si="235"/>
        <v>0</v>
      </c>
      <c r="K725" s="1438">
        <f t="shared" si="235"/>
        <v>0</v>
      </c>
      <c r="L725" s="1438">
        <f t="shared" si="235"/>
        <v>0</v>
      </c>
      <c r="M725" s="1438">
        <f t="shared" si="235"/>
        <v>0</v>
      </c>
      <c r="N725" s="1438">
        <f t="shared" si="235"/>
        <v>0</v>
      </c>
      <c r="O725" s="1003"/>
      <c r="P725" s="1003"/>
      <c r="Q725" s="1003"/>
      <c r="R725" s="1003"/>
      <c r="S725" s="1003"/>
      <c r="T725" s="1003"/>
      <c r="U725" s="1003"/>
      <c r="V725" s="1003"/>
      <c r="W725" s="1003"/>
      <c r="X725" s="1003"/>
      <c r="Y725" s="1003"/>
      <c r="Z725" s="1003"/>
    </row>
    <row r="726" spans="1:26" s="1043" customFormat="1" ht="15.75" customHeight="1">
      <c r="A726" s="1005"/>
      <c r="B726" s="1005"/>
      <c r="C726" s="1005"/>
      <c r="D726" s="1005"/>
      <c r="E726" s="1005"/>
      <c r="F726" s="1005"/>
      <c r="G726" s="1437"/>
      <c r="H726" s="1437"/>
      <c r="I726" s="1437"/>
      <c r="J726" s="1437"/>
      <c r="K726" s="1437"/>
      <c r="L726" s="1437"/>
      <c r="M726" s="1437"/>
      <c r="N726" s="1437"/>
      <c r="O726" s="1005"/>
      <c r="P726" s="1005"/>
      <c r="Q726" s="1005"/>
      <c r="R726" s="1005"/>
      <c r="S726" s="1005"/>
      <c r="T726" s="1005"/>
      <c r="U726" s="1005"/>
      <c r="V726" s="1005"/>
      <c r="W726" s="1005"/>
      <c r="X726" s="1005"/>
      <c r="Y726" s="1005"/>
      <c r="Z726" s="1005"/>
    </row>
    <row r="727" spans="1:26" ht="15.75" customHeight="1">
      <c r="A727" s="36"/>
      <c r="B727" s="36" t="s">
        <v>193</v>
      </c>
      <c r="C727" s="993" t="s">
        <v>318</v>
      </c>
      <c r="D727" s="36"/>
      <c r="E727" s="36"/>
      <c r="F727" s="1010"/>
      <c r="G727" s="1490"/>
      <c r="H727" s="1490">
        <v>0</v>
      </c>
      <c r="I727" s="1502">
        <f>SUM(G727:H727)</f>
        <v>0</v>
      </c>
      <c r="J727" s="1490">
        <v>0</v>
      </c>
      <c r="K727" s="1490">
        <v>0</v>
      </c>
      <c r="L727" s="1490">
        <v>0</v>
      </c>
      <c r="M727" s="1502">
        <f>SUM(K727:L727)</f>
        <v>0</v>
      </c>
      <c r="N727" s="1490">
        <v>0</v>
      </c>
      <c r="O727" s="6"/>
      <c r="P727" s="6"/>
      <c r="Q727" s="6"/>
      <c r="R727" s="6"/>
      <c r="S727" s="6"/>
      <c r="T727" s="6"/>
      <c r="U727" s="6"/>
      <c r="V727" s="6"/>
      <c r="W727" s="6"/>
      <c r="X727" s="6"/>
      <c r="Y727" s="6"/>
      <c r="Z727" s="6"/>
    </row>
    <row r="728" spans="1:26" s="1043" customFormat="1" ht="15.75" customHeight="1">
      <c r="A728" s="1018"/>
      <c r="B728" s="1018" t="s">
        <v>514</v>
      </c>
      <c r="C728" s="1018"/>
      <c r="D728" s="1018"/>
      <c r="E728" s="1018"/>
      <c r="F728" s="1018"/>
      <c r="G728" s="1450">
        <f>SUM(G727:G727)</f>
        <v>0</v>
      </c>
      <c r="H728" s="1450">
        <f>SUM(H727:H727)</f>
        <v>0</v>
      </c>
      <c r="I728" s="1450">
        <f>H728+G728</f>
        <v>0</v>
      </c>
      <c r="J728" s="1450">
        <f>SUM(J727:J727)</f>
        <v>0</v>
      </c>
      <c r="K728" s="1450">
        <f>SUM(K727:K727)</f>
        <v>0</v>
      </c>
      <c r="L728" s="1450">
        <f>SUM(L727:L727)</f>
        <v>0</v>
      </c>
      <c r="M728" s="1450">
        <f>K728+L728</f>
        <v>0</v>
      </c>
      <c r="N728" s="1450">
        <f>N727</f>
        <v>0</v>
      </c>
      <c r="O728" s="1005"/>
      <c r="P728" s="1005"/>
      <c r="Q728" s="1005"/>
      <c r="R728" s="1005"/>
      <c r="S728" s="1005"/>
      <c r="T728" s="1005"/>
      <c r="U728" s="1005"/>
      <c r="V728" s="1005"/>
      <c r="W728" s="1005"/>
      <c r="X728" s="1005"/>
      <c r="Y728" s="1005"/>
      <c r="Z728" s="1005"/>
    </row>
    <row r="729" spans="1:26" s="1043" customFormat="1" ht="15.75" customHeight="1">
      <c r="A729" s="1005"/>
      <c r="B729" s="1005"/>
      <c r="C729" s="1005"/>
      <c r="D729" s="1005"/>
      <c r="E729" s="1005"/>
      <c r="F729" s="1005"/>
      <c r="G729" s="1437"/>
      <c r="H729" s="1437"/>
      <c r="I729" s="1437"/>
      <c r="J729" s="1437"/>
      <c r="K729" s="1437"/>
      <c r="L729" s="1437"/>
      <c r="M729" s="1437"/>
      <c r="N729" s="1437"/>
      <c r="O729" s="1005"/>
      <c r="P729" s="1005"/>
      <c r="Q729" s="1005"/>
      <c r="R729" s="1005"/>
      <c r="S729" s="1005"/>
      <c r="T729" s="1005"/>
      <c r="U729" s="1005"/>
      <c r="V729" s="1005"/>
      <c r="W729" s="1005"/>
      <c r="X729" s="1005"/>
      <c r="Y729" s="1005"/>
      <c r="Z729" s="1005"/>
    </row>
    <row r="730" spans="1:26" ht="15.75" customHeight="1">
      <c r="A730" s="36"/>
      <c r="B730" s="36" t="s">
        <v>194</v>
      </c>
      <c r="C730" s="993" t="s">
        <v>318</v>
      </c>
      <c r="D730" s="36"/>
      <c r="E730" s="36"/>
      <c r="F730" s="1010"/>
      <c r="G730" s="1490"/>
      <c r="H730" s="1490">
        <v>0</v>
      </c>
      <c r="I730" s="1502">
        <f>SUM(G730:H730)</f>
        <v>0</v>
      </c>
      <c r="J730" s="1490">
        <v>0</v>
      </c>
      <c r="K730" s="1490">
        <v>0</v>
      </c>
      <c r="L730" s="1490">
        <v>0</v>
      </c>
      <c r="M730" s="1502">
        <f>SUM(K730:L730)</f>
        <v>0</v>
      </c>
      <c r="N730" s="1490">
        <v>0</v>
      </c>
      <c r="O730" s="6"/>
      <c r="P730" s="6"/>
      <c r="Q730" s="6"/>
      <c r="R730" s="6"/>
      <c r="S730" s="6"/>
      <c r="T730" s="6"/>
      <c r="U730" s="6"/>
      <c r="V730" s="6"/>
      <c r="W730" s="6"/>
      <c r="X730" s="6"/>
      <c r="Y730" s="6"/>
      <c r="Z730" s="6"/>
    </row>
    <row r="731" spans="1:26" s="1043" customFormat="1" ht="15.75" customHeight="1">
      <c r="A731" s="1018"/>
      <c r="B731" s="1018" t="s">
        <v>515</v>
      </c>
      <c r="C731" s="1018"/>
      <c r="D731" s="1018"/>
      <c r="E731" s="1018"/>
      <c r="F731" s="1018"/>
      <c r="G731" s="1450">
        <f>SUM(G730:G730)</f>
        <v>0</v>
      </c>
      <c r="H731" s="1450">
        <f>SUM(H730:H730)</f>
        <v>0</v>
      </c>
      <c r="I731" s="1450">
        <f>G731+H731</f>
        <v>0</v>
      </c>
      <c r="J731" s="1450">
        <f>SUM(J730:J730)</f>
        <v>0</v>
      </c>
      <c r="K731" s="1450">
        <f>SUM(K730:K730)</f>
        <v>0</v>
      </c>
      <c r="L731" s="1450">
        <f>SUM(L730:L730)</f>
        <v>0</v>
      </c>
      <c r="M731" s="1450">
        <f>K731+L731</f>
        <v>0</v>
      </c>
      <c r="N731" s="1450">
        <f>N730</f>
        <v>0</v>
      </c>
      <c r="O731" s="1005"/>
      <c r="P731" s="1005"/>
      <c r="Q731" s="1005"/>
      <c r="R731" s="1005"/>
      <c r="S731" s="1005"/>
      <c r="T731" s="1005"/>
      <c r="U731" s="1005"/>
      <c r="V731" s="1005"/>
      <c r="W731" s="1005"/>
      <c r="X731" s="1005"/>
      <c r="Y731" s="1005"/>
      <c r="Z731" s="1005"/>
    </row>
    <row r="732" spans="1:26" s="1043" customFormat="1" ht="15.75" customHeight="1">
      <c r="A732" s="1005"/>
      <c r="B732" s="1005"/>
      <c r="C732" s="1005"/>
      <c r="D732" s="1005"/>
      <c r="E732" s="1005"/>
      <c r="F732" s="1005"/>
      <c r="G732" s="1437"/>
      <c r="H732" s="1437"/>
      <c r="I732" s="1437"/>
      <c r="J732" s="1437"/>
      <c r="K732" s="1437"/>
      <c r="L732" s="1437"/>
      <c r="M732" s="1437"/>
      <c r="N732" s="1437"/>
      <c r="O732" s="1005"/>
      <c r="P732" s="1005"/>
      <c r="Q732" s="1005"/>
      <c r="R732" s="1005"/>
      <c r="S732" s="1005"/>
      <c r="T732" s="1005"/>
      <c r="U732" s="1005"/>
      <c r="V732" s="1005"/>
      <c r="W732" s="1005"/>
      <c r="X732" s="1005"/>
      <c r="Y732" s="1005"/>
      <c r="Z732" s="1005"/>
    </row>
    <row r="733" spans="1:26" ht="15.75" customHeight="1">
      <c r="A733" s="36"/>
      <c r="B733" s="36" t="s">
        <v>516</v>
      </c>
      <c r="C733" s="993" t="s">
        <v>318</v>
      </c>
      <c r="D733" s="36"/>
      <c r="E733" s="36"/>
      <c r="F733" s="1010"/>
      <c r="G733" s="1490"/>
      <c r="H733" s="1490">
        <v>0</v>
      </c>
      <c r="I733" s="1502">
        <f>SUM(G733:H733)</f>
        <v>0</v>
      </c>
      <c r="J733" s="1490">
        <v>0</v>
      </c>
      <c r="K733" s="1490">
        <v>0</v>
      </c>
      <c r="L733" s="1490">
        <v>0</v>
      </c>
      <c r="M733" s="1502">
        <f>SUM(K733:L733)</f>
        <v>0</v>
      </c>
      <c r="N733" s="1490">
        <v>0</v>
      </c>
      <c r="O733" s="6"/>
      <c r="P733" s="6"/>
      <c r="Q733" s="6"/>
      <c r="R733" s="6"/>
      <c r="S733" s="6"/>
      <c r="T733" s="6"/>
      <c r="U733" s="6"/>
      <c r="V733" s="6"/>
      <c r="W733" s="6"/>
      <c r="X733" s="6"/>
      <c r="Y733" s="6"/>
      <c r="Z733" s="6"/>
    </row>
    <row r="734" spans="1:26" s="1043" customFormat="1">
      <c r="A734" s="1016"/>
      <c r="B734" s="1018" t="s">
        <v>517</v>
      </c>
      <c r="C734" s="1016"/>
      <c r="D734" s="1016"/>
      <c r="E734" s="1016"/>
      <c r="F734" s="1016"/>
      <c r="G734" s="1450">
        <f>SUM(G733:G733)</f>
        <v>0</v>
      </c>
      <c r="H734" s="1450">
        <f>SUM(H733:H733)</f>
        <v>0</v>
      </c>
      <c r="I734" s="1503">
        <f>G734+H734</f>
        <v>0</v>
      </c>
      <c r="J734" s="1450">
        <f>SUM(J733:J733)</f>
        <v>0</v>
      </c>
      <c r="K734" s="1450">
        <f>SUM(K733:K733)</f>
        <v>0</v>
      </c>
      <c r="L734" s="1450">
        <f>SUM(L733:L733)</f>
        <v>0</v>
      </c>
      <c r="M734" s="1503">
        <f>K734+L734</f>
        <v>0</v>
      </c>
      <c r="N734" s="1503">
        <f>N733</f>
        <v>0</v>
      </c>
      <c r="O734" s="1003"/>
      <c r="P734" s="1003"/>
      <c r="Q734" s="1003"/>
      <c r="R734" s="1003"/>
      <c r="S734" s="1003"/>
      <c r="T734" s="1003"/>
      <c r="U734" s="1003"/>
      <c r="V734" s="1003"/>
      <c r="W734" s="1003"/>
      <c r="X734" s="1003"/>
      <c r="Y734" s="1003"/>
      <c r="Z734" s="1003"/>
    </row>
    <row r="735" spans="1:26" s="1043" customFormat="1" ht="15.75" customHeight="1">
      <c r="A735" s="1005"/>
      <c r="B735" s="1005"/>
      <c r="C735" s="1005"/>
      <c r="D735" s="1005"/>
      <c r="E735" s="1005"/>
      <c r="F735" s="1005"/>
      <c r="G735" s="1437"/>
      <c r="H735" s="1437"/>
      <c r="I735" s="1437"/>
      <c r="J735" s="1437"/>
      <c r="K735" s="1437"/>
      <c r="L735" s="1437"/>
      <c r="M735" s="1437"/>
      <c r="N735" s="1437"/>
      <c r="O735" s="1005"/>
      <c r="P735" s="1005"/>
      <c r="Q735" s="1005"/>
      <c r="R735" s="1005"/>
      <c r="S735" s="1005"/>
      <c r="T735" s="1005"/>
      <c r="U735" s="1005"/>
      <c r="V735" s="1005"/>
      <c r="W735" s="1005"/>
      <c r="X735" s="1005"/>
      <c r="Y735" s="1005"/>
      <c r="Z735" s="1005"/>
    </row>
    <row r="736" spans="1:26" ht="15.75" customHeight="1">
      <c r="A736" s="36"/>
      <c r="B736" s="36" t="s">
        <v>198</v>
      </c>
      <c r="C736" s="993" t="s">
        <v>318</v>
      </c>
      <c r="D736" s="36"/>
      <c r="E736" s="36"/>
      <c r="F736" s="1010"/>
      <c r="G736" s="1490"/>
      <c r="H736" s="1490">
        <v>0</v>
      </c>
      <c r="I736" s="1502">
        <f t="shared" ref="I736" si="236">SUM(G736:H736)</f>
        <v>0</v>
      </c>
      <c r="J736" s="1490">
        <v>0</v>
      </c>
      <c r="K736" s="1490">
        <v>0</v>
      </c>
      <c r="L736" s="1490">
        <v>0</v>
      </c>
      <c r="M736" s="1502">
        <f t="shared" ref="M736" si="237">SUM(K736:L736)</f>
        <v>0</v>
      </c>
      <c r="N736" s="1490">
        <v>0</v>
      </c>
      <c r="O736" s="6"/>
      <c r="P736" s="6"/>
      <c r="Q736" s="6"/>
      <c r="R736" s="6"/>
      <c r="S736" s="6"/>
      <c r="T736" s="6"/>
      <c r="U736" s="6"/>
      <c r="V736" s="6"/>
      <c r="W736" s="6"/>
      <c r="X736" s="6"/>
      <c r="Y736" s="6"/>
      <c r="Z736" s="6"/>
    </row>
    <row r="737" spans="1:26" s="1043" customFormat="1" ht="15.75" customHeight="1">
      <c r="A737" s="1016"/>
      <c r="B737" s="1018" t="s">
        <v>518</v>
      </c>
      <c r="C737" s="1016"/>
      <c r="D737" s="1016"/>
      <c r="E737" s="1016"/>
      <c r="F737" s="1016"/>
      <c r="G737" s="1450">
        <f>SUM(G736:G736)</f>
        <v>0</v>
      </c>
      <c r="H737" s="1450">
        <f>SUM(H736:H736)</f>
        <v>0</v>
      </c>
      <c r="I737" s="1450">
        <f>SUM(G737:H737)</f>
        <v>0</v>
      </c>
      <c r="J737" s="1450">
        <f>SUM(J736:J736)</f>
        <v>0</v>
      </c>
      <c r="K737" s="1450">
        <f>SUM(K736:K736)</f>
        <v>0</v>
      </c>
      <c r="L737" s="1450">
        <f>SUM(L736:L736)</f>
        <v>0</v>
      </c>
      <c r="M737" s="1450">
        <f>SUM(K737:L737)</f>
        <v>0</v>
      </c>
      <c r="N737" s="1450">
        <f>SUM(N736:N736)</f>
        <v>0</v>
      </c>
      <c r="O737" s="1003"/>
      <c r="P737" s="1003"/>
      <c r="Q737" s="1003"/>
      <c r="R737" s="1003"/>
      <c r="S737" s="1003"/>
      <c r="T737" s="1003"/>
      <c r="U737" s="1003"/>
      <c r="V737" s="1003"/>
      <c r="W737" s="1003"/>
      <c r="X737" s="1003"/>
      <c r="Y737" s="1003"/>
      <c r="Z737" s="1003"/>
    </row>
    <row r="738" spans="1:26" s="1043" customFormat="1" ht="15.75" customHeight="1">
      <c r="A738" s="1003"/>
      <c r="B738" s="1003"/>
      <c r="C738" s="1003"/>
      <c r="D738" s="1003"/>
      <c r="E738" s="1003"/>
      <c r="F738" s="1003"/>
      <c r="G738" s="1413"/>
      <c r="H738" s="1413"/>
      <c r="I738" s="1413"/>
      <c r="J738" s="1413"/>
      <c r="K738" s="1413"/>
      <c r="L738" s="1413"/>
      <c r="M738" s="1413"/>
      <c r="N738" s="1413"/>
      <c r="O738" s="1003"/>
      <c r="P738" s="1003"/>
      <c r="Q738" s="1003"/>
      <c r="R738" s="1003"/>
      <c r="S738" s="1003"/>
      <c r="T738" s="1003"/>
      <c r="U738" s="1003"/>
      <c r="V738" s="1003"/>
      <c r="W738" s="1003"/>
      <c r="X738" s="1003"/>
      <c r="Y738" s="1003"/>
      <c r="Z738" s="1003"/>
    </row>
    <row r="739" spans="1:26" ht="15.75" customHeight="1">
      <c r="A739" s="40"/>
      <c r="B739" s="40" t="s">
        <v>200</v>
      </c>
      <c r="C739" s="40" t="s">
        <v>519</v>
      </c>
      <c r="D739" s="40" t="s">
        <v>520</v>
      </c>
      <c r="E739" s="40"/>
      <c r="F739" s="1015"/>
      <c r="G739" s="1427"/>
      <c r="H739" s="1427"/>
      <c r="I739" s="1485">
        <f t="shared" ref="I739:I740" si="238">SUM(G739:H739)</f>
        <v>0</v>
      </c>
      <c r="J739" s="1427"/>
      <c r="K739" s="1427"/>
      <c r="L739" s="1427"/>
      <c r="M739" s="1485">
        <f t="shared" ref="M739:M740" si="239">SUM(K739:L739)</f>
        <v>0</v>
      </c>
      <c r="N739" s="1427"/>
      <c r="O739" s="1"/>
      <c r="P739" s="1"/>
      <c r="Q739" s="1"/>
      <c r="R739" s="1"/>
      <c r="S739" s="1"/>
      <c r="T739" s="1"/>
      <c r="U739" s="1"/>
      <c r="V739" s="1"/>
      <c r="W739" s="1"/>
      <c r="X739" s="1"/>
      <c r="Y739" s="1"/>
      <c r="Z739" s="1"/>
    </row>
    <row r="740" spans="1:26" ht="15.75" customHeight="1">
      <c r="A740" s="40"/>
      <c r="B740" s="40" t="s">
        <v>200</v>
      </c>
      <c r="C740" s="40" t="s">
        <v>519</v>
      </c>
      <c r="D740" s="40" t="s">
        <v>521</v>
      </c>
      <c r="E740" s="40"/>
      <c r="F740" s="1015"/>
      <c r="G740" s="1427"/>
      <c r="H740" s="1427"/>
      <c r="I740" s="1485">
        <f t="shared" si="238"/>
        <v>0</v>
      </c>
      <c r="J740" s="1427"/>
      <c r="K740" s="1427"/>
      <c r="L740" s="1427"/>
      <c r="M740" s="1485">
        <f t="shared" si="239"/>
        <v>0</v>
      </c>
      <c r="N740" s="1427"/>
      <c r="O740" s="1"/>
      <c r="P740" s="1"/>
      <c r="Q740" s="1"/>
      <c r="R740" s="1"/>
      <c r="S740" s="1"/>
      <c r="T740" s="1"/>
      <c r="U740" s="1"/>
      <c r="V740" s="1"/>
      <c r="W740" s="1"/>
      <c r="X740" s="1"/>
      <c r="Y740" s="1"/>
      <c r="Z740" s="1"/>
    </row>
    <row r="741" spans="1:26" s="1043" customFormat="1" ht="15.75" customHeight="1">
      <c r="A741" s="1010"/>
      <c r="B741" s="1010" t="s">
        <v>200</v>
      </c>
      <c r="C741" s="1010" t="s">
        <v>519</v>
      </c>
      <c r="D741" s="1010"/>
      <c r="E741" s="1010"/>
      <c r="F741" s="1010"/>
      <c r="G741" s="1487">
        <f>SUM(G739:G740)</f>
        <v>0</v>
      </c>
      <c r="H741" s="1487">
        <f t="shared" ref="H741:N741" si="240">SUM(H739:H740)</f>
        <v>0</v>
      </c>
      <c r="I741" s="1487">
        <f>SUM(I739:I740)</f>
        <v>0</v>
      </c>
      <c r="J741" s="1487">
        <f t="shared" si="240"/>
        <v>0</v>
      </c>
      <c r="K741" s="1487">
        <f t="shared" si="240"/>
        <v>0</v>
      </c>
      <c r="L741" s="1487">
        <f t="shared" si="240"/>
        <v>0</v>
      </c>
      <c r="M741" s="1487">
        <f t="shared" si="240"/>
        <v>0</v>
      </c>
      <c r="N741" s="1487">
        <f t="shared" si="240"/>
        <v>0</v>
      </c>
      <c r="O741" s="1005"/>
      <c r="P741" s="1005"/>
      <c r="Q741" s="1005"/>
      <c r="R741" s="1005"/>
      <c r="S741" s="1005"/>
      <c r="T741" s="1005"/>
      <c r="U741" s="1005"/>
      <c r="V741" s="1005"/>
      <c r="W741" s="1005"/>
      <c r="X741" s="1005"/>
      <c r="Y741" s="1005"/>
      <c r="Z741" s="1005"/>
    </row>
    <row r="742" spans="1:26" ht="15.75" customHeight="1">
      <c r="A742" s="36"/>
      <c r="B742" s="36" t="s">
        <v>200</v>
      </c>
      <c r="C742" s="36" t="s">
        <v>522</v>
      </c>
      <c r="D742" s="36"/>
      <c r="E742" s="36"/>
      <c r="F742" s="1010"/>
      <c r="G742" s="1427"/>
      <c r="H742" s="1427"/>
      <c r="I742" s="1485">
        <f t="shared" ref="I742:I749" si="241">SUM(G742:H742)</f>
        <v>0</v>
      </c>
      <c r="J742" s="1427"/>
      <c r="K742" s="1427"/>
      <c r="L742" s="1427"/>
      <c r="M742" s="1485">
        <f t="shared" ref="M742:M750" si="242">SUM(K742:L742)</f>
        <v>0</v>
      </c>
      <c r="N742" s="1427"/>
      <c r="O742" s="6"/>
      <c r="P742" s="6"/>
      <c r="Q742" s="6"/>
      <c r="R742" s="6"/>
      <c r="S742" s="6"/>
      <c r="T742" s="6"/>
      <c r="U742" s="6"/>
      <c r="V742" s="6"/>
      <c r="W742" s="6"/>
      <c r="X742" s="6"/>
      <c r="Y742" s="6"/>
      <c r="Z742" s="6"/>
    </row>
    <row r="743" spans="1:26" ht="15.75" customHeight="1">
      <c r="A743" s="36"/>
      <c r="B743" s="36" t="s">
        <v>200</v>
      </c>
      <c r="C743" s="36" t="s">
        <v>523</v>
      </c>
      <c r="D743" s="36"/>
      <c r="E743" s="36"/>
      <c r="F743" s="1010"/>
      <c r="G743" s="1427"/>
      <c r="H743" s="1427"/>
      <c r="I743" s="1485">
        <f t="shared" si="241"/>
        <v>0</v>
      </c>
      <c r="J743" s="1427"/>
      <c r="K743" s="1427"/>
      <c r="L743" s="1427"/>
      <c r="M743" s="1485">
        <f t="shared" si="242"/>
        <v>0</v>
      </c>
      <c r="N743" s="1427"/>
      <c r="O743" s="6"/>
      <c r="P743" s="6"/>
      <c r="Q743" s="6"/>
      <c r="R743" s="6"/>
      <c r="S743" s="6"/>
      <c r="T743" s="6"/>
      <c r="U743" s="6"/>
      <c r="V743" s="6"/>
      <c r="W743" s="6"/>
      <c r="X743" s="6"/>
      <c r="Y743" s="6"/>
      <c r="Z743" s="6"/>
    </row>
    <row r="744" spans="1:26" s="920" customFormat="1" ht="15.75" customHeight="1">
      <c r="A744" s="916"/>
      <c r="B744" s="36" t="s">
        <v>200</v>
      </c>
      <c r="C744" s="36" t="s">
        <v>524</v>
      </c>
      <c r="D744" s="916"/>
      <c r="E744" s="916"/>
      <c r="F744" s="1036"/>
      <c r="G744" s="1427"/>
      <c r="H744" s="1427"/>
      <c r="I744" s="1485">
        <f t="shared" si="241"/>
        <v>0</v>
      </c>
      <c r="J744" s="1427"/>
      <c r="K744" s="1427"/>
      <c r="L744" s="1427"/>
      <c r="M744" s="1485">
        <f t="shared" ref="M744:M747" si="243">SUM(K744:L744)</f>
        <v>0</v>
      </c>
      <c r="N744" s="1427"/>
      <c r="O744" s="6"/>
      <c r="P744" s="6"/>
      <c r="Q744" s="6"/>
      <c r="R744" s="6"/>
      <c r="S744" s="6"/>
      <c r="T744" s="6"/>
      <c r="U744" s="6"/>
      <c r="V744" s="6"/>
      <c r="W744" s="6"/>
      <c r="X744" s="6"/>
      <c r="Y744" s="6"/>
      <c r="Z744" s="6"/>
    </row>
    <row r="745" spans="1:26" s="920" customFormat="1" ht="15.75" customHeight="1">
      <c r="A745" s="916"/>
      <c r="B745" s="36" t="s">
        <v>200</v>
      </c>
      <c r="C745" s="36" t="s">
        <v>525</v>
      </c>
      <c r="D745" s="916"/>
      <c r="E745" s="916"/>
      <c r="F745" s="1036"/>
      <c r="G745" s="1427"/>
      <c r="H745" s="1427"/>
      <c r="I745" s="1485">
        <f t="shared" si="241"/>
        <v>0</v>
      </c>
      <c r="J745" s="1427"/>
      <c r="K745" s="1427"/>
      <c r="L745" s="1427"/>
      <c r="M745" s="1485">
        <f t="shared" si="243"/>
        <v>0</v>
      </c>
      <c r="N745" s="1427"/>
      <c r="O745" s="6"/>
      <c r="P745" s="6"/>
      <c r="Q745" s="6"/>
      <c r="R745" s="6"/>
      <c r="S745" s="6"/>
      <c r="T745" s="6"/>
      <c r="U745" s="6"/>
      <c r="V745" s="6"/>
      <c r="W745" s="6"/>
      <c r="X745" s="6"/>
      <c r="Y745" s="6"/>
      <c r="Z745" s="6"/>
    </row>
    <row r="746" spans="1:26" s="920" customFormat="1" ht="15.75" customHeight="1">
      <c r="A746" s="916"/>
      <c r="B746" s="36" t="s">
        <v>200</v>
      </c>
      <c r="C746" s="36" t="s">
        <v>526</v>
      </c>
      <c r="D746" s="916"/>
      <c r="E746" s="916"/>
      <c r="F746" s="1036"/>
      <c r="G746" s="1427"/>
      <c r="H746" s="1427"/>
      <c r="I746" s="1485">
        <f t="shared" si="241"/>
        <v>0</v>
      </c>
      <c r="J746" s="1427"/>
      <c r="K746" s="1427"/>
      <c r="L746" s="1427"/>
      <c r="M746" s="1485">
        <f t="shared" si="243"/>
        <v>0</v>
      </c>
      <c r="N746" s="1427"/>
      <c r="O746" s="6"/>
      <c r="P746" s="6"/>
      <c r="Q746" s="6"/>
      <c r="R746" s="6"/>
      <c r="S746" s="6"/>
      <c r="T746" s="6"/>
      <c r="U746" s="6"/>
      <c r="V746" s="6"/>
      <c r="W746" s="6"/>
      <c r="X746" s="6"/>
      <c r="Y746" s="6"/>
      <c r="Z746" s="6"/>
    </row>
    <row r="747" spans="1:26" s="920" customFormat="1" ht="15.75" customHeight="1">
      <c r="A747" s="916"/>
      <c r="B747" s="36" t="s">
        <v>200</v>
      </c>
      <c r="C747" s="36" t="s">
        <v>527</v>
      </c>
      <c r="D747" s="916"/>
      <c r="E747" s="916"/>
      <c r="F747" s="1036"/>
      <c r="G747" s="1427"/>
      <c r="H747" s="1486"/>
      <c r="I747" s="1485">
        <f t="shared" si="241"/>
        <v>0</v>
      </c>
      <c r="J747" s="1486"/>
      <c r="K747" s="1486"/>
      <c r="L747" s="1486"/>
      <c r="M747" s="1504">
        <f t="shared" si="243"/>
        <v>0</v>
      </c>
      <c r="N747" s="1486"/>
      <c r="O747" s="6"/>
      <c r="P747" s="6"/>
      <c r="Q747" s="6"/>
      <c r="R747" s="6"/>
      <c r="S747" s="6" t="s">
        <v>528</v>
      </c>
      <c r="T747" s="6"/>
      <c r="U747" s="6"/>
      <c r="V747" s="6"/>
      <c r="W747" s="6"/>
      <c r="X747" s="6"/>
      <c r="Y747" s="6"/>
      <c r="Z747" s="6"/>
    </row>
    <row r="748" spans="1:26" ht="15.75" customHeight="1">
      <c r="A748" s="36"/>
      <c r="B748" s="36" t="s">
        <v>200</v>
      </c>
      <c r="C748" s="994" t="s">
        <v>1356</v>
      </c>
      <c r="D748" s="36"/>
      <c r="E748" s="36"/>
      <c r="F748" s="1010"/>
      <c r="G748" s="1427"/>
      <c r="H748" s="1486"/>
      <c r="I748" s="1485">
        <f t="shared" si="241"/>
        <v>0</v>
      </c>
      <c r="J748" s="1486"/>
      <c r="K748" s="1486"/>
      <c r="L748" s="1486"/>
      <c r="M748" s="1504">
        <f t="shared" si="242"/>
        <v>0</v>
      </c>
      <c r="N748" s="1486"/>
      <c r="O748" s="6"/>
      <c r="P748" s="6"/>
      <c r="Q748" s="6"/>
      <c r="R748" s="6"/>
      <c r="S748" s="6"/>
      <c r="T748" s="6"/>
      <c r="U748" s="6"/>
      <c r="V748" s="6"/>
      <c r="W748" s="6"/>
      <c r="X748" s="6"/>
      <c r="Y748" s="6"/>
      <c r="Z748" s="6"/>
    </row>
    <row r="749" spans="1:26" ht="15.75" customHeight="1">
      <c r="A749" s="36"/>
      <c r="B749" s="36" t="s">
        <v>200</v>
      </c>
      <c r="C749" s="994" t="s">
        <v>1356</v>
      </c>
      <c r="D749" s="36"/>
      <c r="E749" s="36"/>
      <c r="F749" s="1010"/>
      <c r="G749" s="1427"/>
      <c r="H749" s="1427"/>
      <c r="I749" s="1485">
        <f t="shared" si="241"/>
        <v>0</v>
      </c>
      <c r="J749" s="1427"/>
      <c r="K749" s="1427"/>
      <c r="L749" s="1427"/>
      <c r="M749" s="1485">
        <f t="shared" si="242"/>
        <v>0</v>
      </c>
      <c r="N749" s="1427"/>
      <c r="O749" s="6"/>
      <c r="P749" s="6"/>
      <c r="Q749" s="6"/>
      <c r="R749" s="6"/>
      <c r="S749" s="6"/>
      <c r="T749" s="6"/>
      <c r="U749" s="6"/>
      <c r="V749" s="6"/>
      <c r="W749" s="6"/>
      <c r="X749" s="6"/>
      <c r="Y749" s="6"/>
      <c r="Z749" s="6"/>
    </row>
    <row r="750" spans="1:26" ht="15.75" customHeight="1">
      <c r="A750" s="36"/>
      <c r="B750" s="36" t="s">
        <v>200</v>
      </c>
      <c r="C750" s="994" t="s">
        <v>1356</v>
      </c>
      <c r="D750" s="36"/>
      <c r="E750" s="36"/>
      <c r="F750" s="1010"/>
      <c r="G750" s="1427"/>
      <c r="H750" s="1427"/>
      <c r="I750" s="1485">
        <f>SUM(G750:H750)</f>
        <v>0</v>
      </c>
      <c r="J750" s="1427"/>
      <c r="K750" s="1427"/>
      <c r="L750" s="1427"/>
      <c r="M750" s="1485">
        <f t="shared" si="242"/>
        <v>0</v>
      </c>
      <c r="N750" s="1427"/>
      <c r="O750" s="6"/>
      <c r="P750" s="6"/>
      <c r="Q750" s="6"/>
      <c r="R750" s="6"/>
      <c r="S750" s="6"/>
      <c r="T750" s="6"/>
      <c r="U750" s="6"/>
      <c r="V750" s="6"/>
      <c r="W750" s="6"/>
      <c r="X750" s="6"/>
      <c r="Y750" s="6"/>
      <c r="Z750" s="6"/>
    </row>
    <row r="751" spans="1:26" ht="15.75" customHeight="1">
      <c r="A751" s="36"/>
      <c r="B751" s="36" t="s">
        <v>200</v>
      </c>
      <c r="C751" s="994" t="s">
        <v>1356</v>
      </c>
      <c r="D751" s="36"/>
      <c r="E751" s="36"/>
      <c r="F751" s="1010"/>
      <c r="G751" s="1411"/>
      <c r="H751" s="1411"/>
      <c r="I751" s="1485">
        <f>SUM(G751:H751)</f>
        <v>0</v>
      </c>
      <c r="J751" s="1411"/>
      <c r="K751" s="1411"/>
      <c r="L751" s="1411"/>
      <c r="M751" s="1410">
        <f>SUM(K751:L751)</f>
        <v>0</v>
      </c>
      <c r="N751" s="1411"/>
      <c r="O751" s="6"/>
      <c r="P751" s="6"/>
      <c r="Q751" s="6"/>
      <c r="R751" s="6"/>
      <c r="S751" s="6"/>
      <c r="T751" s="6"/>
      <c r="U751" s="6"/>
      <c r="V751" s="6"/>
      <c r="W751" s="6"/>
      <c r="X751" s="6"/>
      <c r="Y751" s="6"/>
      <c r="Z751" s="6"/>
    </row>
    <row r="752" spans="1:26" s="1043" customFormat="1" ht="15.75" customHeight="1">
      <c r="A752" s="1016"/>
      <c r="B752" s="1018" t="s">
        <v>529</v>
      </c>
      <c r="C752" s="1016"/>
      <c r="D752" s="1016"/>
      <c r="E752" s="1016"/>
      <c r="F752" s="1016"/>
      <c r="G752" s="1438">
        <f>G751+G750+G749+G748+G743+G742+G741+SUM(G744:G747)</f>
        <v>0</v>
      </c>
      <c r="H752" s="1438">
        <f>H751+H750+H749+H748+H743+H742+H741+SUM(H744:H747)</f>
        <v>0</v>
      </c>
      <c r="I752" s="1450">
        <f>SUM(G752:H752)</f>
        <v>0</v>
      </c>
      <c r="J752" s="1438">
        <f>J751+J750+J749+J748+J743+J742+J741+SUM(J744:J747)</f>
        <v>0</v>
      </c>
      <c r="K752" s="1438">
        <f>K751+K750+K749+K748+K743+K742+K741+SUM(K744:K747)</f>
        <v>0</v>
      </c>
      <c r="L752" s="1438">
        <f>L751+L750+L749+L748+L743+L742+L741+SUM(L744:L747)</f>
        <v>0</v>
      </c>
      <c r="M752" s="1438">
        <f>SUM(K752:L752)</f>
        <v>0</v>
      </c>
      <c r="N752" s="1438">
        <f>N751+N750+N749+N748+N743+N742+N741</f>
        <v>0</v>
      </c>
      <c r="O752" s="1003"/>
      <c r="P752" s="1003"/>
      <c r="Q752" s="1003"/>
      <c r="R752" s="1003"/>
      <c r="S752" s="1003"/>
      <c r="T752" s="1003"/>
      <c r="U752" s="1003"/>
      <c r="V752" s="1003"/>
      <c r="W752" s="1003"/>
      <c r="X752" s="1003"/>
      <c r="Y752" s="1003"/>
      <c r="Z752" s="1003"/>
    </row>
    <row r="753" spans="1:26" s="1043" customFormat="1" ht="15.75" customHeight="1">
      <c r="A753" s="1003"/>
      <c r="B753" s="1003"/>
      <c r="C753" s="1003"/>
      <c r="D753" s="1003"/>
      <c r="E753" s="1003"/>
      <c r="F753" s="1003"/>
      <c r="G753" s="1413"/>
      <c r="H753" s="1413"/>
      <c r="I753" s="1413"/>
      <c r="J753" s="1413"/>
      <c r="K753" s="1413"/>
      <c r="L753" s="1413"/>
      <c r="M753" s="1413"/>
      <c r="N753" s="1413"/>
      <c r="O753" s="1003"/>
      <c r="P753" s="1003"/>
      <c r="Q753" s="1003"/>
      <c r="R753" s="1003"/>
      <c r="S753" s="1003"/>
      <c r="T753" s="1003"/>
      <c r="U753" s="1003"/>
      <c r="V753" s="1003"/>
      <c r="W753" s="1003"/>
      <c r="X753" s="1003"/>
      <c r="Y753" s="1003"/>
      <c r="Z753" s="1003"/>
    </row>
    <row r="754" spans="1:26" ht="15.75" customHeight="1">
      <c r="A754" s="40"/>
      <c r="B754" s="40" t="s">
        <v>202</v>
      </c>
      <c r="C754" s="40" t="s">
        <v>387</v>
      </c>
      <c r="D754" s="40"/>
      <c r="E754" s="40"/>
      <c r="F754" s="1015"/>
      <c r="G754" s="1427"/>
      <c r="H754" s="1427"/>
      <c r="I754" s="1485">
        <f t="shared" ref="I754" si="244">SUM(G754:H754)</f>
        <v>0</v>
      </c>
      <c r="J754" s="1427"/>
      <c r="K754" s="1427"/>
      <c r="L754" s="1427"/>
      <c r="M754" s="1485">
        <f t="shared" ref="M754:M758" si="245">SUM(K754:L754)</f>
        <v>0</v>
      </c>
      <c r="N754" s="1427"/>
      <c r="O754" s="1"/>
      <c r="P754" s="1"/>
      <c r="Q754" s="1"/>
      <c r="R754" s="1"/>
      <c r="S754" s="1" t="s">
        <v>530</v>
      </c>
      <c r="T754" s="1"/>
      <c r="U754" s="1"/>
      <c r="V754" s="1"/>
      <c r="W754" s="1"/>
      <c r="X754" s="1"/>
      <c r="Y754" s="1"/>
      <c r="Z754" s="1"/>
    </row>
    <row r="755" spans="1:26" ht="15.75" customHeight="1">
      <c r="A755" s="40"/>
      <c r="B755" s="40" t="s">
        <v>202</v>
      </c>
      <c r="C755" s="963" t="s">
        <v>389</v>
      </c>
      <c r="D755" s="973" t="s">
        <v>1356</v>
      </c>
      <c r="E755" s="40"/>
      <c r="F755" s="1015"/>
      <c r="G755" s="1427"/>
      <c r="H755" s="1427"/>
      <c r="I755" s="1485">
        <f>SUM(G755:H755)</f>
        <v>0</v>
      </c>
      <c r="J755" s="1427"/>
      <c r="K755" s="1427"/>
      <c r="L755" s="1427"/>
      <c r="M755" s="1485">
        <f t="shared" si="245"/>
        <v>0</v>
      </c>
      <c r="N755" s="1427"/>
      <c r="O755" s="1"/>
      <c r="P755" s="1"/>
      <c r="Q755" s="1"/>
      <c r="R755" s="1"/>
      <c r="S755" s="1"/>
      <c r="T755" s="1"/>
      <c r="U755" s="1"/>
      <c r="V755" s="1"/>
      <c r="W755" s="1"/>
      <c r="X755" s="1"/>
      <c r="Y755" s="1"/>
      <c r="Z755" s="1"/>
    </row>
    <row r="756" spans="1:26" s="921" customFormat="1" ht="15.75" customHeight="1">
      <c r="A756" s="871"/>
      <c r="B756" s="40" t="s">
        <v>202</v>
      </c>
      <c r="C756" s="964" t="s">
        <v>389</v>
      </c>
      <c r="D756" s="973" t="s">
        <v>1356</v>
      </c>
      <c r="E756" s="871"/>
      <c r="F756" s="1035"/>
      <c r="G756" s="1486"/>
      <c r="H756" s="1486"/>
      <c r="I756" s="1485">
        <f t="shared" ref="I756:I758" si="246">SUM(G756:H756)</f>
        <v>0</v>
      </c>
      <c r="J756" s="1486"/>
      <c r="K756" s="1486"/>
      <c r="L756" s="1486"/>
      <c r="M756" s="1485">
        <f t="shared" si="245"/>
        <v>0</v>
      </c>
      <c r="N756" s="1486"/>
      <c r="O756" s="1"/>
      <c r="P756" s="1"/>
      <c r="Q756" s="1"/>
      <c r="R756" s="1"/>
      <c r="S756" s="1"/>
      <c r="T756" s="1"/>
      <c r="U756" s="1"/>
      <c r="V756" s="1"/>
      <c r="W756" s="1"/>
      <c r="X756" s="1"/>
      <c r="Y756" s="1"/>
      <c r="Z756" s="1"/>
    </row>
    <row r="757" spans="1:26" s="921" customFormat="1" ht="15.75" customHeight="1">
      <c r="A757" s="871"/>
      <c r="B757" s="40" t="s">
        <v>202</v>
      </c>
      <c r="C757" s="963" t="s">
        <v>390</v>
      </c>
      <c r="D757" s="973" t="s">
        <v>1356</v>
      </c>
      <c r="E757" s="871"/>
      <c r="F757" s="1035"/>
      <c r="G757" s="1486"/>
      <c r="H757" s="1486"/>
      <c r="I757" s="1485">
        <f t="shared" si="246"/>
        <v>0</v>
      </c>
      <c r="J757" s="1486"/>
      <c r="K757" s="1486"/>
      <c r="L757" s="1486"/>
      <c r="M757" s="1485">
        <f t="shared" si="245"/>
        <v>0</v>
      </c>
      <c r="N757" s="1486"/>
      <c r="O757" s="1"/>
      <c r="P757" s="1"/>
      <c r="Q757" s="1"/>
      <c r="R757" s="1"/>
      <c r="S757" s="1"/>
      <c r="T757" s="1"/>
      <c r="U757" s="1"/>
      <c r="V757" s="1"/>
      <c r="W757" s="1"/>
      <c r="X757" s="1"/>
      <c r="Y757" s="1"/>
      <c r="Z757" s="1"/>
    </row>
    <row r="758" spans="1:26" s="921" customFormat="1" ht="15.75" customHeight="1">
      <c r="A758" s="871"/>
      <c r="B758" s="40" t="s">
        <v>202</v>
      </c>
      <c r="C758" s="964" t="s">
        <v>390</v>
      </c>
      <c r="D758" s="973" t="s">
        <v>1356</v>
      </c>
      <c r="E758" s="871"/>
      <c r="F758" s="1035"/>
      <c r="G758" s="1486"/>
      <c r="H758" s="1486"/>
      <c r="I758" s="1485">
        <f t="shared" si="246"/>
        <v>0</v>
      </c>
      <c r="J758" s="1486"/>
      <c r="K758" s="1486"/>
      <c r="L758" s="1486"/>
      <c r="M758" s="1485">
        <f t="shared" si="245"/>
        <v>0</v>
      </c>
      <c r="N758" s="1486"/>
      <c r="O758" s="1"/>
      <c r="P758" s="1"/>
      <c r="Q758" s="1"/>
      <c r="R758" s="1"/>
      <c r="S758" s="1"/>
      <c r="T758" s="1"/>
      <c r="U758" s="1"/>
      <c r="V758" s="1"/>
      <c r="W758" s="1"/>
      <c r="X758" s="1"/>
      <c r="Y758" s="1"/>
      <c r="Z758" s="1"/>
    </row>
    <row r="759" spans="1:26" s="1043" customFormat="1" ht="15.75" customHeight="1">
      <c r="A759" s="1018"/>
      <c r="B759" s="1018" t="s">
        <v>531</v>
      </c>
      <c r="C759" s="1018"/>
      <c r="D759" s="1018"/>
      <c r="E759" s="1018"/>
      <c r="F759" s="1018"/>
      <c r="G759" s="1438">
        <f t="shared" ref="G759:N759" si="247">SUM(G754:G758)</f>
        <v>0</v>
      </c>
      <c r="H759" s="1438">
        <f t="shared" si="247"/>
        <v>0</v>
      </c>
      <c r="I759" s="1438">
        <f t="shared" si="247"/>
        <v>0</v>
      </c>
      <c r="J759" s="1438">
        <f t="shared" si="247"/>
        <v>0</v>
      </c>
      <c r="K759" s="1438">
        <f t="shared" si="247"/>
        <v>0</v>
      </c>
      <c r="L759" s="1438">
        <f t="shared" si="247"/>
        <v>0</v>
      </c>
      <c r="M759" s="1438">
        <f t="shared" si="247"/>
        <v>0</v>
      </c>
      <c r="N759" s="1438">
        <f t="shared" si="247"/>
        <v>0</v>
      </c>
      <c r="O759" s="1005"/>
      <c r="P759" s="1005"/>
      <c r="Q759" s="1005"/>
      <c r="R759" s="1005"/>
      <c r="S759" s="1005"/>
      <c r="T759" s="1005"/>
      <c r="U759" s="1005"/>
      <c r="V759" s="1005"/>
      <c r="W759" s="1005"/>
      <c r="X759" s="1005"/>
      <c r="Y759" s="1005"/>
      <c r="Z759" s="1005"/>
    </row>
    <row r="760" spans="1:26" s="1043" customFormat="1" ht="15.75" customHeight="1">
      <c r="A760" s="1003"/>
      <c r="B760" s="1003"/>
      <c r="C760" s="1003"/>
      <c r="D760" s="1003"/>
      <c r="E760" s="1003"/>
      <c r="F760" s="1003"/>
      <c r="G760" s="1413"/>
      <c r="H760" s="1413"/>
      <c r="I760" s="1413"/>
      <c r="J760" s="1413"/>
      <c r="K760" s="1413"/>
      <c r="L760" s="1413"/>
      <c r="M760" s="1413"/>
      <c r="N760" s="1413"/>
      <c r="O760" s="1003"/>
      <c r="P760" s="1003"/>
      <c r="Q760" s="1003"/>
      <c r="R760" s="1003"/>
      <c r="S760" s="1003"/>
      <c r="T760" s="1003"/>
      <c r="U760" s="1003"/>
      <c r="V760" s="1003"/>
      <c r="W760" s="1003"/>
      <c r="X760" s="1003"/>
      <c r="Y760" s="1003"/>
      <c r="Z760" s="1003"/>
    </row>
    <row r="761" spans="1:26" ht="15.75" customHeight="1">
      <c r="A761" s="40"/>
      <c r="B761" s="40" t="s">
        <v>205</v>
      </c>
      <c r="C761" s="963" t="s">
        <v>387</v>
      </c>
      <c r="D761" s="40"/>
      <c r="E761" s="40"/>
      <c r="F761" s="1015"/>
      <c r="G761" s="1427"/>
      <c r="H761" s="1427"/>
      <c r="I761" s="1485">
        <f t="shared" ref="I761:I765" si="248">SUM(G761:H761)</f>
        <v>0</v>
      </c>
      <c r="J761" s="1427"/>
      <c r="K761" s="1427"/>
      <c r="L761" s="1427"/>
      <c r="M761" s="1485">
        <f t="shared" ref="M761:M765" si="249">SUM(K761:L761)</f>
        <v>0</v>
      </c>
      <c r="N761" s="1427"/>
      <c r="O761" s="1"/>
      <c r="P761" s="1"/>
      <c r="Q761" s="1"/>
      <c r="R761" s="1"/>
      <c r="S761" s="1"/>
      <c r="T761" s="1"/>
      <c r="U761" s="1"/>
      <c r="V761" s="1"/>
      <c r="W761" s="1"/>
      <c r="X761" s="1"/>
      <c r="Y761" s="1"/>
      <c r="Z761" s="1"/>
    </row>
    <row r="762" spans="1:26" s="921" customFormat="1" ht="15.75" customHeight="1">
      <c r="A762" s="871"/>
      <c r="B762" s="40" t="s">
        <v>205</v>
      </c>
      <c r="C762" s="963" t="s">
        <v>389</v>
      </c>
      <c r="D762" s="973" t="s">
        <v>1356</v>
      </c>
      <c r="E762" s="871"/>
      <c r="F762" s="1035"/>
      <c r="G762" s="1486"/>
      <c r="H762" s="1486"/>
      <c r="I762" s="1485">
        <f t="shared" si="248"/>
        <v>0</v>
      </c>
      <c r="J762" s="1486"/>
      <c r="K762" s="1486"/>
      <c r="L762" s="1486"/>
      <c r="M762" s="1485">
        <f t="shared" si="249"/>
        <v>0</v>
      </c>
      <c r="N762" s="1486"/>
      <c r="O762" s="1"/>
      <c r="P762" s="1"/>
      <c r="Q762" s="1"/>
      <c r="R762" s="1"/>
      <c r="S762" s="1"/>
      <c r="T762" s="1"/>
      <c r="U762" s="1"/>
      <c r="V762" s="1"/>
      <c r="W762" s="1"/>
      <c r="X762" s="1"/>
      <c r="Y762" s="1"/>
      <c r="Z762" s="1"/>
    </row>
    <row r="763" spans="1:26" s="921" customFormat="1" ht="15.75" customHeight="1">
      <c r="A763" s="871"/>
      <c r="B763" s="40" t="s">
        <v>205</v>
      </c>
      <c r="C763" s="964" t="s">
        <v>389</v>
      </c>
      <c r="D763" s="973" t="s">
        <v>1356</v>
      </c>
      <c r="E763" s="871"/>
      <c r="F763" s="1035"/>
      <c r="G763" s="1486"/>
      <c r="H763" s="1486"/>
      <c r="I763" s="1485">
        <f t="shared" si="248"/>
        <v>0</v>
      </c>
      <c r="J763" s="1486"/>
      <c r="K763" s="1486"/>
      <c r="L763" s="1486"/>
      <c r="M763" s="1485">
        <f t="shared" si="249"/>
        <v>0</v>
      </c>
      <c r="N763" s="1486"/>
      <c r="O763" s="1"/>
      <c r="P763" s="1"/>
      <c r="Q763" s="1"/>
      <c r="R763" s="1"/>
      <c r="S763" s="1"/>
      <c r="T763" s="1"/>
      <c r="U763" s="1"/>
      <c r="V763" s="1"/>
      <c r="W763" s="1"/>
      <c r="X763" s="1"/>
      <c r="Y763" s="1"/>
      <c r="Z763" s="1"/>
    </row>
    <row r="764" spans="1:26" s="921" customFormat="1" ht="15.75" customHeight="1">
      <c r="A764" s="871"/>
      <c r="B764" s="40" t="s">
        <v>205</v>
      </c>
      <c r="C764" s="963" t="s">
        <v>390</v>
      </c>
      <c r="D764" s="973" t="s">
        <v>1356</v>
      </c>
      <c r="E764" s="871"/>
      <c r="F764" s="1035"/>
      <c r="G764" s="1486"/>
      <c r="H764" s="1486"/>
      <c r="I764" s="1485">
        <f t="shared" si="248"/>
        <v>0</v>
      </c>
      <c r="J764" s="1486"/>
      <c r="K764" s="1486"/>
      <c r="L764" s="1486"/>
      <c r="M764" s="1485">
        <f t="shared" si="249"/>
        <v>0</v>
      </c>
      <c r="N764" s="1486"/>
      <c r="O764" s="1"/>
      <c r="P764" s="1"/>
      <c r="Q764" s="1"/>
      <c r="R764" s="1"/>
      <c r="S764" s="1"/>
      <c r="T764" s="1"/>
      <c r="U764" s="1"/>
      <c r="V764" s="1"/>
      <c r="W764" s="1"/>
      <c r="X764" s="1"/>
      <c r="Y764" s="1"/>
      <c r="Z764" s="1"/>
    </row>
    <row r="765" spans="1:26" s="921" customFormat="1" ht="15.75" customHeight="1">
      <c r="A765" s="871"/>
      <c r="B765" s="40" t="s">
        <v>205</v>
      </c>
      <c r="C765" s="964" t="s">
        <v>390</v>
      </c>
      <c r="D765" s="973" t="s">
        <v>1356</v>
      </c>
      <c r="E765" s="871"/>
      <c r="F765" s="1035"/>
      <c r="G765" s="1486"/>
      <c r="H765" s="1486"/>
      <c r="I765" s="1485">
        <f t="shared" si="248"/>
        <v>0</v>
      </c>
      <c r="J765" s="1486"/>
      <c r="K765" s="1486"/>
      <c r="L765" s="1486"/>
      <c r="M765" s="1485">
        <f t="shared" si="249"/>
        <v>0</v>
      </c>
      <c r="N765" s="1486"/>
      <c r="O765" s="1"/>
      <c r="P765" s="1"/>
      <c r="Q765" s="1"/>
      <c r="R765" s="1"/>
      <c r="S765" s="1"/>
      <c r="T765" s="1"/>
      <c r="U765" s="1"/>
      <c r="V765" s="1"/>
      <c r="W765" s="1"/>
      <c r="X765" s="1"/>
      <c r="Y765" s="1"/>
      <c r="Z765" s="1"/>
    </row>
    <row r="766" spans="1:26" s="1043" customFormat="1">
      <c r="A766" s="1038"/>
      <c r="B766" s="1018" t="s">
        <v>532</v>
      </c>
      <c r="C766" s="1038"/>
      <c r="D766" s="1060"/>
      <c r="E766" s="1060"/>
      <c r="F766" s="1038"/>
      <c r="G766" s="1457">
        <f>SUM(G761:G765)</f>
        <v>0</v>
      </c>
      <c r="H766" s="1457">
        <f>SUM(H761:H765)</f>
        <v>0</v>
      </c>
      <c r="I766" s="1457">
        <f>SUM(G766:H766)</f>
        <v>0</v>
      </c>
      <c r="J766" s="1457">
        <f>SUM(J761:J765)</f>
        <v>0</v>
      </c>
      <c r="K766" s="1457">
        <f>SUM(K761:K765)</f>
        <v>0</v>
      </c>
      <c r="L766" s="1457">
        <f>SUM(L761:L765)</f>
        <v>0</v>
      </c>
      <c r="M766" s="1457">
        <f>SUM(M761:M765)</f>
        <v>0</v>
      </c>
      <c r="N766" s="1457">
        <f>SUM(N761:N765)</f>
        <v>0</v>
      </c>
      <c r="O766" s="1053"/>
      <c r="P766" s="1053"/>
      <c r="Q766" s="1053"/>
      <c r="R766" s="1053"/>
      <c r="S766" s="1053"/>
      <c r="T766" s="1053"/>
      <c r="U766" s="1053"/>
      <c r="V766" s="1053"/>
      <c r="W766" s="1053"/>
      <c r="X766" s="1053"/>
      <c r="Y766" s="1053"/>
      <c r="Z766" s="1053"/>
    </row>
    <row r="767" spans="1:26" s="1043" customFormat="1" ht="18" customHeight="1">
      <c r="A767" s="1011"/>
      <c r="B767" s="1011"/>
      <c r="C767" s="1011"/>
      <c r="D767" s="1061"/>
      <c r="E767" s="1061"/>
      <c r="F767" s="1011"/>
      <c r="G767" s="1412"/>
      <c r="H767" s="1412"/>
      <c r="I767" s="1412"/>
      <c r="J767" s="1412"/>
      <c r="K767" s="1412"/>
      <c r="L767" s="1412"/>
      <c r="M767" s="1412"/>
      <c r="N767" s="1412"/>
      <c r="O767" s="1011"/>
      <c r="P767" s="1011"/>
      <c r="Q767" s="1011"/>
      <c r="R767" s="1011"/>
      <c r="S767" s="1011"/>
      <c r="T767" s="1011"/>
      <c r="U767" s="1011"/>
      <c r="V767" s="1011"/>
      <c r="W767" s="1011"/>
      <c r="X767" s="1011"/>
      <c r="Y767" s="1011"/>
      <c r="Z767" s="1011"/>
    </row>
    <row r="768" spans="1:26" ht="18" customHeight="1">
      <c r="A768" s="63"/>
      <c r="B768" s="40" t="s">
        <v>206</v>
      </c>
      <c r="C768" s="63"/>
      <c r="D768" s="65"/>
      <c r="E768" s="65"/>
      <c r="F768" s="1039"/>
      <c r="G768" s="1505"/>
      <c r="H768" s="1505"/>
      <c r="I768" s="1504">
        <f>SUM(G768:H768)</f>
        <v>0</v>
      </c>
      <c r="J768" s="1505"/>
      <c r="K768" s="1505"/>
      <c r="L768" s="1505"/>
      <c r="M768" s="1504">
        <f>SUM(K768:L768)</f>
        <v>0</v>
      </c>
      <c r="N768" s="1505"/>
      <c r="O768" s="25"/>
      <c r="P768" s="25"/>
      <c r="Q768" s="25"/>
      <c r="R768" s="25"/>
      <c r="S768" s="25"/>
      <c r="T768" s="25"/>
      <c r="U768" s="25"/>
      <c r="V768" s="25"/>
      <c r="W768" s="25"/>
      <c r="X768" s="25"/>
      <c r="Y768" s="25"/>
      <c r="Z768" s="25"/>
    </row>
    <row r="769" spans="1:26" s="1043" customFormat="1" ht="18" customHeight="1">
      <c r="A769" s="1038"/>
      <c r="B769" s="1018" t="s">
        <v>533</v>
      </c>
      <c r="C769" s="1038"/>
      <c r="D769" s="1060"/>
      <c r="E769" s="1060"/>
      <c r="F769" s="1038"/>
      <c r="G769" s="1457">
        <f>SUM(G768:G768)</f>
        <v>0</v>
      </c>
      <c r="H769" s="1457">
        <f>SUM(H768:H768)</f>
        <v>0</v>
      </c>
      <c r="I769" s="1450">
        <f>G769+H769</f>
        <v>0</v>
      </c>
      <c r="J769" s="1457">
        <f>SUM(J768:J768)</f>
        <v>0</v>
      </c>
      <c r="K769" s="1457">
        <f>SUM(K768:K768)</f>
        <v>0</v>
      </c>
      <c r="L769" s="1457">
        <f>SUM(L768:L768)</f>
        <v>0</v>
      </c>
      <c r="M769" s="1450">
        <f>K769+L769</f>
        <v>0</v>
      </c>
      <c r="N769" s="1457">
        <f>SUM(N768:N768)</f>
        <v>0</v>
      </c>
      <c r="O769" s="1011"/>
      <c r="P769" s="1011"/>
      <c r="Q769" s="1011"/>
      <c r="R769" s="1011"/>
      <c r="S769" s="1011"/>
      <c r="T769" s="1011"/>
      <c r="U769" s="1011"/>
      <c r="V769" s="1011"/>
      <c r="W769" s="1011"/>
      <c r="X769" s="1011"/>
      <c r="Y769" s="1011"/>
      <c r="Z769" s="1011"/>
    </row>
    <row r="770" spans="1:26" s="1043" customFormat="1" ht="18" customHeight="1">
      <c r="A770" s="1011"/>
      <c r="B770" s="1011"/>
      <c r="C770" s="1011"/>
      <c r="D770" s="1061"/>
      <c r="E770" s="1061"/>
      <c r="F770" s="1011"/>
      <c r="G770" s="1412"/>
      <c r="H770" s="1412"/>
      <c r="I770" s="1413"/>
      <c r="J770" s="1412"/>
      <c r="K770" s="1412"/>
      <c r="L770" s="1412"/>
      <c r="M770" s="1413"/>
      <c r="N770" s="1412"/>
      <c r="O770" s="1011"/>
      <c r="P770" s="1011"/>
      <c r="Q770" s="1011"/>
      <c r="R770" s="1011"/>
      <c r="S770" s="1011"/>
      <c r="T770" s="1011"/>
      <c r="U770" s="1011"/>
      <c r="V770" s="1011"/>
      <c r="W770" s="1011"/>
      <c r="X770" s="1011"/>
      <c r="Y770" s="1011"/>
      <c r="Z770" s="1011"/>
    </row>
    <row r="771" spans="1:26" ht="18" customHeight="1">
      <c r="A771" s="63"/>
      <c r="B771" s="63" t="s">
        <v>207</v>
      </c>
      <c r="C771" s="63" t="s">
        <v>534</v>
      </c>
      <c r="D771" s="65" t="s">
        <v>535</v>
      </c>
      <c r="E771" s="65"/>
      <c r="F771" s="1039"/>
      <c r="G771" s="1506"/>
      <c r="H771" s="1506"/>
      <c r="I771" s="1485">
        <f t="shared" ref="I771:I777" si="250">SUM(G771:H771)</f>
        <v>0</v>
      </c>
      <c r="J771" s="1506"/>
      <c r="K771" s="1506"/>
      <c r="L771" s="1506"/>
      <c r="M771" s="1485">
        <f t="shared" ref="M771:M777" si="251">SUM(K771:L771)</f>
        <v>0</v>
      </c>
      <c r="N771" s="1506"/>
      <c r="O771" s="25"/>
      <c r="P771" s="25"/>
      <c r="Q771" s="25"/>
      <c r="R771" s="25"/>
      <c r="S771" s="25" t="s">
        <v>536</v>
      </c>
      <c r="T771" s="25"/>
      <c r="U771" s="25"/>
      <c r="V771" s="25"/>
      <c r="W771" s="25"/>
      <c r="X771" s="25"/>
      <c r="Y771" s="25"/>
      <c r="Z771" s="25"/>
    </row>
    <row r="772" spans="1:26" s="921" customFormat="1" ht="18" customHeight="1">
      <c r="A772" s="946"/>
      <c r="B772" s="63" t="s">
        <v>207</v>
      </c>
      <c r="C772" s="63" t="s">
        <v>534</v>
      </c>
      <c r="D772" s="40" t="s">
        <v>537</v>
      </c>
      <c r="E772" s="944"/>
      <c r="F772" s="1040"/>
      <c r="G772" s="1505"/>
      <c r="H772" s="1505"/>
      <c r="I772" s="1485">
        <f t="shared" si="250"/>
        <v>0</v>
      </c>
      <c r="J772" s="1505"/>
      <c r="K772" s="1505"/>
      <c r="L772" s="1505"/>
      <c r="M772" s="1485">
        <f t="shared" si="251"/>
        <v>0</v>
      </c>
      <c r="N772" s="1505"/>
      <c r="O772" s="25"/>
      <c r="P772" s="25"/>
      <c r="Q772" s="25"/>
      <c r="R772" s="25"/>
      <c r="S772" s="25"/>
      <c r="T772" s="25"/>
      <c r="U772" s="25"/>
      <c r="V772" s="25"/>
      <c r="W772" s="25"/>
      <c r="X772" s="25"/>
      <c r="Y772" s="25"/>
      <c r="Z772" s="25"/>
    </row>
    <row r="773" spans="1:26" s="921" customFormat="1" ht="18" customHeight="1">
      <c r="A773" s="946"/>
      <c r="B773" s="63" t="s">
        <v>207</v>
      </c>
      <c r="C773" s="63" t="s">
        <v>534</v>
      </c>
      <c r="D773" s="992" t="s">
        <v>1356</v>
      </c>
      <c r="E773" s="944"/>
      <c r="F773" s="1040"/>
      <c r="G773" s="1505"/>
      <c r="H773" s="1505"/>
      <c r="I773" s="1485">
        <f t="shared" si="250"/>
        <v>0</v>
      </c>
      <c r="J773" s="1505"/>
      <c r="K773" s="1505"/>
      <c r="L773" s="1505"/>
      <c r="M773" s="1485">
        <f t="shared" si="251"/>
        <v>0</v>
      </c>
      <c r="N773" s="1505"/>
      <c r="O773" s="25"/>
      <c r="P773" s="25"/>
      <c r="Q773" s="25"/>
      <c r="R773" s="25"/>
      <c r="S773" s="25"/>
      <c r="T773" s="25"/>
      <c r="U773" s="25"/>
      <c r="V773" s="25"/>
      <c r="W773" s="25"/>
      <c r="X773" s="25"/>
      <c r="Y773" s="25"/>
      <c r="Z773" s="25"/>
    </row>
    <row r="774" spans="1:26" s="921" customFormat="1" ht="18" customHeight="1">
      <c r="A774" s="946"/>
      <c r="B774" s="63" t="s">
        <v>207</v>
      </c>
      <c r="C774" s="63" t="s">
        <v>534</v>
      </c>
      <c r="D774" s="992" t="s">
        <v>1356</v>
      </c>
      <c r="E774" s="944"/>
      <c r="F774" s="1040"/>
      <c r="G774" s="1505"/>
      <c r="H774" s="1505"/>
      <c r="I774" s="1485">
        <f t="shared" si="250"/>
        <v>0</v>
      </c>
      <c r="J774" s="1505"/>
      <c r="K774" s="1505"/>
      <c r="L774" s="1505"/>
      <c r="M774" s="1485">
        <f t="shared" si="251"/>
        <v>0</v>
      </c>
      <c r="N774" s="1505"/>
      <c r="O774" s="25"/>
      <c r="P774" s="25"/>
      <c r="Q774" s="25"/>
      <c r="R774" s="25"/>
      <c r="S774" s="25"/>
      <c r="T774" s="25"/>
      <c r="U774" s="25"/>
      <c r="V774" s="25"/>
      <c r="W774" s="25"/>
      <c r="X774" s="25"/>
      <c r="Y774" s="25"/>
      <c r="Z774" s="25"/>
    </row>
    <row r="775" spans="1:26" s="921" customFormat="1" ht="18" customHeight="1">
      <c r="A775" s="946"/>
      <c r="B775" s="63" t="s">
        <v>207</v>
      </c>
      <c r="C775" s="63" t="s">
        <v>534</v>
      </c>
      <c r="D775" s="992" t="s">
        <v>1356</v>
      </c>
      <c r="E775" s="944"/>
      <c r="F775" s="1040"/>
      <c r="G775" s="1505"/>
      <c r="H775" s="1505"/>
      <c r="I775" s="1485">
        <f t="shared" si="250"/>
        <v>0</v>
      </c>
      <c r="J775" s="1505"/>
      <c r="K775" s="1505"/>
      <c r="L775" s="1505"/>
      <c r="M775" s="1485">
        <f t="shared" si="251"/>
        <v>0</v>
      </c>
      <c r="N775" s="1505"/>
      <c r="O775" s="25"/>
      <c r="P775" s="25"/>
      <c r="Q775" s="25"/>
      <c r="R775" s="25"/>
      <c r="S775" s="25"/>
      <c r="T775" s="25"/>
      <c r="U775" s="25"/>
      <c r="V775" s="25"/>
      <c r="W775" s="25"/>
      <c r="X775" s="25"/>
      <c r="Y775" s="25"/>
      <c r="Z775" s="25"/>
    </row>
    <row r="776" spans="1:26" s="921" customFormat="1" ht="18" customHeight="1">
      <c r="A776" s="946"/>
      <c r="B776" s="63" t="s">
        <v>207</v>
      </c>
      <c r="C776" s="63" t="s">
        <v>534</v>
      </c>
      <c r="D776" s="992" t="s">
        <v>1356</v>
      </c>
      <c r="E776" s="944"/>
      <c r="F776" s="1040"/>
      <c r="G776" s="1505"/>
      <c r="H776" s="1505"/>
      <c r="I776" s="1485">
        <f t="shared" si="250"/>
        <v>0</v>
      </c>
      <c r="J776" s="1505"/>
      <c r="K776" s="1505"/>
      <c r="L776" s="1505"/>
      <c r="M776" s="1485">
        <f t="shared" si="251"/>
        <v>0</v>
      </c>
      <c r="N776" s="1505"/>
      <c r="O776" s="25"/>
      <c r="P776" s="25"/>
      <c r="Q776" s="25"/>
      <c r="R776" s="25"/>
      <c r="S776" s="25"/>
      <c r="T776" s="25"/>
      <c r="U776" s="25"/>
      <c r="V776" s="25"/>
      <c r="W776" s="25"/>
      <c r="X776" s="25"/>
      <c r="Y776" s="25"/>
      <c r="Z776" s="25"/>
    </row>
    <row r="777" spans="1:26" ht="15.75" customHeight="1">
      <c r="A777" s="40"/>
      <c r="B777" s="63" t="s">
        <v>207</v>
      </c>
      <c r="C777" s="63" t="s">
        <v>534</v>
      </c>
      <c r="D777" s="992" t="s">
        <v>1356</v>
      </c>
      <c r="E777" s="40"/>
      <c r="F777" s="1015"/>
      <c r="G777" s="1427"/>
      <c r="H777" s="1427"/>
      <c r="I777" s="1485">
        <f t="shared" si="250"/>
        <v>0</v>
      </c>
      <c r="J777" s="1427"/>
      <c r="K777" s="1427"/>
      <c r="L777" s="1427"/>
      <c r="M777" s="1485">
        <f t="shared" si="251"/>
        <v>0</v>
      </c>
      <c r="N777" s="1427"/>
      <c r="O777" s="1"/>
      <c r="P777" s="1"/>
      <c r="Q777" s="1"/>
      <c r="R777" s="1"/>
      <c r="S777" s="1"/>
      <c r="T777" s="1"/>
      <c r="U777" s="1"/>
      <c r="V777" s="1"/>
      <c r="W777" s="1"/>
      <c r="X777" s="1"/>
      <c r="Y777" s="1"/>
      <c r="Z777" s="1"/>
    </row>
    <row r="778" spans="1:26" s="1043" customFormat="1" ht="18" customHeight="1">
      <c r="A778" s="1010"/>
      <c r="B778" s="1063" t="s">
        <v>207</v>
      </c>
      <c r="C778" s="1063" t="s">
        <v>534</v>
      </c>
      <c r="D778" s="1010"/>
      <c r="E778" s="1010"/>
      <c r="F778" s="1010"/>
      <c r="G778" s="1487">
        <f>SUM(G771:G777)</f>
        <v>0</v>
      </c>
      <c r="H778" s="1487">
        <f>SUM(H771:H777)</f>
        <v>0</v>
      </c>
      <c r="I778" s="1487">
        <f>SUM(I771:I777)</f>
        <v>0</v>
      </c>
      <c r="J778" s="1487">
        <f t="shared" ref="J778:N778" si="252">SUM(J771:J777)</f>
        <v>0</v>
      </c>
      <c r="K778" s="1487">
        <f t="shared" si="252"/>
        <v>0</v>
      </c>
      <c r="L778" s="1487">
        <f t="shared" si="252"/>
        <v>0</v>
      </c>
      <c r="M778" s="1487">
        <f t="shared" si="252"/>
        <v>0</v>
      </c>
      <c r="N778" s="1487">
        <f t="shared" si="252"/>
        <v>0</v>
      </c>
      <c r="O778" s="1005"/>
      <c r="P778" s="1005"/>
      <c r="Q778" s="1005"/>
      <c r="R778" s="1005"/>
      <c r="S778" s="1056"/>
      <c r="T778" s="1005"/>
      <c r="U778" s="1005"/>
      <c r="V778" s="1005"/>
      <c r="W778" s="1005"/>
      <c r="X778" s="1005"/>
      <c r="Y778" s="1005"/>
      <c r="Z778" s="1005"/>
    </row>
    <row r="779" spans="1:26" ht="18" customHeight="1">
      <c r="A779" s="36"/>
      <c r="B779" s="41" t="s">
        <v>207</v>
      </c>
      <c r="C779" s="41" t="s">
        <v>538</v>
      </c>
      <c r="D779" s="36"/>
      <c r="E779" s="36"/>
      <c r="F779" s="1010"/>
      <c r="G779" s="1429"/>
      <c r="H779" s="1429"/>
      <c r="I779" s="1491">
        <f>SUM(G779:H779)</f>
        <v>0</v>
      </c>
      <c r="J779" s="1429"/>
      <c r="K779" s="1429"/>
      <c r="L779" s="1429"/>
      <c r="M779" s="1491">
        <f t="shared" ref="M779:M788" si="253">SUM(K779:L779)</f>
        <v>0</v>
      </c>
      <c r="N779" s="1429"/>
      <c r="O779" s="6"/>
      <c r="P779" s="6"/>
      <c r="Q779" s="6"/>
      <c r="R779" s="6"/>
      <c r="S779" s="47" t="s">
        <v>539</v>
      </c>
      <c r="T779" s="6"/>
      <c r="U779" s="6"/>
      <c r="V779" s="6"/>
      <c r="W779" s="6"/>
      <c r="X779" s="6"/>
      <c r="Y779" s="6"/>
      <c r="Z779" s="6"/>
    </row>
    <row r="780" spans="1:26" ht="15.75" customHeight="1">
      <c r="A780" s="36"/>
      <c r="B780" s="41" t="s">
        <v>207</v>
      </c>
      <c r="C780" s="36" t="s">
        <v>540</v>
      </c>
      <c r="D780" s="36" t="s">
        <v>541</v>
      </c>
      <c r="E780" s="36"/>
      <c r="F780" s="1010"/>
      <c r="G780" s="1429"/>
      <c r="H780" s="1429"/>
      <c r="I780" s="1491">
        <f t="shared" ref="I780:I788" si="254">SUM(G780:H780)</f>
        <v>0</v>
      </c>
      <c r="J780" s="1429"/>
      <c r="K780" s="1429"/>
      <c r="L780" s="1429"/>
      <c r="M780" s="1491">
        <f t="shared" si="253"/>
        <v>0</v>
      </c>
      <c r="N780" s="1429"/>
      <c r="O780" s="6"/>
      <c r="P780" s="6"/>
      <c r="Q780" s="6"/>
      <c r="R780" s="6"/>
      <c r="S780" s="6" t="s">
        <v>542</v>
      </c>
      <c r="T780" s="6"/>
      <c r="U780" s="6"/>
      <c r="V780" s="6"/>
      <c r="W780" s="6"/>
      <c r="X780" s="6"/>
      <c r="Y780" s="6"/>
      <c r="Z780" s="6"/>
    </row>
    <row r="781" spans="1:26" ht="15.75" customHeight="1">
      <c r="A781" s="40"/>
      <c r="B781" s="63" t="s">
        <v>207</v>
      </c>
      <c r="C781" s="40" t="s">
        <v>540</v>
      </c>
      <c r="D781" s="40" t="s">
        <v>543</v>
      </c>
      <c r="E781" s="40" t="s">
        <v>544</v>
      </c>
      <c r="F781" s="1015"/>
      <c r="G781" s="1427"/>
      <c r="H781" s="1427"/>
      <c r="I781" s="1485">
        <f t="shared" si="254"/>
        <v>0</v>
      </c>
      <c r="J781" s="1427"/>
      <c r="K781" s="1427"/>
      <c r="L781" s="1427"/>
      <c r="M781" s="1485">
        <f t="shared" si="253"/>
        <v>0</v>
      </c>
      <c r="N781" s="1427"/>
      <c r="O781" s="1"/>
      <c r="P781" s="1"/>
      <c r="Q781" s="1"/>
      <c r="R781" s="1"/>
      <c r="S781" s="1"/>
      <c r="T781" s="1"/>
      <c r="U781" s="1"/>
      <c r="V781" s="1"/>
      <c r="W781" s="1"/>
      <c r="X781" s="1"/>
      <c r="Y781" s="1"/>
      <c r="Z781" s="1"/>
    </row>
    <row r="782" spans="1:26" ht="15.75" customHeight="1">
      <c r="A782" s="40"/>
      <c r="B782" s="63" t="s">
        <v>207</v>
      </c>
      <c r="C782" s="40" t="s">
        <v>540</v>
      </c>
      <c r="D782" s="40" t="s">
        <v>543</v>
      </c>
      <c r="E782" s="40" t="s">
        <v>545</v>
      </c>
      <c r="F782" s="1015"/>
      <c r="G782" s="1427"/>
      <c r="H782" s="1427"/>
      <c r="I782" s="1485">
        <f t="shared" si="254"/>
        <v>0</v>
      </c>
      <c r="J782" s="1427"/>
      <c r="K782" s="1427"/>
      <c r="L782" s="1427"/>
      <c r="M782" s="1485">
        <f t="shared" si="253"/>
        <v>0</v>
      </c>
      <c r="N782" s="1427"/>
      <c r="O782" s="1"/>
      <c r="P782" s="1"/>
      <c r="Q782" s="1"/>
      <c r="R782" s="1"/>
      <c r="S782" s="1"/>
      <c r="T782" s="1"/>
      <c r="U782" s="1"/>
      <c r="V782" s="1"/>
      <c r="W782" s="1"/>
      <c r="X782" s="1"/>
      <c r="Y782" s="1"/>
      <c r="Z782" s="1"/>
    </row>
    <row r="783" spans="1:26" ht="15.75" customHeight="1">
      <c r="A783" s="40"/>
      <c r="B783" s="63" t="s">
        <v>207</v>
      </c>
      <c r="C783" s="40" t="s">
        <v>540</v>
      </c>
      <c r="D783" s="40" t="s">
        <v>543</v>
      </c>
      <c r="E783" s="40" t="s">
        <v>546</v>
      </c>
      <c r="F783" s="1015"/>
      <c r="G783" s="1427"/>
      <c r="H783" s="1427"/>
      <c r="I783" s="1485">
        <f t="shared" si="254"/>
        <v>0</v>
      </c>
      <c r="J783" s="1427"/>
      <c r="K783" s="1427"/>
      <c r="L783" s="1427"/>
      <c r="M783" s="1485">
        <f t="shared" si="253"/>
        <v>0</v>
      </c>
      <c r="N783" s="1427"/>
      <c r="O783" s="1"/>
      <c r="P783" s="1"/>
      <c r="Q783" s="1"/>
      <c r="R783" s="1"/>
      <c r="S783" s="1"/>
      <c r="T783" s="1"/>
      <c r="U783" s="1"/>
      <c r="V783" s="1"/>
      <c r="W783" s="1"/>
      <c r="X783" s="1"/>
      <c r="Y783" s="1"/>
      <c r="Z783" s="1"/>
    </row>
    <row r="784" spans="1:26" s="870" customFormat="1" ht="34.5" customHeight="1">
      <c r="A784" s="946"/>
      <c r="B784" s="63" t="s">
        <v>207</v>
      </c>
      <c r="C784" s="63" t="s">
        <v>540</v>
      </c>
      <c r="D784" s="63" t="s">
        <v>543</v>
      </c>
      <c r="E784" s="65" t="s">
        <v>547</v>
      </c>
      <c r="F784" s="1040"/>
      <c r="G784" s="1505"/>
      <c r="H784" s="1505"/>
      <c r="I784" s="1507">
        <f t="shared" si="254"/>
        <v>0</v>
      </c>
      <c r="J784" s="1505"/>
      <c r="K784" s="1505"/>
      <c r="L784" s="1505"/>
      <c r="M784" s="1507">
        <f t="shared" si="253"/>
        <v>0</v>
      </c>
      <c r="N784" s="1505"/>
      <c r="O784" s="25"/>
      <c r="P784" s="25"/>
      <c r="Q784" s="25"/>
      <c r="R784" s="25"/>
      <c r="S784" s="25"/>
      <c r="T784" s="25"/>
      <c r="U784" s="25"/>
      <c r="V784" s="25"/>
      <c r="W784" s="25"/>
      <c r="X784" s="25"/>
      <c r="Y784" s="25"/>
      <c r="Z784" s="25"/>
    </row>
    <row r="785" spans="1:26" s="921" customFormat="1" ht="15.75" customHeight="1">
      <c r="A785" s="871"/>
      <c r="B785" s="63" t="s">
        <v>207</v>
      </c>
      <c r="C785" s="40" t="s">
        <v>540</v>
      </c>
      <c r="D785" s="40" t="s">
        <v>543</v>
      </c>
      <c r="E785" s="992" t="s">
        <v>1356</v>
      </c>
      <c r="F785" s="1035"/>
      <c r="G785" s="1486"/>
      <c r="H785" s="1486"/>
      <c r="I785" s="1485">
        <f t="shared" si="254"/>
        <v>0</v>
      </c>
      <c r="J785" s="1486"/>
      <c r="K785" s="1486"/>
      <c r="L785" s="1486"/>
      <c r="M785" s="1485">
        <f t="shared" si="253"/>
        <v>0</v>
      </c>
      <c r="N785" s="1486"/>
      <c r="O785" s="1"/>
      <c r="P785" s="1"/>
      <c r="Q785" s="1"/>
      <c r="R785" s="1"/>
      <c r="S785" s="1"/>
      <c r="T785" s="1"/>
      <c r="U785" s="1"/>
      <c r="V785" s="1"/>
      <c r="W785" s="1"/>
      <c r="X785" s="1"/>
      <c r="Y785" s="1"/>
      <c r="Z785" s="1"/>
    </row>
    <row r="786" spans="1:26" s="921" customFormat="1" ht="15.75" customHeight="1">
      <c r="A786" s="871"/>
      <c r="B786" s="63" t="s">
        <v>207</v>
      </c>
      <c r="C786" s="40" t="s">
        <v>540</v>
      </c>
      <c r="D786" s="40" t="s">
        <v>543</v>
      </c>
      <c r="E786" s="992" t="s">
        <v>1356</v>
      </c>
      <c r="F786" s="1035"/>
      <c r="G786" s="1486"/>
      <c r="H786" s="1486"/>
      <c r="I786" s="1485">
        <f t="shared" si="254"/>
        <v>0</v>
      </c>
      <c r="J786" s="1486"/>
      <c r="K786" s="1486"/>
      <c r="L786" s="1486"/>
      <c r="M786" s="1485">
        <f t="shared" si="253"/>
        <v>0</v>
      </c>
      <c r="N786" s="1486"/>
      <c r="O786" s="1"/>
      <c r="P786" s="1"/>
      <c r="Q786" s="1"/>
      <c r="R786" s="1"/>
      <c r="S786" s="1"/>
      <c r="T786" s="1"/>
      <c r="U786" s="1"/>
      <c r="V786" s="1"/>
      <c r="W786" s="1"/>
      <c r="X786" s="1"/>
      <c r="Y786" s="1"/>
      <c r="Z786" s="1"/>
    </row>
    <row r="787" spans="1:26" s="921" customFormat="1" ht="15.75" customHeight="1">
      <c r="A787" s="871"/>
      <c r="B787" s="63" t="s">
        <v>207</v>
      </c>
      <c r="C787" s="40" t="s">
        <v>540</v>
      </c>
      <c r="D787" s="40" t="s">
        <v>543</v>
      </c>
      <c r="E787" s="992" t="s">
        <v>1356</v>
      </c>
      <c r="F787" s="1035"/>
      <c r="G787" s="1486"/>
      <c r="H787" s="1486"/>
      <c r="I787" s="1485">
        <f t="shared" si="254"/>
        <v>0</v>
      </c>
      <c r="J787" s="1486"/>
      <c r="K787" s="1486"/>
      <c r="L787" s="1486"/>
      <c r="M787" s="1485">
        <f t="shared" si="253"/>
        <v>0</v>
      </c>
      <c r="N787" s="1486"/>
      <c r="O787" s="1"/>
      <c r="P787" s="1"/>
      <c r="Q787" s="1"/>
      <c r="R787" s="1"/>
      <c r="S787" s="1"/>
      <c r="T787" s="1"/>
      <c r="U787" s="1"/>
      <c r="V787" s="1"/>
      <c r="W787" s="1"/>
      <c r="X787" s="1"/>
      <c r="Y787" s="1"/>
      <c r="Z787" s="1"/>
    </row>
    <row r="788" spans="1:26" ht="18" customHeight="1">
      <c r="A788" s="40"/>
      <c r="B788" s="63" t="s">
        <v>207</v>
      </c>
      <c r="C788" s="40" t="s">
        <v>540</v>
      </c>
      <c r="D788" s="40" t="s">
        <v>543</v>
      </c>
      <c r="E788" s="992" t="s">
        <v>1356</v>
      </c>
      <c r="F788" s="1015"/>
      <c r="G788" s="1427"/>
      <c r="H788" s="1427"/>
      <c r="I788" s="1485">
        <f t="shared" si="254"/>
        <v>0</v>
      </c>
      <c r="J788" s="1427"/>
      <c r="K788" s="1427"/>
      <c r="L788" s="1427"/>
      <c r="M788" s="1485">
        <f t="shared" si="253"/>
        <v>0</v>
      </c>
      <c r="N788" s="1427"/>
      <c r="O788" s="1"/>
      <c r="P788" s="1"/>
      <c r="Q788" s="1"/>
      <c r="R788" s="1"/>
      <c r="S788" s="1"/>
      <c r="T788" s="1"/>
      <c r="U788" s="1"/>
      <c r="V788" s="1"/>
      <c r="W788" s="1"/>
      <c r="X788" s="1"/>
      <c r="Y788" s="1"/>
      <c r="Z788" s="1"/>
    </row>
    <row r="789" spans="1:26" s="1043" customFormat="1" ht="15.75" customHeight="1">
      <c r="A789" s="1010"/>
      <c r="B789" s="1063" t="s">
        <v>207</v>
      </c>
      <c r="C789" s="1010" t="s">
        <v>540</v>
      </c>
      <c r="D789" s="1010" t="s">
        <v>543</v>
      </c>
      <c r="E789" s="1010"/>
      <c r="F789" s="1010"/>
      <c r="G789" s="1487">
        <f>SUM(G781:G788)</f>
        <v>0</v>
      </c>
      <c r="H789" s="1487">
        <f>SUM(H781:H788)</f>
        <v>0</v>
      </c>
      <c r="I789" s="1487">
        <f>SUM(I781:I788)</f>
        <v>0</v>
      </c>
      <c r="J789" s="1487">
        <f t="shared" ref="J789:N789" si="255">SUM(J781:J788)</f>
        <v>0</v>
      </c>
      <c r="K789" s="1487">
        <f t="shared" si="255"/>
        <v>0</v>
      </c>
      <c r="L789" s="1487">
        <f t="shared" si="255"/>
        <v>0</v>
      </c>
      <c r="M789" s="1487">
        <f>SUM(M781:M788)</f>
        <v>0</v>
      </c>
      <c r="N789" s="1487">
        <f t="shared" si="255"/>
        <v>0</v>
      </c>
      <c r="O789" s="1005"/>
      <c r="P789" s="1005"/>
      <c r="Q789" s="1005"/>
      <c r="R789" s="1005"/>
      <c r="S789" s="1005"/>
      <c r="T789" s="1005"/>
      <c r="U789" s="1005"/>
      <c r="V789" s="1005"/>
      <c r="W789" s="1005"/>
      <c r="X789" s="1005"/>
      <c r="Y789" s="1005"/>
      <c r="Z789" s="1005"/>
    </row>
    <row r="790" spans="1:26" ht="15.75" customHeight="1">
      <c r="A790" s="36"/>
      <c r="B790" s="41" t="s">
        <v>207</v>
      </c>
      <c r="C790" s="36" t="s">
        <v>548</v>
      </c>
      <c r="D790" s="36"/>
      <c r="E790" s="36"/>
      <c r="F790" s="1010"/>
      <c r="G790" s="1508"/>
      <c r="H790" s="1508"/>
      <c r="I790" s="1491">
        <f t="shared" ref="I790:I794" si="256">SUM(G790:H790)</f>
        <v>0</v>
      </c>
      <c r="J790" s="1508"/>
      <c r="K790" s="1508"/>
      <c r="L790" s="1508"/>
      <c r="M790" s="1491">
        <f t="shared" ref="M790:M795" si="257">SUM(K790:L790)</f>
        <v>0</v>
      </c>
      <c r="N790" s="1508"/>
      <c r="O790" s="6"/>
      <c r="P790" s="6"/>
      <c r="Q790" s="6"/>
      <c r="R790" s="6"/>
      <c r="S790" s="6"/>
      <c r="T790" s="6"/>
      <c r="U790" s="6"/>
      <c r="V790" s="6"/>
      <c r="W790" s="6"/>
      <c r="X790" s="6"/>
      <c r="Y790" s="6"/>
      <c r="Z790" s="6"/>
    </row>
    <row r="791" spans="1:26" ht="15.75" customHeight="1">
      <c r="A791" s="36"/>
      <c r="B791" s="41" t="s">
        <v>207</v>
      </c>
      <c r="C791" s="995" t="s">
        <v>318</v>
      </c>
      <c r="D791" s="36"/>
      <c r="E791" s="36"/>
      <c r="F791" s="1010"/>
      <c r="G791" s="1490"/>
      <c r="H791" s="1490"/>
      <c r="I791" s="1502">
        <f t="shared" si="256"/>
        <v>0</v>
      </c>
      <c r="J791" s="1490"/>
      <c r="K791" s="1490"/>
      <c r="L791" s="1490"/>
      <c r="M791" s="1502">
        <f t="shared" si="257"/>
        <v>0</v>
      </c>
      <c r="N791" s="1490"/>
      <c r="O791" s="6"/>
      <c r="P791" s="6"/>
      <c r="Q791" s="6"/>
      <c r="R791" s="6"/>
      <c r="S791" s="6"/>
      <c r="T791" s="6"/>
      <c r="U791" s="6"/>
      <c r="V791" s="6"/>
      <c r="W791" s="6"/>
      <c r="X791" s="6"/>
      <c r="Y791" s="6"/>
      <c r="Z791" s="6"/>
    </row>
    <row r="792" spans="1:26" s="921" customFormat="1" ht="15.75" customHeight="1">
      <c r="A792" s="916"/>
      <c r="B792" s="41" t="s">
        <v>207</v>
      </c>
      <c r="C792" s="995" t="s">
        <v>318</v>
      </c>
      <c r="D792" s="916"/>
      <c r="E792" s="916"/>
      <c r="F792" s="1036"/>
      <c r="G792" s="1490"/>
      <c r="H792" s="1490"/>
      <c r="I792" s="1502">
        <f t="shared" si="256"/>
        <v>0</v>
      </c>
      <c r="J792" s="1490"/>
      <c r="K792" s="1490"/>
      <c r="L792" s="1490"/>
      <c r="M792" s="1502">
        <f t="shared" si="257"/>
        <v>0</v>
      </c>
      <c r="N792" s="1490"/>
      <c r="O792" s="6"/>
      <c r="P792" s="6"/>
      <c r="Q792" s="6"/>
      <c r="R792" s="6"/>
      <c r="S792" s="6"/>
      <c r="T792" s="6"/>
      <c r="U792" s="6"/>
      <c r="V792" s="6"/>
      <c r="W792" s="6"/>
      <c r="X792" s="6"/>
      <c r="Y792" s="6"/>
      <c r="Z792" s="6"/>
    </row>
    <row r="793" spans="1:26" s="921" customFormat="1" ht="15.75" customHeight="1">
      <c r="A793" s="916"/>
      <c r="B793" s="41" t="s">
        <v>207</v>
      </c>
      <c r="C793" s="995" t="s">
        <v>318</v>
      </c>
      <c r="D793" s="916"/>
      <c r="E793" s="916"/>
      <c r="F793" s="1036"/>
      <c r="G793" s="1490"/>
      <c r="H793" s="1490"/>
      <c r="I793" s="1502">
        <f t="shared" si="256"/>
        <v>0</v>
      </c>
      <c r="J793" s="1490"/>
      <c r="K793" s="1490"/>
      <c r="L793" s="1490"/>
      <c r="M793" s="1502">
        <f t="shared" si="257"/>
        <v>0</v>
      </c>
      <c r="N793" s="1490"/>
      <c r="O793" s="6"/>
      <c r="P793" s="6"/>
      <c r="Q793" s="6"/>
      <c r="R793" s="6"/>
      <c r="S793" s="6"/>
      <c r="T793" s="6"/>
      <c r="U793" s="6"/>
      <c r="V793" s="6"/>
      <c r="W793" s="6"/>
      <c r="X793" s="6"/>
      <c r="Y793" s="6"/>
      <c r="Z793" s="6"/>
    </row>
    <row r="794" spans="1:26" s="921" customFormat="1" ht="15.75" customHeight="1">
      <c r="A794" s="916"/>
      <c r="B794" s="41" t="s">
        <v>207</v>
      </c>
      <c r="C794" s="995" t="s">
        <v>318</v>
      </c>
      <c r="D794" s="916"/>
      <c r="E794" s="916"/>
      <c r="F794" s="1036"/>
      <c r="G794" s="1490"/>
      <c r="H794" s="1490"/>
      <c r="I794" s="1502">
        <f t="shared" si="256"/>
        <v>0</v>
      </c>
      <c r="J794" s="1490"/>
      <c r="K794" s="1490"/>
      <c r="L794" s="1490"/>
      <c r="M794" s="1502">
        <f t="shared" si="257"/>
        <v>0</v>
      </c>
      <c r="N794" s="1490"/>
      <c r="O794" s="6"/>
      <c r="P794" s="6"/>
      <c r="Q794" s="6"/>
      <c r="R794" s="6"/>
      <c r="S794" s="6"/>
      <c r="T794" s="6"/>
      <c r="U794" s="6"/>
      <c r="V794" s="6"/>
      <c r="W794" s="6"/>
      <c r="X794" s="6"/>
      <c r="Y794" s="6"/>
      <c r="Z794" s="6"/>
    </row>
    <row r="795" spans="1:26" s="921" customFormat="1" ht="15.75" customHeight="1">
      <c r="A795" s="916"/>
      <c r="B795" s="41" t="s">
        <v>207</v>
      </c>
      <c r="C795" s="995" t="s">
        <v>318</v>
      </c>
      <c r="D795" s="916"/>
      <c r="E795" s="916"/>
      <c r="F795" s="1036"/>
      <c r="G795" s="1509"/>
      <c r="H795" s="1509"/>
      <c r="I795" s="1502">
        <f>SUM(G795:H795)</f>
        <v>0</v>
      </c>
      <c r="J795" s="1509"/>
      <c r="K795" s="1509"/>
      <c r="L795" s="1509"/>
      <c r="M795" s="1502">
        <f t="shared" si="257"/>
        <v>0</v>
      </c>
      <c r="N795" s="1509"/>
      <c r="O795" s="6"/>
      <c r="P795" s="6"/>
      <c r="Q795" s="6"/>
      <c r="R795" s="6"/>
      <c r="S795" s="6"/>
      <c r="T795" s="6"/>
      <c r="U795" s="6"/>
      <c r="V795" s="6"/>
      <c r="W795" s="6"/>
      <c r="X795" s="6"/>
      <c r="Y795" s="6"/>
      <c r="Z795" s="6"/>
    </row>
    <row r="796" spans="1:26" s="1043" customFormat="1" ht="15.75" customHeight="1">
      <c r="A796" s="1018"/>
      <c r="B796" s="1038" t="s">
        <v>549</v>
      </c>
      <c r="C796" s="1038"/>
      <c r="D796" s="1018"/>
      <c r="E796" s="1018"/>
      <c r="F796" s="1018"/>
      <c r="G796" s="1438">
        <f>G778+G779+G780+G789+G790+SUM(G791:G795)</f>
        <v>0</v>
      </c>
      <c r="H796" s="1438">
        <f>H778+H779+H780+H789+H790+SUM(H791:H795)</f>
        <v>0</v>
      </c>
      <c r="I796" s="1450">
        <f>I778+I779+I780+I789+I790+I791+I792+I793+I794+I795</f>
        <v>0</v>
      </c>
      <c r="J796" s="1438">
        <f>J778+J779+J780+J789+J790+SUM(J791:J795)</f>
        <v>0</v>
      </c>
      <c r="K796" s="1438">
        <f>K778+K779+K780+K789+K790+SUM(K791:K795)</f>
        <v>0</v>
      </c>
      <c r="L796" s="1438">
        <f>L778+L779+L780+L789+L790+SUM(L791:L795)</f>
        <v>0</v>
      </c>
      <c r="M796" s="1450">
        <f>M778+M779+M780+M789+M790+M791+M792+M793+M794+M795</f>
        <v>0</v>
      </c>
      <c r="N796" s="1438">
        <f>N778+N779+N780+N789+N790+SUM(N791:N795)</f>
        <v>0</v>
      </c>
      <c r="O796" s="1005"/>
      <c r="P796" s="1005"/>
      <c r="Q796" s="1005"/>
      <c r="R796" s="1005"/>
      <c r="S796" s="1005"/>
      <c r="T796" s="1005"/>
      <c r="U796" s="1005"/>
      <c r="V796" s="1005"/>
      <c r="W796" s="1005"/>
      <c r="X796" s="1005"/>
      <c r="Y796" s="1005"/>
      <c r="Z796" s="1005"/>
    </row>
    <row r="797" spans="1:26" s="1043" customFormat="1" ht="15.75" customHeight="1">
      <c r="A797" s="1003"/>
      <c r="B797" s="1003"/>
      <c r="C797" s="1011"/>
      <c r="D797" s="1003"/>
      <c r="E797" s="1003"/>
      <c r="F797" s="1003"/>
      <c r="G797" s="1413"/>
      <c r="H797" s="1413"/>
      <c r="I797" s="1413"/>
      <c r="J797" s="1413"/>
      <c r="K797" s="1413"/>
      <c r="L797" s="1413"/>
      <c r="M797" s="1413"/>
      <c r="N797" s="1413"/>
      <c r="O797" s="1003"/>
      <c r="P797" s="1003"/>
      <c r="Q797" s="1003"/>
      <c r="R797" s="1003"/>
      <c r="S797" s="1003"/>
      <c r="T797" s="1003"/>
      <c r="U797" s="1003"/>
      <c r="V797" s="1003"/>
      <c r="W797" s="1003"/>
      <c r="X797" s="1003"/>
      <c r="Y797" s="1003"/>
      <c r="Z797" s="1003"/>
    </row>
    <row r="798" spans="1:26" s="1043" customFormat="1" ht="15.75" customHeight="1">
      <c r="A798" s="1003"/>
      <c r="B798" s="1005" t="s">
        <v>208</v>
      </c>
      <c r="C798" s="1005"/>
      <c r="D798" s="1005"/>
      <c r="E798" s="1005"/>
      <c r="F798" s="1003"/>
      <c r="G798" s="1413"/>
      <c r="H798" s="1413"/>
      <c r="I798" s="1413"/>
      <c r="J798" s="1413"/>
      <c r="K798" s="1413"/>
      <c r="L798" s="1413"/>
      <c r="M798" s="1413"/>
      <c r="N798" s="1413"/>
      <c r="O798" s="1003"/>
      <c r="P798" s="1003"/>
      <c r="Q798" s="1003"/>
      <c r="R798" s="1003"/>
      <c r="S798" s="1005"/>
      <c r="T798" s="1003"/>
      <c r="U798" s="1003"/>
      <c r="V798" s="1003"/>
      <c r="W798" s="1003"/>
      <c r="X798" s="1003"/>
      <c r="Y798" s="1003"/>
      <c r="Z798" s="1003"/>
    </row>
    <row r="799" spans="1:26" ht="15.75" customHeight="1">
      <c r="A799" s="40"/>
      <c r="B799" s="40" t="s">
        <v>189</v>
      </c>
      <c r="C799" s="40" t="s">
        <v>482</v>
      </c>
      <c r="D799" s="40" t="s">
        <v>483</v>
      </c>
      <c r="E799" s="40"/>
      <c r="F799" s="1015"/>
      <c r="G799" s="1427"/>
      <c r="H799" s="1427"/>
      <c r="I799" s="1485">
        <f t="shared" ref="I799:I805" si="258">SUM(G799:H799)</f>
        <v>0</v>
      </c>
      <c r="J799" s="1427"/>
      <c r="K799" s="1427"/>
      <c r="L799" s="1427"/>
      <c r="M799" s="1485">
        <f t="shared" ref="M799:M806" si="259">SUM(K799:L799)</f>
        <v>0</v>
      </c>
      <c r="N799" s="1427"/>
      <c r="O799" s="1"/>
      <c r="P799" s="1"/>
      <c r="Q799" s="1"/>
      <c r="R799" s="1"/>
      <c r="S799" s="1"/>
      <c r="T799" s="1"/>
      <c r="U799" s="1"/>
      <c r="V799" s="1"/>
      <c r="W799" s="1"/>
      <c r="X799" s="1"/>
      <c r="Y799" s="1"/>
      <c r="Z799" s="1"/>
    </row>
    <row r="800" spans="1:26" s="945" customFormat="1" ht="15.75" customHeight="1">
      <c r="A800" s="871"/>
      <c r="B800" s="40" t="s">
        <v>189</v>
      </c>
      <c r="C800" s="40" t="s">
        <v>482</v>
      </c>
      <c r="D800" s="40" t="s">
        <v>484</v>
      </c>
      <c r="E800" s="871"/>
      <c r="F800" s="1035"/>
      <c r="G800" s="1486"/>
      <c r="H800" s="1486"/>
      <c r="I800" s="1485">
        <f t="shared" si="258"/>
        <v>0</v>
      </c>
      <c r="J800" s="1486"/>
      <c r="K800" s="1486"/>
      <c r="L800" s="1486"/>
      <c r="M800" s="1485">
        <f t="shared" si="259"/>
        <v>0</v>
      </c>
      <c r="N800" s="1486"/>
      <c r="O800" s="1"/>
      <c r="P800" s="1"/>
      <c r="Q800" s="1"/>
      <c r="R800" s="1"/>
      <c r="S800" s="1"/>
      <c r="T800" s="1"/>
      <c r="U800" s="1"/>
      <c r="V800" s="1"/>
      <c r="W800" s="1"/>
      <c r="X800" s="1"/>
      <c r="Y800" s="1"/>
      <c r="Z800" s="1"/>
    </row>
    <row r="801" spans="1:26" s="945" customFormat="1" ht="15.75" customHeight="1">
      <c r="A801" s="871"/>
      <c r="B801" s="40" t="s">
        <v>189</v>
      </c>
      <c r="C801" s="40" t="s">
        <v>482</v>
      </c>
      <c r="D801" s="40" t="s">
        <v>485</v>
      </c>
      <c r="E801" s="871"/>
      <c r="F801" s="1035"/>
      <c r="G801" s="1486"/>
      <c r="H801" s="1486"/>
      <c r="I801" s="1485">
        <f t="shared" si="258"/>
        <v>0</v>
      </c>
      <c r="J801" s="1486"/>
      <c r="K801" s="1486"/>
      <c r="L801" s="1486"/>
      <c r="M801" s="1485">
        <f t="shared" si="259"/>
        <v>0</v>
      </c>
      <c r="N801" s="1486"/>
      <c r="O801" s="1"/>
      <c r="P801" s="1"/>
      <c r="Q801" s="1"/>
      <c r="R801" s="1"/>
      <c r="S801" s="1" t="s">
        <v>486</v>
      </c>
      <c r="T801" s="1"/>
      <c r="U801" s="1"/>
      <c r="V801" s="1"/>
      <c r="W801" s="1"/>
      <c r="X801" s="1"/>
      <c r="Y801" s="1"/>
      <c r="Z801" s="1"/>
    </row>
    <row r="802" spans="1:26" s="945" customFormat="1" ht="15.75" customHeight="1">
      <c r="A802" s="871"/>
      <c r="B802" s="40" t="s">
        <v>189</v>
      </c>
      <c r="C802" s="40" t="s">
        <v>482</v>
      </c>
      <c r="D802" s="979" t="s">
        <v>318</v>
      </c>
      <c r="E802" s="871"/>
      <c r="F802" s="1035"/>
      <c r="G802" s="1486"/>
      <c r="H802" s="1486"/>
      <c r="I802" s="1485">
        <f t="shared" si="258"/>
        <v>0</v>
      </c>
      <c r="J802" s="1486"/>
      <c r="K802" s="1486"/>
      <c r="L802" s="1486"/>
      <c r="M802" s="1485">
        <f t="shared" si="259"/>
        <v>0</v>
      </c>
      <c r="N802" s="1486"/>
      <c r="O802" s="1"/>
      <c r="P802" s="1"/>
      <c r="Q802" s="1"/>
      <c r="R802" s="1"/>
      <c r="S802" s="1"/>
      <c r="T802" s="1"/>
      <c r="U802" s="1"/>
      <c r="V802" s="1"/>
      <c r="W802" s="1"/>
      <c r="X802" s="1"/>
      <c r="Y802" s="1"/>
      <c r="Z802" s="1"/>
    </row>
    <row r="803" spans="1:26" s="945" customFormat="1" ht="15.75" customHeight="1">
      <c r="A803" s="871"/>
      <c r="B803" s="40" t="s">
        <v>189</v>
      </c>
      <c r="C803" s="40" t="s">
        <v>482</v>
      </c>
      <c r="D803" s="979" t="s">
        <v>318</v>
      </c>
      <c r="E803" s="871"/>
      <c r="F803" s="1035"/>
      <c r="G803" s="1486"/>
      <c r="H803" s="1486"/>
      <c r="I803" s="1485">
        <f t="shared" si="258"/>
        <v>0</v>
      </c>
      <c r="J803" s="1486"/>
      <c r="K803" s="1486"/>
      <c r="L803" s="1486"/>
      <c r="M803" s="1485">
        <f t="shared" si="259"/>
        <v>0</v>
      </c>
      <c r="N803" s="1486"/>
      <c r="O803" s="1"/>
      <c r="P803" s="1"/>
      <c r="Q803" s="1"/>
      <c r="R803" s="1"/>
      <c r="S803" s="1"/>
      <c r="T803" s="1"/>
      <c r="U803" s="1"/>
      <c r="V803" s="1"/>
      <c r="W803" s="1"/>
      <c r="X803" s="1"/>
      <c r="Y803" s="1"/>
      <c r="Z803" s="1"/>
    </row>
    <row r="804" spans="1:26" s="945" customFormat="1" ht="15.75" customHeight="1">
      <c r="A804" s="871"/>
      <c r="B804" s="40" t="s">
        <v>189</v>
      </c>
      <c r="C804" s="40" t="s">
        <v>482</v>
      </c>
      <c r="D804" s="979" t="s">
        <v>318</v>
      </c>
      <c r="E804" s="871"/>
      <c r="F804" s="1035"/>
      <c r="G804" s="1486"/>
      <c r="H804" s="1486"/>
      <c r="I804" s="1485">
        <f t="shared" si="258"/>
        <v>0</v>
      </c>
      <c r="J804" s="1486"/>
      <c r="K804" s="1486"/>
      <c r="L804" s="1486"/>
      <c r="M804" s="1485">
        <f t="shared" si="259"/>
        <v>0</v>
      </c>
      <c r="N804" s="1486"/>
      <c r="O804" s="1"/>
      <c r="P804" s="1"/>
      <c r="Q804" s="1"/>
      <c r="R804" s="1"/>
      <c r="S804" s="1"/>
      <c r="T804" s="1"/>
      <c r="U804" s="1"/>
      <c r="V804" s="1"/>
      <c r="W804" s="1"/>
      <c r="X804" s="1"/>
      <c r="Y804" s="1"/>
      <c r="Z804" s="1"/>
    </row>
    <row r="805" spans="1:26" ht="15.75" customHeight="1">
      <c r="A805" s="40"/>
      <c r="B805" s="40" t="s">
        <v>189</v>
      </c>
      <c r="C805" s="40" t="s">
        <v>482</v>
      </c>
      <c r="D805" s="979" t="s">
        <v>318</v>
      </c>
      <c r="E805" s="40"/>
      <c r="F805" s="1015"/>
      <c r="G805" s="1427"/>
      <c r="H805" s="1427"/>
      <c r="I805" s="1485">
        <f t="shared" si="258"/>
        <v>0</v>
      </c>
      <c r="J805" s="1427"/>
      <c r="K805" s="1427"/>
      <c r="L805" s="1427"/>
      <c r="M805" s="1485">
        <f t="shared" si="259"/>
        <v>0</v>
      </c>
      <c r="N805" s="1427"/>
      <c r="O805" s="1"/>
      <c r="P805" s="1"/>
      <c r="Q805" s="1"/>
      <c r="R805" s="1"/>
      <c r="S805" s="1"/>
      <c r="T805" s="1"/>
      <c r="U805" s="1"/>
      <c r="V805" s="1"/>
      <c r="W805" s="1"/>
      <c r="X805" s="1"/>
      <c r="Y805" s="1"/>
      <c r="Z805" s="1"/>
    </row>
    <row r="806" spans="1:26" ht="15.75" customHeight="1">
      <c r="A806" s="40"/>
      <c r="B806" s="40" t="s">
        <v>189</v>
      </c>
      <c r="C806" s="40" t="s">
        <v>482</v>
      </c>
      <c r="D806" s="979" t="s">
        <v>318</v>
      </c>
      <c r="E806" s="40"/>
      <c r="F806" s="1015"/>
      <c r="G806" s="1427"/>
      <c r="H806" s="1427"/>
      <c r="I806" s="1485">
        <f>SUM(G806:H806)</f>
        <v>0</v>
      </c>
      <c r="J806" s="1427"/>
      <c r="K806" s="1427"/>
      <c r="L806" s="1427"/>
      <c r="M806" s="1485">
        <f t="shared" si="259"/>
        <v>0</v>
      </c>
      <c r="N806" s="1427"/>
      <c r="O806" s="1"/>
      <c r="P806" s="1"/>
      <c r="Q806" s="1"/>
      <c r="R806" s="1"/>
      <c r="S806" s="1"/>
      <c r="T806" s="1"/>
      <c r="U806" s="1"/>
      <c r="V806" s="1"/>
      <c r="W806" s="1"/>
      <c r="X806" s="1"/>
      <c r="Y806" s="1"/>
      <c r="Z806" s="1"/>
    </row>
    <row r="807" spans="1:26" s="1043" customFormat="1" ht="15.75" customHeight="1">
      <c r="A807" s="1010"/>
      <c r="B807" s="1010" t="s">
        <v>189</v>
      </c>
      <c r="C807" s="1010" t="s">
        <v>482</v>
      </c>
      <c r="D807" s="1010"/>
      <c r="E807" s="1010"/>
      <c r="F807" s="1010"/>
      <c r="G807" s="1487">
        <f>SUM(G799:G806)</f>
        <v>0</v>
      </c>
      <c r="H807" s="1487">
        <f t="shared" ref="H807:L807" si="260">SUM(H799:H806)</f>
        <v>0</v>
      </c>
      <c r="I807" s="1510">
        <f>SUM(I799:I806)</f>
        <v>0</v>
      </c>
      <c r="J807" s="1487">
        <f>SUM(J799:J806)</f>
        <v>0</v>
      </c>
      <c r="K807" s="1487">
        <f t="shared" si="260"/>
        <v>0</v>
      </c>
      <c r="L807" s="1487">
        <f t="shared" si="260"/>
        <v>0</v>
      </c>
      <c r="M807" s="1487">
        <f>SUM(M799:M806)</f>
        <v>0</v>
      </c>
      <c r="N807" s="1487">
        <f>SUM(N799:N806)</f>
        <v>0</v>
      </c>
      <c r="O807" s="1005"/>
      <c r="P807" s="1005"/>
      <c r="Q807" s="1005"/>
      <c r="R807" s="1005"/>
      <c r="S807" s="1005"/>
      <c r="T807" s="1005"/>
      <c r="U807" s="1005"/>
      <c r="V807" s="1005"/>
      <c r="W807" s="1005"/>
      <c r="X807" s="1005"/>
      <c r="Y807" s="1005"/>
      <c r="Z807" s="1005"/>
    </row>
    <row r="808" spans="1:26" ht="15.75" customHeight="1">
      <c r="A808" s="40"/>
      <c r="B808" s="40" t="s">
        <v>189</v>
      </c>
      <c r="C808" s="40" t="s">
        <v>487</v>
      </c>
      <c r="D808" s="40" t="s">
        <v>488</v>
      </c>
      <c r="E808" s="40"/>
      <c r="F808" s="1015"/>
      <c r="G808" s="1427"/>
      <c r="H808" s="1427"/>
      <c r="I808" s="1485">
        <f t="shared" ref="I808:I817" si="261">SUM(G808:H808)</f>
        <v>0</v>
      </c>
      <c r="J808" s="1427"/>
      <c r="K808" s="1427"/>
      <c r="L808" s="1427"/>
      <c r="M808" s="1485">
        <f t="shared" ref="M808:M817" si="262">SUM(K808:L808)</f>
        <v>0</v>
      </c>
      <c r="N808" s="1427"/>
      <c r="O808" s="1"/>
      <c r="P808" s="1"/>
      <c r="Q808" s="1"/>
      <c r="R808" s="1"/>
      <c r="S808" s="1" t="s">
        <v>489</v>
      </c>
      <c r="T808" s="1"/>
      <c r="U808" s="1"/>
      <c r="V808" s="1"/>
      <c r="W808" s="1"/>
      <c r="X808" s="1"/>
      <c r="Y808" s="1"/>
      <c r="Z808" s="1"/>
    </row>
    <row r="809" spans="1:26" s="945" customFormat="1" ht="15.75" customHeight="1">
      <c r="A809" s="871"/>
      <c r="B809" s="40" t="s">
        <v>189</v>
      </c>
      <c r="C809" s="40" t="s">
        <v>487</v>
      </c>
      <c r="D809" s="69" t="s">
        <v>490</v>
      </c>
      <c r="E809" s="871"/>
      <c r="F809" s="1035"/>
      <c r="G809" s="1427"/>
      <c r="H809" s="1486"/>
      <c r="I809" s="1485">
        <f t="shared" si="261"/>
        <v>0</v>
      </c>
      <c r="J809" s="1486"/>
      <c r="K809" s="1486"/>
      <c r="L809" s="1486"/>
      <c r="M809" s="1485">
        <f t="shared" si="262"/>
        <v>0</v>
      </c>
      <c r="N809" s="1486"/>
      <c r="O809" s="1"/>
      <c r="P809" s="1"/>
      <c r="Q809" s="1"/>
      <c r="R809" s="1"/>
      <c r="S809" s="1"/>
      <c r="T809" s="1"/>
      <c r="U809" s="1"/>
      <c r="V809" s="1"/>
      <c r="W809" s="1"/>
      <c r="X809" s="1"/>
      <c r="Y809" s="1"/>
      <c r="Z809" s="1"/>
    </row>
    <row r="810" spans="1:26" s="945" customFormat="1" ht="15.75" customHeight="1">
      <c r="A810" s="871"/>
      <c r="B810" s="40" t="s">
        <v>189</v>
      </c>
      <c r="C810" s="40" t="s">
        <v>487</v>
      </c>
      <c r="D810" s="40" t="s">
        <v>491</v>
      </c>
      <c r="E810" s="871"/>
      <c r="F810" s="1035"/>
      <c r="G810" s="1427"/>
      <c r="H810" s="1486"/>
      <c r="I810" s="1485">
        <f t="shared" si="261"/>
        <v>0</v>
      </c>
      <c r="J810" s="1486"/>
      <c r="K810" s="1486"/>
      <c r="L810" s="1486"/>
      <c r="M810" s="1485">
        <f t="shared" si="262"/>
        <v>0</v>
      </c>
      <c r="N810" s="1486"/>
      <c r="O810" s="1"/>
      <c r="P810" s="1"/>
      <c r="Q810" s="1"/>
      <c r="R810" s="1"/>
      <c r="S810" s="1"/>
      <c r="T810" s="1"/>
      <c r="U810" s="1"/>
      <c r="V810" s="1"/>
      <c r="W810" s="1"/>
      <c r="X810" s="1"/>
      <c r="Y810" s="1"/>
      <c r="Z810" s="1"/>
    </row>
    <row r="811" spans="1:26" s="945" customFormat="1" ht="15.75" customHeight="1">
      <c r="A811" s="871"/>
      <c r="B811" s="40" t="s">
        <v>189</v>
      </c>
      <c r="C811" s="40" t="s">
        <v>487</v>
      </c>
      <c r="D811" s="40" t="s">
        <v>492</v>
      </c>
      <c r="E811" s="871"/>
      <c r="F811" s="1035"/>
      <c r="G811" s="1427"/>
      <c r="H811" s="1486"/>
      <c r="I811" s="1485">
        <f t="shared" si="261"/>
        <v>0</v>
      </c>
      <c r="J811" s="1486"/>
      <c r="K811" s="1486"/>
      <c r="L811" s="1486"/>
      <c r="M811" s="1485">
        <f t="shared" si="262"/>
        <v>0</v>
      </c>
      <c r="N811" s="1486"/>
      <c r="O811" s="1"/>
      <c r="P811" s="1"/>
      <c r="Q811" s="1"/>
      <c r="R811" s="1"/>
      <c r="S811" s="1"/>
      <c r="T811" s="1"/>
      <c r="U811" s="1"/>
      <c r="V811" s="1"/>
      <c r="W811" s="1"/>
      <c r="X811" s="1"/>
      <c r="Y811" s="1"/>
      <c r="Z811" s="1"/>
    </row>
    <row r="812" spans="1:26" s="945" customFormat="1" ht="15.75" customHeight="1">
      <c r="A812" s="871"/>
      <c r="B812" s="40" t="s">
        <v>189</v>
      </c>
      <c r="C812" s="40" t="s">
        <v>487</v>
      </c>
      <c r="D812" s="976" t="s">
        <v>318</v>
      </c>
      <c r="E812" s="871"/>
      <c r="F812" s="1035"/>
      <c r="G812" s="1427"/>
      <c r="H812" s="1486"/>
      <c r="I812" s="1485">
        <f t="shared" si="261"/>
        <v>0</v>
      </c>
      <c r="J812" s="1486"/>
      <c r="K812" s="1486"/>
      <c r="L812" s="1486"/>
      <c r="M812" s="1485">
        <f t="shared" si="262"/>
        <v>0</v>
      </c>
      <c r="N812" s="1486"/>
      <c r="O812" s="1"/>
      <c r="P812" s="1"/>
      <c r="Q812" s="1"/>
      <c r="R812" s="1"/>
      <c r="S812" s="1"/>
      <c r="T812" s="1"/>
      <c r="U812" s="1"/>
      <c r="V812" s="1"/>
      <c r="W812" s="1"/>
      <c r="X812" s="1"/>
      <c r="Y812" s="1"/>
      <c r="Z812" s="1"/>
    </row>
    <row r="813" spans="1:26" s="945" customFormat="1" ht="15.75" customHeight="1">
      <c r="A813" s="871"/>
      <c r="B813" s="40" t="s">
        <v>189</v>
      </c>
      <c r="C813" s="40" t="s">
        <v>487</v>
      </c>
      <c r="D813" s="979" t="s">
        <v>318</v>
      </c>
      <c r="E813" s="871"/>
      <c r="F813" s="1035"/>
      <c r="G813" s="1427"/>
      <c r="H813" s="1486"/>
      <c r="I813" s="1485">
        <f t="shared" si="261"/>
        <v>0</v>
      </c>
      <c r="J813" s="1486"/>
      <c r="K813" s="1486"/>
      <c r="L813" s="1486"/>
      <c r="M813" s="1485">
        <f t="shared" si="262"/>
        <v>0</v>
      </c>
      <c r="N813" s="1486"/>
      <c r="O813" s="1"/>
      <c r="P813" s="1"/>
      <c r="Q813" s="1"/>
      <c r="R813" s="1"/>
      <c r="S813" s="1"/>
      <c r="T813" s="1"/>
      <c r="U813" s="1"/>
      <c r="V813" s="1"/>
      <c r="W813" s="1"/>
      <c r="X813" s="1"/>
      <c r="Y813" s="1"/>
      <c r="Z813" s="1"/>
    </row>
    <row r="814" spans="1:26" ht="15.75" customHeight="1">
      <c r="A814" s="40"/>
      <c r="B814" s="40" t="s">
        <v>189</v>
      </c>
      <c r="C814" s="40" t="s">
        <v>487</v>
      </c>
      <c r="D814" s="979" t="s">
        <v>318</v>
      </c>
      <c r="E814" s="40"/>
      <c r="F814" s="1015"/>
      <c r="G814" s="1427"/>
      <c r="H814" s="1427"/>
      <c r="I814" s="1485">
        <f t="shared" si="261"/>
        <v>0</v>
      </c>
      <c r="J814" s="1427"/>
      <c r="K814" s="1427"/>
      <c r="L814" s="1427"/>
      <c r="M814" s="1485">
        <f t="shared" si="262"/>
        <v>0</v>
      </c>
      <c r="N814" s="1427"/>
      <c r="O814" s="1"/>
      <c r="P814" s="1"/>
      <c r="Q814" s="1"/>
      <c r="R814" s="1"/>
      <c r="S814" s="34"/>
      <c r="T814" s="1"/>
      <c r="U814" s="1"/>
      <c r="V814" s="1"/>
      <c r="W814" s="1"/>
      <c r="X814" s="1"/>
      <c r="Y814" s="1"/>
      <c r="Z814" s="1"/>
    </row>
    <row r="815" spans="1:26" ht="15.75" customHeight="1">
      <c r="A815" s="40"/>
      <c r="B815" s="40" t="s">
        <v>189</v>
      </c>
      <c r="C815" s="40" t="s">
        <v>487</v>
      </c>
      <c r="D815" s="979" t="s">
        <v>318</v>
      </c>
      <c r="E815" s="40"/>
      <c r="F815" s="1015"/>
      <c r="G815" s="1427"/>
      <c r="H815" s="1427"/>
      <c r="I815" s="1485">
        <f t="shared" si="261"/>
        <v>0</v>
      </c>
      <c r="J815" s="1427"/>
      <c r="K815" s="1427"/>
      <c r="L815" s="1427"/>
      <c r="M815" s="1485">
        <f t="shared" si="262"/>
        <v>0</v>
      </c>
      <c r="N815" s="1427"/>
      <c r="O815" s="1"/>
      <c r="P815" s="1"/>
      <c r="Q815" s="1"/>
      <c r="R815" s="1"/>
      <c r="S815" s="34"/>
      <c r="T815" s="1"/>
      <c r="U815" s="1"/>
      <c r="V815" s="1"/>
      <c r="W815" s="1"/>
      <c r="X815" s="1"/>
      <c r="Y815" s="1"/>
      <c r="Z815" s="1"/>
    </row>
    <row r="816" spans="1:26" ht="15.75" customHeight="1">
      <c r="A816" s="40"/>
      <c r="B816" s="40" t="s">
        <v>189</v>
      </c>
      <c r="C816" s="40" t="s">
        <v>487</v>
      </c>
      <c r="D816" s="979" t="s">
        <v>318</v>
      </c>
      <c r="E816" s="40"/>
      <c r="F816" s="1015"/>
      <c r="G816" s="1427"/>
      <c r="H816" s="1427"/>
      <c r="I816" s="1485">
        <f t="shared" si="261"/>
        <v>0</v>
      </c>
      <c r="J816" s="1427"/>
      <c r="K816" s="1427"/>
      <c r="L816" s="1427"/>
      <c r="M816" s="1485">
        <f t="shared" si="262"/>
        <v>0</v>
      </c>
      <c r="N816" s="1427"/>
      <c r="O816" s="1"/>
      <c r="P816" s="1"/>
      <c r="Q816" s="1"/>
      <c r="R816" s="1"/>
      <c r="S816" s="34"/>
      <c r="T816" s="1"/>
      <c r="U816" s="1"/>
      <c r="V816" s="1"/>
      <c r="W816" s="1"/>
      <c r="X816" s="1"/>
      <c r="Y816" s="1"/>
      <c r="Z816" s="1"/>
    </row>
    <row r="817" spans="1:26" ht="15.75" customHeight="1">
      <c r="A817" s="40"/>
      <c r="B817" s="40" t="s">
        <v>189</v>
      </c>
      <c r="C817" s="40" t="s">
        <v>487</v>
      </c>
      <c r="D817" s="979" t="s">
        <v>318</v>
      </c>
      <c r="E817" s="40"/>
      <c r="F817" s="1015"/>
      <c r="G817" s="1427"/>
      <c r="H817" s="1427"/>
      <c r="I817" s="1485">
        <f t="shared" si="261"/>
        <v>0</v>
      </c>
      <c r="J817" s="1427"/>
      <c r="K817" s="1427"/>
      <c r="L817" s="1427"/>
      <c r="M817" s="1485">
        <f t="shared" si="262"/>
        <v>0</v>
      </c>
      <c r="N817" s="1427"/>
      <c r="O817" s="1"/>
      <c r="P817" s="1"/>
      <c r="Q817" s="1"/>
      <c r="R817" s="1"/>
      <c r="S817" s="34"/>
      <c r="T817" s="1"/>
      <c r="U817" s="1"/>
      <c r="V817" s="1"/>
      <c r="W817" s="1"/>
      <c r="X817" s="1"/>
      <c r="Y817" s="1"/>
      <c r="Z817" s="1"/>
    </row>
    <row r="818" spans="1:26" s="1043" customFormat="1" ht="15.75" customHeight="1">
      <c r="A818" s="1010"/>
      <c r="B818" s="1010" t="s">
        <v>189</v>
      </c>
      <c r="C818" s="1010" t="s">
        <v>487</v>
      </c>
      <c r="D818" s="1010"/>
      <c r="E818" s="1010"/>
      <c r="F818" s="1010"/>
      <c r="G818" s="1487">
        <f t="shared" ref="G818:N818" si="263">SUM(G808:G817)</f>
        <v>0</v>
      </c>
      <c r="H818" s="1487">
        <f t="shared" si="263"/>
        <v>0</v>
      </c>
      <c r="I818" s="1487">
        <f t="shared" si="263"/>
        <v>0</v>
      </c>
      <c r="J818" s="1487">
        <f t="shared" si="263"/>
        <v>0</v>
      </c>
      <c r="K818" s="1487">
        <f t="shared" si="263"/>
        <v>0</v>
      </c>
      <c r="L818" s="1487">
        <f t="shared" si="263"/>
        <v>0</v>
      </c>
      <c r="M818" s="1487">
        <f t="shared" si="263"/>
        <v>0</v>
      </c>
      <c r="N818" s="1487">
        <f t="shared" si="263"/>
        <v>0</v>
      </c>
      <c r="O818" s="1005"/>
      <c r="P818" s="1005"/>
      <c r="Q818" s="1005"/>
      <c r="R818" s="1005"/>
      <c r="S818" s="1005"/>
      <c r="T818" s="1005"/>
      <c r="U818" s="1005"/>
      <c r="V818" s="1005"/>
      <c r="W818" s="1005"/>
      <c r="X818" s="1005"/>
      <c r="Y818" s="1005"/>
      <c r="Z818" s="1005"/>
    </row>
    <row r="819" spans="1:26" ht="15.75" customHeight="1">
      <c r="A819" s="36"/>
      <c r="B819" s="36" t="s">
        <v>189</v>
      </c>
      <c r="C819" s="36" t="s">
        <v>493</v>
      </c>
      <c r="D819" s="36"/>
      <c r="E819" s="36"/>
      <c r="F819" s="1010"/>
      <c r="G819" s="1427"/>
      <c r="H819" s="1427"/>
      <c r="I819" s="1485">
        <f t="shared" ref="I819:I821" si="264">SUM(G819:H819)</f>
        <v>0</v>
      </c>
      <c r="J819" s="1427"/>
      <c r="K819" s="1427"/>
      <c r="L819" s="1427"/>
      <c r="M819" s="1485">
        <f t="shared" ref="M819:M821" si="265">SUM(K819:L819)</f>
        <v>0</v>
      </c>
      <c r="N819" s="1427"/>
      <c r="O819" s="6"/>
      <c r="P819" s="6"/>
      <c r="Q819" s="6"/>
      <c r="R819" s="6"/>
      <c r="S819" s="6"/>
      <c r="T819" s="6"/>
      <c r="U819" s="6"/>
      <c r="V819" s="6"/>
      <c r="W819" s="6"/>
      <c r="X819" s="6"/>
      <c r="Y819" s="6"/>
      <c r="Z819" s="6"/>
    </row>
    <row r="820" spans="1:26" ht="15.75" customHeight="1">
      <c r="A820" s="36"/>
      <c r="B820" s="36" t="s">
        <v>189</v>
      </c>
      <c r="C820" s="36" t="s">
        <v>494</v>
      </c>
      <c r="D820" s="36"/>
      <c r="E820" s="36"/>
      <c r="F820" s="1010"/>
      <c r="G820" s="1411"/>
      <c r="H820" s="1411"/>
      <c r="I820" s="1410">
        <f t="shared" si="264"/>
        <v>0</v>
      </c>
      <c r="J820" s="1411"/>
      <c r="K820" s="1411"/>
      <c r="L820" s="1411"/>
      <c r="M820" s="1410">
        <f t="shared" si="265"/>
        <v>0</v>
      </c>
      <c r="N820" s="1411"/>
      <c r="O820" s="6"/>
      <c r="P820" s="6"/>
      <c r="Q820" s="6"/>
      <c r="R820" s="6"/>
      <c r="S820" s="6"/>
      <c r="T820" s="6"/>
      <c r="U820" s="6"/>
      <c r="V820" s="6"/>
      <c r="W820" s="6"/>
      <c r="X820" s="6"/>
      <c r="Y820" s="6"/>
      <c r="Z820" s="6"/>
    </row>
    <row r="821" spans="1:26" s="1043" customFormat="1" ht="15.75" customHeight="1">
      <c r="A821" s="1016"/>
      <c r="B821" s="1018" t="s">
        <v>550</v>
      </c>
      <c r="C821" s="1016"/>
      <c r="D821" s="1016"/>
      <c r="E821" s="1016"/>
      <c r="F821" s="1016"/>
      <c r="G821" s="1438">
        <f>G807+G818+G819+G820</f>
        <v>0</v>
      </c>
      <c r="H821" s="1438">
        <f>H807+H818+H819+H820</f>
        <v>0</v>
      </c>
      <c r="I821" s="1438">
        <f t="shared" si="264"/>
        <v>0</v>
      </c>
      <c r="J821" s="1438">
        <f>J807+J818+J819+J820</f>
        <v>0</v>
      </c>
      <c r="K821" s="1438">
        <f>K807+K818+K819+K820</f>
        <v>0</v>
      </c>
      <c r="L821" s="1438">
        <f>L807+L818+L819+L820</f>
        <v>0</v>
      </c>
      <c r="M821" s="1438">
        <f t="shared" si="265"/>
        <v>0</v>
      </c>
      <c r="N821" s="1438">
        <f>N807+N818+N819+N820</f>
        <v>0</v>
      </c>
      <c r="O821" s="1003"/>
      <c r="P821" s="1003"/>
      <c r="Q821" s="1003"/>
      <c r="R821" s="1003"/>
      <c r="S821" s="1003"/>
      <c r="T821" s="1003"/>
      <c r="U821" s="1003"/>
      <c r="V821" s="1003"/>
      <c r="W821" s="1003"/>
      <c r="X821" s="1003"/>
      <c r="Y821" s="1003"/>
      <c r="Z821" s="1003"/>
    </row>
    <row r="822" spans="1:26" s="1043" customFormat="1" ht="15.75" customHeight="1">
      <c r="A822" s="1003"/>
      <c r="B822" s="1003"/>
      <c r="C822" s="1003"/>
      <c r="D822" s="1003"/>
      <c r="E822" s="1003"/>
      <c r="F822" s="1003"/>
      <c r="G822" s="1413"/>
      <c r="H822" s="1413"/>
      <c r="I822" s="1413"/>
      <c r="J822" s="1413"/>
      <c r="K822" s="1413"/>
      <c r="L822" s="1413"/>
      <c r="M822" s="1413"/>
      <c r="N822" s="1413"/>
      <c r="O822" s="1003"/>
      <c r="P822" s="1003"/>
      <c r="Q822" s="1003"/>
      <c r="R822" s="1003"/>
      <c r="S822" s="1003"/>
      <c r="T822" s="1003"/>
      <c r="U822" s="1003"/>
      <c r="V822" s="1003"/>
      <c r="W822" s="1003"/>
      <c r="X822" s="1003"/>
      <c r="Y822" s="1003"/>
      <c r="Z822" s="1003"/>
    </row>
    <row r="823" spans="1:26" ht="15.75" customHeight="1">
      <c r="A823" s="40"/>
      <c r="B823" s="40" t="s">
        <v>191</v>
      </c>
      <c r="C823" s="40" t="s">
        <v>497</v>
      </c>
      <c r="D823" s="40" t="s">
        <v>498</v>
      </c>
      <c r="E823" s="40"/>
      <c r="F823" s="1015"/>
      <c r="G823" s="1427"/>
      <c r="H823" s="1427"/>
      <c r="I823" s="1485">
        <f t="shared" ref="I823:I839" si="266">SUM(G823:H823)</f>
        <v>0</v>
      </c>
      <c r="J823" s="1427"/>
      <c r="K823" s="1427"/>
      <c r="L823" s="1427"/>
      <c r="M823" s="1485">
        <f t="shared" ref="M823:M839" si="267">SUM(K823:L823)</f>
        <v>0</v>
      </c>
      <c r="N823" s="1427"/>
      <c r="O823" s="1"/>
      <c r="P823" s="1"/>
      <c r="Q823" s="1"/>
      <c r="R823" s="1"/>
      <c r="S823" s="1"/>
      <c r="T823" s="1"/>
      <c r="U823" s="1"/>
      <c r="V823" s="1"/>
      <c r="W823" s="1"/>
      <c r="X823" s="1"/>
      <c r="Y823" s="1"/>
      <c r="Z823" s="1"/>
    </row>
    <row r="824" spans="1:26" ht="15.75" customHeight="1">
      <c r="A824" s="40"/>
      <c r="B824" s="40" t="s">
        <v>191</v>
      </c>
      <c r="C824" s="40" t="s">
        <v>497</v>
      </c>
      <c r="D824" s="40" t="s">
        <v>499</v>
      </c>
      <c r="E824" s="40"/>
      <c r="F824" s="1015"/>
      <c r="G824" s="1427"/>
      <c r="H824" s="1427"/>
      <c r="I824" s="1485">
        <f t="shared" si="266"/>
        <v>0</v>
      </c>
      <c r="J824" s="1427"/>
      <c r="K824" s="1427"/>
      <c r="L824" s="1427"/>
      <c r="M824" s="1485">
        <f t="shared" si="267"/>
        <v>0</v>
      </c>
      <c r="N824" s="1427"/>
      <c r="O824" s="1"/>
      <c r="P824" s="1"/>
      <c r="Q824" s="1"/>
      <c r="R824" s="1"/>
      <c r="S824" s="1"/>
      <c r="T824" s="1"/>
      <c r="U824" s="1"/>
      <c r="V824" s="1"/>
      <c r="W824" s="1"/>
      <c r="X824" s="1"/>
      <c r="Y824" s="1"/>
      <c r="Z824" s="1"/>
    </row>
    <row r="825" spans="1:26" ht="15.75" customHeight="1">
      <c r="A825" s="40"/>
      <c r="B825" s="40" t="s">
        <v>191</v>
      </c>
      <c r="C825" s="40" t="s">
        <v>497</v>
      </c>
      <c r="D825" s="40" t="s">
        <v>500</v>
      </c>
      <c r="E825" s="40"/>
      <c r="F825" s="1015"/>
      <c r="G825" s="1427"/>
      <c r="H825" s="1427"/>
      <c r="I825" s="1485">
        <f t="shared" si="266"/>
        <v>0</v>
      </c>
      <c r="J825" s="1427"/>
      <c r="K825" s="1427"/>
      <c r="L825" s="1427"/>
      <c r="M825" s="1485">
        <f t="shared" si="267"/>
        <v>0</v>
      </c>
      <c r="N825" s="1427"/>
      <c r="O825" s="1"/>
      <c r="P825" s="1"/>
      <c r="Q825" s="1"/>
      <c r="R825" s="1"/>
      <c r="S825" s="1"/>
      <c r="T825" s="1"/>
      <c r="U825" s="1"/>
      <c r="V825" s="1"/>
      <c r="W825" s="1"/>
      <c r="X825" s="1"/>
      <c r="Y825" s="1"/>
      <c r="Z825" s="1"/>
    </row>
    <row r="826" spans="1:26" ht="15.75" customHeight="1">
      <c r="A826" s="40"/>
      <c r="B826" s="40" t="s">
        <v>191</v>
      </c>
      <c r="C826" s="40" t="s">
        <v>497</v>
      </c>
      <c r="D826" s="40" t="s">
        <v>501</v>
      </c>
      <c r="E826" s="40"/>
      <c r="F826" s="1015"/>
      <c r="G826" s="1427"/>
      <c r="H826" s="1427"/>
      <c r="I826" s="1485">
        <f t="shared" si="266"/>
        <v>0</v>
      </c>
      <c r="J826" s="1427"/>
      <c r="K826" s="1427"/>
      <c r="L826" s="1427"/>
      <c r="M826" s="1485">
        <f t="shared" si="267"/>
        <v>0</v>
      </c>
      <c r="N826" s="1427"/>
      <c r="O826" s="1"/>
      <c r="P826" s="1"/>
      <c r="Q826" s="1"/>
      <c r="R826" s="1"/>
      <c r="S826" s="1"/>
      <c r="T826" s="1"/>
      <c r="U826" s="1"/>
      <c r="V826" s="1"/>
      <c r="W826" s="1"/>
      <c r="X826" s="1"/>
      <c r="Y826" s="1"/>
      <c r="Z826" s="1"/>
    </row>
    <row r="827" spans="1:26" ht="15.75" customHeight="1">
      <c r="A827" s="40"/>
      <c r="B827" s="40" t="s">
        <v>191</v>
      </c>
      <c r="C827" s="40" t="s">
        <v>497</v>
      </c>
      <c r="D827" s="40" t="s">
        <v>502</v>
      </c>
      <c r="E827" s="40"/>
      <c r="F827" s="1015"/>
      <c r="G827" s="1427"/>
      <c r="H827" s="1427"/>
      <c r="I827" s="1485">
        <f t="shared" si="266"/>
        <v>0</v>
      </c>
      <c r="J827" s="1427"/>
      <c r="K827" s="1427"/>
      <c r="L827" s="1427"/>
      <c r="M827" s="1485">
        <f t="shared" si="267"/>
        <v>0</v>
      </c>
      <c r="N827" s="1427"/>
      <c r="O827" s="1"/>
      <c r="P827" s="1"/>
      <c r="Q827" s="1"/>
      <c r="R827" s="1"/>
      <c r="S827" s="1"/>
      <c r="T827" s="1"/>
      <c r="U827" s="1"/>
      <c r="V827" s="1"/>
      <c r="W827" s="1"/>
      <c r="X827" s="1"/>
      <c r="Y827" s="1"/>
      <c r="Z827" s="1"/>
    </row>
    <row r="828" spans="1:26" ht="15.75" customHeight="1">
      <c r="A828" s="40"/>
      <c r="B828" s="40" t="s">
        <v>191</v>
      </c>
      <c r="C828" s="40" t="s">
        <v>497</v>
      </c>
      <c r="D828" s="40" t="s">
        <v>503</v>
      </c>
      <c r="E828" s="40"/>
      <c r="F828" s="1015"/>
      <c r="G828" s="1427"/>
      <c r="H828" s="1427"/>
      <c r="I828" s="1485">
        <f t="shared" si="266"/>
        <v>0</v>
      </c>
      <c r="J828" s="1427"/>
      <c r="K828" s="1427"/>
      <c r="L828" s="1427"/>
      <c r="M828" s="1485">
        <f t="shared" si="267"/>
        <v>0</v>
      </c>
      <c r="N828" s="1427"/>
      <c r="O828" s="1"/>
      <c r="P828" s="1"/>
      <c r="Q828" s="1"/>
      <c r="R828" s="1"/>
      <c r="S828" s="1"/>
      <c r="T828" s="1"/>
      <c r="U828" s="1"/>
      <c r="V828" s="1"/>
      <c r="W828" s="1"/>
      <c r="X828" s="1"/>
      <c r="Y828" s="1"/>
      <c r="Z828" s="1"/>
    </row>
    <row r="829" spans="1:26" ht="15.75" customHeight="1">
      <c r="A829" s="40"/>
      <c r="B829" s="40" t="s">
        <v>191</v>
      </c>
      <c r="C829" s="40" t="s">
        <v>497</v>
      </c>
      <c r="D829" s="40" t="s">
        <v>504</v>
      </c>
      <c r="E829" s="40"/>
      <c r="F829" s="1015"/>
      <c r="G829" s="1427"/>
      <c r="H829" s="1427"/>
      <c r="I829" s="1485">
        <f t="shared" si="266"/>
        <v>0</v>
      </c>
      <c r="J829" s="1427"/>
      <c r="K829" s="1427"/>
      <c r="L829" s="1427"/>
      <c r="M829" s="1485">
        <f t="shared" si="267"/>
        <v>0</v>
      </c>
      <c r="N829" s="1427"/>
      <c r="O829" s="1"/>
      <c r="P829" s="1"/>
      <c r="Q829" s="1"/>
      <c r="R829" s="1"/>
      <c r="S829" s="1"/>
      <c r="T829" s="1"/>
      <c r="U829" s="1"/>
      <c r="V829" s="1"/>
      <c r="W829" s="1"/>
      <c r="X829" s="1"/>
      <c r="Y829" s="1"/>
      <c r="Z829" s="1"/>
    </row>
    <row r="830" spans="1:26" ht="15.75" customHeight="1">
      <c r="A830" s="40"/>
      <c r="B830" s="40" t="s">
        <v>191</v>
      </c>
      <c r="C830" s="40" t="s">
        <v>497</v>
      </c>
      <c r="D830" s="40" t="s">
        <v>505</v>
      </c>
      <c r="E830" s="40"/>
      <c r="F830" s="1015"/>
      <c r="G830" s="1427"/>
      <c r="H830" s="1427"/>
      <c r="I830" s="1485">
        <f t="shared" si="266"/>
        <v>0</v>
      </c>
      <c r="J830" s="1427"/>
      <c r="K830" s="1427"/>
      <c r="L830" s="1427"/>
      <c r="M830" s="1485">
        <f t="shared" si="267"/>
        <v>0</v>
      </c>
      <c r="N830" s="1427"/>
      <c r="O830" s="1"/>
      <c r="P830" s="1"/>
      <c r="Q830" s="1"/>
      <c r="R830" s="1"/>
      <c r="S830" s="1"/>
      <c r="T830" s="1"/>
      <c r="U830" s="1"/>
      <c r="V830" s="1"/>
      <c r="W830" s="1"/>
      <c r="X830" s="1"/>
      <c r="Y830" s="1"/>
      <c r="Z830" s="1"/>
    </row>
    <row r="831" spans="1:26" ht="15.75" customHeight="1">
      <c r="A831" s="40"/>
      <c r="B831" s="40" t="s">
        <v>191</v>
      </c>
      <c r="C831" s="40" t="s">
        <v>497</v>
      </c>
      <c r="D831" s="40" t="s">
        <v>506</v>
      </c>
      <c r="E831" s="66" t="s">
        <v>507</v>
      </c>
      <c r="F831" s="1015"/>
      <c r="G831" s="1427"/>
      <c r="H831" s="1427"/>
      <c r="I831" s="1485">
        <f t="shared" si="266"/>
        <v>0</v>
      </c>
      <c r="J831" s="1427"/>
      <c r="K831" s="1427"/>
      <c r="L831" s="1427"/>
      <c r="M831" s="1485">
        <f t="shared" si="267"/>
        <v>0</v>
      </c>
      <c r="N831" s="1427"/>
      <c r="O831" s="1"/>
      <c r="P831" s="1"/>
      <c r="Q831" s="1"/>
      <c r="R831" s="1"/>
      <c r="S831" s="70"/>
      <c r="T831" s="1"/>
      <c r="U831" s="1"/>
      <c r="V831" s="1"/>
      <c r="W831" s="1"/>
      <c r="X831" s="1"/>
      <c r="Y831" s="1"/>
      <c r="Z831" s="1"/>
    </row>
    <row r="832" spans="1:26" ht="15.75" customHeight="1">
      <c r="A832" s="40"/>
      <c r="B832" s="40" t="s">
        <v>191</v>
      </c>
      <c r="C832" s="40" t="s">
        <v>497</v>
      </c>
      <c r="D832" s="40" t="s">
        <v>506</v>
      </c>
      <c r="E832" s="66" t="s">
        <v>508</v>
      </c>
      <c r="F832" s="1015"/>
      <c r="G832" s="1427"/>
      <c r="H832" s="1427"/>
      <c r="I832" s="1485">
        <f t="shared" si="266"/>
        <v>0</v>
      </c>
      <c r="J832" s="1427"/>
      <c r="K832" s="1427"/>
      <c r="L832" s="1427"/>
      <c r="M832" s="1485">
        <f t="shared" si="267"/>
        <v>0</v>
      </c>
      <c r="N832" s="1427"/>
      <c r="O832" s="1"/>
      <c r="P832" s="1"/>
      <c r="Q832" s="1"/>
      <c r="R832" s="1"/>
      <c r="S832" s="1942" t="s">
        <v>509</v>
      </c>
      <c r="T832" s="1"/>
      <c r="U832" s="1"/>
      <c r="V832" s="1"/>
      <c r="W832" s="1"/>
      <c r="X832" s="1"/>
      <c r="Y832" s="1"/>
      <c r="Z832" s="1"/>
    </row>
    <row r="833" spans="1:26" s="945" customFormat="1" ht="15.75" customHeight="1">
      <c r="A833" s="871"/>
      <c r="B833" s="40" t="s">
        <v>191</v>
      </c>
      <c r="C833" s="40" t="s">
        <v>497</v>
      </c>
      <c r="D833" s="40" t="s">
        <v>506</v>
      </c>
      <c r="E833" s="66" t="s">
        <v>510</v>
      </c>
      <c r="F833" s="1035"/>
      <c r="G833" s="1427"/>
      <c r="H833" s="1486"/>
      <c r="I833" s="1485">
        <f t="shared" si="266"/>
        <v>0</v>
      </c>
      <c r="J833" s="1486"/>
      <c r="K833" s="1486"/>
      <c r="L833" s="1486"/>
      <c r="M833" s="1485">
        <f t="shared" si="267"/>
        <v>0</v>
      </c>
      <c r="N833" s="1486"/>
      <c r="O833" s="1"/>
      <c r="P833" s="1"/>
      <c r="Q833" s="1"/>
      <c r="R833" s="1"/>
      <c r="S833" s="1942"/>
      <c r="T833" s="1"/>
      <c r="U833" s="1"/>
      <c r="V833" s="1"/>
      <c r="W833" s="1"/>
      <c r="X833" s="1"/>
      <c r="Y833" s="1"/>
      <c r="Z833" s="1"/>
    </row>
    <row r="834" spans="1:26" s="945" customFormat="1" ht="15.75" customHeight="1">
      <c r="A834" s="871"/>
      <c r="B834" s="40" t="s">
        <v>191</v>
      </c>
      <c r="C834" s="40" t="s">
        <v>497</v>
      </c>
      <c r="D834" s="40" t="s">
        <v>506</v>
      </c>
      <c r="E834" s="40" t="s">
        <v>511</v>
      </c>
      <c r="F834" s="1035"/>
      <c r="G834" s="1427"/>
      <c r="H834" s="1486"/>
      <c r="I834" s="1485">
        <f t="shared" si="266"/>
        <v>0</v>
      </c>
      <c r="J834" s="1486"/>
      <c r="K834" s="1486"/>
      <c r="L834" s="1486"/>
      <c r="M834" s="1485">
        <f t="shared" si="267"/>
        <v>0</v>
      </c>
      <c r="N834" s="1486"/>
      <c r="O834" s="1"/>
      <c r="P834" s="1"/>
      <c r="Q834" s="1"/>
      <c r="R834" s="1"/>
      <c r="S834" s="1942"/>
      <c r="T834" s="1"/>
      <c r="U834" s="1"/>
      <c r="V834" s="1"/>
      <c r="W834" s="1"/>
      <c r="X834" s="1"/>
      <c r="Y834" s="1"/>
      <c r="Z834" s="1"/>
    </row>
    <row r="835" spans="1:26" s="945" customFormat="1" ht="15.75" customHeight="1">
      <c r="A835" s="871"/>
      <c r="B835" s="40" t="s">
        <v>191</v>
      </c>
      <c r="C835" s="40" t="s">
        <v>497</v>
      </c>
      <c r="D835" s="40" t="s">
        <v>506</v>
      </c>
      <c r="E835" s="976" t="s">
        <v>318</v>
      </c>
      <c r="F835" s="1035"/>
      <c r="G835" s="1427"/>
      <c r="H835" s="1486"/>
      <c r="I835" s="1485">
        <f t="shared" si="266"/>
        <v>0</v>
      </c>
      <c r="J835" s="1486"/>
      <c r="K835" s="1486"/>
      <c r="L835" s="1486"/>
      <c r="M835" s="1485">
        <f t="shared" si="267"/>
        <v>0</v>
      </c>
      <c r="N835" s="1486"/>
      <c r="O835" s="1"/>
      <c r="P835" s="1"/>
      <c r="Q835" s="1"/>
      <c r="R835" s="1"/>
      <c r="S835" s="46"/>
      <c r="T835" s="1"/>
      <c r="U835" s="1"/>
      <c r="V835" s="1"/>
      <c r="W835" s="1"/>
      <c r="X835" s="1"/>
      <c r="Y835" s="1"/>
      <c r="Z835" s="1"/>
    </row>
    <row r="836" spans="1:26" s="945" customFormat="1" ht="15.75" customHeight="1">
      <c r="A836" s="871"/>
      <c r="B836" s="40" t="s">
        <v>191</v>
      </c>
      <c r="C836" s="40" t="s">
        <v>497</v>
      </c>
      <c r="D836" s="40" t="s">
        <v>506</v>
      </c>
      <c r="E836" s="976" t="s">
        <v>318</v>
      </c>
      <c r="F836" s="1035"/>
      <c r="G836" s="1427"/>
      <c r="H836" s="1486"/>
      <c r="I836" s="1485">
        <f t="shared" si="266"/>
        <v>0</v>
      </c>
      <c r="J836" s="1486"/>
      <c r="K836" s="1486"/>
      <c r="L836" s="1486"/>
      <c r="M836" s="1485">
        <f t="shared" si="267"/>
        <v>0</v>
      </c>
      <c r="N836" s="1486"/>
      <c r="O836" s="1"/>
      <c r="P836" s="1"/>
      <c r="Q836" s="1"/>
      <c r="R836" s="1"/>
      <c r="S836" s="46"/>
      <c r="T836" s="1"/>
      <c r="U836" s="1"/>
      <c r="V836" s="1"/>
      <c r="W836" s="1"/>
      <c r="X836" s="1"/>
      <c r="Y836" s="1"/>
      <c r="Z836" s="1"/>
    </row>
    <row r="837" spans="1:26" s="945" customFormat="1" ht="15.75" customHeight="1">
      <c r="A837" s="871"/>
      <c r="B837" s="40" t="s">
        <v>191</v>
      </c>
      <c r="C837" s="40" t="s">
        <v>497</v>
      </c>
      <c r="D837" s="40" t="s">
        <v>506</v>
      </c>
      <c r="E837" s="976" t="s">
        <v>318</v>
      </c>
      <c r="F837" s="1035"/>
      <c r="G837" s="1427"/>
      <c r="H837" s="1486"/>
      <c r="I837" s="1485">
        <f t="shared" si="266"/>
        <v>0</v>
      </c>
      <c r="J837" s="1486"/>
      <c r="K837" s="1486"/>
      <c r="L837" s="1486"/>
      <c r="M837" s="1485">
        <f t="shared" si="267"/>
        <v>0</v>
      </c>
      <c r="N837" s="1486"/>
      <c r="O837" s="1"/>
      <c r="P837" s="1"/>
      <c r="Q837" s="1"/>
      <c r="R837" s="1"/>
      <c r="S837" s="46"/>
      <c r="T837" s="1"/>
      <c r="U837" s="1"/>
      <c r="V837" s="1"/>
      <c r="W837" s="1"/>
      <c r="X837" s="1"/>
      <c r="Y837" s="1"/>
      <c r="Z837" s="1"/>
    </row>
    <row r="838" spans="1:26" ht="15.75" customHeight="1">
      <c r="A838" s="40"/>
      <c r="B838" s="40" t="s">
        <v>191</v>
      </c>
      <c r="C838" s="40" t="s">
        <v>497</v>
      </c>
      <c r="D838" s="40" t="s">
        <v>506</v>
      </c>
      <c r="E838" s="976" t="s">
        <v>318</v>
      </c>
      <c r="F838" s="1015"/>
      <c r="G838" s="1427"/>
      <c r="H838" s="1427"/>
      <c r="I838" s="1485">
        <f t="shared" si="266"/>
        <v>0</v>
      </c>
      <c r="J838" s="1427"/>
      <c r="K838" s="1427"/>
      <c r="L838" s="1427"/>
      <c r="M838" s="1485">
        <f t="shared" si="267"/>
        <v>0</v>
      </c>
      <c r="N838" s="1427"/>
      <c r="O838" s="1"/>
      <c r="P838" s="1"/>
      <c r="Q838" s="1"/>
      <c r="R838" s="1"/>
      <c r="S838" s="947"/>
      <c r="T838" s="1"/>
      <c r="U838" s="1"/>
      <c r="V838" s="1"/>
      <c r="W838" s="1"/>
      <c r="X838" s="1"/>
      <c r="Y838" s="1"/>
      <c r="Z838" s="1"/>
    </row>
    <row r="839" spans="1:26" ht="15.75" customHeight="1">
      <c r="A839" s="40"/>
      <c r="B839" s="40" t="s">
        <v>191</v>
      </c>
      <c r="C839" s="40" t="s">
        <v>497</v>
      </c>
      <c r="D839" s="40"/>
      <c r="E839" s="40"/>
      <c r="F839" s="1015"/>
      <c r="G839" s="1427"/>
      <c r="H839" s="1427"/>
      <c r="I839" s="1485">
        <f t="shared" si="266"/>
        <v>0</v>
      </c>
      <c r="J839" s="1427"/>
      <c r="K839" s="1427"/>
      <c r="L839" s="1427"/>
      <c r="M839" s="1485">
        <f t="shared" si="267"/>
        <v>0</v>
      </c>
      <c r="N839" s="1427"/>
      <c r="O839" s="1"/>
      <c r="P839" s="1"/>
      <c r="Q839" s="1"/>
      <c r="R839" s="1"/>
      <c r="S839" s="947"/>
      <c r="T839" s="1"/>
      <c r="U839" s="1"/>
      <c r="V839" s="1"/>
      <c r="W839" s="1"/>
      <c r="X839" s="1"/>
      <c r="Y839" s="1"/>
      <c r="Z839" s="1"/>
    </row>
    <row r="840" spans="1:26" s="1043" customFormat="1" ht="15.75" customHeight="1">
      <c r="A840" s="1010"/>
      <c r="B840" s="1010" t="s">
        <v>191</v>
      </c>
      <c r="C840" s="1010" t="s">
        <v>497</v>
      </c>
      <c r="D840" s="1010"/>
      <c r="E840" s="1010"/>
      <c r="F840" s="1010"/>
      <c r="G840" s="1500">
        <f>SUM(G823:G839)</f>
        <v>0</v>
      </c>
      <c r="H840" s="1500">
        <f>SUM(H823:H839)</f>
        <v>0</v>
      </c>
      <c r="I840" s="1500">
        <f t="shared" ref="I840:N840" si="268">SUM(I823:I839)</f>
        <v>0</v>
      </c>
      <c r="J840" s="1500">
        <f t="shared" si="268"/>
        <v>0</v>
      </c>
      <c r="K840" s="1500">
        <f t="shared" si="268"/>
        <v>0</v>
      </c>
      <c r="L840" s="1500">
        <f t="shared" si="268"/>
        <v>0</v>
      </c>
      <c r="M840" s="1500">
        <f t="shared" si="268"/>
        <v>0</v>
      </c>
      <c r="N840" s="1500">
        <f t="shared" si="268"/>
        <v>0</v>
      </c>
      <c r="O840" s="1005"/>
      <c r="P840" s="1005"/>
      <c r="Q840" s="1005"/>
      <c r="R840" s="1005"/>
      <c r="S840" s="1005"/>
      <c r="T840" s="1005"/>
      <c r="U840" s="1005"/>
      <c r="V840" s="1005"/>
      <c r="W840" s="1005"/>
      <c r="X840" s="1005"/>
      <c r="Y840" s="1005"/>
      <c r="Z840" s="1005"/>
    </row>
    <row r="841" spans="1:26" ht="15.75" customHeight="1">
      <c r="A841" s="36"/>
      <c r="B841" s="36" t="s">
        <v>191</v>
      </c>
      <c r="C841" s="36" t="s">
        <v>512</v>
      </c>
      <c r="D841" s="36"/>
      <c r="E841" s="36"/>
      <c r="F841" s="1037"/>
      <c r="G841" s="1501"/>
      <c r="H841" s="1501"/>
      <c r="I841" s="1511">
        <f t="shared" ref="I841:I846" si="269">SUM(G841:H841)</f>
        <v>0</v>
      </c>
      <c r="J841" s="1501"/>
      <c r="K841" s="1501"/>
      <c r="L841" s="1501"/>
      <c r="M841" s="1511">
        <f t="shared" ref="M841:M846" si="270">SUM(K841:L841)</f>
        <v>0</v>
      </c>
      <c r="N841" s="1501"/>
      <c r="O841" s="6"/>
      <c r="P841" s="6"/>
      <c r="Q841" s="6"/>
      <c r="R841" s="6"/>
      <c r="S841" s="6"/>
      <c r="T841" s="6"/>
      <c r="U841" s="6"/>
      <c r="V841" s="6"/>
      <c r="W841" s="6"/>
      <c r="X841" s="6"/>
      <c r="Y841" s="6"/>
      <c r="Z841" s="6"/>
    </row>
    <row r="842" spans="1:26" ht="15.75" customHeight="1">
      <c r="A842" s="36"/>
      <c r="B842" s="36" t="s">
        <v>191</v>
      </c>
      <c r="C842" s="993" t="s">
        <v>318</v>
      </c>
      <c r="D842" s="36"/>
      <c r="E842" s="36"/>
      <c r="F842" s="1010"/>
      <c r="G842" s="1490"/>
      <c r="H842" s="1490"/>
      <c r="I842" s="1502">
        <f t="shared" si="269"/>
        <v>0</v>
      </c>
      <c r="J842" s="1490"/>
      <c r="K842" s="1490"/>
      <c r="L842" s="1490"/>
      <c r="M842" s="1502">
        <f t="shared" si="270"/>
        <v>0</v>
      </c>
      <c r="N842" s="1490"/>
      <c r="O842" s="6"/>
      <c r="P842" s="6"/>
      <c r="Q842" s="6"/>
      <c r="R842" s="6"/>
      <c r="S842" s="6"/>
      <c r="T842" s="6"/>
      <c r="U842" s="6"/>
      <c r="V842" s="6"/>
      <c r="W842" s="6"/>
      <c r="X842" s="6"/>
      <c r="Y842" s="6"/>
      <c r="Z842" s="6"/>
    </row>
    <row r="843" spans="1:26" s="945" customFormat="1" ht="15.75" customHeight="1">
      <c r="A843" s="916"/>
      <c r="B843" s="36" t="s">
        <v>191</v>
      </c>
      <c r="C843" s="993" t="s">
        <v>318</v>
      </c>
      <c r="D843" s="916"/>
      <c r="E843" s="916"/>
      <c r="F843" s="1036"/>
      <c r="G843" s="1490"/>
      <c r="H843" s="1490"/>
      <c r="I843" s="1502">
        <f t="shared" si="269"/>
        <v>0</v>
      </c>
      <c r="J843" s="1490"/>
      <c r="K843" s="1490"/>
      <c r="L843" s="1490"/>
      <c r="M843" s="1502">
        <f t="shared" si="270"/>
        <v>0</v>
      </c>
      <c r="N843" s="1490"/>
      <c r="O843" s="6"/>
      <c r="P843" s="6"/>
      <c r="Q843" s="6"/>
      <c r="R843" s="6"/>
      <c r="S843" s="6"/>
      <c r="T843" s="6"/>
      <c r="U843" s="6"/>
      <c r="V843" s="6"/>
      <c r="W843" s="6"/>
      <c r="X843" s="6"/>
      <c r="Y843" s="6"/>
      <c r="Z843" s="6"/>
    </row>
    <row r="844" spans="1:26" s="945" customFormat="1" ht="15.75" customHeight="1">
      <c r="A844" s="916"/>
      <c r="B844" s="36" t="s">
        <v>191</v>
      </c>
      <c r="C844" s="993" t="s">
        <v>318</v>
      </c>
      <c r="D844" s="916"/>
      <c r="E844" s="916"/>
      <c r="F844" s="1036"/>
      <c r="G844" s="1490"/>
      <c r="H844" s="1490"/>
      <c r="I844" s="1502">
        <f t="shared" si="269"/>
        <v>0</v>
      </c>
      <c r="J844" s="1490"/>
      <c r="K844" s="1490"/>
      <c r="L844" s="1490"/>
      <c r="M844" s="1502">
        <f t="shared" si="270"/>
        <v>0</v>
      </c>
      <c r="N844" s="1490"/>
      <c r="O844" s="6"/>
      <c r="P844" s="6"/>
      <c r="Q844" s="6"/>
      <c r="R844" s="6"/>
      <c r="S844" s="6"/>
      <c r="T844" s="6"/>
      <c r="U844" s="6"/>
      <c r="V844" s="6"/>
      <c r="W844" s="6"/>
      <c r="X844" s="6"/>
      <c r="Y844" s="6"/>
      <c r="Z844" s="6"/>
    </row>
    <row r="845" spans="1:26" s="945" customFormat="1" ht="15.75" customHeight="1">
      <c r="A845" s="916"/>
      <c r="B845" s="36" t="s">
        <v>191</v>
      </c>
      <c r="C845" s="993" t="s">
        <v>318</v>
      </c>
      <c r="D845" s="916"/>
      <c r="E845" s="916"/>
      <c r="F845" s="1036"/>
      <c r="G845" s="1490"/>
      <c r="H845" s="1490"/>
      <c r="I845" s="1502">
        <f t="shared" si="269"/>
        <v>0</v>
      </c>
      <c r="J845" s="1490"/>
      <c r="K845" s="1490"/>
      <c r="L845" s="1490"/>
      <c r="M845" s="1502">
        <f t="shared" si="270"/>
        <v>0</v>
      </c>
      <c r="N845" s="1490"/>
      <c r="O845" s="6"/>
      <c r="P845" s="6"/>
      <c r="Q845" s="6"/>
      <c r="R845" s="6"/>
      <c r="S845" s="6"/>
      <c r="T845" s="6"/>
      <c r="U845" s="6"/>
      <c r="V845" s="6"/>
      <c r="W845" s="6"/>
      <c r="X845" s="6"/>
      <c r="Y845" s="6"/>
      <c r="Z845" s="6"/>
    </row>
    <row r="846" spans="1:26" s="945" customFormat="1" ht="15.75" customHeight="1">
      <c r="A846" s="916"/>
      <c r="B846" s="36" t="s">
        <v>191</v>
      </c>
      <c r="C846" s="993" t="s">
        <v>318</v>
      </c>
      <c r="D846" s="916"/>
      <c r="E846" s="916"/>
      <c r="F846" s="1036"/>
      <c r="G846" s="1509"/>
      <c r="H846" s="1509"/>
      <c r="I846" s="1502">
        <f t="shared" si="269"/>
        <v>0</v>
      </c>
      <c r="J846" s="1509"/>
      <c r="K846" s="1509"/>
      <c r="L846" s="1509"/>
      <c r="M846" s="1502">
        <f t="shared" si="270"/>
        <v>0</v>
      </c>
      <c r="N846" s="1509"/>
      <c r="O846" s="6"/>
      <c r="P846" s="6"/>
      <c r="Q846" s="6"/>
      <c r="R846" s="6"/>
      <c r="S846" s="6"/>
      <c r="T846" s="6"/>
      <c r="U846" s="6"/>
      <c r="V846" s="6"/>
      <c r="W846" s="6"/>
      <c r="X846" s="6"/>
      <c r="Y846" s="6"/>
      <c r="Z846" s="6"/>
    </row>
    <row r="847" spans="1:26" s="1043" customFormat="1" ht="14.25" customHeight="1">
      <c r="A847" s="1016"/>
      <c r="B847" s="1018" t="s">
        <v>551</v>
      </c>
      <c r="C847" s="1066"/>
      <c r="D847" s="1016"/>
      <c r="E847" s="1066"/>
      <c r="F847" s="1016"/>
      <c r="G847" s="1438">
        <f t="shared" ref="G847:N847" si="271">SUM(G840:G845)</f>
        <v>0</v>
      </c>
      <c r="H847" s="1438">
        <f t="shared" si="271"/>
        <v>0</v>
      </c>
      <c r="I847" s="1450">
        <f t="shared" si="271"/>
        <v>0</v>
      </c>
      <c r="J847" s="1438">
        <f t="shared" si="271"/>
        <v>0</v>
      </c>
      <c r="K847" s="1438">
        <f t="shared" si="271"/>
        <v>0</v>
      </c>
      <c r="L847" s="1438">
        <f t="shared" si="271"/>
        <v>0</v>
      </c>
      <c r="M847" s="1450">
        <f t="shared" si="271"/>
        <v>0</v>
      </c>
      <c r="N847" s="1438">
        <f t="shared" si="271"/>
        <v>0</v>
      </c>
      <c r="O847" s="1003"/>
      <c r="P847" s="1003"/>
      <c r="Q847" s="1003"/>
      <c r="R847" s="1003"/>
      <c r="S847" s="1061"/>
      <c r="T847" s="1003"/>
      <c r="U847" s="1003"/>
      <c r="V847" s="1003"/>
      <c r="W847" s="1003"/>
      <c r="X847" s="1003"/>
      <c r="Y847" s="1003"/>
      <c r="Z847" s="1003"/>
    </row>
    <row r="848" spans="1:26" s="1043" customFormat="1" ht="20.25" customHeight="1">
      <c r="A848" s="1003"/>
      <c r="B848" s="1003"/>
      <c r="C848" s="1061"/>
      <c r="D848" s="1003"/>
      <c r="E848" s="1061"/>
      <c r="F848" s="1003"/>
      <c r="G848" s="1413"/>
      <c r="H848" s="1413"/>
      <c r="I848" s="1413"/>
      <c r="J848" s="1413"/>
      <c r="K848" s="1413"/>
      <c r="L848" s="1413"/>
      <c r="M848" s="1413"/>
      <c r="N848" s="1413"/>
      <c r="O848" s="1003"/>
      <c r="P848" s="1003"/>
      <c r="Q848" s="1003"/>
      <c r="R848" s="1003"/>
      <c r="S848" s="1061"/>
      <c r="T848" s="1003"/>
      <c r="U848" s="1003"/>
      <c r="V848" s="1003"/>
      <c r="W848" s="1003"/>
      <c r="X848" s="1003"/>
      <c r="Y848" s="1003"/>
      <c r="Z848" s="1003"/>
    </row>
    <row r="849" spans="1:26" ht="20.25" customHeight="1">
      <c r="A849" s="40"/>
      <c r="B849" s="40" t="s">
        <v>169</v>
      </c>
      <c r="C849" s="65" t="s">
        <v>404</v>
      </c>
      <c r="D849" s="40"/>
      <c r="E849" s="65"/>
      <c r="F849" s="1015"/>
      <c r="G849" s="1427"/>
      <c r="H849" s="1427"/>
      <c r="I849" s="1485">
        <f t="shared" ref="I849:I857" si="272">SUM(G849:H849)</f>
        <v>0</v>
      </c>
      <c r="J849" s="1427"/>
      <c r="K849" s="1427"/>
      <c r="L849" s="1427"/>
      <c r="M849" s="1485">
        <f t="shared" ref="M849:M857" si="273">SUM(K849:L849)</f>
        <v>0</v>
      </c>
      <c r="N849" s="1427"/>
      <c r="O849" s="1"/>
      <c r="P849" s="1"/>
      <c r="Q849" s="1"/>
      <c r="R849" s="1"/>
      <c r="S849" s="46" t="s">
        <v>552</v>
      </c>
      <c r="T849" s="1"/>
      <c r="U849" s="1"/>
      <c r="V849" s="1"/>
      <c r="W849" s="1"/>
      <c r="X849" s="1"/>
      <c r="Y849" s="1"/>
      <c r="Z849" s="1"/>
    </row>
    <row r="850" spans="1:26" s="945" customFormat="1" ht="20.25" customHeight="1">
      <c r="A850" s="871"/>
      <c r="B850" s="40" t="s">
        <v>169</v>
      </c>
      <c r="C850" s="65" t="s">
        <v>406</v>
      </c>
      <c r="D850" s="871"/>
      <c r="E850" s="944"/>
      <c r="F850" s="1035"/>
      <c r="G850" s="1486"/>
      <c r="H850" s="1486"/>
      <c r="I850" s="1485">
        <f t="shared" si="272"/>
        <v>0</v>
      </c>
      <c r="J850" s="1486"/>
      <c r="K850" s="1486"/>
      <c r="L850" s="1486"/>
      <c r="M850" s="1485">
        <f t="shared" si="273"/>
        <v>0</v>
      </c>
      <c r="N850" s="1486"/>
      <c r="O850" s="1"/>
      <c r="P850" s="1"/>
      <c r="Q850" s="1"/>
      <c r="R850" s="1"/>
      <c r="S850" s="46"/>
      <c r="T850" s="1"/>
      <c r="U850" s="1"/>
      <c r="V850" s="1"/>
      <c r="W850" s="1"/>
      <c r="X850" s="1"/>
      <c r="Y850" s="1"/>
      <c r="Z850" s="1"/>
    </row>
    <row r="851" spans="1:26" s="945" customFormat="1" ht="20.25" customHeight="1">
      <c r="A851" s="871"/>
      <c r="B851" s="40" t="s">
        <v>169</v>
      </c>
      <c r="C851" s="65" t="s">
        <v>407</v>
      </c>
      <c r="D851" s="871"/>
      <c r="E851" s="944"/>
      <c r="F851" s="1035"/>
      <c r="G851" s="1486"/>
      <c r="H851" s="1486"/>
      <c r="I851" s="1485">
        <f t="shared" si="272"/>
        <v>0</v>
      </c>
      <c r="J851" s="1486"/>
      <c r="K851" s="1486"/>
      <c r="L851" s="1486"/>
      <c r="M851" s="1485">
        <f t="shared" si="273"/>
        <v>0</v>
      </c>
      <c r="N851" s="1486"/>
      <c r="O851" s="1"/>
      <c r="P851" s="1"/>
      <c r="Q851" s="1"/>
      <c r="R851" s="1"/>
      <c r="S851" s="46"/>
      <c r="T851" s="1"/>
      <c r="U851" s="1"/>
      <c r="V851" s="1"/>
      <c r="W851" s="1"/>
      <c r="X851" s="1"/>
      <c r="Y851" s="1"/>
      <c r="Z851" s="1"/>
    </row>
    <row r="852" spans="1:26" s="945" customFormat="1" ht="20.25" customHeight="1">
      <c r="A852" s="871"/>
      <c r="B852" s="40" t="s">
        <v>169</v>
      </c>
      <c r="C852" s="65" t="s">
        <v>408</v>
      </c>
      <c r="D852" s="871"/>
      <c r="E852" s="944"/>
      <c r="F852" s="1035"/>
      <c r="G852" s="1486"/>
      <c r="H852" s="1486"/>
      <c r="I852" s="1485">
        <f t="shared" si="272"/>
        <v>0</v>
      </c>
      <c r="J852" s="1486"/>
      <c r="K852" s="1486"/>
      <c r="L852" s="1486"/>
      <c r="M852" s="1485">
        <f t="shared" si="273"/>
        <v>0</v>
      </c>
      <c r="N852" s="1486"/>
      <c r="O852" s="1"/>
      <c r="P852" s="1"/>
      <c r="Q852" s="1"/>
      <c r="R852" s="1"/>
      <c r="S852" s="46"/>
      <c r="T852" s="1"/>
      <c r="U852" s="1"/>
      <c r="V852" s="1"/>
      <c r="W852" s="1"/>
      <c r="X852" s="1"/>
      <c r="Y852" s="1"/>
      <c r="Z852" s="1"/>
    </row>
    <row r="853" spans="1:26" s="945" customFormat="1" ht="20.25" customHeight="1">
      <c r="A853" s="871"/>
      <c r="B853" s="40" t="s">
        <v>169</v>
      </c>
      <c r="C853" s="993" t="s">
        <v>318</v>
      </c>
      <c r="D853" s="871"/>
      <c r="E853" s="944"/>
      <c r="F853" s="1035"/>
      <c r="G853" s="1486"/>
      <c r="H853" s="1486"/>
      <c r="I853" s="1485">
        <f t="shared" si="272"/>
        <v>0</v>
      </c>
      <c r="J853" s="1486"/>
      <c r="K853" s="1486"/>
      <c r="L853" s="1486"/>
      <c r="M853" s="1485">
        <f t="shared" si="273"/>
        <v>0</v>
      </c>
      <c r="N853" s="1486"/>
      <c r="O853" s="1"/>
      <c r="P853" s="1"/>
      <c r="Q853" s="1"/>
      <c r="R853" s="1"/>
      <c r="S853" s="46"/>
      <c r="T853" s="1"/>
      <c r="U853" s="1"/>
      <c r="V853" s="1"/>
      <c r="W853" s="1"/>
      <c r="X853" s="1"/>
      <c r="Y853" s="1"/>
      <c r="Z853" s="1"/>
    </row>
    <row r="854" spans="1:26" s="945" customFormat="1" ht="20.25" customHeight="1">
      <c r="A854" s="871"/>
      <c r="B854" s="40" t="s">
        <v>169</v>
      </c>
      <c r="C854" s="993" t="s">
        <v>318</v>
      </c>
      <c r="D854" s="871"/>
      <c r="E854" s="944"/>
      <c r="F854" s="1035"/>
      <c r="G854" s="1486"/>
      <c r="H854" s="1486"/>
      <c r="I854" s="1485">
        <f t="shared" si="272"/>
        <v>0</v>
      </c>
      <c r="J854" s="1486"/>
      <c r="K854" s="1486"/>
      <c r="L854" s="1486"/>
      <c r="M854" s="1485">
        <f t="shared" si="273"/>
        <v>0</v>
      </c>
      <c r="N854" s="1486"/>
      <c r="O854" s="1"/>
      <c r="P854" s="1"/>
      <c r="Q854" s="1"/>
      <c r="R854" s="1"/>
      <c r="S854" s="46"/>
      <c r="T854" s="1"/>
      <c r="U854" s="1"/>
      <c r="V854" s="1"/>
      <c r="W854" s="1"/>
      <c r="X854" s="1"/>
      <c r="Y854" s="1"/>
      <c r="Z854" s="1"/>
    </row>
    <row r="855" spans="1:26" ht="15.75" customHeight="1">
      <c r="A855" s="40"/>
      <c r="B855" s="40" t="s">
        <v>169</v>
      </c>
      <c r="C855" s="993" t="s">
        <v>318</v>
      </c>
      <c r="D855" s="40"/>
      <c r="E855" s="65"/>
      <c r="F855" s="1015"/>
      <c r="G855" s="1427"/>
      <c r="H855" s="1427"/>
      <c r="I855" s="1485">
        <f t="shared" si="272"/>
        <v>0</v>
      </c>
      <c r="J855" s="1427"/>
      <c r="K855" s="1427"/>
      <c r="L855" s="1427"/>
      <c r="M855" s="1485">
        <f t="shared" si="273"/>
        <v>0</v>
      </c>
      <c r="N855" s="1427"/>
      <c r="O855" s="1"/>
      <c r="P855" s="1"/>
      <c r="Q855" s="1"/>
      <c r="R855" s="1"/>
      <c r="S855" s="46"/>
      <c r="T855" s="1"/>
      <c r="U855" s="1"/>
      <c r="V855" s="1"/>
      <c r="W855" s="1"/>
      <c r="X855" s="1"/>
      <c r="Y855" s="1"/>
      <c r="Z855" s="1"/>
    </row>
    <row r="856" spans="1:26" ht="15.75" customHeight="1">
      <c r="A856" s="40"/>
      <c r="B856" s="40" t="s">
        <v>169</v>
      </c>
      <c r="C856" s="993" t="s">
        <v>318</v>
      </c>
      <c r="D856" s="40"/>
      <c r="E856" s="65"/>
      <c r="F856" s="1015"/>
      <c r="G856" s="1427"/>
      <c r="H856" s="1427"/>
      <c r="I856" s="1485">
        <f t="shared" si="272"/>
        <v>0</v>
      </c>
      <c r="J856" s="1427"/>
      <c r="K856" s="1427"/>
      <c r="L856" s="1427"/>
      <c r="M856" s="1485">
        <f t="shared" si="273"/>
        <v>0</v>
      </c>
      <c r="N856" s="1427"/>
      <c r="O856" s="1"/>
      <c r="P856" s="1"/>
      <c r="Q856" s="1"/>
      <c r="R856" s="1"/>
      <c r="S856" s="46"/>
      <c r="T856" s="1"/>
      <c r="U856" s="1"/>
      <c r="V856" s="1"/>
      <c r="W856" s="1"/>
      <c r="X856" s="1"/>
      <c r="Y856" s="1"/>
      <c r="Z856" s="1"/>
    </row>
    <row r="857" spans="1:26" ht="15.75" customHeight="1">
      <c r="A857" s="40"/>
      <c r="B857" s="40" t="s">
        <v>169</v>
      </c>
      <c r="C857" s="993" t="s">
        <v>318</v>
      </c>
      <c r="D857" s="40"/>
      <c r="E857" s="65"/>
      <c r="F857" s="1015"/>
      <c r="G857" s="1411"/>
      <c r="H857" s="1411"/>
      <c r="I857" s="1410">
        <f t="shared" si="272"/>
        <v>0</v>
      </c>
      <c r="J857" s="1411"/>
      <c r="K857" s="1411"/>
      <c r="L857" s="1411"/>
      <c r="M857" s="1410">
        <f t="shared" si="273"/>
        <v>0</v>
      </c>
      <c r="N857" s="1411"/>
      <c r="O857" s="1"/>
      <c r="P857" s="1"/>
      <c r="Q857" s="1"/>
      <c r="R857" s="1"/>
      <c r="S857" s="46"/>
      <c r="T857" s="1"/>
      <c r="U857" s="1"/>
      <c r="V857" s="1"/>
      <c r="W857" s="1"/>
      <c r="X857" s="1"/>
      <c r="Y857" s="1"/>
      <c r="Z857" s="1"/>
    </row>
    <row r="858" spans="1:26" s="1043" customFormat="1" ht="15.75" customHeight="1">
      <c r="A858" s="1018"/>
      <c r="B858" s="1018" t="s">
        <v>553</v>
      </c>
      <c r="C858" s="1060"/>
      <c r="D858" s="1018"/>
      <c r="E858" s="1018"/>
      <c r="F858" s="1018"/>
      <c r="G858" s="1438">
        <f>SUM(G849:G857)</f>
        <v>0</v>
      </c>
      <c r="H858" s="1438">
        <f>SUM(H849:H857)</f>
        <v>0</v>
      </c>
      <c r="I858" s="1438">
        <f>SUM(I849:I857)</f>
        <v>0</v>
      </c>
      <c r="J858" s="1438">
        <f t="shared" ref="J858:L858" si="274">SUM(J849:J857)</f>
        <v>0</v>
      </c>
      <c r="K858" s="1438">
        <f t="shared" si="274"/>
        <v>0</v>
      </c>
      <c r="L858" s="1438">
        <f t="shared" si="274"/>
        <v>0</v>
      </c>
      <c r="M858" s="1438">
        <f>SUM(M849:M857)</f>
        <v>0</v>
      </c>
      <c r="N858" s="1438">
        <f>SUM(N849:N857)</f>
        <v>0</v>
      </c>
      <c r="O858" s="1005"/>
      <c r="P858" s="1005"/>
      <c r="Q858" s="1005"/>
      <c r="R858" s="1005"/>
      <c r="S858" s="1005"/>
      <c r="T858" s="1005"/>
      <c r="U858" s="1005"/>
      <c r="V858" s="1005"/>
      <c r="W858" s="1005"/>
      <c r="X858" s="1005"/>
      <c r="Y858" s="1005"/>
      <c r="Z858" s="1005"/>
    </row>
    <row r="859" spans="1:26" s="1043" customFormat="1" ht="15.75" customHeight="1">
      <c r="A859" s="1003"/>
      <c r="B859" s="1003"/>
      <c r="C859" s="1003"/>
      <c r="D859" s="1003"/>
      <c r="E859" s="1003"/>
      <c r="F859" s="1003"/>
      <c r="G859" s="1413"/>
      <c r="H859" s="1413"/>
      <c r="I859" s="1413"/>
      <c r="J859" s="1413"/>
      <c r="K859" s="1413"/>
      <c r="L859" s="1413"/>
      <c r="M859" s="1413"/>
      <c r="N859" s="1413"/>
      <c r="O859" s="1003"/>
      <c r="P859" s="1003"/>
      <c r="Q859" s="1003"/>
      <c r="R859" s="1003"/>
      <c r="S859" s="1003"/>
      <c r="T859" s="1003"/>
      <c r="U859" s="1003"/>
      <c r="V859" s="1003"/>
      <c r="W859" s="1003"/>
      <c r="X859" s="1003"/>
      <c r="Y859" s="1003"/>
      <c r="Z859" s="1003"/>
    </row>
    <row r="860" spans="1:26" s="1043" customFormat="1" ht="15.75" customHeight="1">
      <c r="A860" s="1003"/>
      <c r="B860" s="1003"/>
      <c r="C860" s="1003"/>
      <c r="D860" s="1003"/>
      <c r="E860" s="1003"/>
      <c r="F860" s="1003"/>
      <c r="G860" s="1413"/>
      <c r="H860" s="1413"/>
      <c r="I860" s="1413"/>
      <c r="J860" s="1413"/>
      <c r="K860" s="1413"/>
      <c r="L860" s="1413"/>
      <c r="M860" s="1437"/>
      <c r="N860" s="1413"/>
      <c r="O860" s="1003"/>
      <c r="P860" s="1003"/>
      <c r="Q860" s="1003"/>
      <c r="R860" s="1003"/>
      <c r="S860" s="1003"/>
      <c r="T860" s="1003"/>
      <c r="U860" s="1003"/>
      <c r="V860" s="1003"/>
      <c r="W860" s="1003"/>
      <c r="X860" s="1003"/>
      <c r="Y860" s="1003"/>
      <c r="Z860" s="1003"/>
    </row>
    <row r="861" spans="1:26" ht="15.75" customHeight="1">
      <c r="A861" s="36"/>
      <c r="B861" s="36" t="s">
        <v>193</v>
      </c>
      <c r="C861" s="993" t="s">
        <v>318</v>
      </c>
      <c r="D861" s="36"/>
      <c r="E861" s="36"/>
      <c r="F861" s="1010"/>
      <c r="G861" s="1409"/>
      <c r="H861" s="1409">
        <v>0</v>
      </c>
      <c r="I861" s="1492">
        <f t="shared" ref="I861:I862" si="275">SUM(G861:H861)</f>
        <v>0</v>
      </c>
      <c r="J861" s="1409">
        <v>0</v>
      </c>
      <c r="K861" s="1409">
        <v>0</v>
      </c>
      <c r="L861" s="1409">
        <v>0</v>
      </c>
      <c r="M861" s="1492">
        <f t="shared" ref="M861:M862" si="276">SUM(K861:L861)</f>
        <v>0</v>
      </c>
      <c r="N861" s="1409">
        <v>0</v>
      </c>
      <c r="O861" s="6"/>
      <c r="P861" s="6"/>
      <c r="Q861" s="6"/>
      <c r="R861" s="6"/>
      <c r="S861" s="6"/>
      <c r="T861" s="6"/>
      <c r="U861" s="6"/>
      <c r="V861" s="6"/>
      <c r="W861" s="6"/>
      <c r="X861" s="6"/>
      <c r="Y861" s="6"/>
      <c r="Z861" s="6"/>
    </row>
    <row r="862" spans="1:26" s="1043" customFormat="1" ht="15.75" customHeight="1">
      <c r="A862" s="1018"/>
      <c r="B862" s="1018" t="s">
        <v>554</v>
      </c>
      <c r="C862" s="1018"/>
      <c r="D862" s="1018"/>
      <c r="E862" s="1018"/>
      <c r="F862" s="1018"/>
      <c r="G862" s="1438">
        <f t="shared" ref="G862:H862" si="277">G861</f>
        <v>0</v>
      </c>
      <c r="H862" s="1438">
        <f t="shared" si="277"/>
        <v>0</v>
      </c>
      <c r="I862" s="1438">
        <f t="shared" si="275"/>
        <v>0</v>
      </c>
      <c r="J862" s="1438">
        <f t="shared" ref="J862:L862" si="278">J861</f>
        <v>0</v>
      </c>
      <c r="K862" s="1438">
        <f t="shared" si="278"/>
        <v>0</v>
      </c>
      <c r="L862" s="1438">
        <f t="shared" si="278"/>
        <v>0</v>
      </c>
      <c r="M862" s="1438">
        <f t="shared" si="276"/>
        <v>0</v>
      </c>
      <c r="N862" s="1438">
        <f>N861</f>
        <v>0</v>
      </c>
      <c r="O862" s="1005"/>
      <c r="P862" s="1005"/>
      <c r="Q862" s="1005"/>
      <c r="R862" s="1005"/>
      <c r="S862" s="1005"/>
      <c r="T862" s="1005"/>
      <c r="U862" s="1005"/>
      <c r="V862" s="1005"/>
      <c r="W862" s="1005"/>
      <c r="X862" s="1005"/>
      <c r="Y862" s="1005"/>
      <c r="Z862" s="1005"/>
    </row>
    <row r="863" spans="1:26" s="1043" customFormat="1" ht="15.75" customHeight="1">
      <c r="A863" s="1005"/>
      <c r="B863" s="1005"/>
      <c r="C863" s="1005"/>
      <c r="D863" s="1005"/>
      <c r="E863" s="1005"/>
      <c r="F863" s="1005"/>
      <c r="G863" s="1437"/>
      <c r="H863" s="1437"/>
      <c r="I863" s="1437"/>
      <c r="J863" s="1437"/>
      <c r="K863" s="1437"/>
      <c r="L863" s="1437"/>
      <c r="M863" s="1437"/>
      <c r="N863" s="1437"/>
      <c r="O863" s="1005"/>
      <c r="P863" s="1005"/>
      <c r="Q863" s="1005"/>
      <c r="R863" s="1005"/>
      <c r="S863" s="1005"/>
      <c r="T863" s="1005"/>
      <c r="U863" s="1005"/>
      <c r="V863" s="1005"/>
      <c r="W863" s="1005"/>
      <c r="X863" s="1005"/>
      <c r="Y863" s="1005"/>
      <c r="Z863" s="1005"/>
    </row>
    <row r="864" spans="1:26" ht="15.75" customHeight="1">
      <c r="A864" s="36"/>
      <c r="B864" s="36" t="s">
        <v>194</v>
      </c>
      <c r="C864" s="993" t="s">
        <v>318</v>
      </c>
      <c r="D864" s="36"/>
      <c r="E864" s="36"/>
      <c r="F864" s="1010"/>
      <c r="G864" s="1409"/>
      <c r="H864" s="1409">
        <v>0</v>
      </c>
      <c r="I864" s="1492">
        <f t="shared" ref="I864:I865" si="279">SUM(G864:H864)</f>
        <v>0</v>
      </c>
      <c r="J864" s="1409">
        <v>0</v>
      </c>
      <c r="K864" s="1409">
        <v>0</v>
      </c>
      <c r="L864" s="1409">
        <v>0</v>
      </c>
      <c r="M864" s="1492">
        <f t="shared" ref="M864:M865" si="280">SUM(K864:L864)</f>
        <v>0</v>
      </c>
      <c r="N864" s="1409">
        <v>0</v>
      </c>
      <c r="O864" s="6"/>
      <c r="P864" s="6"/>
      <c r="Q864" s="6"/>
      <c r="R864" s="6"/>
      <c r="S864" s="6"/>
      <c r="T864" s="6"/>
      <c r="U864" s="6"/>
      <c r="V864" s="6"/>
      <c r="W864" s="6"/>
      <c r="X864" s="6"/>
      <c r="Y864" s="6"/>
      <c r="Z864" s="6"/>
    </row>
    <row r="865" spans="1:26" s="1043" customFormat="1" ht="15.75" customHeight="1">
      <c r="A865" s="1018"/>
      <c r="B865" s="1018" t="s">
        <v>555</v>
      </c>
      <c r="C865" s="1018"/>
      <c r="D865" s="1018"/>
      <c r="E865" s="1018"/>
      <c r="F865" s="1018"/>
      <c r="G865" s="1438">
        <f t="shared" ref="G865:H865" si="281">G864</f>
        <v>0</v>
      </c>
      <c r="H865" s="1438">
        <f t="shared" si="281"/>
        <v>0</v>
      </c>
      <c r="I865" s="1438">
        <f t="shared" si="279"/>
        <v>0</v>
      </c>
      <c r="J865" s="1438">
        <f t="shared" ref="J865:L865" si="282">J864</f>
        <v>0</v>
      </c>
      <c r="K865" s="1438">
        <f t="shared" si="282"/>
        <v>0</v>
      </c>
      <c r="L865" s="1438">
        <f t="shared" si="282"/>
        <v>0</v>
      </c>
      <c r="M865" s="1438">
        <f t="shared" si="280"/>
        <v>0</v>
      </c>
      <c r="N865" s="1438">
        <f>N864</f>
        <v>0</v>
      </c>
      <c r="O865" s="1005"/>
      <c r="P865" s="1005"/>
      <c r="Q865" s="1005"/>
      <c r="R865" s="1005"/>
      <c r="S865" s="1005"/>
      <c r="T865" s="1005"/>
      <c r="U865" s="1005"/>
      <c r="V865" s="1005"/>
      <c r="W865" s="1005"/>
      <c r="X865" s="1005"/>
      <c r="Y865" s="1005"/>
      <c r="Z865" s="1005"/>
    </row>
    <row r="866" spans="1:26" s="1043" customFormat="1" ht="15.75" customHeight="1">
      <c r="A866" s="1005"/>
      <c r="B866" s="1005"/>
      <c r="C866" s="1005"/>
      <c r="D866" s="1005"/>
      <c r="E866" s="1005"/>
      <c r="F866" s="1005"/>
      <c r="G866" s="1437"/>
      <c r="H866" s="1437"/>
      <c r="I866" s="1437"/>
      <c r="J866" s="1437"/>
      <c r="K866" s="1437"/>
      <c r="L866" s="1437"/>
      <c r="M866" s="1437"/>
      <c r="N866" s="1437"/>
      <c r="O866" s="1005"/>
      <c r="P866" s="1005"/>
      <c r="Q866" s="1005"/>
      <c r="R866" s="1005"/>
      <c r="S866" s="1005"/>
      <c r="T866" s="1005"/>
      <c r="U866" s="1005"/>
      <c r="V866" s="1005"/>
      <c r="W866" s="1005"/>
      <c r="X866" s="1005"/>
      <c r="Y866" s="1005"/>
      <c r="Z866" s="1005"/>
    </row>
    <row r="867" spans="1:26" ht="15.75" customHeight="1">
      <c r="A867" s="36"/>
      <c r="B867" s="36" t="s">
        <v>195</v>
      </c>
      <c r="C867" s="993" t="s">
        <v>318</v>
      </c>
      <c r="D867" s="36"/>
      <c r="E867" s="36"/>
      <c r="F867" s="1010"/>
      <c r="G867" s="1409"/>
      <c r="H867" s="1409">
        <v>0</v>
      </c>
      <c r="I867" s="1492">
        <f t="shared" ref="I867:I868" si="283">SUM(G867:H867)</f>
        <v>0</v>
      </c>
      <c r="J867" s="1409">
        <v>0</v>
      </c>
      <c r="K867" s="1409">
        <v>0</v>
      </c>
      <c r="L867" s="1409">
        <v>0</v>
      </c>
      <c r="M867" s="1492">
        <f t="shared" ref="M867:M868" si="284">SUM(K867:L867)</f>
        <v>0</v>
      </c>
      <c r="N867" s="1409">
        <v>0</v>
      </c>
      <c r="O867" s="6"/>
      <c r="P867" s="6"/>
      <c r="Q867" s="6"/>
      <c r="R867" s="6"/>
      <c r="S867" s="6"/>
      <c r="T867" s="6"/>
      <c r="U867" s="6"/>
      <c r="V867" s="6"/>
      <c r="W867" s="6"/>
      <c r="X867" s="6"/>
      <c r="Y867" s="6"/>
      <c r="Z867" s="6"/>
    </row>
    <row r="868" spans="1:26" s="1043" customFormat="1" ht="15.75" customHeight="1">
      <c r="A868" s="1018"/>
      <c r="B868" s="1018" t="s">
        <v>556</v>
      </c>
      <c r="C868" s="1018"/>
      <c r="D868" s="1018"/>
      <c r="E868" s="1018"/>
      <c r="F868" s="1018"/>
      <c r="G868" s="1438">
        <f t="shared" ref="G868:H868" si="285">G867</f>
        <v>0</v>
      </c>
      <c r="H868" s="1438">
        <f t="shared" si="285"/>
        <v>0</v>
      </c>
      <c r="I868" s="1438">
        <f t="shared" si="283"/>
        <v>0</v>
      </c>
      <c r="J868" s="1438">
        <f t="shared" ref="J868:L868" si="286">J867</f>
        <v>0</v>
      </c>
      <c r="K868" s="1438">
        <f t="shared" si="286"/>
        <v>0</v>
      </c>
      <c r="L868" s="1438">
        <f t="shared" si="286"/>
        <v>0</v>
      </c>
      <c r="M868" s="1438">
        <f t="shared" si="284"/>
        <v>0</v>
      </c>
      <c r="N868" s="1438">
        <f>N867</f>
        <v>0</v>
      </c>
      <c r="O868" s="1003"/>
      <c r="P868" s="1003"/>
      <c r="Q868" s="1003"/>
      <c r="R868" s="1003"/>
      <c r="S868" s="1003"/>
      <c r="T868" s="1003"/>
      <c r="U868" s="1003"/>
      <c r="V868" s="1003"/>
      <c r="W868" s="1003"/>
      <c r="X868" s="1003"/>
      <c r="Y868" s="1003"/>
      <c r="Z868" s="1003"/>
    </row>
    <row r="869" spans="1:26" s="1043" customFormat="1" ht="15" customHeight="1">
      <c r="G869" s="1436"/>
      <c r="H869" s="1436"/>
      <c r="I869" s="1436"/>
      <c r="J869" s="1436"/>
      <c r="K869" s="1436"/>
      <c r="L869" s="1436"/>
      <c r="M869" s="1436"/>
      <c r="N869" s="1436"/>
    </row>
    <row r="870" spans="1:26" ht="15.75" customHeight="1">
      <c r="A870" s="36"/>
      <c r="B870" s="36" t="s">
        <v>198</v>
      </c>
      <c r="C870" s="993" t="s">
        <v>318</v>
      </c>
      <c r="D870" s="36"/>
      <c r="E870" s="36"/>
      <c r="F870" s="1010"/>
      <c r="G870" s="1409"/>
      <c r="H870" s="1409">
        <v>0</v>
      </c>
      <c r="I870" s="1492">
        <f t="shared" ref="I870:I871" si="287">SUM(G870:H870)</f>
        <v>0</v>
      </c>
      <c r="J870" s="1409">
        <v>0</v>
      </c>
      <c r="K870" s="1409">
        <v>0</v>
      </c>
      <c r="L870" s="1409">
        <v>0</v>
      </c>
      <c r="M870" s="1492">
        <f t="shared" ref="M870:M871" si="288">SUM(K870:L870)</f>
        <v>0</v>
      </c>
      <c r="N870" s="1409">
        <v>0</v>
      </c>
      <c r="O870" s="6"/>
      <c r="P870" s="6"/>
      <c r="Q870" s="6"/>
      <c r="R870" s="6"/>
      <c r="S870" s="6"/>
      <c r="T870" s="6"/>
      <c r="U870" s="6"/>
      <c r="V870" s="6"/>
      <c r="W870" s="6"/>
      <c r="X870" s="6"/>
      <c r="Y870" s="6"/>
      <c r="Z870" s="6"/>
    </row>
    <row r="871" spans="1:26" s="1043" customFormat="1" ht="15.75" customHeight="1">
      <c r="A871" s="1018"/>
      <c r="B871" s="1018" t="s">
        <v>557</v>
      </c>
      <c r="C871" s="1018"/>
      <c r="D871" s="1018"/>
      <c r="E871" s="1018"/>
      <c r="F871" s="1018"/>
      <c r="G871" s="1438">
        <f>SUM(G870)</f>
        <v>0</v>
      </c>
      <c r="H871" s="1438">
        <f t="shared" ref="H871" si="289">SUM(H870)</f>
        <v>0</v>
      </c>
      <c r="I871" s="1438">
        <f t="shared" si="287"/>
        <v>0</v>
      </c>
      <c r="J871" s="1438">
        <f t="shared" ref="J871:L871" si="290">SUM(J870)</f>
        <v>0</v>
      </c>
      <c r="K871" s="1438">
        <f t="shared" si="290"/>
        <v>0</v>
      </c>
      <c r="L871" s="1438">
        <f t="shared" si="290"/>
        <v>0</v>
      </c>
      <c r="M871" s="1438">
        <f t="shared" si="288"/>
        <v>0</v>
      </c>
      <c r="N871" s="1438">
        <v>0</v>
      </c>
      <c r="O871" s="1003"/>
      <c r="P871" s="1003"/>
      <c r="Q871" s="1003"/>
      <c r="R871" s="1003"/>
      <c r="S871" s="1003"/>
      <c r="T871" s="1003"/>
      <c r="U871" s="1003"/>
      <c r="V871" s="1003"/>
      <c r="W871" s="1003"/>
      <c r="X871" s="1003"/>
      <c r="Y871" s="1003"/>
      <c r="Z871" s="1003"/>
    </row>
    <row r="872" spans="1:26" s="1043" customFormat="1" ht="15.75" customHeight="1">
      <c r="A872" s="1003"/>
      <c r="B872" s="1003"/>
      <c r="C872" s="1003"/>
      <c r="D872" s="1003"/>
      <c r="E872" s="1003"/>
      <c r="F872" s="1003"/>
      <c r="G872" s="1413"/>
      <c r="H872" s="1413"/>
      <c r="I872" s="1413"/>
      <c r="J872" s="1413"/>
      <c r="K872" s="1413"/>
      <c r="L872" s="1413"/>
      <c r="M872" s="1413"/>
      <c r="N872" s="1413"/>
      <c r="O872" s="1003"/>
      <c r="P872" s="1003"/>
      <c r="Q872" s="1003"/>
      <c r="R872" s="1003"/>
      <c r="S872" s="1003"/>
      <c r="T872" s="1003"/>
      <c r="U872" s="1003"/>
      <c r="V872" s="1003"/>
      <c r="W872" s="1003"/>
      <c r="X872" s="1003"/>
      <c r="Y872" s="1003"/>
      <c r="Z872" s="1003"/>
    </row>
    <row r="873" spans="1:26" ht="15.75" customHeight="1">
      <c r="A873" s="40"/>
      <c r="B873" s="40" t="s">
        <v>200</v>
      </c>
      <c r="C873" s="40" t="s">
        <v>519</v>
      </c>
      <c r="D873" s="40" t="s">
        <v>558</v>
      </c>
      <c r="E873" s="40"/>
      <c r="F873" s="1015"/>
      <c r="G873" s="1427"/>
      <c r="H873" s="1427"/>
      <c r="I873" s="1485">
        <f>SUM(G873:H873)</f>
        <v>0</v>
      </c>
      <c r="J873" s="1427"/>
      <c r="K873" s="1427"/>
      <c r="L873" s="1427"/>
      <c r="M873" s="1485">
        <f>SUM(K873:L873)</f>
        <v>0</v>
      </c>
      <c r="N873" s="1427"/>
      <c r="O873" s="1"/>
      <c r="P873" s="1"/>
      <c r="Q873" s="1"/>
      <c r="R873" s="1"/>
      <c r="S873" s="1"/>
      <c r="T873" s="1"/>
      <c r="U873" s="1"/>
      <c r="V873" s="1"/>
      <c r="W873" s="1"/>
      <c r="X873" s="1"/>
      <c r="Y873" s="1"/>
      <c r="Z873" s="1"/>
    </row>
    <row r="874" spans="1:26" ht="15.75" customHeight="1">
      <c r="A874" s="40"/>
      <c r="B874" s="40" t="s">
        <v>200</v>
      </c>
      <c r="C874" s="40" t="s">
        <v>519</v>
      </c>
      <c r="D874" s="40" t="s">
        <v>521</v>
      </c>
      <c r="E874" s="40"/>
      <c r="F874" s="1015"/>
      <c r="G874" s="1427"/>
      <c r="H874" s="1427"/>
      <c r="I874" s="1485">
        <f>SUM(G874:H874)</f>
        <v>0</v>
      </c>
      <c r="J874" s="1427"/>
      <c r="K874" s="1427"/>
      <c r="L874" s="1427"/>
      <c r="M874" s="1485">
        <f>SUM(K874:L874)</f>
        <v>0</v>
      </c>
      <c r="N874" s="1427"/>
      <c r="O874" s="1"/>
      <c r="P874" s="1"/>
      <c r="Q874" s="1"/>
      <c r="R874" s="1"/>
      <c r="S874" s="1"/>
      <c r="T874" s="1"/>
      <c r="U874" s="1"/>
      <c r="V874" s="1"/>
      <c r="W874" s="1"/>
      <c r="X874" s="1"/>
      <c r="Y874" s="1"/>
      <c r="Z874" s="1"/>
    </row>
    <row r="875" spans="1:26" s="1524" customFormat="1" ht="15.75" customHeight="1">
      <c r="A875" s="1010"/>
      <c r="B875" s="1010" t="s">
        <v>200</v>
      </c>
      <c r="C875" s="1010" t="s">
        <v>519</v>
      </c>
      <c r="D875" s="1010"/>
      <c r="E875" s="1010"/>
      <c r="F875" s="1010"/>
      <c r="G875" s="1487">
        <f>SUM(G873:G874)</f>
        <v>0</v>
      </c>
      <c r="H875" s="1487">
        <f t="shared" ref="H875:N875" si="291">SUM(H873:H874)</f>
        <v>0</v>
      </c>
      <c r="I875" s="1487">
        <f>SUM(I873:I874)</f>
        <v>0</v>
      </c>
      <c r="J875" s="1487">
        <f t="shared" si="291"/>
        <v>0</v>
      </c>
      <c r="K875" s="1487">
        <f t="shared" si="291"/>
        <v>0</v>
      </c>
      <c r="L875" s="1487">
        <f t="shared" si="291"/>
        <v>0</v>
      </c>
      <c r="M875" s="1487">
        <f t="shared" si="291"/>
        <v>0</v>
      </c>
      <c r="N875" s="1487">
        <f t="shared" si="291"/>
        <v>0</v>
      </c>
      <c r="O875" s="1005"/>
      <c r="P875" s="1005"/>
      <c r="Q875" s="1005"/>
      <c r="R875" s="1005"/>
      <c r="S875" s="1005"/>
      <c r="T875" s="1005"/>
      <c r="U875" s="1005"/>
      <c r="V875" s="1005"/>
      <c r="W875" s="1005"/>
      <c r="X875" s="1005"/>
      <c r="Y875" s="1005"/>
      <c r="Z875" s="1005"/>
    </row>
    <row r="876" spans="1:26" s="4" customFormat="1" ht="15.75" customHeight="1">
      <c r="A876" s="36"/>
      <c r="B876" s="36" t="s">
        <v>200</v>
      </c>
      <c r="C876" s="36" t="s">
        <v>522</v>
      </c>
      <c r="D876" s="36"/>
      <c r="E876" s="36"/>
      <c r="F876" s="1010"/>
      <c r="G876" s="1429"/>
      <c r="H876" s="1429"/>
      <c r="I876" s="1491">
        <f>SUM(G876:H876)</f>
        <v>0</v>
      </c>
      <c r="J876" s="1429"/>
      <c r="K876" s="1429"/>
      <c r="L876" s="1429"/>
      <c r="M876" s="1491">
        <f>SUM(K876:L876)</f>
        <v>0</v>
      </c>
      <c r="N876" s="1429"/>
      <c r="O876" s="6"/>
      <c r="P876" s="6"/>
      <c r="Q876" s="6"/>
      <c r="R876" s="6"/>
      <c r="S876" s="6"/>
      <c r="T876" s="6"/>
      <c r="U876" s="6"/>
      <c r="V876" s="6"/>
      <c r="W876" s="6"/>
      <c r="X876" s="6"/>
      <c r="Y876" s="6"/>
      <c r="Z876" s="6"/>
    </row>
    <row r="877" spans="1:26" s="4" customFormat="1" ht="15.75" customHeight="1">
      <c r="A877" s="916"/>
      <c r="B877" s="36" t="s">
        <v>200</v>
      </c>
      <c r="C877" s="36" t="s">
        <v>523</v>
      </c>
      <c r="D877" s="916"/>
      <c r="E877" s="916"/>
      <c r="F877" s="1036"/>
      <c r="G877" s="1429"/>
      <c r="H877" s="1490"/>
      <c r="I877" s="1491">
        <f t="shared" ref="I877:I886" si="292">SUM(G877:H877)</f>
        <v>0</v>
      </c>
      <c r="J877" s="1490"/>
      <c r="K877" s="1490"/>
      <c r="L877" s="1490"/>
      <c r="M877" s="1491">
        <f t="shared" ref="M877:M886" si="293">SUM(K877:L877)</f>
        <v>0</v>
      </c>
      <c r="N877" s="1490"/>
      <c r="O877" s="6"/>
      <c r="P877" s="6"/>
      <c r="Q877" s="6"/>
      <c r="R877" s="6"/>
      <c r="S877" s="6"/>
      <c r="T877" s="6"/>
      <c r="U877" s="6"/>
      <c r="V877" s="6"/>
      <c r="W877" s="6"/>
      <c r="X877" s="6"/>
      <c r="Y877" s="6"/>
      <c r="Z877" s="6"/>
    </row>
    <row r="878" spans="1:26" s="4" customFormat="1" ht="15.75" customHeight="1">
      <c r="A878" s="916"/>
      <c r="B878" s="36" t="s">
        <v>200</v>
      </c>
      <c r="C878" s="36" t="s">
        <v>524</v>
      </c>
      <c r="D878" s="916"/>
      <c r="E878" s="916"/>
      <c r="F878" s="1036"/>
      <c r="G878" s="1429"/>
      <c r="H878" s="1490"/>
      <c r="I878" s="1491">
        <f t="shared" si="292"/>
        <v>0</v>
      </c>
      <c r="J878" s="1490"/>
      <c r="K878" s="1490"/>
      <c r="L878" s="1490"/>
      <c r="M878" s="1491">
        <f t="shared" si="293"/>
        <v>0</v>
      </c>
      <c r="N878" s="1490"/>
      <c r="O878" s="6"/>
      <c r="P878" s="6"/>
      <c r="Q878" s="6"/>
      <c r="R878" s="6"/>
      <c r="S878" s="6"/>
      <c r="T878" s="6"/>
      <c r="U878" s="6"/>
      <c r="V878" s="6"/>
      <c r="W878" s="6"/>
      <c r="X878" s="6"/>
      <c r="Y878" s="6"/>
      <c r="Z878" s="6"/>
    </row>
    <row r="879" spans="1:26" s="4" customFormat="1" ht="15.75" customHeight="1">
      <c r="A879" s="916"/>
      <c r="B879" s="36" t="s">
        <v>200</v>
      </c>
      <c r="C879" s="36" t="s">
        <v>525</v>
      </c>
      <c r="D879" s="916"/>
      <c r="E879" s="916"/>
      <c r="F879" s="1036"/>
      <c r="G879" s="1429"/>
      <c r="H879" s="1490"/>
      <c r="I879" s="1491">
        <f t="shared" si="292"/>
        <v>0</v>
      </c>
      <c r="J879" s="1490"/>
      <c r="K879" s="1490"/>
      <c r="L879" s="1490"/>
      <c r="M879" s="1491">
        <f t="shared" si="293"/>
        <v>0</v>
      </c>
      <c r="N879" s="1490"/>
      <c r="O879" s="6"/>
      <c r="P879" s="6"/>
      <c r="Q879" s="6"/>
      <c r="R879" s="6"/>
      <c r="S879" s="6"/>
      <c r="T879" s="6"/>
      <c r="U879" s="6"/>
      <c r="V879" s="6"/>
      <c r="W879" s="6"/>
      <c r="X879" s="6"/>
      <c r="Y879" s="6"/>
      <c r="Z879" s="6"/>
    </row>
    <row r="880" spans="1:26" s="4" customFormat="1" ht="15.75" customHeight="1">
      <c r="A880" s="916"/>
      <c r="B880" s="36" t="s">
        <v>200</v>
      </c>
      <c r="C880" s="36" t="s">
        <v>526</v>
      </c>
      <c r="D880" s="916"/>
      <c r="E880" s="916"/>
      <c r="F880" s="1036"/>
      <c r="G880" s="1429"/>
      <c r="H880" s="1490"/>
      <c r="I880" s="1491">
        <f t="shared" si="292"/>
        <v>0</v>
      </c>
      <c r="J880" s="1490"/>
      <c r="K880" s="1490"/>
      <c r="L880" s="1490"/>
      <c r="M880" s="1491">
        <f t="shared" si="293"/>
        <v>0</v>
      </c>
      <c r="N880" s="1490"/>
      <c r="O880" s="6"/>
      <c r="P880" s="6"/>
      <c r="Q880" s="6"/>
      <c r="R880" s="6"/>
      <c r="S880" s="6"/>
      <c r="T880" s="6"/>
      <c r="U880" s="6"/>
      <c r="V880" s="6"/>
      <c r="W880" s="6"/>
      <c r="X880" s="6"/>
      <c r="Y880" s="6"/>
      <c r="Z880" s="6"/>
    </row>
    <row r="881" spans="1:26" s="4" customFormat="1" ht="15.75" customHeight="1">
      <c r="A881" s="916"/>
      <c r="B881" s="36" t="s">
        <v>200</v>
      </c>
      <c r="C881" s="36" t="s">
        <v>527</v>
      </c>
      <c r="D881" s="916"/>
      <c r="E881" s="916"/>
      <c r="F881" s="1036"/>
      <c r="G881" s="1429"/>
      <c r="H881" s="1490"/>
      <c r="I881" s="1491">
        <f t="shared" si="292"/>
        <v>0</v>
      </c>
      <c r="J881" s="1490"/>
      <c r="K881" s="1490"/>
      <c r="L881" s="1490"/>
      <c r="M881" s="1491">
        <f t="shared" si="293"/>
        <v>0</v>
      </c>
      <c r="N881" s="1490"/>
      <c r="O881" s="6"/>
      <c r="P881" s="6"/>
      <c r="Q881" s="6"/>
      <c r="R881" s="6"/>
      <c r="S881" s="6" t="s">
        <v>528</v>
      </c>
      <c r="T881" s="6"/>
      <c r="U881" s="6"/>
      <c r="V881" s="6"/>
      <c r="W881" s="6"/>
      <c r="X881" s="6"/>
      <c r="Y881" s="6"/>
      <c r="Z881" s="6"/>
    </row>
    <row r="882" spans="1:26" s="4" customFormat="1" ht="15.75" customHeight="1">
      <c r="A882" s="36"/>
      <c r="B882" s="36" t="s">
        <v>200</v>
      </c>
      <c r="C882" s="993" t="s">
        <v>318</v>
      </c>
      <c r="D882" s="36"/>
      <c r="E882" s="36"/>
      <c r="F882" s="1010"/>
      <c r="G882" s="1429"/>
      <c r="H882" s="1429"/>
      <c r="I882" s="1491">
        <f t="shared" si="292"/>
        <v>0</v>
      </c>
      <c r="J882" s="1429"/>
      <c r="K882" s="1429"/>
      <c r="L882" s="1429"/>
      <c r="M882" s="1491">
        <f t="shared" si="293"/>
        <v>0</v>
      </c>
      <c r="N882" s="1429"/>
      <c r="O882" s="6"/>
      <c r="P882" s="6"/>
      <c r="Q882" s="6"/>
      <c r="R882" s="6"/>
      <c r="S882" s="6"/>
      <c r="T882" s="6"/>
      <c r="U882" s="6"/>
      <c r="V882" s="6"/>
      <c r="W882" s="6"/>
      <c r="X882" s="6"/>
      <c r="Y882" s="6"/>
      <c r="Z882" s="6"/>
    </row>
    <row r="883" spans="1:26" s="4" customFormat="1" ht="15.75" customHeight="1">
      <c r="A883" s="36"/>
      <c r="B883" s="36" t="s">
        <v>200</v>
      </c>
      <c r="C883" s="993" t="s">
        <v>318</v>
      </c>
      <c r="D883" s="36"/>
      <c r="E883" s="36"/>
      <c r="F883" s="1010"/>
      <c r="G883" s="1429"/>
      <c r="H883" s="1429"/>
      <c r="I883" s="1491">
        <f t="shared" si="292"/>
        <v>0</v>
      </c>
      <c r="J883" s="1429"/>
      <c r="K883" s="1429"/>
      <c r="L883" s="1429"/>
      <c r="M883" s="1491">
        <f t="shared" si="293"/>
        <v>0</v>
      </c>
      <c r="N883" s="1429"/>
      <c r="O883" s="6"/>
      <c r="P883" s="6"/>
      <c r="Q883" s="6"/>
      <c r="R883" s="6"/>
      <c r="S883" s="6"/>
      <c r="T883" s="6"/>
      <c r="U883" s="6"/>
      <c r="V883" s="6"/>
      <c r="W883" s="6"/>
      <c r="X883" s="6"/>
      <c r="Y883" s="6"/>
      <c r="Z883" s="6"/>
    </row>
    <row r="884" spans="1:26" s="4" customFormat="1" ht="15.75" customHeight="1">
      <c r="A884" s="36"/>
      <c r="B884" s="36" t="s">
        <v>200</v>
      </c>
      <c r="C884" s="993" t="s">
        <v>318</v>
      </c>
      <c r="D884" s="36"/>
      <c r="E884" s="36"/>
      <c r="F884" s="1010"/>
      <c r="G884" s="1429"/>
      <c r="H884" s="1429"/>
      <c r="I884" s="1491">
        <f t="shared" si="292"/>
        <v>0</v>
      </c>
      <c r="J884" s="1429"/>
      <c r="K884" s="1429"/>
      <c r="L884" s="1429"/>
      <c r="M884" s="1491">
        <f t="shared" si="293"/>
        <v>0</v>
      </c>
      <c r="N884" s="1429"/>
      <c r="O884" s="6"/>
      <c r="P884" s="6"/>
      <c r="Q884" s="6"/>
      <c r="R884" s="6"/>
      <c r="S884" s="6"/>
      <c r="T884" s="6"/>
      <c r="U884" s="6"/>
      <c r="V884" s="6"/>
      <c r="W884" s="6"/>
      <c r="X884" s="6"/>
      <c r="Y884" s="6"/>
      <c r="Z884" s="6"/>
    </row>
    <row r="885" spans="1:26" s="4" customFormat="1" ht="15.75" customHeight="1">
      <c r="A885" s="36"/>
      <c r="B885" s="36" t="s">
        <v>200</v>
      </c>
      <c r="C885" s="993" t="s">
        <v>318</v>
      </c>
      <c r="D885" s="36"/>
      <c r="E885" s="36"/>
      <c r="F885" s="1010"/>
      <c r="G885" s="1429"/>
      <c r="H885" s="1429"/>
      <c r="I885" s="1491">
        <f t="shared" si="292"/>
        <v>0</v>
      </c>
      <c r="J885" s="1429"/>
      <c r="K885" s="1429"/>
      <c r="L885" s="1429"/>
      <c r="M885" s="1491">
        <f t="shared" si="293"/>
        <v>0</v>
      </c>
      <c r="N885" s="1429"/>
      <c r="O885" s="6"/>
      <c r="P885" s="6"/>
      <c r="Q885" s="6"/>
      <c r="R885" s="6"/>
      <c r="S885" s="6"/>
      <c r="T885" s="6"/>
      <c r="U885" s="6"/>
      <c r="V885" s="6"/>
      <c r="W885" s="6"/>
      <c r="X885" s="6"/>
      <c r="Y885" s="6"/>
      <c r="Z885" s="6"/>
    </row>
    <row r="886" spans="1:26" s="4" customFormat="1" ht="15.75" customHeight="1">
      <c r="A886" s="36"/>
      <c r="B886" s="36" t="s">
        <v>200</v>
      </c>
      <c r="C886" s="993" t="s">
        <v>318</v>
      </c>
      <c r="D886" s="36"/>
      <c r="E886" s="36"/>
      <c r="F886" s="1010"/>
      <c r="G886" s="1429"/>
      <c r="H886" s="1409"/>
      <c r="I886" s="1491">
        <f t="shared" si="292"/>
        <v>0</v>
      </c>
      <c r="J886" s="1409"/>
      <c r="K886" s="1409"/>
      <c r="L886" s="1409"/>
      <c r="M886" s="1491">
        <f t="shared" si="293"/>
        <v>0</v>
      </c>
      <c r="N886" s="1409"/>
      <c r="O886" s="6"/>
      <c r="P886" s="6"/>
      <c r="Q886" s="6"/>
      <c r="R886" s="6"/>
      <c r="S886" s="6"/>
      <c r="T886" s="6"/>
      <c r="U886" s="6"/>
      <c r="V886" s="6"/>
      <c r="W886" s="6"/>
      <c r="X886" s="6"/>
      <c r="Y886" s="6"/>
      <c r="Z886" s="6"/>
    </row>
    <row r="887" spans="1:26" s="1043" customFormat="1" ht="15.75" customHeight="1">
      <c r="A887" s="1016"/>
      <c r="B887" s="1018" t="s">
        <v>559</v>
      </c>
      <c r="C887" s="1016"/>
      <c r="D887" s="1067"/>
      <c r="E887" s="1067"/>
      <c r="F887" s="1016"/>
      <c r="G887" s="1450">
        <f>G875+G876+G882+G883+G884+G885+G886+G877+G878+G879+G880+G881</f>
        <v>0</v>
      </c>
      <c r="H887" s="1450">
        <f>H875+H876+H882+H883+H884+H885+H886+H877+H878+H879+H880+H881</f>
        <v>0</v>
      </c>
      <c r="I887" s="1438">
        <f>SUM(G887:H887)</f>
        <v>0</v>
      </c>
      <c r="J887" s="1450">
        <f>J875+J876+J882+J883+J884+J885+J886+J877+J878+J879+J880+J881</f>
        <v>0</v>
      </c>
      <c r="K887" s="1450">
        <f t="shared" ref="K887" si="294">K875+K876+K882+K883+K884+K885+K886+K877+K878+K879+K880+K881</f>
        <v>0</v>
      </c>
      <c r="L887" s="1450">
        <f>L875+L876+L882+L883+L884+L885+L886+L877+L878+L879+L880+L881</f>
        <v>0</v>
      </c>
      <c r="M887" s="1438">
        <f>SUM(K887:L887)</f>
        <v>0</v>
      </c>
      <c r="N887" s="1450">
        <f>N875+N876+N882+N883+N884+N885+N886+N877+N878+N879+N880+N881</f>
        <v>0</v>
      </c>
      <c r="O887" s="1003"/>
      <c r="P887" s="1003"/>
      <c r="Q887" s="1003"/>
      <c r="R887" s="1003"/>
      <c r="S887" s="1003"/>
      <c r="T887" s="1003"/>
      <c r="U887" s="1003"/>
      <c r="V887" s="1003"/>
      <c r="W887" s="1003"/>
      <c r="X887" s="1003"/>
      <c r="Y887" s="1003"/>
      <c r="Z887" s="1003"/>
    </row>
    <row r="888" spans="1:26" s="1043" customFormat="1" ht="15.75" customHeight="1">
      <c r="A888" s="1003"/>
      <c r="B888" s="1003"/>
      <c r="C888" s="1003"/>
      <c r="D888" s="1068"/>
      <c r="E888" s="1068"/>
      <c r="F888" s="1003"/>
      <c r="G888" s="1436"/>
      <c r="H888" s="1413"/>
      <c r="I888" s="1413"/>
      <c r="J888" s="1413"/>
      <c r="K888" s="1413"/>
      <c r="L888" s="1413"/>
      <c r="M888" s="1413"/>
      <c r="N888" s="1413"/>
      <c r="O888" s="1003"/>
      <c r="P888" s="1003"/>
      <c r="Q888" s="1003"/>
      <c r="R888" s="1003"/>
      <c r="S888" s="1003"/>
      <c r="T888" s="1003"/>
      <c r="U888" s="1003"/>
      <c r="V888" s="1003"/>
      <c r="W888" s="1003"/>
      <c r="X888" s="1003"/>
      <c r="Y888" s="1003"/>
      <c r="Z888" s="1003"/>
    </row>
    <row r="889" spans="1:26" ht="18" customHeight="1">
      <c r="A889" s="63"/>
      <c r="B889" s="63" t="s">
        <v>207</v>
      </c>
      <c r="C889" s="63" t="s">
        <v>534</v>
      </c>
      <c r="D889" s="65" t="s">
        <v>535</v>
      </c>
      <c r="E889" s="65"/>
      <c r="F889" s="1039"/>
      <c r="G889" s="1506"/>
      <c r="H889" s="1506"/>
      <c r="I889" s="1485">
        <f t="shared" ref="I889:I895" si="295">SUM(G889:H889)</f>
        <v>0</v>
      </c>
      <c r="J889" s="1506"/>
      <c r="K889" s="1506"/>
      <c r="L889" s="1506"/>
      <c r="M889" s="1485">
        <f t="shared" ref="M889:M895" si="296">SUM(K889:L889)</f>
        <v>0</v>
      </c>
      <c r="N889" s="1506"/>
      <c r="O889" s="25"/>
      <c r="P889" s="25"/>
      <c r="Q889" s="25"/>
      <c r="R889" s="25"/>
      <c r="S889" s="25" t="s">
        <v>536</v>
      </c>
      <c r="T889" s="25"/>
      <c r="U889" s="25"/>
      <c r="V889" s="25"/>
      <c r="W889" s="25"/>
      <c r="X889" s="25"/>
      <c r="Y889" s="25"/>
      <c r="Z889" s="25"/>
    </row>
    <row r="890" spans="1:26" s="945" customFormat="1" ht="18" customHeight="1">
      <c r="A890" s="946"/>
      <c r="B890" s="63" t="s">
        <v>207</v>
      </c>
      <c r="C890" s="63" t="s">
        <v>534</v>
      </c>
      <c r="D890" s="40" t="s">
        <v>537</v>
      </c>
      <c r="E890" s="944"/>
      <c r="F890" s="1040"/>
      <c r="G890" s="1505"/>
      <c r="H890" s="1505"/>
      <c r="I890" s="1485">
        <f t="shared" si="295"/>
        <v>0</v>
      </c>
      <c r="J890" s="1505"/>
      <c r="K890" s="1505"/>
      <c r="L890" s="1505"/>
      <c r="M890" s="1485">
        <f t="shared" si="296"/>
        <v>0</v>
      </c>
      <c r="N890" s="1505"/>
      <c r="O890" s="25"/>
      <c r="P890" s="25"/>
      <c r="Q890" s="25"/>
      <c r="R890" s="25"/>
      <c r="S890" s="25"/>
      <c r="T890" s="25"/>
      <c r="U890" s="25"/>
      <c r="V890" s="25"/>
      <c r="W890" s="25"/>
      <c r="X890" s="25"/>
      <c r="Y890" s="25"/>
      <c r="Z890" s="25"/>
    </row>
    <row r="891" spans="1:26" s="945" customFormat="1" ht="18" customHeight="1">
      <c r="A891" s="946"/>
      <c r="B891" s="63" t="s">
        <v>207</v>
      </c>
      <c r="C891" s="63" t="s">
        <v>534</v>
      </c>
      <c r="D891" s="993" t="s">
        <v>318</v>
      </c>
      <c r="E891" s="944"/>
      <c r="F891" s="1040"/>
      <c r="G891" s="1505"/>
      <c r="H891" s="1505"/>
      <c r="I891" s="1485">
        <f t="shared" si="295"/>
        <v>0</v>
      </c>
      <c r="J891" s="1505"/>
      <c r="K891" s="1505"/>
      <c r="L891" s="1505"/>
      <c r="M891" s="1485">
        <f t="shared" si="296"/>
        <v>0</v>
      </c>
      <c r="N891" s="1505"/>
      <c r="O891" s="25"/>
      <c r="P891" s="25"/>
      <c r="Q891" s="25"/>
      <c r="R891" s="25"/>
      <c r="S891" s="25"/>
      <c r="T891" s="25"/>
      <c r="U891" s="25"/>
      <c r="V891" s="25"/>
      <c r="W891" s="25"/>
      <c r="X891" s="25"/>
      <c r="Y891" s="25"/>
      <c r="Z891" s="25"/>
    </row>
    <row r="892" spans="1:26" s="945" customFormat="1" ht="18" customHeight="1">
      <c r="A892" s="946"/>
      <c r="B892" s="63" t="s">
        <v>207</v>
      </c>
      <c r="C892" s="63" t="s">
        <v>534</v>
      </c>
      <c r="D892" s="993" t="s">
        <v>318</v>
      </c>
      <c r="E892" s="944"/>
      <c r="F892" s="1040"/>
      <c r="G892" s="1505"/>
      <c r="H892" s="1505"/>
      <c r="I892" s="1485">
        <f t="shared" si="295"/>
        <v>0</v>
      </c>
      <c r="J892" s="1505"/>
      <c r="K892" s="1505"/>
      <c r="L892" s="1505"/>
      <c r="M892" s="1485">
        <f t="shared" si="296"/>
        <v>0</v>
      </c>
      <c r="N892" s="1505"/>
      <c r="O892" s="25"/>
      <c r="P892" s="25"/>
      <c r="Q892" s="25"/>
      <c r="R892" s="25"/>
      <c r="S892" s="25"/>
      <c r="T892" s="25"/>
      <c r="U892" s="25"/>
      <c r="V892" s="25"/>
      <c r="W892" s="25"/>
      <c r="X892" s="25"/>
      <c r="Y892" s="25"/>
      <c r="Z892" s="25"/>
    </row>
    <row r="893" spans="1:26" s="945" customFormat="1" ht="18" customHeight="1">
      <c r="A893" s="946"/>
      <c r="B893" s="63" t="s">
        <v>207</v>
      </c>
      <c r="C893" s="63" t="s">
        <v>534</v>
      </c>
      <c r="D893" s="993" t="s">
        <v>318</v>
      </c>
      <c r="E893" s="944"/>
      <c r="F893" s="1040"/>
      <c r="G893" s="1505"/>
      <c r="H893" s="1505"/>
      <c r="I893" s="1485">
        <f t="shared" si="295"/>
        <v>0</v>
      </c>
      <c r="J893" s="1505"/>
      <c r="K893" s="1505"/>
      <c r="L893" s="1505"/>
      <c r="M893" s="1485">
        <f t="shared" si="296"/>
        <v>0</v>
      </c>
      <c r="N893" s="1505"/>
      <c r="O893" s="25"/>
      <c r="P893" s="25"/>
      <c r="Q893" s="25"/>
      <c r="R893" s="25"/>
      <c r="S893" s="25"/>
      <c r="T893" s="25"/>
      <c r="U893" s="25"/>
      <c r="V893" s="25"/>
      <c r="W893" s="25"/>
      <c r="X893" s="25"/>
      <c r="Y893" s="25"/>
      <c r="Z893" s="25"/>
    </row>
    <row r="894" spans="1:26" s="945" customFormat="1" ht="18" customHeight="1">
      <c r="A894" s="946"/>
      <c r="B894" s="63" t="s">
        <v>207</v>
      </c>
      <c r="C894" s="63" t="s">
        <v>534</v>
      </c>
      <c r="D894" s="993" t="s">
        <v>318</v>
      </c>
      <c r="E894" s="944"/>
      <c r="F894" s="1040"/>
      <c r="G894" s="1505"/>
      <c r="H894" s="1505"/>
      <c r="I894" s="1485">
        <f t="shared" si="295"/>
        <v>0</v>
      </c>
      <c r="J894" s="1505"/>
      <c r="K894" s="1505"/>
      <c r="L894" s="1505"/>
      <c r="M894" s="1485">
        <f t="shared" si="296"/>
        <v>0</v>
      </c>
      <c r="N894" s="1505"/>
      <c r="O894" s="25"/>
      <c r="P894" s="25"/>
      <c r="Q894" s="25"/>
      <c r="R894" s="25"/>
      <c r="S894" s="25"/>
      <c r="T894" s="25"/>
      <c r="U894" s="25"/>
      <c r="V894" s="25"/>
      <c r="W894" s="25"/>
      <c r="X894" s="25"/>
      <c r="Y894" s="25"/>
      <c r="Z894" s="25"/>
    </row>
    <row r="895" spans="1:26" ht="15.75" customHeight="1">
      <c r="A895" s="40"/>
      <c r="B895" s="63" t="s">
        <v>207</v>
      </c>
      <c r="C895" s="63" t="s">
        <v>534</v>
      </c>
      <c r="D895" s="993" t="s">
        <v>318</v>
      </c>
      <c r="E895" s="40"/>
      <c r="F895" s="1015"/>
      <c r="G895" s="1427"/>
      <c r="H895" s="1427"/>
      <c r="I895" s="1485">
        <f t="shared" si="295"/>
        <v>0</v>
      </c>
      <c r="J895" s="1427"/>
      <c r="K895" s="1427"/>
      <c r="L895" s="1427"/>
      <c r="M895" s="1485">
        <f t="shared" si="296"/>
        <v>0</v>
      </c>
      <c r="N895" s="1427"/>
      <c r="O895" s="1"/>
      <c r="P895" s="1"/>
      <c r="Q895" s="1"/>
      <c r="R895" s="1"/>
      <c r="S895" s="1"/>
      <c r="T895" s="1"/>
      <c r="U895" s="1"/>
      <c r="V895" s="1"/>
      <c r="W895" s="1"/>
      <c r="X895" s="1"/>
      <c r="Y895" s="1"/>
      <c r="Z895" s="1"/>
    </row>
    <row r="896" spans="1:26" s="1043" customFormat="1" ht="18" customHeight="1">
      <c r="A896" s="1010"/>
      <c r="B896" s="1063" t="s">
        <v>207</v>
      </c>
      <c r="C896" s="1063" t="s">
        <v>534</v>
      </c>
      <c r="D896" s="1010"/>
      <c r="E896" s="1010"/>
      <c r="F896" s="1010"/>
      <c r="G896" s="1487">
        <f>SUM(G889:G895)</f>
        <v>0</v>
      </c>
      <c r="H896" s="1487">
        <f t="shared" ref="H896:N896" si="297">SUM(H889:H895)</f>
        <v>0</v>
      </c>
      <c r="I896" s="1487">
        <f>SUM(I889:I895)</f>
        <v>0</v>
      </c>
      <c r="J896" s="1487">
        <f t="shared" si="297"/>
        <v>0</v>
      </c>
      <c r="K896" s="1487">
        <f t="shared" si="297"/>
        <v>0</v>
      </c>
      <c r="L896" s="1487">
        <f t="shared" si="297"/>
        <v>0</v>
      </c>
      <c r="M896" s="1487">
        <f t="shared" si="297"/>
        <v>0</v>
      </c>
      <c r="N896" s="1487">
        <f t="shared" si="297"/>
        <v>0</v>
      </c>
      <c r="O896" s="1005"/>
      <c r="P896" s="1005"/>
      <c r="Q896" s="1005"/>
      <c r="R896" s="1005"/>
      <c r="S896" s="1056"/>
      <c r="T896" s="1005"/>
      <c r="U896" s="1005"/>
      <c r="V896" s="1005"/>
      <c r="W896" s="1005"/>
      <c r="X896" s="1005"/>
      <c r="Y896" s="1005"/>
      <c r="Z896" s="1005"/>
    </row>
    <row r="897" spans="1:26" ht="18" customHeight="1">
      <c r="A897" s="36"/>
      <c r="B897" s="41" t="s">
        <v>207</v>
      </c>
      <c r="C897" s="41" t="s">
        <v>538</v>
      </c>
      <c r="D897" s="36"/>
      <c r="E897" s="36"/>
      <c r="F897" s="1010"/>
      <c r="G897" s="1429"/>
      <c r="H897" s="1429"/>
      <c r="I897" s="1491">
        <f t="shared" ref="I897:I901" si="298">SUM(G897:H897)</f>
        <v>0</v>
      </c>
      <c r="J897" s="1429"/>
      <c r="K897" s="1429"/>
      <c r="L897" s="1429"/>
      <c r="M897" s="1491">
        <f t="shared" ref="M897:M901" si="299">SUM(K897:L897)</f>
        <v>0</v>
      </c>
      <c r="N897" s="1429"/>
      <c r="O897" s="6"/>
      <c r="P897" s="6"/>
      <c r="Q897" s="6"/>
      <c r="R897" s="6"/>
      <c r="S897" s="47" t="s">
        <v>539</v>
      </c>
      <c r="T897" s="6"/>
      <c r="U897" s="6"/>
      <c r="V897" s="6"/>
      <c r="W897" s="6"/>
      <c r="X897" s="6"/>
      <c r="Y897" s="6"/>
      <c r="Z897" s="6"/>
    </row>
    <row r="898" spans="1:26" ht="15.75" customHeight="1">
      <c r="A898" s="36"/>
      <c r="B898" s="41" t="s">
        <v>207</v>
      </c>
      <c r="C898" s="36" t="s">
        <v>540</v>
      </c>
      <c r="D898" s="36" t="s">
        <v>541</v>
      </c>
      <c r="E898" s="36"/>
      <c r="F898" s="1010"/>
      <c r="G898" s="1429"/>
      <c r="H898" s="1429"/>
      <c r="I898" s="1491">
        <f t="shared" si="298"/>
        <v>0</v>
      </c>
      <c r="J898" s="1429"/>
      <c r="K898" s="1429"/>
      <c r="L898" s="1429"/>
      <c r="M898" s="1491">
        <f t="shared" si="299"/>
        <v>0</v>
      </c>
      <c r="N898" s="1429"/>
      <c r="O898" s="6"/>
      <c r="P898" s="6"/>
      <c r="Q898" s="6"/>
      <c r="R898" s="6"/>
      <c r="S898" s="6" t="s">
        <v>542</v>
      </c>
      <c r="T898" s="6"/>
      <c r="U898" s="6"/>
      <c r="V898" s="6"/>
      <c r="W898" s="6"/>
      <c r="X898" s="6"/>
      <c r="Y898" s="6"/>
      <c r="Z898" s="6"/>
    </row>
    <row r="899" spans="1:26" ht="15.75" customHeight="1">
      <c r="A899" s="40"/>
      <c r="B899" s="63" t="s">
        <v>207</v>
      </c>
      <c r="C899" s="40" t="s">
        <v>540</v>
      </c>
      <c r="D899" s="40" t="s">
        <v>543</v>
      </c>
      <c r="E899" s="40" t="s">
        <v>544</v>
      </c>
      <c r="F899" s="1015"/>
      <c r="G899" s="1427"/>
      <c r="H899" s="1427"/>
      <c r="I899" s="1485">
        <f t="shared" si="298"/>
        <v>0</v>
      </c>
      <c r="J899" s="1427"/>
      <c r="K899" s="1427"/>
      <c r="L899" s="1427"/>
      <c r="M899" s="1485">
        <f t="shared" si="299"/>
        <v>0</v>
      </c>
      <c r="N899" s="1427"/>
      <c r="O899" s="1"/>
      <c r="P899" s="1"/>
      <c r="Q899" s="1"/>
      <c r="R899" s="1"/>
      <c r="S899" s="1"/>
      <c r="T899" s="1"/>
      <c r="U899" s="1"/>
      <c r="V899" s="1"/>
      <c r="W899" s="1"/>
      <c r="X899" s="1"/>
      <c r="Y899" s="1"/>
      <c r="Z899" s="1"/>
    </row>
    <row r="900" spans="1:26" ht="15.75" customHeight="1">
      <c r="A900" s="40"/>
      <c r="B900" s="63" t="s">
        <v>207</v>
      </c>
      <c r="C900" s="40" t="s">
        <v>540</v>
      </c>
      <c r="D900" s="40" t="s">
        <v>543</v>
      </c>
      <c r="E900" s="40" t="s">
        <v>545</v>
      </c>
      <c r="F900" s="1015"/>
      <c r="G900" s="1427"/>
      <c r="H900" s="1427"/>
      <c r="I900" s="1485">
        <f t="shared" si="298"/>
        <v>0</v>
      </c>
      <c r="J900" s="1427"/>
      <c r="K900" s="1427"/>
      <c r="L900" s="1427"/>
      <c r="M900" s="1485">
        <f t="shared" si="299"/>
        <v>0</v>
      </c>
      <c r="N900" s="1427"/>
      <c r="O900" s="1"/>
      <c r="P900" s="1"/>
      <c r="Q900" s="1"/>
      <c r="R900" s="1"/>
      <c r="S900" s="1"/>
      <c r="T900" s="1"/>
      <c r="U900" s="1"/>
      <c r="V900" s="1"/>
      <c r="W900" s="1"/>
      <c r="X900" s="1"/>
      <c r="Y900" s="1"/>
      <c r="Z900" s="1"/>
    </row>
    <row r="901" spans="1:26" ht="15.75" customHeight="1">
      <c r="A901" s="40"/>
      <c r="B901" s="63" t="s">
        <v>207</v>
      </c>
      <c r="C901" s="40" t="s">
        <v>540</v>
      </c>
      <c r="D901" s="40" t="s">
        <v>543</v>
      </c>
      <c r="E901" s="40" t="s">
        <v>546</v>
      </c>
      <c r="F901" s="1015"/>
      <c r="G901" s="1427"/>
      <c r="H901" s="1427"/>
      <c r="I901" s="1485">
        <f t="shared" si="298"/>
        <v>0</v>
      </c>
      <c r="J901" s="1427"/>
      <c r="K901" s="1427"/>
      <c r="L901" s="1427"/>
      <c r="M901" s="1485">
        <f t="shared" si="299"/>
        <v>0</v>
      </c>
      <c r="N901" s="1427"/>
      <c r="O901" s="1"/>
      <c r="P901" s="1"/>
      <c r="Q901" s="1"/>
      <c r="R901" s="1"/>
      <c r="S901" s="1"/>
      <c r="T901" s="1"/>
      <c r="U901" s="1"/>
      <c r="V901" s="1"/>
      <c r="W901" s="1"/>
      <c r="X901" s="1"/>
      <c r="Y901" s="1"/>
      <c r="Z901" s="1"/>
    </row>
    <row r="902" spans="1:26" ht="18" customHeight="1">
      <c r="A902" s="40"/>
      <c r="B902" s="63" t="s">
        <v>207</v>
      </c>
      <c r="C902" s="40" t="s">
        <v>540</v>
      </c>
      <c r="D902" s="40" t="s">
        <v>543</v>
      </c>
      <c r="E902" s="66" t="s">
        <v>547</v>
      </c>
      <c r="F902" s="1015"/>
      <c r="G902" s="1427"/>
      <c r="H902" s="1427"/>
      <c r="I902" s="1485">
        <f>SUM(G902:H902)</f>
        <v>0</v>
      </c>
      <c r="J902" s="1427"/>
      <c r="K902" s="1427"/>
      <c r="L902" s="1427"/>
      <c r="M902" s="1485">
        <f>SUM(K902:L902)</f>
        <v>0</v>
      </c>
      <c r="N902" s="1427"/>
      <c r="O902" s="1"/>
      <c r="P902" s="1"/>
      <c r="Q902" s="1"/>
      <c r="R902" s="1"/>
      <c r="S902" s="1"/>
      <c r="T902" s="1"/>
      <c r="U902" s="1"/>
      <c r="V902" s="1"/>
      <c r="W902" s="1"/>
      <c r="X902" s="1"/>
      <c r="Y902" s="1"/>
      <c r="Z902" s="1"/>
    </row>
    <row r="903" spans="1:26" s="1043" customFormat="1" ht="15.75" customHeight="1">
      <c r="A903" s="1010"/>
      <c r="B903" s="1063" t="s">
        <v>207</v>
      </c>
      <c r="C903" s="1010" t="s">
        <v>540</v>
      </c>
      <c r="D903" s="1010" t="s">
        <v>543</v>
      </c>
      <c r="E903" s="1010"/>
      <c r="F903" s="1010"/>
      <c r="G903" s="1487">
        <f>SUM(G899:G902)</f>
        <v>0</v>
      </c>
      <c r="H903" s="1487">
        <f>SUM(H899:H902)</f>
        <v>0</v>
      </c>
      <c r="I903" s="1487">
        <f t="shared" ref="I903:N903" si="300">SUM(I899:I902)</f>
        <v>0</v>
      </c>
      <c r="J903" s="1487">
        <f t="shared" si="300"/>
        <v>0</v>
      </c>
      <c r="K903" s="1487">
        <f t="shared" si="300"/>
        <v>0</v>
      </c>
      <c r="L903" s="1487">
        <f t="shared" si="300"/>
        <v>0</v>
      </c>
      <c r="M903" s="1487">
        <f t="shared" si="300"/>
        <v>0</v>
      </c>
      <c r="N903" s="1487">
        <f t="shared" si="300"/>
        <v>0</v>
      </c>
      <c r="O903" s="1005"/>
      <c r="P903" s="1005"/>
      <c r="Q903" s="1005"/>
      <c r="R903" s="1005"/>
      <c r="S903" s="1005"/>
      <c r="T903" s="1005"/>
      <c r="U903" s="1005"/>
      <c r="V903" s="1005"/>
      <c r="W903" s="1005"/>
      <c r="X903" s="1005"/>
      <c r="Y903" s="1005"/>
      <c r="Z903" s="1005"/>
    </row>
    <row r="904" spans="1:26" ht="15.75" customHeight="1">
      <c r="A904" s="36"/>
      <c r="B904" s="41" t="s">
        <v>207</v>
      </c>
      <c r="C904" s="71" t="s">
        <v>548</v>
      </c>
      <c r="D904" s="36"/>
      <c r="E904" s="36"/>
      <c r="F904" s="1010"/>
      <c r="G904" s="1508"/>
      <c r="H904" s="1508"/>
      <c r="I904" s="1491">
        <f t="shared" ref="I904" si="301">SUM(G904:H904)</f>
        <v>0</v>
      </c>
      <c r="J904" s="1508"/>
      <c r="K904" s="1508"/>
      <c r="L904" s="1508"/>
      <c r="M904" s="1491">
        <f t="shared" ref="M904:M910" si="302">SUM(K904:L904)</f>
        <v>0</v>
      </c>
      <c r="N904" s="1508"/>
      <c r="O904" s="6"/>
      <c r="P904" s="6"/>
      <c r="Q904" s="6"/>
      <c r="R904" s="6"/>
      <c r="S904" s="6"/>
      <c r="T904" s="6"/>
      <c r="U904" s="6"/>
      <c r="V904" s="6"/>
      <c r="W904" s="6"/>
      <c r="X904" s="6"/>
      <c r="Y904" s="6"/>
      <c r="Z904" s="6"/>
    </row>
    <row r="905" spans="1:26" ht="15.75" customHeight="1">
      <c r="A905" s="36"/>
      <c r="B905" s="41" t="s">
        <v>207</v>
      </c>
      <c r="C905" s="995" t="s">
        <v>318</v>
      </c>
      <c r="D905" s="36"/>
      <c r="E905" s="36"/>
      <c r="F905" s="1010"/>
      <c r="G905" s="1490"/>
      <c r="H905" s="1490"/>
      <c r="I905" s="1502">
        <f>SUM(G905:H905)</f>
        <v>0</v>
      </c>
      <c r="J905" s="1490"/>
      <c r="K905" s="1490"/>
      <c r="L905" s="1490"/>
      <c r="M905" s="1502">
        <f t="shared" si="302"/>
        <v>0</v>
      </c>
      <c r="N905" s="1490"/>
      <c r="O905" s="6"/>
      <c r="P905" s="6"/>
      <c r="Q905" s="6"/>
      <c r="R905" s="6"/>
      <c r="S905" s="6"/>
      <c r="T905" s="6"/>
      <c r="U905" s="6"/>
      <c r="V905" s="6"/>
      <c r="W905" s="6"/>
      <c r="X905" s="6"/>
      <c r="Y905" s="6"/>
      <c r="Z905" s="6"/>
    </row>
    <row r="906" spans="1:26" s="945" customFormat="1" ht="15.75" customHeight="1">
      <c r="A906" s="916"/>
      <c r="B906" s="41" t="s">
        <v>207</v>
      </c>
      <c r="C906" s="995" t="s">
        <v>318</v>
      </c>
      <c r="D906" s="916"/>
      <c r="E906" s="916"/>
      <c r="F906" s="1036"/>
      <c r="G906" s="1490"/>
      <c r="H906" s="1490"/>
      <c r="I906" s="1502">
        <f t="shared" ref="I906:I909" si="303">SUM(G906:H906)</f>
        <v>0</v>
      </c>
      <c r="J906" s="1490"/>
      <c r="K906" s="1490"/>
      <c r="L906" s="1490"/>
      <c r="M906" s="1502">
        <f t="shared" si="302"/>
        <v>0</v>
      </c>
      <c r="N906" s="1490"/>
      <c r="O906" s="6"/>
      <c r="P906" s="6"/>
      <c r="Q906" s="6"/>
      <c r="R906" s="6"/>
      <c r="S906" s="6"/>
      <c r="T906" s="6"/>
      <c r="U906" s="6"/>
      <c r="V906" s="6"/>
      <c r="W906" s="6"/>
      <c r="X906" s="6"/>
      <c r="Y906" s="6"/>
      <c r="Z906" s="6"/>
    </row>
    <row r="907" spans="1:26" s="945" customFormat="1" ht="15.75" customHeight="1">
      <c r="A907" s="916"/>
      <c r="B907" s="41" t="s">
        <v>207</v>
      </c>
      <c r="C907" s="995" t="s">
        <v>318</v>
      </c>
      <c r="D907" s="916"/>
      <c r="E907" s="916"/>
      <c r="F907" s="1036"/>
      <c r="G907" s="1490"/>
      <c r="H907" s="1490"/>
      <c r="I907" s="1502">
        <f t="shared" si="303"/>
        <v>0</v>
      </c>
      <c r="J907" s="1490"/>
      <c r="K907" s="1490"/>
      <c r="L907" s="1490"/>
      <c r="M907" s="1502">
        <f t="shared" si="302"/>
        <v>0</v>
      </c>
      <c r="N907" s="1490"/>
      <c r="O907" s="6"/>
      <c r="P907" s="6"/>
      <c r="Q907" s="6"/>
      <c r="R907" s="6"/>
      <c r="S907" s="6"/>
      <c r="T907" s="6"/>
      <c r="U907" s="6"/>
      <c r="V907" s="6"/>
      <c r="W907" s="6"/>
      <c r="X907" s="6"/>
      <c r="Y907" s="6"/>
      <c r="Z907" s="6"/>
    </row>
    <row r="908" spans="1:26" s="945" customFormat="1" ht="15.75" customHeight="1">
      <c r="A908" s="916"/>
      <c r="B908" s="41" t="s">
        <v>207</v>
      </c>
      <c r="C908" s="995" t="s">
        <v>318</v>
      </c>
      <c r="D908" s="916"/>
      <c r="E908" s="916"/>
      <c r="F908" s="1036"/>
      <c r="G908" s="1490"/>
      <c r="H908" s="1490"/>
      <c r="I908" s="1502">
        <f t="shared" si="303"/>
        <v>0</v>
      </c>
      <c r="J908" s="1490"/>
      <c r="K908" s="1490"/>
      <c r="L908" s="1490"/>
      <c r="M908" s="1502">
        <f t="shared" si="302"/>
        <v>0</v>
      </c>
      <c r="N908" s="1490"/>
      <c r="O908" s="6"/>
      <c r="P908" s="6"/>
      <c r="Q908" s="6"/>
      <c r="R908" s="6"/>
      <c r="S908" s="6"/>
      <c r="T908" s="6"/>
      <c r="U908" s="6"/>
      <c r="V908" s="6"/>
      <c r="W908" s="6"/>
      <c r="X908" s="6"/>
      <c r="Y908" s="6"/>
      <c r="Z908" s="6"/>
    </row>
    <row r="909" spans="1:26" s="945" customFormat="1" ht="15.75" customHeight="1">
      <c r="A909" s="916"/>
      <c r="B909" s="41" t="s">
        <v>207</v>
      </c>
      <c r="C909" s="995" t="s">
        <v>318</v>
      </c>
      <c r="D909" s="916"/>
      <c r="E909" s="916"/>
      <c r="F909" s="1036"/>
      <c r="G909" s="1490"/>
      <c r="H909" s="1490"/>
      <c r="I909" s="1502">
        <f t="shared" si="303"/>
        <v>0</v>
      </c>
      <c r="J909" s="1490"/>
      <c r="K909" s="1490"/>
      <c r="L909" s="1490"/>
      <c r="M909" s="1502">
        <f t="shared" si="302"/>
        <v>0</v>
      </c>
      <c r="N909" s="1490"/>
      <c r="O909" s="6"/>
      <c r="P909" s="6"/>
      <c r="Q909" s="6"/>
      <c r="R909" s="6"/>
      <c r="S909" s="6"/>
      <c r="T909" s="6"/>
      <c r="U909" s="6"/>
      <c r="V909" s="6"/>
      <c r="W909" s="6"/>
      <c r="X909" s="6"/>
      <c r="Y909" s="6"/>
      <c r="Z909" s="6"/>
    </row>
    <row r="910" spans="1:26" s="945" customFormat="1" ht="15.75" customHeight="1">
      <c r="A910" s="916"/>
      <c r="B910" s="41" t="s">
        <v>207</v>
      </c>
      <c r="C910" s="995" t="s">
        <v>318</v>
      </c>
      <c r="D910" s="916"/>
      <c r="E910" s="916"/>
      <c r="F910" s="1036"/>
      <c r="G910" s="1509"/>
      <c r="H910" s="1509"/>
      <c r="I910" s="1502">
        <f>SUM(G910:H910)</f>
        <v>0</v>
      </c>
      <c r="J910" s="1509"/>
      <c r="K910" s="1509"/>
      <c r="L910" s="1509"/>
      <c r="M910" s="1502">
        <f t="shared" si="302"/>
        <v>0</v>
      </c>
      <c r="N910" s="1509"/>
      <c r="O910" s="6"/>
      <c r="P910" s="6"/>
      <c r="Q910" s="6"/>
      <c r="R910" s="6"/>
      <c r="S910" s="6"/>
      <c r="T910" s="6"/>
      <c r="U910" s="6"/>
      <c r="V910" s="6"/>
      <c r="W910" s="6"/>
      <c r="X910" s="6"/>
      <c r="Y910" s="6"/>
      <c r="Z910" s="6"/>
    </row>
    <row r="911" spans="1:26" s="1043" customFormat="1" ht="15.75" customHeight="1">
      <c r="A911" s="1016"/>
      <c r="B911" s="1038" t="s">
        <v>560</v>
      </c>
      <c r="C911" s="1018"/>
      <c r="D911" s="1018"/>
      <c r="E911" s="1018"/>
      <c r="F911" s="1016"/>
      <c r="G911" s="1438">
        <f>G896+G897+G898+G903+G904+SUM(G905:G910)</f>
        <v>0</v>
      </c>
      <c r="H911" s="1438">
        <f>H896+H897+H898+H903+H904+SUM(H905:H910)</f>
        <v>0</v>
      </c>
      <c r="I911" s="1450">
        <f>I896+I897+I898+I903+I904+I905</f>
        <v>0</v>
      </c>
      <c r="J911" s="1438">
        <f>J896+J897+J898+J903+J904+SUM(J905:J910)</f>
        <v>0</v>
      </c>
      <c r="K911" s="1438">
        <f>K896+K897+K898+K903+K904+SUM(K905:K910)</f>
        <v>0</v>
      </c>
      <c r="L911" s="1438">
        <f>L896+L897+L898+L903+L904+SUM(L905:L910)</f>
        <v>0</v>
      </c>
      <c r="M911" s="1450">
        <f>M896+M897+M898+M903+M904+M905</f>
        <v>0</v>
      </c>
      <c r="N911" s="1438">
        <f>N896+N897+N898+N903+N904+SUM(N905:N910)</f>
        <v>0</v>
      </c>
      <c r="O911" s="1003"/>
      <c r="P911" s="1003"/>
      <c r="Q911" s="1003"/>
      <c r="R911" s="1003"/>
      <c r="S911" s="1005"/>
      <c r="T911" s="1003"/>
      <c r="U911" s="1003"/>
      <c r="V911" s="1003"/>
      <c r="W911" s="1003"/>
      <c r="X911" s="1003"/>
      <c r="Y911" s="1003"/>
      <c r="Z911" s="1003"/>
    </row>
    <row r="912" spans="1:26" s="1043" customFormat="1" ht="15.75" customHeight="1">
      <c r="A912" s="1003"/>
      <c r="B912" s="1005"/>
      <c r="C912" s="1005"/>
      <c r="D912" s="1005"/>
      <c r="E912" s="1005"/>
      <c r="F912" s="1003"/>
      <c r="G912" s="1498"/>
      <c r="H912" s="1498"/>
      <c r="I912" s="1498"/>
      <c r="J912" s="1498"/>
      <c r="K912" s="1498"/>
      <c r="L912" s="1498"/>
      <c r="M912" s="1498"/>
      <c r="N912" s="1498"/>
      <c r="O912" s="1003"/>
      <c r="P912" s="1003"/>
      <c r="Q912" s="1003"/>
      <c r="R912" s="1003"/>
      <c r="S912" s="1005"/>
      <c r="T912" s="1003"/>
      <c r="U912" s="1003"/>
      <c r="V912" s="1003"/>
      <c r="W912" s="1003"/>
      <c r="X912" s="1003"/>
      <c r="Y912" s="1003"/>
      <c r="Z912" s="1003"/>
    </row>
    <row r="913" spans="1:26" s="1043" customFormat="1" ht="15.75" customHeight="1">
      <c r="A913" s="1003"/>
      <c r="B913" s="1005" t="s">
        <v>213</v>
      </c>
      <c r="C913" s="1005"/>
      <c r="D913" s="1005"/>
      <c r="E913" s="1005"/>
      <c r="F913" s="1003"/>
      <c r="G913" s="1498">
        <f>G699+G702+G725+G728+G731+G734+G737+G752+G759+G766+G769+G796+G821+G847+G858+G862+G865+G868+G871+G887+G911</f>
        <v>0</v>
      </c>
      <c r="H913" s="1498">
        <f t="shared" ref="H913:N913" si="304">H699+H702+H725+H728+H731+H734+H737+H752+H759+H766+H769+H796+H821+H847+H858+H862+H865+H868+H871+H887+H911</f>
        <v>0</v>
      </c>
      <c r="I913" s="1498">
        <f t="shared" si="304"/>
        <v>0</v>
      </c>
      <c r="J913" s="1498">
        <f t="shared" si="304"/>
        <v>0</v>
      </c>
      <c r="K913" s="1498">
        <f t="shared" si="304"/>
        <v>0</v>
      </c>
      <c r="L913" s="1498">
        <f t="shared" si="304"/>
        <v>0</v>
      </c>
      <c r="M913" s="1498">
        <f t="shared" si="304"/>
        <v>0</v>
      </c>
      <c r="N913" s="1498">
        <f t="shared" si="304"/>
        <v>0</v>
      </c>
      <c r="O913" s="1003"/>
      <c r="P913" s="1003"/>
      <c r="Q913" s="1003"/>
      <c r="R913" s="1003"/>
      <c r="S913" s="1005"/>
      <c r="T913" s="1003"/>
      <c r="U913" s="1003"/>
      <c r="V913" s="1003"/>
      <c r="W913" s="1003"/>
      <c r="X913" s="1003"/>
      <c r="Y913" s="1003"/>
      <c r="Z913" s="1003"/>
    </row>
    <row r="914" spans="1:26" s="1043" customFormat="1" ht="15.75" customHeight="1">
      <c r="A914" s="1003"/>
      <c r="B914" s="1003"/>
      <c r="C914" s="1003"/>
      <c r="D914" s="1003"/>
      <c r="E914" s="1003"/>
      <c r="F914" s="1003"/>
      <c r="G914" s="1512"/>
      <c r="H914" s="1512"/>
      <c r="I914" s="1512"/>
      <c r="J914" s="1512"/>
      <c r="K914" s="1512"/>
      <c r="L914" s="1512"/>
      <c r="M914" s="1512"/>
      <c r="N914" s="1512"/>
      <c r="O914" s="1003"/>
      <c r="P914" s="1003"/>
      <c r="Q914" s="1003"/>
      <c r="R914" s="1003"/>
      <c r="S914" s="1003"/>
      <c r="T914" s="1003"/>
      <c r="U914" s="1003"/>
      <c r="V914" s="1003"/>
      <c r="W914" s="1003"/>
      <c r="X914" s="1003"/>
      <c r="Y914" s="1003"/>
      <c r="Z914" s="1003"/>
    </row>
    <row r="915" spans="1:26" s="1043" customFormat="1" ht="15.75" customHeight="1">
      <c r="A915" s="1003"/>
      <c r="B915" s="1005" t="s">
        <v>561</v>
      </c>
      <c r="C915" s="1003"/>
      <c r="D915" s="1003"/>
      <c r="E915" s="1003"/>
      <c r="F915" s="1003"/>
      <c r="G915" s="1513">
        <f>G672+G913</f>
        <v>0</v>
      </c>
      <c r="H915" s="1513">
        <f t="shared" ref="H915:N915" si="305">H672+H913</f>
        <v>0</v>
      </c>
      <c r="I915" s="1513">
        <f t="shared" si="305"/>
        <v>0</v>
      </c>
      <c r="J915" s="1513">
        <f t="shared" si="305"/>
        <v>0</v>
      </c>
      <c r="K915" s="1513">
        <f t="shared" si="305"/>
        <v>0</v>
      </c>
      <c r="L915" s="1513">
        <f t="shared" si="305"/>
        <v>0</v>
      </c>
      <c r="M915" s="1513">
        <f t="shared" si="305"/>
        <v>0</v>
      </c>
      <c r="N915" s="1513">
        <f t="shared" si="305"/>
        <v>0</v>
      </c>
      <c r="O915" s="1003"/>
      <c r="P915" s="1003"/>
      <c r="Q915" s="1003"/>
      <c r="R915" s="1003"/>
      <c r="S915" s="1003"/>
      <c r="T915" s="1003"/>
      <c r="U915" s="1003"/>
      <c r="V915" s="1003"/>
      <c r="W915" s="1003"/>
      <c r="X915" s="1003"/>
      <c r="Y915" s="1003"/>
      <c r="Z915" s="1003"/>
    </row>
    <row r="916" spans="1:26" s="1043" customFormat="1" ht="15.75" customHeight="1">
      <c r="A916" s="1003"/>
      <c r="B916" s="1003"/>
      <c r="C916" s="1003"/>
      <c r="D916" s="1003"/>
      <c r="E916" s="1003"/>
      <c r="F916" s="1003"/>
      <c r="G916" s="1413"/>
      <c r="H916" s="1413"/>
      <c r="I916" s="1413"/>
      <c r="J916" s="1413"/>
      <c r="K916" s="1413"/>
      <c r="L916" s="1413"/>
      <c r="M916" s="1413"/>
      <c r="N916" s="1413"/>
      <c r="O916" s="1003"/>
      <c r="P916" s="1003"/>
      <c r="Q916" s="1003"/>
      <c r="R916" s="1003"/>
      <c r="S916" s="1003"/>
      <c r="T916" s="1003"/>
      <c r="U916" s="1003"/>
      <c r="V916" s="1003"/>
      <c r="W916" s="1003"/>
      <c r="X916" s="1003"/>
      <c r="Y916" s="1003"/>
      <c r="Z916" s="1003"/>
    </row>
    <row r="917" spans="1:26" s="1043" customFormat="1" ht="15.75" customHeight="1">
      <c r="A917" s="1015"/>
      <c r="B917" s="1010" t="s">
        <v>214</v>
      </c>
      <c r="C917" s="1010"/>
      <c r="D917" s="1010"/>
      <c r="E917" s="1010"/>
      <c r="F917" s="1015"/>
      <c r="G917" s="1485"/>
      <c r="H917" s="1485"/>
      <c r="I917" s="1485"/>
      <c r="J917" s="1485"/>
      <c r="K917" s="1485"/>
      <c r="L917" s="1485"/>
      <c r="M917" s="1485"/>
      <c r="N917" s="1485"/>
      <c r="O917" s="1003"/>
      <c r="P917" s="1003"/>
      <c r="Q917" s="1003"/>
      <c r="R917" s="1003"/>
      <c r="S917" s="1005"/>
      <c r="T917" s="1003"/>
      <c r="U917" s="1003"/>
      <c r="V917" s="1003"/>
      <c r="W917" s="1003"/>
      <c r="X917" s="1003"/>
      <c r="Y917" s="1003"/>
      <c r="Z917" s="1003"/>
    </row>
    <row r="918" spans="1:26" s="1043" customFormat="1" ht="15.75" customHeight="1">
      <c r="A918" s="1015"/>
      <c r="B918" s="1010" t="s">
        <v>87</v>
      </c>
      <c r="C918" s="1010"/>
      <c r="D918" s="1010"/>
      <c r="E918" s="1010"/>
      <c r="F918" s="1015"/>
      <c r="G918" s="1485"/>
      <c r="H918" s="1485"/>
      <c r="I918" s="1485"/>
      <c r="J918" s="1485"/>
      <c r="K918" s="1485"/>
      <c r="L918" s="1485"/>
      <c r="M918" s="1485"/>
      <c r="N918" s="1485"/>
      <c r="O918" s="1003"/>
      <c r="P918" s="1003"/>
      <c r="Q918" s="1003"/>
      <c r="R918" s="1003"/>
      <c r="S918" s="1005"/>
      <c r="T918" s="1003"/>
      <c r="U918" s="1003"/>
      <c r="V918" s="1003"/>
      <c r="W918" s="1003"/>
      <c r="X918" s="1003"/>
      <c r="Y918" s="1003"/>
      <c r="Z918" s="1003"/>
    </row>
    <row r="919" spans="1:26" ht="15.75" customHeight="1">
      <c r="A919" s="40"/>
      <c r="B919" s="40" t="s">
        <v>215</v>
      </c>
      <c r="C919" s="36"/>
      <c r="D919" s="36"/>
      <c r="E919" s="36"/>
      <c r="F919" s="1015"/>
      <c r="G919" s="1427"/>
      <c r="H919" s="1427"/>
      <c r="I919" s="1485">
        <f>SUM(G919:H919)</f>
        <v>0</v>
      </c>
      <c r="J919" s="1427"/>
      <c r="K919" s="1427"/>
      <c r="L919" s="1427"/>
      <c r="M919" s="1485">
        <f>K919+L919</f>
        <v>0</v>
      </c>
      <c r="N919" s="1427"/>
      <c r="O919" s="1"/>
      <c r="P919" s="1"/>
      <c r="Q919" s="1"/>
      <c r="R919" s="1"/>
      <c r="S919" s="6"/>
      <c r="T919" s="1"/>
      <c r="U919" s="1"/>
      <c r="V919" s="1"/>
      <c r="W919" s="1"/>
      <c r="X919" s="1"/>
      <c r="Y919" s="1"/>
      <c r="Z919" s="1"/>
    </row>
    <row r="920" spans="1:26" ht="15.75" customHeight="1">
      <c r="A920" s="40"/>
      <c r="B920" s="40" t="s">
        <v>216</v>
      </c>
      <c r="C920" s="36"/>
      <c r="D920" s="36"/>
      <c r="E920" s="36"/>
      <c r="F920" s="1015"/>
      <c r="G920" s="1427"/>
      <c r="H920" s="1427"/>
      <c r="I920" s="1485">
        <f t="shared" ref="I920" si="306">SUM(G920:H920)</f>
        <v>0</v>
      </c>
      <c r="J920" s="1427"/>
      <c r="K920" s="1427"/>
      <c r="L920" s="1427"/>
      <c r="M920" s="1485">
        <f t="shared" ref="M920:M922" si="307">K920+L920</f>
        <v>0</v>
      </c>
      <c r="N920" s="1427"/>
      <c r="O920" s="1"/>
      <c r="P920" s="1"/>
      <c r="Q920" s="1"/>
      <c r="R920" s="1"/>
      <c r="S920" s="1" t="s">
        <v>562</v>
      </c>
      <c r="T920" s="1"/>
      <c r="U920" s="1"/>
      <c r="V920" s="1"/>
      <c r="W920" s="1"/>
      <c r="X920" s="1"/>
      <c r="Y920" s="1"/>
      <c r="Z920" s="1"/>
    </row>
    <row r="921" spans="1:26" ht="18.75" customHeight="1">
      <c r="A921" s="40"/>
      <c r="B921" s="40" t="s">
        <v>563</v>
      </c>
      <c r="C921" s="40" t="s">
        <v>564</v>
      </c>
      <c r="D921" s="36"/>
      <c r="E921" s="36"/>
      <c r="F921" s="1015"/>
      <c r="G921" s="1427"/>
      <c r="H921" s="1427"/>
      <c r="I921" s="1485">
        <f>SUM(G921:H921)</f>
        <v>0</v>
      </c>
      <c r="J921" s="1427"/>
      <c r="K921" s="1427"/>
      <c r="L921" s="1427"/>
      <c r="M921" s="1485">
        <f t="shared" si="307"/>
        <v>0</v>
      </c>
      <c r="N921" s="1427"/>
      <c r="O921" s="1"/>
      <c r="P921" s="1"/>
      <c r="Q921" s="1"/>
      <c r="R921" s="1"/>
      <c r="S921" s="34" t="s">
        <v>565</v>
      </c>
      <c r="T921" s="1"/>
      <c r="U921" s="1"/>
      <c r="V921" s="1"/>
      <c r="W921" s="1"/>
      <c r="X921" s="1"/>
      <c r="Y921" s="1"/>
      <c r="Z921" s="1"/>
    </row>
    <row r="922" spans="1:26" ht="15.75" customHeight="1">
      <c r="A922" s="40"/>
      <c r="B922" s="40" t="s">
        <v>563</v>
      </c>
      <c r="C922" s="63" t="s">
        <v>566</v>
      </c>
      <c r="D922" s="36"/>
      <c r="E922" s="36"/>
      <c r="F922" s="1015"/>
      <c r="G922" s="1427"/>
      <c r="H922" s="1427"/>
      <c r="I922" s="1485">
        <f>SUM(G922:H922)</f>
        <v>0</v>
      </c>
      <c r="J922" s="1427"/>
      <c r="K922" s="1427"/>
      <c r="L922" s="1427"/>
      <c r="M922" s="1485">
        <f t="shared" si="307"/>
        <v>0</v>
      </c>
      <c r="N922" s="1427"/>
      <c r="O922" s="1"/>
      <c r="P922" s="1"/>
      <c r="Q922" s="1"/>
      <c r="R922" s="1"/>
      <c r="S922" s="34"/>
      <c r="T922" s="1"/>
      <c r="U922" s="1"/>
      <c r="V922" s="1"/>
      <c r="W922" s="1"/>
      <c r="X922" s="1"/>
      <c r="Y922" s="1"/>
      <c r="Z922" s="1"/>
    </row>
    <row r="923" spans="1:26" s="1043" customFormat="1" ht="15.75" customHeight="1">
      <c r="A923" s="1015"/>
      <c r="B923" s="1010" t="s">
        <v>563</v>
      </c>
      <c r="C923" s="1010"/>
      <c r="D923" s="1010"/>
      <c r="E923" s="1010"/>
      <c r="F923" s="1015"/>
      <c r="G923" s="1487">
        <f>SUM(G921:G922)</f>
        <v>0</v>
      </c>
      <c r="H923" s="1487">
        <f t="shared" ref="H923:N923" si="308">SUM(H921:H922)</f>
        <v>0</v>
      </c>
      <c r="I923" s="1487">
        <f t="shared" si="308"/>
        <v>0</v>
      </c>
      <c r="J923" s="1487">
        <f t="shared" si="308"/>
        <v>0</v>
      </c>
      <c r="K923" s="1487">
        <f t="shared" si="308"/>
        <v>0</v>
      </c>
      <c r="L923" s="1487">
        <f t="shared" si="308"/>
        <v>0</v>
      </c>
      <c r="M923" s="1487">
        <f t="shared" si="308"/>
        <v>0</v>
      </c>
      <c r="N923" s="1487">
        <f t="shared" si="308"/>
        <v>0</v>
      </c>
      <c r="O923" s="1003"/>
      <c r="P923" s="1003"/>
      <c r="Q923" s="1003"/>
      <c r="R923" s="1003"/>
      <c r="S923" s="1005"/>
      <c r="T923" s="1003"/>
      <c r="U923" s="1003"/>
      <c r="V923" s="1003"/>
      <c r="W923" s="1003"/>
      <c r="X923" s="1003"/>
      <c r="Y923" s="1003"/>
      <c r="Z923" s="1003"/>
    </row>
    <row r="924" spans="1:26" ht="15.75" customHeight="1">
      <c r="A924" s="40"/>
      <c r="B924" s="40" t="s">
        <v>567</v>
      </c>
      <c r="C924" s="36"/>
      <c r="D924" s="36"/>
      <c r="E924" s="36"/>
      <c r="F924" s="1015"/>
      <c r="G924" s="1427"/>
      <c r="H924" s="1427"/>
      <c r="I924" s="1485">
        <f>SUM(G924:H924)</f>
        <v>0</v>
      </c>
      <c r="J924" s="1427"/>
      <c r="K924" s="1427"/>
      <c r="L924" s="1427"/>
      <c r="M924" s="1485">
        <f>K924+L924</f>
        <v>0</v>
      </c>
      <c r="N924" s="1427"/>
      <c r="O924" s="1"/>
      <c r="P924" s="1"/>
      <c r="Q924" s="1"/>
      <c r="R924" s="1"/>
      <c r="S924" s="6"/>
      <c r="T924" s="1"/>
      <c r="U924" s="1"/>
      <c r="V924" s="1"/>
      <c r="W924" s="1"/>
      <c r="X924" s="1"/>
      <c r="Y924" s="1"/>
      <c r="Z924" s="1"/>
    </row>
    <row r="925" spans="1:26" ht="15.75" customHeight="1">
      <c r="A925" s="40"/>
      <c r="B925" s="40" t="s">
        <v>568</v>
      </c>
      <c r="C925" s="36"/>
      <c r="D925" s="36"/>
      <c r="E925" s="36"/>
      <c r="F925" s="1015"/>
      <c r="G925" s="1427"/>
      <c r="H925" s="1427"/>
      <c r="I925" s="1485">
        <f t="shared" ref="I925:I929" si="309">SUM(G925:H925)</f>
        <v>0</v>
      </c>
      <c r="J925" s="1427"/>
      <c r="K925" s="1427"/>
      <c r="L925" s="1427"/>
      <c r="M925" s="1485">
        <f t="shared" ref="M925:M929" si="310">K925+L925</f>
        <v>0</v>
      </c>
      <c r="N925" s="1427"/>
      <c r="O925" s="1"/>
      <c r="P925" s="1"/>
      <c r="Q925" s="1"/>
      <c r="R925" s="1"/>
      <c r="S925" s="6"/>
      <c r="T925" s="1"/>
      <c r="U925" s="1"/>
      <c r="V925" s="1"/>
      <c r="W925" s="1"/>
      <c r="X925" s="1"/>
      <c r="Y925" s="1"/>
      <c r="Z925" s="1"/>
    </row>
    <row r="926" spans="1:26" ht="15.75" customHeight="1">
      <c r="A926" s="40"/>
      <c r="B926" s="40" t="s">
        <v>220</v>
      </c>
      <c r="C926" s="36"/>
      <c r="D926" s="36"/>
      <c r="E926" s="36"/>
      <c r="F926" s="1015"/>
      <c r="G926" s="1427"/>
      <c r="H926" s="1427"/>
      <c r="I926" s="1485">
        <f t="shared" si="309"/>
        <v>0</v>
      </c>
      <c r="J926" s="1427"/>
      <c r="K926" s="1427"/>
      <c r="L926" s="1427"/>
      <c r="M926" s="1485">
        <f t="shared" si="310"/>
        <v>0</v>
      </c>
      <c r="N926" s="1427"/>
      <c r="O926" s="1"/>
      <c r="P926" s="1"/>
      <c r="Q926" s="1"/>
      <c r="R926" s="1"/>
      <c r="S926" s="1" t="s">
        <v>569</v>
      </c>
      <c r="T926" s="1"/>
      <c r="U926" s="1"/>
      <c r="V926" s="1"/>
      <c r="W926" s="1"/>
      <c r="X926" s="1"/>
      <c r="Y926" s="1"/>
      <c r="Z926" s="1"/>
    </row>
    <row r="927" spans="1:26" ht="16.5" customHeight="1">
      <c r="A927" s="40"/>
      <c r="B927" s="66" t="s">
        <v>222</v>
      </c>
      <c r="C927" s="36"/>
      <c r="D927" s="36"/>
      <c r="E927" s="36"/>
      <c r="F927" s="1015"/>
      <c r="G927" s="1427"/>
      <c r="H927" s="1427"/>
      <c r="I927" s="1485">
        <f t="shared" si="309"/>
        <v>0</v>
      </c>
      <c r="J927" s="1427"/>
      <c r="K927" s="1427"/>
      <c r="L927" s="1427"/>
      <c r="M927" s="1485">
        <f t="shared" si="310"/>
        <v>0</v>
      </c>
      <c r="N927" s="1427"/>
      <c r="O927" s="1"/>
      <c r="P927" s="1"/>
      <c r="Q927" s="1"/>
      <c r="R927" s="1"/>
      <c r="S927" s="34" t="s">
        <v>570</v>
      </c>
      <c r="T927" s="1"/>
      <c r="U927" s="1"/>
      <c r="V927" s="1"/>
      <c r="W927" s="1"/>
      <c r="X927" s="1"/>
      <c r="Y927" s="1"/>
      <c r="Z927" s="1"/>
    </row>
    <row r="928" spans="1:26" ht="15.75" customHeight="1">
      <c r="A928" s="40"/>
      <c r="B928" s="40" t="s">
        <v>223</v>
      </c>
      <c r="C928" s="40"/>
      <c r="D928" s="40"/>
      <c r="E928" s="40"/>
      <c r="F928" s="1015"/>
      <c r="G928" s="1427"/>
      <c r="H928" s="1427"/>
      <c r="I928" s="1485">
        <f t="shared" si="309"/>
        <v>0</v>
      </c>
      <c r="J928" s="1427"/>
      <c r="K928" s="1427"/>
      <c r="L928" s="1427"/>
      <c r="M928" s="1485">
        <f t="shared" si="310"/>
        <v>0</v>
      </c>
      <c r="N928" s="1427"/>
      <c r="O928" s="1"/>
      <c r="P928" s="1"/>
      <c r="Q928" s="1"/>
      <c r="R928" s="1"/>
      <c r="S928" s="1"/>
      <c r="T928" s="1"/>
      <c r="U928" s="1"/>
      <c r="V928" s="1"/>
      <c r="W928" s="1"/>
      <c r="X928" s="1"/>
      <c r="Y928" s="1"/>
      <c r="Z928" s="1"/>
    </row>
    <row r="929" spans="1:26" ht="15.75" customHeight="1">
      <c r="A929" s="40"/>
      <c r="B929" s="40" t="s">
        <v>571</v>
      </c>
      <c r="C929" s="40"/>
      <c r="D929" s="40"/>
      <c r="E929" s="40"/>
      <c r="F929" s="1015"/>
      <c r="G929" s="1427"/>
      <c r="H929" s="1427"/>
      <c r="I929" s="1485">
        <f t="shared" si="309"/>
        <v>0</v>
      </c>
      <c r="J929" s="1427"/>
      <c r="K929" s="1427"/>
      <c r="L929" s="1427"/>
      <c r="M929" s="1485">
        <f t="shared" si="310"/>
        <v>0</v>
      </c>
      <c r="N929" s="1427"/>
      <c r="O929" s="1"/>
      <c r="P929" s="1"/>
      <c r="Q929" s="1"/>
      <c r="R929" s="1"/>
      <c r="S929" s="1"/>
      <c r="T929" s="1"/>
      <c r="U929" s="1"/>
      <c r="V929" s="1"/>
      <c r="W929" s="1"/>
      <c r="X929" s="1"/>
      <c r="Y929" s="1"/>
      <c r="Z929" s="1"/>
    </row>
    <row r="930" spans="1:26" s="1043" customFormat="1" ht="15.75" customHeight="1">
      <c r="A930" s="1016"/>
      <c r="B930" s="1018" t="s">
        <v>227</v>
      </c>
      <c r="C930" s="1018"/>
      <c r="D930" s="1018"/>
      <c r="E930" s="1018"/>
      <c r="F930" s="1016"/>
      <c r="G930" s="1514">
        <f>G923+G924+G925+G926+G927+G928+G929+G919+G920</f>
        <v>0</v>
      </c>
      <c r="H930" s="1514">
        <f t="shared" ref="H930:N930" si="311">H923+H924+H925+H926+H927+H928+H929+H919+H920</f>
        <v>0</v>
      </c>
      <c r="I930" s="1514">
        <f t="shared" si="311"/>
        <v>0</v>
      </c>
      <c r="J930" s="1514">
        <f t="shared" si="311"/>
        <v>0</v>
      </c>
      <c r="K930" s="1514">
        <f t="shared" si="311"/>
        <v>0</v>
      </c>
      <c r="L930" s="1514">
        <f t="shared" si="311"/>
        <v>0</v>
      </c>
      <c r="M930" s="1514">
        <f t="shared" si="311"/>
        <v>0</v>
      </c>
      <c r="N930" s="1514">
        <f t="shared" si="311"/>
        <v>0</v>
      </c>
      <c r="O930" s="1003"/>
      <c r="P930" s="1003"/>
      <c r="Q930" s="1003"/>
      <c r="R930" s="1003"/>
      <c r="S930" s="1005"/>
      <c r="T930" s="1003"/>
      <c r="U930" s="1003"/>
      <c r="V930" s="1003"/>
      <c r="W930" s="1003"/>
      <c r="X930" s="1003"/>
      <c r="Y930" s="1003"/>
      <c r="Z930" s="1003"/>
    </row>
    <row r="931" spans="1:26" s="1043" customFormat="1" ht="15.75" customHeight="1">
      <c r="A931" s="1003"/>
      <c r="B931" s="1005"/>
      <c r="C931" s="1005"/>
      <c r="D931" s="1005"/>
      <c r="E931" s="1005"/>
      <c r="F931" s="1003"/>
      <c r="G931" s="1413"/>
      <c r="H931" s="1413"/>
      <c r="I931" s="1413"/>
      <c r="J931" s="1413"/>
      <c r="K931" s="1413"/>
      <c r="L931" s="1413"/>
      <c r="M931" s="1413"/>
      <c r="N931" s="1413"/>
      <c r="O931" s="1003"/>
      <c r="P931" s="1003"/>
      <c r="Q931" s="1003"/>
      <c r="R931" s="1003"/>
      <c r="S931" s="1005"/>
      <c r="T931" s="1003"/>
      <c r="U931" s="1003"/>
      <c r="V931" s="1003"/>
      <c r="W931" s="1003"/>
      <c r="X931" s="1003"/>
      <c r="Y931" s="1003"/>
      <c r="Z931" s="1003"/>
    </row>
    <row r="932" spans="1:26" s="1043" customFormat="1" ht="15.75" customHeight="1">
      <c r="A932" s="1003"/>
      <c r="B932" s="1005"/>
      <c r="C932" s="1005"/>
      <c r="D932" s="1005"/>
      <c r="E932" s="1005"/>
      <c r="F932" s="1003"/>
      <c r="G932" s="1413"/>
      <c r="H932" s="1413"/>
      <c r="I932" s="1413"/>
      <c r="J932" s="1413"/>
      <c r="K932" s="1413"/>
      <c r="L932" s="1413"/>
      <c r="M932" s="1413"/>
      <c r="N932" s="1413"/>
      <c r="O932" s="1003"/>
      <c r="P932" s="1003"/>
      <c r="Q932" s="1003"/>
      <c r="R932" s="1003"/>
      <c r="S932" s="1005"/>
      <c r="T932" s="1003"/>
      <c r="U932" s="1003"/>
      <c r="V932" s="1003"/>
      <c r="W932" s="1003"/>
      <c r="X932" s="1003"/>
      <c r="Y932" s="1003"/>
      <c r="Z932" s="1003"/>
    </row>
    <row r="933" spans="1:26" ht="16.5" customHeight="1">
      <c r="A933" s="1"/>
      <c r="B933" s="46" t="s">
        <v>226</v>
      </c>
      <c r="C933" s="6"/>
      <c r="D933" s="6"/>
      <c r="E933" s="6"/>
      <c r="F933" s="1003"/>
      <c r="G933" s="1515">
        <v>0</v>
      </c>
      <c r="H933" s="1515">
        <v>0</v>
      </c>
      <c r="I933" s="1516">
        <f>SUM(G933:H933)</f>
        <v>0</v>
      </c>
      <c r="J933" s="1517">
        <v>0</v>
      </c>
      <c r="K933" s="1517">
        <v>0</v>
      </c>
      <c r="L933" s="1517">
        <v>0</v>
      </c>
      <c r="M933" s="1516">
        <f>K933+L933</f>
        <v>0</v>
      </c>
      <c r="N933" s="1517">
        <v>0</v>
      </c>
      <c r="O933" s="1"/>
      <c r="P933" s="1"/>
      <c r="Q933" s="1"/>
      <c r="R933" s="1"/>
      <c r="S933" s="46"/>
      <c r="T933" s="1"/>
      <c r="U933" s="1"/>
      <c r="V933" s="1"/>
      <c r="W933" s="1"/>
      <c r="X933" s="1"/>
      <c r="Y933" s="1"/>
      <c r="Z933" s="1"/>
    </row>
    <row r="934" spans="1:26" s="1043" customFormat="1" ht="15" customHeight="1">
      <c r="A934" s="1016"/>
      <c r="B934" s="1018" t="s">
        <v>572</v>
      </c>
      <c r="C934" s="1016"/>
      <c r="D934" s="1016"/>
      <c r="E934" s="1016"/>
      <c r="F934" s="1016"/>
      <c r="G934" s="1514">
        <f>G933</f>
        <v>0</v>
      </c>
      <c r="H934" s="1514">
        <f t="shared" ref="H934:N934" si="312">H933</f>
        <v>0</v>
      </c>
      <c r="I934" s="1514">
        <f t="shared" si="312"/>
        <v>0</v>
      </c>
      <c r="J934" s="1514">
        <f t="shared" si="312"/>
        <v>0</v>
      </c>
      <c r="K934" s="1514">
        <f t="shared" si="312"/>
        <v>0</v>
      </c>
      <c r="L934" s="1514">
        <f t="shared" si="312"/>
        <v>0</v>
      </c>
      <c r="M934" s="1514">
        <f t="shared" si="312"/>
        <v>0</v>
      </c>
      <c r="N934" s="1514">
        <f t="shared" si="312"/>
        <v>0</v>
      </c>
    </row>
    <row r="935" spans="1:26" ht="15" customHeight="1">
      <c r="A935" s="1"/>
      <c r="B935" s="1"/>
      <c r="C935" s="1"/>
      <c r="D935" s="1"/>
      <c r="E935" s="1"/>
      <c r="F935" s="1003"/>
      <c r="G935" s="1515"/>
      <c r="H935" s="1515"/>
      <c r="I935" s="1413"/>
      <c r="J935" s="1515"/>
      <c r="K935" s="1515"/>
      <c r="L935" s="1515"/>
      <c r="M935" s="1413"/>
      <c r="N935" s="1515"/>
      <c r="O935" s="1"/>
      <c r="P935" s="1"/>
      <c r="Q935" s="1"/>
      <c r="R935" s="1"/>
      <c r="S935" s="1"/>
      <c r="T935" s="1"/>
      <c r="U935" s="1"/>
      <c r="V935" s="1"/>
      <c r="W935" s="1"/>
      <c r="X935" s="1"/>
      <c r="Y935" s="1"/>
      <c r="Z935" s="1"/>
    </row>
    <row r="936" spans="1:26" ht="15" customHeight="1">
      <c r="A936" s="1"/>
      <c r="B936" s="1"/>
      <c r="C936" s="1"/>
      <c r="D936" s="1"/>
      <c r="E936" s="1"/>
      <c r="F936" s="1003"/>
      <c r="G936" s="1515"/>
      <c r="H936" s="1515"/>
      <c r="I936" s="1413"/>
      <c r="J936" s="1515"/>
      <c r="K936" s="1515"/>
      <c r="L936" s="1515"/>
      <c r="M936" s="1413"/>
      <c r="N936" s="1515"/>
      <c r="O936" s="1"/>
      <c r="P936" s="1"/>
      <c r="Q936" s="1"/>
      <c r="R936" s="1"/>
      <c r="S936" s="1"/>
      <c r="T936" s="1"/>
      <c r="U936" s="1"/>
      <c r="V936" s="1"/>
      <c r="W936" s="1"/>
      <c r="X936" s="1"/>
      <c r="Y936" s="1"/>
      <c r="Z936" s="1"/>
    </row>
    <row r="937" spans="1:26" ht="15" customHeight="1">
      <c r="A937" s="1"/>
      <c r="B937" s="1"/>
      <c r="C937" s="1"/>
      <c r="D937" s="1"/>
      <c r="E937" s="1"/>
      <c r="F937" s="1003"/>
      <c r="G937" s="1515"/>
      <c r="H937" s="1515"/>
      <c r="I937" s="1413"/>
      <c r="J937" s="1515"/>
      <c r="K937" s="1515"/>
      <c r="L937" s="1515"/>
      <c r="M937" s="1413"/>
      <c r="N937" s="1515"/>
      <c r="O937" s="1"/>
      <c r="P937" s="1"/>
      <c r="Q937" s="1"/>
      <c r="R937" s="1"/>
      <c r="S937" s="1"/>
      <c r="T937" s="1"/>
      <c r="U937" s="1"/>
      <c r="V937" s="1"/>
      <c r="W937" s="1"/>
      <c r="X937" s="1"/>
      <c r="Y937" s="1"/>
      <c r="Z937" s="1"/>
    </row>
    <row r="938" spans="1:26" ht="15.75" customHeight="1">
      <c r="A938" s="1"/>
      <c r="B938" s="1"/>
      <c r="C938" s="1"/>
      <c r="D938" s="1"/>
      <c r="E938" s="1"/>
      <c r="F938" s="1003"/>
      <c r="G938" s="1515"/>
      <c r="H938" s="1515"/>
      <c r="I938" s="1413"/>
      <c r="J938" s="1515"/>
      <c r="K938" s="1515"/>
      <c r="L938" s="1515"/>
      <c r="M938" s="1413"/>
      <c r="N938" s="1515"/>
      <c r="O938" s="1"/>
      <c r="P938" s="1"/>
      <c r="Q938" s="1"/>
      <c r="R938" s="1"/>
      <c r="S938" s="1"/>
      <c r="T938" s="1"/>
      <c r="U938" s="1"/>
      <c r="V938" s="1"/>
      <c r="W938" s="1"/>
      <c r="X938" s="1"/>
      <c r="Y938" s="1"/>
      <c r="Z938" s="1"/>
    </row>
    <row r="939" spans="1:26" s="1043" customFormat="1" ht="15.75" customHeight="1">
      <c r="A939" s="1003"/>
      <c r="B939" s="1069" t="s">
        <v>573</v>
      </c>
      <c r="C939" s="1003"/>
      <c r="D939" s="1003"/>
      <c r="E939" s="1003"/>
      <c r="F939" s="1003"/>
      <c r="G939" s="1413">
        <f>SUM(G915,G930,G934)</f>
        <v>0</v>
      </c>
      <c r="H939" s="1413">
        <f t="shared" ref="H939:N939" si="313">SUM(H915,H930,H934)</f>
        <v>0</v>
      </c>
      <c r="I939" s="1413">
        <f t="shared" si="313"/>
        <v>0</v>
      </c>
      <c r="J939" s="1413">
        <f t="shared" si="313"/>
        <v>0</v>
      </c>
      <c r="K939" s="1413">
        <f t="shared" si="313"/>
        <v>0</v>
      </c>
      <c r="L939" s="1413">
        <f t="shared" si="313"/>
        <v>0</v>
      </c>
      <c r="M939" s="1413">
        <f t="shared" si="313"/>
        <v>0</v>
      </c>
      <c r="N939" s="1413">
        <f t="shared" si="313"/>
        <v>0</v>
      </c>
      <c r="O939" s="1003"/>
      <c r="P939" s="1003"/>
      <c r="Q939" s="1003"/>
      <c r="R939" s="1003"/>
      <c r="S939" s="1003"/>
      <c r="T939" s="1003"/>
      <c r="U939" s="1003"/>
      <c r="V939" s="1003"/>
      <c r="W939" s="1003"/>
      <c r="X939" s="1003"/>
      <c r="Y939" s="1003"/>
      <c r="Z939" s="1003"/>
    </row>
    <row r="940" spans="1:26" ht="15.75" customHeight="1">
      <c r="A940" s="1"/>
      <c r="B940" s="1"/>
      <c r="C940" s="1"/>
      <c r="D940" s="1"/>
      <c r="E940" s="1"/>
      <c r="F940" s="1003"/>
      <c r="G940" s="1001"/>
      <c r="H940" s="1003"/>
      <c r="I940" s="1003"/>
      <c r="J940" s="1003"/>
      <c r="K940" s="1003"/>
      <c r="L940" s="1003"/>
      <c r="M940" s="1003"/>
      <c r="N940" s="1003"/>
      <c r="O940" s="1"/>
      <c r="P940" s="1"/>
      <c r="Q940" s="1"/>
      <c r="R940" s="1"/>
      <c r="S940" s="1"/>
      <c r="T940" s="1"/>
      <c r="U940" s="1"/>
      <c r="V940" s="1"/>
      <c r="W940" s="1"/>
      <c r="X940" s="1"/>
      <c r="Y940" s="1"/>
      <c r="Z940" s="1"/>
    </row>
    <row r="941" spans="1:26" ht="15.75" customHeight="1">
      <c r="A941" s="1"/>
      <c r="B941" s="6" t="s">
        <v>25</v>
      </c>
      <c r="C941" s="1"/>
      <c r="D941" s="1"/>
      <c r="E941" s="1"/>
      <c r="F941" s="1003"/>
      <c r="G941" s="1001"/>
      <c r="H941" s="1003"/>
      <c r="I941" s="1003"/>
      <c r="J941" s="1003"/>
      <c r="K941" s="1003"/>
      <c r="L941" s="1003"/>
      <c r="M941" s="1003"/>
      <c r="N941" s="1003"/>
      <c r="O941" s="1"/>
      <c r="P941" s="1"/>
      <c r="Q941" s="1"/>
      <c r="R941" s="1"/>
      <c r="S941" s="1"/>
      <c r="T941" s="1"/>
      <c r="U941" s="1"/>
      <c r="V941" s="1"/>
      <c r="W941" s="1"/>
      <c r="X941" s="1"/>
      <c r="Y941" s="1"/>
      <c r="Z941" s="1"/>
    </row>
    <row r="942" spans="1:26" ht="15.75" customHeight="1">
      <c r="A942" s="1"/>
      <c r="B942" s="6" t="s">
        <v>574</v>
      </c>
      <c r="C942" s="1"/>
      <c r="D942" s="1"/>
      <c r="E942" s="1"/>
      <c r="F942" s="1003"/>
      <c r="G942" s="1001"/>
      <c r="H942" s="1003"/>
      <c r="I942" s="1003"/>
      <c r="J942" s="1003"/>
      <c r="K942" s="1003"/>
      <c r="L942" s="1003"/>
      <c r="M942" s="1003"/>
      <c r="N942" s="1003"/>
      <c r="O942" s="1"/>
      <c r="P942" s="1"/>
      <c r="Q942" s="1"/>
      <c r="R942" s="1"/>
      <c r="S942" s="1"/>
      <c r="T942" s="1"/>
      <c r="U942" s="1"/>
      <c r="V942" s="1"/>
      <c r="W942" s="1"/>
      <c r="X942" s="1"/>
      <c r="Y942" s="1"/>
      <c r="Z942" s="1"/>
    </row>
    <row r="943" spans="1:26" ht="15.75" customHeight="1">
      <c r="A943" s="1"/>
      <c r="B943" s="911" t="s">
        <v>2703</v>
      </c>
      <c r="C943" s="1"/>
      <c r="D943" s="1"/>
      <c r="E943" s="1"/>
      <c r="F943" s="1003"/>
      <c r="G943" s="1001"/>
      <c r="H943" s="1003"/>
      <c r="I943" s="1003"/>
      <c r="J943" s="1003"/>
      <c r="K943" s="1003"/>
      <c r="L943" s="1003"/>
      <c r="M943" s="1003"/>
      <c r="N943" s="1003"/>
      <c r="O943" s="1"/>
      <c r="P943" s="1"/>
      <c r="Q943" s="1"/>
      <c r="R943" s="1"/>
      <c r="S943" s="1"/>
      <c r="T943" s="1"/>
      <c r="U943" s="1"/>
      <c r="V943" s="1"/>
      <c r="W943" s="1"/>
      <c r="X943" s="1"/>
      <c r="Y943" s="1"/>
      <c r="Z943" s="1"/>
    </row>
    <row r="944" spans="1:26" ht="15.75" customHeight="1">
      <c r="A944" s="1"/>
      <c r="B944" s="1" t="s">
        <v>575</v>
      </c>
      <c r="C944" s="1"/>
      <c r="D944" s="1"/>
      <c r="E944" s="1"/>
      <c r="F944" s="1003"/>
      <c r="G944" s="1001"/>
      <c r="H944" s="1003"/>
      <c r="I944" s="1003"/>
      <c r="J944" s="1003"/>
      <c r="K944" s="1003"/>
      <c r="L944" s="1003"/>
      <c r="M944" s="1003"/>
      <c r="N944" s="1003"/>
      <c r="O944" s="1"/>
      <c r="P944" s="1"/>
      <c r="Q944" s="1"/>
      <c r="R944" s="1"/>
      <c r="S944" s="1"/>
      <c r="T944" s="1"/>
      <c r="U944" s="1"/>
      <c r="V944" s="1"/>
      <c r="W944" s="1"/>
      <c r="X944" s="1"/>
      <c r="Y944" s="1"/>
      <c r="Z944" s="1"/>
    </row>
    <row r="945" spans="1:26" ht="15.75" customHeight="1">
      <c r="A945" s="1"/>
      <c r="B945" s="1"/>
      <c r="C945" s="1"/>
      <c r="D945" s="1"/>
      <c r="E945" s="1"/>
      <c r="F945" s="1003"/>
      <c r="G945" s="1001"/>
      <c r="H945" s="1003"/>
      <c r="I945" s="1003"/>
      <c r="J945" s="1003"/>
      <c r="K945" s="1003"/>
      <c r="L945" s="1003"/>
      <c r="M945" s="1003"/>
      <c r="N945" s="1003"/>
      <c r="O945" s="1"/>
      <c r="P945" s="1"/>
      <c r="Q945" s="1"/>
      <c r="R945" s="1"/>
      <c r="S945" s="1"/>
      <c r="T945" s="1"/>
      <c r="U945" s="1"/>
      <c r="V945" s="1"/>
      <c r="W945" s="1"/>
      <c r="X945" s="1"/>
      <c r="Y945" s="1"/>
      <c r="Z945" s="1"/>
    </row>
    <row r="946" spans="1:26" ht="30" customHeight="1">
      <c r="A946" s="1"/>
      <c r="B946" s="865" t="s">
        <v>2684</v>
      </c>
      <c r="C946" s="912" t="s">
        <v>2704</v>
      </c>
      <c r="D946" s="868" t="s">
        <v>577</v>
      </c>
      <c r="E946" s="869">
        <v>44742</v>
      </c>
      <c r="F946" s="1041"/>
      <c r="G946" s="1041">
        <v>44377</v>
      </c>
      <c r="H946" s="1071" t="s">
        <v>2691</v>
      </c>
      <c r="I946" s="1003"/>
      <c r="J946" s="1003"/>
      <c r="K946" s="1003"/>
      <c r="L946" s="1003"/>
      <c r="M946" s="1003"/>
      <c r="N946" s="1003"/>
      <c r="O946" s="1"/>
      <c r="P946" s="1"/>
      <c r="Q946" s="1"/>
      <c r="R946" s="1"/>
      <c r="S946" s="1"/>
      <c r="T946" s="1"/>
      <c r="U946" s="1"/>
      <c r="V946" s="1"/>
      <c r="W946" s="1"/>
      <c r="X946" s="1"/>
      <c r="Y946" s="1"/>
      <c r="Z946" s="1"/>
    </row>
    <row r="947" spans="1:26" ht="15.75" customHeight="1">
      <c r="A947" s="1"/>
      <c r="B947" s="74"/>
      <c r="C947" s="28"/>
      <c r="D947" s="74"/>
      <c r="E947" s="75" t="s">
        <v>142</v>
      </c>
      <c r="F947" s="1042"/>
      <c r="G947" s="1042" t="s">
        <v>142</v>
      </c>
      <c r="H947" s="1070"/>
      <c r="I947" s="1003"/>
      <c r="J947" s="1003"/>
      <c r="K947" s="1003"/>
      <c r="L947" s="1003"/>
      <c r="M947" s="1003"/>
      <c r="N947" s="1003"/>
      <c r="O947" s="1"/>
      <c r="P947" s="1"/>
      <c r="Q947" s="1"/>
      <c r="R947" s="1"/>
      <c r="S947" s="1"/>
      <c r="T947" s="1"/>
      <c r="U947" s="1"/>
      <c r="V947" s="1"/>
      <c r="W947" s="1"/>
      <c r="X947" s="1"/>
      <c r="Y947" s="1"/>
      <c r="Z947" s="1"/>
    </row>
    <row r="948" spans="1:26" ht="15.75" customHeight="1">
      <c r="A948" s="1"/>
      <c r="B948" s="996"/>
      <c r="C948" s="997"/>
      <c r="D948" s="996"/>
      <c r="E948" s="996"/>
      <c r="F948" s="998"/>
      <c r="G948" s="998"/>
      <c r="H948" s="999"/>
      <c r="I948" s="1003"/>
      <c r="J948" s="1003"/>
      <c r="K948" s="1003"/>
      <c r="L948" s="1003"/>
      <c r="M948" s="1003"/>
      <c r="N948" s="1003"/>
      <c r="O948" s="1"/>
      <c r="P948" s="1"/>
      <c r="Q948" s="1"/>
      <c r="R948" s="1"/>
      <c r="S948" s="1"/>
      <c r="T948" s="1"/>
      <c r="U948" s="1"/>
      <c r="V948" s="1"/>
      <c r="W948" s="1"/>
      <c r="X948" s="1"/>
      <c r="Y948" s="1"/>
      <c r="Z948" s="1"/>
    </row>
    <row r="949" spans="1:26" s="1896" customFormat="1" ht="15.75" customHeight="1">
      <c r="A949" s="1"/>
      <c r="B949" s="996"/>
      <c r="C949" s="2165"/>
      <c r="D949" s="996"/>
      <c r="E949" s="996"/>
      <c r="F949" s="998"/>
      <c r="G949" s="998"/>
      <c r="H949" s="999"/>
      <c r="I949" s="1003"/>
      <c r="J949" s="1003"/>
      <c r="K949" s="1003"/>
      <c r="L949" s="1003"/>
      <c r="M949" s="1003"/>
      <c r="N949" s="1003"/>
      <c r="O949" s="1"/>
      <c r="P949" s="1"/>
      <c r="Q949" s="1"/>
      <c r="R949" s="1"/>
      <c r="S949" s="1"/>
      <c r="T949" s="1"/>
      <c r="U949" s="1"/>
      <c r="V949" s="1"/>
      <c r="W949" s="1"/>
      <c r="X949" s="1"/>
      <c r="Y949" s="1"/>
      <c r="Z949" s="1"/>
    </row>
    <row r="950" spans="1:26" s="1896" customFormat="1" ht="15.75" customHeight="1">
      <c r="A950" s="1"/>
      <c r="B950" s="996"/>
      <c r="C950" s="2165"/>
      <c r="D950" s="996"/>
      <c r="E950" s="996"/>
      <c r="F950" s="998"/>
      <c r="G950" s="998"/>
      <c r="H950" s="999"/>
      <c r="I950" s="1003"/>
      <c r="J950" s="1003"/>
      <c r="K950" s="1003"/>
      <c r="L950" s="1003"/>
      <c r="M950" s="1003"/>
      <c r="N950" s="1003"/>
      <c r="O950" s="1"/>
      <c r="P950" s="1"/>
      <c r="Q950" s="1"/>
      <c r="R950" s="1"/>
      <c r="S950" s="1"/>
      <c r="T950" s="1"/>
      <c r="U950" s="1"/>
      <c r="V950" s="1"/>
      <c r="W950" s="1"/>
      <c r="X950" s="1"/>
      <c r="Y950" s="1"/>
      <c r="Z950" s="1"/>
    </row>
    <row r="951" spans="1:26" s="1896" customFormat="1" ht="15.75" customHeight="1">
      <c r="A951" s="1"/>
      <c r="B951" s="996"/>
      <c r="C951" s="2165"/>
      <c r="D951" s="996"/>
      <c r="E951" s="996"/>
      <c r="F951" s="998"/>
      <c r="G951" s="998"/>
      <c r="H951" s="999"/>
      <c r="I951" s="1003"/>
      <c r="J951" s="1003"/>
      <c r="K951" s="1003"/>
      <c r="L951" s="1003"/>
      <c r="M951" s="1003"/>
      <c r="N951" s="1003"/>
      <c r="O951" s="1"/>
      <c r="P951" s="1"/>
      <c r="Q951" s="1"/>
      <c r="R951" s="1"/>
      <c r="S951" s="1"/>
      <c r="T951" s="1"/>
      <c r="U951" s="1"/>
      <c r="V951" s="1"/>
      <c r="W951" s="1"/>
      <c r="X951" s="1"/>
      <c r="Y951" s="1"/>
      <c r="Z951" s="1"/>
    </row>
    <row r="952" spans="1:26" s="1896" customFormat="1" ht="15.75" customHeight="1">
      <c r="A952" s="1"/>
      <c r="B952" s="996"/>
      <c r="C952" s="2165"/>
      <c r="D952" s="996"/>
      <c r="E952" s="996"/>
      <c r="F952" s="998"/>
      <c r="G952" s="998"/>
      <c r="H952" s="999"/>
      <c r="I952" s="1003"/>
      <c r="J952" s="1003"/>
      <c r="K952" s="1003"/>
      <c r="L952" s="1003"/>
      <c r="M952" s="1003"/>
      <c r="N952" s="1003"/>
      <c r="O952" s="1"/>
      <c r="P952" s="1"/>
      <c r="Q952" s="1"/>
      <c r="R952" s="1"/>
      <c r="S952" s="1"/>
      <c r="T952" s="1"/>
      <c r="U952" s="1"/>
      <c r="V952" s="1"/>
      <c r="W952" s="1"/>
      <c r="X952" s="1"/>
      <c r="Y952" s="1"/>
      <c r="Z952" s="1"/>
    </row>
    <row r="953" spans="1:26" s="1896" customFormat="1" ht="15.75" customHeight="1">
      <c r="A953" s="1"/>
      <c r="B953" s="996"/>
      <c r="C953" s="2165"/>
      <c r="D953" s="996"/>
      <c r="E953" s="996"/>
      <c r="F953" s="998"/>
      <c r="G953" s="998"/>
      <c r="H953" s="999"/>
      <c r="I953" s="1003"/>
      <c r="J953" s="1003"/>
      <c r="K953" s="1003"/>
      <c r="L953" s="1003"/>
      <c r="M953" s="1003"/>
      <c r="N953" s="1003"/>
      <c r="O953" s="1"/>
      <c r="P953" s="1"/>
      <c r="Q953" s="1"/>
      <c r="R953" s="1"/>
      <c r="S953" s="1"/>
      <c r="T953" s="1"/>
      <c r="U953" s="1"/>
      <c r="V953" s="1"/>
      <c r="W953" s="1"/>
      <c r="X953" s="1"/>
      <c r="Y953" s="1"/>
      <c r="Z953" s="1"/>
    </row>
    <row r="954" spans="1:26" s="1896" customFormat="1" ht="15.75" customHeight="1">
      <c r="A954" s="1"/>
      <c r="B954" s="996"/>
      <c r="C954" s="2165"/>
      <c r="D954" s="996"/>
      <c r="E954" s="996"/>
      <c r="F954" s="998"/>
      <c r="G954" s="998"/>
      <c r="H954" s="999"/>
      <c r="I954" s="1003"/>
      <c r="J954" s="1003"/>
      <c r="K954" s="1003"/>
      <c r="L954" s="1003"/>
      <c r="M954" s="1003"/>
      <c r="N954" s="1003"/>
      <c r="O954" s="1"/>
      <c r="P954" s="1"/>
      <c r="Q954" s="1"/>
      <c r="R954" s="1"/>
      <c r="S954" s="1"/>
      <c r="T954" s="1"/>
      <c r="U954" s="1"/>
      <c r="V954" s="1"/>
      <c r="W954" s="1"/>
      <c r="X954" s="1"/>
      <c r="Y954" s="1"/>
      <c r="Z954" s="1"/>
    </row>
    <row r="955" spans="1:26" s="1896" customFormat="1" ht="15.75" customHeight="1">
      <c r="A955" s="1"/>
      <c r="B955" s="996"/>
      <c r="C955" s="2165"/>
      <c r="D955" s="996"/>
      <c r="E955" s="996"/>
      <c r="F955" s="998"/>
      <c r="G955" s="998"/>
      <c r="H955" s="999"/>
      <c r="I955" s="1003"/>
      <c r="J955" s="1003"/>
      <c r="K955" s="1003"/>
      <c r="L955" s="1003"/>
      <c r="M955" s="1003"/>
      <c r="N955" s="1003"/>
      <c r="O955" s="1"/>
      <c r="P955" s="1"/>
      <c r="Q955" s="1"/>
      <c r="R955" s="1"/>
      <c r="S955" s="1"/>
      <c r="T955" s="1"/>
      <c r="U955" s="1"/>
      <c r="V955" s="1"/>
      <c r="W955" s="1"/>
      <c r="X955" s="1"/>
      <c r="Y955" s="1"/>
      <c r="Z955" s="1"/>
    </row>
    <row r="956" spans="1:26" s="1896" customFormat="1" ht="15.75" customHeight="1">
      <c r="A956" s="1"/>
      <c r="B956" s="996"/>
      <c r="C956" s="2165"/>
      <c r="D956" s="996"/>
      <c r="E956" s="996"/>
      <c r="F956" s="998"/>
      <c r="G956" s="998"/>
      <c r="H956" s="999"/>
      <c r="I956" s="1003"/>
      <c r="J956" s="1003"/>
      <c r="K956" s="1003"/>
      <c r="L956" s="1003"/>
      <c r="M956" s="1003"/>
      <c r="N956" s="1003"/>
      <c r="O956" s="1"/>
      <c r="P956" s="1"/>
      <c r="Q956" s="1"/>
      <c r="R956" s="1"/>
      <c r="S956" s="1"/>
      <c r="T956" s="1"/>
      <c r="U956" s="1"/>
      <c r="V956" s="1"/>
      <c r="W956" s="1"/>
      <c r="X956" s="1"/>
      <c r="Y956" s="1"/>
      <c r="Z956" s="1"/>
    </row>
    <row r="957" spans="1:26" s="1896" customFormat="1" ht="15.75" customHeight="1">
      <c r="A957" s="1"/>
      <c r="B957" s="996"/>
      <c r="C957" s="2165"/>
      <c r="D957" s="996"/>
      <c r="E957" s="996"/>
      <c r="F957" s="998"/>
      <c r="G957" s="998"/>
      <c r="H957" s="999"/>
      <c r="I957" s="1003"/>
      <c r="J957" s="1003"/>
      <c r="K957" s="1003"/>
      <c r="L957" s="1003"/>
      <c r="M957" s="1003"/>
      <c r="N957" s="1003"/>
      <c r="O957" s="1"/>
      <c r="P957" s="1"/>
      <c r="Q957" s="1"/>
      <c r="R957" s="1"/>
      <c r="S957" s="1"/>
      <c r="T957" s="1"/>
      <c r="U957" s="1"/>
      <c r="V957" s="1"/>
      <c r="W957" s="1"/>
      <c r="X957" s="1"/>
      <c r="Y957" s="1"/>
      <c r="Z957" s="1"/>
    </row>
    <row r="958" spans="1:26" s="1896" customFormat="1" ht="15.75" customHeight="1">
      <c r="A958" s="1"/>
      <c r="B958" s="996"/>
      <c r="C958" s="2165"/>
      <c r="D958" s="996"/>
      <c r="E958" s="996"/>
      <c r="F958" s="998"/>
      <c r="G958" s="998"/>
      <c r="H958" s="999"/>
      <c r="I958" s="1003"/>
      <c r="J958" s="1003"/>
      <c r="K958" s="1003"/>
      <c r="L958" s="1003"/>
      <c r="M958" s="1003"/>
      <c r="N958" s="1003"/>
      <c r="O958" s="1"/>
      <c r="P958" s="1"/>
      <c r="Q958" s="1"/>
      <c r="R958" s="1"/>
      <c r="S958" s="1"/>
      <c r="T958" s="1"/>
      <c r="U958" s="1"/>
      <c r="V958" s="1"/>
      <c r="W958" s="1"/>
      <c r="X958" s="1"/>
      <c r="Y958" s="1"/>
      <c r="Z958" s="1"/>
    </row>
    <row r="959" spans="1:26" s="1896" customFormat="1" ht="15.75" customHeight="1">
      <c r="A959" s="1"/>
      <c r="B959" s="996"/>
      <c r="C959" s="2165"/>
      <c r="D959" s="996"/>
      <c r="E959" s="996"/>
      <c r="F959" s="998"/>
      <c r="G959" s="998"/>
      <c r="H959" s="999"/>
      <c r="I959" s="1003"/>
      <c r="J959" s="1003"/>
      <c r="K959" s="1003"/>
      <c r="L959" s="1003"/>
      <c r="M959" s="1003"/>
      <c r="N959" s="1003"/>
      <c r="O959" s="1"/>
      <c r="P959" s="1"/>
      <c r="Q959" s="1"/>
      <c r="R959" s="1"/>
      <c r="S959" s="1"/>
      <c r="T959" s="1"/>
      <c r="U959" s="1"/>
      <c r="V959" s="1"/>
      <c r="W959" s="1"/>
      <c r="X959" s="1"/>
      <c r="Y959" s="1"/>
      <c r="Z959" s="1"/>
    </row>
    <row r="960" spans="1:26" s="1896" customFormat="1" ht="15.75" customHeight="1">
      <c r="A960" s="1"/>
      <c r="B960" s="996"/>
      <c r="C960" s="2165"/>
      <c r="D960" s="996"/>
      <c r="E960" s="996"/>
      <c r="F960" s="998"/>
      <c r="G960" s="998"/>
      <c r="H960" s="999"/>
      <c r="I960" s="1003"/>
      <c r="J960" s="1003"/>
      <c r="K960" s="1003"/>
      <c r="L960" s="1003"/>
      <c r="M960" s="1003"/>
      <c r="N960" s="1003"/>
      <c r="O960" s="1"/>
      <c r="P960" s="1"/>
      <c r="Q960" s="1"/>
      <c r="R960" s="1"/>
      <c r="S960" s="1"/>
      <c r="T960" s="1"/>
      <c r="U960" s="1"/>
      <c r="V960" s="1"/>
      <c r="W960" s="1"/>
      <c r="X960" s="1"/>
      <c r="Y960" s="1"/>
      <c r="Z960" s="1"/>
    </row>
    <row r="961" spans="1:26" s="1896" customFormat="1" ht="15.75" customHeight="1">
      <c r="A961" s="1"/>
      <c r="B961" s="996"/>
      <c r="C961" s="2165"/>
      <c r="D961" s="996"/>
      <c r="E961" s="996"/>
      <c r="F961" s="998"/>
      <c r="G961" s="998"/>
      <c r="H961" s="999"/>
      <c r="I961" s="1003"/>
      <c r="J961" s="1003"/>
      <c r="K961" s="1003"/>
      <c r="L961" s="1003"/>
      <c r="M961" s="1003"/>
      <c r="N961" s="1003"/>
      <c r="O961" s="1"/>
      <c r="P961" s="1"/>
      <c r="Q961" s="1"/>
      <c r="R961" s="1"/>
      <c r="S961" s="1"/>
      <c r="T961" s="1"/>
      <c r="U961" s="1"/>
      <c r="V961" s="1"/>
      <c r="W961" s="1"/>
      <c r="X961" s="1"/>
      <c r="Y961" s="1"/>
      <c r="Z961" s="1"/>
    </row>
    <row r="962" spans="1:26" s="1896" customFormat="1" ht="15.75" customHeight="1">
      <c r="A962" s="1"/>
      <c r="B962" s="996"/>
      <c r="C962" s="2165"/>
      <c r="D962" s="996"/>
      <c r="E962" s="996"/>
      <c r="F962" s="998"/>
      <c r="G962" s="998"/>
      <c r="H962" s="999"/>
      <c r="I962" s="1003"/>
      <c r="J962" s="1003"/>
      <c r="K962" s="1003"/>
      <c r="L962" s="1003"/>
      <c r="M962" s="1003"/>
      <c r="N962" s="1003"/>
      <c r="O962" s="1"/>
      <c r="P962" s="1"/>
      <c r="Q962" s="1"/>
      <c r="R962" s="1"/>
      <c r="S962" s="1"/>
      <c r="T962" s="1"/>
      <c r="U962" s="1"/>
      <c r="V962" s="1"/>
      <c r="W962" s="1"/>
      <c r="X962" s="1"/>
      <c r="Y962" s="1"/>
      <c r="Z962" s="1"/>
    </row>
    <row r="963" spans="1:26" s="1896" customFormat="1" ht="15.75" customHeight="1">
      <c r="A963" s="1"/>
      <c r="B963" s="996"/>
      <c r="C963" s="2165"/>
      <c r="D963" s="996"/>
      <c r="E963" s="996"/>
      <c r="F963" s="998"/>
      <c r="G963" s="998"/>
      <c r="H963" s="999"/>
      <c r="I963" s="1003"/>
      <c r="J963" s="1003"/>
      <c r="K963" s="1003"/>
      <c r="L963" s="1003"/>
      <c r="M963" s="1003"/>
      <c r="N963" s="1003"/>
      <c r="O963" s="1"/>
      <c r="P963" s="1"/>
      <c r="Q963" s="1"/>
      <c r="R963" s="1"/>
      <c r="S963" s="1"/>
      <c r="T963" s="1"/>
      <c r="U963" s="1"/>
      <c r="V963" s="1"/>
      <c r="W963" s="1"/>
      <c r="X963" s="1"/>
      <c r="Y963" s="1"/>
      <c r="Z963" s="1"/>
    </row>
    <row r="964" spans="1:26" s="1896" customFormat="1" ht="15.75" customHeight="1">
      <c r="A964" s="1"/>
      <c r="B964" s="996"/>
      <c r="C964" s="2165"/>
      <c r="D964" s="996"/>
      <c r="E964" s="996"/>
      <c r="F964" s="998"/>
      <c r="G964" s="998"/>
      <c r="H964" s="999"/>
      <c r="I964" s="1003"/>
      <c r="J964" s="1003"/>
      <c r="K964" s="1003"/>
      <c r="L964" s="1003"/>
      <c r="M964" s="1003"/>
      <c r="N964" s="1003"/>
      <c r="O964" s="1"/>
      <c r="P964" s="1"/>
      <c r="Q964" s="1"/>
      <c r="R964" s="1"/>
      <c r="S964" s="1"/>
      <c r="T964" s="1"/>
      <c r="U964" s="1"/>
      <c r="V964" s="1"/>
      <c r="W964" s="1"/>
      <c r="X964" s="1"/>
      <c r="Y964" s="1"/>
      <c r="Z964" s="1"/>
    </row>
    <row r="965" spans="1:26" ht="15.75" customHeight="1">
      <c r="A965" s="1"/>
      <c r="B965" s="996"/>
      <c r="C965" s="997"/>
      <c r="D965" s="996"/>
      <c r="E965" s="996"/>
      <c r="F965" s="998"/>
      <c r="G965" s="998"/>
      <c r="H965" s="999"/>
      <c r="I965" s="1003"/>
      <c r="J965" s="1003"/>
      <c r="K965" s="1003"/>
      <c r="L965" s="1003"/>
      <c r="M965" s="1003"/>
      <c r="N965" s="1003"/>
      <c r="O965" s="1"/>
      <c r="P965" s="1"/>
      <c r="Q965" s="1"/>
      <c r="R965" s="1"/>
      <c r="S965" s="1"/>
      <c r="T965" s="1"/>
      <c r="U965" s="1"/>
      <c r="V965" s="1"/>
      <c r="W965" s="1"/>
      <c r="X965" s="1"/>
      <c r="Y965" s="1"/>
      <c r="Z965" s="1"/>
    </row>
    <row r="966" spans="1:26" ht="15.75" customHeight="1">
      <c r="A966" s="1"/>
      <c r="B966" s="996"/>
      <c r="C966" s="997"/>
      <c r="D966" s="996"/>
      <c r="E966" s="996"/>
      <c r="F966" s="998"/>
      <c r="G966" s="998"/>
      <c r="H966" s="999"/>
      <c r="I966" s="1003"/>
      <c r="J966" s="1003"/>
      <c r="K966" s="1003"/>
      <c r="L966" s="1003"/>
      <c r="M966" s="1003"/>
      <c r="N966" s="1003"/>
      <c r="O966" s="1"/>
      <c r="P966" s="1"/>
      <c r="Q966" s="1"/>
      <c r="R966" s="1"/>
      <c r="S966" s="1"/>
      <c r="T966" s="1"/>
      <c r="U966" s="1"/>
      <c r="V966" s="1"/>
      <c r="W966" s="1"/>
      <c r="X966" s="1"/>
      <c r="Y966" s="1"/>
      <c r="Z966" s="1"/>
    </row>
    <row r="967" spans="1:26" ht="15.75" customHeight="1">
      <c r="A967" s="1"/>
      <c r="B967" s="996"/>
      <c r="C967" s="997"/>
      <c r="D967" s="996"/>
      <c r="E967" s="996"/>
      <c r="F967" s="998"/>
      <c r="G967" s="998"/>
      <c r="H967" s="999"/>
      <c r="I967" s="1003"/>
      <c r="J967" s="1003"/>
      <c r="K967" s="1003"/>
      <c r="L967" s="1003"/>
      <c r="M967" s="1003"/>
      <c r="N967" s="1003"/>
      <c r="O967" s="1"/>
      <c r="P967" s="1"/>
      <c r="Q967" s="1"/>
      <c r="R967" s="1"/>
      <c r="S967" s="1"/>
      <c r="T967" s="1"/>
      <c r="U967" s="1"/>
      <c r="V967" s="1"/>
      <c r="W967" s="1"/>
      <c r="X967" s="1"/>
      <c r="Y967" s="1"/>
      <c r="Z967" s="1"/>
    </row>
    <row r="968" spans="1:26" ht="15.75" customHeight="1">
      <c r="A968" s="1"/>
      <c r="B968" s="996"/>
      <c r="C968" s="997"/>
      <c r="D968" s="996"/>
      <c r="E968" s="996"/>
      <c r="F968" s="998"/>
      <c r="G968" s="998"/>
      <c r="H968" s="999"/>
      <c r="I968" s="1003"/>
      <c r="J968" s="1003"/>
      <c r="K968" s="1003"/>
      <c r="L968" s="1003"/>
      <c r="M968" s="1003"/>
      <c r="N968" s="1003"/>
      <c r="O968" s="1"/>
      <c r="P968" s="1"/>
      <c r="Q968" s="1"/>
      <c r="R968" s="1"/>
      <c r="S968" s="1"/>
      <c r="T968" s="1"/>
      <c r="U968" s="1"/>
      <c r="V968" s="1"/>
      <c r="W968" s="1"/>
      <c r="X968" s="1"/>
      <c r="Y968" s="1"/>
      <c r="Z968" s="1"/>
    </row>
    <row r="969" spans="1:26" ht="15.75" customHeight="1">
      <c r="A969" s="1"/>
      <c r="B969" s="996"/>
      <c r="C969" s="997"/>
      <c r="D969" s="996"/>
      <c r="E969" s="996"/>
      <c r="F969" s="998"/>
      <c r="G969" s="998"/>
      <c r="H969" s="999"/>
      <c r="I969" s="1003"/>
      <c r="J969" s="1003"/>
      <c r="K969" s="1003"/>
      <c r="L969" s="1003"/>
      <c r="M969" s="1003"/>
      <c r="N969" s="1003"/>
      <c r="O969" s="1"/>
      <c r="P969" s="1"/>
      <c r="Q969" s="1"/>
      <c r="R969" s="1"/>
      <c r="S969" s="1"/>
      <c r="T969" s="1"/>
      <c r="U969" s="1"/>
      <c r="V969" s="1"/>
      <c r="W969" s="1"/>
      <c r="X969" s="1"/>
      <c r="Y969" s="1"/>
      <c r="Z969" s="1"/>
    </row>
    <row r="970" spans="1:26" ht="15.75" customHeight="1">
      <c r="A970" s="1"/>
      <c r="B970" s="996"/>
      <c r="C970" s="997"/>
      <c r="D970" s="996"/>
      <c r="E970" s="996"/>
      <c r="F970" s="998"/>
      <c r="G970" s="998"/>
      <c r="H970" s="999"/>
      <c r="I970" s="1003"/>
      <c r="J970" s="1003"/>
      <c r="K970" s="1003"/>
      <c r="L970" s="1003"/>
      <c r="M970" s="1003"/>
      <c r="N970" s="1003"/>
      <c r="O970" s="1"/>
      <c r="P970" s="1"/>
      <c r="Q970" s="1"/>
      <c r="R970" s="1"/>
      <c r="S970" s="1"/>
      <c r="T970" s="1"/>
      <c r="U970" s="1"/>
      <c r="V970" s="1"/>
      <c r="W970" s="1"/>
      <c r="X970" s="1"/>
      <c r="Y970" s="1"/>
      <c r="Z970" s="1"/>
    </row>
    <row r="971" spans="1:26" ht="15.75" customHeight="1">
      <c r="A971" s="1"/>
      <c r="B971" s="996"/>
      <c r="C971" s="997"/>
      <c r="D971" s="996"/>
      <c r="E971" s="996"/>
      <c r="F971" s="998"/>
      <c r="G971" s="998"/>
      <c r="H971" s="999"/>
      <c r="I971" s="1003"/>
      <c r="J971" s="1003"/>
      <c r="K971" s="1003"/>
      <c r="L971" s="1003"/>
      <c r="M971" s="1003"/>
      <c r="N971" s="1003"/>
      <c r="O971" s="1"/>
      <c r="P971" s="1"/>
      <c r="Q971" s="1"/>
      <c r="R971" s="1"/>
      <c r="S971" s="1"/>
      <c r="T971" s="1"/>
      <c r="U971" s="1"/>
      <c r="V971" s="1"/>
      <c r="W971" s="1"/>
      <c r="X971" s="1"/>
      <c r="Y971" s="1"/>
      <c r="Z971" s="1"/>
    </row>
    <row r="972" spans="1:26" ht="15.75" customHeight="1">
      <c r="A972" s="1"/>
      <c r="B972" s="72"/>
      <c r="C972" s="1"/>
      <c r="D972" s="1"/>
      <c r="E972" s="1"/>
      <c r="F972" s="1003"/>
      <c r="G972" s="1001"/>
      <c r="H972" s="1003"/>
      <c r="I972" s="1003"/>
      <c r="J972" s="1003"/>
      <c r="K972" s="1003"/>
      <c r="L972" s="1003"/>
      <c r="M972" s="1003"/>
      <c r="N972" s="1003"/>
      <c r="O972" s="1"/>
      <c r="P972" s="1"/>
      <c r="Q972" s="1"/>
      <c r="R972" s="1"/>
      <c r="S972" s="1"/>
      <c r="T972" s="1"/>
      <c r="U972" s="1"/>
      <c r="V972" s="1"/>
      <c r="W972" s="1"/>
      <c r="X972" s="1"/>
      <c r="Y972" s="1"/>
      <c r="Z972" s="1"/>
    </row>
    <row r="973" spans="1:26" ht="15.75" customHeight="1">
      <c r="A973" s="1"/>
      <c r="B973" s="1" t="s">
        <v>578</v>
      </c>
      <c r="C973" s="1"/>
      <c r="D973" s="1"/>
      <c r="E973" s="1"/>
      <c r="F973" s="1003"/>
      <c r="G973" s="1001"/>
      <c r="H973" s="1003"/>
      <c r="I973" s="1003"/>
      <c r="J973" s="1003"/>
      <c r="K973" s="1003"/>
      <c r="L973" s="1003"/>
      <c r="M973" s="1003"/>
      <c r="N973" s="1003"/>
      <c r="O973" s="1"/>
      <c r="P973" s="1"/>
      <c r="Q973" s="1"/>
      <c r="R973" s="1"/>
      <c r="S973" s="1"/>
      <c r="T973" s="1"/>
      <c r="U973" s="1"/>
      <c r="V973" s="1"/>
      <c r="W973" s="1"/>
      <c r="X973" s="1"/>
      <c r="Y973" s="1"/>
      <c r="Z973" s="1"/>
    </row>
    <row r="974" spans="1:26" ht="15.75" customHeight="1">
      <c r="A974" s="1"/>
      <c r="B974" s="1" t="s">
        <v>579</v>
      </c>
      <c r="C974" s="1"/>
      <c r="D974" s="1"/>
      <c r="E974" s="1"/>
      <c r="F974" s="1003"/>
      <c r="G974" s="1001"/>
      <c r="H974" s="1003"/>
      <c r="I974" s="1003"/>
      <c r="J974" s="1003"/>
      <c r="K974" s="1003"/>
      <c r="L974" s="1003"/>
      <c r="M974" s="1003"/>
      <c r="N974" s="1003"/>
      <c r="O974" s="1"/>
      <c r="P974" s="1"/>
      <c r="Q974" s="1"/>
      <c r="R974" s="1"/>
      <c r="S974" s="1"/>
      <c r="T974" s="1"/>
      <c r="U974" s="1"/>
      <c r="V974" s="1"/>
      <c r="W974" s="1"/>
      <c r="X974" s="1"/>
      <c r="Y974" s="1"/>
      <c r="Z974" s="1"/>
    </row>
    <row r="975" spans="1:26" ht="15.75" customHeight="1">
      <c r="A975" s="1"/>
      <c r="B975" s="1"/>
      <c r="C975" s="1"/>
      <c r="D975" s="1"/>
      <c r="E975" s="1"/>
      <c r="F975" s="1003"/>
      <c r="G975" s="1001"/>
      <c r="H975" s="1003"/>
      <c r="I975" s="1003"/>
      <c r="J975" s="1003"/>
      <c r="K975" s="1003"/>
      <c r="L975" s="1003"/>
      <c r="M975" s="1003"/>
      <c r="N975" s="1003"/>
      <c r="O975" s="1"/>
      <c r="P975" s="1"/>
      <c r="Q975" s="1"/>
      <c r="R975" s="1"/>
      <c r="S975" s="1"/>
      <c r="T975" s="1"/>
      <c r="U975" s="1"/>
      <c r="V975" s="1"/>
      <c r="W975" s="1"/>
      <c r="X975" s="1"/>
      <c r="Y975" s="1"/>
      <c r="Z975" s="1"/>
    </row>
    <row r="976" spans="1:26" ht="15.75" customHeight="1">
      <c r="A976" s="1"/>
      <c r="B976" s="6" t="s">
        <v>580</v>
      </c>
      <c r="C976" s="1"/>
      <c r="D976" s="1"/>
      <c r="E976" s="1"/>
      <c r="F976" s="1003"/>
      <c r="G976" s="1001"/>
      <c r="H976" s="1003"/>
      <c r="I976" s="1003"/>
      <c r="J976" s="1003"/>
      <c r="K976" s="1003"/>
      <c r="L976" s="1003"/>
      <c r="M976" s="1003"/>
      <c r="N976" s="1003"/>
      <c r="O976" s="1"/>
      <c r="P976" s="1"/>
      <c r="Q976" s="1"/>
      <c r="R976" s="1"/>
      <c r="S976" s="1"/>
      <c r="T976" s="1"/>
      <c r="U976" s="1"/>
      <c r="V976" s="1"/>
      <c r="W976" s="1"/>
      <c r="X976" s="1"/>
      <c r="Y976" s="1"/>
      <c r="Z976" s="1"/>
    </row>
    <row r="977" spans="1:26" ht="15.75" customHeight="1">
      <c r="A977" s="1"/>
      <c r="B977" s="1" t="s">
        <v>581</v>
      </c>
      <c r="C977" s="1"/>
      <c r="D977" s="1"/>
      <c r="E977" s="1"/>
      <c r="F977" s="1003"/>
      <c r="G977" s="1001"/>
      <c r="H977" s="1003"/>
      <c r="I977" s="1003"/>
      <c r="J977" s="1003"/>
      <c r="K977" s="1003"/>
      <c r="L977" s="1003"/>
      <c r="M977" s="1003"/>
      <c r="N977" s="1003"/>
      <c r="O977" s="1"/>
      <c r="P977" s="1"/>
      <c r="Q977" s="1"/>
      <c r="R977" s="1"/>
      <c r="S977" s="1"/>
      <c r="T977" s="1"/>
      <c r="U977" s="1"/>
      <c r="V977" s="1"/>
      <c r="W977" s="1"/>
      <c r="X977" s="1"/>
      <c r="Y977" s="1"/>
      <c r="Z977" s="1"/>
    </row>
    <row r="978" spans="1:26" ht="15.75" customHeight="1">
      <c r="A978" s="1"/>
      <c r="B978" s="1" t="s">
        <v>582</v>
      </c>
      <c r="C978" s="1"/>
      <c r="D978" s="1"/>
      <c r="E978" s="1"/>
      <c r="F978" s="1003"/>
      <c r="G978" s="1001"/>
      <c r="H978" s="1003"/>
      <c r="I978" s="1003"/>
      <c r="J978" s="1003"/>
      <c r="K978" s="1003"/>
      <c r="L978" s="1003"/>
      <c r="M978" s="1003"/>
      <c r="N978" s="1003"/>
      <c r="O978" s="1"/>
      <c r="P978" s="1"/>
      <c r="Q978" s="1"/>
      <c r="R978" s="1"/>
      <c r="S978" s="1"/>
      <c r="T978" s="1"/>
      <c r="U978" s="1"/>
      <c r="V978" s="1"/>
      <c r="W978" s="1"/>
      <c r="X978" s="1"/>
      <c r="Y978" s="1"/>
      <c r="Z978" s="1"/>
    </row>
    <row r="979" spans="1:26" ht="15.75" customHeight="1">
      <c r="A979" s="1"/>
      <c r="B979" s="1" t="s">
        <v>583</v>
      </c>
      <c r="C979" s="1"/>
      <c r="D979" s="1"/>
      <c r="E979" s="1"/>
      <c r="F979" s="1003"/>
      <c r="G979" s="1001"/>
      <c r="H979" s="1003"/>
      <c r="I979" s="1003"/>
      <c r="J979" s="1003"/>
      <c r="K979" s="1003"/>
      <c r="L979" s="1003"/>
      <c r="M979" s="1003"/>
      <c r="N979" s="1003"/>
      <c r="O979" s="1"/>
      <c r="P979" s="1"/>
      <c r="Q979" s="1"/>
      <c r="R979" s="1"/>
      <c r="S979" s="1"/>
      <c r="T979" s="1"/>
      <c r="U979" s="1"/>
      <c r="V979" s="1"/>
      <c r="W979" s="1"/>
      <c r="X979" s="1"/>
      <c r="Y979" s="1"/>
      <c r="Z979" s="1"/>
    </row>
    <row r="980" spans="1:26" ht="15.75" customHeight="1">
      <c r="A980" s="1"/>
      <c r="B980" s="1" t="s">
        <v>584</v>
      </c>
      <c r="C980" s="1"/>
      <c r="D980" s="1"/>
      <c r="E980" s="1"/>
      <c r="F980" s="1003"/>
      <c r="G980" s="1001"/>
      <c r="H980" s="1003"/>
      <c r="I980" s="1003"/>
      <c r="J980" s="1003"/>
      <c r="K980" s="1003"/>
      <c r="L980" s="1003"/>
      <c r="M980" s="1003"/>
      <c r="N980" s="1003"/>
      <c r="O980" s="1"/>
      <c r="P980" s="1"/>
      <c r="Q980" s="1"/>
      <c r="R980" s="1"/>
      <c r="S980" s="1"/>
      <c r="T980" s="1"/>
      <c r="U980" s="1"/>
      <c r="V980" s="1"/>
      <c r="W980" s="1"/>
      <c r="X980" s="1"/>
      <c r="Y980" s="1"/>
      <c r="Z980" s="1"/>
    </row>
    <row r="981" spans="1:26" ht="15.75" customHeight="1">
      <c r="A981" s="1"/>
      <c r="B981" s="1"/>
      <c r="C981" s="1"/>
      <c r="D981" s="1"/>
      <c r="E981" s="1"/>
      <c r="F981" s="1003"/>
      <c r="G981" s="1001"/>
      <c r="H981" s="1003"/>
      <c r="I981" s="1003"/>
      <c r="J981" s="1003"/>
      <c r="K981" s="1003"/>
      <c r="L981" s="1003"/>
      <c r="M981" s="1003"/>
      <c r="N981" s="1003"/>
      <c r="O981" s="1"/>
      <c r="P981" s="1"/>
      <c r="Q981" s="1"/>
      <c r="R981" s="1"/>
      <c r="S981" s="1"/>
      <c r="T981" s="1"/>
      <c r="U981" s="1"/>
      <c r="V981" s="1"/>
      <c r="W981" s="1"/>
      <c r="X981" s="1"/>
      <c r="Y981" s="1"/>
      <c r="Z981" s="1"/>
    </row>
    <row r="982" spans="1:26" s="870" customFormat="1" ht="31.5" customHeight="1">
      <c r="A982" s="25"/>
      <c r="B982" s="877" t="s">
        <v>585</v>
      </c>
      <c r="C982" s="877" t="s">
        <v>586</v>
      </c>
      <c r="D982" s="1938" t="s">
        <v>2693</v>
      </c>
      <c r="E982" s="1939"/>
      <c r="F982" s="1943" t="s">
        <v>134</v>
      </c>
      <c r="G982" s="1944"/>
      <c r="H982" s="1011"/>
      <c r="I982" s="1011"/>
      <c r="J982" s="1011"/>
      <c r="K982" s="1011"/>
      <c r="L982" s="1011"/>
      <c r="M982" s="1011"/>
      <c r="N982" s="1011"/>
      <c r="O982" s="25"/>
      <c r="P982" s="25"/>
      <c r="Q982" s="25"/>
      <c r="R982" s="25"/>
      <c r="S982" s="25"/>
      <c r="T982" s="25"/>
      <c r="U982" s="25"/>
      <c r="V982" s="25"/>
      <c r="W982" s="25"/>
      <c r="X982" s="25"/>
      <c r="Y982" s="25"/>
      <c r="Z982" s="25"/>
    </row>
    <row r="983" spans="1:26" ht="15.75" customHeight="1">
      <c r="A983" s="1"/>
      <c r="B983" s="74"/>
      <c r="C983" s="73" t="s">
        <v>142</v>
      </c>
      <c r="D983" s="75" t="s">
        <v>587</v>
      </c>
      <c r="E983" s="1853" t="s">
        <v>588</v>
      </c>
      <c r="F983" s="1933"/>
      <c r="G983" s="1933"/>
      <c r="H983" s="1003"/>
      <c r="I983" s="1003"/>
      <c r="J983" s="1003"/>
      <c r="K983" s="1003"/>
      <c r="L983" s="1003"/>
      <c r="M983" s="1003"/>
      <c r="N983" s="1003"/>
      <c r="O983" s="1"/>
      <c r="P983" s="1"/>
      <c r="Q983" s="1"/>
      <c r="R983" s="1"/>
      <c r="S983" s="1"/>
      <c r="T983" s="1"/>
      <c r="U983" s="1"/>
      <c r="V983" s="1"/>
      <c r="W983" s="1"/>
      <c r="X983" s="1"/>
      <c r="Y983" s="1"/>
      <c r="Z983" s="1"/>
    </row>
    <row r="984" spans="1:26" ht="15.75" customHeight="1">
      <c r="A984" s="1"/>
      <c r="B984" s="1911">
        <v>44742</v>
      </c>
      <c r="C984" s="1912"/>
      <c r="D984" s="1912"/>
      <c r="E984" s="1913"/>
      <c r="F984" s="1934"/>
      <c r="G984" s="1934"/>
      <c r="H984" s="1003"/>
      <c r="I984" s="1003"/>
      <c r="J984" s="1003"/>
      <c r="K984" s="1003"/>
      <c r="L984" s="1003"/>
      <c r="M984" s="1003"/>
      <c r="N984" s="1003"/>
      <c r="O984" s="1"/>
      <c r="P984" s="1"/>
      <c r="Q984" s="1"/>
      <c r="R984" s="1"/>
      <c r="S984" s="1"/>
      <c r="T984" s="1"/>
      <c r="U984" s="1"/>
      <c r="V984" s="1"/>
      <c r="W984" s="1"/>
      <c r="X984" s="1"/>
      <c r="Y984" s="1"/>
      <c r="Z984" s="1"/>
    </row>
    <row r="985" spans="1:26" ht="15.75" customHeight="1">
      <c r="A985" s="1"/>
      <c r="B985" s="996"/>
      <c r="C985" s="996"/>
      <c r="D985" s="996"/>
      <c r="E985" s="996"/>
      <c r="F985" s="1931"/>
      <c r="G985" s="1932"/>
      <c r="H985" s="1003"/>
      <c r="I985" s="1003"/>
      <c r="J985" s="1003"/>
      <c r="K985" s="1003"/>
      <c r="L985" s="1003"/>
      <c r="M985" s="1003"/>
      <c r="N985" s="1003"/>
      <c r="O985" s="1"/>
      <c r="P985" s="1"/>
      <c r="Q985" s="1"/>
      <c r="R985" s="1"/>
      <c r="S985" s="1"/>
      <c r="T985" s="1"/>
      <c r="U985" s="1"/>
      <c r="V985" s="1"/>
      <c r="W985" s="1"/>
      <c r="X985" s="1"/>
      <c r="Y985" s="1"/>
      <c r="Z985" s="1"/>
    </row>
    <row r="986" spans="1:26" s="1896" customFormat="1" ht="15.75" customHeight="1">
      <c r="A986" s="1"/>
      <c r="B986" s="996"/>
      <c r="C986" s="996"/>
      <c r="D986" s="996"/>
      <c r="E986" s="996"/>
      <c r="F986" s="1897"/>
      <c r="G986" s="1898"/>
      <c r="H986" s="1003"/>
      <c r="I986" s="1003"/>
      <c r="J986" s="1003"/>
      <c r="K986" s="1003"/>
      <c r="L986" s="1003"/>
      <c r="M986" s="1003"/>
      <c r="N986" s="1003"/>
      <c r="O986" s="1"/>
      <c r="P986" s="1"/>
      <c r="Q986" s="1"/>
      <c r="R986" s="1"/>
      <c r="S986" s="1"/>
      <c r="T986" s="1"/>
      <c r="U986" s="1"/>
      <c r="V986" s="1"/>
      <c r="W986" s="1"/>
      <c r="X986" s="1"/>
      <c r="Y986" s="1"/>
      <c r="Z986" s="1"/>
    </row>
    <row r="987" spans="1:26" s="1896" customFormat="1" ht="15.75" customHeight="1">
      <c r="A987" s="1"/>
      <c r="B987" s="996"/>
      <c r="C987" s="996"/>
      <c r="D987" s="996"/>
      <c r="E987" s="996"/>
      <c r="F987" s="1897"/>
      <c r="G987" s="1898"/>
      <c r="H987" s="1003"/>
      <c r="I987" s="1003"/>
      <c r="J987" s="1003"/>
      <c r="K987" s="1003"/>
      <c r="L987" s="1003"/>
      <c r="M987" s="1003"/>
      <c r="N987" s="1003"/>
      <c r="O987" s="1"/>
      <c r="P987" s="1"/>
      <c r="Q987" s="1"/>
      <c r="R987" s="1"/>
      <c r="S987" s="1"/>
      <c r="T987" s="1"/>
      <c r="U987" s="1"/>
      <c r="V987" s="1"/>
      <c r="W987" s="1"/>
      <c r="X987" s="1"/>
      <c r="Y987" s="1"/>
      <c r="Z987" s="1"/>
    </row>
    <row r="988" spans="1:26" s="1896" customFormat="1" ht="15.75" customHeight="1">
      <c r="A988" s="1"/>
      <c r="B988" s="996"/>
      <c r="C988" s="996"/>
      <c r="D988" s="996"/>
      <c r="E988" s="996"/>
      <c r="F988" s="1897"/>
      <c r="G988" s="1898"/>
      <c r="H988" s="1003"/>
      <c r="I988" s="1003"/>
      <c r="J988" s="1003"/>
      <c r="K988" s="1003"/>
      <c r="L988" s="1003"/>
      <c r="M988" s="1003"/>
      <c r="N988" s="1003"/>
      <c r="O988" s="1"/>
      <c r="P988" s="1"/>
      <c r="Q988" s="1"/>
      <c r="R988" s="1"/>
      <c r="S988" s="1"/>
      <c r="T988" s="1"/>
      <c r="U988" s="1"/>
      <c r="V988" s="1"/>
      <c r="W988" s="1"/>
      <c r="X988" s="1"/>
      <c r="Y988" s="1"/>
      <c r="Z988" s="1"/>
    </row>
    <row r="989" spans="1:26" s="1896" customFormat="1" ht="15.75" customHeight="1">
      <c r="A989" s="1"/>
      <c r="B989" s="996"/>
      <c r="C989" s="996"/>
      <c r="D989" s="996"/>
      <c r="E989" s="996"/>
      <c r="F989" s="1897"/>
      <c r="G989" s="1898"/>
      <c r="H989" s="1003"/>
      <c r="I989" s="1003"/>
      <c r="J989" s="1003"/>
      <c r="K989" s="1003"/>
      <c r="L989" s="1003"/>
      <c r="M989" s="1003"/>
      <c r="N989" s="1003"/>
      <c r="O989" s="1"/>
      <c r="P989" s="1"/>
      <c r="Q989" s="1"/>
      <c r="R989" s="1"/>
      <c r="S989" s="1"/>
      <c r="T989" s="1"/>
      <c r="U989" s="1"/>
      <c r="V989" s="1"/>
      <c r="W989" s="1"/>
      <c r="X989" s="1"/>
      <c r="Y989" s="1"/>
      <c r="Z989" s="1"/>
    </row>
    <row r="990" spans="1:26" s="1896" customFormat="1" ht="15.75" customHeight="1">
      <c r="A990" s="1"/>
      <c r="B990" s="996"/>
      <c r="C990" s="996"/>
      <c r="D990" s="996"/>
      <c r="E990" s="996"/>
      <c r="F990" s="1897"/>
      <c r="G990" s="1898"/>
      <c r="H990" s="1003"/>
      <c r="I990" s="1003"/>
      <c r="J990" s="1003"/>
      <c r="K990" s="1003"/>
      <c r="L990" s="1003"/>
      <c r="M990" s="1003"/>
      <c r="N990" s="1003"/>
      <c r="O990" s="1"/>
      <c r="P990" s="1"/>
      <c r="Q990" s="1"/>
      <c r="R990" s="1"/>
      <c r="S990" s="1"/>
      <c r="T990" s="1"/>
      <c r="U990" s="1"/>
      <c r="V990" s="1"/>
      <c r="W990" s="1"/>
      <c r="X990" s="1"/>
      <c r="Y990" s="1"/>
      <c r="Z990" s="1"/>
    </row>
    <row r="991" spans="1:26" s="1896" customFormat="1" ht="15.75" customHeight="1">
      <c r="A991" s="1"/>
      <c r="B991" s="996"/>
      <c r="C991" s="996"/>
      <c r="D991" s="996"/>
      <c r="E991" s="996"/>
      <c r="F991" s="1897"/>
      <c r="G991" s="1898"/>
      <c r="H991" s="1003"/>
      <c r="I991" s="1003"/>
      <c r="J991" s="1003"/>
      <c r="K991" s="1003"/>
      <c r="L991" s="1003"/>
      <c r="M991" s="1003"/>
      <c r="N991" s="1003"/>
      <c r="O991" s="1"/>
      <c r="P991" s="1"/>
      <c r="Q991" s="1"/>
      <c r="R991" s="1"/>
      <c r="S991" s="1"/>
      <c r="T991" s="1"/>
      <c r="U991" s="1"/>
      <c r="V991" s="1"/>
      <c r="W991" s="1"/>
      <c r="X991" s="1"/>
      <c r="Y991" s="1"/>
      <c r="Z991" s="1"/>
    </row>
    <row r="992" spans="1:26" s="1896" customFormat="1" ht="15.75" customHeight="1">
      <c r="A992" s="1"/>
      <c r="B992" s="996"/>
      <c r="C992" s="996"/>
      <c r="D992" s="996"/>
      <c r="E992" s="996"/>
      <c r="F992" s="1897"/>
      <c r="G992" s="1898"/>
      <c r="H992" s="1003"/>
      <c r="I992" s="1003"/>
      <c r="J992" s="1003"/>
      <c r="K992" s="1003"/>
      <c r="L992" s="1003"/>
      <c r="M992" s="1003"/>
      <c r="N992" s="1003"/>
      <c r="O992" s="1"/>
      <c r="P992" s="1"/>
      <c r="Q992" s="1"/>
      <c r="R992" s="1"/>
      <c r="S992" s="1"/>
      <c r="T992" s="1"/>
      <c r="U992" s="1"/>
      <c r="V992" s="1"/>
      <c r="W992" s="1"/>
      <c r="X992" s="1"/>
      <c r="Y992" s="1"/>
      <c r="Z992" s="1"/>
    </row>
    <row r="993" spans="1:26" s="1896" customFormat="1" ht="15.75" customHeight="1">
      <c r="A993" s="1"/>
      <c r="B993" s="996"/>
      <c r="C993" s="996"/>
      <c r="D993" s="996"/>
      <c r="E993" s="996"/>
      <c r="F993" s="1897"/>
      <c r="G993" s="1898"/>
      <c r="H993" s="1003"/>
      <c r="I993" s="1003"/>
      <c r="J993" s="1003"/>
      <c r="K993" s="1003"/>
      <c r="L993" s="1003"/>
      <c r="M993" s="1003"/>
      <c r="N993" s="1003"/>
      <c r="O993" s="1"/>
      <c r="P993" s="1"/>
      <c r="Q993" s="1"/>
      <c r="R993" s="1"/>
      <c r="S993" s="1"/>
      <c r="T993" s="1"/>
      <c r="U993" s="1"/>
      <c r="V993" s="1"/>
      <c r="W993" s="1"/>
      <c r="X993" s="1"/>
      <c r="Y993" s="1"/>
      <c r="Z993" s="1"/>
    </row>
    <row r="994" spans="1:26" s="1896" customFormat="1" ht="15.75" customHeight="1">
      <c r="A994" s="1"/>
      <c r="B994" s="996"/>
      <c r="C994" s="996"/>
      <c r="D994" s="996"/>
      <c r="E994" s="996"/>
      <c r="F994" s="1897"/>
      <c r="G994" s="1898"/>
      <c r="H994" s="1003"/>
      <c r="I994" s="1003"/>
      <c r="J994" s="1003"/>
      <c r="K994" s="1003"/>
      <c r="L994" s="1003"/>
      <c r="M994" s="1003"/>
      <c r="N994" s="1003"/>
      <c r="O994" s="1"/>
      <c r="P994" s="1"/>
      <c r="Q994" s="1"/>
      <c r="R994" s="1"/>
      <c r="S994" s="1"/>
      <c r="T994" s="1"/>
      <c r="U994" s="1"/>
      <c r="V994" s="1"/>
      <c r="W994" s="1"/>
      <c r="X994" s="1"/>
      <c r="Y994" s="1"/>
      <c r="Z994" s="1"/>
    </row>
    <row r="995" spans="1:26" s="1896" customFormat="1" ht="15.75" customHeight="1">
      <c r="A995" s="1"/>
      <c r="B995" s="996"/>
      <c r="C995" s="996"/>
      <c r="D995" s="996"/>
      <c r="E995" s="996"/>
      <c r="F995" s="1897"/>
      <c r="G995" s="1898"/>
      <c r="H995" s="1003"/>
      <c r="I995" s="1003"/>
      <c r="J995" s="1003"/>
      <c r="K995" s="1003"/>
      <c r="L995" s="1003"/>
      <c r="M995" s="1003"/>
      <c r="N995" s="1003"/>
      <c r="O995" s="1"/>
      <c r="P995" s="1"/>
      <c r="Q995" s="1"/>
      <c r="R995" s="1"/>
      <c r="S995" s="1"/>
      <c r="T995" s="1"/>
      <c r="U995" s="1"/>
      <c r="V995" s="1"/>
      <c r="W995" s="1"/>
      <c r="X995" s="1"/>
      <c r="Y995" s="1"/>
      <c r="Z995" s="1"/>
    </row>
    <row r="996" spans="1:26" s="1896" customFormat="1" ht="15.75" customHeight="1">
      <c r="A996" s="1"/>
      <c r="B996" s="996"/>
      <c r="C996" s="996"/>
      <c r="D996" s="996"/>
      <c r="E996" s="996"/>
      <c r="F996" s="1897"/>
      <c r="G996" s="1898"/>
      <c r="H996" s="1003"/>
      <c r="I996" s="1003"/>
      <c r="J996" s="1003"/>
      <c r="K996" s="1003"/>
      <c r="L996" s="1003"/>
      <c r="M996" s="1003"/>
      <c r="N996" s="1003"/>
      <c r="O996" s="1"/>
      <c r="P996" s="1"/>
      <c r="Q996" s="1"/>
      <c r="R996" s="1"/>
      <c r="S996" s="1"/>
      <c r="T996" s="1"/>
      <c r="U996" s="1"/>
      <c r="V996" s="1"/>
      <c r="W996" s="1"/>
      <c r="X996" s="1"/>
      <c r="Y996" s="1"/>
      <c r="Z996" s="1"/>
    </row>
    <row r="997" spans="1:26" s="1896" customFormat="1" ht="15.75" customHeight="1">
      <c r="A997" s="1"/>
      <c r="B997" s="996"/>
      <c r="C997" s="996"/>
      <c r="D997" s="996"/>
      <c r="E997" s="996"/>
      <c r="F997" s="1897"/>
      <c r="G997" s="1898"/>
      <c r="H997" s="1003"/>
      <c r="I997" s="1003"/>
      <c r="J997" s="1003"/>
      <c r="K997" s="1003"/>
      <c r="L997" s="1003"/>
      <c r="M997" s="1003"/>
      <c r="N997" s="1003"/>
      <c r="O997" s="1"/>
      <c r="P997" s="1"/>
      <c r="Q997" s="1"/>
      <c r="R997" s="1"/>
      <c r="S997" s="1"/>
      <c r="T997" s="1"/>
      <c r="U997" s="1"/>
      <c r="V997" s="1"/>
      <c r="W997" s="1"/>
      <c r="X997" s="1"/>
      <c r="Y997" s="1"/>
      <c r="Z997" s="1"/>
    </row>
    <row r="998" spans="1:26" s="1896" customFormat="1" ht="15.75" customHeight="1">
      <c r="A998" s="1"/>
      <c r="B998" s="996"/>
      <c r="C998" s="996"/>
      <c r="D998" s="996"/>
      <c r="E998" s="996"/>
      <c r="F998" s="1897"/>
      <c r="G998" s="1898"/>
      <c r="H998" s="1003"/>
      <c r="I998" s="1003"/>
      <c r="J998" s="1003"/>
      <c r="K998" s="1003"/>
      <c r="L998" s="1003"/>
      <c r="M998" s="1003"/>
      <c r="N998" s="1003"/>
      <c r="O998" s="1"/>
      <c r="P998" s="1"/>
      <c r="Q998" s="1"/>
      <c r="R998" s="1"/>
      <c r="S998" s="1"/>
      <c r="T998" s="1"/>
      <c r="U998" s="1"/>
      <c r="V998" s="1"/>
      <c r="W998" s="1"/>
      <c r="X998" s="1"/>
      <c r="Y998" s="1"/>
      <c r="Z998" s="1"/>
    </row>
    <row r="999" spans="1:26" s="1896" customFormat="1" ht="15.75" customHeight="1">
      <c r="A999" s="1"/>
      <c r="B999" s="996"/>
      <c r="C999" s="996"/>
      <c r="D999" s="996"/>
      <c r="E999" s="996"/>
      <c r="F999" s="1897"/>
      <c r="G999" s="1898"/>
      <c r="H999" s="1003"/>
      <c r="I999" s="1003"/>
      <c r="J999" s="1003"/>
      <c r="K999" s="1003"/>
      <c r="L999" s="1003"/>
      <c r="M999" s="1003"/>
      <c r="N999" s="1003"/>
      <c r="O999" s="1"/>
      <c r="P999" s="1"/>
      <c r="Q999" s="1"/>
      <c r="R999" s="1"/>
      <c r="S999" s="1"/>
      <c r="T999" s="1"/>
      <c r="U999" s="1"/>
      <c r="V999" s="1"/>
      <c r="W999" s="1"/>
      <c r="X999" s="1"/>
      <c r="Y999" s="1"/>
      <c r="Z999" s="1"/>
    </row>
    <row r="1000" spans="1:26" s="1896" customFormat="1" ht="15.75" customHeight="1">
      <c r="A1000" s="1"/>
      <c r="B1000" s="996"/>
      <c r="C1000" s="996"/>
      <c r="D1000" s="996"/>
      <c r="E1000" s="996"/>
      <c r="F1000" s="1897"/>
      <c r="G1000" s="1898"/>
      <c r="H1000" s="1003"/>
      <c r="I1000" s="1003"/>
      <c r="J1000" s="1003"/>
      <c r="K1000" s="1003"/>
      <c r="L1000" s="1003"/>
      <c r="M1000" s="1003"/>
      <c r="N1000" s="1003"/>
      <c r="O1000" s="1"/>
      <c r="P1000" s="1"/>
      <c r="Q1000" s="1"/>
      <c r="R1000" s="1"/>
      <c r="S1000" s="1"/>
      <c r="T1000" s="1"/>
      <c r="U1000" s="1"/>
      <c r="V1000" s="1"/>
      <c r="W1000" s="1"/>
      <c r="X1000" s="1"/>
      <c r="Y1000" s="1"/>
      <c r="Z1000" s="1"/>
    </row>
    <row r="1001" spans="1:26" s="1896" customFormat="1" ht="15.75" customHeight="1">
      <c r="A1001" s="1"/>
      <c r="B1001" s="996"/>
      <c r="C1001" s="996"/>
      <c r="D1001" s="996"/>
      <c r="E1001" s="996"/>
      <c r="F1001" s="1897"/>
      <c r="G1001" s="1898"/>
      <c r="H1001" s="1003"/>
      <c r="I1001" s="1003"/>
      <c r="J1001" s="1003"/>
      <c r="K1001" s="1003"/>
      <c r="L1001" s="1003"/>
      <c r="M1001" s="1003"/>
      <c r="N1001" s="1003"/>
      <c r="O1001" s="1"/>
      <c r="P1001" s="1"/>
      <c r="Q1001" s="1"/>
      <c r="R1001" s="1"/>
      <c r="S1001" s="1"/>
      <c r="T1001" s="1"/>
      <c r="U1001" s="1"/>
      <c r="V1001" s="1"/>
      <c r="W1001" s="1"/>
      <c r="X1001" s="1"/>
      <c r="Y1001" s="1"/>
      <c r="Z1001" s="1"/>
    </row>
    <row r="1002" spans="1:26" s="1896" customFormat="1" ht="15.75" customHeight="1">
      <c r="A1002" s="1"/>
      <c r="B1002" s="996"/>
      <c r="C1002" s="996"/>
      <c r="D1002" s="996"/>
      <c r="E1002" s="996"/>
      <c r="F1002" s="1897"/>
      <c r="G1002" s="1898"/>
      <c r="H1002" s="1003"/>
      <c r="I1002" s="1003"/>
      <c r="J1002" s="1003"/>
      <c r="K1002" s="1003"/>
      <c r="L1002" s="1003"/>
      <c r="M1002" s="1003"/>
      <c r="N1002" s="1003"/>
      <c r="O1002" s="1"/>
      <c r="P1002" s="1"/>
      <c r="Q1002" s="1"/>
      <c r="R1002" s="1"/>
      <c r="S1002" s="1"/>
      <c r="T1002" s="1"/>
      <c r="U1002" s="1"/>
      <c r="V1002" s="1"/>
      <c r="W1002" s="1"/>
      <c r="X1002" s="1"/>
      <c r="Y1002" s="1"/>
      <c r="Z1002" s="1"/>
    </row>
    <row r="1003" spans="1:26" s="1896" customFormat="1" ht="15.75" customHeight="1">
      <c r="A1003" s="1"/>
      <c r="B1003" s="996"/>
      <c r="C1003" s="996"/>
      <c r="D1003" s="996"/>
      <c r="E1003" s="996"/>
      <c r="F1003" s="1897"/>
      <c r="G1003" s="1898"/>
      <c r="H1003" s="1003"/>
      <c r="I1003" s="1003"/>
      <c r="J1003" s="1003"/>
      <c r="K1003" s="1003"/>
      <c r="L1003" s="1003"/>
      <c r="M1003" s="1003"/>
      <c r="N1003" s="1003"/>
      <c r="O1003" s="1"/>
      <c r="P1003" s="1"/>
      <c r="Q1003" s="1"/>
      <c r="R1003" s="1"/>
      <c r="S1003" s="1"/>
      <c r="T1003" s="1"/>
      <c r="U1003" s="1"/>
      <c r="V1003" s="1"/>
      <c r="W1003" s="1"/>
      <c r="X1003" s="1"/>
      <c r="Y1003" s="1"/>
      <c r="Z1003" s="1"/>
    </row>
    <row r="1004" spans="1:26" s="1896" customFormat="1" ht="15.75" customHeight="1">
      <c r="A1004" s="1"/>
      <c r="B1004" s="996"/>
      <c r="C1004" s="996"/>
      <c r="D1004" s="996"/>
      <c r="E1004" s="996"/>
      <c r="F1004" s="1897"/>
      <c r="G1004" s="1898"/>
      <c r="H1004" s="1003"/>
      <c r="I1004" s="1003"/>
      <c r="J1004" s="1003"/>
      <c r="K1004" s="1003"/>
      <c r="L1004" s="1003"/>
      <c r="M1004" s="1003"/>
      <c r="N1004" s="1003"/>
      <c r="O1004" s="1"/>
      <c r="P1004" s="1"/>
      <c r="Q1004" s="1"/>
      <c r="R1004" s="1"/>
      <c r="S1004" s="1"/>
      <c r="T1004" s="1"/>
      <c r="U1004" s="1"/>
      <c r="V1004" s="1"/>
      <c r="W1004" s="1"/>
      <c r="X1004" s="1"/>
      <c r="Y1004" s="1"/>
      <c r="Z1004" s="1"/>
    </row>
    <row r="1005" spans="1:26" s="1896" customFormat="1" ht="15.75" customHeight="1">
      <c r="A1005" s="1"/>
      <c r="B1005" s="996"/>
      <c r="C1005" s="996"/>
      <c r="D1005" s="996"/>
      <c r="E1005" s="996"/>
      <c r="F1005" s="1897"/>
      <c r="G1005" s="1898"/>
      <c r="H1005" s="1003"/>
      <c r="I1005" s="1003"/>
      <c r="J1005" s="1003"/>
      <c r="K1005" s="1003"/>
      <c r="L1005" s="1003"/>
      <c r="M1005" s="1003"/>
      <c r="N1005" s="1003"/>
      <c r="O1005" s="1"/>
      <c r="P1005" s="1"/>
      <c r="Q1005" s="1"/>
      <c r="R1005" s="1"/>
      <c r="S1005" s="1"/>
      <c r="T1005" s="1"/>
      <c r="U1005" s="1"/>
      <c r="V1005" s="1"/>
      <c r="W1005" s="1"/>
      <c r="X1005" s="1"/>
      <c r="Y1005" s="1"/>
      <c r="Z1005" s="1"/>
    </row>
    <row r="1006" spans="1:26" s="1896" customFormat="1" ht="15.75" customHeight="1">
      <c r="A1006" s="1"/>
      <c r="B1006" s="996"/>
      <c r="C1006" s="996"/>
      <c r="D1006" s="996"/>
      <c r="E1006" s="996"/>
      <c r="F1006" s="1897"/>
      <c r="G1006" s="1898"/>
      <c r="H1006" s="1003"/>
      <c r="I1006" s="1003"/>
      <c r="J1006" s="1003"/>
      <c r="K1006" s="1003"/>
      <c r="L1006" s="1003"/>
      <c r="M1006" s="1003"/>
      <c r="N1006" s="1003"/>
      <c r="O1006" s="1"/>
      <c r="P1006" s="1"/>
      <c r="Q1006" s="1"/>
      <c r="R1006" s="1"/>
      <c r="S1006" s="1"/>
      <c r="T1006" s="1"/>
      <c r="U1006" s="1"/>
      <c r="V1006" s="1"/>
      <c r="W1006" s="1"/>
      <c r="X1006" s="1"/>
      <c r="Y1006" s="1"/>
      <c r="Z1006" s="1"/>
    </row>
    <row r="1007" spans="1:26" s="1896" customFormat="1" ht="15.75" customHeight="1">
      <c r="A1007" s="1"/>
      <c r="B1007" s="996"/>
      <c r="C1007" s="996"/>
      <c r="D1007" s="996"/>
      <c r="E1007" s="996"/>
      <c r="F1007" s="1897"/>
      <c r="G1007" s="1898"/>
      <c r="H1007" s="1003"/>
      <c r="I1007" s="1003"/>
      <c r="J1007" s="1003"/>
      <c r="K1007" s="1003"/>
      <c r="L1007" s="1003"/>
      <c r="M1007" s="1003"/>
      <c r="N1007" s="1003"/>
      <c r="O1007" s="1"/>
      <c r="P1007" s="1"/>
      <c r="Q1007" s="1"/>
      <c r="R1007" s="1"/>
      <c r="S1007" s="1"/>
      <c r="T1007" s="1"/>
      <c r="U1007" s="1"/>
      <c r="V1007" s="1"/>
      <c r="W1007" s="1"/>
      <c r="X1007" s="1"/>
      <c r="Y1007" s="1"/>
      <c r="Z1007" s="1"/>
    </row>
    <row r="1008" spans="1:26" ht="15.75" customHeight="1">
      <c r="A1008" s="1"/>
      <c r="B1008" s="996"/>
      <c r="C1008" s="996"/>
      <c r="D1008" s="996"/>
      <c r="E1008" s="996"/>
      <c r="F1008" s="1931"/>
      <c r="G1008" s="1932"/>
      <c r="H1008" s="1003"/>
      <c r="I1008" s="1003"/>
      <c r="J1008" s="1003"/>
      <c r="K1008" s="1003"/>
      <c r="L1008" s="1003"/>
      <c r="M1008" s="1003"/>
      <c r="N1008" s="1003"/>
      <c r="O1008" s="1"/>
      <c r="P1008" s="1"/>
      <c r="Q1008" s="1"/>
      <c r="R1008" s="1"/>
      <c r="S1008" s="1"/>
      <c r="T1008" s="1"/>
      <c r="U1008" s="1"/>
      <c r="V1008" s="1"/>
      <c r="W1008" s="1"/>
      <c r="X1008" s="1"/>
      <c r="Y1008" s="1"/>
      <c r="Z1008" s="1"/>
    </row>
    <row r="1009" spans="1:26" ht="15.75" customHeight="1">
      <c r="A1009" s="1"/>
      <c r="B1009" s="996"/>
      <c r="C1009" s="996"/>
      <c r="D1009" s="996"/>
      <c r="E1009" s="996"/>
      <c r="F1009" s="1931"/>
      <c r="G1009" s="1932"/>
      <c r="H1009" s="1003"/>
      <c r="I1009" s="1003"/>
      <c r="J1009" s="1003"/>
      <c r="K1009" s="1003"/>
      <c r="L1009" s="1003"/>
      <c r="M1009" s="1003"/>
      <c r="N1009" s="1003"/>
      <c r="O1009" s="1"/>
      <c r="P1009" s="1"/>
      <c r="Q1009" s="1"/>
      <c r="R1009" s="1"/>
      <c r="S1009" s="1"/>
      <c r="T1009" s="1"/>
      <c r="U1009" s="1"/>
      <c r="V1009" s="1"/>
      <c r="W1009" s="1"/>
      <c r="X1009" s="1"/>
      <c r="Y1009" s="1"/>
      <c r="Z1009" s="1"/>
    </row>
    <row r="1010" spans="1:26" ht="15.75" customHeight="1">
      <c r="A1010" s="1"/>
      <c r="B1010" s="996"/>
      <c r="C1010" s="996"/>
      <c r="D1010" s="996"/>
      <c r="E1010" s="996"/>
      <c r="F1010" s="1931"/>
      <c r="G1010" s="1932"/>
      <c r="H1010" s="1003"/>
      <c r="I1010" s="1003"/>
      <c r="J1010" s="1003"/>
      <c r="K1010" s="1003"/>
      <c r="L1010" s="1003"/>
      <c r="M1010" s="1003"/>
      <c r="N1010" s="1003"/>
      <c r="O1010" s="1"/>
      <c r="P1010" s="1"/>
      <c r="Q1010" s="1"/>
      <c r="R1010" s="1"/>
      <c r="S1010" s="1"/>
      <c r="T1010" s="1"/>
      <c r="U1010" s="1"/>
      <c r="V1010" s="1"/>
      <c r="W1010" s="1"/>
      <c r="X1010" s="1"/>
      <c r="Y1010" s="1"/>
      <c r="Z1010" s="1"/>
    </row>
    <row r="1011" spans="1:26" ht="15.75" customHeight="1">
      <c r="A1011" s="1"/>
      <c r="B1011" s="1000">
        <v>44377</v>
      </c>
      <c r="C1011" s="996"/>
      <c r="D1011" s="996"/>
      <c r="E1011" s="996"/>
      <c r="F1011" s="1931"/>
      <c r="G1011" s="1932"/>
      <c r="H1011" s="1003"/>
      <c r="I1011" s="1003"/>
      <c r="J1011" s="1003"/>
      <c r="K1011" s="1003"/>
      <c r="L1011" s="1003"/>
      <c r="M1011" s="1003"/>
      <c r="N1011" s="1003"/>
      <c r="O1011" s="1"/>
      <c r="P1011" s="1"/>
      <c r="Q1011" s="1"/>
      <c r="R1011" s="1"/>
      <c r="S1011" s="1"/>
      <c r="T1011" s="1"/>
      <c r="U1011" s="1"/>
      <c r="V1011" s="1"/>
      <c r="W1011" s="1"/>
      <c r="X1011" s="1"/>
      <c r="Y1011" s="1"/>
      <c r="Z1011" s="1"/>
    </row>
    <row r="1012" spans="1:26" ht="15.75" customHeight="1">
      <c r="A1012" s="1"/>
      <c r="B1012" s="1000"/>
      <c r="C1012" s="996"/>
      <c r="D1012" s="996"/>
      <c r="E1012" s="996"/>
      <c r="F1012" s="1931"/>
      <c r="G1012" s="1932"/>
      <c r="H1012" s="1003"/>
      <c r="I1012" s="1003"/>
      <c r="J1012" s="1003"/>
      <c r="K1012" s="1003"/>
      <c r="L1012" s="1003"/>
      <c r="M1012" s="1003"/>
      <c r="N1012" s="1003"/>
      <c r="O1012" s="1"/>
      <c r="P1012" s="1"/>
      <c r="Q1012" s="1"/>
      <c r="R1012" s="1"/>
      <c r="S1012" s="1"/>
      <c r="T1012" s="1"/>
      <c r="U1012" s="1"/>
      <c r="V1012" s="1"/>
      <c r="W1012" s="1"/>
      <c r="X1012" s="1"/>
      <c r="Y1012" s="1"/>
      <c r="Z1012" s="1"/>
    </row>
    <row r="1013" spans="1:26" s="1896" customFormat="1" ht="15.75" customHeight="1">
      <c r="A1013" s="1"/>
      <c r="B1013" s="1000"/>
      <c r="C1013" s="996"/>
      <c r="D1013" s="996"/>
      <c r="E1013" s="996"/>
      <c r="F1013" s="1897"/>
      <c r="G1013" s="1898"/>
      <c r="H1013" s="1003"/>
      <c r="I1013" s="1003"/>
      <c r="J1013" s="1003"/>
      <c r="K1013" s="1003"/>
      <c r="L1013" s="1003"/>
      <c r="M1013" s="1003"/>
      <c r="N1013" s="1003"/>
      <c r="O1013" s="1"/>
      <c r="P1013" s="1"/>
      <c r="Q1013" s="1"/>
      <c r="R1013" s="1"/>
      <c r="S1013" s="1"/>
      <c r="T1013" s="1"/>
      <c r="U1013" s="1"/>
      <c r="V1013" s="1"/>
      <c r="W1013" s="1"/>
      <c r="X1013" s="1"/>
      <c r="Y1013" s="1"/>
      <c r="Z1013" s="1"/>
    </row>
    <row r="1014" spans="1:26" s="1896" customFormat="1" ht="15.75" customHeight="1">
      <c r="A1014" s="1"/>
      <c r="B1014" s="1000"/>
      <c r="C1014" s="996"/>
      <c r="D1014" s="996"/>
      <c r="E1014" s="996"/>
      <c r="F1014" s="1897"/>
      <c r="G1014" s="1898"/>
      <c r="H1014" s="1003"/>
      <c r="I1014" s="1003"/>
      <c r="J1014" s="1003"/>
      <c r="K1014" s="1003"/>
      <c r="L1014" s="1003"/>
      <c r="M1014" s="1003"/>
      <c r="N1014" s="1003"/>
      <c r="O1014" s="1"/>
      <c r="P1014" s="1"/>
      <c r="Q1014" s="1"/>
      <c r="R1014" s="1"/>
      <c r="S1014" s="1"/>
      <c r="T1014" s="1"/>
      <c r="U1014" s="1"/>
      <c r="V1014" s="1"/>
      <c r="W1014" s="1"/>
      <c r="X1014" s="1"/>
      <c r="Y1014" s="1"/>
      <c r="Z1014" s="1"/>
    </row>
    <row r="1015" spans="1:26" s="1896" customFormat="1" ht="15.75" customHeight="1">
      <c r="A1015" s="1"/>
      <c r="B1015" s="1000"/>
      <c r="C1015" s="996"/>
      <c r="D1015" s="996"/>
      <c r="E1015" s="996"/>
      <c r="F1015" s="1897"/>
      <c r="G1015" s="1898"/>
      <c r="H1015" s="1003"/>
      <c r="I1015" s="1003"/>
      <c r="J1015" s="1003"/>
      <c r="K1015" s="1003"/>
      <c r="L1015" s="1003"/>
      <c r="M1015" s="1003"/>
      <c r="N1015" s="1003"/>
      <c r="O1015" s="1"/>
      <c r="P1015" s="1"/>
      <c r="Q1015" s="1"/>
      <c r="R1015" s="1"/>
      <c r="S1015" s="1"/>
      <c r="T1015" s="1"/>
      <c r="U1015" s="1"/>
      <c r="V1015" s="1"/>
      <c r="W1015" s="1"/>
      <c r="X1015" s="1"/>
      <c r="Y1015" s="1"/>
      <c r="Z1015" s="1"/>
    </row>
    <row r="1016" spans="1:26" s="1896" customFormat="1" ht="15.75" customHeight="1">
      <c r="A1016" s="1"/>
      <c r="B1016" s="1000"/>
      <c r="C1016" s="996"/>
      <c r="D1016" s="996"/>
      <c r="E1016" s="996"/>
      <c r="F1016" s="1897"/>
      <c r="G1016" s="1898"/>
      <c r="H1016" s="1003"/>
      <c r="I1016" s="1003"/>
      <c r="J1016" s="1003"/>
      <c r="K1016" s="1003"/>
      <c r="L1016" s="1003"/>
      <c r="M1016" s="1003"/>
      <c r="N1016" s="1003"/>
      <c r="O1016" s="1"/>
      <c r="P1016" s="1"/>
      <c r="Q1016" s="1"/>
      <c r="R1016" s="1"/>
      <c r="S1016" s="1"/>
      <c r="T1016" s="1"/>
      <c r="U1016" s="1"/>
      <c r="V1016" s="1"/>
      <c r="W1016" s="1"/>
      <c r="X1016" s="1"/>
      <c r="Y1016" s="1"/>
      <c r="Z1016" s="1"/>
    </row>
    <row r="1017" spans="1:26" s="1896" customFormat="1" ht="15.75" customHeight="1">
      <c r="A1017" s="1"/>
      <c r="B1017" s="1000"/>
      <c r="C1017" s="996"/>
      <c r="D1017" s="996"/>
      <c r="E1017" s="996"/>
      <c r="F1017" s="1897"/>
      <c r="G1017" s="1898"/>
      <c r="H1017" s="1003"/>
      <c r="I1017" s="1003"/>
      <c r="J1017" s="1003"/>
      <c r="K1017" s="1003"/>
      <c r="L1017" s="1003"/>
      <c r="M1017" s="1003"/>
      <c r="N1017" s="1003"/>
      <c r="O1017" s="1"/>
      <c r="P1017" s="1"/>
      <c r="Q1017" s="1"/>
      <c r="R1017" s="1"/>
      <c r="S1017" s="1"/>
      <c r="T1017" s="1"/>
      <c r="U1017" s="1"/>
      <c r="V1017" s="1"/>
      <c r="W1017" s="1"/>
      <c r="X1017" s="1"/>
      <c r="Y1017" s="1"/>
      <c r="Z1017" s="1"/>
    </row>
    <row r="1018" spans="1:26" s="1896" customFormat="1" ht="15.75" customHeight="1">
      <c r="A1018" s="1"/>
      <c r="B1018" s="1000"/>
      <c r="C1018" s="996"/>
      <c r="D1018" s="996"/>
      <c r="E1018" s="996"/>
      <c r="F1018" s="1897"/>
      <c r="G1018" s="1898"/>
      <c r="H1018" s="1003"/>
      <c r="I1018" s="1003"/>
      <c r="J1018" s="1003"/>
      <c r="K1018" s="1003"/>
      <c r="L1018" s="1003"/>
      <c r="M1018" s="1003"/>
      <c r="N1018" s="1003"/>
      <c r="O1018" s="1"/>
      <c r="P1018" s="1"/>
      <c r="Q1018" s="1"/>
      <c r="R1018" s="1"/>
      <c r="S1018" s="1"/>
      <c r="T1018" s="1"/>
      <c r="U1018" s="1"/>
      <c r="V1018" s="1"/>
      <c r="W1018" s="1"/>
      <c r="X1018" s="1"/>
      <c r="Y1018" s="1"/>
      <c r="Z1018" s="1"/>
    </row>
    <row r="1019" spans="1:26" s="1896" customFormat="1" ht="15.75" customHeight="1">
      <c r="A1019" s="1"/>
      <c r="B1019" s="1000"/>
      <c r="C1019" s="996"/>
      <c r="D1019" s="996"/>
      <c r="E1019" s="996"/>
      <c r="F1019" s="1897"/>
      <c r="G1019" s="1898"/>
      <c r="H1019" s="1003"/>
      <c r="I1019" s="1003"/>
      <c r="J1019" s="1003"/>
      <c r="K1019" s="1003"/>
      <c r="L1019" s="1003"/>
      <c r="M1019" s="1003"/>
      <c r="N1019" s="1003"/>
      <c r="O1019" s="1"/>
      <c r="P1019" s="1"/>
      <c r="Q1019" s="1"/>
      <c r="R1019" s="1"/>
      <c r="S1019" s="1"/>
      <c r="T1019" s="1"/>
      <c r="U1019" s="1"/>
      <c r="V1019" s="1"/>
      <c r="W1019" s="1"/>
      <c r="X1019" s="1"/>
      <c r="Y1019" s="1"/>
      <c r="Z1019" s="1"/>
    </row>
    <row r="1020" spans="1:26" s="1896" customFormat="1" ht="15.75" customHeight="1">
      <c r="A1020" s="1"/>
      <c r="B1020" s="1000"/>
      <c r="C1020" s="996"/>
      <c r="D1020" s="996"/>
      <c r="E1020" s="996"/>
      <c r="F1020" s="1897"/>
      <c r="G1020" s="1898"/>
      <c r="H1020" s="1003"/>
      <c r="I1020" s="1003"/>
      <c r="J1020" s="1003"/>
      <c r="K1020" s="1003"/>
      <c r="L1020" s="1003"/>
      <c r="M1020" s="1003"/>
      <c r="N1020" s="1003"/>
      <c r="O1020" s="1"/>
      <c r="P1020" s="1"/>
      <c r="Q1020" s="1"/>
      <c r="R1020" s="1"/>
      <c r="S1020" s="1"/>
      <c r="T1020" s="1"/>
      <c r="U1020" s="1"/>
      <c r="V1020" s="1"/>
      <c r="W1020" s="1"/>
      <c r="X1020" s="1"/>
      <c r="Y1020" s="1"/>
      <c r="Z1020" s="1"/>
    </row>
    <row r="1021" spans="1:26" s="1896" customFormat="1" ht="15.75" customHeight="1">
      <c r="A1021" s="1"/>
      <c r="B1021" s="1000"/>
      <c r="C1021" s="996"/>
      <c r="D1021" s="996"/>
      <c r="E1021" s="996"/>
      <c r="F1021" s="1897"/>
      <c r="G1021" s="1898"/>
      <c r="H1021" s="1003"/>
      <c r="I1021" s="1003"/>
      <c r="J1021" s="1003"/>
      <c r="K1021" s="1003"/>
      <c r="L1021" s="1003"/>
      <c r="M1021" s="1003"/>
      <c r="N1021" s="1003"/>
      <c r="O1021" s="1"/>
      <c r="P1021" s="1"/>
      <c r="Q1021" s="1"/>
      <c r="R1021" s="1"/>
      <c r="S1021" s="1"/>
      <c r="T1021" s="1"/>
      <c r="U1021" s="1"/>
      <c r="V1021" s="1"/>
      <c r="W1021" s="1"/>
      <c r="X1021" s="1"/>
      <c r="Y1021" s="1"/>
      <c r="Z1021" s="1"/>
    </row>
    <row r="1022" spans="1:26" s="1896" customFormat="1" ht="15.75" customHeight="1">
      <c r="A1022" s="1"/>
      <c r="B1022" s="1000"/>
      <c r="C1022" s="996"/>
      <c r="D1022" s="996"/>
      <c r="E1022" s="996"/>
      <c r="F1022" s="1897"/>
      <c r="G1022" s="1898"/>
      <c r="H1022" s="1003"/>
      <c r="I1022" s="1003"/>
      <c r="J1022" s="1003"/>
      <c r="K1022" s="1003"/>
      <c r="L1022" s="1003"/>
      <c r="M1022" s="1003"/>
      <c r="N1022" s="1003"/>
      <c r="O1022" s="1"/>
      <c r="P1022" s="1"/>
      <c r="Q1022" s="1"/>
      <c r="R1022" s="1"/>
      <c r="S1022" s="1"/>
      <c r="T1022" s="1"/>
      <c r="U1022" s="1"/>
      <c r="V1022" s="1"/>
      <c r="W1022" s="1"/>
      <c r="X1022" s="1"/>
      <c r="Y1022" s="1"/>
      <c r="Z1022" s="1"/>
    </row>
    <row r="1023" spans="1:26" s="1896" customFormat="1" ht="15.75" customHeight="1">
      <c r="A1023" s="1"/>
      <c r="B1023" s="1000"/>
      <c r="C1023" s="996"/>
      <c r="D1023" s="996"/>
      <c r="E1023" s="996"/>
      <c r="F1023" s="1897"/>
      <c r="G1023" s="1898"/>
      <c r="H1023" s="1003"/>
      <c r="I1023" s="1003"/>
      <c r="J1023" s="1003"/>
      <c r="K1023" s="1003"/>
      <c r="L1023" s="1003"/>
      <c r="M1023" s="1003"/>
      <c r="N1023" s="1003"/>
      <c r="O1023" s="1"/>
      <c r="P1023" s="1"/>
      <c r="Q1023" s="1"/>
      <c r="R1023" s="1"/>
      <c r="S1023" s="1"/>
      <c r="T1023" s="1"/>
      <c r="U1023" s="1"/>
      <c r="V1023" s="1"/>
      <c r="W1023" s="1"/>
      <c r="X1023" s="1"/>
      <c r="Y1023" s="1"/>
      <c r="Z1023" s="1"/>
    </row>
    <row r="1024" spans="1:26" s="1896" customFormat="1" ht="15.75" customHeight="1">
      <c r="A1024" s="1"/>
      <c r="B1024" s="1000"/>
      <c r="C1024" s="996"/>
      <c r="D1024" s="996"/>
      <c r="E1024" s="996"/>
      <c r="F1024" s="1897"/>
      <c r="G1024" s="1898"/>
      <c r="H1024" s="1003"/>
      <c r="I1024" s="1003"/>
      <c r="J1024" s="1003"/>
      <c r="K1024" s="1003"/>
      <c r="L1024" s="1003"/>
      <c r="M1024" s="1003"/>
      <c r="N1024" s="1003"/>
      <c r="O1024" s="1"/>
      <c r="P1024" s="1"/>
      <c r="Q1024" s="1"/>
      <c r="R1024" s="1"/>
      <c r="S1024" s="1"/>
      <c r="T1024" s="1"/>
      <c r="U1024" s="1"/>
      <c r="V1024" s="1"/>
      <c r="W1024" s="1"/>
      <c r="X1024" s="1"/>
      <c r="Y1024" s="1"/>
      <c r="Z1024" s="1"/>
    </row>
    <row r="1025" spans="1:26" s="1896" customFormat="1" ht="15.75" customHeight="1">
      <c r="A1025" s="1"/>
      <c r="B1025" s="1000"/>
      <c r="C1025" s="996"/>
      <c r="D1025" s="996"/>
      <c r="E1025" s="996"/>
      <c r="F1025" s="1897"/>
      <c r="G1025" s="1898"/>
      <c r="H1025" s="1003"/>
      <c r="I1025" s="1003"/>
      <c r="J1025" s="1003"/>
      <c r="K1025" s="1003"/>
      <c r="L1025" s="1003"/>
      <c r="M1025" s="1003"/>
      <c r="N1025" s="1003"/>
      <c r="O1025" s="1"/>
      <c r="P1025" s="1"/>
      <c r="Q1025" s="1"/>
      <c r="R1025" s="1"/>
      <c r="S1025" s="1"/>
      <c r="T1025" s="1"/>
      <c r="U1025" s="1"/>
      <c r="V1025" s="1"/>
      <c r="W1025" s="1"/>
      <c r="X1025" s="1"/>
      <c r="Y1025" s="1"/>
      <c r="Z1025" s="1"/>
    </row>
    <row r="1026" spans="1:26" s="1896" customFormat="1" ht="15.75" customHeight="1">
      <c r="A1026" s="1"/>
      <c r="B1026" s="1000"/>
      <c r="C1026" s="996"/>
      <c r="D1026" s="996"/>
      <c r="E1026" s="996"/>
      <c r="F1026" s="1897"/>
      <c r="G1026" s="1898"/>
      <c r="H1026" s="1003"/>
      <c r="I1026" s="1003"/>
      <c r="J1026" s="1003"/>
      <c r="K1026" s="1003"/>
      <c r="L1026" s="1003"/>
      <c r="M1026" s="1003"/>
      <c r="N1026" s="1003"/>
      <c r="O1026" s="1"/>
      <c r="P1026" s="1"/>
      <c r="Q1026" s="1"/>
      <c r="R1026" s="1"/>
      <c r="S1026" s="1"/>
      <c r="T1026" s="1"/>
      <c r="U1026" s="1"/>
      <c r="V1026" s="1"/>
      <c r="W1026" s="1"/>
      <c r="X1026" s="1"/>
      <c r="Y1026" s="1"/>
      <c r="Z1026" s="1"/>
    </row>
    <row r="1027" spans="1:26" s="1896" customFormat="1" ht="15.75" customHeight="1">
      <c r="A1027" s="1"/>
      <c r="B1027" s="1000"/>
      <c r="C1027" s="996"/>
      <c r="D1027" s="996"/>
      <c r="E1027" s="996"/>
      <c r="F1027" s="1897"/>
      <c r="G1027" s="1898"/>
      <c r="H1027" s="1003"/>
      <c r="I1027" s="1003"/>
      <c r="J1027" s="1003"/>
      <c r="K1027" s="1003"/>
      <c r="L1027" s="1003"/>
      <c r="M1027" s="1003"/>
      <c r="N1027" s="1003"/>
      <c r="O1027" s="1"/>
      <c r="P1027" s="1"/>
      <c r="Q1027" s="1"/>
      <c r="R1027" s="1"/>
      <c r="S1027" s="1"/>
      <c r="T1027" s="1"/>
      <c r="U1027" s="1"/>
      <c r="V1027" s="1"/>
      <c r="W1027" s="1"/>
      <c r="X1027" s="1"/>
      <c r="Y1027" s="1"/>
      <c r="Z1027" s="1"/>
    </row>
    <row r="1028" spans="1:26" s="1896" customFormat="1" ht="15.75" customHeight="1">
      <c r="A1028" s="1"/>
      <c r="B1028" s="1000"/>
      <c r="C1028" s="996"/>
      <c r="D1028" s="996"/>
      <c r="E1028" s="996"/>
      <c r="F1028" s="1897"/>
      <c r="G1028" s="1898"/>
      <c r="H1028" s="1003"/>
      <c r="I1028" s="1003"/>
      <c r="J1028" s="1003"/>
      <c r="K1028" s="1003"/>
      <c r="L1028" s="1003"/>
      <c r="M1028" s="1003"/>
      <c r="N1028" s="1003"/>
      <c r="O1028" s="1"/>
      <c r="P1028" s="1"/>
      <c r="Q1028" s="1"/>
      <c r="R1028" s="1"/>
      <c r="S1028" s="1"/>
      <c r="T1028" s="1"/>
      <c r="U1028" s="1"/>
      <c r="V1028" s="1"/>
      <c r="W1028" s="1"/>
      <c r="X1028" s="1"/>
      <c r="Y1028" s="1"/>
      <c r="Z1028" s="1"/>
    </row>
    <row r="1029" spans="1:26" ht="15.75" customHeight="1">
      <c r="A1029" s="1"/>
      <c r="B1029" s="1000"/>
      <c r="C1029" s="996"/>
      <c r="D1029" s="996"/>
      <c r="E1029" s="996"/>
      <c r="F1029" s="1931"/>
      <c r="G1029" s="1932"/>
      <c r="H1029" s="1003"/>
      <c r="I1029" s="1003"/>
      <c r="J1029" s="1003"/>
      <c r="K1029" s="1003"/>
      <c r="L1029" s="1003"/>
      <c r="M1029" s="1003"/>
      <c r="N1029" s="1003"/>
      <c r="O1029" s="1"/>
      <c r="P1029" s="1"/>
      <c r="Q1029" s="1"/>
      <c r="R1029" s="1"/>
      <c r="S1029" s="1"/>
      <c r="T1029" s="1"/>
      <c r="U1029" s="1"/>
      <c r="V1029" s="1"/>
      <c r="W1029" s="1"/>
      <c r="X1029" s="1"/>
      <c r="Y1029" s="1"/>
      <c r="Z1029" s="1"/>
    </row>
    <row r="1030" spans="1:26" ht="15.75" customHeight="1">
      <c r="A1030" s="1"/>
      <c r="B1030" s="996"/>
      <c r="C1030" s="996"/>
      <c r="D1030" s="996"/>
      <c r="E1030" s="996"/>
      <c r="F1030" s="1931"/>
      <c r="G1030" s="1932"/>
      <c r="H1030" s="1003"/>
      <c r="I1030" s="1003"/>
      <c r="J1030" s="1003"/>
      <c r="K1030" s="1003"/>
      <c r="L1030" s="1003"/>
      <c r="M1030" s="1003"/>
      <c r="N1030" s="1003"/>
      <c r="O1030" s="1"/>
      <c r="P1030" s="1"/>
      <c r="Q1030" s="1"/>
      <c r="R1030" s="1"/>
      <c r="S1030" s="1"/>
      <c r="T1030" s="1"/>
      <c r="U1030" s="1"/>
      <c r="V1030" s="1"/>
      <c r="W1030" s="1"/>
      <c r="X1030" s="1"/>
      <c r="Y1030" s="1"/>
      <c r="Z1030" s="1"/>
    </row>
    <row r="1031" spans="1:26" ht="15.75" customHeight="1">
      <c r="A1031" s="1"/>
      <c r="B1031" s="996"/>
      <c r="C1031" s="996"/>
      <c r="D1031" s="996"/>
      <c r="E1031" s="998"/>
      <c r="F1031" s="1930"/>
      <c r="G1031" s="1930"/>
      <c r="H1031" s="1003"/>
      <c r="I1031" s="1003"/>
      <c r="J1031" s="1003"/>
      <c r="K1031" s="1003"/>
      <c r="L1031" s="1003"/>
      <c r="M1031" s="1003"/>
      <c r="N1031" s="1003"/>
      <c r="O1031" s="1"/>
      <c r="P1031" s="1"/>
      <c r="Q1031" s="1"/>
      <c r="R1031" s="1"/>
      <c r="S1031" s="1"/>
      <c r="T1031" s="1"/>
      <c r="U1031" s="1"/>
      <c r="V1031" s="1"/>
      <c r="W1031" s="1"/>
      <c r="X1031" s="1"/>
      <c r="Y1031" s="1"/>
      <c r="Z1031" s="1"/>
    </row>
    <row r="1032" spans="1:26" ht="15.75" customHeight="1">
      <c r="A1032" s="1"/>
      <c r="B1032" s="1"/>
      <c r="C1032" s="1"/>
      <c r="D1032" s="1"/>
      <c r="E1032" s="1"/>
      <c r="F1032" s="1003"/>
      <c r="G1032" s="1001"/>
      <c r="H1032" s="1003"/>
      <c r="I1032" s="1003"/>
      <c r="J1032" s="1003"/>
      <c r="K1032" s="1003"/>
      <c r="L1032" s="1003"/>
      <c r="M1032" s="1003"/>
      <c r="N1032" s="1003"/>
      <c r="O1032" s="1"/>
      <c r="P1032" s="1"/>
      <c r="Q1032" s="1"/>
      <c r="R1032" s="1"/>
      <c r="S1032" s="1"/>
      <c r="T1032" s="1"/>
      <c r="U1032" s="1"/>
      <c r="V1032" s="1"/>
      <c r="W1032" s="1"/>
      <c r="X1032" s="1"/>
      <c r="Y1032" s="1"/>
      <c r="Z1032" s="1"/>
    </row>
    <row r="1033" spans="1:26" ht="15.75" customHeight="1">
      <c r="A1033" s="1"/>
      <c r="B1033" s="6" t="s">
        <v>589</v>
      </c>
      <c r="C1033" s="1"/>
      <c r="D1033" s="1"/>
      <c r="E1033" s="1"/>
      <c r="F1033" s="1003"/>
      <c r="G1033" s="1001"/>
      <c r="H1033" s="1003"/>
      <c r="I1033" s="1003"/>
      <c r="J1033" s="1003"/>
      <c r="K1033" s="1003"/>
      <c r="L1033" s="1003"/>
      <c r="M1033" s="1003"/>
      <c r="N1033" s="1003"/>
      <c r="O1033" s="1"/>
      <c r="P1033" s="1"/>
      <c r="Q1033" s="1"/>
      <c r="R1033" s="1"/>
      <c r="S1033" s="1"/>
      <c r="T1033" s="1"/>
      <c r="U1033" s="1"/>
      <c r="V1033" s="1"/>
      <c r="W1033" s="1"/>
      <c r="X1033" s="1"/>
      <c r="Y1033" s="1"/>
      <c r="Z1033" s="1"/>
    </row>
    <row r="1034" spans="1:26" ht="15.75" customHeight="1">
      <c r="A1034" s="1"/>
      <c r="B1034" s="1" t="s">
        <v>590</v>
      </c>
      <c r="C1034" s="1"/>
      <c r="D1034" s="1"/>
      <c r="E1034" s="1"/>
      <c r="F1034" s="1003"/>
      <c r="G1034" s="1001"/>
      <c r="H1034" s="1003"/>
      <c r="I1034" s="1003"/>
      <c r="J1034" s="1003"/>
      <c r="K1034" s="1003"/>
      <c r="L1034" s="1003"/>
      <c r="M1034" s="1003"/>
      <c r="N1034" s="1003"/>
      <c r="O1034" s="1"/>
      <c r="P1034" s="1"/>
      <c r="Q1034" s="1"/>
      <c r="R1034" s="1"/>
      <c r="S1034" s="1"/>
      <c r="T1034" s="1"/>
      <c r="U1034" s="1"/>
      <c r="V1034" s="1"/>
      <c r="W1034" s="1"/>
      <c r="X1034" s="1"/>
      <c r="Y1034" s="1"/>
      <c r="Z1034" s="1"/>
    </row>
    <row r="1035" spans="1:26" ht="15.75" customHeight="1">
      <c r="A1035" s="1"/>
      <c r="B1035" s="1"/>
      <c r="C1035" s="1"/>
      <c r="D1035" s="1"/>
      <c r="E1035" s="1"/>
      <c r="F1035" s="1003"/>
      <c r="G1035" s="1001"/>
      <c r="H1035" s="1003"/>
      <c r="I1035" s="1003"/>
      <c r="J1035" s="1003"/>
      <c r="K1035" s="1003"/>
      <c r="L1035" s="1003"/>
      <c r="M1035" s="1003"/>
      <c r="N1035" s="1003"/>
      <c r="O1035" s="1"/>
      <c r="P1035" s="1"/>
      <c r="Q1035" s="1"/>
      <c r="R1035" s="1"/>
      <c r="S1035" s="1"/>
      <c r="T1035" s="1"/>
      <c r="U1035" s="1"/>
      <c r="V1035" s="1"/>
      <c r="W1035" s="1"/>
      <c r="X1035" s="1"/>
      <c r="Y1035" s="1"/>
      <c r="Z1035" s="1"/>
    </row>
    <row r="1036" spans="1:26" ht="15.75" customHeight="1">
      <c r="A1036" s="1"/>
      <c r="B1036" s="1"/>
      <c r="C1036" s="1"/>
      <c r="D1036" s="1"/>
      <c r="E1036" s="1"/>
      <c r="F1036" s="1003"/>
      <c r="G1036" s="1001"/>
      <c r="H1036" s="1003"/>
      <c r="I1036" s="1003"/>
      <c r="J1036" s="1003"/>
      <c r="K1036" s="1003"/>
      <c r="L1036" s="1003"/>
      <c r="M1036" s="1003"/>
      <c r="N1036" s="1003"/>
      <c r="O1036" s="1"/>
      <c r="P1036" s="1"/>
      <c r="Q1036" s="1"/>
      <c r="R1036" s="1"/>
      <c r="S1036" s="1"/>
      <c r="T1036" s="1"/>
      <c r="U1036" s="1"/>
      <c r="V1036" s="1"/>
      <c r="W1036" s="1"/>
      <c r="X1036" s="1"/>
      <c r="Y1036" s="1"/>
      <c r="Z1036" s="1"/>
    </row>
    <row r="1037" spans="1:26" ht="15.75" customHeight="1">
      <c r="A1037" s="1"/>
      <c r="B1037" s="1"/>
      <c r="C1037" s="1"/>
      <c r="D1037" s="1"/>
      <c r="E1037" s="1"/>
      <c r="F1037" s="1003"/>
      <c r="G1037" s="1001"/>
      <c r="H1037" s="1003"/>
      <c r="I1037" s="1003"/>
      <c r="J1037" s="1003"/>
      <c r="K1037" s="1003"/>
      <c r="L1037" s="1003"/>
      <c r="M1037" s="1003"/>
      <c r="N1037" s="1003"/>
      <c r="O1037" s="1"/>
      <c r="P1037" s="1"/>
      <c r="Q1037" s="1"/>
      <c r="R1037" s="1"/>
      <c r="S1037" s="1"/>
      <c r="T1037" s="1"/>
      <c r="U1037" s="1"/>
      <c r="V1037" s="1"/>
      <c r="W1037" s="1"/>
      <c r="X1037" s="1"/>
      <c r="Y1037" s="1"/>
      <c r="Z1037" s="1"/>
    </row>
    <row r="1038" spans="1:26" ht="15.75" customHeight="1">
      <c r="A1038" s="1"/>
      <c r="B1038" s="1"/>
      <c r="C1038" s="1"/>
      <c r="D1038" s="1"/>
      <c r="E1038" s="1"/>
      <c r="F1038" s="1003"/>
      <c r="G1038" s="1001"/>
      <c r="H1038" s="1003"/>
      <c r="I1038" s="1003"/>
      <c r="J1038" s="1003"/>
      <c r="K1038" s="1003"/>
      <c r="L1038" s="1003"/>
      <c r="M1038" s="1003"/>
      <c r="N1038" s="1003"/>
      <c r="O1038" s="1"/>
      <c r="P1038" s="1"/>
      <c r="Q1038" s="1"/>
      <c r="R1038" s="1"/>
      <c r="S1038" s="1"/>
      <c r="T1038" s="1"/>
      <c r="U1038" s="1"/>
      <c r="V1038" s="1"/>
      <c r="W1038" s="1"/>
      <c r="X1038" s="1"/>
      <c r="Y1038" s="1"/>
      <c r="Z1038" s="1"/>
    </row>
    <row r="1039" spans="1:26" ht="15.75" customHeight="1">
      <c r="A1039" s="1"/>
      <c r="B1039" s="1"/>
      <c r="C1039" s="1"/>
      <c r="D1039" s="1"/>
      <c r="E1039" s="1"/>
      <c r="F1039" s="1003"/>
      <c r="G1039" s="1001"/>
      <c r="H1039" s="1003"/>
      <c r="I1039" s="1003"/>
      <c r="J1039" s="1003"/>
      <c r="K1039" s="1003"/>
      <c r="L1039" s="1003"/>
      <c r="M1039" s="1003"/>
      <c r="N1039" s="1003"/>
      <c r="O1039" s="1"/>
      <c r="P1039" s="1"/>
      <c r="Q1039" s="1"/>
      <c r="R1039" s="1"/>
      <c r="S1039" s="1"/>
      <c r="T1039" s="1"/>
      <c r="U1039" s="1"/>
      <c r="V1039" s="1"/>
      <c r="W1039" s="1"/>
      <c r="X1039" s="1"/>
      <c r="Y1039" s="1"/>
      <c r="Z1039" s="1"/>
    </row>
    <row r="1040" spans="1:26" ht="15.75" customHeight="1">
      <c r="A1040" s="1"/>
      <c r="B1040" s="1"/>
      <c r="C1040" s="1"/>
      <c r="D1040" s="1"/>
      <c r="E1040" s="1"/>
      <c r="F1040" s="1003"/>
      <c r="G1040" s="1001"/>
      <c r="H1040" s="1003"/>
      <c r="I1040" s="1003"/>
      <c r="J1040" s="1003"/>
      <c r="K1040" s="1003"/>
      <c r="L1040" s="1003"/>
      <c r="M1040" s="1003"/>
      <c r="N1040" s="1003"/>
      <c r="O1040" s="1"/>
      <c r="P1040" s="1"/>
      <c r="Q1040" s="1"/>
      <c r="R1040" s="1"/>
      <c r="S1040" s="1"/>
      <c r="T1040" s="1"/>
      <c r="U1040" s="1"/>
      <c r="V1040" s="1"/>
      <c r="W1040" s="1"/>
      <c r="X1040" s="1"/>
      <c r="Y1040" s="1"/>
      <c r="Z1040" s="1"/>
    </row>
    <row r="1041" spans="1:26" ht="15.75" customHeight="1">
      <c r="A1041" s="1"/>
      <c r="B1041" s="1"/>
      <c r="C1041" s="1"/>
      <c r="D1041" s="1"/>
      <c r="E1041" s="1"/>
      <c r="F1041" s="1003"/>
      <c r="G1041" s="1001"/>
      <c r="H1041" s="1003"/>
      <c r="I1041" s="1003"/>
      <c r="J1041" s="1003"/>
      <c r="K1041" s="1003"/>
      <c r="L1041" s="1003"/>
      <c r="M1041" s="1003"/>
      <c r="N1041" s="1003"/>
      <c r="O1041" s="1"/>
      <c r="P1041" s="1"/>
      <c r="Q1041" s="1"/>
      <c r="R1041" s="1"/>
      <c r="S1041" s="1"/>
      <c r="T1041" s="1"/>
      <c r="U1041" s="1"/>
      <c r="V1041" s="1"/>
      <c r="W1041" s="1"/>
      <c r="X1041" s="1"/>
      <c r="Y1041" s="1"/>
      <c r="Z1041" s="1"/>
    </row>
    <row r="1042" spans="1:26" ht="15.75" customHeight="1">
      <c r="A1042" s="1"/>
      <c r="B1042" s="1"/>
      <c r="C1042" s="1"/>
      <c r="D1042" s="1"/>
      <c r="E1042" s="1"/>
      <c r="F1042" s="1003"/>
      <c r="G1042" s="1001"/>
      <c r="H1042" s="1003"/>
      <c r="I1042" s="1003"/>
      <c r="J1042" s="1003"/>
      <c r="K1042" s="1003"/>
      <c r="L1042" s="1003"/>
      <c r="M1042" s="1003"/>
      <c r="N1042" s="1003"/>
      <c r="O1042" s="1"/>
      <c r="P1042" s="1"/>
      <c r="Q1042" s="1"/>
      <c r="R1042" s="1"/>
      <c r="S1042" s="1"/>
      <c r="T1042" s="1"/>
      <c r="U1042" s="1"/>
      <c r="V1042" s="1"/>
      <c r="W1042" s="1"/>
      <c r="X1042" s="1"/>
      <c r="Y1042" s="1"/>
      <c r="Z1042" s="1"/>
    </row>
    <row r="1043" spans="1:26" ht="15.75" customHeight="1">
      <c r="A1043" s="1"/>
      <c r="B1043" s="1"/>
      <c r="C1043" s="1"/>
      <c r="D1043" s="1"/>
      <c r="E1043" s="1"/>
      <c r="F1043" s="1003"/>
      <c r="G1043" s="1001"/>
      <c r="H1043" s="1003"/>
      <c r="I1043" s="1003"/>
      <c r="J1043" s="1003"/>
      <c r="K1043" s="1003"/>
      <c r="L1043" s="1003"/>
      <c r="M1043" s="1003"/>
      <c r="N1043" s="1003"/>
      <c r="O1043" s="1"/>
      <c r="P1043" s="1"/>
      <c r="Q1043" s="1"/>
      <c r="R1043" s="1"/>
      <c r="S1043" s="1"/>
      <c r="T1043" s="1"/>
      <c r="U1043" s="1"/>
      <c r="V1043" s="1"/>
      <c r="W1043" s="1"/>
      <c r="X1043" s="1"/>
      <c r="Y1043" s="1"/>
      <c r="Z1043" s="1"/>
    </row>
    <row r="1044" spans="1:26" ht="15.75" customHeight="1">
      <c r="A1044" s="1"/>
      <c r="B1044" s="1"/>
      <c r="C1044" s="1"/>
      <c r="D1044" s="1"/>
      <c r="E1044" s="1"/>
      <c r="F1044" s="1003"/>
      <c r="G1044" s="1001"/>
      <c r="H1044" s="1003"/>
      <c r="I1044" s="1003"/>
      <c r="J1044" s="1003"/>
      <c r="K1044" s="1003"/>
      <c r="L1044" s="1003"/>
      <c r="M1044" s="1003"/>
      <c r="N1044" s="1003"/>
      <c r="O1044" s="1"/>
      <c r="P1044" s="1"/>
      <c r="Q1044" s="1"/>
      <c r="R1044" s="1"/>
      <c r="S1044" s="1"/>
      <c r="T1044" s="1"/>
      <c r="U1044" s="1"/>
      <c r="V1044" s="1"/>
      <c r="W1044" s="1"/>
      <c r="X1044" s="1"/>
      <c r="Y1044" s="1"/>
      <c r="Z1044" s="1"/>
    </row>
    <row r="1045" spans="1:26" ht="15.75" customHeight="1">
      <c r="A1045" s="1"/>
      <c r="B1045" s="1"/>
      <c r="C1045" s="1"/>
      <c r="D1045" s="1"/>
      <c r="E1045" s="1"/>
      <c r="F1045" s="1003"/>
      <c r="G1045" s="1001"/>
      <c r="H1045" s="1003"/>
      <c r="I1045" s="1003"/>
      <c r="J1045" s="1003"/>
      <c r="K1045" s="1003"/>
      <c r="L1045" s="1003"/>
      <c r="M1045" s="1003"/>
      <c r="N1045" s="1003"/>
      <c r="O1045" s="1"/>
      <c r="P1045" s="1"/>
      <c r="Q1045" s="1"/>
      <c r="R1045" s="1"/>
      <c r="S1045" s="1"/>
      <c r="T1045" s="1"/>
      <c r="U1045" s="1"/>
      <c r="V1045" s="1"/>
      <c r="W1045" s="1"/>
      <c r="X1045" s="1"/>
      <c r="Y1045" s="1"/>
      <c r="Z1045" s="1"/>
    </row>
    <row r="1046" spans="1:26" ht="15.75" customHeight="1">
      <c r="A1046" s="1"/>
      <c r="B1046" s="1"/>
      <c r="C1046" s="1"/>
      <c r="D1046" s="1"/>
      <c r="E1046" s="1"/>
      <c r="F1046" s="1003"/>
      <c r="G1046" s="1001"/>
      <c r="H1046" s="1003"/>
      <c r="I1046" s="1003"/>
      <c r="J1046" s="1003"/>
      <c r="K1046" s="1003"/>
      <c r="L1046" s="1003"/>
      <c r="M1046" s="1003"/>
      <c r="N1046" s="1003"/>
      <c r="O1046" s="1"/>
      <c r="P1046" s="1"/>
      <c r="Q1046" s="1"/>
      <c r="R1046" s="1"/>
      <c r="S1046" s="1"/>
      <c r="T1046" s="1"/>
      <c r="U1046" s="1"/>
      <c r="V1046" s="1"/>
      <c r="W1046" s="1"/>
      <c r="X1046" s="1"/>
      <c r="Y1046" s="1"/>
      <c r="Z1046" s="1"/>
    </row>
    <row r="1047" spans="1:26" ht="15.75" customHeight="1">
      <c r="A1047" s="1"/>
      <c r="B1047" s="1"/>
      <c r="C1047" s="1"/>
      <c r="D1047" s="1"/>
      <c r="E1047" s="1"/>
      <c r="F1047" s="1003"/>
      <c r="G1047" s="1001"/>
      <c r="H1047" s="1003"/>
      <c r="I1047" s="1003"/>
      <c r="J1047" s="1003"/>
      <c r="K1047" s="1003"/>
      <c r="L1047" s="1003"/>
      <c r="M1047" s="1003"/>
      <c r="N1047" s="1003"/>
      <c r="O1047" s="1"/>
      <c r="P1047" s="1"/>
      <c r="Q1047" s="1"/>
      <c r="R1047" s="1"/>
      <c r="S1047" s="1"/>
      <c r="T1047" s="1"/>
      <c r="U1047" s="1"/>
      <c r="V1047" s="1"/>
      <c r="W1047" s="1"/>
      <c r="X1047" s="1"/>
      <c r="Y1047" s="1"/>
      <c r="Z1047" s="1"/>
    </row>
    <row r="1048" spans="1:26" ht="15.75" customHeight="1">
      <c r="A1048" s="1"/>
      <c r="B1048" s="1"/>
      <c r="C1048" s="1"/>
      <c r="D1048" s="1"/>
      <c r="E1048" s="1"/>
      <c r="F1048" s="1003"/>
      <c r="G1048" s="1001"/>
      <c r="H1048" s="1003"/>
      <c r="I1048" s="1003"/>
      <c r="J1048" s="1003"/>
      <c r="K1048" s="1003"/>
      <c r="L1048" s="1003"/>
      <c r="M1048" s="1003"/>
      <c r="N1048" s="1003"/>
      <c r="O1048" s="1"/>
      <c r="P1048" s="1"/>
      <c r="Q1048" s="1"/>
      <c r="R1048" s="1"/>
      <c r="S1048" s="1"/>
      <c r="T1048" s="1"/>
      <c r="U1048" s="1"/>
      <c r="V1048" s="1"/>
      <c r="W1048" s="1"/>
      <c r="X1048" s="1"/>
      <c r="Y1048" s="1"/>
      <c r="Z1048" s="1"/>
    </row>
    <row r="1049" spans="1:26" ht="15.75" customHeight="1">
      <c r="A1049" s="1"/>
      <c r="B1049" s="1"/>
      <c r="C1049" s="1"/>
      <c r="D1049" s="1"/>
      <c r="E1049" s="1"/>
      <c r="F1049" s="1003"/>
      <c r="G1049" s="1001"/>
      <c r="H1049" s="1003"/>
      <c r="I1049" s="1003"/>
      <c r="J1049" s="1003"/>
      <c r="K1049" s="1003"/>
      <c r="L1049" s="1003"/>
      <c r="M1049" s="1003"/>
      <c r="N1049" s="1003"/>
      <c r="O1049" s="1"/>
      <c r="P1049" s="1"/>
      <c r="Q1049" s="1"/>
      <c r="R1049" s="1"/>
      <c r="S1049" s="1"/>
      <c r="T1049" s="1"/>
      <c r="U1049" s="1"/>
      <c r="V1049" s="1"/>
      <c r="W1049" s="1"/>
      <c r="X1049" s="1"/>
      <c r="Y1049" s="1"/>
      <c r="Z1049" s="1"/>
    </row>
    <row r="1050" spans="1:26" ht="15.75" customHeight="1">
      <c r="A1050" s="1"/>
      <c r="B1050" s="1"/>
      <c r="C1050" s="1"/>
      <c r="D1050" s="1"/>
      <c r="E1050" s="1"/>
      <c r="F1050" s="1003"/>
      <c r="G1050" s="1001"/>
      <c r="H1050" s="1003"/>
      <c r="I1050" s="1003"/>
      <c r="J1050" s="1003"/>
      <c r="K1050" s="1003"/>
      <c r="L1050" s="1003"/>
      <c r="M1050" s="1003"/>
      <c r="N1050" s="1003"/>
      <c r="O1050" s="1"/>
      <c r="P1050" s="1"/>
      <c r="Q1050" s="1"/>
      <c r="R1050" s="1"/>
      <c r="S1050" s="1"/>
      <c r="T1050" s="1"/>
      <c r="U1050" s="1"/>
      <c r="V1050" s="1"/>
      <c r="W1050" s="1"/>
      <c r="X1050" s="1"/>
      <c r="Y1050" s="1"/>
      <c r="Z1050" s="1"/>
    </row>
    <row r="1051" spans="1:26" ht="15.75" customHeight="1">
      <c r="A1051" s="1"/>
      <c r="B1051" s="1"/>
      <c r="C1051" s="1"/>
      <c r="D1051" s="1"/>
      <c r="E1051" s="1"/>
      <c r="F1051" s="1003"/>
      <c r="G1051" s="1001"/>
      <c r="H1051" s="1003"/>
      <c r="I1051" s="1003"/>
      <c r="J1051" s="1003"/>
      <c r="K1051" s="1003"/>
      <c r="L1051" s="1003"/>
      <c r="M1051" s="1003"/>
      <c r="N1051" s="1003"/>
      <c r="O1051" s="1"/>
      <c r="P1051" s="1"/>
      <c r="Q1051" s="1"/>
      <c r="R1051" s="1"/>
      <c r="S1051" s="1"/>
      <c r="T1051" s="1"/>
      <c r="U1051" s="1"/>
      <c r="V1051" s="1"/>
      <c r="W1051" s="1"/>
      <c r="X1051" s="1"/>
      <c r="Y1051" s="1"/>
      <c r="Z1051" s="1"/>
    </row>
    <row r="1052" spans="1:26" ht="15.75" customHeight="1">
      <c r="A1052" s="1"/>
      <c r="B1052" s="1"/>
      <c r="C1052" s="1"/>
      <c r="D1052" s="1"/>
      <c r="E1052" s="1"/>
      <c r="F1052" s="1003"/>
      <c r="G1052" s="1001"/>
      <c r="H1052" s="1003"/>
      <c r="I1052" s="1003"/>
      <c r="J1052" s="1003"/>
      <c r="K1052" s="1003"/>
      <c r="L1052" s="1003"/>
      <c r="M1052" s="1003"/>
      <c r="N1052" s="1003"/>
      <c r="O1052" s="1"/>
      <c r="P1052" s="1"/>
      <c r="Q1052" s="1"/>
      <c r="R1052" s="1"/>
      <c r="S1052" s="1"/>
      <c r="T1052" s="1"/>
      <c r="U1052" s="1"/>
      <c r="V1052" s="1"/>
      <c r="W1052" s="1"/>
      <c r="X1052" s="1"/>
      <c r="Y1052" s="1"/>
      <c r="Z1052" s="1"/>
    </row>
    <row r="1053" spans="1:26" ht="15.75" customHeight="1">
      <c r="A1053" s="1"/>
      <c r="B1053" s="1"/>
      <c r="C1053" s="1"/>
      <c r="D1053" s="1"/>
      <c r="E1053" s="1"/>
      <c r="F1053" s="1003"/>
      <c r="G1053" s="1001"/>
      <c r="H1053" s="1003"/>
      <c r="I1053" s="1003"/>
      <c r="J1053" s="1003"/>
      <c r="K1053" s="1003"/>
      <c r="L1053" s="1003"/>
      <c r="M1053" s="1003"/>
      <c r="N1053" s="1003"/>
      <c r="O1053" s="1"/>
      <c r="P1053" s="1"/>
      <c r="Q1053" s="1"/>
      <c r="R1053" s="1"/>
      <c r="S1053" s="1"/>
      <c r="T1053" s="1"/>
      <c r="U1053" s="1"/>
      <c r="V1053" s="1"/>
      <c r="W1053" s="1"/>
      <c r="X1053" s="1"/>
      <c r="Y1053" s="1"/>
      <c r="Z1053" s="1"/>
    </row>
    <row r="1054" spans="1:26" ht="15.75" customHeight="1">
      <c r="A1054" s="1"/>
      <c r="B1054" s="1"/>
      <c r="C1054" s="1"/>
      <c r="D1054" s="1"/>
      <c r="E1054" s="1"/>
      <c r="F1054" s="1003"/>
      <c r="G1054" s="1001"/>
      <c r="H1054" s="1003"/>
      <c r="I1054" s="1003"/>
      <c r="J1054" s="1003"/>
      <c r="K1054" s="1003"/>
      <c r="L1054" s="1003"/>
      <c r="M1054" s="1003"/>
      <c r="N1054" s="1003"/>
      <c r="O1054" s="1"/>
      <c r="P1054" s="1"/>
      <c r="Q1054" s="1"/>
      <c r="R1054" s="1"/>
      <c r="S1054" s="1"/>
      <c r="T1054" s="1"/>
      <c r="U1054" s="1"/>
      <c r="V1054" s="1"/>
      <c r="W1054" s="1"/>
      <c r="X1054" s="1"/>
      <c r="Y1054" s="1"/>
      <c r="Z1054" s="1"/>
    </row>
    <row r="1055" spans="1:26" ht="15.75" customHeight="1">
      <c r="A1055" s="1"/>
      <c r="B1055" s="1"/>
      <c r="C1055" s="1"/>
      <c r="D1055" s="1"/>
      <c r="E1055" s="1"/>
      <c r="F1055" s="1003"/>
      <c r="G1055" s="1001"/>
      <c r="H1055" s="1003"/>
      <c r="I1055" s="1003"/>
      <c r="J1055" s="1003"/>
      <c r="K1055" s="1003"/>
      <c r="L1055" s="1003"/>
      <c r="M1055" s="1003"/>
      <c r="N1055" s="1003"/>
      <c r="O1055" s="1"/>
      <c r="P1055" s="1"/>
      <c r="Q1055" s="1"/>
      <c r="R1055" s="1"/>
      <c r="S1055" s="1"/>
      <c r="T1055" s="1"/>
      <c r="U1055" s="1"/>
      <c r="V1055" s="1"/>
      <c r="W1055" s="1"/>
      <c r="X1055" s="1"/>
      <c r="Y1055" s="1"/>
      <c r="Z1055" s="1"/>
    </row>
    <row r="1056" spans="1:26" ht="15.75" customHeight="1">
      <c r="A1056" s="1"/>
      <c r="B1056" s="1"/>
      <c r="C1056" s="1"/>
      <c r="D1056" s="1"/>
      <c r="E1056" s="1"/>
      <c r="F1056" s="1003"/>
      <c r="G1056" s="1001"/>
      <c r="H1056" s="1003"/>
      <c r="I1056" s="1003"/>
      <c r="J1056" s="1003"/>
      <c r="K1056" s="1003"/>
      <c r="L1056" s="1003"/>
      <c r="M1056" s="1003"/>
      <c r="N1056" s="1003"/>
      <c r="O1056" s="1"/>
      <c r="P1056" s="1"/>
      <c r="Q1056" s="1"/>
      <c r="R1056" s="1"/>
      <c r="S1056" s="1"/>
      <c r="T1056" s="1"/>
      <c r="U1056" s="1"/>
      <c r="V1056" s="1"/>
      <c r="W1056" s="1"/>
      <c r="X1056" s="1"/>
      <c r="Y1056" s="1"/>
      <c r="Z1056" s="1"/>
    </row>
    <row r="1057" spans="1:26" ht="15.75" customHeight="1">
      <c r="A1057" s="1"/>
      <c r="B1057" s="1"/>
      <c r="C1057" s="1"/>
      <c r="D1057" s="1"/>
      <c r="E1057" s="1"/>
      <c r="F1057" s="1003"/>
      <c r="G1057" s="1001"/>
      <c r="H1057" s="1003"/>
      <c r="I1057" s="1003"/>
      <c r="J1057" s="1003"/>
      <c r="K1057" s="1003"/>
      <c r="L1057" s="1003"/>
      <c r="M1057" s="1003"/>
      <c r="N1057" s="1003"/>
      <c r="O1057" s="1"/>
      <c r="P1057" s="1"/>
      <c r="Q1057" s="1"/>
      <c r="R1057" s="1"/>
      <c r="S1057" s="1"/>
      <c r="T1057" s="1"/>
      <c r="U1057" s="1"/>
      <c r="V1057" s="1"/>
      <c r="W1057" s="1"/>
      <c r="X1057" s="1"/>
      <c r="Y1057" s="1"/>
      <c r="Z1057" s="1"/>
    </row>
    <row r="1058" spans="1:26" ht="15.75" customHeight="1">
      <c r="A1058" s="1"/>
      <c r="B1058" s="1"/>
      <c r="C1058" s="1"/>
      <c r="D1058" s="1"/>
      <c r="E1058" s="1"/>
      <c r="F1058" s="1003"/>
      <c r="G1058" s="1001"/>
      <c r="H1058" s="1003"/>
      <c r="I1058" s="1003"/>
      <c r="J1058" s="1003"/>
      <c r="K1058" s="1003"/>
      <c r="L1058" s="1003"/>
      <c r="M1058" s="1003"/>
      <c r="N1058" s="1003"/>
      <c r="O1058" s="1"/>
      <c r="P1058" s="1"/>
      <c r="Q1058" s="1"/>
      <c r="R1058" s="1"/>
      <c r="S1058" s="1"/>
      <c r="T1058" s="1"/>
      <c r="U1058" s="1"/>
      <c r="V1058" s="1"/>
      <c r="W1058" s="1"/>
      <c r="X1058" s="1"/>
      <c r="Y1058" s="1"/>
      <c r="Z1058" s="1"/>
    </row>
    <row r="1059" spans="1:26" ht="15.75" customHeight="1">
      <c r="A1059" s="1"/>
      <c r="B1059" s="1"/>
      <c r="C1059" s="1"/>
      <c r="D1059" s="1"/>
      <c r="E1059" s="1"/>
      <c r="F1059" s="1003"/>
      <c r="G1059" s="1001"/>
      <c r="H1059" s="1003"/>
      <c r="I1059" s="1003"/>
      <c r="J1059" s="1003"/>
      <c r="K1059" s="1003"/>
      <c r="L1059" s="1003"/>
      <c r="M1059" s="1003"/>
      <c r="N1059" s="1003"/>
      <c r="O1059" s="1"/>
      <c r="P1059" s="1"/>
      <c r="Q1059" s="1"/>
      <c r="R1059" s="1"/>
      <c r="S1059" s="1"/>
      <c r="T1059" s="1"/>
      <c r="U1059" s="1"/>
      <c r="V1059" s="1"/>
      <c r="W1059" s="1"/>
      <c r="X1059" s="1"/>
      <c r="Y1059" s="1"/>
      <c r="Z1059" s="1"/>
    </row>
    <row r="1060" spans="1:26" ht="15.75" customHeight="1">
      <c r="A1060" s="1"/>
      <c r="B1060" s="1"/>
      <c r="C1060" s="1"/>
      <c r="D1060" s="1"/>
      <c r="E1060" s="1"/>
      <c r="F1060" s="1003"/>
      <c r="G1060" s="1001"/>
      <c r="H1060" s="1003"/>
      <c r="I1060" s="1003"/>
      <c r="J1060" s="1003"/>
      <c r="K1060" s="1003"/>
      <c r="L1060" s="1003"/>
      <c r="M1060" s="1003"/>
      <c r="N1060" s="1003"/>
      <c r="O1060" s="1"/>
      <c r="P1060" s="1"/>
      <c r="Q1060" s="1"/>
      <c r="R1060" s="1"/>
      <c r="S1060" s="1"/>
      <c r="T1060" s="1"/>
      <c r="U1060" s="1"/>
      <c r="V1060" s="1"/>
      <c r="W1060" s="1"/>
      <c r="X1060" s="1"/>
      <c r="Y1060" s="1"/>
      <c r="Z1060" s="1"/>
    </row>
    <row r="1061" spans="1:26" ht="15.75" customHeight="1">
      <c r="A1061" s="1"/>
      <c r="B1061" s="1"/>
      <c r="C1061" s="1"/>
      <c r="D1061" s="1"/>
      <c r="E1061" s="1"/>
      <c r="F1061" s="1003"/>
      <c r="G1061" s="1001"/>
      <c r="H1061" s="1003"/>
      <c r="I1061" s="1003"/>
      <c r="J1061" s="1003"/>
      <c r="K1061" s="1003"/>
      <c r="L1061" s="1003"/>
      <c r="M1061" s="1003"/>
      <c r="N1061" s="1003"/>
      <c r="O1061" s="1"/>
      <c r="P1061" s="1"/>
      <c r="Q1061" s="1"/>
      <c r="R1061" s="1"/>
      <c r="S1061" s="1"/>
      <c r="T1061" s="1"/>
      <c r="U1061" s="1"/>
      <c r="V1061" s="1"/>
      <c r="W1061" s="1"/>
      <c r="X1061" s="1"/>
      <c r="Y1061" s="1"/>
      <c r="Z1061" s="1"/>
    </row>
    <row r="1062" spans="1:26" ht="15.75" customHeight="1">
      <c r="A1062" s="1"/>
      <c r="B1062" s="1"/>
      <c r="C1062" s="1"/>
      <c r="D1062" s="1"/>
      <c r="E1062" s="1"/>
      <c r="F1062" s="1003"/>
      <c r="G1062" s="1001"/>
      <c r="H1062" s="1003"/>
      <c r="I1062" s="1003"/>
      <c r="J1062" s="1003"/>
      <c r="K1062" s="1003"/>
      <c r="L1062" s="1003"/>
      <c r="M1062" s="1003"/>
      <c r="N1062" s="1003"/>
      <c r="O1062" s="1"/>
      <c r="P1062" s="1"/>
      <c r="Q1062" s="1"/>
      <c r="R1062" s="1"/>
      <c r="S1062" s="1"/>
      <c r="T1062" s="1"/>
      <c r="U1062" s="1"/>
      <c r="V1062" s="1"/>
      <c r="W1062" s="1"/>
      <c r="X1062" s="1"/>
      <c r="Y1062" s="1"/>
      <c r="Z1062" s="1"/>
    </row>
    <row r="1063" spans="1:26" ht="15.75" customHeight="1">
      <c r="A1063" s="1"/>
      <c r="B1063" s="1"/>
      <c r="C1063" s="1"/>
      <c r="D1063" s="1"/>
      <c r="E1063" s="1"/>
      <c r="F1063" s="1003"/>
      <c r="G1063" s="1001"/>
      <c r="H1063" s="1003"/>
      <c r="I1063" s="1003"/>
      <c r="J1063" s="1003"/>
      <c r="K1063" s="1003"/>
      <c r="L1063" s="1003"/>
      <c r="M1063" s="1003"/>
      <c r="N1063" s="1003"/>
      <c r="O1063" s="1"/>
      <c r="P1063" s="1"/>
      <c r="Q1063" s="1"/>
      <c r="R1063" s="1"/>
      <c r="S1063" s="1"/>
      <c r="T1063" s="1"/>
      <c r="U1063" s="1"/>
      <c r="V1063" s="1"/>
      <c r="W1063" s="1"/>
      <c r="X1063" s="1"/>
      <c r="Y1063" s="1"/>
      <c r="Z1063" s="1"/>
    </row>
    <row r="1064" spans="1:26" ht="15.75" customHeight="1">
      <c r="A1064" s="1"/>
      <c r="B1064" s="1"/>
      <c r="C1064" s="1"/>
      <c r="D1064" s="1"/>
      <c r="E1064" s="1"/>
      <c r="F1064" s="1003"/>
      <c r="G1064" s="1001"/>
      <c r="H1064" s="1003"/>
      <c r="I1064" s="1003"/>
      <c r="J1064" s="1003"/>
      <c r="K1064" s="1003"/>
      <c r="L1064" s="1003"/>
      <c r="M1064" s="1003"/>
      <c r="N1064" s="1003"/>
      <c r="O1064" s="1"/>
      <c r="P1064" s="1"/>
      <c r="Q1064" s="1"/>
      <c r="R1064" s="1"/>
      <c r="S1064" s="1"/>
      <c r="T1064" s="1"/>
      <c r="U1064" s="1"/>
      <c r="V1064" s="1"/>
      <c r="W1064" s="1"/>
      <c r="X1064" s="1"/>
      <c r="Y1064" s="1"/>
      <c r="Z1064" s="1"/>
    </row>
    <row r="1065" spans="1:26" ht="15.75" customHeight="1">
      <c r="A1065" s="1"/>
      <c r="B1065" s="1"/>
      <c r="C1065" s="1"/>
      <c r="D1065" s="1"/>
      <c r="E1065" s="1"/>
      <c r="F1065" s="1003"/>
      <c r="G1065" s="1001"/>
      <c r="H1065" s="1003"/>
      <c r="I1065" s="1003"/>
      <c r="J1065" s="1003"/>
      <c r="K1065" s="1003"/>
      <c r="L1065" s="1003"/>
      <c r="M1065" s="1003"/>
      <c r="N1065" s="1003"/>
      <c r="O1065" s="1"/>
      <c r="P1065" s="1"/>
      <c r="Q1065" s="1"/>
      <c r="R1065" s="1"/>
      <c r="S1065" s="1"/>
      <c r="T1065" s="1"/>
      <c r="U1065" s="1"/>
      <c r="V1065" s="1"/>
      <c r="W1065" s="1"/>
      <c r="X1065" s="1"/>
      <c r="Y1065" s="1"/>
      <c r="Z1065" s="1"/>
    </row>
    <row r="1066" spans="1:26" ht="15.75" customHeight="1">
      <c r="A1066" s="1"/>
      <c r="B1066" s="1"/>
      <c r="C1066" s="1"/>
      <c r="D1066" s="1"/>
      <c r="E1066" s="1"/>
      <c r="F1066" s="1003"/>
      <c r="G1066" s="1001"/>
      <c r="H1066" s="1003"/>
      <c r="I1066" s="1003"/>
      <c r="J1066" s="1003"/>
      <c r="K1066" s="1003"/>
      <c r="L1066" s="1003"/>
      <c r="M1066" s="1003"/>
      <c r="N1066" s="1003"/>
      <c r="O1066" s="1"/>
      <c r="P1066" s="1"/>
      <c r="Q1066" s="1"/>
      <c r="R1066" s="1"/>
      <c r="S1066" s="1"/>
      <c r="T1066" s="1"/>
      <c r="U1066" s="1"/>
      <c r="V1066" s="1"/>
      <c r="W1066" s="1"/>
      <c r="X1066" s="1"/>
      <c r="Y1066" s="1"/>
      <c r="Z1066" s="1"/>
    </row>
    <row r="1067" spans="1:26" ht="15.75" customHeight="1">
      <c r="A1067" s="1"/>
      <c r="B1067" s="1"/>
      <c r="C1067" s="1"/>
      <c r="D1067" s="1"/>
      <c r="E1067" s="1"/>
      <c r="F1067" s="1003"/>
      <c r="G1067" s="1001"/>
      <c r="H1067" s="1003"/>
      <c r="I1067" s="1003"/>
      <c r="J1067" s="1003"/>
      <c r="K1067" s="1003"/>
      <c r="L1067" s="1003"/>
      <c r="M1067" s="1003"/>
      <c r="N1067" s="1003"/>
      <c r="O1067" s="1"/>
      <c r="P1067" s="1"/>
      <c r="Q1067" s="1"/>
      <c r="R1067" s="1"/>
      <c r="S1067" s="1"/>
      <c r="T1067" s="1"/>
      <c r="U1067" s="1"/>
      <c r="V1067" s="1"/>
      <c r="W1067" s="1"/>
      <c r="X1067" s="1"/>
      <c r="Y1067" s="1"/>
      <c r="Z1067" s="1"/>
    </row>
    <row r="1068" spans="1:26" ht="15.75" customHeight="1">
      <c r="A1068" s="1"/>
      <c r="B1068" s="1"/>
      <c r="C1068" s="1"/>
      <c r="D1068" s="1"/>
      <c r="E1068" s="1"/>
      <c r="F1068" s="1003"/>
      <c r="G1068" s="1001"/>
      <c r="H1068" s="1003"/>
      <c r="I1068" s="1003"/>
      <c r="J1068" s="1003"/>
      <c r="K1068" s="1003"/>
      <c r="L1068" s="1003"/>
      <c r="M1068" s="1003"/>
      <c r="N1068" s="1003"/>
      <c r="O1068" s="1"/>
      <c r="P1068" s="1"/>
      <c r="Q1068" s="1"/>
      <c r="R1068" s="1"/>
      <c r="S1068" s="1"/>
      <c r="T1068" s="1"/>
      <c r="U1068" s="1"/>
      <c r="V1068" s="1"/>
      <c r="W1068" s="1"/>
      <c r="X1068" s="1"/>
      <c r="Y1068" s="1"/>
      <c r="Z1068" s="1"/>
    </row>
    <row r="1069" spans="1:26" ht="15.75" customHeight="1">
      <c r="A1069" s="1"/>
      <c r="B1069" s="1"/>
      <c r="C1069" s="1"/>
      <c r="D1069" s="1"/>
      <c r="E1069" s="1"/>
      <c r="F1069" s="1003"/>
      <c r="G1069" s="1001"/>
      <c r="H1069" s="1003"/>
      <c r="I1069" s="1003"/>
      <c r="J1069" s="1003"/>
      <c r="K1069" s="1003"/>
      <c r="L1069" s="1003"/>
      <c r="M1069" s="1003"/>
      <c r="N1069" s="1003"/>
      <c r="O1069" s="1"/>
      <c r="P1069" s="1"/>
      <c r="Q1069" s="1"/>
      <c r="R1069" s="1"/>
      <c r="S1069" s="1"/>
      <c r="T1069" s="1"/>
      <c r="U1069" s="1"/>
      <c r="V1069" s="1"/>
      <c r="W1069" s="1"/>
      <c r="X1069" s="1"/>
      <c r="Y1069" s="1"/>
      <c r="Z1069" s="1"/>
    </row>
    <row r="1070" spans="1:26" ht="15.75" customHeight="1">
      <c r="A1070" s="1"/>
      <c r="B1070" s="1"/>
      <c r="C1070" s="1"/>
      <c r="D1070" s="1"/>
      <c r="E1070" s="1"/>
      <c r="F1070" s="1003"/>
      <c r="G1070" s="1001"/>
      <c r="H1070" s="1003"/>
      <c r="I1070" s="1003"/>
      <c r="J1070" s="1003"/>
      <c r="K1070" s="1003"/>
      <c r="L1070" s="1003"/>
      <c r="M1070" s="1003"/>
      <c r="N1070" s="1003"/>
      <c r="O1070" s="1"/>
      <c r="P1070" s="1"/>
      <c r="Q1070" s="1"/>
      <c r="R1070" s="1"/>
      <c r="S1070" s="1"/>
      <c r="T1070" s="1"/>
      <c r="U1070" s="1"/>
      <c r="V1070" s="1"/>
      <c r="W1070" s="1"/>
      <c r="X1070" s="1"/>
      <c r="Y1070" s="1"/>
      <c r="Z1070" s="1"/>
    </row>
    <row r="1071" spans="1:26" ht="15.75" customHeight="1">
      <c r="A1071" s="1"/>
      <c r="B1071" s="1"/>
      <c r="C1071" s="1"/>
      <c r="D1071" s="1"/>
      <c r="E1071" s="1"/>
      <c r="F1071" s="1003"/>
      <c r="G1071" s="1001"/>
      <c r="H1071" s="1003"/>
      <c r="I1071" s="1003"/>
      <c r="J1071" s="1003"/>
      <c r="K1071" s="1003"/>
      <c r="L1071" s="1003"/>
      <c r="M1071" s="1003"/>
      <c r="N1071" s="1003"/>
      <c r="O1071" s="1"/>
      <c r="P1071" s="1"/>
      <c r="Q1071" s="1"/>
      <c r="R1071" s="1"/>
      <c r="S1071" s="1"/>
      <c r="T1071" s="1"/>
      <c r="U1071" s="1"/>
      <c r="V1071" s="1"/>
      <c r="W1071" s="1"/>
      <c r="X1071" s="1"/>
      <c r="Y1071" s="1"/>
      <c r="Z1071" s="1"/>
    </row>
    <row r="1072" spans="1:26" ht="15.75" customHeight="1">
      <c r="A1072" s="1"/>
      <c r="B1072" s="1"/>
      <c r="C1072" s="1"/>
      <c r="D1072" s="1"/>
      <c r="E1072" s="1"/>
      <c r="F1072" s="1003"/>
      <c r="G1072" s="1001"/>
      <c r="H1072" s="1003"/>
      <c r="I1072" s="1003"/>
      <c r="J1072" s="1003"/>
      <c r="K1072" s="1003"/>
      <c r="L1072" s="1003"/>
      <c r="M1072" s="1003"/>
      <c r="N1072" s="1003"/>
      <c r="O1072" s="1"/>
      <c r="P1072" s="1"/>
      <c r="Q1072" s="1"/>
      <c r="R1072" s="1"/>
      <c r="S1072" s="1"/>
      <c r="T1072" s="1"/>
      <c r="U1072" s="1"/>
      <c r="V1072" s="1"/>
      <c r="W1072" s="1"/>
      <c r="X1072" s="1"/>
      <c r="Y1072" s="1"/>
      <c r="Z1072" s="1"/>
    </row>
    <row r="1073" spans="1:26" ht="15.75" customHeight="1">
      <c r="A1073" s="1"/>
      <c r="B1073" s="1"/>
      <c r="C1073" s="1"/>
      <c r="D1073" s="1"/>
      <c r="E1073" s="1"/>
      <c r="F1073" s="1003"/>
      <c r="G1073" s="1001"/>
      <c r="H1073" s="1003"/>
      <c r="I1073" s="1003"/>
      <c r="J1073" s="1003"/>
      <c r="K1073" s="1003"/>
      <c r="L1073" s="1003"/>
      <c r="M1073" s="1003"/>
      <c r="N1073" s="1003"/>
      <c r="O1073" s="1"/>
      <c r="P1073" s="1"/>
      <c r="Q1073" s="1"/>
      <c r="R1073" s="1"/>
      <c r="S1073" s="1"/>
      <c r="T1073" s="1"/>
      <c r="U1073" s="1"/>
      <c r="V1073" s="1"/>
      <c r="W1073" s="1"/>
      <c r="X1073" s="1"/>
      <c r="Y1073" s="1"/>
      <c r="Z1073" s="1"/>
    </row>
    <row r="1074" spans="1:26" ht="15.75" customHeight="1">
      <c r="A1074" s="1"/>
      <c r="B1074" s="1"/>
      <c r="C1074" s="1"/>
      <c r="D1074" s="1"/>
      <c r="E1074" s="1"/>
      <c r="F1074" s="1003"/>
      <c r="G1074" s="1001"/>
      <c r="H1074" s="1003"/>
      <c r="I1074" s="1003"/>
      <c r="J1074" s="1003"/>
      <c r="K1074" s="1003"/>
      <c r="L1074" s="1003"/>
      <c r="M1074" s="1003"/>
      <c r="N1074" s="1003"/>
      <c r="O1074" s="1"/>
      <c r="P1074" s="1"/>
      <c r="Q1074" s="1"/>
      <c r="R1074" s="1"/>
      <c r="S1074" s="1"/>
      <c r="T1074" s="1"/>
      <c r="U1074" s="1"/>
      <c r="V1074" s="1"/>
      <c r="W1074" s="1"/>
      <c r="X1074" s="1"/>
      <c r="Y1074" s="1"/>
      <c r="Z1074" s="1"/>
    </row>
    <row r="1075" spans="1:26" ht="15.75" customHeight="1">
      <c r="A1075" s="1"/>
      <c r="B1075" s="1"/>
      <c r="C1075" s="1"/>
      <c r="D1075" s="1"/>
      <c r="E1075" s="1"/>
      <c r="F1075" s="1003"/>
      <c r="G1075" s="1001"/>
      <c r="H1075" s="1003"/>
      <c r="I1075" s="1003"/>
      <c r="J1075" s="1003"/>
      <c r="K1075" s="1003"/>
      <c r="L1075" s="1003"/>
      <c r="M1075" s="1003"/>
      <c r="N1075" s="1003"/>
      <c r="O1075" s="1"/>
      <c r="P1075" s="1"/>
      <c r="Q1075" s="1"/>
      <c r="R1075" s="1"/>
      <c r="S1075" s="1"/>
      <c r="T1075" s="1"/>
      <c r="U1075" s="1"/>
      <c r="V1075" s="1"/>
      <c r="W1075" s="1"/>
      <c r="X1075" s="1"/>
      <c r="Y1075" s="1"/>
      <c r="Z1075" s="1"/>
    </row>
    <row r="1076" spans="1:26" ht="15.75" customHeight="1">
      <c r="A1076" s="1"/>
      <c r="B1076" s="1"/>
      <c r="C1076" s="1"/>
      <c r="D1076" s="1"/>
      <c r="E1076" s="1"/>
      <c r="F1076" s="1003"/>
      <c r="G1076" s="1001"/>
      <c r="H1076" s="1003"/>
      <c r="I1076" s="1003"/>
      <c r="J1076" s="1003"/>
      <c r="K1076" s="1003"/>
      <c r="L1076" s="1003"/>
      <c r="M1076" s="1003"/>
      <c r="N1076" s="1003"/>
      <c r="O1076" s="1"/>
      <c r="P1076" s="1"/>
      <c r="Q1076" s="1"/>
      <c r="R1076" s="1"/>
      <c r="S1076" s="1"/>
      <c r="T1076" s="1"/>
      <c r="U1076" s="1"/>
      <c r="V1076" s="1"/>
      <c r="W1076" s="1"/>
      <c r="X1076" s="1"/>
      <c r="Y1076" s="1"/>
      <c r="Z1076" s="1"/>
    </row>
    <row r="1077" spans="1:26" ht="15.75" customHeight="1">
      <c r="A1077" s="1"/>
      <c r="B1077" s="1"/>
      <c r="C1077" s="1"/>
      <c r="D1077" s="1"/>
      <c r="E1077" s="1"/>
      <c r="F1077" s="1003"/>
      <c r="G1077" s="1001"/>
      <c r="H1077" s="1003"/>
      <c r="I1077" s="1003"/>
      <c r="J1077" s="1003"/>
      <c r="K1077" s="1003"/>
      <c r="L1077" s="1003"/>
      <c r="M1077" s="1003"/>
      <c r="N1077" s="1003"/>
      <c r="O1077" s="1"/>
      <c r="P1077" s="1"/>
      <c r="Q1077" s="1"/>
      <c r="R1077" s="1"/>
      <c r="S1077" s="1"/>
      <c r="T1077" s="1"/>
      <c r="U1077" s="1"/>
      <c r="V1077" s="1"/>
      <c r="W1077" s="1"/>
      <c r="X1077" s="1"/>
      <c r="Y1077" s="1"/>
      <c r="Z1077" s="1"/>
    </row>
    <row r="1078" spans="1:26" ht="15.75" customHeight="1">
      <c r="A1078" s="1"/>
      <c r="B1078" s="1"/>
      <c r="C1078" s="1"/>
      <c r="D1078" s="1"/>
      <c r="E1078" s="1"/>
      <c r="F1078" s="1003"/>
      <c r="G1078" s="1001"/>
      <c r="H1078" s="1003"/>
      <c r="I1078" s="1003"/>
      <c r="J1078" s="1003"/>
      <c r="K1078" s="1003"/>
      <c r="L1078" s="1003"/>
      <c r="M1078" s="1003"/>
      <c r="N1078" s="1003"/>
      <c r="O1078" s="1"/>
      <c r="P1078" s="1"/>
      <c r="Q1078" s="1"/>
      <c r="R1078" s="1"/>
      <c r="S1078" s="1"/>
      <c r="T1078" s="1"/>
      <c r="U1078" s="1"/>
      <c r="V1078" s="1"/>
      <c r="W1078" s="1"/>
      <c r="X1078" s="1"/>
      <c r="Y1078" s="1"/>
      <c r="Z1078" s="1"/>
    </row>
    <row r="1079" spans="1:26" ht="15.75" customHeight="1">
      <c r="A1079" s="1"/>
      <c r="B1079" s="1"/>
      <c r="C1079" s="1"/>
      <c r="D1079" s="1"/>
      <c r="E1079" s="1"/>
      <c r="F1079" s="1003"/>
      <c r="G1079" s="1001"/>
      <c r="H1079" s="1003"/>
      <c r="I1079" s="1003"/>
      <c r="J1079" s="1003"/>
      <c r="K1079" s="1003"/>
      <c r="L1079" s="1003"/>
      <c r="M1079" s="1003"/>
      <c r="N1079" s="1003"/>
      <c r="O1079" s="1"/>
      <c r="P1079" s="1"/>
      <c r="Q1079" s="1"/>
      <c r="R1079" s="1"/>
      <c r="S1079" s="1"/>
      <c r="T1079" s="1"/>
      <c r="U1079" s="1"/>
      <c r="V1079" s="1"/>
      <c r="W1079" s="1"/>
      <c r="X1079" s="1"/>
      <c r="Y1079" s="1"/>
      <c r="Z1079" s="1"/>
    </row>
    <row r="1080" spans="1:26" ht="15.75" customHeight="1">
      <c r="A1080" s="1"/>
      <c r="B1080" s="1"/>
      <c r="C1080" s="1"/>
      <c r="D1080" s="1"/>
      <c r="E1080" s="1"/>
      <c r="F1080" s="1003"/>
      <c r="G1080" s="1001"/>
      <c r="H1080" s="1003"/>
      <c r="I1080" s="1003"/>
      <c r="J1080" s="1003"/>
      <c r="K1080" s="1003"/>
      <c r="L1080" s="1003"/>
      <c r="M1080" s="1003"/>
      <c r="N1080" s="1003"/>
      <c r="O1080" s="1"/>
      <c r="P1080" s="1"/>
      <c r="Q1080" s="1"/>
      <c r="R1080" s="1"/>
      <c r="S1080" s="1"/>
      <c r="T1080" s="1"/>
      <c r="U1080" s="1"/>
      <c r="V1080" s="1"/>
      <c r="W1080" s="1"/>
      <c r="X1080" s="1"/>
      <c r="Y1080" s="1"/>
      <c r="Z1080" s="1"/>
    </row>
    <row r="1081" spans="1:26" ht="15.75" customHeight="1">
      <c r="A1081" s="1"/>
      <c r="B1081" s="1"/>
      <c r="C1081" s="1"/>
      <c r="D1081" s="1"/>
      <c r="E1081" s="1"/>
      <c r="F1081" s="1003"/>
      <c r="G1081" s="1001"/>
      <c r="H1081" s="1003"/>
      <c r="I1081" s="1003"/>
      <c r="J1081" s="1003"/>
      <c r="K1081" s="1003"/>
      <c r="L1081" s="1003"/>
      <c r="M1081" s="1003"/>
      <c r="N1081" s="1003"/>
      <c r="O1081" s="1"/>
      <c r="P1081" s="1"/>
      <c r="Q1081" s="1"/>
      <c r="R1081" s="1"/>
      <c r="S1081" s="1"/>
      <c r="T1081" s="1"/>
      <c r="U1081" s="1"/>
      <c r="V1081" s="1"/>
      <c r="W1081" s="1"/>
      <c r="X1081" s="1"/>
      <c r="Y1081" s="1"/>
      <c r="Z1081" s="1"/>
    </row>
    <row r="1082" spans="1:26" ht="15.75" customHeight="1">
      <c r="A1082" s="1"/>
      <c r="B1082" s="1"/>
      <c r="C1082" s="1"/>
      <c r="D1082" s="1"/>
      <c r="E1082" s="1"/>
      <c r="F1082" s="1003"/>
      <c r="G1082" s="1001"/>
      <c r="H1082" s="1003"/>
      <c r="I1082" s="1003"/>
      <c r="J1082" s="1003"/>
      <c r="K1082" s="1003"/>
      <c r="L1082" s="1003"/>
      <c r="M1082" s="1003"/>
      <c r="N1082" s="1003"/>
      <c r="O1082" s="1"/>
      <c r="P1082" s="1"/>
      <c r="Q1082" s="1"/>
      <c r="R1082" s="1"/>
      <c r="S1082" s="1"/>
      <c r="T1082" s="1"/>
      <c r="U1082" s="1"/>
      <c r="V1082" s="1"/>
      <c r="W1082" s="1"/>
      <c r="X1082" s="1"/>
      <c r="Y1082" s="1"/>
      <c r="Z1082" s="1"/>
    </row>
    <row r="1083" spans="1:26" ht="15.75" customHeight="1">
      <c r="A1083" s="1"/>
      <c r="B1083" s="1"/>
      <c r="C1083" s="1"/>
      <c r="D1083" s="1"/>
      <c r="E1083" s="1"/>
      <c r="F1083" s="1003"/>
      <c r="G1083" s="1001"/>
      <c r="H1083" s="1003"/>
      <c r="I1083" s="1003"/>
      <c r="J1083" s="1003"/>
      <c r="K1083" s="1003"/>
      <c r="L1083" s="1003"/>
      <c r="M1083" s="1003"/>
      <c r="N1083" s="1003"/>
      <c r="O1083" s="1"/>
      <c r="P1083" s="1"/>
      <c r="Q1083" s="1"/>
      <c r="R1083" s="1"/>
      <c r="S1083" s="1"/>
      <c r="T1083" s="1"/>
      <c r="U1083" s="1"/>
      <c r="V1083" s="1"/>
      <c r="W1083" s="1"/>
      <c r="X1083" s="1"/>
      <c r="Y1083" s="1"/>
      <c r="Z1083" s="1"/>
    </row>
    <row r="1084" spans="1:26" ht="15.75" customHeight="1">
      <c r="A1084" s="1"/>
      <c r="B1084" s="1"/>
      <c r="C1084" s="1"/>
      <c r="D1084" s="1"/>
      <c r="E1084" s="1"/>
      <c r="F1084" s="1003"/>
      <c r="G1084" s="1001"/>
      <c r="H1084" s="1003"/>
      <c r="I1084" s="1003"/>
      <c r="J1084" s="1003"/>
      <c r="K1084" s="1003"/>
      <c r="L1084" s="1003"/>
      <c r="M1084" s="1003"/>
      <c r="N1084" s="1003"/>
      <c r="O1084" s="1"/>
      <c r="P1084" s="1"/>
      <c r="Q1084" s="1"/>
      <c r="R1084" s="1"/>
      <c r="S1084" s="1"/>
      <c r="T1084" s="1"/>
      <c r="U1084" s="1"/>
      <c r="V1084" s="1"/>
      <c r="W1084" s="1"/>
      <c r="X1084" s="1"/>
      <c r="Y1084" s="1"/>
      <c r="Z1084" s="1"/>
    </row>
    <row r="1085" spans="1:26" ht="15.75" customHeight="1">
      <c r="A1085" s="1"/>
      <c r="B1085" s="1"/>
      <c r="C1085" s="1"/>
      <c r="D1085" s="1"/>
      <c r="E1085" s="1"/>
      <c r="F1085" s="1003"/>
      <c r="G1085" s="1001"/>
      <c r="H1085" s="1003"/>
      <c r="I1085" s="1003"/>
      <c r="J1085" s="1003"/>
      <c r="K1085" s="1003"/>
      <c r="L1085" s="1003"/>
      <c r="M1085" s="1003"/>
      <c r="N1085" s="1003"/>
      <c r="O1085" s="1"/>
      <c r="P1085" s="1"/>
      <c r="Q1085" s="1"/>
      <c r="R1085" s="1"/>
      <c r="S1085" s="1"/>
      <c r="T1085" s="1"/>
      <c r="U1085" s="1"/>
      <c r="V1085" s="1"/>
      <c r="W1085" s="1"/>
      <c r="X1085" s="1"/>
      <c r="Y1085" s="1"/>
      <c r="Z1085" s="1"/>
    </row>
    <row r="1086" spans="1:26" ht="15.75" customHeight="1">
      <c r="A1086" s="1"/>
      <c r="B1086" s="1"/>
      <c r="C1086" s="1"/>
      <c r="D1086" s="1"/>
      <c r="E1086" s="1"/>
      <c r="F1086" s="1003"/>
      <c r="G1086" s="1001"/>
      <c r="H1086" s="1003"/>
      <c r="I1086" s="1003"/>
      <c r="J1086" s="1003"/>
      <c r="K1086" s="1003"/>
      <c r="L1086" s="1003"/>
      <c r="M1086" s="1003"/>
      <c r="N1086" s="1003"/>
      <c r="O1086" s="1"/>
      <c r="P1086" s="1"/>
      <c r="Q1086" s="1"/>
      <c r="R1086" s="1"/>
      <c r="S1086" s="1"/>
      <c r="T1086" s="1"/>
      <c r="U1086" s="1"/>
      <c r="V1086" s="1"/>
      <c r="W1086" s="1"/>
      <c r="X1086" s="1"/>
      <c r="Y1086" s="1"/>
      <c r="Z1086" s="1"/>
    </row>
    <row r="1087" spans="1:26" ht="15.75" customHeight="1">
      <c r="A1087" s="1"/>
      <c r="B1087" s="1"/>
      <c r="C1087" s="1"/>
      <c r="D1087" s="1"/>
      <c r="E1087" s="1"/>
      <c r="F1087" s="1003"/>
      <c r="G1087" s="1001"/>
      <c r="H1087" s="1003"/>
      <c r="I1087" s="1003"/>
      <c r="J1087" s="1003"/>
      <c r="K1087" s="1003"/>
      <c r="L1087" s="1003"/>
      <c r="M1087" s="1003"/>
      <c r="N1087" s="1003"/>
      <c r="O1087" s="1"/>
      <c r="P1087" s="1"/>
      <c r="Q1087" s="1"/>
      <c r="R1087" s="1"/>
      <c r="S1087" s="1"/>
      <c r="T1087" s="1"/>
      <c r="U1087" s="1"/>
      <c r="V1087" s="1"/>
      <c r="W1087" s="1"/>
      <c r="X1087" s="1"/>
      <c r="Y1087" s="1"/>
      <c r="Z1087" s="1"/>
    </row>
    <row r="1088" spans="1:26" ht="15.75" customHeight="1">
      <c r="A1088" s="1"/>
      <c r="B1088" s="1"/>
      <c r="C1088" s="1"/>
      <c r="D1088" s="1"/>
      <c r="E1088" s="1"/>
      <c r="F1088" s="1003"/>
      <c r="G1088" s="1001"/>
      <c r="H1088" s="1003"/>
      <c r="I1088" s="1003"/>
      <c r="J1088" s="1003"/>
      <c r="K1088" s="1003"/>
      <c r="L1088" s="1003"/>
      <c r="M1088" s="1003"/>
      <c r="N1088" s="1003"/>
      <c r="O1088" s="1"/>
      <c r="P1088" s="1"/>
      <c r="Q1088" s="1"/>
      <c r="R1088" s="1"/>
      <c r="S1088" s="1"/>
      <c r="T1088" s="1"/>
      <c r="U1088" s="1"/>
      <c r="V1088" s="1"/>
      <c r="W1088" s="1"/>
      <c r="X1088" s="1"/>
      <c r="Y1088" s="1"/>
      <c r="Z1088" s="1"/>
    </row>
    <row r="1089" spans="1:26" ht="15.75" customHeight="1">
      <c r="A1089" s="1"/>
      <c r="B1089" s="1"/>
      <c r="C1089" s="1"/>
      <c r="D1089" s="1"/>
      <c r="E1089" s="1"/>
      <c r="F1089" s="1003"/>
      <c r="G1089" s="1001"/>
      <c r="H1089" s="1003"/>
      <c r="I1089" s="1003"/>
      <c r="J1089" s="1003"/>
      <c r="K1089" s="1003"/>
      <c r="L1089" s="1003"/>
      <c r="M1089" s="1003"/>
      <c r="N1089" s="1003"/>
      <c r="O1089" s="1"/>
      <c r="P1089" s="1"/>
      <c r="Q1089" s="1"/>
      <c r="R1089" s="1"/>
      <c r="S1089" s="1"/>
      <c r="T1089" s="1"/>
      <c r="U1089" s="1"/>
      <c r="V1089" s="1"/>
      <c r="W1089" s="1"/>
      <c r="X1089" s="1"/>
      <c r="Y1089" s="1"/>
      <c r="Z1089" s="1"/>
    </row>
    <row r="1090" spans="1:26" ht="15.75" customHeight="1">
      <c r="A1090" s="1"/>
      <c r="B1090" s="1"/>
      <c r="C1090" s="1"/>
      <c r="D1090" s="1"/>
      <c r="E1090" s="1"/>
      <c r="F1090" s="1003"/>
      <c r="G1090" s="1001"/>
      <c r="H1090" s="1003"/>
      <c r="I1090" s="1003"/>
      <c r="J1090" s="1003"/>
      <c r="K1090" s="1003"/>
      <c r="L1090" s="1003"/>
      <c r="M1090" s="1003"/>
      <c r="N1090" s="1003"/>
      <c r="O1090" s="1"/>
      <c r="P1090" s="1"/>
      <c r="Q1090" s="1"/>
      <c r="R1090" s="1"/>
      <c r="S1090" s="1"/>
      <c r="T1090" s="1"/>
      <c r="U1090" s="1"/>
      <c r="V1090" s="1"/>
      <c r="W1090" s="1"/>
      <c r="X1090" s="1"/>
      <c r="Y1090" s="1"/>
      <c r="Z1090" s="1"/>
    </row>
    <row r="1091" spans="1:26" ht="15.75" customHeight="1">
      <c r="A1091" s="1"/>
      <c r="B1091" s="1"/>
      <c r="C1091" s="1"/>
      <c r="D1091" s="1"/>
      <c r="E1091" s="1"/>
      <c r="F1091" s="1003"/>
      <c r="G1091" s="1001"/>
      <c r="H1091" s="1003"/>
      <c r="I1091" s="1003"/>
      <c r="J1091" s="1003"/>
      <c r="K1091" s="1003"/>
      <c r="L1091" s="1003"/>
      <c r="M1091" s="1003"/>
      <c r="N1091" s="1003"/>
      <c r="O1091" s="1"/>
      <c r="P1091" s="1"/>
      <c r="Q1091" s="1"/>
      <c r="R1091" s="1"/>
      <c r="S1091" s="1"/>
      <c r="T1091" s="1"/>
      <c r="U1091" s="1"/>
      <c r="V1091" s="1"/>
      <c r="W1091" s="1"/>
      <c r="X1091" s="1"/>
      <c r="Y1091" s="1"/>
      <c r="Z1091" s="1"/>
    </row>
    <row r="1092" spans="1:26" ht="15.75" customHeight="1">
      <c r="A1092" s="1"/>
      <c r="B1092" s="1"/>
      <c r="C1092" s="1"/>
      <c r="D1092" s="1"/>
      <c r="E1092" s="1"/>
      <c r="F1092" s="1003"/>
      <c r="G1092" s="1001"/>
      <c r="H1092" s="1003"/>
      <c r="I1092" s="1003"/>
      <c r="J1092" s="1003"/>
      <c r="K1092" s="1003"/>
      <c r="L1092" s="1003"/>
      <c r="M1092" s="1003"/>
      <c r="N1092" s="1003"/>
      <c r="O1092" s="1"/>
      <c r="P1092" s="1"/>
      <c r="Q1092" s="1"/>
      <c r="R1092" s="1"/>
      <c r="S1092" s="1"/>
      <c r="T1092" s="1"/>
      <c r="U1092" s="1"/>
      <c r="V1092" s="1"/>
      <c r="W1092" s="1"/>
      <c r="X1092" s="1"/>
      <c r="Y1092" s="1"/>
      <c r="Z1092" s="1"/>
    </row>
    <row r="1093" spans="1:26" ht="15.75" customHeight="1">
      <c r="A1093" s="1"/>
      <c r="B1093" s="1"/>
      <c r="C1093" s="1"/>
      <c r="D1093" s="1"/>
      <c r="E1093" s="1"/>
      <c r="F1093" s="1003"/>
      <c r="G1093" s="1001"/>
      <c r="H1093" s="1003"/>
      <c r="I1093" s="1003"/>
      <c r="J1093" s="1003"/>
      <c r="K1093" s="1003"/>
      <c r="L1093" s="1003"/>
      <c r="M1093" s="1003"/>
      <c r="N1093" s="1003"/>
      <c r="O1093" s="1"/>
      <c r="P1093" s="1"/>
      <c r="Q1093" s="1"/>
      <c r="R1093" s="1"/>
      <c r="S1093" s="1"/>
      <c r="T1093" s="1"/>
      <c r="U1093" s="1"/>
      <c r="V1093" s="1"/>
      <c r="W1093" s="1"/>
      <c r="X1093" s="1"/>
      <c r="Y1093" s="1"/>
      <c r="Z1093" s="1"/>
    </row>
    <row r="1094" spans="1:26" ht="15.75" customHeight="1">
      <c r="A1094" s="1"/>
      <c r="B1094" s="1"/>
      <c r="C1094" s="1"/>
      <c r="D1094" s="1"/>
      <c r="E1094" s="1"/>
      <c r="F1094" s="1003"/>
      <c r="G1094" s="1001"/>
      <c r="H1094" s="1003"/>
      <c r="I1094" s="1003"/>
      <c r="J1094" s="1003"/>
      <c r="K1094" s="1003"/>
      <c r="L1094" s="1003"/>
      <c r="M1094" s="1003"/>
      <c r="N1094" s="1003"/>
      <c r="O1094" s="1"/>
      <c r="P1094" s="1"/>
      <c r="Q1094" s="1"/>
      <c r="R1094" s="1"/>
      <c r="S1094" s="1"/>
      <c r="T1094" s="1"/>
      <c r="U1094" s="1"/>
      <c r="V1094" s="1"/>
      <c r="W1094" s="1"/>
      <c r="X1094" s="1"/>
      <c r="Y1094" s="1"/>
      <c r="Z1094" s="1"/>
    </row>
    <row r="1095" spans="1:26" ht="15.75" customHeight="1">
      <c r="A1095" s="1"/>
      <c r="B1095" s="1"/>
      <c r="C1095" s="1"/>
      <c r="D1095" s="1"/>
      <c r="E1095" s="1"/>
      <c r="F1095" s="1003"/>
      <c r="G1095" s="1001"/>
      <c r="H1095" s="1003"/>
      <c r="I1095" s="1003"/>
      <c r="J1095" s="1003"/>
      <c r="K1095" s="1003"/>
      <c r="L1095" s="1003"/>
      <c r="M1095" s="1003"/>
      <c r="N1095" s="1003"/>
      <c r="O1095" s="1"/>
      <c r="P1095" s="1"/>
      <c r="Q1095" s="1"/>
      <c r="R1095" s="1"/>
      <c r="S1095" s="1"/>
      <c r="T1095" s="1"/>
      <c r="U1095" s="1"/>
      <c r="V1095" s="1"/>
      <c r="W1095" s="1"/>
      <c r="X1095" s="1"/>
      <c r="Y1095" s="1"/>
      <c r="Z1095" s="1"/>
    </row>
    <row r="1096" spans="1:26" ht="15.75" customHeight="1">
      <c r="A1096" s="1"/>
      <c r="B1096" s="1"/>
      <c r="C1096" s="1"/>
      <c r="D1096" s="1"/>
      <c r="E1096" s="1"/>
      <c r="F1096" s="1003"/>
      <c r="G1096" s="1001"/>
      <c r="H1096" s="1003"/>
      <c r="I1096" s="1003"/>
      <c r="J1096" s="1003"/>
      <c r="K1096" s="1003"/>
      <c r="L1096" s="1003"/>
      <c r="M1096" s="1003"/>
      <c r="N1096" s="1003"/>
      <c r="O1096" s="1"/>
      <c r="P1096" s="1"/>
      <c r="Q1096" s="1"/>
      <c r="R1096" s="1"/>
      <c r="S1096" s="1"/>
      <c r="T1096" s="1"/>
      <c r="U1096" s="1"/>
      <c r="V1096" s="1"/>
      <c r="W1096" s="1"/>
      <c r="X1096" s="1"/>
      <c r="Y1096" s="1"/>
      <c r="Z1096" s="1"/>
    </row>
    <row r="1097" spans="1:26" ht="15.75" customHeight="1">
      <c r="A1097" s="1"/>
      <c r="B1097" s="1"/>
      <c r="C1097" s="1"/>
      <c r="D1097" s="1"/>
      <c r="E1097" s="1"/>
      <c r="F1097" s="1003"/>
      <c r="G1097" s="1001"/>
      <c r="H1097" s="1003"/>
      <c r="I1097" s="1003"/>
      <c r="J1097" s="1003"/>
      <c r="K1097" s="1003"/>
      <c r="L1097" s="1003"/>
      <c r="M1097" s="1003"/>
      <c r="N1097" s="1003"/>
      <c r="O1097" s="1"/>
      <c r="P1097" s="1"/>
      <c r="Q1097" s="1"/>
      <c r="R1097" s="1"/>
      <c r="S1097" s="1"/>
      <c r="T1097" s="1"/>
      <c r="U1097" s="1"/>
      <c r="V1097" s="1"/>
      <c r="W1097" s="1"/>
      <c r="X1097" s="1"/>
      <c r="Y1097" s="1"/>
      <c r="Z1097" s="1"/>
    </row>
    <row r="1098" spans="1:26" ht="15.75" customHeight="1">
      <c r="A1098" s="1"/>
      <c r="B1098" s="1"/>
      <c r="C1098" s="1"/>
      <c r="D1098" s="1"/>
      <c r="E1098" s="1"/>
      <c r="F1098" s="1003"/>
      <c r="G1098" s="1001"/>
      <c r="H1098" s="1003"/>
      <c r="I1098" s="1003"/>
      <c r="J1098" s="1003"/>
      <c r="K1098" s="1003"/>
      <c r="L1098" s="1003"/>
      <c r="M1098" s="1003"/>
      <c r="N1098" s="1003"/>
      <c r="O1098" s="1"/>
      <c r="P1098" s="1"/>
      <c r="Q1098" s="1"/>
      <c r="R1098" s="1"/>
      <c r="S1098" s="1"/>
      <c r="T1098" s="1"/>
      <c r="U1098" s="1"/>
      <c r="V1098" s="1"/>
      <c r="W1098" s="1"/>
      <c r="X1098" s="1"/>
      <c r="Y1098" s="1"/>
      <c r="Z1098" s="1"/>
    </row>
    <row r="1099" spans="1:26" ht="15.75" customHeight="1">
      <c r="A1099" s="1"/>
      <c r="B1099" s="1"/>
      <c r="C1099" s="1"/>
      <c r="D1099" s="1"/>
      <c r="E1099" s="1"/>
      <c r="F1099" s="1003"/>
      <c r="G1099" s="1001"/>
      <c r="H1099" s="1003"/>
      <c r="I1099" s="1003"/>
      <c r="J1099" s="1003"/>
      <c r="K1099" s="1003"/>
      <c r="L1099" s="1003"/>
      <c r="M1099" s="1003"/>
      <c r="N1099" s="1003"/>
      <c r="O1099" s="1"/>
      <c r="P1099" s="1"/>
      <c r="Q1099" s="1"/>
      <c r="R1099" s="1"/>
      <c r="S1099" s="1"/>
      <c r="T1099" s="1"/>
      <c r="U1099" s="1"/>
      <c r="V1099" s="1"/>
      <c r="W1099" s="1"/>
      <c r="X1099" s="1"/>
      <c r="Y1099" s="1"/>
      <c r="Z1099" s="1"/>
    </row>
    <row r="1100" spans="1:26" ht="15.75" customHeight="1">
      <c r="A1100" s="1"/>
      <c r="B1100" s="1"/>
      <c r="C1100" s="1"/>
      <c r="D1100" s="1"/>
      <c r="E1100" s="1"/>
      <c r="F1100" s="1003"/>
      <c r="G1100" s="1001"/>
      <c r="H1100" s="1003"/>
      <c r="I1100" s="1003"/>
      <c r="J1100" s="1003"/>
      <c r="K1100" s="1003"/>
      <c r="L1100" s="1003"/>
      <c r="M1100" s="1003"/>
      <c r="N1100" s="1003"/>
      <c r="O1100" s="1"/>
      <c r="P1100" s="1"/>
      <c r="Q1100" s="1"/>
      <c r="R1100" s="1"/>
      <c r="S1100" s="1"/>
      <c r="T1100" s="1"/>
      <c r="U1100" s="1"/>
      <c r="V1100" s="1"/>
      <c r="W1100" s="1"/>
      <c r="X1100" s="1"/>
      <c r="Y1100" s="1"/>
      <c r="Z1100" s="1"/>
    </row>
    <row r="1101" spans="1:26" ht="15.75" customHeight="1">
      <c r="A1101" s="1"/>
      <c r="B1101" s="1"/>
      <c r="C1101" s="1"/>
      <c r="D1101" s="1"/>
      <c r="E1101" s="1"/>
      <c r="F1101" s="1003"/>
      <c r="G1101" s="1001"/>
      <c r="H1101" s="1003"/>
      <c r="I1101" s="1003"/>
      <c r="J1101" s="1003"/>
      <c r="K1101" s="1003"/>
      <c r="L1101" s="1003"/>
      <c r="M1101" s="1003"/>
      <c r="N1101" s="1003"/>
      <c r="O1101" s="1"/>
      <c r="P1101" s="1"/>
      <c r="Q1101" s="1"/>
      <c r="R1101" s="1"/>
      <c r="S1101" s="1"/>
      <c r="T1101" s="1"/>
      <c r="U1101" s="1"/>
      <c r="V1101" s="1"/>
      <c r="W1101" s="1"/>
      <c r="X1101" s="1"/>
      <c r="Y1101" s="1"/>
      <c r="Z1101" s="1"/>
    </row>
    <row r="1102" spans="1:26" ht="15.75" customHeight="1">
      <c r="A1102" s="1"/>
      <c r="B1102" s="1"/>
      <c r="C1102" s="1"/>
      <c r="D1102" s="1"/>
      <c r="E1102" s="1"/>
      <c r="F1102" s="1003"/>
      <c r="G1102" s="1001"/>
      <c r="H1102" s="1003"/>
      <c r="I1102" s="1003"/>
      <c r="J1102" s="1003"/>
      <c r="K1102" s="1003"/>
      <c r="L1102" s="1003"/>
      <c r="M1102" s="1003"/>
      <c r="N1102" s="1003"/>
      <c r="O1102" s="1"/>
      <c r="P1102" s="1"/>
      <c r="Q1102" s="1"/>
      <c r="R1102" s="1"/>
      <c r="S1102" s="1"/>
      <c r="T1102" s="1"/>
      <c r="U1102" s="1"/>
      <c r="V1102" s="1"/>
      <c r="W1102" s="1"/>
      <c r="X1102" s="1"/>
      <c r="Y1102" s="1"/>
      <c r="Z1102" s="1"/>
    </row>
    <row r="1103" spans="1:26" ht="15.75" customHeight="1">
      <c r="A1103" s="1"/>
      <c r="B1103" s="1"/>
      <c r="C1103" s="1"/>
      <c r="D1103" s="1"/>
      <c r="E1103" s="1"/>
      <c r="F1103" s="1003"/>
      <c r="G1103" s="1001"/>
      <c r="H1103" s="1003"/>
      <c r="I1103" s="1003"/>
      <c r="J1103" s="1003"/>
      <c r="K1103" s="1003"/>
      <c r="L1103" s="1003"/>
      <c r="M1103" s="1003"/>
      <c r="N1103" s="1003"/>
      <c r="O1103" s="1"/>
      <c r="P1103" s="1"/>
      <c r="Q1103" s="1"/>
      <c r="R1103" s="1"/>
      <c r="S1103" s="1"/>
      <c r="T1103" s="1"/>
      <c r="U1103" s="1"/>
      <c r="V1103" s="1"/>
      <c r="W1103" s="1"/>
      <c r="X1103" s="1"/>
      <c r="Y1103" s="1"/>
      <c r="Z1103" s="1"/>
    </row>
    <row r="1104" spans="1:26" ht="15.75" customHeight="1">
      <c r="A1104" s="1"/>
      <c r="B1104" s="1"/>
      <c r="C1104" s="1"/>
      <c r="D1104" s="1"/>
      <c r="E1104" s="1"/>
      <c r="F1104" s="1003"/>
      <c r="G1104" s="1001"/>
      <c r="H1104" s="1003"/>
      <c r="I1104" s="1003"/>
      <c r="J1104" s="1003"/>
      <c r="K1104" s="1003"/>
      <c r="L1104" s="1003"/>
      <c r="M1104" s="1003"/>
      <c r="N1104" s="1003"/>
      <c r="O1104" s="1"/>
      <c r="P1104" s="1"/>
      <c r="Q1104" s="1"/>
      <c r="R1104" s="1"/>
      <c r="S1104" s="1"/>
      <c r="T1104" s="1"/>
      <c r="U1104" s="1"/>
      <c r="V1104" s="1"/>
      <c r="W1104" s="1"/>
      <c r="X1104" s="1"/>
      <c r="Y1104" s="1"/>
      <c r="Z1104" s="1"/>
    </row>
    <row r="1105" spans="1:26" ht="15.75" customHeight="1">
      <c r="A1105" s="1"/>
      <c r="B1105" s="1"/>
      <c r="C1105" s="1"/>
      <c r="D1105" s="1"/>
      <c r="E1105" s="1"/>
      <c r="F1105" s="1003"/>
      <c r="G1105" s="1001"/>
      <c r="H1105" s="1003"/>
      <c r="I1105" s="1003"/>
      <c r="J1105" s="1003"/>
      <c r="K1105" s="1003"/>
      <c r="L1105" s="1003"/>
      <c r="M1105" s="1003"/>
      <c r="N1105" s="1003"/>
      <c r="O1105" s="1"/>
      <c r="P1105" s="1"/>
      <c r="Q1105" s="1"/>
      <c r="R1105" s="1"/>
      <c r="S1105" s="1"/>
      <c r="T1105" s="1"/>
      <c r="U1105" s="1"/>
      <c r="V1105" s="1"/>
      <c r="W1105" s="1"/>
      <c r="X1105" s="1"/>
      <c r="Y1105" s="1"/>
      <c r="Z1105" s="1"/>
    </row>
    <row r="1106" spans="1:26" ht="15.75" customHeight="1">
      <c r="A1106" s="1"/>
      <c r="B1106" s="1"/>
      <c r="C1106" s="1"/>
      <c r="D1106" s="1"/>
      <c r="E1106" s="1"/>
      <c r="F1106" s="1003"/>
      <c r="G1106" s="1001"/>
      <c r="H1106" s="1003"/>
      <c r="I1106" s="1003"/>
      <c r="J1106" s="1003"/>
      <c r="K1106" s="1003"/>
      <c r="L1106" s="1003"/>
      <c r="M1106" s="1003"/>
      <c r="N1106" s="1003"/>
      <c r="O1106" s="1"/>
      <c r="P1106" s="1"/>
      <c r="Q1106" s="1"/>
      <c r="R1106" s="1"/>
      <c r="S1106" s="1"/>
      <c r="T1106" s="1"/>
      <c r="U1106" s="1"/>
      <c r="V1106" s="1"/>
      <c r="W1106" s="1"/>
      <c r="X1106" s="1"/>
      <c r="Y1106" s="1"/>
      <c r="Z1106" s="1"/>
    </row>
    <row r="1107" spans="1:26" ht="15.75" customHeight="1">
      <c r="A1107" s="1"/>
      <c r="B1107" s="1"/>
      <c r="C1107" s="1"/>
      <c r="D1107" s="1"/>
      <c r="E1107" s="1"/>
      <c r="F1107" s="1003"/>
      <c r="G1107" s="1001"/>
      <c r="H1107" s="1003"/>
      <c r="I1107" s="1003"/>
      <c r="J1107" s="1003"/>
      <c r="K1107" s="1003"/>
      <c r="L1107" s="1003"/>
      <c r="M1107" s="1003"/>
      <c r="N1107" s="1003"/>
      <c r="O1107" s="1"/>
      <c r="P1107" s="1"/>
      <c r="Q1107" s="1"/>
      <c r="R1107" s="1"/>
      <c r="S1107" s="1"/>
      <c r="T1107" s="1"/>
      <c r="U1107" s="1"/>
      <c r="V1107" s="1"/>
      <c r="W1107" s="1"/>
      <c r="X1107" s="1"/>
      <c r="Y1107" s="1"/>
      <c r="Z1107" s="1"/>
    </row>
    <row r="1108" spans="1:26" ht="15.75" customHeight="1">
      <c r="A1108" s="1"/>
      <c r="B1108" s="1"/>
      <c r="C1108" s="1"/>
      <c r="D1108" s="1"/>
      <c r="E1108" s="1"/>
      <c r="F1108" s="1003"/>
      <c r="G1108" s="1001"/>
      <c r="H1108" s="1003"/>
      <c r="I1108" s="1003"/>
      <c r="J1108" s="1003"/>
      <c r="K1108" s="1003"/>
      <c r="L1108" s="1003"/>
      <c r="M1108" s="1003"/>
      <c r="N1108" s="1003"/>
      <c r="O1108" s="1"/>
      <c r="P1108" s="1"/>
      <c r="Q1108" s="1"/>
      <c r="R1108" s="1"/>
      <c r="S1108" s="1"/>
      <c r="T1108" s="1"/>
      <c r="U1108" s="1"/>
      <c r="V1108" s="1"/>
      <c r="W1108" s="1"/>
      <c r="X1108" s="1"/>
      <c r="Y1108" s="1"/>
      <c r="Z1108" s="1"/>
    </row>
    <row r="1109" spans="1:26" ht="15.75" customHeight="1">
      <c r="A1109" s="1"/>
      <c r="B1109" s="1"/>
      <c r="C1109" s="1"/>
      <c r="D1109" s="1"/>
      <c r="E1109" s="1"/>
      <c r="F1109" s="1003"/>
      <c r="G1109" s="1001"/>
      <c r="H1109" s="1003"/>
      <c r="I1109" s="1003"/>
      <c r="J1109" s="1003"/>
      <c r="K1109" s="1003"/>
      <c r="L1109" s="1003"/>
      <c r="M1109" s="1003"/>
      <c r="N1109" s="1003"/>
      <c r="O1109" s="1"/>
      <c r="P1109" s="1"/>
      <c r="Q1109" s="1"/>
      <c r="R1109" s="1"/>
      <c r="S1109" s="1"/>
      <c r="T1109" s="1"/>
      <c r="U1109" s="1"/>
      <c r="V1109" s="1"/>
      <c r="W1109" s="1"/>
      <c r="X1109" s="1"/>
      <c r="Y1109" s="1"/>
      <c r="Z1109" s="1"/>
    </row>
    <row r="1110" spans="1:26" ht="15.75" customHeight="1">
      <c r="A1110" s="1"/>
      <c r="B1110" s="1"/>
      <c r="C1110" s="1"/>
      <c r="D1110" s="1"/>
      <c r="E1110" s="1"/>
      <c r="F1110" s="1003"/>
      <c r="G1110" s="1001"/>
      <c r="H1110" s="1003"/>
      <c r="I1110" s="1003"/>
      <c r="J1110" s="1003"/>
      <c r="K1110" s="1003"/>
      <c r="L1110" s="1003"/>
      <c r="M1110" s="1003"/>
      <c r="N1110" s="1003"/>
      <c r="O1110" s="1"/>
      <c r="P1110" s="1"/>
      <c r="Q1110" s="1"/>
      <c r="R1110" s="1"/>
      <c r="S1110" s="1"/>
      <c r="T1110" s="1"/>
      <c r="U1110" s="1"/>
      <c r="V1110" s="1"/>
      <c r="W1110" s="1"/>
      <c r="X1110" s="1"/>
      <c r="Y1110" s="1"/>
      <c r="Z1110" s="1"/>
    </row>
    <row r="1111" spans="1:26" ht="15.75" customHeight="1">
      <c r="A1111" s="1"/>
      <c r="B1111" s="1"/>
      <c r="C1111" s="1"/>
      <c r="D1111" s="1"/>
      <c r="E1111" s="1"/>
      <c r="F1111" s="1003"/>
      <c r="G1111" s="1001"/>
      <c r="H1111" s="1003"/>
      <c r="I1111" s="1003"/>
      <c r="J1111" s="1003"/>
      <c r="K1111" s="1003"/>
      <c r="L1111" s="1003"/>
      <c r="M1111" s="1003"/>
      <c r="N1111" s="1003"/>
      <c r="O1111" s="1"/>
      <c r="P1111" s="1"/>
      <c r="Q1111" s="1"/>
      <c r="R1111" s="1"/>
      <c r="S1111" s="1"/>
      <c r="T1111" s="1"/>
      <c r="U1111" s="1"/>
      <c r="V1111" s="1"/>
      <c r="W1111" s="1"/>
      <c r="X1111" s="1"/>
      <c r="Y1111" s="1"/>
      <c r="Z1111" s="1"/>
    </row>
    <row r="1112" spans="1:26" ht="15.75" customHeight="1">
      <c r="A1112" s="1"/>
      <c r="B1112" s="1"/>
      <c r="C1112" s="1"/>
      <c r="D1112" s="1"/>
      <c r="E1112" s="1"/>
      <c r="F1112" s="1003"/>
      <c r="G1112" s="1001"/>
      <c r="H1112" s="1003"/>
      <c r="I1112" s="1003"/>
      <c r="J1112" s="1003"/>
      <c r="K1112" s="1003"/>
      <c r="L1112" s="1003"/>
      <c r="M1112" s="1003"/>
      <c r="N1112" s="1003"/>
      <c r="O1112" s="1"/>
      <c r="P1112" s="1"/>
      <c r="Q1112" s="1"/>
      <c r="R1112" s="1"/>
      <c r="S1112" s="1"/>
      <c r="T1112" s="1"/>
      <c r="U1112" s="1"/>
      <c r="V1112" s="1"/>
      <c r="W1112" s="1"/>
      <c r="X1112" s="1"/>
      <c r="Y1112" s="1"/>
      <c r="Z1112" s="1"/>
    </row>
    <row r="1113" spans="1:26" ht="15.75" customHeight="1">
      <c r="A1113" s="1"/>
      <c r="B1113" s="1"/>
      <c r="C1113" s="1"/>
      <c r="D1113" s="1"/>
      <c r="E1113" s="1"/>
      <c r="F1113" s="1003"/>
      <c r="G1113" s="1001"/>
      <c r="H1113" s="1003"/>
      <c r="I1113" s="1003"/>
      <c r="J1113" s="1003"/>
      <c r="K1113" s="1003"/>
      <c r="L1113" s="1003"/>
      <c r="M1113" s="1003"/>
      <c r="N1113" s="1003"/>
      <c r="O1113" s="1"/>
      <c r="P1113" s="1"/>
      <c r="Q1113" s="1"/>
      <c r="R1113" s="1"/>
      <c r="S1113" s="1"/>
      <c r="T1113" s="1"/>
      <c r="U1113" s="1"/>
      <c r="V1113" s="1"/>
      <c r="W1113" s="1"/>
      <c r="X1113" s="1"/>
      <c r="Y1113" s="1"/>
      <c r="Z1113" s="1"/>
    </row>
    <row r="1114" spans="1:26" ht="15.75" customHeight="1">
      <c r="A1114" s="1"/>
      <c r="B1114" s="1"/>
      <c r="C1114" s="1"/>
      <c r="D1114" s="1"/>
      <c r="E1114" s="1"/>
      <c r="F1114" s="1003"/>
      <c r="G1114" s="1001"/>
      <c r="H1114" s="1003"/>
      <c r="I1114" s="1003"/>
      <c r="J1114" s="1003"/>
      <c r="K1114" s="1003"/>
      <c r="L1114" s="1003"/>
      <c r="M1114" s="1003"/>
      <c r="N1114" s="1003"/>
      <c r="O1114" s="1"/>
      <c r="P1114" s="1"/>
      <c r="Q1114" s="1"/>
      <c r="R1114" s="1"/>
      <c r="S1114" s="1"/>
      <c r="T1114" s="1"/>
      <c r="U1114" s="1"/>
      <c r="V1114" s="1"/>
      <c r="W1114" s="1"/>
      <c r="X1114" s="1"/>
      <c r="Y1114" s="1"/>
      <c r="Z1114" s="1"/>
    </row>
    <row r="1115" spans="1:26" ht="15.75" customHeight="1">
      <c r="A1115" s="1"/>
      <c r="B1115" s="1"/>
      <c r="C1115" s="1"/>
      <c r="D1115" s="1"/>
      <c r="E1115" s="1"/>
      <c r="F1115" s="1003"/>
      <c r="G1115" s="1001"/>
      <c r="H1115" s="1003"/>
      <c r="I1115" s="1003"/>
      <c r="J1115" s="1003"/>
      <c r="K1115" s="1003"/>
      <c r="L1115" s="1003"/>
      <c r="M1115" s="1003"/>
      <c r="N1115" s="1003"/>
      <c r="O1115" s="1"/>
      <c r="P1115" s="1"/>
      <c r="Q1115" s="1"/>
      <c r="R1115" s="1"/>
      <c r="S1115" s="1"/>
      <c r="T1115" s="1"/>
      <c r="U1115" s="1"/>
      <c r="V1115" s="1"/>
      <c r="W1115" s="1"/>
      <c r="X1115" s="1"/>
      <c r="Y1115" s="1"/>
      <c r="Z1115" s="1"/>
    </row>
    <row r="1116" spans="1:26" ht="15.75" customHeight="1">
      <c r="A1116" s="1"/>
      <c r="B1116" s="1"/>
      <c r="C1116" s="1"/>
      <c r="D1116" s="1"/>
      <c r="E1116" s="1"/>
      <c r="F1116" s="1003"/>
      <c r="G1116" s="1001"/>
      <c r="H1116" s="1003"/>
      <c r="I1116" s="1003"/>
      <c r="J1116" s="1003"/>
      <c r="K1116" s="1003"/>
      <c r="L1116" s="1003"/>
      <c r="M1116" s="1003"/>
      <c r="N1116" s="1003"/>
      <c r="O1116" s="1"/>
      <c r="P1116" s="1"/>
      <c r="Q1116" s="1"/>
      <c r="R1116" s="1"/>
      <c r="S1116" s="1"/>
      <c r="T1116" s="1"/>
      <c r="U1116" s="1"/>
      <c r="V1116" s="1"/>
      <c r="W1116" s="1"/>
      <c r="X1116" s="1"/>
      <c r="Y1116" s="1"/>
      <c r="Z1116" s="1"/>
    </row>
    <row r="1117" spans="1:26" ht="15.75" customHeight="1">
      <c r="A1117" s="1"/>
      <c r="B1117" s="1"/>
      <c r="C1117" s="1"/>
      <c r="D1117" s="1"/>
      <c r="E1117" s="1"/>
      <c r="F1117" s="1003"/>
      <c r="G1117" s="1001"/>
      <c r="H1117" s="1003"/>
      <c r="I1117" s="1003"/>
      <c r="J1117" s="1003"/>
      <c r="K1117" s="1003"/>
      <c r="L1117" s="1003"/>
      <c r="M1117" s="1003"/>
      <c r="N1117" s="1003"/>
      <c r="O1117" s="1"/>
      <c r="P1117" s="1"/>
      <c r="Q1117" s="1"/>
      <c r="R1117" s="1"/>
      <c r="S1117" s="1"/>
      <c r="T1117" s="1"/>
      <c r="U1117" s="1"/>
      <c r="V1117" s="1"/>
      <c r="W1117" s="1"/>
      <c r="X1117" s="1"/>
      <c r="Y1117" s="1"/>
      <c r="Z1117" s="1"/>
    </row>
    <row r="1118" spans="1:26" ht="15.75" customHeight="1">
      <c r="A1118" s="1"/>
      <c r="B1118" s="1"/>
      <c r="C1118" s="1"/>
      <c r="D1118" s="1"/>
      <c r="E1118" s="1"/>
      <c r="F1118" s="1003"/>
      <c r="G1118" s="1001"/>
      <c r="H1118" s="1003"/>
      <c r="I1118" s="1003"/>
      <c r="J1118" s="1003"/>
      <c r="K1118" s="1003"/>
      <c r="L1118" s="1003"/>
      <c r="M1118" s="1003"/>
      <c r="N1118" s="1003"/>
      <c r="O1118" s="1"/>
      <c r="P1118" s="1"/>
      <c r="Q1118" s="1"/>
      <c r="R1118" s="1"/>
      <c r="S1118" s="1"/>
      <c r="T1118" s="1"/>
      <c r="U1118" s="1"/>
      <c r="V1118" s="1"/>
      <c r="W1118" s="1"/>
      <c r="X1118" s="1"/>
      <c r="Y1118" s="1"/>
      <c r="Z1118" s="1"/>
    </row>
    <row r="1119" spans="1:26" ht="15.75" customHeight="1">
      <c r="A1119" s="1"/>
      <c r="B1119" s="1"/>
      <c r="C1119" s="1"/>
      <c r="D1119" s="1"/>
      <c r="E1119" s="1"/>
      <c r="F1119" s="1003"/>
      <c r="G1119" s="1001"/>
      <c r="H1119" s="1003"/>
      <c r="I1119" s="1003"/>
      <c r="J1119" s="1003"/>
      <c r="K1119" s="1003"/>
      <c r="L1119" s="1003"/>
      <c r="M1119" s="1003"/>
      <c r="N1119" s="1003"/>
      <c r="O1119" s="1"/>
      <c r="P1119" s="1"/>
      <c r="Q1119" s="1"/>
      <c r="R1119" s="1"/>
      <c r="S1119" s="1"/>
      <c r="T1119" s="1"/>
      <c r="U1119" s="1"/>
      <c r="V1119" s="1"/>
      <c r="W1119" s="1"/>
      <c r="X1119" s="1"/>
      <c r="Y1119" s="1"/>
      <c r="Z1119" s="1"/>
    </row>
    <row r="1120" spans="1:26" ht="15.75" customHeight="1">
      <c r="A1120" s="1"/>
      <c r="B1120" s="1"/>
      <c r="C1120" s="1"/>
      <c r="D1120" s="1"/>
      <c r="E1120" s="1"/>
      <c r="F1120" s="1003"/>
      <c r="G1120" s="1001"/>
      <c r="H1120" s="1003"/>
      <c r="I1120" s="1003"/>
      <c r="J1120" s="1003"/>
      <c r="K1120" s="1003"/>
      <c r="L1120" s="1003"/>
      <c r="M1120" s="1003"/>
      <c r="N1120" s="1003"/>
      <c r="O1120" s="1"/>
      <c r="P1120" s="1"/>
      <c r="Q1120" s="1"/>
      <c r="R1120" s="1"/>
      <c r="S1120" s="1"/>
      <c r="T1120" s="1"/>
      <c r="U1120" s="1"/>
      <c r="V1120" s="1"/>
      <c r="W1120" s="1"/>
      <c r="X1120" s="1"/>
      <c r="Y1120" s="1"/>
      <c r="Z1120" s="1"/>
    </row>
    <row r="1121" spans="1:26" ht="15.75" customHeight="1">
      <c r="A1121" s="1"/>
      <c r="B1121" s="1"/>
      <c r="C1121" s="1"/>
      <c r="D1121" s="1"/>
      <c r="E1121" s="1"/>
      <c r="F1121" s="1003"/>
      <c r="G1121" s="1001"/>
      <c r="H1121" s="1003"/>
      <c r="I1121" s="1003"/>
      <c r="J1121" s="1003"/>
      <c r="K1121" s="1003"/>
      <c r="L1121" s="1003"/>
      <c r="M1121" s="1003"/>
      <c r="N1121" s="1003"/>
      <c r="O1121" s="1"/>
      <c r="P1121" s="1"/>
      <c r="Q1121" s="1"/>
      <c r="R1121" s="1"/>
      <c r="S1121" s="1"/>
      <c r="T1121" s="1"/>
      <c r="U1121" s="1"/>
      <c r="V1121" s="1"/>
      <c r="W1121" s="1"/>
      <c r="X1121" s="1"/>
      <c r="Y1121" s="1"/>
      <c r="Z1121" s="1"/>
    </row>
    <row r="1122" spans="1:26" ht="15.75" customHeight="1">
      <c r="A1122" s="1"/>
      <c r="B1122" s="1"/>
      <c r="C1122" s="1"/>
      <c r="D1122" s="1"/>
      <c r="E1122" s="1"/>
      <c r="F1122" s="1003"/>
      <c r="G1122" s="1001"/>
      <c r="H1122" s="1003"/>
      <c r="I1122" s="1003"/>
      <c r="J1122" s="1003"/>
      <c r="K1122" s="1003"/>
      <c r="L1122" s="1003"/>
      <c r="M1122" s="1003"/>
      <c r="N1122" s="1003"/>
      <c r="O1122" s="1"/>
      <c r="P1122" s="1"/>
      <c r="Q1122" s="1"/>
      <c r="R1122" s="1"/>
      <c r="S1122" s="1"/>
      <c r="T1122" s="1"/>
      <c r="U1122" s="1"/>
      <c r="V1122" s="1"/>
      <c r="W1122" s="1"/>
      <c r="X1122" s="1"/>
      <c r="Y1122" s="1"/>
      <c r="Z1122" s="1"/>
    </row>
    <row r="1123" spans="1:26" ht="15.75" customHeight="1">
      <c r="A1123" s="1"/>
      <c r="B1123" s="1"/>
      <c r="C1123" s="1"/>
      <c r="D1123" s="1"/>
      <c r="E1123" s="1"/>
      <c r="F1123" s="1003"/>
      <c r="G1123" s="1001"/>
      <c r="H1123" s="1003"/>
      <c r="I1123" s="1003"/>
      <c r="J1123" s="1003"/>
      <c r="K1123" s="1003"/>
      <c r="L1123" s="1003"/>
      <c r="M1123" s="1003"/>
      <c r="N1123" s="1003"/>
      <c r="O1123" s="1"/>
      <c r="P1123" s="1"/>
      <c r="Q1123" s="1"/>
      <c r="R1123" s="1"/>
      <c r="S1123" s="1"/>
      <c r="T1123" s="1"/>
      <c r="U1123" s="1"/>
      <c r="V1123" s="1"/>
      <c r="W1123" s="1"/>
      <c r="X1123" s="1"/>
      <c r="Y1123" s="1"/>
      <c r="Z1123" s="1"/>
    </row>
    <row r="1124" spans="1:26" ht="15.75" customHeight="1">
      <c r="A1124" s="1"/>
      <c r="B1124" s="1"/>
      <c r="C1124" s="1"/>
      <c r="D1124" s="1"/>
      <c r="E1124" s="1"/>
      <c r="F1124" s="1003"/>
      <c r="G1124" s="1001"/>
      <c r="H1124" s="1003"/>
      <c r="I1124" s="1003"/>
      <c r="J1124" s="1003"/>
      <c r="K1124" s="1003"/>
      <c r="L1124" s="1003"/>
      <c r="M1124" s="1003"/>
      <c r="N1124" s="1003"/>
      <c r="O1124" s="1"/>
      <c r="P1124" s="1"/>
      <c r="Q1124" s="1"/>
      <c r="R1124" s="1"/>
      <c r="S1124" s="1"/>
      <c r="T1124" s="1"/>
      <c r="U1124" s="1"/>
      <c r="V1124" s="1"/>
      <c r="W1124" s="1"/>
      <c r="X1124" s="1"/>
      <c r="Y1124" s="1"/>
      <c r="Z1124" s="1"/>
    </row>
    <row r="1125" spans="1:26" ht="15.75" customHeight="1">
      <c r="A1125" s="1"/>
      <c r="B1125" s="1"/>
      <c r="C1125" s="1"/>
      <c r="D1125" s="1"/>
      <c r="E1125" s="1"/>
      <c r="F1125" s="1003"/>
      <c r="G1125" s="1001"/>
      <c r="H1125" s="1003"/>
      <c r="I1125" s="1003"/>
      <c r="J1125" s="1003"/>
      <c r="K1125" s="1003"/>
      <c r="L1125" s="1003"/>
      <c r="M1125" s="1003"/>
      <c r="N1125" s="1003"/>
      <c r="O1125" s="1"/>
      <c r="P1125" s="1"/>
      <c r="Q1125" s="1"/>
      <c r="R1125" s="1"/>
      <c r="S1125" s="1"/>
      <c r="T1125" s="1"/>
      <c r="U1125" s="1"/>
      <c r="V1125" s="1"/>
      <c r="W1125" s="1"/>
      <c r="X1125" s="1"/>
      <c r="Y1125" s="1"/>
      <c r="Z1125" s="1"/>
    </row>
    <row r="1126" spans="1:26" ht="15.75" customHeight="1">
      <c r="A1126" s="1"/>
      <c r="B1126" s="1"/>
      <c r="C1126" s="1"/>
      <c r="D1126" s="1"/>
      <c r="E1126" s="1"/>
      <c r="F1126" s="1003"/>
      <c r="G1126" s="1001"/>
      <c r="H1126" s="1003"/>
      <c r="I1126" s="1003"/>
      <c r="J1126" s="1003"/>
      <c r="K1126" s="1003"/>
      <c r="L1126" s="1003"/>
      <c r="M1126" s="1003"/>
      <c r="N1126" s="1003"/>
      <c r="O1126" s="1"/>
      <c r="P1126" s="1"/>
      <c r="Q1126" s="1"/>
      <c r="R1126" s="1"/>
      <c r="S1126" s="1"/>
      <c r="T1126" s="1"/>
      <c r="U1126" s="1"/>
      <c r="V1126" s="1"/>
      <c r="W1126" s="1"/>
      <c r="X1126" s="1"/>
      <c r="Y1126" s="1"/>
      <c r="Z1126" s="1"/>
    </row>
    <row r="1127" spans="1:26" ht="15.75" customHeight="1">
      <c r="A1127" s="1"/>
      <c r="B1127" s="1"/>
      <c r="C1127" s="1"/>
      <c r="D1127" s="1"/>
      <c r="E1127" s="1"/>
      <c r="F1127" s="1003"/>
      <c r="G1127" s="1001"/>
      <c r="H1127" s="1003"/>
      <c r="I1127" s="1003"/>
      <c r="J1127" s="1003"/>
      <c r="K1127" s="1003"/>
      <c r="L1127" s="1003"/>
      <c r="M1127" s="1003"/>
      <c r="N1127" s="1003"/>
      <c r="O1127" s="1"/>
      <c r="P1127" s="1"/>
      <c r="Q1127" s="1"/>
      <c r="R1127" s="1"/>
      <c r="S1127" s="1"/>
      <c r="T1127" s="1"/>
      <c r="U1127" s="1"/>
      <c r="V1127" s="1"/>
      <c r="W1127" s="1"/>
      <c r="X1127" s="1"/>
      <c r="Y1127" s="1"/>
      <c r="Z1127" s="1"/>
    </row>
    <row r="1128" spans="1:26" ht="15.75" customHeight="1">
      <c r="A1128" s="1"/>
      <c r="B1128" s="1"/>
      <c r="C1128" s="1"/>
      <c r="D1128" s="1"/>
      <c r="E1128" s="1"/>
      <c r="F1128" s="1003"/>
      <c r="G1128" s="1001"/>
      <c r="H1128" s="1003"/>
      <c r="I1128" s="1003"/>
      <c r="J1128" s="1003"/>
      <c r="K1128" s="1003"/>
      <c r="L1128" s="1003"/>
      <c r="M1128" s="1003"/>
      <c r="N1128" s="1003"/>
      <c r="O1128" s="1"/>
      <c r="P1128" s="1"/>
      <c r="Q1128" s="1"/>
      <c r="R1128" s="1"/>
      <c r="S1128" s="1"/>
      <c r="T1128" s="1"/>
      <c r="U1128" s="1"/>
      <c r="V1128" s="1"/>
      <c r="W1128" s="1"/>
      <c r="X1128" s="1"/>
      <c r="Y1128" s="1"/>
      <c r="Z1128" s="1"/>
    </row>
    <row r="1129" spans="1:26" ht="15.75" customHeight="1">
      <c r="A1129" s="1"/>
      <c r="B1129" s="1"/>
      <c r="C1129" s="1"/>
      <c r="D1129" s="1"/>
      <c r="E1129" s="1"/>
      <c r="F1129" s="1003"/>
      <c r="G1129" s="1001"/>
      <c r="H1129" s="1003"/>
      <c r="I1129" s="1003"/>
      <c r="J1129" s="1003"/>
      <c r="K1129" s="1003"/>
      <c r="L1129" s="1003"/>
      <c r="M1129" s="1003"/>
      <c r="N1129" s="1003"/>
      <c r="O1129" s="1"/>
      <c r="P1129" s="1"/>
      <c r="Q1129" s="1"/>
      <c r="R1129" s="1"/>
      <c r="S1129" s="1"/>
      <c r="T1129" s="1"/>
      <c r="U1129" s="1"/>
      <c r="V1129" s="1"/>
      <c r="W1129" s="1"/>
      <c r="X1129" s="1"/>
      <c r="Y1129" s="1"/>
      <c r="Z1129" s="1"/>
    </row>
    <row r="1130" spans="1:26" ht="15.75" customHeight="1">
      <c r="A1130" s="1"/>
      <c r="B1130" s="1"/>
      <c r="C1130" s="1"/>
      <c r="D1130" s="1"/>
      <c r="E1130" s="1"/>
      <c r="F1130" s="1003"/>
      <c r="G1130" s="1001"/>
      <c r="H1130" s="1003"/>
      <c r="I1130" s="1003"/>
      <c r="J1130" s="1003"/>
      <c r="K1130" s="1003"/>
      <c r="L1130" s="1003"/>
      <c r="M1130" s="1003"/>
      <c r="N1130" s="1003"/>
      <c r="O1130" s="1"/>
      <c r="P1130" s="1"/>
      <c r="Q1130" s="1"/>
      <c r="R1130" s="1"/>
      <c r="S1130" s="1"/>
      <c r="T1130" s="1"/>
      <c r="U1130" s="1"/>
      <c r="V1130" s="1"/>
      <c r="W1130" s="1"/>
      <c r="X1130" s="1"/>
      <c r="Y1130" s="1"/>
      <c r="Z1130" s="1"/>
    </row>
    <row r="1131" spans="1:26" ht="15.75" customHeight="1">
      <c r="A1131" s="1"/>
      <c r="B1131" s="1"/>
      <c r="C1131" s="1"/>
      <c r="D1131" s="1"/>
      <c r="E1131" s="1"/>
      <c r="F1131" s="1003"/>
      <c r="G1131" s="1001"/>
      <c r="H1131" s="1003"/>
      <c r="I1131" s="1003"/>
      <c r="J1131" s="1003"/>
      <c r="K1131" s="1003"/>
      <c r="L1131" s="1003"/>
      <c r="M1131" s="1003"/>
      <c r="N1131" s="1003"/>
      <c r="O1131" s="1"/>
      <c r="P1131" s="1"/>
      <c r="Q1131" s="1"/>
      <c r="R1131" s="1"/>
      <c r="S1131" s="1"/>
      <c r="T1131" s="1"/>
      <c r="U1131" s="1"/>
      <c r="V1131" s="1"/>
      <c r="W1131" s="1"/>
      <c r="X1131" s="1"/>
      <c r="Y1131" s="1"/>
      <c r="Z1131" s="1"/>
    </row>
    <row r="1132" spans="1:26" ht="15.75" customHeight="1">
      <c r="A1132" s="1"/>
      <c r="B1132" s="1"/>
      <c r="C1132" s="1"/>
      <c r="D1132" s="1"/>
      <c r="E1132" s="1"/>
      <c r="F1132" s="1003"/>
      <c r="G1132" s="1001"/>
      <c r="H1132" s="1003"/>
      <c r="I1132" s="1003"/>
      <c r="J1132" s="1003"/>
      <c r="K1132" s="1003"/>
      <c r="L1132" s="1003"/>
      <c r="M1132" s="1003"/>
      <c r="N1132" s="1003"/>
      <c r="O1132" s="1"/>
      <c r="P1132" s="1"/>
      <c r="Q1132" s="1"/>
      <c r="R1132" s="1"/>
      <c r="S1132" s="1"/>
      <c r="T1132" s="1"/>
      <c r="U1132" s="1"/>
      <c r="V1132" s="1"/>
      <c r="W1132" s="1"/>
      <c r="X1132" s="1"/>
      <c r="Y1132" s="1"/>
      <c r="Z1132" s="1"/>
    </row>
    <row r="1133" spans="1:26" ht="15.75" customHeight="1">
      <c r="A1133" s="1"/>
      <c r="B1133" s="1"/>
      <c r="C1133" s="1"/>
      <c r="D1133" s="1"/>
      <c r="E1133" s="1"/>
      <c r="F1133" s="1003"/>
      <c r="G1133" s="1001"/>
      <c r="H1133" s="1003"/>
      <c r="I1133" s="1003"/>
      <c r="J1133" s="1003"/>
      <c r="K1133" s="1003"/>
      <c r="L1133" s="1003"/>
      <c r="M1133" s="1003"/>
      <c r="N1133" s="1003"/>
      <c r="O1133" s="1"/>
      <c r="P1133" s="1"/>
      <c r="Q1133" s="1"/>
      <c r="R1133" s="1"/>
      <c r="S1133" s="1"/>
      <c r="T1133" s="1"/>
      <c r="U1133" s="1"/>
      <c r="V1133" s="1"/>
      <c r="W1133" s="1"/>
      <c r="X1133" s="1"/>
      <c r="Y1133" s="1"/>
      <c r="Z1133" s="1"/>
    </row>
    <row r="1134" spans="1:26" ht="15.75" customHeight="1">
      <c r="A1134" s="1"/>
      <c r="B1134" s="1"/>
      <c r="C1134" s="1"/>
      <c r="D1134" s="1"/>
      <c r="E1134" s="1"/>
      <c r="F1134" s="1003"/>
      <c r="G1134" s="1001"/>
      <c r="H1134" s="1003"/>
      <c r="I1134" s="1003"/>
      <c r="J1134" s="1003"/>
      <c r="K1134" s="1003"/>
      <c r="L1134" s="1003"/>
      <c r="M1134" s="1003"/>
      <c r="N1134" s="1003"/>
      <c r="O1134" s="1"/>
      <c r="P1134" s="1"/>
      <c r="Q1134" s="1"/>
      <c r="R1134" s="1"/>
      <c r="S1134" s="1"/>
      <c r="T1134" s="1"/>
      <c r="U1134" s="1"/>
      <c r="V1134" s="1"/>
      <c r="W1134" s="1"/>
      <c r="X1134" s="1"/>
      <c r="Y1134" s="1"/>
      <c r="Z1134" s="1"/>
    </row>
    <row r="1135" spans="1:26" ht="15.75" customHeight="1">
      <c r="A1135" s="1"/>
      <c r="B1135" s="1"/>
      <c r="C1135" s="1"/>
      <c r="D1135" s="1"/>
      <c r="E1135" s="1"/>
      <c r="F1135" s="1003"/>
      <c r="G1135" s="1001"/>
      <c r="H1135" s="1003"/>
      <c r="I1135" s="1003"/>
      <c r="J1135" s="1003"/>
      <c r="K1135" s="1003"/>
      <c r="L1135" s="1003"/>
      <c r="M1135" s="1003"/>
      <c r="N1135" s="1003"/>
      <c r="O1135" s="1"/>
      <c r="P1135" s="1"/>
      <c r="Q1135" s="1"/>
      <c r="R1135" s="1"/>
      <c r="S1135" s="1"/>
      <c r="T1135" s="1"/>
      <c r="U1135" s="1"/>
      <c r="V1135" s="1"/>
      <c r="W1135" s="1"/>
      <c r="X1135" s="1"/>
      <c r="Y1135" s="1"/>
      <c r="Z1135" s="1"/>
    </row>
    <row r="1136" spans="1:26" ht="15.75" customHeight="1">
      <c r="A1136" s="1"/>
      <c r="B1136" s="1"/>
      <c r="C1136" s="1"/>
      <c r="D1136" s="1"/>
      <c r="E1136" s="1"/>
      <c r="F1136" s="1003"/>
      <c r="G1136" s="1001"/>
      <c r="H1136" s="1003"/>
      <c r="I1136" s="1003"/>
      <c r="J1136" s="1003"/>
      <c r="K1136" s="1003"/>
      <c r="L1136" s="1003"/>
      <c r="M1136" s="1003"/>
      <c r="N1136" s="1003"/>
      <c r="O1136" s="1"/>
      <c r="P1136" s="1"/>
      <c r="Q1136" s="1"/>
      <c r="R1136" s="1"/>
      <c r="S1136" s="1"/>
      <c r="T1136" s="1"/>
      <c r="U1136" s="1"/>
      <c r="V1136" s="1"/>
      <c r="W1136" s="1"/>
      <c r="X1136" s="1"/>
      <c r="Y1136" s="1"/>
      <c r="Z1136" s="1"/>
    </row>
    <row r="1137" spans="1:26" ht="15.75" customHeight="1">
      <c r="A1137" s="1"/>
      <c r="B1137" s="1"/>
      <c r="C1137" s="1"/>
      <c r="D1137" s="1"/>
      <c r="E1137" s="1"/>
      <c r="F1137" s="1003"/>
      <c r="G1137" s="1001"/>
      <c r="H1137" s="1003"/>
      <c r="I1137" s="1003"/>
      <c r="J1137" s="1003"/>
      <c r="K1137" s="1003"/>
      <c r="L1137" s="1003"/>
      <c r="M1137" s="1003"/>
      <c r="N1137" s="1003"/>
      <c r="O1137" s="1"/>
      <c r="P1137" s="1"/>
      <c r="Q1137" s="1"/>
      <c r="R1137" s="1"/>
      <c r="S1137" s="1"/>
      <c r="T1137" s="1"/>
      <c r="U1137" s="1"/>
      <c r="V1137" s="1"/>
      <c r="W1137" s="1"/>
      <c r="X1137" s="1"/>
      <c r="Y1137" s="1"/>
      <c r="Z1137" s="1"/>
    </row>
    <row r="1138" spans="1:26" ht="15.75" customHeight="1">
      <c r="A1138" s="1"/>
      <c r="B1138" s="1"/>
      <c r="C1138" s="1"/>
      <c r="D1138" s="1"/>
      <c r="E1138" s="1"/>
      <c r="F1138" s="1003"/>
      <c r="G1138" s="1001"/>
      <c r="H1138" s="1003"/>
      <c r="I1138" s="1003"/>
      <c r="J1138" s="1003"/>
      <c r="K1138" s="1003"/>
      <c r="L1138" s="1003"/>
      <c r="M1138" s="1003"/>
      <c r="N1138" s="1003"/>
      <c r="O1138" s="1"/>
      <c r="P1138" s="1"/>
      <c r="Q1138" s="1"/>
      <c r="R1138" s="1"/>
      <c r="S1138" s="1"/>
      <c r="T1138" s="1"/>
      <c r="U1138" s="1"/>
      <c r="V1138" s="1"/>
      <c r="W1138" s="1"/>
      <c r="X1138" s="1"/>
      <c r="Y1138" s="1"/>
      <c r="Z1138" s="1"/>
    </row>
    <row r="1139" spans="1:26" ht="15.75" customHeight="1">
      <c r="A1139" s="1"/>
      <c r="B1139" s="1"/>
      <c r="C1139" s="1"/>
      <c r="D1139" s="1"/>
      <c r="E1139" s="1"/>
      <c r="F1139" s="1003"/>
      <c r="G1139" s="1001"/>
      <c r="H1139" s="1003"/>
      <c r="I1139" s="1003"/>
      <c r="J1139" s="1003"/>
      <c r="K1139" s="1003"/>
      <c r="L1139" s="1003"/>
      <c r="M1139" s="1003"/>
      <c r="N1139" s="1003"/>
      <c r="O1139" s="1"/>
      <c r="P1139" s="1"/>
      <c r="Q1139" s="1"/>
      <c r="R1139" s="1"/>
      <c r="S1139" s="1"/>
      <c r="T1139" s="1"/>
      <c r="U1139" s="1"/>
      <c r="V1139" s="1"/>
      <c r="W1139" s="1"/>
      <c r="X1139" s="1"/>
      <c r="Y1139" s="1"/>
      <c r="Z1139" s="1"/>
    </row>
    <row r="1140" spans="1:26" ht="15.75" customHeight="1">
      <c r="A1140" s="1"/>
      <c r="B1140" s="1"/>
      <c r="C1140" s="1"/>
      <c r="D1140" s="1"/>
      <c r="E1140" s="1"/>
      <c r="F1140" s="1003"/>
      <c r="G1140" s="1001"/>
      <c r="H1140" s="1003"/>
      <c r="I1140" s="1003"/>
      <c r="J1140" s="1003"/>
      <c r="K1140" s="1003"/>
      <c r="L1140" s="1003"/>
      <c r="M1140" s="1003"/>
      <c r="N1140" s="1003"/>
      <c r="O1140" s="1"/>
      <c r="P1140" s="1"/>
      <c r="Q1140" s="1"/>
      <c r="R1140" s="1"/>
      <c r="S1140" s="1"/>
      <c r="T1140" s="1"/>
      <c r="U1140" s="1"/>
      <c r="V1140" s="1"/>
      <c r="W1140" s="1"/>
      <c r="X1140" s="1"/>
      <c r="Y1140" s="1"/>
      <c r="Z1140" s="1"/>
    </row>
    <row r="1141" spans="1:26" ht="15.75" customHeight="1">
      <c r="A1141" s="1"/>
      <c r="B1141" s="1"/>
      <c r="C1141" s="1"/>
      <c r="D1141" s="1"/>
      <c r="E1141" s="1"/>
      <c r="F1141" s="1003"/>
      <c r="G1141" s="1001"/>
      <c r="H1141" s="1003"/>
      <c r="I1141" s="1003"/>
      <c r="J1141" s="1003"/>
      <c r="K1141" s="1003"/>
      <c r="L1141" s="1003"/>
      <c r="M1141" s="1003"/>
      <c r="N1141" s="1003"/>
      <c r="O1141" s="1"/>
      <c r="P1141" s="1"/>
      <c r="Q1141" s="1"/>
      <c r="R1141" s="1"/>
      <c r="S1141" s="1"/>
      <c r="T1141" s="1"/>
      <c r="U1141" s="1"/>
      <c r="V1141" s="1"/>
      <c r="W1141" s="1"/>
      <c r="X1141" s="1"/>
      <c r="Y1141" s="1"/>
      <c r="Z1141" s="1"/>
    </row>
    <row r="1142" spans="1:26" ht="15.75" customHeight="1">
      <c r="A1142" s="1"/>
      <c r="B1142" s="1"/>
      <c r="C1142" s="1"/>
      <c r="D1142" s="1"/>
      <c r="E1142" s="1"/>
      <c r="F1142" s="1003"/>
      <c r="G1142" s="1001"/>
      <c r="H1142" s="1003"/>
      <c r="I1142" s="1003"/>
      <c r="J1142" s="1003"/>
      <c r="K1142" s="1003"/>
      <c r="L1142" s="1003"/>
      <c r="M1142" s="1003"/>
      <c r="N1142" s="1003"/>
      <c r="O1142" s="1"/>
      <c r="P1142" s="1"/>
      <c r="Q1142" s="1"/>
      <c r="R1142" s="1"/>
      <c r="S1142" s="1"/>
      <c r="T1142" s="1"/>
      <c r="U1142" s="1"/>
      <c r="V1142" s="1"/>
      <c r="W1142" s="1"/>
      <c r="X1142" s="1"/>
      <c r="Y1142" s="1"/>
      <c r="Z1142" s="1"/>
    </row>
    <row r="1143" spans="1:26" ht="15.75" customHeight="1">
      <c r="A1143" s="1"/>
      <c r="B1143" s="1"/>
      <c r="C1143" s="1"/>
      <c r="D1143" s="1"/>
      <c r="E1143" s="1"/>
      <c r="F1143" s="1003"/>
      <c r="G1143" s="1001"/>
      <c r="H1143" s="1003"/>
      <c r="I1143" s="1003"/>
      <c r="J1143" s="1003"/>
      <c r="K1143" s="1003"/>
      <c r="L1143" s="1003"/>
      <c r="M1143" s="1003"/>
      <c r="N1143" s="1003"/>
      <c r="O1143" s="1"/>
      <c r="P1143" s="1"/>
      <c r="Q1143" s="1"/>
      <c r="R1143" s="1"/>
      <c r="S1143" s="1"/>
      <c r="T1143" s="1"/>
      <c r="U1143" s="1"/>
      <c r="V1143" s="1"/>
      <c r="W1143" s="1"/>
      <c r="X1143" s="1"/>
      <c r="Y1143" s="1"/>
      <c r="Z1143" s="1"/>
    </row>
    <row r="1144" spans="1:26" ht="15.75" customHeight="1">
      <c r="A1144" s="1"/>
      <c r="B1144" s="1"/>
      <c r="C1144" s="1"/>
      <c r="D1144" s="1"/>
      <c r="E1144" s="1"/>
      <c r="F1144" s="1003"/>
      <c r="G1144" s="1001"/>
      <c r="H1144" s="1003"/>
      <c r="I1144" s="1003"/>
      <c r="J1144" s="1003"/>
      <c r="K1144" s="1003"/>
      <c r="L1144" s="1003"/>
      <c r="M1144" s="1003"/>
      <c r="N1144" s="1003"/>
      <c r="O1144" s="1"/>
      <c r="P1144" s="1"/>
      <c r="Q1144" s="1"/>
      <c r="R1144" s="1"/>
      <c r="S1144" s="1"/>
      <c r="T1144" s="1"/>
      <c r="U1144" s="1"/>
      <c r="V1144" s="1"/>
      <c r="W1144" s="1"/>
      <c r="X1144" s="1"/>
      <c r="Y1144" s="1"/>
      <c r="Z1144" s="1"/>
    </row>
    <row r="1145" spans="1:26" ht="15.75" customHeight="1">
      <c r="A1145" s="1"/>
      <c r="B1145" s="1"/>
      <c r="C1145" s="1"/>
      <c r="D1145" s="1"/>
      <c r="E1145" s="1"/>
      <c r="F1145" s="1003"/>
      <c r="G1145" s="1001"/>
      <c r="H1145" s="1003"/>
      <c r="I1145" s="1003"/>
      <c r="J1145" s="1003"/>
      <c r="K1145" s="1003"/>
      <c r="L1145" s="1003"/>
      <c r="M1145" s="1003"/>
      <c r="N1145" s="1003"/>
      <c r="O1145" s="1"/>
      <c r="P1145" s="1"/>
      <c r="Q1145" s="1"/>
      <c r="R1145" s="1"/>
      <c r="S1145" s="1"/>
      <c r="T1145" s="1"/>
      <c r="U1145" s="1"/>
      <c r="V1145" s="1"/>
      <c r="W1145" s="1"/>
      <c r="X1145" s="1"/>
      <c r="Y1145" s="1"/>
      <c r="Z1145" s="1"/>
    </row>
    <row r="1146" spans="1:26" ht="15.75" customHeight="1">
      <c r="A1146" s="1"/>
      <c r="B1146" s="1"/>
      <c r="C1146" s="1"/>
      <c r="D1146" s="1"/>
      <c r="E1146" s="1"/>
      <c r="F1146" s="1003"/>
      <c r="G1146" s="1001"/>
      <c r="H1146" s="1003"/>
      <c r="I1146" s="1003"/>
      <c r="J1146" s="1003"/>
      <c r="K1146" s="1003"/>
      <c r="L1146" s="1003"/>
      <c r="M1146" s="1003"/>
      <c r="N1146" s="1003"/>
      <c r="O1146" s="1"/>
      <c r="P1146" s="1"/>
      <c r="Q1146" s="1"/>
      <c r="R1146" s="1"/>
      <c r="S1146" s="1"/>
      <c r="T1146" s="1"/>
      <c r="U1146" s="1"/>
      <c r="V1146" s="1"/>
      <c r="W1146" s="1"/>
      <c r="X1146" s="1"/>
      <c r="Y1146" s="1"/>
      <c r="Z1146" s="1"/>
    </row>
    <row r="1147" spans="1:26" ht="15.75" customHeight="1">
      <c r="A1147" s="1"/>
      <c r="B1147" s="1"/>
      <c r="C1147" s="1"/>
      <c r="D1147" s="1"/>
      <c r="E1147" s="1"/>
      <c r="F1147" s="1003"/>
      <c r="G1147" s="1001"/>
      <c r="H1147" s="1003"/>
      <c r="I1147" s="1003"/>
      <c r="J1147" s="1003"/>
      <c r="K1147" s="1003"/>
      <c r="L1147" s="1003"/>
      <c r="M1147" s="1003"/>
      <c r="N1147" s="1003"/>
      <c r="O1147" s="1"/>
      <c r="P1147" s="1"/>
      <c r="Q1147" s="1"/>
      <c r="R1147" s="1"/>
      <c r="S1147" s="1"/>
      <c r="T1147" s="1"/>
      <c r="U1147" s="1"/>
      <c r="V1147" s="1"/>
      <c r="W1147" s="1"/>
      <c r="X1147" s="1"/>
      <c r="Y1147" s="1"/>
      <c r="Z1147" s="1"/>
    </row>
    <row r="1148" spans="1:26" ht="15.75" customHeight="1">
      <c r="A1148" s="1"/>
      <c r="B1148" s="1"/>
      <c r="C1148" s="1"/>
      <c r="D1148" s="1"/>
      <c r="E1148" s="1"/>
      <c r="F1148" s="1003"/>
      <c r="G1148" s="1001"/>
      <c r="H1148" s="1003"/>
      <c r="I1148" s="1003"/>
      <c r="J1148" s="1003"/>
      <c r="K1148" s="1003"/>
      <c r="L1148" s="1003"/>
      <c r="M1148" s="1003"/>
      <c r="N1148" s="1003"/>
      <c r="O1148" s="1"/>
      <c r="P1148" s="1"/>
      <c r="Q1148" s="1"/>
      <c r="R1148" s="1"/>
      <c r="S1148" s="1"/>
      <c r="T1148" s="1"/>
      <c r="U1148" s="1"/>
      <c r="V1148" s="1"/>
      <c r="W1148" s="1"/>
      <c r="X1148" s="1"/>
      <c r="Y1148" s="1"/>
      <c r="Z1148" s="1"/>
    </row>
    <row r="1149" spans="1:26" ht="15.75" customHeight="1">
      <c r="A1149" s="1"/>
      <c r="B1149" s="1"/>
      <c r="C1149" s="1"/>
      <c r="D1149" s="1"/>
      <c r="E1149" s="1"/>
      <c r="F1149" s="1003"/>
      <c r="G1149" s="1001"/>
      <c r="H1149" s="1003"/>
      <c r="I1149" s="1003"/>
      <c r="J1149" s="1003"/>
      <c r="K1149" s="1003"/>
      <c r="L1149" s="1003"/>
      <c r="M1149" s="1003"/>
      <c r="N1149" s="1003"/>
      <c r="O1149" s="1"/>
      <c r="P1149" s="1"/>
      <c r="Q1149" s="1"/>
      <c r="R1149" s="1"/>
      <c r="S1149" s="1"/>
      <c r="T1149" s="1"/>
      <c r="U1149" s="1"/>
      <c r="V1149" s="1"/>
      <c r="W1149" s="1"/>
      <c r="X1149" s="1"/>
      <c r="Y1149" s="1"/>
      <c r="Z1149" s="1"/>
    </row>
    <row r="1150" spans="1:26" ht="15.75" customHeight="1">
      <c r="A1150" s="1"/>
      <c r="B1150" s="1"/>
      <c r="C1150" s="1"/>
      <c r="D1150" s="1"/>
      <c r="E1150" s="1"/>
      <c r="F1150" s="1003"/>
      <c r="G1150" s="1001"/>
      <c r="H1150" s="1003"/>
      <c r="I1150" s="1003"/>
      <c r="J1150" s="1003"/>
      <c r="K1150" s="1003"/>
      <c r="L1150" s="1003"/>
      <c r="M1150" s="1003"/>
      <c r="N1150" s="1003"/>
      <c r="O1150" s="1"/>
      <c r="P1150" s="1"/>
      <c r="Q1150" s="1"/>
      <c r="R1150" s="1"/>
      <c r="S1150" s="1"/>
      <c r="T1150" s="1"/>
      <c r="U1150" s="1"/>
      <c r="V1150" s="1"/>
      <c r="W1150" s="1"/>
      <c r="X1150" s="1"/>
      <c r="Y1150" s="1"/>
      <c r="Z1150" s="1"/>
    </row>
    <row r="1151" spans="1:26" ht="15.75" customHeight="1">
      <c r="A1151" s="1"/>
      <c r="B1151" s="1"/>
      <c r="C1151" s="1"/>
      <c r="D1151" s="1"/>
      <c r="E1151" s="1"/>
      <c r="F1151" s="1003"/>
      <c r="G1151" s="1001"/>
      <c r="H1151" s="1003"/>
      <c r="I1151" s="1003"/>
      <c r="J1151" s="1003"/>
      <c r="K1151" s="1003"/>
      <c r="L1151" s="1003"/>
      <c r="M1151" s="1003"/>
      <c r="N1151" s="1003"/>
      <c r="O1151" s="1"/>
      <c r="P1151" s="1"/>
      <c r="Q1151" s="1"/>
      <c r="R1151" s="1"/>
      <c r="S1151" s="1"/>
      <c r="T1151" s="1"/>
      <c r="U1151" s="1"/>
      <c r="V1151" s="1"/>
      <c r="W1151" s="1"/>
      <c r="X1151" s="1"/>
      <c r="Y1151" s="1"/>
      <c r="Z1151" s="1"/>
    </row>
    <row r="1152" spans="1:26" ht="15.75" customHeight="1">
      <c r="A1152" s="1"/>
      <c r="B1152" s="1"/>
      <c r="C1152" s="1"/>
      <c r="D1152" s="1"/>
      <c r="E1152" s="1"/>
      <c r="F1152" s="1003"/>
      <c r="G1152" s="1001"/>
      <c r="H1152" s="1003"/>
      <c r="I1152" s="1003"/>
      <c r="J1152" s="1003"/>
      <c r="K1152" s="1003"/>
      <c r="L1152" s="1003"/>
      <c r="M1152" s="1003"/>
      <c r="N1152" s="1003"/>
      <c r="O1152" s="1"/>
      <c r="P1152" s="1"/>
      <c r="Q1152" s="1"/>
      <c r="R1152" s="1"/>
      <c r="S1152" s="1"/>
      <c r="T1152" s="1"/>
      <c r="U1152" s="1"/>
      <c r="V1152" s="1"/>
      <c r="W1152" s="1"/>
      <c r="X1152" s="1"/>
      <c r="Y1152" s="1"/>
      <c r="Z1152" s="1"/>
    </row>
    <row r="1153" spans="1:26" ht="15.75" customHeight="1">
      <c r="A1153" s="1"/>
      <c r="B1153" s="1"/>
      <c r="C1153" s="1"/>
      <c r="D1153" s="1"/>
      <c r="E1153" s="1"/>
      <c r="F1153" s="1003"/>
      <c r="G1153" s="1001"/>
      <c r="H1153" s="1003"/>
      <c r="I1153" s="1003"/>
      <c r="J1153" s="1003"/>
      <c r="K1153" s="1003"/>
      <c r="L1153" s="1003"/>
      <c r="M1153" s="1003"/>
      <c r="N1153" s="1003"/>
      <c r="O1153" s="1"/>
      <c r="P1153" s="1"/>
      <c r="Q1153" s="1"/>
      <c r="R1153" s="1"/>
      <c r="S1153" s="1"/>
      <c r="T1153" s="1"/>
      <c r="U1153" s="1"/>
      <c r="V1153" s="1"/>
      <c r="W1153" s="1"/>
      <c r="X1153" s="1"/>
      <c r="Y1153" s="1"/>
      <c r="Z1153" s="1"/>
    </row>
    <row r="1154" spans="1:26" ht="15.75" customHeight="1">
      <c r="A1154" s="1"/>
      <c r="B1154" s="1"/>
      <c r="C1154" s="1"/>
      <c r="D1154" s="1"/>
      <c r="E1154" s="1"/>
      <c r="F1154" s="1003"/>
      <c r="G1154" s="1001"/>
      <c r="H1154" s="1003"/>
      <c r="I1154" s="1003"/>
      <c r="J1154" s="1003"/>
      <c r="K1154" s="1003"/>
      <c r="L1154" s="1003"/>
      <c r="M1154" s="1003"/>
      <c r="N1154" s="1003"/>
      <c r="O1154" s="1"/>
      <c r="P1154" s="1"/>
      <c r="Q1154" s="1"/>
      <c r="R1154" s="1"/>
      <c r="S1154" s="1"/>
      <c r="T1154" s="1"/>
      <c r="U1154" s="1"/>
      <c r="V1154" s="1"/>
      <c r="W1154" s="1"/>
      <c r="X1154" s="1"/>
      <c r="Y1154" s="1"/>
      <c r="Z1154" s="1"/>
    </row>
    <row r="1155" spans="1:26" ht="15.75" customHeight="1">
      <c r="A1155" s="1"/>
      <c r="B1155" s="1"/>
      <c r="C1155" s="1"/>
      <c r="D1155" s="1"/>
      <c r="E1155" s="1"/>
      <c r="F1155" s="1003"/>
      <c r="G1155" s="1001"/>
      <c r="H1155" s="1003"/>
      <c r="I1155" s="1003"/>
      <c r="J1155" s="1003"/>
      <c r="K1155" s="1003"/>
      <c r="L1155" s="1003"/>
      <c r="M1155" s="1003"/>
      <c r="N1155" s="1003"/>
      <c r="O1155" s="1"/>
      <c r="P1155" s="1"/>
      <c r="Q1155" s="1"/>
      <c r="R1155" s="1"/>
      <c r="S1155" s="1"/>
      <c r="T1155" s="1"/>
      <c r="U1155" s="1"/>
      <c r="V1155" s="1"/>
      <c r="W1155" s="1"/>
      <c r="X1155" s="1"/>
      <c r="Y1155" s="1"/>
      <c r="Z1155" s="1"/>
    </row>
    <row r="1156" spans="1:26" ht="15.75" customHeight="1">
      <c r="A1156" s="1"/>
      <c r="B1156" s="1"/>
      <c r="C1156" s="1"/>
      <c r="D1156" s="1"/>
      <c r="E1156" s="1"/>
      <c r="F1156" s="1003"/>
      <c r="G1156" s="1001"/>
      <c r="H1156" s="1003"/>
      <c r="I1156" s="1003"/>
      <c r="J1156" s="1003"/>
      <c r="K1156" s="1003"/>
      <c r="L1156" s="1003"/>
      <c r="M1156" s="1003"/>
      <c r="N1156" s="1003"/>
      <c r="O1156" s="1"/>
      <c r="P1156" s="1"/>
      <c r="Q1156" s="1"/>
      <c r="R1156" s="1"/>
      <c r="S1156" s="1"/>
      <c r="T1156" s="1"/>
      <c r="U1156" s="1"/>
      <c r="V1156" s="1"/>
      <c r="W1156" s="1"/>
      <c r="X1156" s="1"/>
      <c r="Y1156" s="1"/>
      <c r="Z1156" s="1"/>
    </row>
    <row r="1157" spans="1:26" ht="15.75" customHeight="1">
      <c r="A1157" s="1"/>
      <c r="B1157" s="1"/>
      <c r="C1157" s="1"/>
      <c r="D1157" s="1"/>
      <c r="E1157" s="1"/>
      <c r="F1157" s="1003"/>
      <c r="G1157" s="1001"/>
      <c r="H1157" s="1003"/>
      <c r="I1157" s="1003"/>
      <c r="J1157" s="1003"/>
      <c r="K1157" s="1003"/>
      <c r="L1157" s="1003"/>
      <c r="M1157" s="1003"/>
      <c r="N1157" s="1003"/>
      <c r="O1157" s="1"/>
      <c r="P1157" s="1"/>
      <c r="Q1157" s="1"/>
      <c r="R1157" s="1"/>
      <c r="S1157" s="1"/>
      <c r="T1157" s="1"/>
      <c r="U1157" s="1"/>
      <c r="V1157" s="1"/>
      <c r="W1157" s="1"/>
      <c r="X1157" s="1"/>
      <c r="Y1157" s="1"/>
      <c r="Z1157" s="1"/>
    </row>
    <row r="1158" spans="1:26" ht="15.75" customHeight="1">
      <c r="A1158" s="1"/>
      <c r="B1158" s="1"/>
      <c r="C1158" s="1"/>
      <c r="D1158" s="1"/>
      <c r="E1158" s="1"/>
      <c r="F1158" s="1003"/>
      <c r="G1158" s="1001"/>
      <c r="H1158" s="1003"/>
      <c r="I1158" s="1003"/>
      <c r="J1158" s="1003"/>
      <c r="K1158" s="1003"/>
      <c r="L1158" s="1003"/>
      <c r="M1158" s="1003"/>
      <c r="N1158" s="1003"/>
      <c r="O1158" s="1"/>
      <c r="P1158" s="1"/>
      <c r="Q1158" s="1"/>
      <c r="R1158" s="1"/>
      <c r="S1158" s="1"/>
      <c r="T1158" s="1"/>
      <c r="U1158" s="1"/>
      <c r="V1158" s="1"/>
      <c r="W1158" s="1"/>
      <c r="X1158" s="1"/>
      <c r="Y1158" s="1"/>
      <c r="Z1158" s="1"/>
    </row>
    <row r="1159" spans="1:26" ht="15.75" customHeight="1">
      <c r="A1159" s="1"/>
      <c r="B1159" s="1"/>
      <c r="C1159" s="1"/>
      <c r="D1159" s="1"/>
      <c r="E1159" s="1"/>
      <c r="F1159" s="1003"/>
      <c r="G1159" s="1001"/>
      <c r="H1159" s="1003"/>
      <c r="I1159" s="1003"/>
      <c r="J1159" s="1003"/>
      <c r="K1159" s="1003"/>
      <c r="L1159" s="1003"/>
      <c r="M1159" s="1003"/>
      <c r="N1159" s="1003"/>
      <c r="O1159" s="1"/>
      <c r="P1159" s="1"/>
      <c r="Q1159" s="1"/>
      <c r="R1159" s="1"/>
      <c r="S1159" s="1"/>
      <c r="T1159" s="1"/>
      <c r="U1159" s="1"/>
      <c r="V1159" s="1"/>
      <c r="W1159" s="1"/>
      <c r="X1159" s="1"/>
      <c r="Y1159" s="1"/>
      <c r="Z1159" s="1"/>
    </row>
    <row r="1160" spans="1:26" ht="15.75" customHeight="1">
      <c r="A1160" s="1"/>
      <c r="B1160" s="1"/>
      <c r="C1160" s="1"/>
      <c r="D1160" s="1"/>
      <c r="E1160" s="1"/>
      <c r="F1160" s="1003"/>
      <c r="G1160" s="1001"/>
      <c r="H1160" s="1003"/>
      <c r="I1160" s="1003"/>
      <c r="J1160" s="1003"/>
      <c r="K1160" s="1003"/>
      <c r="L1160" s="1003"/>
      <c r="M1160" s="1003"/>
      <c r="N1160" s="1003"/>
      <c r="O1160" s="1"/>
      <c r="P1160" s="1"/>
      <c r="Q1160" s="1"/>
      <c r="R1160" s="1"/>
      <c r="S1160" s="1"/>
      <c r="T1160" s="1"/>
      <c r="U1160" s="1"/>
      <c r="V1160" s="1"/>
      <c r="W1160" s="1"/>
      <c r="X1160" s="1"/>
      <c r="Y1160" s="1"/>
      <c r="Z1160" s="1"/>
    </row>
    <row r="1161" spans="1:26" ht="15.75" customHeight="1">
      <c r="A1161" s="1"/>
      <c r="B1161" s="1"/>
      <c r="C1161" s="1"/>
      <c r="D1161" s="1"/>
      <c r="E1161" s="1"/>
      <c r="F1161" s="1003"/>
      <c r="G1161" s="1001"/>
      <c r="H1161" s="1003"/>
      <c r="I1161" s="1003"/>
      <c r="J1161" s="1003"/>
      <c r="K1161" s="1003"/>
      <c r="L1161" s="1003"/>
      <c r="M1161" s="1003"/>
      <c r="N1161" s="1003"/>
      <c r="O1161" s="1"/>
      <c r="P1161" s="1"/>
      <c r="Q1161" s="1"/>
      <c r="R1161" s="1"/>
      <c r="S1161" s="1"/>
      <c r="T1161" s="1"/>
      <c r="U1161" s="1"/>
      <c r="V1161" s="1"/>
      <c r="W1161" s="1"/>
      <c r="X1161" s="1"/>
      <c r="Y1161" s="1"/>
      <c r="Z1161" s="1"/>
    </row>
    <row r="1162" spans="1:26" ht="15.75" customHeight="1">
      <c r="A1162" s="1"/>
      <c r="B1162" s="1"/>
      <c r="C1162" s="1"/>
      <c r="D1162" s="1"/>
      <c r="E1162" s="1"/>
      <c r="F1162" s="1003"/>
      <c r="G1162" s="1001"/>
      <c r="H1162" s="1003"/>
      <c r="I1162" s="1003"/>
      <c r="J1162" s="1003"/>
      <c r="K1162" s="1003"/>
      <c r="L1162" s="1003"/>
      <c r="M1162" s="1003"/>
      <c r="N1162" s="1003"/>
      <c r="O1162" s="1"/>
      <c r="P1162" s="1"/>
      <c r="Q1162" s="1"/>
      <c r="R1162" s="1"/>
      <c r="S1162" s="1"/>
      <c r="T1162" s="1"/>
      <c r="U1162" s="1"/>
      <c r="V1162" s="1"/>
      <c r="W1162" s="1"/>
      <c r="X1162" s="1"/>
      <c r="Y1162" s="1"/>
      <c r="Z1162" s="1"/>
    </row>
    <row r="1163" spans="1:26" ht="15.75" customHeight="1">
      <c r="A1163" s="1"/>
      <c r="B1163" s="1"/>
      <c r="C1163" s="1"/>
      <c r="D1163" s="1"/>
      <c r="E1163" s="1"/>
      <c r="F1163" s="1003"/>
      <c r="G1163" s="1001"/>
      <c r="H1163" s="1003"/>
      <c r="I1163" s="1003"/>
      <c r="J1163" s="1003"/>
      <c r="K1163" s="1003"/>
      <c r="L1163" s="1003"/>
      <c r="M1163" s="1003"/>
      <c r="N1163" s="1003"/>
      <c r="O1163" s="1"/>
      <c r="P1163" s="1"/>
      <c r="Q1163" s="1"/>
      <c r="R1163" s="1"/>
      <c r="S1163" s="1"/>
      <c r="T1163" s="1"/>
      <c r="U1163" s="1"/>
      <c r="V1163" s="1"/>
      <c r="W1163" s="1"/>
      <c r="X1163" s="1"/>
      <c r="Y1163" s="1"/>
      <c r="Z1163" s="1"/>
    </row>
    <row r="1164" spans="1:26" ht="15.75" customHeight="1">
      <c r="A1164" s="1"/>
      <c r="B1164" s="1"/>
      <c r="C1164" s="1"/>
      <c r="D1164" s="1"/>
      <c r="E1164" s="1"/>
      <c r="F1164" s="1003"/>
      <c r="G1164" s="1001"/>
      <c r="H1164" s="1003"/>
      <c r="I1164" s="1003"/>
      <c r="J1164" s="1003"/>
      <c r="K1164" s="1003"/>
      <c r="L1164" s="1003"/>
      <c r="M1164" s="1003"/>
      <c r="N1164" s="1003"/>
      <c r="O1164" s="1"/>
      <c r="P1164" s="1"/>
      <c r="Q1164" s="1"/>
      <c r="R1164" s="1"/>
      <c r="S1164" s="1"/>
      <c r="T1164" s="1"/>
      <c r="U1164" s="1"/>
      <c r="V1164" s="1"/>
      <c r="W1164" s="1"/>
      <c r="X1164" s="1"/>
      <c r="Y1164" s="1"/>
      <c r="Z1164" s="1"/>
    </row>
    <row r="1165" spans="1:26" ht="15.75" customHeight="1">
      <c r="A1165" s="1"/>
      <c r="B1165" s="1"/>
      <c r="C1165" s="1"/>
      <c r="D1165" s="1"/>
      <c r="E1165" s="1"/>
      <c r="F1165" s="1003"/>
      <c r="G1165" s="1001"/>
      <c r="H1165" s="1003"/>
      <c r="I1165" s="1003"/>
      <c r="J1165" s="1003"/>
      <c r="K1165" s="1003"/>
      <c r="L1165" s="1003"/>
      <c r="M1165" s="1003"/>
      <c r="N1165" s="1003"/>
      <c r="O1165" s="1"/>
      <c r="P1165" s="1"/>
      <c r="Q1165" s="1"/>
      <c r="R1165" s="1"/>
      <c r="S1165" s="1"/>
      <c r="T1165" s="1"/>
      <c r="U1165" s="1"/>
      <c r="V1165" s="1"/>
      <c r="W1165" s="1"/>
      <c r="X1165" s="1"/>
      <c r="Y1165" s="1"/>
      <c r="Z1165" s="1"/>
    </row>
    <row r="1166" spans="1:26" ht="15.75" customHeight="1">
      <c r="A1166" s="1"/>
      <c r="B1166" s="1"/>
      <c r="C1166" s="1"/>
      <c r="D1166" s="1"/>
      <c r="E1166" s="1"/>
      <c r="F1166" s="1003"/>
      <c r="G1166" s="1001"/>
      <c r="H1166" s="1003"/>
      <c r="I1166" s="1003"/>
      <c r="J1166" s="1003"/>
      <c r="K1166" s="1003"/>
      <c r="L1166" s="1003"/>
      <c r="M1166" s="1003"/>
      <c r="N1166" s="1003"/>
      <c r="O1166" s="1"/>
      <c r="P1166" s="1"/>
      <c r="Q1166" s="1"/>
      <c r="R1166" s="1"/>
      <c r="S1166" s="1"/>
      <c r="T1166" s="1"/>
      <c r="U1166" s="1"/>
      <c r="V1166" s="1"/>
      <c r="W1166" s="1"/>
      <c r="X1166" s="1"/>
      <c r="Y1166" s="1"/>
      <c r="Z1166" s="1"/>
    </row>
    <row r="1167" spans="1:26" ht="15.75" customHeight="1">
      <c r="A1167" s="1"/>
      <c r="B1167" s="1"/>
      <c r="C1167" s="1"/>
      <c r="D1167" s="1"/>
      <c r="E1167" s="1"/>
      <c r="F1167" s="1003"/>
      <c r="G1167" s="1001"/>
      <c r="H1167" s="1003"/>
      <c r="I1167" s="1003"/>
      <c r="J1167" s="1003"/>
      <c r="K1167" s="1003"/>
      <c r="L1167" s="1003"/>
      <c r="M1167" s="1003"/>
      <c r="N1167" s="1003"/>
      <c r="O1167" s="1"/>
      <c r="P1167" s="1"/>
      <c r="Q1167" s="1"/>
      <c r="R1167" s="1"/>
      <c r="S1167" s="1"/>
      <c r="T1167" s="1"/>
      <c r="U1167" s="1"/>
      <c r="V1167" s="1"/>
      <c r="W1167" s="1"/>
      <c r="X1167" s="1"/>
      <c r="Y1167" s="1"/>
      <c r="Z1167" s="1"/>
    </row>
    <row r="1168" spans="1:26" ht="15.75" customHeight="1">
      <c r="A1168" s="1"/>
      <c r="B1168" s="1"/>
      <c r="C1168" s="1"/>
      <c r="D1168" s="1"/>
      <c r="E1168" s="1"/>
      <c r="F1168" s="1003"/>
      <c r="G1168" s="1001"/>
      <c r="H1168" s="1003"/>
      <c r="I1168" s="1003"/>
      <c r="J1168" s="1003"/>
      <c r="K1168" s="1003"/>
      <c r="L1168" s="1003"/>
      <c r="M1168" s="1003"/>
      <c r="N1168" s="1003"/>
      <c r="O1168" s="1"/>
      <c r="P1168" s="1"/>
      <c r="Q1168" s="1"/>
      <c r="R1168" s="1"/>
      <c r="S1168" s="1"/>
      <c r="T1168" s="1"/>
      <c r="U1168" s="1"/>
      <c r="V1168" s="1"/>
      <c r="W1168" s="1"/>
      <c r="X1168" s="1"/>
      <c r="Y1168" s="1"/>
      <c r="Z1168" s="1"/>
    </row>
    <row r="1169" spans="1:26" ht="15.75" customHeight="1">
      <c r="A1169" s="1"/>
      <c r="B1169" s="1"/>
      <c r="C1169" s="1"/>
      <c r="D1169" s="1"/>
      <c r="E1169" s="1"/>
      <c r="F1169" s="1003"/>
      <c r="G1169" s="1001"/>
      <c r="H1169" s="1003"/>
      <c r="I1169" s="1003"/>
      <c r="J1169" s="1003"/>
      <c r="K1169" s="1003"/>
      <c r="L1169" s="1003"/>
      <c r="M1169" s="1003"/>
      <c r="N1169" s="1003"/>
      <c r="O1169" s="1"/>
      <c r="P1169" s="1"/>
      <c r="Q1169" s="1"/>
      <c r="R1169" s="1"/>
      <c r="S1169" s="1"/>
      <c r="T1169" s="1"/>
      <c r="U1169" s="1"/>
      <c r="V1169" s="1"/>
      <c r="W1169" s="1"/>
      <c r="X1169" s="1"/>
      <c r="Y1169" s="1"/>
      <c r="Z1169" s="1"/>
    </row>
    <row r="1170" spans="1:26" ht="15.75" customHeight="1">
      <c r="A1170" s="1"/>
      <c r="B1170" s="1"/>
      <c r="C1170" s="1"/>
      <c r="D1170" s="1"/>
      <c r="E1170" s="1"/>
      <c r="F1170" s="1003"/>
      <c r="G1170" s="1001"/>
      <c r="H1170" s="1003"/>
      <c r="I1170" s="1003"/>
      <c r="J1170" s="1003"/>
      <c r="K1170" s="1003"/>
      <c r="L1170" s="1003"/>
      <c r="M1170" s="1003"/>
      <c r="N1170" s="1003"/>
      <c r="O1170" s="1"/>
      <c r="P1170" s="1"/>
      <c r="Q1170" s="1"/>
      <c r="R1170" s="1"/>
      <c r="S1170" s="1"/>
      <c r="T1170" s="1"/>
      <c r="U1170" s="1"/>
      <c r="V1170" s="1"/>
      <c r="W1170" s="1"/>
      <c r="X1170" s="1"/>
      <c r="Y1170" s="1"/>
      <c r="Z1170" s="1"/>
    </row>
    <row r="1171" spans="1:26" ht="15.75" customHeight="1">
      <c r="A1171" s="1"/>
      <c r="B1171" s="1"/>
      <c r="C1171" s="1"/>
      <c r="D1171" s="1"/>
      <c r="E1171" s="1"/>
      <c r="F1171" s="1003"/>
      <c r="G1171" s="1001"/>
      <c r="H1171" s="1003"/>
      <c r="I1171" s="1003"/>
      <c r="J1171" s="1003"/>
      <c r="K1171" s="1003"/>
      <c r="L1171" s="1003"/>
      <c r="M1171" s="1003"/>
      <c r="N1171" s="1003"/>
      <c r="O1171" s="1"/>
      <c r="P1171" s="1"/>
      <c r="Q1171" s="1"/>
      <c r="R1171" s="1"/>
      <c r="S1171" s="1"/>
      <c r="T1171" s="1"/>
      <c r="U1171" s="1"/>
      <c r="V1171" s="1"/>
      <c r="W1171" s="1"/>
      <c r="X1171" s="1"/>
      <c r="Y1171" s="1"/>
      <c r="Z1171" s="1"/>
    </row>
    <row r="1172" spans="1:26" ht="15.75" customHeight="1">
      <c r="A1172" s="1"/>
      <c r="B1172" s="1"/>
      <c r="C1172" s="1"/>
      <c r="D1172" s="1"/>
      <c r="E1172" s="1"/>
      <c r="F1172" s="1003"/>
      <c r="G1172" s="1001"/>
      <c r="H1172" s="1003"/>
      <c r="I1172" s="1003"/>
      <c r="J1172" s="1003"/>
      <c r="K1172" s="1003"/>
      <c r="L1172" s="1003"/>
      <c r="M1172" s="1003"/>
      <c r="N1172" s="1003"/>
      <c r="O1172" s="1"/>
      <c r="P1172" s="1"/>
      <c r="Q1172" s="1"/>
      <c r="R1172" s="1"/>
      <c r="S1172" s="1"/>
      <c r="T1172" s="1"/>
      <c r="U1172" s="1"/>
      <c r="V1172" s="1"/>
      <c r="W1172" s="1"/>
      <c r="X1172" s="1"/>
      <c r="Y1172" s="1"/>
      <c r="Z1172" s="1"/>
    </row>
    <row r="1173" spans="1:26" ht="15.75" customHeight="1">
      <c r="A1173" s="1"/>
      <c r="B1173" s="1"/>
      <c r="C1173" s="1"/>
      <c r="D1173" s="1"/>
      <c r="E1173" s="1"/>
      <c r="F1173" s="1003"/>
      <c r="G1173" s="1001"/>
      <c r="H1173" s="1003"/>
      <c r="I1173" s="1003"/>
      <c r="J1173" s="1003"/>
      <c r="K1173" s="1003"/>
      <c r="L1173" s="1003"/>
      <c r="M1173" s="1003"/>
      <c r="N1173" s="1003"/>
      <c r="O1173" s="1"/>
      <c r="P1173" s="1"/>
      <c r="Q1173" s="1"/>
      <c r="R1173" s="1"/>
      <c r="S1173" s="1"/>
      <c r="T1173" s="1"/>
      <c r="U1173" s="1"/>
      <c r="V1173" s="1"/>
      <c r="W1173" s="1"/>
      <c r="X1173" s="1"/>
      <c r="Y1173" s="1"/>
      <c r="Z1173" s="1"/>
    </row>
    <row r="1174" spans="1:26" ht="15.75" customHeight="1">
      <c r="A1174" s="1"/>
      <c r="B1174" s="1"/>
      <c r="C1174" s="1"/>
      <c r="D1174" s="1"/>
      <c r="E1174" s="1"/>
      <c r="F1174" s="1003"/>
      <c r="G1174" s="1001"/>
      <c r="H1174" s="1003"/>
      <c r="I1174" s="1003"/>
      <c r="J1174" s="1003"/>
      <c r="K1174" s="1003"/>
      <c r="L1174" s="1003"/>
      <c r="M1174" s="1003"/>
      <c r="N1174" s="1003"/>
      <c r="O1174" s="1"/>
      <c r="P1174" s="1"/>
      <c r="Q1174" s="1"/>
      <c r="R1174" s="1"/>
      <c r="S1174" s="1"/>
      <c r="T1174" s="1"/>
      <c r="U1174" s="1"/>
      <c r="V1174" s="1"/>
      <c r="W1174" s="1"/>
      <c r="X1174" s="1"/>
      <c r="Y1174" s="1"/>
      <c r="Z1174" s="1"/>
    </row>
    <row r="1175" spans="1:26" ht="15.75" customHeight="1">
      <c r="A1175" s="1"/>
      <c r="B1175" s="1"/>
      <c r="C1175" s="1"/>
      <c r="D1175" s="1"/>
      <c r="E1175" s="1"/>
      <c r="F1175" s="1003"/>
      <c r="G1175" s="1001"/>
      <c r="H1175" s="1003"/>
      <c r="I1175" s="1003"/>
      <c r="J1175" s="1003"/>
      <c r="K1175" s="1003"/>
      <c r="L1175" s="1003"/>
      <c r="M1175" s="1003"/>
      <c r="N1175" s="1003"/>
      <c r="O1175" s="1"/>
      <c r="P1175" s="1"/>
      <c r="Q1175" s="1"/>
      <c r="R1175" s="1"/>
      <c r="S1175" s="1"/>
      <c r="T1175" s="1"/>
      <c r="U1175" s="1"/>
      <c r="V1175" s="1"/>
      <c r="W1175" s="1"/>
      <c r="X1175" s="1"/>
      <c r="Y1175" s="1"/>
      <c r="Z1175" s="1"/>
    </row>
    <row r="1176" spans="1:26" ht="15.75" customHeight="1">
      <c r="A1176" s="1"/>
      <c r="B1176" s="1"/>
      <c r="C1176" s="1"/>
      <c r="D1176" s="1"/>
      <c r="E1176" s="1"/>
      <c r="F1176" s="1003"/>
      <c r="G1176" s="1001"/>
      <c r="H1176" s="1003"/>
      <c r="I1176" s="1003"/>
      <c r="J1176" s="1003"/>
      <c r="K1176" s="1003"/>
      <c r="L1176" s="1003"/>
      <c r="M1176" s="1003"/>
      <c r="N1176" s="1003"/>
      <c r="O1176" s="1"/>
      <c r="P1176" s="1"/>
      <c r="Q1176" s="1"/>
      <c r="R1176" s="1"/>
      <c r="S1176" s="1"/>
      <c r="T1176" s="1"/>
      <c r="U1176" s="1"/>
      <c r="V1176" s="1"/>
      <c r="W1176" s="1"/>
      <c r="X1176" s="1"/>
      <c r="Y1176" s="1"/>
      <c r="Z1176" s="1"/>
    </row>
    <row r="1177" spans="1:26" ht="15.75" customHeight="1">
      <c r="A1177" s="1"/>
      <c r="B1177" s="1"/>
      <c r="C1177" s="1"/>
      <c r="D1177" s="1"/>
      <c r="E1177" s="1"/>
      <c r="F1177" s="1003"/>
      <c r="G1177" s="1001"/>
      <c r="H1177" s="1003"/>
      <c r="I1177" s="1003"/>
      <c r="J1177" s="1003"/>
      <c r="K1177" s="1003"/>
      <c r="L1177" s="1003"/>
      <c r="M1177" s="1003"/>
      <c r="N1177" s="1003"/>
      <c r="O1177" s="1"/>
      <c r="P1177" s="1"/>
      <c r="Q1177" s="1"/>
      <c r="R1177" s="1"/>
      <c r="S1177" s="1"/>
      <c r="T1177" s="1"/>
      <c r="U1177" s="1"/>
      <c r="V1177" s="1"/>
      <c r="W1177" s="1"/>
      <c r="X1177" s="1"/>
      <c r="Y1177" s="1"/>
      <c r="Z1177" s="1"/>
    </row>
    <row r="1178" spans="1:26" ht="15.75" customHeight="1">
      <c r="A1178" s="1"/>
      <c r="B1178" s="1"/>
      <c r="C1178" s="1"/>
      <c r="D1178" s="1"/>
      <c r="E1178" s="1"/>
      <c r="F1178" s="1003"/>
      <c r="G1178" s="1001"/>
      <c r="H1178" s="1003"/>
      <c r="I1178" s="1003"/>
      <c r="J1178" s="1003"/>
      <c r="K1178" s="1003"/>
      <c r="L1178" s="1003"/>
      <c r="M1178" s="1003"/>
      <c r="N1178" s="1003"/>
      <c r="O1178" s="1"/>
      <c r="P1178" s="1"/>
      <c r="Q1178" s="1"/>
      <c r="R1178" s="1"/>
      <c r="S1178" s="1"/>
      <c r="T1178" s="1"/>
      <c r="U1178" s="1"/>
      <c r="V1178" s="1"/>
      <c r="W1178" s="1"/>
      <c r="X1178" s="1"/>
      <c r="Y1178" s="1"/>
      <c r="Z1178" s="1"/>
    </row>
    <row r="1179" spans="1:26" ht="15.75" customHeight="1">
      <c r="A1179" s="1"/>
      <c r="B1179" s="1"/>
      <c r="C1179" s="1"/>
      <c r="D1179" s="1"/>
      <c r="E1179" s="1"/>
      <c r="F1179" s="1003"/>
      <c r="G1179" s="1001"/>
      <c r="H1179" s="1003"/>
      <c r="I1179" s="1003"/>
      <c r="J1179" s="1003"/>
      <c r="K1179" s="1003"/>
      <c r="L1179" s="1003"/>
      <c r="M1179" s="1003"/>
      <c r="N1179" s="1003"/>
      <c r="O1179" s="1"/>
      <c r="P1179" s="1"/>
      <c r="Q1179" s="1"/>
      <c r="R1179" s="1"/>
      <c r="S1179" s="1"/>
      <c r="T1179" s="1"/>
      <c r="U1179" s="1"/>
      <c r="V1179" s="1"/>
      <c r="W1179" s="1"/>
      <c r="X1179" s="1"/>
      <c r="Y1179" s="1"/>
      <c r="Z1179" s="1"/>
    </row>
    <row r="1180" spans="1:26" ht="15.75" customHeight="1">
      <c r="A1180" s="1"/>
      <c r="B1180" s="1"/>
      <c r="C1180" s="1"/>
      <c r="D1180" s="1"/>
      <c r="E1180" s="1"/>
      <c r="F1180" s="1003"/>
      <c r="G1180" s="1001"/>
      <c r="H1180" s="1003"/>
      <c r="I1180" s="1003"/>
      <c r="J1180" s="1003"/>
      <c r="K1180" s="1003"/>
      <c r="L1180" s="1003"/>
      <c r="M1180" s="1003"/>
      <c r="N1180" s="1003"/>
      <c r="O1180" s="1"/>
      <c r="P1180" s="1"/>
      <c r="Q1180" s="1"/>
      <c r="R1180" s="1"/>
      <c r="S1180" s="1"/>
      <c r="T1180" s="1"/>
      <c r="U1180" s="1"/>
      <c r="V1180" s="1"/>
      <c r="W1180" s="1"/>
      <c r="X1180" s="1"/>
      <c r="Y1180" s="1"/>
      <c r="Z1180" s="1"/>
    </row>
    <row r="1181" spans="1:26" ht="15.75" customHeight="1">
      <c r="A1181" s="1"/>
      <c r="B1181" s="1"/>
      <c r="C1181" s="1"/>
      <c r="D1181" s="1"/>
      <c r="E1181" s="1"/>
      <c r="F1181" s="1003"/>
      <c r="G1181" s="1001"/>
      <c r="H1181" s="1003"/>
      <c r="I1181" s="1003"/>
      <c r="J1181" s="1003"/>
      <c r="K1181" s="1003"/>
      <c r="L1181" s="1003"/>
      <c r="M1181" s="1003"/>
      <c r="N1181" s="1003"/>
      <c r="O1181" s="1"/>
      <c r="P1181" s="1"/>
      <c r="Q1181" s="1"/>
      <c r="R1181" s="1"/>
      <c r="S1181" s="1"/>
      <c r="T1181" s="1"/>
      <c r="U1181" s="1"/>
      <c r="V1181" s="1"/>
      <c r="W1181" s="1"/>
      <c r="X1181" s="1"/>
      <c r="Y1181" s="1"/>
      <c r="Z1181" s="1"/>
    </row>
    <row r="1182" spans="1:26" ht="15.75" customHeight="1">
      <c r="A1182" s="1"/>
      <c r="B1182" s="1"/>
      <c r="C1182" s="1"/>
      <c r="D1182" s="1"/>
      <c r="E1182" s="1"/>
      <c r="F1182" s="1003"/>
      <c r="G1182" s="1001"/>
      <c r="H1182" s="1003"/>
      <c r="I1182" s="1003"/>
      <c r="J1182" s="1003"/>
      <c r="K1182" s="1003"/>
      <c r="L1182" s="1003"/>
      <c r="M1182" s="1003"/>
      <c r="N1182" s="1003"/>
      <c r="O1182" s="1"/>
      <c r="P1182" s="1"/>
      <c r="Q1182" s="1"/>
      <c r="R1182" s="1"/>
      <c r="S1182" s="1"/>
      <c r="T1182" s="1"/>
      <c r="U1182" s="1"/>
      <c r="V1182" s="1"/>
      <c r="W1182" s="1"/>
      <c r="X1182" s="1"/>
      <c r="Y1182" s="1"/>
      <c r="Z1182" s="1"/>
    </row>
    <row r="1183" spans="1:26" ht="15.75" customHeight="1">
      <c r="A1183" s="1"/>
      <c r="B1183" s="1"/>
      <c r="C1183" s="1"/>
      <c r="D1183" s="1"/>
      <c r="E1183" s="1"/>
      <c r="F1183" s="1003"/>
      <c r="G1183" s="1001"/>
      <c r="H1183" s="1003"/>
      <c r="I1183" s="1003"/>
      <c r="J1183" s="1003"/>
      <c r="K1183" s="1003"/>
      <c r="L1183" s="1003"/>
      <c r="M1183" s="1003"/>
      <c r="N1183" s="1003"/>
      <c r="O1183" s="1"/>
      <c r="P1183" s="1"/>
      <c r="Q1183" s="1"/>
      <c r="R1183" s="1"/>
      <c r="S1183" s="1"/>
      <c r="T1183" s="1"/>
      <c r="U1183" s="1"/>
      <c r="V1183" s="1"/>
      <c r="W1183" s="1"/>
      <c r="X1183" s="1"/>
      <c r="Y1183" s="1"/>
      <c r="Z1183" s="1"/>
    </row>
    <row r="1184" spans="1:26" ht="15.75" customHeight="1">
      <c r="A1184" s="1"/>
      <c r="B1184" s="1"/>
      <c r="C1184" s="1"/>
      <c r="D1184" s="1"/>
      <c r="E1184" s="1"/>
      <c r="F1184" s="1003"/>
      <c r="G1184" s="1001"/>
      <c r="H1184" s="1003"/>
      <c r="I1184" s="1003"/>
      <c r="J1184" s="1003"/>
      <c r="K1184" s="1003"/>
      <c r="L1184" s="1003"/>
      <c r="M1184" s="1003"/>
      <c r="N1184" s="1003"/>
      <c r="O1184" s="1"/>
      <c r="P1184" s="1"/>
      <c r="Q1184" s="1"/>
      <c r="R1184" s="1"/>
      <c r="S1184" s="1"/>
      <c r="T1184" s="1"/>
      <c r="U1184" s="1"/>
      <c r="V1184" s="1"/>
      <c r="W1184" s="1"/>
      <c r="X1184" s="1"/>
      <c r="Y1184" s="1"/>
      <c r="Z1184" s="1"/>
    </row>
    <row r="1185" spans="1:26" ht="15.75" customHeight="1">
      <c r="A1185" s="1"/>
      <c r="B1185" s="1"/>
      <c r="C1185" s="1"/>
      <c r="D1185" s="1"/>
      <c r="E1185" s="1"/>
      <c r="F1185" s="1003"/>
      <c r="G1185" s="1001"/>
      <c r="H1185" s="1003"/>
      <c r="I1185" s="1003"/>
      <c r="J1185" s="1003"/>
      <c r="K1185" s="1003"/>
      <c r="L1185" s="1003"/>
      <c r="M1185" s="1003"/>
      <c r="N1185" s="1003"/>
      <c r="O1185" s="1"/>
      <c r="P1185" s="1"/>
      <c r="Q1185" s="1"/>
      <c r="R1185" s="1"/>
      <c r="S1185" s="1"/>
      <c r="T1185" s="1"/>
      <c r="U1185" s="1"/>
      <c r="V1185" s="1"/>
      <c r="W1185" s="1"/>
      <c r="X1185" s="1"/>
      <c r="Y1185" s="1"/>
      <c r="Z1185" s="1"/>
    </row>
    <row r="1186" spans="1:26" ht="15.75" customHeight="1">
      <c r="A1186" s="1"/>
      <c r="B1186" s="1"/>
      <c r="C1186" s="1"/>
      <c r="D1186" s="1"/>
      <c r="E1186" s="1"/>
      <c r="F1186" s="1003"/>
      <c r="G1186" s="1001"/>
      <c r="H1186" s="1003"/>
      <c r="I1186" s="1003"/>
      <c r="J1186" s="1003"/>
      <c r="K1186" s="1003"/>
      <c r="L1186" s="1003"/>
      <c r="M1186" s="1003"/>
      <c r="N1186" s="1003"/>
      <c r="O1186" s="1"/>
      <c r="P1186" s="1"/>
      <c r="Q1186" s="1"/>
      <c r="R1186" s="1"/>
      <c r="S1186" s="1"/>
      <c r="T1186" s="1"/>
      <c r="U1186" s="1"/>
      <c r="V1186" s="1"/>
      <c r="W1186" s="1"/>
      <c r="X1186" s="1"/>
      <c r="Y1186" s="1"/>
      <c r="Z1186" s="1"/>
    </row>
    <row r="1187" spans="1:26" ht="15.75" customHeight="1">
      <c r="A1187" s="1"/>
      <c r="B1187" s="1"/>
      <c r="C1187" s="1"/>
      <c r="D1187" s="1"/>
      <c r="E1187" s="1"/>
      <c r="F1187" s="1003"/>
      <c r="G1187" s="1001"/>
      <c r="H1187" s="1003"/>
      <c r="I1187" s="1003"/>
      <c r="J1187" s="1003"/>
      <c r="K1187" s="1003"/>
      <c r="L1187" s="1003"/>
      <c r="M1187" s="1003"/>
      <c r="N1187" s="1003"/>
      <c r="O1187" s="1"/>
      <c r="P1187" s="1"/>
      <c r="Q1187" s="1"/>
      <c r="R1187" s="1"/>
      <c r="S1187" s="1"/>
      <c r="T1187" s="1"/>
      <c r="U1187" s="1"/>
      <c r="V1187" s="1"/>
      <c r="W1187" s="1"/>
      <c r="X1187" s="1"/>
      <c r="Y1187" s="1"/>
      <c r="Z1187" s="1"/>
    </row>
    <row r="1188" spans="1:26" ht="15.75" customHeight="1">
      <c r="A1188" s="1"/>
      <c r="B1188" s="1"/>
      <c r="C1188" s="1"/>
      <c r="D1188" s="1"/>
      <c r="E1188" s="1"/>
      <c r="F1188" s="1003"/>
      <c r="G1188" s="1001"/>
      <c r="H1188" s="1003"/>
      <c r="I1188" s="1003"/>
      <c r="J1188" s="1003"/>
      <c r="K1188" s="1003"/>
      <c r="L1188" s="1003"/>
      <c r="M1188" s="1003"/>
      <c r="N1188" s="1003"/>
      <c r="O1188" s="1"/>
      <c r="P1188" s="1"/>
      <c r="Q1188" s="1"/>
      <c r="R1188" s="1"/>
      <c r="S1188" s="1"/>
      <c r="T1188" s="1"/>
      <c r="U1188" s="1"/>
      <c r="V1188" s="1"/>
      <c r="W1188" s="1"/>
      <c r="X1188" s="1"/>
      <c r="Y1188" s="1"/>
      <c r="Z1188" s="1"/>
    </row>
    <row r="1189" spans="1:26" ht="15.75" customHeight="1">
      <c r="A1189" s="1"/>
      <c r="B1189" s="1"/>
      <c r="C1189" s="1"/>
      <c r="D1189" s="1"/>
      <c r="E1189" s="1"/>
      <c r="F1189" s="1003"/>
      <c r="G1189" s="1001"/>
      <c r="H1189" s="1003"/>
      <c r="I1189" s="1003"/>
      <c r="J1189" s="1003"/>
      <c r="K1189" s="1003"/>
      <c r="L1189" s="1003"/>
      <c r="M1189" s="1003"/>
      <c r="N1189" s="1003"/>
      <c r="O1189" s="1"/>
      <c r="P1189" s="1"/>
      <c r="Q1189" s="1"/>
      <c r="R1189" s="1"/>
      <c r="S1189" s="1"/>
      <c r="T1189" s="1"/>
      <c r="U1189" s="1"/>
      <c r="V1189" s="1"/>
      <c r="W1189" s="1"/>
      <c r="X1189" s="1"/>
      <c r="Y1189" s="1"/>
      <c r="Z1189" s="1"/>
    </row>
    <row r="1190" spans="1:26" ht="15.75" customHeight="1">
      <c r="A1190" s="1"/>
      <c r="B1190" s="1"/>
      <c r="C1190" s="1"/>
      <c r="D1190" s="1"/>
      <c r="E1190" s="1"/>
      <c r="F1190" s="1003"/>
      <c r="G1190" s="1001"/>
      <c r="H1190" s="1003"/>
      <c r="I1190" s="1003"/>
      <c r="J1190" s="1003"/>
      <c r="K1190" s="1003"/>
      <c r="L1190" s="1003"/>
      <c r="M1190" s="1003"/>
      <c r="N1190" s="1003"/>
      <c r="O1190" s="1"/>
      <c r="P1190" s="1"/>
      <c r="Q1190" s="1"/>
      <c r="R1190" s="1"/>
      <c r="S1190" s="1"/>
      <c r="T1190" s="1"/>
      <c r="U1190" s="1"/>
      <c r="V1190" s="1"/>
      <c r="W1190" s="1"/>
      <c r="X1190" s="1"/>
      <c r="Y1190" s="1"/>
      <c r="Z1190" s="1"/>
    </row>
    <row r="1191" spans="1:26" ht="15.75" customHeight="1">
      <c r="A1191" s="1"/>
      <c r="B1191" s="1"/>
      <c r="C1191" s="1"/>
      <c r="D1191" s="1"/>
      <c r="E1191" s="1"/>
      <c r="F1191" s="1003"/>
      <c r="G1191" s="1001"/>
      <c r="H1191" s="1003"/>
      <c r="I1191" s="1003"/>
      <c r="J1191" s="1003"/>
      <c r="K1191" s="1003"/>
      <c r="L1191" s="1003"/>
      <c r="M1191" s="1003"/>
      <c r="N1191" s="1003"/>
      <c r="O1191" s="1"/>
      <c r="P1191" s="1"/>
      <c r="Q1191" s="1"/>
      <c r="R1191" s="1"/>
      <c r="S1191" s="1"/>
      <c r="T1191" s="1"/>
      <c r="U1191" s="1"/>
      <c r="V1191" s="1"/>
      <c r="W1191" s="1"/>
      <c r="X1191" s="1"/>
      <c r="Y1191" s="1"/>
      <c r="Z1191" s="1"/>
    </row>
    <row r="1192" spans="1:26" ht="15.75" customHeight="1">
      <c r="A1192" s="1"/>
      <c r="B1192" s="1"/>
      <c r="C1192" s="1"/>
      <c r="D1192" s="1"/>
      <c r="E1192" s="1"/>
      <c r="F1192" s="1003"/>
      <c r="G1192" s="1001"/>
      <c r="H1192" s="1003"/>
      <c r="I1192" s="1003"/>
      <c r="J1192" s="1003"/>
      <c r="K1192" s="1003"/>
      <c r="L1192" s="1003"/>
      <c r="M1192" s="1003"/>
      <c r="N1192" s="1003"/>
      <c r="O1192" s="1"/>
      <c r="P1192" s="1"/>
      <c r="Q1192" s="1"/>
      <c r="R1192" s="1"/>
      <c r="S1192" s="1"/>
      <c r="T1192" s="1"/>
      <c r="U1192" s="1"/>
      <c r="V1192" s="1"/>
      <c r="W1192" s="1"/>
      <c r="X1192" s="1"/>
      <c r="Y1192" s="1"/>
      <c r="Z1192" s="1"/>
    </row>
    <row r="1193" spans="1:26" ht="15.75" customHeight="1">
      <c r="A1193" s="1"/>
      <c r="B1193" s="1"/>
      <c r="C1193" s="1"/>
      <c r="D1193" s="1"/>
      <c r="E1193" s="1"/>
      <c r="F1193" s="1003"/>
      <c r="G1193" s="1001"/>
      <c r="H1193" s="1003"/>
      <c r="I1193" s="1003"/>
      <c r="J1193" s="1003"/>
      <c r="K1193" s="1003"/>
      <c r="L1193" s="1003"/>
      <c r="M1193" s="1003"/>
      <c r="N1193" s="1003"/>
      <c r="O1193" s="1"/>
      <c r="P1193" s="1"/>
      <c r="Q1193" s="1"/>
      <c r="R1193" s="1"/>
      <c r="S1193" s="1"/>
      <c r="T1193" s="1"/>
      <c r="U1193" s="1"/>
      <c r="V1193" s="1"/>
      <c r="W1193" s="1"/>
      <c r="X1193" s="1"/>
      <c r="Y1193" s="1"/>
      <c r="Z1193" s="1"/>
    </row>
    <row r="1194" spans="1:26" ht="15.75" customHeight="1">
      <c r="A1194" s="1"/>
      <c r="B1194" s="1"/>
      <c r="C1194" s="1"/>
      <c r="D1194" s="1"/>
      <c r="E1194" s="1"/>
      <c r="F1194" s="1003"/>
      <c r="G1194" s="1001"/>
      <c r="H1194" s="1003"/>
      <c r="I1194" s="1003"/>
      <c r="J1194" s="1003"/>
      <c r="K1194" s="1003"/>
      <c r="L1194" s="1003"/>
      <c r="M1194" s="1003"/>
      <c r="N1194" s="1003"/>
      <c r="O1194" s="1"/>
      <c r="P1194" s="1"/>
      <c r="Q1194" s="1"/>
      <c r="R1194" s="1"/>
      <c r="S1194" s="1"/>
      <c r="T1194" s="1"/>
      <c r="U1194" s="1"/>
      <c r="V1194" s="1"/>
      <c r="W1194" s="1"/>
      <c r="X1194" s="1"/>
      <c r="Y1194" s="1"/>
      <c r="Z1194" s="1"/>
    </row>
    <row r="1195" spans="1:26" ht="15.75" customHeight="1">
      <c r="A1195" s="1"/>
      <c r="B1195" s="1"/>
      <c r="C1195" s="1"/>
      <c r="D1195" s="1"/>
      <c r="E1195" s="1"/>
      <c r="F1195" s="1003"/>
      <c r="G1195" s="1001"/>
      <c r="H1195" s="1003"/>
      <c r="I1195" s="1003"/>
      <c r="J1195" s="1003"/>
      <c r="K1195" s="1003"/>
      <c r="L1195" s="1003"/>
      <c r="M1195" s="1003"/>
      <c r="N1195" s="1003"/>
      <c r="O1195" s="1"/>
      <c r="P1195" s="1"/>
      <c r="Q1195" s="1"/>
      <c r="R1195" s="1"/>
      <c r="S1195" s="1"/>
      <c r="T1195" s="1"/>
      <c r="U1195" s="1"/>
      <c r="V1195" s="1"/>
      <c r="W1195" s="1"/>
      <c r="X1195" s="1"/>
      <c r="Y1195" s="1"/>
      <c r="Z1195" s="1"/>
    </row>
    <row r="1196" spans="1:26" ht="15.75" customHeight="1">
      <c r="A1196" s="1"/>
      <c r="B1196" s="1"/>
      <c r="C1196" s="1"/>
      <c r="D1196" s="1"/>
      <c r="E1196" s="1"/>
      <c r="F1196" s="1003"/>
      <c r="G1196" s="1001"/>
      <c r="H1196" s="1003"/>
      <c r="I1196" s="1003"/>
      <c r="J1196" s="1003"/>
      <c r="K1196" s="1003"/>
      <c r="L1196" s="1003"/>
      <c r="M1196" s="1003"/>
      <c r="N1196" s="1003"/>
      <c r="O1196" s="1"/>
      <c r="P1196" s="1"/>
      <c r="Q1196" s="1"/>
      <c r="R1196" s="1"/>
      <c r="S1196" s="1"/>
      <c r="T1196" s="1"/>
      <c r="U1196" s="1"/>
      <c r="V1196" s="1"/>
      <c r="W1196" s="1"/>
      <c r="X1196" s="1"/>
      <c r="Y1196" s="1"/>
      <c r="Z1196" s="1"/>
    </row>
    <row r="1197" spans="1:26" ht="15.75" customHeight="1">
      <c r="A1197" s="1"/>
      <c r="B1197" s="1"/>
      <c r="C1197" s="1"/>
      <c r="D1197" s="1"/>
      <c r="E1197" s="1"/>
      <c r="F1197" s="1003"/>
      <c r="G1197" s="1001"/>
      <c r="H1197" s="1003"/>
      <c r="I1197" s="1003"/>
      <c r="J1197" s="1003"/>
      <c r="K1197" s="1003"/>
      <c r="L1197" s="1003"/>
      <c r="M1197" s="1003"/>
      <c r="N1197" s="1003"/>
      <c r="O1197" s="1"/>
      <c r="P1197" s="1"/>
      <c r="Q1197" s="1"/>
      <c r="R1197" s="1"/>
      <c r="S1197" s="1"/>
      <c r="T1197" s="1"/>
      <c r="U1197" s="1"/>
      <c r="V1197" s="1"/>
      <c r="W1197" s="1"/>
      <c r="X1197" s="1"/>
      <c r="Y1197" s="1"/>
      <c r="Z1197" s="1"/>
    </row>
    <row r="1198" spans="1:26" ht="15.75" customHeight="1">
      <c r="A1198" s="1"/>
      <c r="B1198" s="1"/>
      <c r="C1198" s="1"/>
      <c r="D1198" s="1"/>
      <c r="E1198" s="1"/>
      <c r="F1198" s="1003"/>
      <c r="G1198" s="1001"/>
      <c r="H1198" s="1003"/>
      <c r="I1198" s="1003"/>
      <c r="J1198" s="1003"/>
      <c r="K1198" s="1003"/>
      <c r="L1198" s="1003"/>
      <c r="M1198" s="1003"/>
      <c r="N1198" s="1003"/>
      <c r="O1198" s="1"/>
      <c r="P1198" s="1"/>
      <c r="Q1198" s="1"/>
      <c r="R1198" s="1"/>
      <c r="S1198" s="1"/>
      <c r="T1198" s="1"/>
      <c r="U1198" s="1"/>
      <c r="V1198" s="1"/>
      <c r="W1198" s="1"/>
      <c r="X1198" s="1"/>
      <c r="Y1198" s="1"/>
      <c r="Z1198" s="1"/>
    </row>
    <row r="1199" spans="1:26" ht="15.75" customHeight="1">
      <c r="A1199" s="1"/>
      <c r="B1199" s="1"/>
      <c r="C1199" s="1"/>
      <c r="D1199" s="1"/>
      <c r="E1199" s="1"/>
      <c r="F1199" s="1003"/>
      <c r="G1199" s="1001"/>
      <c r="H1199" s="1003"/>
      <c r="I1199" s="1003"/>
      <c r="J1199" s="1003"/>
      <c r="K1199" s="1003"/>
      <c r="L1199" s="1003"/>
      <c r="M1199" s="1003"/>
      <c r="N1199" s="1003"/>
      <c r="O1199" s="1"/>
      <c r="P1199" s="1"/>
      <c r="Q1199" s="1"/>
      <c r="R1199" s="1"/>
      <c r="S1199" s="1"/>
      <c r="T1199" s="1"/>
      <c r="U1199" s="1"/>
      <c r="V1199" s="1"/>
      <c r="W1199" s="1"/>
      <c r="X1199" s="1"/>
      <c r="Y1199" s="1"/>
      <c r="Z1199" s="1"/>
    </row>
    <row r="1200" spans="1:26" ht="15.75" customHeight="1">
      <c r="A1200" s="1"/>
      <c r="B1200" s="1"/>
      <c r="C1200" s="1"/>
      <c r="D1200" s="1"/>
      <c r="E1200" s="1"/>
      <c r="F1200" s="1003"/>
      <c r="G1200" s="1001"/>
      <c r="H1200" s="1003"/>
      <c r="I1200" s="1003"/>
      <c r="J1200" s="1003"/>
      <c r="K1200" s="1003"/>
      <c r="L1200" s="1003"/>
      <c r="M1200" s="1003"/>
      <c r="N1200" s="1003"/>
      <c r="O1200" s="1"/>
      <c r="P1200" s="1"/>
      <c r="Q1200" s="1"/>
      <c r="R1200" s="1"/>
      <c r="S1200" s="1"/>
      <c r="T1200" s="1"/>
      <c r="U1200" s="1"/>
      <c r="V1200" s="1"/>
      <c r="W1200" s="1"/>
      <c r="X1200" s="1"/>
      <c r="Y1200" s="1"/>
      <c r="Z1200" s="1"/>
    </row>
    <row r="1201" spans="1:26" ht="15.75" customHeight="1">
      <c r="A1201" s="1"/>
      <c r="B1201" s="1"/>
      <c r="C1201" s="1"/>
      <c r="D1201" s="1"/>
      <c r="E1201" s="1"/>
      <c r="F1201" s="1003"/>
      <c r="G1201" s="1001"/>
      <c r="H1201" s="1003"/>
      <c r="I1201" s="1003"/>
      <c r="J1201" s="1003"/>
      <c r="K1201" s="1003"/>
      <c r="L1201" s="1003"/>
      <c r="M1201" s="1003"/>
      <c r="N1201" s="1003"/>
      <c r="O1201" s="1"/>
      <c r="P1201" s="1"/>
      <c r="Q1201" s="1"/>
      <c r="R1201" s="1"/>
      <c r="S1201" s="1"/>
      <c r="T1201" s="1"/>
      <c r="U1201" s="1"/>
      <c r="V1201" s="1"/>
      <c r="W1201" s="1"/>
      <c r="X1201" s="1"/>
      <c r="Y1201" s="1"/>
      <c r="Z1201" s="1"/>
    </row>
    <row r="1202" spans="1:26" ht="15.75" customHeight="1">
      <c r="A1202" s="1"/>
      <c r="B1202" s="1"/>
      <c r="C1202" s="1"/>
      <c r="D1202" s="1"/>
      <c r="E1202" s="1"/>
      <c r="F1202" s="1003"/>
      <c r="G1202" s="1001"/>
      <c r="H1202" s="1003"/>
      <c r="I1202" s="1003"/>
      <c r="J1202" s="1003"/>
      <c r="K1202" s="1003"/>
      <c r="L1202" s="1003"/>
      <c r="M1202" s="1003"/>
      <c r="N1202" s="1003"/>
      <c r="O1202" s="1"/>
      <c r="P1202" s="1"/>
      <c r="Q1202" s="1"/>
      <c r="R1202" s="1"/>
      <c r="S1202" s="1"/>
      <c r="T1202" s="1"/>
      <c r="U1202" s="1"/>
      <c r="V1202" s="1"/>
      <c r="W1202" s="1"/>
      <c r="X1202" s="1"/>
      <c r="Y1202" s="1"/>
      <c r="Z1202" s="1"/>
    </row>
    <row r="1203" spans="1:26" ht="15.75" customHeight="1">
      <c r="A1203" s="1"/>
      <c r="B1203" s="1"/>
      <c r="C1203" s="1"/>
      <c r="D1203" s="1"/>
      <c r="E1203" s="1"/>
      <c r="F1203" s="1003"/>
      <c r="G1203" s="1001"/>
      <c r="H1203" s="1003"/>
      <c r="I1203" s="1003"/>
      <c r="J1203" s="1003"/>
      <c r="K1203" s="1003"/>
      <c r="L1203" s="1003"/>
      <c r="M1203" s="1003"/>
      <c r="N1203" s="1003"/>
      <c r="O1203" s="1"/>
      <c r="P1203" s="1"/>
      <c r="Q1203" s="1"/>
      <c r="R1203" s="1"/>
      <c r="S1203" s="1"/>
      <c r="T1203" s="1"/>
      <c r="U1203" s="1"/>
      <c r="V1203" s="1"/>
      <c r="W1203" s="1"/>
      <c r="X1203" s="1"/>
      <c r="Y1203" s="1"/>
      <c r="Z1203" s="1"/>
    </row>
    <row r="1204" spans="1:26" ht="15.75" customHeight="1">
      <c r="A1204" s="1"/>
      <c r="B1204" s="1"/>
      <c r="C1204" s="1"/>
      <c r="D1204" s="1"/>
      <c r="E1204" s="1"/>
      <c r="F1204" s="1003"/>
      <c r="G1204" s="1001"/>
      <c r="H1204" s="1003"/>
      <c r="I1204" s="1003"/>
      <c r="J1204" s="1003"/>
      <c r="K1204" s="1003"/>
      <c r="L1204" s="1003"/>
      <c r="M1204" s="1003"/>
      <c r="N1204" s="1003"/>
      <c r="O1204" s="1"/>
      <c r="P1204" s="1"/>
      <c r="Q1204" s="1"/>
      <c r="R1204" s="1"/>
      <c r="S1204" s="1"/>
      <c r="T1204" s="1"/>
      <c r="U1204" s="1"/>
      <c r="V1204" s="1"/>
      <c r="W1204" s="1"/>
      <c r="X1204" s="1"/>
      <c r="Y1204" s="1"/>
      <c r="Z1204" s="1"/>
    </row>
    <row r="1205" spans="1:26" ht="15.75" customHeight="1">
      <c r="A1205" s="1"/>
      <c r="B1205" s="1"/>
      <c r="C1205" s="1"/>
      <c r="D1205" s="1"/>
      <c r="E1205" s="1"/>
      <c r="F1205" s="1003"/>
      <c r="G1205" s="1001"/>
      <c r="H1205" s="1003"/>
      <c r="I1205" s="1003"/>
      <c r="J1205" s="1003"/>
      <c r="K1205" s="1003"/>
      <c r="L1205" s="1003"/>
      <c r="M1205" s="1003"/>
      <c r="N1205" s="1003"/>
      <c r="O1205" s="1"/>
      <c r="P1205" s="1"/>
      <c r="Q1205" s="1"/>
      <c r="R1205" s="1"/>
      <c r="S1205" s="1"/>
      <c r="T1205" s="1"/>
      <c r="U1205" s="1"/>
      <c r="V1205" s="1"/>
      <c r="W1205" s="1"/>
      <c r="X1205" s="1"/>
      <c r="Y1205" s="1"/>
      <c r="Z1205" s="1"/>
    </row>
    <row r="1206" spans="1:26" ht="15.75" customHeight="1">
      <c r="A1206" s="1"/>
      <c r="B1206" s="1"/>
      <c r="C1206" s="1"/>
      <c r="D1206" s="1"/>
      <c r="E1206" s="1"/>
      <c r="F1206" s="1003"/>
      <c r="G1206" s="1001"/>
      <c r="H1206" s="1003"/>
      <c r="I1206" s="1003"/>
      <c r="J1206" s="1003"/>
      <c r="K1206" s="1003"/>
      <c r="L1206" s="1003"/>
      <c r="M1206" s="1003"/>
      <c r="N1206" s="1003"/>
      <c r="O1206" s="1"/>
      <c r="P1206" s="1"/>
      <c r="Q1206" s="1"/>
      <c r="R1206" s="1"/>
      <c r="S1206" s="1"/>
      <c r="T1206" s="1"/>
      <c r="U1206" s="1"/>
      <c r="V1206" s="1"/>
      <c r="W1206" s="1"/>
      <c r="X1206" s="1"/>
      <c r="Y1206" s="1"/>
      <c r="Z1206" s="1"/>
    </row>
    <row r="1207" spans="1:26" ht="15.75" customHeight="1">
      <c r="A1207" s="1"/>
      <c r="B1207" s="1"/>
      <c r="C1207" s="1"/>
      <c r="D1207" s="1"/>
      <c r="E1207" s="1"/>
      <c r="F1207" s="1003"/>
      <c r="G1207" s="1001"/>
      <c r="H1207" s="1003"/>
      <c r="I1207" s="1003"/>
      <c r="J1207" s="1003"/>
      <c r="K1207" s="1003"/>
      <c r="L1207" s="1003"/>
      <c r="M1207" s="1003"/>
      <c r="N1207" s="1003"/>
      <c r="O1207" s="1"/>
      <c r="P1207" s="1"/>
      <c r="Q1207" s="1"/>
      <c r="R1207" s="1"/>
      <c r="S1207" s="1"/>
      <c r="T1207" s="1"/>
      <c r="U1207" s="1"/>
      <c r="V1207" s="1"/>
      <c r="W1207" s="1"/>
      <c r="X1207" s="1"/>
      <c r="Y1207" s="1"/>
      <c r="Z1207" s="1"/>
    </row>
    <row r="1208" spans="1:26" ht="15.75" customHeight="1">
      <c r="A1208" s="1"/>
      <c r="B1208" s="1"/>
      <c r="C1208" s="1"/>
      <c r="D1208" s="1"/>
      <c r="E1208" s="1"/>
      <c r="F1208" s="1003"/>
      <c r="G1208" s="1001"/>
      <c r="H1208" s="1003"/>
      <c r="I1208" s="1003"/>
      <c r="J1208" s="1003"/>
      <c r="K1208" s="1003"/>
      <c r="L1208" s="1003"/>
      <c r="M1208" s="1003"/>
      <c r="N1208" s="1003"/>
      <c r="O1208" s="1"/>
      <c r="P1208" s="1"/>
      <c r="Q1208" s="1"/>
      <c r="R1208" s="1"/>
      <c r="S1208" s="1"/>
      <c r="T1208" s="1"/>
      <c r="U1208" s="1"/>
      <c r="V1208" s="1"/>
      <c r="W1208" s="1"/>
      <c r="X1208" s="1"/>
      <c r="Y1208" s="1"/>
      <c r="Z1208" s="1"/>
    </row>
    <row r="1209" spans="1:26" ht="15.75" customHeight="1">
      <c r="A1209" s="1"/>
      <c r="B1209" s="1"/>
      <c r="C1209" s="1"/>
      <c r="D1209" s="1"/>
      <c r="E1209" s="1"/>
      <c r="F1209" s="1003"/>
      <c r="G1209" s="1001"/>
      <c r="H1209" s="1003"/>
      <c r="I1209" s="1003"/>
      <c r="J1209" s="1003"/>
      <c r="K1209" s="1003"/>
      <c r="L1209" s="1003"/>
      <c r="M1209" s="1003"/>
      <c r="N1209" s="1003"/>
      <c r="O1209" s="1"/>
      <c r="P1209" s="1"/>
      <c r="Q1209" s="1"/>
      <c r="R1209" s="1"/>
      <c r="S1209" s="1"/>
      <c r="T1209" s="1"/>
      <c r="U1209" s="1"/>
      <c r="V1209" s="1"/>
      <c r="W1209" s="1"/>
      <c r="X1209" s="1"/>
      <c r="Y1209" s="1"/>
      <c r="Z1209" s="1"/>
    </row>
    <row r="1210" spans="1:26" ht="15.75" customHeight="1">
      <c r="A1210" s="1"/>
      <c r="B1210" s="1"/>
      <c r="C1210" s="1"/>
      <c r="D1210" s="1"/>
      <c r="E1210" s="1"/>
      <c r="F1210" s="1003"/>
      <c r="G1210" s="1001"/>
      <c r="H1210" s="1003"/>
      <c r="I1210" s="1003"/>
      <c r="J1210" s="1003"/>
      <c r="K1210" s="1003"/>
      <c r="L1210" s="1003"/>
      <c r="M1210" s="1003"/>
      <c r="N1210" s="1003"/>
      <c r="O1210" s="1"/>
      <c r="P1210" s="1"/>
      <c r="Q1210" s="1"/>
      <c r="R1210" s="1"/>
      <c r="S1210" s="1"/>
      <c r="T1210" s="1"/>
      <c r="U1210" s="1"/>
      <c r="V1210" s="1"/>
      <c r="W1210" s="1"/>
      <c r="X1210" s="1"/>
      <c r="Y1210" s="1"/>
      <c r="Z1210" s="1"/>
    </row>
    <row r="1211" spans="1:26" ht="15.75" customHeight="1">
      <c r="A1211" s="1"/>
      <c r="B1211" s="1"/>
      <c r="C1211" s="1"/>
      <c r="D1211" s="1"/>
      <c r="E1211" s="1"/>
      <c r="F1211" s="1003"/>
      <c r="G1211" s="1001"/>
      <c r="H1211" s="1003"/>
      <c r="I1211" s="1003"/>
      <c r="J1211" s="1003"/>
      <c r="K1211" s="1003"/>
      <c r="L1211" s="1003"/>
      <c r="M1211" s="1003"/>
      <c r="N1211" s="1003"/>
      <c r="O1211" s="1"/>
      <c r="P1211" s="1"/>
      <c r="Q1211" s="1"/>
      <c r="R1211" s="1"/>
      <c r="S1211" s="1"/>
      <c r="T1211" s="1"/>
      <c r="U1211" s="1"/>
      <c r="V1211" s="1"/>
      <c r="W1211" s="1"/>
      <c r="X1211" s="1"/>
      <c r="Y1211" s="1"/>
      <c r="Z1211" s="1"/>
    </row>
    <row r="1212" spans="1:26" ht="15.75" customHeight="1">
      <c r="A1212" s="1"/>
      <c r="B1212" s="1"/>
      <c r="C1212" s="1"/>
      <c r="D1212" s="1"/>
      <c r="E1212" s="1"/>
      <c r="F1212" s="1003"/>
      <c r="G1212" s="1001"/>
      <c r="H1212" s="1003"/>
      <c r="I1212" s="1003"/>
      <c r="J1212" s="1003"/>
      <c r="K1212" s="1003"/>
      <c r="L1212" s="1003"/>
      <c r="M1212" s="1003"/>
      <c r="N1212" s="1003"/>
      <c r="O1212" s="1"/>
      <c r="P1212" s="1"/>
      <c r="Q1212" s="1"/>
      <c r="R1212" s="1"/>
      <c r="S1212" s="1"/>
      <c r="T1212" s="1"/>
      <c r="U1212" s="1"/>
      <c r="V1212" s="1"/>
      <c r="W1212" s="1"/>
      <c r="X1212" s="1"/>
      <c r="Y1212" s="1"/>
      <c r="Z1212" s="1"/>
    </row>
    <row r="1213" spans="1:26" ht="15.75" customHeight="1">
      <c r="A1213" s="1"/>
      <c r="B1213" s="1"/>
      <c r="C1213" s="1"/>
      <c r="D1213" s="1"/>
      <c r="E1213" s="1"/>
      <c r="F1213" s="1003"/>
      <c r="G1213" s="1001"/>
      <c r="H1213" s="1003"/>
      <c r="I1213" s="1003"/>
      <c r="J1213" s="1003"/>
      <c r="K1213" s="1003"/>
      <c r="L1213" s="1003"/>
      <c r="M1213" s="1003"/>
      <c r="N1213" s="1003"/>
      <c r="O1213" s="1"/>
      <c r="P1213" s="1"/>
      <c r="Q1213" s="1"/>
      <c r="R1213" s="1"/>
      <c r="S1213" s="1"/>
      <c r="T1213" s="1"/>
      <c r="U1213" s="1"/>
      <c r="V1213" s="1"/>
      <c r="W1213" s="1"/>
      <c r="X1213" s="1"/>
      <c r="Y1213" s="1"/>
      <c r="Z1213" s="1"/>
    </row>
    <row r="1214" spans="1:26" ht="15.75" customHeight="1">
      <c r="A1214" s="1"/>
      <c r="B1214" s="1"/>
      <c r="C1214" s="1"/>
      <c r="D1214" s="1"/>
      <c r="E1214" s="1"/>
      <c r="F1214" s="1003"/>
      <c r="G1214" s="1001"/>
      <c r="H1214" s="1003"/>
      <c r="I1214" s="1003"/>
      <c r="J1214" s="1003"/>
      <c r="K1214" s="1003"/>
      <c r="L1214" s="1003"/>
      <c r="M1214" s="1003"/>
      <c r="N1214" s="1003"/>
      <c r="O1214" s="1"/>
      <c r="P1214" s="1"/>
      <c r="Q1214" s="1"/>
      <c r="R1214" s="1"/>
      <c r="S1214" s="1"/>
      <c r="T1214" s="1"/>
      <c r="U1214" s="1"/>
      <c r="V1214" s="1"/>
      <c r="W1214" s="1"/>
      <c r="X1214" s="1"/>
      <c r="Y1214" s="1"/>
      <c r="Z1214" s="1"/>
    </row>
    <row r="1215" spans="1:26" ht="15.75" customHeight="1">
      <c r="A1215" s="1"/>
      <c r="B1215" s="1"/>
      <c r="C1215" s="1"/>
      <c r="D1215" s="1"/>
      <c r="E1215" s="1"/>
      <c r="F1215" s="1003"/>
      <c r="G1215" s="1001"/>
      <c r="H1215" s="1003"/>
      <c r="I1215" s="1003"/>
      <c r="J1215" s="1003"/>
      <c r="K1215" s="1003"/>
      <c r="L1215" s="1003"/>
      <c r="M1215" s="1003"/>
      <c r="N1215" s="1003"/>
      <c r="O1215" s="1"/>
      <c r="P1215" s="1"/>
      <c r="Q1215" s="1"/>
      <c r="R1215" s="1"/>
      <c r="S1215" s="1"/>
      <c r="T1215" s="1"/>
      <c r="U1215" s="1"/>
      <c r="V1215" s="1"/>
      <c r="W1215" s="1"/>
      <c r="X1215" s="1"/>
      <c r="Y1215" s="1"/>
      <c r="Z1215" s="1"/>
    </row>
    <row r="1216" spans="1:26" ht="15.75" customHeight="1">
      <c r="A1216" s="1"/>
      <c r="B1216" s="1"/>
      <c r="C1216" s="1"/>
      <c r="D1216" s="1"/>
      <c r="E1216" s="1"/>
      <c r="F1216" s="1003"/>
      <c r="G1216" s="1001"/>
      <c r="H1216" s="1003"/>
      <c r="I1216" s="1003"/>
      <c r="J1216" s="1003"/>
      <c r="K1216" s="1003"/>
      <c r="L1216" s="1003"/>
      <c r="M1216" s="1003"/>
      <c r="N1216" s="1003"/>
      <c r="O1216" s="1"/>
      <c r="P1216" s="1"/>
      <c r="Q1216" s="1"/>
      <c r="R1216" s="1"/>
      <c r="S1216" s="1"/>
      <c r="T1216" s="1"/>
      <c r="U1216" s="1"/>
      <c r="V1216" s="1"/>
      <c r="W1216" s="1"/>
      <c r="X1216" s="1"/>
      <c r="Y1216" s="1"/>
      <c r="Z1216" s="1"/>
    </row>
    <row r="1217" spans="1:26" ht="15.75" customHeight="1">
      <c r="A1217" s="1"/>
      <c r="B1217" s="1"/>
      <c r="C1217" s="1"/>
      <c r="D1217" s="1"/>
      <c r="E1217" s="1"/>
      <c r="F1217" s="1003"/>
      <c r="G1217" s="1001"/>
      <c r="H1217" s="1003"/>
      <c r="I1217" s="1003"/>
      <c r="J1217" s="1003"/>
      <c r="K1217" s="1003"/>
      <c r="L1217" s="1003"/>
      <c r="M1217" s="1003"/>
      <c r="N1217" s="1003"/>
      <c r="O1217" s="1"/>
      <c r="P1217" s="1"/>
      <c r="Q1217" s="1"/>
      <c r="R1217" s="1"/>
      <c r="S1217" s="1"/>
      <c r="T1217" s="1"/>
      <c r="U1217" s="1"/>
      <c r="V1217" s="1"/>
      <c r="W1217" s="1"/>
      <c r="X1217" s="1"/>
      <c r="Y1217" s="1"/>
      <c r="Z1217" s="1"/>
    </row>
    <row r="1218" spans="1:26" ht="15.75" customHeight="1">
      <c r="A1218" s="1"/>
      <c r="B1218" s="1"/>
      <c r="C1218" s="1"/>
      <c r="D1218" s="1"/>
      <c r="E1218" s="1"/>
      <c r="F1218" s="1003"/>
      <c r="G1218" s="1001"/>
      <c r="H1218" s="1003"/>
      <c r="I1218" s="1003"/>
      <c r="J1218" s="1003"/>
      <c r="K1218" s="1003"/>
      <c r="L1218" s="1003"/>
      <c r="M1218" s="1003"/>
      <c r="N1218" s="1003"/>
      <c r="O1218" s="1"/>
      <c r="P1218" s="1"/>
      <c r="Q1218" s="1"/>
      <c r="R1218" s="1"/>
      <c r="S1218" s="1"/>
      <c r="T1218" s="1"/>
      <c r="U1218" s="1"/>
      <c r="V1218" s="1"/>
      <c r="W1218" s="1"/>
      <c r="X1218" s="1"/>
      <c r="Y1218" s="1"/>
      <c r="Z1218" s="1"/>
    </row>
    <row r="1219" spans="1:26" ht="15.75" customHeight="1">
      <c r="A1219" s="1"/>
      <c r="B1219" s="1"/>
      <c r="C1219" s="1"/>
      <c r="D1219" s="1"/>
      <c r="E1219" s="1"/>
      <c r="F1219" s="1003"/>
      <c r="G1219" s="1001"/>
      <c r="H1219" s="1003"/>
      <c r="I1219" s="1003"/>
      <c r="J1219" s="1003"/>
      <c r="K1219" s="1003"/>
      <c r="L1219" s="1003"/>
      <c r="M1219" s="1003"/>
      <c r="N1219" s="1003"/>
      <c r="O1219" s="1"/>
      <c r="P1219" s="1"/>
      <c r="Q1219" s="1"/>
      <c r="R1219" s="1"/>
      <c r="S1219" s="1"/>
      <c r="T1219" s="1"/>
      <c r="U1219" s="1"/>
      <c r="V1219" s="1"/>
      <c r="W1219" s="1"/>
      <c r="X1219" s="1"/>
      <c r="Y1219" s="1"/>
      <c r="Z1219" s="1"/>
    </row>
    <row r="1220" spans="1:26" ht="15.75" customHeight="1">
      <c r="A1220" s="1"/>
      <c r="B1220" s="1"/>
      <c r="C1220" s="1"/>
      <c r="D1220" s="1"/>
      <c r="E1220" s="1"/>
      <c r="F1220" s="1003"/>
      <c r="G1220" s="1001"/>
      <c r="H1220" s="1003"/>
      <c r="I1220" s="1003"/>
      <c r="J1220" s="1003"/>
      <c r="K1220" s="1003"/>
      <c r="L1220" s="1003"/>
      <c r="M1220" s="1003"/>
      <c r="N1220" s="1003"/>
      <c r="O1220" s="1"/>
      <c r="P1220" s="1"/>
      <c r="Q1220" s="1"/>
      <c r="R1220" s="1"/>
      <c r="S1220" s="1"/>
      <c r="T1220" s="1"/>
      <c r="U1220" s="1"/>
      <c r="V1220" s="1"/>
      <c r="W1220" s="1"/>
      <c r="X1220" s="1"/>
      <c r="Y1220" s="1"/>
      <c r="Z1220" s="1"/>
    </row>
    <row r="1221" spans="1:26" ht="15.75" customHeight="1">
      <c r="A1221" s="1"/>
      <c r="B1221" s="1"/>
      <c r="C1221" s="1"/>
      <c r="D1221" s="1"/>
      <c r="E1221" s="1"/>
      <c r="F1221" s="1003"/>
      <c r="G1221" s="1001"/>
      <c r="H1221" s="1003"/>
      <c r="I1221" s="1003"/>
      <c r="J1221" s="1003"/>
      <c r="K1221" s="1003"/>
      <c r="L1221" s="1003"/>
      <c r="M1221" s="1003"/>
      <c r="N1221" s="1003"/>
      <c r="O1221" s="1"/>
      <c r="P1221" s="1"/>
      <c r="Q1221" s="1"/>
      <c r="R1221" s="1"/>
      <c r="S1221" s="1"/>
      <c r="T1221" s="1"/>
      <c r="U1221" s="1"/>
      <c r="V1221" s="1"/>
      <c r="W1221" s="1"/>
      <c r="X1221" s="1"/>
      <c r="Y1221" s="1"/>
      <c r="Z1221" s="1"/>
    </row>
    <row r="1222" spans="1:26" ht="15.75" customHeight="1">
      <c r="A1222" s="1"/>
      <c r="B1222" s="1"/>
      <c r="C1222" s="1"/>
      <c r="D1222" s="1"/>
      <c r="E1222" s="1"/>
      <c r="F1222" s="1003"/>
      <c r="G1222" s="1001"/>
      <c r="H1222" s="1003"/>
      <c r="I1222" s="1003"/>
      <c r="J1222" s="1003"/>
      <c r="K1222" s="1003"/>
      <c r="L1222" s="1003"/>
      <c r="M1222" s="1003"/>
      <c r="N1222" s="1003"/>
      <c r="O1222" s="1"/>
      <c r="P1222" s="1"/>
      <c r="Q1222" s="1"/>
      <c r="R1222" s="1"/>
      <c r="S1222" s="1"/>
      <c r="T1222" s="1"/>
      <c r="U1222" s="1"/>
      <c r="V1222" s="1"/>
      <c r="W1222" s="1"/>
      <c r="X1222" s="1"/>
      <c r="Y1222" s="1"/>
      <c r="Z1222" s="1"/>
    </row>
    <row r="1223" spans="1:26" ht="15.75" customHeight="1">
      <c r="A1223" s="1"/>
      <c r="B1223" s="1"/>
      <c r="C1223" s="1"/>
      <c r="D1223" s="1"/>
      <c r="E1223" s="1"/>
      <c r="F1223" s="1003"/>
      <c r="G1223" s="1001"/>
      <c r="H1223" s="1003"/>
      <c r="I1223" s="1003"/>
      <c r="J1223" s="1003"/>
      <c r="K1223" s="1003"/>
      <c r="L1223" s="1003"/>
      <c r="M1223" s="1003"/>
      <c r="N1223" s="1003"/>
      <c r="O1223" s="1"/>
      <c r="P1223" s="1"/>
      <c r="Q1223" s="1"/>
      <c r="R1223" s="1"/>
      <c r="S1223" s="1"/>
      <c r="T1223" s="1"/>
      <c r="U1223" s="1"/>
      <c r="V1223" s="1"/>
      <c r="W1223" s="1"/>
      <c r="X1223" s="1"/>
      <c r="Y1223" s="1"/>
      <c r="Z1223" s="1"/>
    </row>
    <row r="1224" spans="1:26" ht="15.75" customHeight="1">
      <c r="A1224" s="1"/>
      <c r="B1224" s="1"/>
      <c r="C1224" s="1"/>
      <c r="D1224" s="1"/>
      <c r="E1224" s="1"/>
      <c r="F1224" s="1003"/>
      <c r="G1224" s="1001"/>
      <c r="H1224" s="1003"/>
      <c r="I1224" s="1003"/>
      <c r="J1224" s="1003"/>
      <c r="K1224" s="1003"/>
      <c r="L1224" s="1003"/>
      <c r="M1224" s="1003"/>
      <c r="N1224" s="1003"/>
      <c r="O1224" s="1"/>
      <c r="P1224" s="1"/>
      <c r="Q1224" s="1"/>
      <c r="R1224" s="1"/>
      <c r="S1224" s="1"/>
      <c r="T1224" s="1"/>
      <c r="U1224" s="1"/>
      <c r="V1224" s="1"/>
      <c r="W1224" s="1"/>
      <c r="X1224" s="1"/>
      <c r="Y1224" s="1"/>
      <c r="Z1224" s="1"/>
    </row>
    <row r="1225" spans="1:26" ht="15.75" customHeight="1">
      <c r="A1225" s="1"/>
      <c r="B1225" s="1"/>
      <c r="C1225" s="1"/>
      <c r="D1225" s="1"/>
      <c r="E1225" s="1"/>
      <c r="F1225" s="1003"/>
      <c r="G1225" s="1001"/>
      <c r="H1225" s="1003"/>
      <c r="I1225" s="1003"/>
      <c r="J1225" s="1003"/>
      <c r="K1225" s="1003"/>
      <c r="L1225" s="1003"/>
      <c r="M1225" s="1003"/>
      <c r="N1225" s="1003"/>
      <c r="O1225" s="1"/>
      <c r="P1225" s="1"/>
      <c r="Q1225" s="1"/>
      <c r="R1225" s="1"/>
      <c r="S1225" s="1"/>
      <c r="T1225" s="1"/>
      <c r="U1225" s="1"/>
      <c r="V1225" s="1"/>
      <c r="W1225" s="1"/>
      <c r="X1225" s="1"/>
      <c r="Y1225" s="1"/>
      <c r="Z1225" s="1"/>
    </row>
    <row r="1226" spans="1:26" ht="15.75" customHeight="1">
      <c r="A1226" s="1"/>
      <c r="B1226" s="1"/>
      <c r="C1226" s="1"/>
      <c r="D1226" s="1"/>
      <c r="E1226" s="1"/>
      <c r="F1226" s="1003"/>
      <c r="G1226" s="1001"/>
      <c r="H1226" s="1003"/>
      <c r="I1226" s="1003"/>
      <c r="J1226" s="1003"/>
      <c r="K1226" s="1003"/>
      <c r="L1226" s="1003"/>
      <c r="M1226" s="1003"/>
      <c r="N1226" s="1003"/>
      <c r="O1226" s="1"/>
      <c r="P1226" s="1"/>
      <c r="Q1226" s="1"/>
      <c r="R1226" s="1"/>
      <c r="S1226" s="1"/>
      <c r="T1226" s="1"/>
      <c r="U1226" s="1"/>
      <c r="V1226" s="1"/>
      <c r="W1226" s="1"/>
      <c r="X1226" s="1"/>
      <c r="Y1226" s="1"/>
      <c r="Z1226" s="1"/>
    </row>
    <row r="1227" spans="1:26" ht="15.75" customHeight="1">
      <c r="A1227" s="1"/>
      <c r="B1227" s="1"/>
      <c r="C1227" s="1"/>
      <c r="D1227" s="1"/>
      <c r="E1227" s="1"/>
      <c r="F1227" s="1003"/>
      <c r="G1227" s="1001"/>
      <c r="H1227" s="1003"/>
      <c r="I1227" s="1003"/>
      <c r="J1227" s="1003"/>
      <c r="K1227" s="1003"/>
      <c r="L1227" s="1003"/>
      <c r="M1227" s="1003"/>
      <c r="N1227" s="1003"/>
      <c r="O1227" s="1"/>
      <c r="P1227" s="1"/>
      <c r="Q1227" s="1"/>
      <c r="R1227" s="1"/>
      <c r="S1227" s="1"/>
      <c r="T1227" s="1"/>
      <c r="U1227" s="1"/>
      <c r="V1227" s="1"/>
      <c r="W1227" s="1"/>
      <c r="X1227" s="1"/>
      <c r="Y1227" s="1"/>
      <c r="Z1227" s="1"/>
    </row>
    <row r="1228" spans="1:26" ht="15.75" customHeight="1">
      <c r="A1228" s="1"/>
      <c r="B1228" s="1"/>
      <c r="C1228" s="1"/>
      <c r="D1228" s="1"/>
      <c r="E1228" s="1"/>
      <c r="F1228" s="1003"/>
      <c r="G1228" s="1001"/>
      <c r="H1228" s="1003"/>
      <c r="I1228" s="1003"/>
      <c r="J1228" s="1003"/>
      <c r="K1228" s="1003"/>
      <c r="L1228" s="1003"/>
      <c r="M1228" s="1003"/>
      <c r="N1228" s="1003"/>
      <c r="O1228" s="1"/>
      <c r="P1228" s="1"/>
      <c r="Q1228" s="1"/>
      <c r="R1228" s="1"/>
      <c r="S1228" s="1"/>
      <c r="T1228" s="1"/>
      <c r="U1228" s="1"/>
      <c r="V1228" s="1"/>
      <c r="W1228" s="1"/>
      <c r="X1228" s="1"/>
      <c r="Y1228" s="1"/>
      <c r="Z1228" s="1"/>
    </row>
    <row r="1229" spans="1:26" ht="15.75" customHeight="1">
      <c r="A1229" s="1"/>
      <c r="B1229" s="1"/>
      <c r="C1229" s="1"/>
      <c r="D1229" s="1"/>
      <c r="E1229" s="1"/>
      <c r="F1229" s="1003"/>
      <c r="G1229" s="1001"/>
      <c r="H1229" s="1003"/>
      <c r="I1229" s="1003"/>
      <c r="J1229" s="1003"/>
      <c r="K1229" s="1003"/>
      <c r="L1229" s="1003"/>
      <c r="M1229" s="1003"/>
      <c r="N1229" s="1003"/>
      <c r="O1229" s="1"/>
      <c r="P1229" s="1"/>
      <c r="Q1229" s="1"/>
      <c r="R1229" s="1"/>
      <c r="S1229" s="1"/>
      <c r="T1229" s="1"/>
      <c r="U1229" s="1"/>
      <c r="V1229" s="1"/>
      <c r="W1229" s="1"/>
      <c r="X1229" s="1"/>
      <c r="Y1229" s="1"/>
      <c r="Z1229" s="1"/>
    </row>
    <row r="1230" spans="1:26" ht="15.75" customHeight="1">
      <c r="A1230" s="1"/>
      <c r="B1230" s="1"/>
      <c r="C1230" s="1"/>
      <c r="D1230" s="1"/>
      <c r="E1230" s="1"/>
      <c r="F1230" s="1003"/>
      <c r="G1230" s="1001"/>
      <c r="H1230" s="1003"/>
      <c r="I1230" s="1003"/>
      <c r="J1230" s="1003"/>
      <c r="K1230" s="1003"/>
      <c r="L1230" s="1003"/>
      <c r="M1230" s="1003"/>
      <c r="N1230" s="1003"/>
      <c r="O1230" s="1"/>
      <c r="P1230" s="1"/>
      <c r="Q1230" s="1"/>
      <c r="R1230" s="1"/>
      <c r="S1230" s="1"/>
      <c r="T1230" s="1"/>
      <c r="U1230" s="1"/>
      <c r="V1230" s="1"/>
      <c r="W1230" s="1"/>
      <c r="X1230" s="1"/>
      <c r="Y1230" s="1"/>
      <c r="Z1230" s="1"/>
    </row>
    <row r="1231" spans="1:26" ht="15.75" customHeight="1">
      <c r="A1231" s="1"/>
      <c r="B1231" s="1"/>
      <c r="C1231" s="1"/>
      <c r="D1231" s="1"/>
      <c r="E1231" s="1"/>
      <c r="F1231" s="1003"/>
      <c r="G1231" s="1001"/>
      <c r="H1231" s="1003"/>
      <c r="I1231" s="1003"/>
      <c r="J1231" s="1003"/>
      <c r="K1231" s="1003"/>
      <c r="L1231" s="1003"/>
      <c r="M1231" s="1003"/>
      <c r="N1231" s="1003"/>
      <c r="O1231" s="1"/>
      <c r="P1231" s="1"/>
      <c r="Q1231" s="1"/>
      <c r="R1231" s="1"/>
      <c r="S1231" s="1"/>
      <c r="T1231" s="1"/>
      <c r="U1231" s="1"/>
      <c r="V1231" s="1"/>
      <c r="W1231" s="1"/>
      <c r="X1231" s="1"/>
      <c r="Y1231" s="1"/>
      <c r="Z1231" s="1"/>
    </row>
    <row r="1232" spans="1:26" ht="15.75" customHeight="1">
      <c r="A1232" s="1"/>
      <c r="B1232" s="1"/>
      <c r="C1232" s="1"/>
      <c r="D1232" s="1"/>
      <c r="E1232" s="1"/>
      <c r="F1232" s="1003"/>
      <c r="G1232" s="1001"/>
      <c r="H1232" s="1003"/>
      <c r="I1232" s="1003"/>
      <c r="J1232" s="1003"/>
      <c r="K1232" s="1003"/>
      <c r="L1232" s="1003"/>
      <c r="M1232" s="1003"/>
      <c r="N1232" s="1003"/>
      <c r="O1232" s="1"/>
      <c r="P1232" s="1"/>
      <c r="Q1232" s="1"/>
      <c r="R1232" s="1"/>
      <c r="S1232" s="1"/>
      <c r="T1232" s="1"/>
      <c r="U1232" s="1"/>
      <c r="V1232" s="1"/>
      <c r="W1232" s="1"/>
      <c r="X1232" s="1"/>
      <c r="Y1232" s="1"/>
      <c r="Z1232" s="1"/>
    </row>
    <row r="1233" spans="1:26" ht="15.75" customHeight="1">
      <c r="A1233" s="1"/>
      <c r="B1233" s="1"/>
      <c r="C1233" s="1"/>
      <c r="D1233" s="1"/>
      <c r="E1233" s="1"/>
      <c r="F1233" s="1003"/>
      <c r="G1233" s="1001"/>
      <c r="H1233" s="1003"/>
      <c r="I1233" s="1003"/>
      <c r="J1233" s="1003"/>
      <c r="K1233" s="1003"/>
      <c r="L1233" s="1003"/>
      <c r="M1233" s="1003"/>
      <c r="N1233" s="1003"/>
      <c r="O1233" s="1"/>
      <c r="P1233" s="1"/>
      <c r="Q1233" s="1"/>
      <c r="R1233" s="1"/>
      <c r="S1233" s="1"/>
      <c r="T1233" s="1"/>
      <c r="U1233" s="1"/>
      <c r="V1233" s="1"/>
      <c r="W1233" s="1"/>
      <c r="X1233" s="1"/>
      <c r="Y1233" s="1"/>
      <c r="Z1233" s="1"/>
    </row>
    <row r="1234" spans="1:26" ht="15.75" customHeight="1">
      <c r="A1234" s="1"/>
      <c r="B1234" s="1"/>
      <c r="C1234" s="1"/>
      <c r="D1234" s="1"/>
      <c r="E1234" s="1"/>
      <c r="F1234" s="1003"/>
      <c r="G1234" s="1001"/>
      <c r="H1234" s="1003"/>
      <c r="I1234" s="1003"/>
      <c r="J1234" s="1003"/>
      <c r="K1234" s="1003"/>
      <c r="L1234" s="1003"/>
      <c r="M1234" s="1003"/>
      <c r="N1234" s="1003"/>
      <c r="O1234" s="1"/>
      <c r="P1234" s="1"/>
      <c r="Q1234" s="1"/>
      <c r="R1234" s="1"/>
      <c r="S1234" s="1"/>
      <c r="T1234" s="1"/>
      <c r="U1234" s="1"/>
      <c r="V1234" s="1"/>
      <c r="W1234" s="1"/>
      <c r="X1234" s="1"/>
      <c r="Y1234" s="1"/>
      <c r="Z1234" s="1"/>
    </row>
    <row r="1235" spans="1:26" ht="15.75" customHeight="1">
      <c r="A1235" s="1"/>
      <c r="B1235" s="1"/>
      <c r="C1235" s="1"/>
      <c r="D1235" s="1"/>
      <c r="E1235" s="1"/>
      <c r="F1235" s="1003"/>
      <c r="G1235" s="1001"/>
      <c r="H1235" s="1003"/>
      <c r="I1235" s="1003"/>
      <c r="J1235" s="1003"/>
      <c r="K1235" s="1003"/>
      <c r="L1235" s="1003"/>
      <c r="M1235" s="1003"/>
      <c r="N1235" s="1003"/>
      <c r="O1235" s="1"/>
      <c r="P1235" s="1"/>
      <c r="Q1235" s="1"/>
      <c r="R1235" s="1"/>
      <c r="S1235" s="1"/>
      <c r="T1235" s="1"/>
      <c r="U1235" s="1"/>
      <c r="V1235" s="1"/>
      <c r="W1235" s="1"/>
      <c r="X1235" s="1"/>
      <c r="Y1235" s="1"/>
      <c r="Z1235" s="1"/>
    </row>
    <row r="1236" spans="1:26" ht="15.75" customHeight="1">
      <c r="A1236" s="1"/>
      <c r="B1236" s="1"/>
      <c r="C1236" s="1"/>
      <c r="D1236" s="1"/>
      <c r="E1236" s="1"/>
      <c r="F1236" s="1003"/>
      <c r="G1236" s="1001"/>
      <c r="H1236" s="1003"/>
      <c r="I1236" s="1003"/>
      <c r="J1236" s="1003"/>
      <c r="K1236" s="1003"/>
      <c r="L1236" s="1003"/>
      <c r="M1236" s="1003"/>
      <c r="N1236" s="1003"/>
      <c r="O1236" s="1"/>
      <c r="P1236" s="1"/>
      <c r="Q1236" s="1"/>
      <c r="R1236" s="1"/>
      <c r="S1236" s="1"/>
      <c r="T1236" s="1"/>
      <c r="U1236" s="1"/>
      <c r="V1236" s="1"/>
      <c r="W1236" s="1"/>
      <c r="X1236" s="1"/>
      <c r="Y1236" s="1"/>
      <c r="Z1236" s="1"/>
    </row>
    <row r="1237" spans="1:26" ht="15.75" customHeight="1">
      <c r="A1237" s="1"/>
      <c r="B1237" s="1"/>
      <c r="C1237" s="1"/>
      <c r="D1237" s="1"/>
      <c r="E1237" s="1"/>
      <c r="F1237" s="1003"/>
      <c r="G1237" s="1001"/>
      <c r="H1237" s="1003"/>
      <c r="I1237" s="1003"/>
      <c r="J1237" s="1003"/>
      <c r="K1237" s="1003"/>
      <c r="L1237" s="1003"/>
      <c r="M1237" s="1003"/>
      <c r="N1237" s="1003"/>
      <c r="O1237" s="1"/>
      <c r="P1237" s="1"/>
      <c r="Q1237" s="1"/>
      <c r="R1237" s="1"/>
      <c r="S1237" s="1"/>
      <c r="T1237" s="1"/>
      <c r="U1237" s="1"/>
      <c r="V1237" s="1"/>
      <c r="W1237" s="1"/>
      <c r="X1237" s="1"/>
      <c r="Y1237" s="1"/>
      <c r="Z1237" s="1"/>
    </row>
    <row r="1238" spans="1:26" ht="15.75" customHeight="1">
      <c r="A1238" s="1"/>
      <c r="B1238" s="1"/>
      <c r="C1238" s="1"/>
      <c r="D1238" s="1"/>
      <c r="E1238" s="1"/>
      <c r="F1238" s="1003"/>
      <c r="G1238" s="1001"/>
      <c r="H1238" s="1003"/>
      <c r="I1238" s="1003"/>
      <c r="J1238" s="1003"/>
      <c r="K1238" s="1003"/>
      <c r="L1238" s="1003"/>
      <c r="M1238" s="1003"/>
      <c r="N1238" s="1003"/>
      <c r="O1238" s="1"/>
      <c r="P1238" s="1"/>
      <c r="Q1238" s="1"/>
      <c r="R1238" s="1"/>
      <c r="S1238" s="1"/>
      <c r="T1238" s="1"/>
      <c r="U1238" s="1"/>
      <c r="V1238" s="1"/>
      <c r="W1238" s="1"/>
      <c r="X1238" s="1"/>
      <c r="Y1238" s="1"/>
      <c r="Z1238" s="1"/>
    </row>
    <row r="1239" spans="1:26" ht="15.75" customHeight="1">
      <c r="A1239" s="1"/>
      <c r="B1239" s="1"/>
      <c r="C1239" s="1"/>
      <c r="D1239" s="1"/>
      <c r="E1239" s="1"/>
      <c r="F1239" s="1003"/>
      <c r="G1239" s="1001"/>
      <c r="H1239" s="1003"/>
      <c r="I1239" s="1003"/>
      <c r="J1239" s="1003"/>
      <c r="K1239" s="1003"/>
      <c r="L1239" s="1003"/>
      <c r="M1239" s="1003"/>
      <c r="N1239" s="1003"/>
      <c r="O1239" s="1"/>
      <c r="P1239" s="1"/>
      <c r="Q1239" s="1"/>
      <c r="R1239" s="1"/>
      <c r="S1239" s="1"/>
      <c r="T1239" s="1"/>
      <c r="U1239" s="1"/>
      <c r="V1239" s="1"/>
      <c r="W1239" s="1"/>
      <c r="X1239" s="1"/>
      <c r="Y1239" s="1"/>
      <c r="Z1239" s="1"/>
    </row>
    <row r="1240" spans="1:26" ht="15.75" customHeight="1">
      <c r="A1240" s="1"/>
      <c r="B1240" s="1"/>
      <c r="C1240" s="1"/>
      <c r="D1240" s="1"/>
      <c r="E1240" s="1"/>
      <c r="F1240" s="1003"/>
      <c r="G1240" s="1001"/>
      <c r="H1240" s="1003"/>
      <c r="I1240" s="1003"/>
      <c r="J1240" s="1003"/>
      <c r="K1240" s="1003"/>
      <c r="L1240" s="1003"/>
      <c r="M1240" s="1003"/>
      <c r="N1240" s="1003"/>
      <c r="O1240" s="1"/>
      <c r="P1240" s="1"/>
      <c r="Q1240" s="1"/>
      <c r="R1240" s="1"/>
      <c r="S1240" s="1"/>
      <c r="T1240" s="1"/>
      <c r="U1240" s="1"/>
      <c r="V1240" s="1"/>
      <c r="W1240" s="1"/>
      <c r="X1240" s="1"/>
      <c r="Y1240" s="1"/>
      <c r="Z1240" s="1"/>
    </row>
    <row r="1241" spans="1:26" ht="15.75" customHeight="1">
      <c r="A1241" s="1"/>
      <c r="B1241" s="1"/>
      <c r="C1241" s="1"/>
      <c r="D1241" s="1"/>
      <c r="E1241" s="1"/>
      <c r="F1241" s="1003"/>
      <c r="G1241" s="1001"/>
      <c r="H1241" s="1003"/>
      <c r="I1241" s="1003"/>
      <c r="J1241" s="1003"/>
      <c r="K1241" s="1003"/>
      <c r="L1241" s="1003"/>
      <c r="M1241" s="1003"/>
      <c r="N1241" s="1003"/>
      <c r="O1241" s="1"/>
      <c r="P1241" s="1"/>
      <c r="Q1241" s="1"/>
      <c r="R1241" s="1"/>
      <c r="S1241" s="1"/>
      <c r="T1241" s="1"/>
      <c r="U1241" s="1"/>
      <c r="V1241" s="1"/>
      <c r="W1241" s="1"/>
      <c r="X1241" s="1"/>
      <c r="Y1241" s="1"/>
      <c r="Z1241" s="1"/>
    </row>
    <row r="1242" spans="1:26" ht="15.75" customHeight="1">
      <c r="A1242" s="1"/>
      <c r="B1242" s="1"/>
      <c r="C1242" s="1"/>
      <c r="D1242" s="1"/>
      <c r="E1242" s="1"/>
      <c r="F1242" s="1003"/>
      <c r="G1242" s="1001"/>
      <c r="H1242" s="1003"/>
      <c r="I1242" s="1003"/>
      <c r="J1242" s="1003"/>
      <c r="K1242" s="1003"/>
      <c r="L1242" s="1003"/>
      <c r="M1242" s="1003"/>
      <c r="N1242" s="1003"/>
      <c r="O1242" s="1"/>
      <c r="P1242" s="1"/>
      <c r="Q1242" s="1"/>
      <c r="R1242" s="1"/>
      <c r="S1242" s="1"/>
      <c r="T1242" s="1"/>
      <c r="U1242" s="1"/>
      <c r="V1242" s="1"/>
      <c r="W1242" s="1"/>
      <c r="X1242" s="1"/>
      <c r="Y1242" s="1"/>
      <c r="Z1242" s="1"/>
    </row>
    <row r="1243" spans="1:26" ht="15.75" customHeight="1">
      <c r="A1243" s="1"/>
      <c r="B1243" s="1"/>
      <c r="C1243" s="1"/>
      <c r="D1243" s="1"/>
      <c r="E1243" s="1"/>
      <c r="F1243" s="1003"/>
      <c r="G1243" s="1001"/>
      <c r="H1243" s="1003"/>
      <c r="I1243" s="1003"/>
      <c r="J1243" s="1003"/>
      <c r="K1243" s="1003"/>
      <c r="L1243" s="1003"/>
      <c r="M1243" s="1003"/>
      <c r="N1243" s="1003"/>
      <c r="O1243" s="1"/>
      <c r="P1243" s="1"/>
      <c r="Q1243" s="1"/>
      <c r="R1243" s="1"/>
      <c r="S1243" s="1"/>
      <c r="T1243" s="1"/>
      <c r="U1243" s="1"/>
      <c r="V1243" s="1"/>
      <c r="W1243" s="1"/>
      <c r="X1243" s="1"/>
      <c r="Y1243" s="1"/>
      <c r="Z1243" s="1"/>
    </row>
    <row r="1244" spans="1:26" ht="15.75" customHeight="1">
      <c r="A1244" s="1"/>
      <c r="B1244" s="1"/>
      <c r="C1244" s="1"/>
      <c r="D1244" s="1"/>
      <c r="E1244" s="1"/>
      <c r="F1244" s="1003"/>
      <c r="G1244" s="1001"/>
      <c r="H1244" s="1003"/>
      <c r="I1244" s="1003"/>
      <c r="J1244" s="1003"/>
      <c r="K1244" s="1003"/>
      <c r="L1244" s="1003"/>
      <c r="M1244" s="1003"/>
      <c r="N1244" s="1003"/>
      <c r="O1244" s="1"/>
      <c r="P1244" s="1"/>
      <c r="Q1244" s="1"/>
      <c r="R1244" s="1"/>
      <c r="S1244" s="1"/>
      <c r="T1244" s="1"/>
      <c r="U1244" s="1"/>
      <c r="V1244" s="1"/>
      <c r="W1244" s="1"/>
      <c r="X1244" s="1"/>
      <c r="Y1244" s="1"/>
      <c r="Z1244" s="1"/>
    </row>
    <row r="1245" spans="1:26" ht="15.75" customHeight="1">
      <c r="A1245" s="1"/>
      <c r="B1245" s="1"/>
      <c r="C1245" s="1"/>
      <c r="D1245" s="1"/>
      <c r="E1245" s="1"/>
      <c r="F1245" s="1003"/>
      <c r="G1245" s="1001"/>
      <c r="H1245" s="1003"/>
      <c r="I1245" s="1003"/>
      <c r="J1245" s="1003"/>
      <c r="K1245" s="1003"/>
      <c r="L1245" s="1003"/>
      <c r="M1245" s="1003"/>
      <c r="N1245" s="1003"/>
      <c r="O1245" s="1"/>
      <c r="P1245" s="1"/>
      <c r="Q1245" s="1"/>
      <c r="R1245" s="1"/>
      <c r="S1245" s="1"/>
      <c r="T1245" s="1"/>
      <c r="U1245" s="1"/>
      <c r="V1245" s="1"/>
      <c r="W1245" s="1"/>
      <c r="X1245" s="1"/>
      <c r="Y1245" s="1"/>
      <c r="Z1245" s="1"/>
    </row>
    <row r="1246" spans="1:26" ht="15.75" customHeight="1">
      <c r="A1246" s="1"/>
      <c r="B1246" s="1"/>
      <c r="C1246" s="1"/>
      <c r="D1246" s="1"/>
      <c r="E1246" s="1"/>
      <c r="F1246" s="1003"/>
      <c r="G1246" s="1001"/>
      <c r="H1246" s="1003"/>
      <c r="I1246" s="1003"/>
      <c r="J1246" s="1003"/>
      <c r="K1246" s="1003"/>
      <c r="L1246" s="1003"/>
      <c r="M1246" s="1003"/>
      <c r="N1246" s="1003"/>
      <c r="O1246" s="1"/>
      <c r="P1246" s="1"/>
      <c r="Q1246" s="1"/>
      <c r="R1246" s="1"/>
      <c r="S1246" s="1"/>
      <c r="T1246" s="1"/>
      <c r="U1246" s="1"/>
      <c r="V1246" s="1"/>
      <c r="W1246" s="1"/>
      <c r="X1246" s="1"/>
      <c r="Y1246" s="1"/>
      <c r="Z1246" s="1"/>
    </row>
    <row r="1247" spans="1:26" ht="15.75" customHeight="1">
      <c r="A1247" s="1"/>
      <c r="B1247" s="1"/>
      <c r="C1247" s="1"/>
      <c r="D1247" s="1"/>
      <c r="E1247" s="1"/>
      <c r="F1247" s="1003"/>
      <c r="G1247" s="1001"/>
      <c r="H1247" s="1003"/>
      <c r="I1247" s="1003"/>
      <c r="J1247" s="1003"/>
      <c r="K1247" s="1003"/>
      <c r="L1247" s="1003"/>
      <c r="M1247" s="1003"/>
      <c r="N1247" s="1003"/>
      <c r="O1247" s="1"/>
      <c r="P1247" s="1"/>
      <c r="Q1247" s="1"/>
      <c r="R1247" s="1"/>
      <c r="S1247" s="1"/>
      <c r="T1247" s="1"/>
      <c r="U1247" s="1"/>
      <c r="V1247" s="1"/>
      <c r="W1247" s="1"/>
      <c r="X1247" s="1"/>
      <c r="Y1247" s="1"/>
      <c r="Z1247" s="1"/>
    </row>
    <row r="1248" spans="1:26" ht="15.75" customHeight="1">
      <c r="A1248" s="1"/>
      <c r="B1248" s="1"/>
      <c r="C1248" s="1"/>
      <c r="D1248" s="1"/>
      <c r="E1248" s="1"/>
      <c r="F1248" s="1003"/>
      <c r="G1248" s="1001"/>
      <c r="H1248" s="1003"/>
      <c r="I1248" s="1003"/>
      <c r="J1248" s="1003"/>
      <c r="K1248" s="1003"/>
      <c r="L1248" s="1003"/>
      <c r="M1248" s="1003"/>
      <c r="N1248" s="1003"/>
      <c r="O1248" s="1"/>
      <c r="P1248" s="1"/>
      <c r="Q1248" s="1"/>
      <c r="R1248" s="1"/>
      <c r="S1248" s="1"/>
      <c r="T1248" s="1"/>
      <c r="U1248" s="1"/>
      <c r="V1248" s="1"/>
      <c r="W1248" s="1"/>
      <c r="X1248" s="1"/>
      <c r="Y1248" s="1"/>
      <c r="Z1248" s="1"/>
    </row>
    <row r="1249" spans="1:26" ht="15.75" customHeight="1">
      <c r="A1249" s="1"/>
      <c r="B1249" s="1"/>
      <c r="C1249" s="1"/>
      <c r="D1249" s="1"/>
      <c r="E1249" s="1"/>
      <c r="F1249" s="1003"/>
      <c r="G1249" s="1001"/>
      <c r="H1249" s="1003"/>
      <c r="I1249" s="1003"/>
      <c r="J1249" s="1003"/>
      <c r="K1249" s="1003"/>
      <c r="L1249" s="1003"/>
      <c r="M1249" s="1003"/>
      <c r="N1249" s="1003"/>
      <c r="O1249" s="1"/>
      <c r="P1249" s="1"/>
      <c r="Q1249" s="1"/>
      <c r="R1249" s="1"/>
      <c r="S1249" s="1"/>
      <c r="T1249" s="1"/>
      <c r="U1249" s="1"/>
      <c r="V1249" s="1"/>
      <c r="W1249" s="1"/>
      <c r="X1249" s="1"/>
      <c r="Y1249" s="1"/>
      <c r="Z1249" s="1"/>
    </row>
    <row r="1250" spans="1:26" ht="15.75" customHeight="1">
      <c r="A1250" s="1"/>
      <c r="B1250" s="1"/>
      <c r="C1250" s="1"/>
      <c r="D1250" s="1"/>
      <c r="E1250" s="1"/>
      <c r="F1250" s="1003"/>
      <c r="G1250" s="1001"/>
      <c r="H1250" s="1003"/>
      <c r="I1250" s="1003"/>
      <c r="J1250" s="1003"/>
      <c r="K1250" s="1003"/>
      <c r="L1250" s="1003"/>
      <c r="M1250" s="1003"/>
      <c r="N1250" s="1003"/>
      <c r="O1250" s="1"/>
      <c r="P1250" s="1"/>
      <c r="Q1250" s="1"/>
      <c r="R1250" s="1"/>
      <c r="S1250" s="1"/>
      <c r="T1250" s="1"/>
      <c r="U1250" s="1"/>
      <c r="V1250" s="1"/>
      <c r="W1250" s="1"/>
      <c r="X1250" s="1"/>
      <c r="Y1250" s="1"/>
      <c r="Z1250" s="1"/>
    </row>
    <row r="1251" spans="1:26" ht="15.75" customHeight="1">
      <c r="A1251" s="1"/>
      <c r="B1251" s="1"/>
      <c r="C1251" s="1"/>
      <c r="D1251" s="1"/>
      <c r="E1251" s="1"/>
      <c r="F1251" s="1003"/>
      <c r="G1251" s="1001"/>
      <c r="H1251" s="1003"/>
      <c r="I1251" s="1003"/>
      <c r="J1251" s="1003"/>
      <c r="K1251" s="1003"/>
      <c r="L1251" s="1003"/>
      <c r="M1251" s="1003"/>
      <c r="N1251" s="1003"/>
      <c r="O1251" s="1"/>
      <c r="P1251" s="1"/>
      <c r="Q1251" s="1"/>
      <c r="R1251" s="1"/>
      <c r="S1251" s="1"/>
      <c r="T1251" s="1"/>
      <c r="U1251" s="1"/>
      <c r="V1251" s="1"/>
      <c r="W1251" s="1"/>
      <c r="X1251" s="1"/>
      <c r="Y1251" s="1"/>
      <c r="Z1251" s="1"/>
    </row>
    <row r="1252" spans="1:26" ht="15.75" customHeight="1">
      <c r="A1252" s="1"/>
      <c r="B1252" s="1"/>
      <c r="C1252" s="1"/>
      <c r="D1252" s="1"/>
      <c r="E1252" s="1"/>
      <c r="F1252" s="1003"/>
      <c r="G1252" s="1001"/>
      <c r="H1252" s="1003"/>
      <c r="I1252" s="1003"/>
      <c r="J1252" s="1003"/>
      <c r="K1252" s="1003"/>
      <c r="L1252" s="1003"/>
      <c r="M1252" s="1003"/>
      <c r="N1252" s="1003"/>
      <c r="O1252" s="1"/>
      <c r="P1252" s="1"/>
      <c r="Q1252" s="1"/>
      <c r="R1252" s="1"/>
      <c r="S1252" s="1"/>
      <c r="T1252" s="1"/>
      <c r="U1252" s="1"/>
      <c r="V1252" s="1"/>
      <c r="W1252" s="1"/>
      <c r="X1252" s="1"/>
      <c r="Y1252" s="1"/>
      <c r="Z1252" s="1"/>
    </row>
    <row r="1253" spans="1:26" ht="15.75" customHeight="1">
      <c r="A1253" s="1"/>
      <c r="B1253" s="1"/>
      <c r="C1253" s="1"/>
      <c r="D1253" s="1"/>
      <c r="E1253" s="1"/>
      <c r="F1253" s="1003"/>
      <c r="G1253" s="1001"/>
      <c r="H1253" s="1003"/>
      <c r="I1253" s="1003"/>
      <c r="J1253" s="1003"/>
      <c r="K1253" s="1003"/>
      <c r="L1253" s="1003"/>
      <c r="M1253" s="1003"/>
      <c r="N1253" s="1003"/>
      <c r="O1253" s="1"/>
      <c r="P1253" s="1"/>
      <c r="Q1253" s="1"/>
      <c r="R1253" s="1"/>
      <c r="S1253" s="1"/>
      <c r="T1253" s="1"/>
      <c r="U1253" s="1"/>
      <c r="V1253" s="1"/>
      <c r="W1253" s="1"/>
      <c r="X1253" s="1"/>
      <c r="Y1253" s="1"/>
      <c r="Z1253" s="1"/>
    </row>
    <row r="1254" spans="1:26" ht="15.75" customHeight="1">
      <c r="A1254" s="1"/>
      <c r="B1254" s="1"/>
      <c r="C1254" s="1"/>
      <c r="D1254" s="1"/>
      <c r="E1254" s="1"/>
      <c r="F1254" s="1003"/>
      <c r="G1254" s="1001"/>
      <c r="H1254" s="1003"/>
      <c r="I1254" s="1003"/>
      <c r="J1254" s="1003"/>
      <c r="K1254" s="1003"/>
      <c r="L1254" s="1003"/>
      <c r="M1254" s="1003"/>
      <c r="N1254" s="1003"/>
      <c r="O1254" s="1"/>
      <c r="P1254" s="1"/>
      <c r="Q1254" s="1"/>
      <c r="R1254" s="1"/>
      <c r="S1254" s="1"/>
      <c r="T1254" s="1"/>
      <c r="U1254" s="1"/>
      <c r="V1254" s="1"/>
      <c r="W1254" s="1"/>
      <c r="X1254" s="1"/>
      <c r="Y1254" s="1"/>
      <c r="Z1254" s="1"/>
    </row>
    <row r="1255" spans="1:26" ht="15.75" customHeight="1">
      <c r="A1255" s="1"/>
      <c r="B1255" s="1"/>
      <c r="C1255" s="1"/>
      <c r="D1255" s="1"/>
      <c r="E1255" s="1"/>
      <c r="F1255" s="1003"/>
      <c r="G1255" s="1001"/>
      <c r="H1255" s="1003"/>
      <c r="I1255" s="1003"/>
      <c r="J1255" s="1003"/>
      <c r="K1255" s="1003"/>
      <c r="L1255" s="1003"/>
      <c r="M1255" s="1003"/>
      <c r="N1255" s="1003"/>
      <c r="O1255" s="1"/>
      <c r="P1255" s="1"/>
      <c r="Q1255" s="1"/>
      <c r="R1255" s="1"/>
      <c r="S1255" s="1"/>
      <c r="T1255" s="1"/>
      <c r="U1255" s="1"/>
      <c r="V1255" s="1"/>
      <c r="W1255" s="1"/>
      <c r="X1255" s="1"/>
      <c r="Y1255" s="1"/>
      <c r="Z1255" s="1"/>
    </row>
    <row r="1256" spans="1:26" ht="15.75" customHeight="1">
      <c r="A1256" s="1"/>
      <c r="B1256" s="1"/>
      <c r="C1256" s="1"/>
      <c r="D1256" s="1"/>
      <c r="E1256" s="1"/>
      <c r="F1256" s="1003"/>
      <c r="G1256" s="1001"/>
      <c r="H1256" s="1003"/>
      <c r="I1256" s="1003"/>
      <c r="J1256" s="1003"/>
      <c r="K1256" s="1003"/>
      <c r="L1256" s="1003"/>
      <c r="M1256" s="1003"/>
      <c r="N1256" s="1003"/>
      <c r="O1256" s="1"/>
      <c r="P1256" s="1"/>
      <c r="Q1256" s="1"/>
      <c r="R1256" s="1"/>
      <c r="S1256" s="1"/>
      <c r="T1256" s="1"/>
      <c r="U1256" s="1"/>
      <c r="V1256" s="1"/>
      <c r="W1256" s="1"/>
      <c r="X1256" s="1"/>
      <c r="Y1256" s="1"/>
      <c r="Z1256" s="1"/>
    </row>
    <row r="1257" spans="1:26" ht="15.75" customHeight="1">
      <c r="A1257" s="1"/>
      <c r="B1257" s="1"/>
      <c r="C1257" s="1"/>
      <c r="D1257" s="1"/>
      <c r="E1257" s="1"/>
      <c r="F1257" s="1003"/>
      <c r="G1257" s="1001"/>
      <c r="H1257" s="1003"/>
      <c r="I1257" s="1003"/>
      <c r="J1257" s="1003"/>
      <c r="K1257" s="1003"/>
      <c r="L1257" s="1003"/>
      <c r="M1257" s="1003"/>
      <c r="N1257" s="1003"/>
      <c r="O1257" s="1"/>
      <c r="P1257" s="1"/>
      <c r="Q1257" s="1"/>
      <c r="R1257" s="1"/>
      <c r="S1257" s="1"/>
      <c r="T1257" s="1"/>
      <c r="U1257" s="1"/>
      <c r="V1257" s="1"/>
      <c r="W1257" s="1"/>
      <c r="X1257" s="1"/>
      <c r="Y1257" s="1"/>
      <c r="Z1257" s="1"/>
    </row>
    <row r="1258" spans="1:26" ht="15.75" customHeight="1">
      <c r="A1258" s="1"/>
      <c r="B1258" s="1"/>
      <c r="C1258" s="1"/>
      <c r="D1258" s="1"/>
      <c r="E1258" s="1"/>
      <c r="F1258" s="1003"/>
      <c r="G1258" s="1001"/>
      <c r="H1258" s="1003"/>
      <c r="I1258" s="1003"/>
      <c r="J1258" s="1003"/>
      <c r="K1258" s="1003"/>
      <c r="L1258" s="1003"/>
      <c r="M1258" s="1003"/>
      <c r="N1258" s="1003"/>
      <c r="O1258" s="1"/>
      <c r="P1258" s="1"/>
      <c r="Q1258" s="1"/>
      <c r="R1258" s="1"/>
      <c r="S1258" s="1"/>
      <c r="T1258" s="1"/>
      <c r="U1258" s="1"/>
      <c r="V1258" s="1"/>
      <c r="W1258" s="1"/>
      <c r="X1258" s="1"/>
      <c r="Y1258" s="1"/>
      <c r="Z1258" s="1"/>
    </row>
    <row r="1259" spans="1:26" ht="15.75" customHeight="1">
      <c r="A1259" s="1"/>
      <c r="B1259" s="1"/>
      <c r="C1259" s="1"/>
      <c r="D1259" s="1"/>
      <c r="E1259" s="1"/>
      <c r="F1259" s="1003"/>
      <c r="G1259" s="1001"/>
      <c r="H1259" s="1003"/>
      <c r="I1259" s="1003"/>
      <c r="J1259" s="1003"/>
      <c r="K1259" s="1003"/>
      <c r="L1259" s="1003"/>
      <c r="M1259" s="1003"/>
      <c r="N1259" s="1003"/>
      <c r="O1259" s="1"/>
      <c r="P1259" s="1"/>
      <c r="Q1259" s="1"/>
      <c r="R1259" s="1"/>
      <c r="S1259" s="1"/>
      <c r="T1259" s="1"/>
      <c r="U1259" s="1"/>
      <c r="V1259" s="1"/>
      <c r="W1259" s="1"/>
      <c r="X1259" s="1"/>
      <c r="Y1259" s="1"/>
      <c r="Z1259" s="1"/>
    </row>
    <row r="1260" spans="1:26" ht="15.75" customHeight="1">
      <c r="A1260" s="1"/>
      <c r="B1260" s="1"/>
      <c r="C1260" s="1"/>
      <c r="D1260" s="1"/>
      <c r="E1260" s="1"/>
      <c r="F1260" s="1003"/>
      <c r="G1260" s="1001"/>
      <c r="H1260" s="1003"/>
      <c r="I1260" s="1003"/>
      <c r="J1260" s="1003"/>
      <c r="K1260" s="1003"/>
      <c r="L1260" s="1003"/>
      <c r="M1260" s="1003"/>
      <c r="N1260" s="1003"/>
      <c r="O1260" s="1"/>
      <c r="P1260" s="1"/>
      <c r="Q1260" s="1"/>
      <c r="R1260" s="1"/>
      <c r="S1260" s="1"/>
      <c r="T1260" s="1"/>
      <c r="U1260" s="1"/>
      <c r="V1260" s="1"/>
      <c r="W1260" s="1"/>
      <c r="X1260" s="1"/>
      <c r="Y1260" s="1"/>
      <c r="Z1260" s="1"/>
    </row>
    <row r="1261" spans="1:26" ht="15.75" customHeight="1">
      <c r="A1261" s="1"/>
      <c r="B1261" s="1"/>
      <c r="C1261" s="1"/>
      <c r="D1261" s="1"/>
      <c r="E1261" s="1"/>
      <c r="F1261" s="1003"/>
      <c r="G1261" s="1001"/>
      <c r="H1261" s="1003"/>
      <c r="I1261" s="1003"/>
      <c r="J1261" s="1003"/>
      <c r="K1261" s="1003"/>
      <c r="L1261" s="1003"/>
      <c r="M1261" s="1003"/>
      <c r="N1261" s="1003"/>
      <c r="O1261" s="1"/>
      <c r="P1261" s="1"/>
      <c r="Q1261" s="1"/>
      <c r="R1261" s="1"/>
      <c r="S1261" s="1"/>
      <c r="T1261" s="1"/>
      <c r="U1261" s="1"/>
      <c r="V1261" s="1"/>
      <c r="W1261" s="1"/>
      <c r="X1261" s="1"/>
      <c r="Y1261" s="1"/>
      <c r="Z1261" s="1"/>
    </row>
    <row r="1262" spans="1:26" ht="15.75" customHeight="1">
      <c r="A1262" s="1"/>
      <c r="B1262" s="1"/>
      <c r="C1262" s="1"/>
      <c r="D1262" s="1"/>
      <c r="E1262" s="1"/>
      <c r="F1262" s="1003"/>
      <c r="G1262" s="1001"/>
      <c r="H1262" s="1003"/>
      <c r="I1262" s="1003"/>
      <c r="J1262" s="1003"/>
      <c r="K1262" s="1003"/>
      <c r="L1262" s="1003"/>
      <c r="M1262" s="1003"/>
      <c r="N1262" s="1003"/>
      <c r="O1262" s="1"/>
      <c r="P1262" s="1"/>
      <c r="Q1262" s="1"/>
      <c r="R1262" s="1"/>
      <c r="S1262" s="1"/>
      <c r="T1262" s="1"/>
      <c r="U1262" s="1"/>
      <c r="V1262" s="1"/>
      <c r="W1262" s="1"/>
      <c r="X1262" s="1"/>
      <c r="Y1262" s="1"/>
      <c r="Z1262" s="1"/>
    </row>
    <row r="1263" spans="1:26" ht="15.75" customHeight="1">
      <c r="A1263" s="1"/>
      <c r="B1263" s="1"/>
      <c r="C1263" s="1"/>
      <c r="D1263" s="1"/>
      <c r="E1263" s="1"/>
      <c r="F1263" s="1003"/>
      <c r="G1263" s="1001"/>
      <c r="H1263" s="1003"/>
      <c r="I1263" s="1003"/>
      <c r="J1263" s="1003"/>
      <c r="K1263" s="1003"/>
      <c r="L1263" s="1003"/>
      <c r="M1263" s="1003"/>
      <c r="N1263" s="1003"/>
      <c r="O1263" s="1"/>
      <c r="P1263" s="1"/>
      <c r="Q1263" s="1"/>
      <c r="R1263" s="1"/>
      <c r="S1263" s="1"/>
      <c r="T1263" s="1"/>
      <c r="U1263" s="1"/>
      <c r="V1263" s="1"/>
      <c r="W1263" s="1"/>
      <c r="X1263" s="1"/>
      <c r="Y1263" s="1"/>
      <c r="Z1263" s="1"/>
    </row>
    <row r="1264" spans="1:26" ht="15.75" customHeight="1">
      <c r="A1264" s="1"/>
      <c r="B1264" s="1"/>
      <c r="C1264" s="1"/>
      <c r="D1264" s="1"/>
      <c r="E1264" s="1"/>
      <c r="F1264" s="1003"/>
      <c r="G1264" s="1001"/>
      <c r="H1264" s="1003"/>
      <c r="I1264" s="1003"/>
      <c r="J1264" s="1003"/>
      <c r="K1264" s="1003"/>
      <c r="L1264" s="1003"/>
      <c r="M1264" s="1003"/>
      <c r="N1264" s="1003"/>
      <c r="O1264" s="1"/>
      <c r="P1264" s="1"/>
      <c r="Q1264" s="1"/>
      <c r="R1264" s="1"/>
      <c r="S1264" s="1"/>
      <c r="T1264" s="1"/>
      <c r="U1264" s="1"/>
      <c r="V1264" s="1"/>
      <c r="W1264" s="1"/>
      <c r="X1264" s="1"/>
      <c r="Y1264" s="1"/>
      <c r="Z1264" s="1"/>
    </row>
    <row r="1265" spans="1:26" ht="15.75" customHeight="1">
      <c r="A1265" s="1"/>
      <c r="B1265" s="1"/>
      <c r="C1265" s="1"/>
      <c r="D1265" s="1"/>
      <c r="E1265" s="1"/>
      <c r="F1265" s="1003"/>
      <c r="G1265" s="1001"/>
      <c r="H1265" s="1003"/>
      <c r="I1265" s="1003"/>
      <c r="J1265" s="1003"/>
      <c r="K1265" s="1003"/>
      <c r="L1265" s="1003"/>
      <c r="M1265" s="1003"/>
      <c r="N1265" s="1003"/>
      <c r="O1265" s="1"/>
      <c r="P1265" s="1"/>
      <c r="Q1265" s="1"/>
      <c r="R1265" s="1"/>
      <c r="S1265" s="1"/>
      <c r="T1265" s="1"/>
      <c r="U1265" s="1"/>
      <c r="V1265" s="1"/>
      <c r="W1265" s="1"/>
      <c r="X1265" s="1"/>
      <c r="Y1265" s="1"/>
      <c r="Z1265" s="1"/>
    </row>
    <row r="1266" spans="1:26" ht="15.75" customHeight="1">
      <c r="A1266" s="1"/>
      <c r="B1266" s="1"/>
      <c r="C1266" s="1"/>
      <c r="D1266" s="1"/>
      <c r="E1266" s="1"/>
      <c r="F1266" s="1003"/>
      <c r="G1266" s="1001"/>
      <c r="H1266" s="1003"/>
      <c r="I1266" s="1003"/>
      <c r="J1266" s="1003"/>
      <c r="K1266" s="1003"/>
      <c r="L1266" s="1003"/>
      <c r="M1266" s="1003"/>
      <c r="N1266" s="1003"/>
      <c r="O1266" s="1"/>
      <c r="P1266" s="1"/>
      <c r="Q1266" s="1"/>
      <c r="R1266" s="1"/>
      <c r="S1266" s="1"/>
      <c r="T1266" s="1"/>
      <c r="U1266" s="1"/>
      <c r="V1266" s="1"/>
      <c r="W1266" s="1"/>
      <c r="X1266" s="1"/>
      <c r="Y1266" s="1"/>
      <c r="Z1266" s="1"/>
    </row>
    <row r="1267" spans="1:26" ht="15.75" customHeight="1">
      <c r="A1267" s="1"/>
      <c r="B1267" s="1"/>
      <c r="C1267" s="1"/>
      <c r="D1267" s="1"/>
      <c r="E1267" s="1"/>
      <c r="F1267" s="1003"/>
      <c r="G1267" s="1001"/>
      <c r="H1267" s="1003"/>
      <c r="I1267" s="1003"/>
      <c r="J1267" s="1003"/>
      <c r="K1267" s="1003"/>
      <c r="L1267" s="1003"/>
      <c r="M1267" s="1003"/>
      <c r="N1267" s="1003"/>
      <c r="O1267" s="1"/>
      <c r="P1267" s="1"/>
      <c r="Q1267" s="1"/>
      <c r="R1267" s="1"/>
      <c r="S1267" s="1"/>
      <c r="T1267" s="1"/>
      <c r="U1267" s="1"/>
      <c r="V1267" s="1"/>
      <c r="W1267" s="1"/>
      <c r="X1267" s="1"/>
      <c r="Y1267" s="1"/>
      <c r="Z1267" s="1"/>
    </row>
    <row r="1268" spans="1:26" ht="15.75" customHeight="1">
      <c r="A1268" s="1"/>
      <c r="B1268" s="1"/>
      <c r="C1268" s="1"/>
      <c r="D1268" s="1"/>
      <c r="E1268" s="1"/>
      <c r="F1268" s="1003"/>
      <c r="G1268" s="1001"/>
      <c r="H1268" s="1003"/>
      <c r="I1268" s="1003"/>
      <c r="J1268" s="1003"/>
      <c r="K1268" s="1003"/>
      <c r="L1268" s="1003"/>
      <c r="M1268" s="1003"/>
      <c r="N1268" s="1003"/>
      <c r="O1268" s="1"/>
      <c r="P1268" s="1"/>
      <c r="Q1268" s="1"/>
      <c r="R1268" s="1"/>
      <c r="S1268" s="1"/>
      <c r="T1268" s="1"/>
      <c r="U1268" s="1"/>
      <c r="V1268" s="1"/>
      <c r="W1268" s="1"/>
      <c r="X1268" s="1"/>
      <c r="Y1268" s="1"/>
      <c r="Z1268" s="1"/>
    </row>
    <row r="1269" spans="1:26" ht="15.75" customHeight="1">
      <c r="A1269" s="1"/>
      <c r="B1269" s="1"/>
      <c r="C1269" s="1"/>
      <c r="D1269" s="1"/>
      <c r="E1269" s="1"/>
      <c r="F1269" s="1003"/>
      <c r="G1269" s="1001"/>
      <c r="H1269" s="1003"/>
      <c r="I1269" s="1003"/>
      <c r="J1269" s="1003"/>
      <c r="K1269" s="1003"/>
      <c r="L1269" s="1003"/>
      <c r="M1269" s="1003"/>
      <c r="N1269" s="1003"/>
      <c r="O1269" s="1"/>
      <c r="P1269" s="1"/>
      <c r="Q1269" s="1"/>
      <c r="R1269" s="1"/>
      <c r="S1269" s="1"/>
      <c r="T1269" s="1"/>
      <c r="U1269" s="1"/>
      <c r="V1269" s="1"/>
      <c r="W1269" s="1"/>
      <c r="X1269" s="1"/>
      <c r="Y1269" s="1"/>
      <c r="Z1269" s="1"/>
    </row>
    <row r="1270" spans="1:26" ht="15.75" customHeight="1">
      <c r="A1270" s="1"/>
      <c r="B1270" s="1"/>
      <c r="C1270" s="1"/>
      <c r="D1270" s="1"/>
      <c r="E1270" s="1"/>
      <c r="F1270" s="1003"/>
      <c r="G1270" s="1001"/>
      <c r="H1270" s="1003"/>
      <c r="I1270" s="1003"/>
      <c r="J1270" s="1003"/>
      <c r="K1270" s="1003"/>
      <c r="L1270" s="1003"/>
      <c r="M1270" s="1003"/>
      <c r="N1270" s="1003"/>
      <c r="O1270" s="1"/>
      <c r="P1270" s="1"/>
      <c r="Q1270" s="1"/>
      <c r="R1270" s="1"/>
      <c r="S1270" s="1"/>
      <c r="T1270" s="1"/>
      <c r="U1270" s="1"/>
      <c r="V1270" s="1"/>
      <c r="W1270" s="1"/>
      <c r="X1270" s="1"/>
      <c r="Y1270" s="1"/>
      <c r="Z1270" s="1"/>
    </row>
    <row r="1271" spans="1:26" ht="15.75" customHeight="1">
      <c r="A1271" s="1"/>
      <c r="B1271" s="1"/>
      <c r="C1271" s="1"/>
      <c r="D1271" s="1"/>
      <c r="E1271" s="1"/>
      <c r="F1271" s="1003"/>
      <c r="G1271" s="1001"/>
      <c r="H1271" s="1003"/>
      <c r="I1271" s="1003"/>
      <c r="J1271" s="1003"/>
      <c r="K1271" s="1003"/>
      <c r="L1271" s="1003"/>
      <c r="M1271" s="1003"/>
      <c r="N1271" s="1003"/>
      <c r="O1271" s="1"/>
      <c r="P1271" s="1"/>
      <c r="Q1271" s="1"/>
      <c r="R1271" s="1"/>
      <c r="S1271" s="1"/>
      <c r="T1271" s="1"/>
      <c r="U1271" s="1"/>
      <c r="V1271" s="1"/>
      <c r="W1271" s="1"/>
      <c r="X1271" s="1"/>
      <c r="Y1271" s="1"/>
      <c r="Z1271" s="1"/>
    </row>
    <row r="1272" spans="1:26" ht="15.75" customHeight="1">
      <c r="A1272" s="1"/>
      <c r="B1272" s="1"/>
      <c r="C1272" s="1"/>
      <c r="D1272" s="1"/>
      <c r="E1272" s="1"/>
      <c r="F1272" s="1003"/>
      <c r="G1272" s="1001"/>
      <c r="H1272" s="1003"/>
      <c r="I1272" s="1003"/>
      <c r="J1272" s="1003"/>
      <c r="K1272" s="1003"/>
      <c r="L1272" s="1003"/>
      <c r="M1272" s="1003"/>
      <c r="N1272" s="1003"/>
      <c r="O1272" s="1"/>
      <c r="P1272" s="1"/>
      <c r="Q1272" s="1"/>
      <c r="R1272" s="1"/>
      <c r="S1272" s="1"/>
      <c r="T1272" s="1"/>
      <c r="U1272" s="1"/>
      <c r="V1272" s="1"/>
      <c r="W1272" s="1"/>
      <c r="X1272" s="1"/>
      <c r="Y1272" s="1"/>
      <c r="Z1272" s="1"/>
    </row>
    <row r="1273" spans="1:26" ht="15.75" customHeight="1">
      <c r="A1273" s="1"/>
      <c r="B1273" s="1"/>
      <c r="C1273" s="1"/>
      <c r="D1273" s="1"/>
      <c r="E1273" s="1"/>
      <c r="F1273" s="1003"/>
      <c r="G1273" s="1001"/>
      <c r="H1273" s="1003"/>
      <c r="I1273" s="1003"/>
      <c r="J1273" s="1003"/>
      <c r="K1273" s="1003"/>
      <c r="L1273" s="1003"/>
      <c r="M1273" s="1003"/>
      <c r="N1273" s="1003"/>
      <c r="O1273" s="1"/>
      <c r="P1273" s="1"/>
      <c r="Q1273" s="1"/>
      <c r="R1273" s="1"/>
      <c r="S1273" s="1"/>
      <c r="T1273" s="1"/>
      <c r="U1273" s="1"/>
      <c r="V1273" s="1"/>
      <c r="W1273" s="1"/>
      <c r="X1273" s="1"/>
      <c r="Y1273" s="1"/>
      <c r="Z1273" s="1"/>
    </row>
    <row r="1274" spans="1:26" ht="15.75" customHeight="1">
      <c r="A1274" s="1"/>
      <c r="B1274" s="1"/>
      <c r="C1274" s="1"/>
      <c r="D1274" s="1"/>
      <c r="E1274" s="1"/>
      <c r="F1274" s="1003"/>
      <c r="G1274" s="1001"/>
      <c r="H1274" s="1003"/>
      <c r="I1274" s="1003"/>
      <c r="J1274" s="1003"/>
      <c r="K1274" s="1003"/>
      <c r="L1274" s="1003"/>
      <c r="M1274" s="1003"/>
      <c r="N1274" s="1003"/>
      <c r="O1274" s="1"/>
      <c r="P1274" s="1"/>
      <c r="Q1274" s="1"/>
      <c r="R1274" s="1"/>
      <c r="S1274" s="1"/>
      <c r="T1274" s="1"/>
      <c r="U1274" s="1"/>
      <c r="V1274" s="1"/>
      <c r="W1274" s="1"/>
      <c r="X1274" s="1"/>
      <c r="Y1274" s="1"/>
      <c r="Z1274" s="1"/>
    </row>
    <row r="1275" spans="1:26" ht="15.75" customHeight="1">
      <c r="A1275" s="1"/>
      <c r="B1275" s="1"/>
      <c r="C1275" s="1"/>
      <c r="D1275" s="1"/>
      <c r="E1275" s="1"/>
      <c r="F1275" s="1003"/>
      <c r="G1275" s="1001"/>
      <c r="H1275" s="1003"/>
      <c r="I1275" s="1003"/>
      <c r="J1275" s="1003"/>
      <c r="K1275" s="1003"/>
      <c r="L1275" s="1003"/>
      <c r="M1275" s="1003"/>
      <c r="N1275" s="1003"/>
      <c r="O1275" s="1"/>
      <c r="P1275" s="1"/>
      <c r="Q1275" s="1"/>
      <c r="R1275" s="1"/>
      <c r="S1275" s="1"/>
      <c r="T1275" s="1"/>
      <c r="U1275" s="1"/>
      <c r="V1275" s="1"/>
      <c r="W1275" s="1"/>
      <c r="X1275" s="1"/>
      <c r="Y1275" s="1"/>
      <c r="Z1275" s="1"/>
    </row>
    <row r="1276" spans="1:26" ht="15.75" customHeight="1">
      <c r="A1276" s="1"/>
      <c r="B1276" s="1"/>
      <c r="C1276" s="1"/>
      <c r="D1276" s="1"/>
      <c r="E1276" s="1"/>
      <c r="F1276" s="1003"/>
      <c r="G1276" s="1001"/>
      <c r="H1276" s="1003"/>
      <c r="I1276" s="1003"/>
      <c r="J1276" s="1003"/>
      <c r="K1276" s="1003"/>
      <c r="L1276" s="1003"/>
      <c r="M1276" s="1003"/>
      <c r="N1276" s="1003"/>
      <c r="O1276" s="1"/>
      <c r="P1276" s="1"/>
      <c r="Q1276" s="1"/>
      <c r="R1276" s="1"/>
      <c r="S1276" s="1"/>
      <c r="T1276" s="1"/>
      <c r="U1276" s="1"/>
      <c r="V1276" s="1"/>
      <c r="W1276" s="1"/>
      <c r="X1276" s="1"/>
      <c r="Y1276" s="1"/>
      <c r="Z1276" s="1"/>
    </row>
    <row r="1277" spans="1:26" ht="15.75" customHeight="1">
      <c r="A1277" s="1"/>
      <c r="B1277" s="1"/>
      <c r="C1277" s="1"/>
      <c r="D1277" s="1"/>
      <c r="E1277" s="1"/>
      <c r="F1277" s="1003"/>
      <c r="G1277" s="1001"/>
      <c r="H1277" s="1003"/>
      <c r="I1277" s="1003"/>
      <c r="J1277" s="1003"/>
      <c r="K1277" s="1003"/>
      <c r="L1277" s="1003"/>
      <c r="M1277" s="1003"/>
      <c r="N1277" s="1003"/>
      <c r="O1277" s="1"/>
      <c r="P1277" s="1"/>
      <c r="Q1277" s="1"/>
      <c r="R1277" s="1"/>
      <c r="S1277" s="1"/>
      <c r="T1277" s="1"/>
      <c r="U1277" s="1"/>
      <c r="V1277" s="1"/>
      <c r="W1277" s="1"/>
      <c r="X1277" s="1"/>
      <c r="Y1277" s="1"/>
      <c r="Z1277" s="1"/>
    </row>
    <row r="1278" spans="1:26" ht="15.75" customHeight="1">
      <c r="A1278" s="1"/>
      <c r="B1278" s="1"/>
      <c r="C1278" s="1"/>
      <c r="D1278" s="1"/>
      <c r="E1278" s="1"/>
      <c r="F1278" s="1003"/>
      <c r="G1278" s="1001"/>
      <c r="H1278" s="1003"/>
      <c r="I1278" s="1003"/>
      <c r="J1278" s="1003"/>
      <c r="K1278" s="1003"/>
      <c r="L1278" s="1003"/>
      <c r="M1278" s="1003"/>
      <c r="N1278" s="1003"/>
      <c r="O1278" s="1"/>
      <c r="P1278" s="1"/>
      <c r="Q1278" s="1"/>
      <c r="R1278" s="1"/>
      <c r="S1278" s="1"/>
      <c r="T1278" s="1"/>
      <c r="U1278" s="1"/>
      <c r="V1278" s="1"/>
      <c r="W1278" s="1"/>
      <c r="X1278" s="1"/>
      <c r="Y1278" s="1"/>
      <c r="Z1278" s="1"/>
    </row>
    <row r="1279" spans="1:26" ht="15.75" customHeight="1">
      <c r="A1279" s="1"/>
      <c r="B1279" s="1"/>
      <c r="C1279" s="1"/>
      <c r="D1279" s="1"/>
      <c r="E1279" s="1"/>
      <c r="F1279" s="1003"/>
      <c r="G1279" s="1001"/>
      <c r="H1279" s="1003"/>
      <c r="I1279" s="1003"/>
      <c r="J1279" s="1003"/>
      <c r="K1279" s="1003"/>
      <c r="L1279" s="1003"/>
      <c r="M1279" s="1003"/>
      <c r="N1279" s="1003"/>
      <c r="O1279" s="1"/>
      <c r="P1279" s="1"/>
      <c r="Q1279" s="1"/>
      <c r="R1279" s="1"/>
      <c r="S1279" s="1"/>
      <c r="T1279" s="1"/>
      <c r="U1279" s="1"/>
      <c r="V1279" s="1"/>
      <c r="W1279" s="1"/>
      <c r="X1279" s="1"/>
      <c r="Y1279" s="1"/>
      <c r="Z1279" s="1"/>
    </row>
    <row r="1280" spans="1:26" ht="15.75" customHeight="1">
      <c r="A1280" s="1"/>
      <c r="B1280" s="1"/>
      <c r="C1280" s="1"/>
      <c r="D1280" s="1"/>
      <c r="E1280" s="1"/>
      <c r="F1280" s="1003"/>
      <c r="G1280" s="1001"/>
      <c r="H1280" s="1003"/>
      <c r="I1280" s="1003"/>
      <c r="J1280" s="1003"/>
      <c r="K1280" s="1003"/>
      <c r="L1280" s="1003"/>
      <c r="M1280" s="1003"/>
      <c r="N1280" s="1003"/>
      <c r="O1280" s="1"/>
      <c r="P1280" s="1"/>
      <c r="Q1280" s="1"/>
      <c r="R1280" s="1"/>
      <c r="S1280" s="1"/>
      <c r="T1280" s="1"/>
      <c r="U1280" s="1"/>
      <c r="V1280" s="1"/>
      <c r="W1280" s="1"/>
      <c r="X1280" s="1"/>
      <c r="Y1280" s="1"/>
      <c r="Z1280" s="1"/>
    </row>
    <row r="1281" spans="1:26" ht="15.75" customHeight="1">
      <c r="A1281" s="1"/>
      <c r="B1281" s="1"/>
      <c r="C1281" s="1"/>
      <c r="D1281" s="1"/>
      <c r="E1281" s="1"/>
      <c r="F1281" s="1003"/>
      <c r="G1281" s="1001"/>
      <c r="H1281" s="1003"/>
      <c r="I1281" s="1003"/>
      <c r="J1281" s="1003"/>
      <c r="K1281" s="1003"/>
      <c r="L1281" s="1003"/>
      <c r="M1281" s="1003"/>
      <c r="N1281" s="1003"/>
      <c r="O1281" s="1"/>
      <c r="P1281" s="1"/>
      <c r="Q1281" s="1"/>
      <c r="R1281" s="1"/>
      <c r="S1281" s="1"/>
      <c r="T1281" s="1"/>
      <c r="U1281" s="1"/>
      <c r="V1281" s="1"/>
      <c r="W1281" s="1"/>
      <c r="X1281" s="1"/>
      <c r="Y1281" s="1"/>
      <c r="Z1281" s="1"/>
    </row>
    <row r="1282" spans="1:26" ht="15.75" customHeight="1">
      <c r="A1282" s="1"/>
      <c r="B1282" s="1"/>
      <c r="C1282" s="1"/>
      <c r="D1282" s="1"/>
      <c r="E1282" s="1"/>
      <c r="F1282" s="1003"/>
      <c r="G1282" s="1001"/>
      <c r="H1282" s="1003"/>
      <c r="I1282" s="1003"/>
      <c r="J1282" s="1003"/>
      <c r="K1282" s="1003"/>
      <c r="L1282" s="1003"/>
      <c r="M1282" s="1003"/>
      <c r="N1282" s="1003"/>
      <c r="O1282" s="1"/>
      <c r="P1282" s="1"/>
      <c r="Q1282" s="1"/>
      <c r="R1282" s="1"/>
      <c r="S1282" s="1"/>
      <c r="T1282" s="1"/>
      <c r="U1282" s="1"/>
      <c r="V1282" s="1"/>
      <c r="W1282" s="1"/>
      <c r="X1282" s="1"/>
      <c r="Y1282" s="1"/>
      <c r="Z1282" s="1"/>
    </row>
    <row r="1283" spans="1:26" ht="15.75" customHeight="1">
      <c r="A1283" s="1"/>
      <c r="B1283" s="1"/>
      <c r="C1283" s="1"/>
      <c r="D1283" s="1"/>
      <c r="E1283" s="1"/>
      <c r="F1283" s="1003"/>
      <c r="G1283" s="1001"/>
      <c r="H1283" s="1003"/>
      <c r="I1283" s="1003"/>
      <c r="J1283" s="1003"/>
      <c r="K1283" s="1003"/>
      <c r="L1283" s="1003"/>
      <c r="M1283" s="1003"/>
      <c r="N1283" s="1003"/>
      <c r="O1283" s="1"/>
      <c r="P1283" s="1"/>
      <c r="Q1283" s="1"/>
      <c r="R1283" s="1"/>
      <c r="S1283" s="1"/>
      <c r="T1283" s="1"/>
      <c r="U1283" s="1"/>
      <c r="V1283" s="1"/>
      <c r="W1283" s="1"/>
      <c r="X1283" s="1"/>
      <c r="Y1283" s="1"/>
      <c r="Z1283" s="1"/>
    </row>
    <row r="1284" spans="1:26" ht="15.75" customHeight="1">
      <c r="A1284" s="1"/>
      <c r="B1284" s="1"/>
      <c r="C1284" s="1"/>
      <c r="D1284" s="1"/>
      <c r="E1284" s="1"/>
      <c r="F1284" s="1003"/>
      <c r="G1284" s="1001"/>
      <c r="H1284" s="1003"/>
      <c r="I1284" s="1003"/>
      <c r="J1284" s="1003"/>
      <c r="K1284" s="1003"/>
      <c r="L1284" s="1003"/>
      <c r="M1284" s="1003"/>
      <c r="N1284" s="1003"/>
      <c r="O1284" s="1"/>
      <c r="P1284" s="1"/>
      <c r="Q1284" s="1"/>
      <c r="R1284" s="1"/>
      <c r="S1284" s="1"/>
      <c r="T1284" s="1"/>
      <c r="U1284" s="1"/>
      <c r="V1284" s="1"/>
      <c r="W1284" s="1"/>
      <c r="X1284" s="1"/>
      <c r="Y1284" s="1"/>
      <c r="Z1284" s="1"/>
    </row>
    <row r="1285" spans="1:26" ht="15.75" customHeight="1">
      <c r="A1285" s="1"/>
      <c r="B1285" s="1"/>
      <c r="C1285" s="1"/>
      <c r="D1285" s="1"/>
      <c r="E1285" s="1"/>
      <c r="F1285" s="1003"/>
      <c r="G1285" s="1001"/>
      <c r="H1285" s="1003"/>
      <c r="I1285" s="1003"/>
      <c r="J1285" s="1003"/>
      <c r="K1285" s="1003"/>
      <c r="L1285" s="1003"/>
      <c r="M1285" s="1003"/>
      <c r="N1285" s="1003"/>
      <c r="O1285" s="1"/>
      <c r="P1285" s="1"/>
      <c r="Q1285" s="1"/>
      <c r="R1285" s="1"/>
      <c r="S1285" s="1"/>
      <c r="T1285" s="1"/>
      <c r="U1285" s="1"/>
      <c r="V1285" s="1"/>
      <c r="W1285" s="1"/>
      <c r="X1285" s="1"/>
      <c r="Y1285" s="1"/>
      <c r="Z1285" s="1"/>
    </row>
    <row r="1286" spans="1:26" ht="15.75" customHeight="1">
      <c r="A1286" s="1"/>
      <c r="B1286" s="1"/>
      <c r="C1286" s="1"/>
      <c r="D1286" s="1"/>
      <c r="E1286" s="1"/>
      <c r="F1286" s="1003"/>
      <c r="G1286" s="1001"/>
      <c r="H1286" s="1003"/>
      <c r="I1286" s="1003"/>
      <c r="J1286" s="1003"/>
      <c r="K1286" s="1003"/>
      <c r="L1286" s="1003"/>
      <c r="M1286" s="1003"/>
      <c r="N1286" s="1003"/>
      <c r="O1286" s="1"/>
      <c r="P1286" s="1"/>
      <c r="Q1286" s="1"/>
      <c r="R1286" s="1"/>
      <c r="S1286" s="1"/>
      <c r="T1286" s="1"/>
      <c r="U1286" s="1"/>
      <c r="V1286" s="1"/>
      <c r="W1286" s="1"/>
      <c r="X1286" s="1"/>
      <c r="Y1286" s="1"/>
      <c r="Z1286" s="1"/>
    </row>
    <row r="1287" spans="1:26" ht="15.75" customHeight="1">
      <c r="A1287" s="1"/>
      <c r="B1287" s="1"/>
      <c r="C1287" s="1"/>
      <c r="D1287" s="1"/>
      <c r="E1287" s="1"/>
      <c r="F1287" s="1003"/>
      <c r="G1287" s="1001"/>
      <c r="H1287" s="1003"/>
      <c r="I1287" s="1003"/>
      <c r="J1287" s="1003"/>
      <c r="K1287" s="1003"/>
      <c r="L1287" s="1003"/>
      <c r="M1287" s="1003"/>
      <c r="N1287" s="1003"/>
      <c r="O1287" s="1"/>
      <c r="P1287" s="1"/>
      <c r="Q1287" s="1"/>
      <c r="R1287" s="1"/>
      <c r="S1287" s="1"/>
      <c r="T1287" s="1"/>
      <c r="U1287" s="1"/>
      <c r="V1287" s="1"/>
      <c r="W1287" s="1"/>
      <c r="X1287" s="1"/>
      <c r="Y1287" s="1"/>
      <c r="Z1287" s="1"/>
    </row>
    <row r="1288" spans="1:26" ht="15.75" customHeight="1">
      <c r="A1288" s="1"/>
      <c r="B1288" s="1"/>
      <c r="C1288" s="1"/>
      <c r="D1288" s="1"/>
      <c r="E1288" s="1"/>
      <c r="F1288" s="1003"/>
      <c r="G1288" s="1001"/>
      <c r="H1288" s="1003"/>
      <c r="I1288" s="1003"/>
      <c r="J1288" s="1003"/>
      <c r="K1288" s="1003"/>
      <c r="L1288" s="1003"/>
      <c r="M1288" s="1003"/>
      <c r="N1288" s="1003"/>
      <c r="O1288" s="1"/>
      <c r="P1288" s="1"/>
      <c r="Q1288" s="1"/>
      <c r="R1288" s="1"/>
      <c r="S1288" s="1"/>
      <c r="T1288" s="1"/>
      <c r="U1288" s="1"/>
      <c r="V1288" s="1"/>
      <c r="W1288" s="1"/>
      <c r="X1288" s="1"/>
      <c r="Y1288" s="1"/>
      <c r="Z1288" s="1"/>
    </row>
    <row r="1289" spans="1:26" ht="15.75" customHeight="1">
      <c r="A1289" s="1"/>
      <c r="B1289" s="1"/>
      <c r="C1289" s="1"/>
      <c r="D1289" s="1"/>
      <c r="E1289" s="1"/>
      <c r="F1289" s="1003"/>
      <c r="G1289" s="1001"/>
      <c r="H1289" s="1003"/>
      <c r="I1289" s="1003"/>
      <c r="J1289" s="1003"/>
      <c r="K1289" s="1003"/>
      <c r="L1289" s="1003"/>
      <c r="M1289" s="1003"/>
      <c r="N1289" s="1003"/>
      <c r="O1289" s="1"/>
      <c r="P1289" s="1"/>
      <c r="Q1289" s="1"/>
      <c r="R1289" s="1"/>
      <c r="S1289" s="1"/>
      <c r="T1289" s="1"/>
      <c r="U1289" s="1"/>
      <c r="V1289" s="1"/>
      <c r="W1289" s="1"/>
      <c r="X1289" s="1"/>
      <c r="Y1289" s="1"/>
      <c r="Z1289" s="1"/>
    </row>
    <row r="1290" spans="1:26" ht="15.75" customHeight="1">
      <c r="A1290" s="1"/>
      <c r="B1290" s="1"/>
      <c r="C1290" s="1"/>
      <c r="D1290" s="1"/>
      <c r="E1290" s="1"/>
      <c r="F1290" s="1003"/>
      <c r="G1290" s="1001"/>
      <c r="H1290" s="1003"/>
      <c r="I1290" s="1003"/>
      <c r="J1290" s="1003"/>
      <c r="K1290" s="1003"/>
      <c r="L1290" s="1003"/>
      <c r="M1290" s="1003"/>
      <c r="N1290" s="1003"/>
      <c r="O1290" s="1"/>
      <c r="P1290" s="1"/>
      <c r="Q1290" s="1"/>
      <c r="R1290" s="1"/>
      <c r="S1290" s="1"/>
      <c r="T1290" s="1"/>
      <c r="U1290" s="1"/>
      <c r="V1290" s="1"/>
      <c r="W1290" s="1"/>
      <c r="X1290" s="1"/>
      <c r="Y1290" s="1"/>
      <c r="Z1290" s="1"/>
    </row>
    <row r="1291" spans="1:26" ht="15.75" customHeight="1">
      <c r="A1291" s="1"/>
      <c r="B1291" s="1"/>
      <c r="C1291" s="1"/>
      <c r="D1291" s="1"/>
      <c r="E1291" s="1"/>
      <c r="F1291" s="1003"/>
      <c r="G1291" s="1001"/>
      <c r="H1291" s="1003"/>
      <c r="I1291" s="1003"/>
      <c r="J1291" s="1003"/>
      <c r="K1291" s="1003"/>
      <c r="L1291" s="1003"/>
      <c r="M1291" s="1003"/>
      <c r="N1291" s="1003"/>
      <c r="O1291" s="1"/>
      <c r="P1291" s="1"/>
      <c r="Q1291" s="1"/>
      <c r="R1291" s="1"/>
      <c r="S1291" s="1"/>
      <c r="T1291" s="1"/>
      <c r="U1291" s="1"/>
      <c r="V1291" s="1"/>
      <c r="W1291" s="1"/>
      <c r="X1291" s="1"/>
      <c r="Y1291" s="1"/>
      <c r="Z1291" s="1"/>
    </row>
    <row r="1292" spans="1:26" ht="15.75" customHeight="1">
      <c r="A1292" s="1"/>
      <c r="B1292" s="1"/>
      <c r="C1292" s="1"/>
      <c r="D1292" s="1"/>
      <c r="E1292" s="1"/>
      <c r="F1292" s="1003"/>
      <c r="G1292" s="1001"/>
      <c r="H1292" s="1003"/>
      <c r="I1292" s="1003"/>
      <c r="J1292" s="1003"/>
      <c r="K1292" s="1003"/>
      <c r="L1292" s="1003"/>
      <c r="M1292" s="1003"/>
      <c r="N1292" s="1003"/>
      <c r="O1292" s="1"/>
      <c r="P1292" s="1"/>
      <c r="Q1292" s="1"/>
      <c r="R1292" s="1"/>
      <c r="S1292" s="1"/>
      <c r="T1292" s="1"/>
      <c r="U1292" s="1"/>
      <c r="V1292" s="1"/>
      <c r="W1292" s="1"/>
      <c r="X1292" s="1"/>
      <c r="Y1292" s="1"/>
      <c r="Z1292" s="1"/>
    </row>
    <row r="1293" spans="1:26" ht="15.75" customHeight="1">
      <c r="A1293" s="1"/>
      <c r="B1293" s="1"/>
      <c r="C1293" s="1"/>
      <c r="D1293" s="1"/>
      <c r="E1293" s="1"/>
      <c r="F1293" s="1003"/>
      <c r="G1293" s="1001"/>
      <c r="H1293" s="1003"/>
      <c r="I1293" s="1003"/>
      <c r="J1293" s="1003"/>
      <c r="K1293" s="1003"/>
      <c r="L1293" s="1003"/>
      <c r="M1293" s="1003"/>
      <c r="N1293" s="1003"/>
      <c r="O1293" s="1"/>
      <c r="P1293" s="1"/>
      <c r="Q1293" s="1"/>
      <c r="R1293" s="1"/>
      <c r="S1293" s="1"/>
      <c r="T1293" s="1"/>
      <c r="U1293" s="1"/>
      <c r="V1293" s="1"/>
      <c r="W1293" s="1"/>
      <c r="X1293" s="1"/>
      <c r="Y1293" s="1"/>
      <c r="Z1293" s="1"/>
    </row>
    <row r="1294" spans="1:26" ht="15.75" customHeight="1">
      <c r="A1294" s="1"/>
      <c r="B1294" s="1"/>
      <c r="C1294" s="1"/>
      <c r="D1294" s="1"/>
      <c r="E1294" s="1"/>
      <c r="F1294" s="1003"/>
      <c r="G1294" s="1001"/>
      <c r="H1294" s="1003"/>
      <c r="I1294" s="1003"/>
      <c r="J1294" s="1003"/>
      <c r="K1294" s="1003"/>
      <c r="L1294" s="1003"/>
      <c r="M1294" s="1003"/>
      <c r="N1294" s="1003"/>
      <c r="O1294" s="1"/>
      <c r="P1294" s="1"/>
      <c r="Q1294" s="1"/>
      <c r="R1294" s="1"/>
      <c r="S1294" s="1"/>
      <c r="T1294" s="1"/>
      <c r="U1294" s="1"/>
      <c r="V1294" s="1"/>
      <c r="W1294" s="1"/>
      <c r="X1294" s="1"/>
      <c r="Y1294" s="1"/>
      <c r="Z1294" s="1"/>
    </row>
    <row r="1295" spans="1:26" ht="15.75" customHeight="1">
      <c r="A1295" s="1"/>
      <c r="B1295" s="1"/>
      <c r="C1295" s="1"/>
      <c r="D1295" s="1"/>
      <c r="E1295" s="1"/>
      <c r="F1295" s="1003"/>
      <c r="G1295" s="1001"/>
      <c r="H1295" s="1003"/>
      <c r="I1295" s="1003"/>
      <c r="J1295" s="1003"/>
      <c r="K1295" s="1003"/>
      <c r="L1295" s="1003"/>
      <c r="M1295" s="1003"/>
      <c r="N1295" s="1003"/>
      <c r="O1295" s="1"/>
      <c r="P1295" s="1"/>
      <c r="Q1295" s="1"/>
      <c r="R1295" s="1"/>
      <c r="S1295" s="1"/>
      <c r="T1295" s="1"/>
      <c r="U1295" s="1"/>
      <c r="V1295" s="1"/>
      <c r="W1295" s="1"/>
      <c r="X1295" s="1"/>
      <c r="Y1295" s="1"/>
      <c r="Z1295" s="1"/>
    </row>
    <row r="1296" spans="1:26" ht="15.75" customHeight="1">
      <c r="A1296" s="1"/>
      <c r="B1296" s="1"/>
      <c r="C1296" s="1"/>
      <c r="D1296" s="1"/>
      <c r="E1296" s="1"/>
      <c r="F1296" s="1003"/>
      <c r="G1296" s="1001"/>
      <c r="H1296" s="1003"/>
      <c r="I1296" s="1003"/>
      <c r="J1296" s="1003"/>
      <c r="K1296" s="1003"/>
      <c r="L1296" s="1003"/>
      <c r="M1296" s="1003"/>
      <c r="N1296" s="1003"/>
      <c r="O1296" s="1"/>
      <c r="P1296" s="1"/>
      <c r="Q1296" s="1"/>
      <c r="R1296" s="1"/>
      <c r="S1296" s="1"/>
      <c r="T1296" s="1"/>
      <c r="U1296" s="1"/>
      <c r="V1296" s="1"/>
      <c r="W1296" s="1"/>
      <c r="X1296" s="1"/>
      <c r="Y1296" s="1"/>
      <c r="Z1296" s="1"/>
    </row>
    <row r="1297" spans="1:26" ht="15.75" customHeight="1">
      <c r="A1297" s="1"/>
      <c r="B1297" s="1"/>
      <c r="C1297" s="1"/>
      <c r="D1297" s="1"/>
      <c r="E1297" s="1"/>
      <c r="F1297" s="1003"/>
      <c r="G1297" s="1001"/>
      <c r="H1297" s="1003"/>
      <c r="I1297" s="1003"/>
      <c r="J1297" s="1003"/>
      <c r="K1297" s="1003"/>
      <c r="L1297" s="1003"/>
      <c r="M1297" s="1003"/>
      <c r="N1297" s="1003"/>
      <c r="O1297" s="1"/>
      <c r="P1297" s="1"/>
      <c r="Q1297" s="1"/>
      <c r="R1297" s="1"/>
      <c r="S1297" s="1"/>
      <c r="T1297" s="1"/>
      <c r="U1297" s="1"/>
      <c r="V1297" s="1"/>
      <c r="W1297" s="1"/>
      <c r="X1297" s="1"/>
      <c r="Y1297" s="1"/>
      <c r="Z1297" s="1"/>
    </row>
    <row r="1298" spans="1:26" ht="15.75" customHeight="1">
      <c r="A1298" s="1"/>
      <c r="B1298" s="1"/>
      <c r="C1298" s="1"/>
      <c r="D1298" s="1"/>
      <c r="E1298" s="1"/>
      <c r="F1298" s="1003"/>
      <c r="G1298" s="1001"/>
      <c r="H1298" s="1003"/>
      <c r="I1298" s="1003"/>
      <c r="J1298" s="1003"/>
      <c r="K1298" s="1003"/>
      <c r="L1298" s="1003"/>
      <c r="M1298" s="1003"/>
      <c r="N1298" s="1003"/>
      <c r="O1298" s="1"/>
      <c r="P1298" s="1"/>
      <c r="Q1298" s="1"/>
      <c r="R1298" s="1"/>
      <c r="S1298" s="1"/>
      <c r="T1298" s="1"/>
      <c r="U1298" s="1"/>
      <c r="V1298" s="1"/>
      <c r="W1298" s="1"/>
      <c r="X1298" s="1"/>
      <c r="Y1298" s="1"/>
      <c r="Z1298" s="1"/>
    </row>
    <row r="1299" spans="1:26" ht="15.75" customHeight="1">
      <c r="A1299" s="1"/>
      <c r="B1299" s="1"/>
      <c r="C1299" s="1"/>
      <c r="D1299" s="1"/>
      <c r="E1299" s="1"/>
      <c r="F1299" s="1003"/>
      <c r="G1299" s="1001"/>
      <c r="H1299" s="1003"/>
      <c r="I1299" s="1003"/>
      <c r="J1299" s="1003"/>
      <c r="K1299" s="1003"/>
      <c r="L1299" s="1003"/>
      <c r="M1299" s="1003"/>
      <c r="N1299" s="1003"/>
      <c r="O1299" s="1"/>
      <c r="P1299" s="1"/>
      <c r="Q1299" s="1"/>
      <c r="R1299" s="1"/>
      <c r="S1299" s="1"/>
      <c r="T1299" s="1"/>
      <c r="U1299" s="1"/>
      <c r="V1299" s="1"/>
      <c r="W1299" s="1"/>
      <c r="X1299" s="1"/>
      <c r="Y1299" s="1"/>
      <c r="Z1299" s="1"/>
    </row>
    <row r="1300" spans="1:26" ht="15.75" customHeight="1">
      <c r="A1300" s="1"/>
      <c r="B1300" s="1"/>
      <c r="C1300" s="1"/>
      <c r="D1300" s="1"/>
      <c r="E1300" s="1"/>
      <c r="F1300" s="1003"/>
      <c r="G1300" s="1001"/>
      <c r="H1300" s="1003"/>
      <c r="I1300" s="1003"/>
      <c r="J1300" s="1003"/>
      <c r="K1300" s="1003"/>
      <c r="L1300" s="1003"/>
      <c r="M1300" s="1003"/>
      <c r="N1300" s="1003"/>
      <c r="O1300" s="1"/>
      <c r="P1300" s="1"/>
      <c r="Q1300" s="1"/>
      <c r="R1300" s="1"/>
      <c r="S1300" s="1"/>
      <c r="T1300" s="1"/>
      <c r="U1300" s="1"/>
      <c r="V1300" s="1"/>
      <c r="W1300" s="1"/>
      <c r="X1300" s="1"/>
      <c r="Y1300" s="1"/>
      <c r="Z1300" s="1"/>
    </row>
    <row r="1301" spans="1:26" ht="15.75" customHeight="1">
      <c r="A1301" s="1"/>
      <c r="B1301" s="1"/>
      <c r="C1301" s="1"/>
      <c r="D1301" s="1"/>
      <c r="E1301" s="1"/>
      <c r="F1301" s="1003"/>
      <c r="G1301" s="1001"/>
      <c r="H1301" s="1003"/>
      <c r="I1301" s="1003"/>
      <c r="J1301" s="1003"/>
      <c r="K1301" s="1003"/>
      <c r="L1301" s="1003"/>
      <c r="M1301" s="1003"/>
      <c r="N1301" s="1003"/>
      <c r="O1301" s="1"/>
      <c r="P1301" s="1"/>
      <c r="Q1301" s="1"/>
      <c r="R1301" s="1"/>
      <c r="S1301" s="1"/>
      <c r="T1301" s="1"/>
      <c r="U1301" s="1"/>
      <c r="V1301" s="1"/>
      <c r="W1301" s="1"/>
      <c r="X1301" s="1"/>
      <c r="Y1301" s="1"/>
      <c r="Z1301" s="1"/>
    </row>
    <row r="1302" spans="1:26" ht="15.75" customHeight="1">
      <c r="A1302" s="1"/>
      <c r="B1302" s="1"/>
      <c r="C1302" s="1"/>
      <c r="D1302" s="1"/>
      <c r="E1302" s="1"/>
      <c r="F1302" s="1003"/>
      <c r="G1302" s="1001"/>
      <c r="H1302" s="1003"/>
      <c r="I1302" s="1003"/>
      <c r="J1302" s="1003"/>
      <c r="K1302" s="1003"/>
      <c r="L1302" s="1003"/>
      <c r="M1302" s="1003"/>
      <c r="N1302" s="1003"/>
      <c r="O1302" s="1"/>
      <c r="P1302" s="1"/>
      <c r="Q1302" s="1"/>
      <c r="R1302" s="1"/>
      <c r="S1302" s="1"/>
      <c r="T1302" s="1"/>
      <c r="U1302" s="1"/>
      <c r="V1302" s="1"/>
      <c r="W1302" s="1"/>
      <c r="X1302" s="1"/>
      <c r="Y1302" s="1"/>
      <c r="Z1302" s="1"/>
    </row>
    <row r="1303" spans="1:26" ht="15.75" customHeight="1">
      <c r="A1303" s="1"/>
      <c r="B1303" s="1"/>
      <c r="C1303" s="1"/>
      <c r="D1303" s="1"/>
      <c r="E1303" s="1"/>
      <c r="F1303" s="1003"/>
      <c r="G1303" s="1001"/>
      <c r="H1303" s="1003"/>
      <c r="I1303" s="1003"/>
      <c r="J1303" s="1003"/>
      <c r="K1303" s="1003"/>
      <c r="L1303" s="1003"/>
      <c r="M1303" s="1003"/>
      <c r="N1303" s="1003"/>
      <c r="O1303" s="1"/>
      <c r="P1303" s="1"/>
      <c r="Q1303" s="1"/>
      <c r="R1303" s="1"/>
      <c r="S1303" s="1"/>
      <c r="T1303" s="1"/>
      <c r="U1303" s="1"/>
      <c r="V1303" s="1"/>
      <c r="W1303" s="1"/>
      <c r="X1303" s="1"/>
      <c r="Y1303" s="1"/>
      <c r="Z1303" s="1"/>
    </row>
    <row r="1304" spans="1:26" ht="15.75" customHeight="1">
      <c r="A1304" s="1"/>
      <c r="B1304" s="1"/>
      <c r="C1304" s="1"/>
      <c r="D1304" s="1"/>
      <c r="E1304" s="1"/>
      <c r="F1304" s="1003"/>
      <c r="G1304" s="1001"/>
      <c r="H1304" s="1003"/>
      <c r="I1304" s="1003"/>
      <c r="J1304" s="1003"/>
      <c r="K1304" s="1003"/>
      <c r="L1304" s="1003"/>
      <c r="M1304" s="1003"/>
      <c r="N1304" s="1003"/>
      <c r="O1304" s="1"/>
      <c r="P1304" s="1"/>
      <c r="Q1304" s="1"/>
      <c r="R1304" s="1"/>
      <c r="S1304" s="1"/>
      <c r="T1304" s="1"/>
      <c r="U1304" s="1"/>
      <c r="V1304" s="1"/>
      <c r="W1304" s="1"/>
      <c r="X1304" s="1"/>
      <c r="Y1304" s="1"/>
      <c r="Z1304" s="1"/>
    </row>
    <row r="1305" spans="1:26" ht="15.75" customHeight="1">
      <c r="A1305" s="1"/>
      <c r="B1305" s="1"/>
      <c r="C1305" s="1"/>
      <c r="D1305" s="1"/>
      <c r="E1305" s="1"/>
      <c r="F1305" s="1003"/>
      <c r="G1305" s="1001"/>
      <c r="H1305" s="1003"/>
      <c r="I1305" s="1003"/>
      <c r="J1305" s="1003"/>
      <c r="K1305" s="1003"/>
      <c r="L1305" s="1003"/>
      <c r="M1305" s="1003"/>
      <c r="N1305" s="1003"/>
      <c r="O1305" s="1"/>
      <c r="P1305" s="1"/>
      <c r="Q1305" s="1"/>
      <c r="R1305" s="1"/>
      <c r="S1305" s="1"/>
      <c r="T1305" s="1"/>
      <c r="U1305" s="1"/>
      <c r="V1305" s="1"/>
      <c r="W1305" s="1"/>
      <c r="X1305" s="1"/>
      <c r="Y1305" s="1"/>
      <c r="Z1305" s="1"/>
    </row>
    <row r="1306" spans="1:26" ht="15.75" customHeight="1">
      <c r="A1306" s="1"/>
      <c r="B1306" s="1"/>
      <c r="C1306" s="1"/>
      <c r="D1306" s="1"/>
      <c r="E1306" s="1"/>
      <c r="F1306" s="1003"/>
      <c r="G1306" s="1001"/>
      <c r="H1306" s="1003"/>
      <c r="I1306" s="1003"/>
      <c r="J1306" s="1003"/>
      <c r="K1306" s="1003"/>
      <c r="L1306" s="1003"/>
      <c r="M1306" s="1003"/>
      <c r="N1306" s="1003"/>
      <c r="O1306" s="1"/>
      <c r="P1306" s="1"/>
      <c r="Q1306" s="1"/>
      <c r="R1306" s="1"/>
      <c r="S1306" s="1"/>
      <c r="T1306" s="1"/>
      <c r="U1306" s="1"/>
      <c r="V1306" s="1"/>
      <c r="W1306" s="1"/>
      <c r="X1306" s="1"/>
      <c r="Y1306" s="1"/>
      <c r="Z1306" s="1"/>
    </row>
    <row r="1307" spans="1:26" ht="15.75" customHeight="1">
      <c r="A1307" s="1"/>
      <c r="B1307" s="1"/>
      <c r="C1307" s="1"/>
      <c r="D1307" s="1"/>
      <c r="E1307" s="1"/>
      <c r="F1307" s="1003"/>
      <c r="G1307" s="1001"/>
      <c r="H1307" s="1003"/>
      <c r="I1307" s="1003"/>
      <c r="J1307" s="1003"/>
      <c r="K1307" s="1003"/>
      <c r="L1307" s="1003"/>
      <c r="M1307" s="1003"/>
      <c r="N1307" s="1003"/>
      <c r="O1307" s="1"/>
      <c r="P1307" s="1"/>
      <c r="Q1307" s="1"/>
      <c r="R1307" s="1"/>
      <c r="S1307" s="1"/>
      <c r="T1307" s="1"/>
      <c r="U1307" s="1"/>
      <c r="V1307" s="1"/>
      <c r="W1307" s="1"/>
      <c r="X1307" s="1"/>
      <c r="Y1307" s="1"/>
      <c r="Z1307" s="1"/>
    </row>
    <row r="1308" spans="1:26" ht="15.75" customHeight="1">
      <c r="A1308" s="1"/>
      <c r="B1308" s="1"/>
      <c r="C1308" s="1"/>
      <c r="D1308" s="1"/>
      <c r="E1308" s="1"/>
      <c r="F1308" s="1003"/>
      <c r="G1308" s="1001"/>
      <c r="H1308" s="1003"/>
      <c r="I1308" s="1003"/>
      <c r="J1308" s="1003"/>
      <c r="K1308" s="1003"/>
      <c r="L1308" s="1003"/>
      <c r="M1308" s="1003"/>
      <c r="N1308" s="1003"/>
      <c r="O1308" s="1"/>
      <c r="P1308" s="1"/>
      <c r="Q1308" s="1"/>
      <c r="R1308" s="1"/>
      <c r="S1308" s="1"/>
      <c r="T1308" s="1"/>
      <c r="U1308" s="1"/>
      <c r="V1308" s="1"/>
      <c r="W1308" s="1"/>
      <c r="X1308" s="1"/>
      <c r="Y1308" s="1"/>
      <c r="Z1308" s="1"/>
    </row>
    <row r="1309" spans="1:26" ht="15.75" customHeight="1">
      <c r="A1309" s="1"/>
      <c r="B1309" s="1"/>
      <c r="C1309" s="1"/>
      <c r="D1309" s="1"/>
      <c r="E1309" s="1"/>
      <c r="F1309" s="1003"/>
      <c r="G1309" s="1001"/>
      <c r="H1309" s="1003"/>
      <c r="I1309" s="1003"/>
      <c r="J1309" s="1003"/>
      <c r="K1309" s="1003"/>
      <c r="L1309" s="1003"/>
      <c r="M1309" s="1003"/>
      <c r="N1309" s="1003"/>
      <c r="O1309" s="1"/>
      <c r="P1309" s="1"/>
      <c r="Q1309" s="1"/>
      <c r="R1309" s="1"/>
      <c r="S1309" s="1"/>
      <c r="T1309" s="1"/>
      <c r="U1309" s="1"/>
      <c r="V1309" s="1"/>
      <c r="W1309" s="1"/>
      <c r="X1309" s="1"/>
      <c r="Y1309" s="1"/>
      <c r="Z1309" s="1"/>
    </row>
    <row r="1310" spans="1:26" ht="15.75" customHeight="1">
      <c r="A1310" s="1"/>
      <c r="B1310" s="1"/>
      <c r="C1310" s="1"/>
      <c r="D1310" s="1"/>
      <c r="E1310" s="1"/>
      <c r="F1310" s="1003"/>
      <c r="G1310" s="1001"/>
      <c r="H1310" s="1003"/>
      <c r="I1310" s="1003"/>
      <c r="J1310" s="1003"/>
      <c r="K1310" s="1003"/>
      <c r="L1310" s="1003"/>
      <c r="M1310" s="1003"/>
      <c r="N1310" s="1003"/>
      <c r="O1310" s="1"/>
      <c r="P1310" s="1"/>
      <c r="Q1310" s="1"/>
      <c r="R1310" s="1"/>
      <c r="S1310" s="1"/>
      <c r="T1310" s="1"/>
      <c r="U1310" s="1"/>
      <c r="V1310" s="1"/>
      <c r="W1310" s="1"/>
      <c r="X1310" s="1"/>
      <c r="Y1310" s="1"/>
      <c r="Z1310" s="1"/>
    </row>
    <row r="1311" spans="1:26" ht="15.75" customHeight="1">
      <c r="A1311" s="1"/>
      <c r="B1311" s="1"/>
      <c r="C1311" s="1"/>
      <c r="D1311" s="1"/>
      <c r="E1311" s="1"/>
      <c r="F1311" s="1003"/>
      <c r="G1311" s="1001"/>
      <c r="H1311" s="1003"/>
      <c r="I1311" s="1003"/>
      <c r="J1311" s="1003"/>
      <c r="K1311" s="1003"/>
      <c r="L1311" s="1003"/>
      <c r="M1311" s="1003"/>
      <c r="N1311" s="1003"/>
      <c r="O1311" s="1"/>
      <c r="P1311" s="1"/>
      <c r="Q1311" s="1"/>
      <c r="R1311" s="1"/>
      <c r="S1311" s="1"/>
      <c r="T1311" s="1"/>
      <c r="U1311" s="1"/>
      <c r="V1311" s="1"/>
      <c r="W1311" s="1"/>
      <c r="X1311" s="1"/>
      <c r="Y1311" s="1"/>
      <c r="Z1311" s="1"/>
    </row>
    <row r="1312" spans="1:26" ht="15.75" customHeight="1">
      <c r="A1312" s="1"/>
      <c r="B1312" s="1"/>
      <c r="C1312" s="1"/>
      <c r="D1312" s="1"/>
      <c r="E1312" s="1"/>
      <c r="F1312" s="1003"/>
      <c r="G1312" s="1001"/>
      <c r="H1312" s="1003"/>
      <c r="I1312" s="1003"/>
      <c r="J1312" s="1003"/>
      <c r="K1312" s="1003"/>
      <c r="L1312" s="1003"/>
      <c r="M1312" s="1003"/>
      <c r="N1312" s="1003"/>
      <c r="O1312" s="1"/>
      <c r="P1312" s="1"/>
      <c r="Q1312" s="1"/>
      <c r="R1312" s="1"/>
      <c r="S1312" s="1"/>
      <c r="T1312" s="1"/>
      <c r="U1312" s="1"/>
      <c r="V1312" s="1"/>
      <c r="W1312" s="1"/>
      <c r="X1312" s="1"/>
      <c r="Y1312" s="1"/>
      <c r="Z1312" s="1"/>
    </row>
    <row r="1313" spans="1:26" ht="15.75" customHeight="1">
      <c r="A1313" s="1"/>
      <c r="B1313" s="1"/>
      <c r="C1313" s="1"/>
      <c r="D1313" s="1"/>
      <c r="E1313" s="1"/>
      <c r="F1313" s="1003"/>
      <c r="G1313" s="1001"/>
      <c r="H1313" s="1003"/>
      <c r="I1313" s="1003"/>
      <c r="J1313" s="1003"/>
      <c r="K1313" s="1003"/>
      <c r="L1313" s="1003"/>
      <c r="M1313" s="1003"/>
      <c r="N1313" s="1003"/>
      <c r="O1313" s="1"/>
      <c r="P1313" s="1"/>
      <c r="Q1313" s="1"/>
      <c r="R1313" s="1"/>
      <c r="S1313" s="1"/>
      <c r="T1313" s="1"/>
      <c r="U1313" s="1"/>
      <c r="V1313" s="1"/>
      <c r="W1313" s="1"/>
      <c r="X1313" s="1"/>
      <c r="Y1313" s="1"/>
      <c r="Z1313" s="1"/>
    </row>
    <row r="1314" spans="1:26" ht="15.75" customHeight="1">
      <c r="A1314" s="1"/>
      <c r="B1314" s="1"/>
      <c r="C1314" s="1"/>
      <c r="D1314" s="1"/>
      <c r="E1314" s="1"/>
      <c r="F1314" s="1003"/>
      <c r="G1314" s="1001"/>
      <c r="H1314" s="1003"/>
      <c r="I1314" s="1003"/>
      <c r="J1314" s="1003"/>
      <c r="K1314" s="1003"/>
      <c r="L1314" s="1003"/>
      <c r="M1314" s="1003"/>
      <c r="N1314" s="1003"/>
      <c r="O1314" s="1"/>
      <c r="P1314" s="1"/>
      <c r="Q1314" s="1"/>
      <c r="R1314" s="1"/>
      <c r="S1314" s="1"/>
      <c r="T1314" s="1"/>
      <c r="U1314" s="1"/>
      <c r="V1314" s="1"/>
      <c r="W1314" s="1"/>
      <c r="X1314" s="1"/>
      <c r="Y1314" s="1"/>
      <c r="Z1314" s="1"/>
    </row>
    <row r="1315" spans="1:26" ht="15.75" customHeight="1">
      <c r="A1315" s="1"/>
      <c r="B1315" s="1"/>
      <c r="C1315" s="1"/>
      <c r="D1315" s="1"/>
      <c r="E1315" s="1"/>
      <c r="F1315" s="1003"/>
      <c r="G1315" s="1001"/>
      <c r="H1315" s="1003"/>
      <c r="I1315" s="1003"/>
      <c r="J1315" s="1003"/>
      <c r="K1315" s="1003"/>
      <c r="L1315" s="1003"/>
      <c r="M1315" s="1003"/>
      <c r="N1315" s="1003"/>
      <c r="O1315" s="1"/>
      <c r="P1315" s="1"/>
      <c r="Q1315" s="1"/>
      <c r="R1315" s="1"/>
      <c r="S1315" s="1"/>
      <c r="T1315" s="1"/>
      <c r="U1315" s="1"/>
      <c r="V1315" s="1"/>
      <c r="W1315" s="1"/>
      <c r="X1315" s="1"/>
      <c r="Y1315" s="1"/>
      <c r="Z1315" s="1"/>
    </row>
    <row r="1316" spans="1:26" ht="15.75" customHeight="1">
      <c r="A1316" s="1"/>
      <c r="B1316" s="1"/>
      <c r="C1316" s="1"/>
      <c r="D1316" s="1"/>
      <c r="E1316" s="1"/>
      <c r="F1316" s="1003"/>
      <c r="G1316" s="1001"/>
      <c r="H1316" s="1003"/>
      <c r="I1316" s="1003"/>
      <c r="J1316" s="1003"/>
      <c r="K1316" s="1003"/>
      <c r="L1316" s="1003"/>
      <c r="M1316" s="1003"/>
      <c r="N1316" s="1003"/>
      <c r="O1316" s="1"/>
      <c r="P1316" s="1"/>
      <c r="Q1316" s="1"/>
      <c r="R1316" s="1"/>
      <c r="S1316" s="1"/>
      <c r="T1316" s="1"/>
      <c r="U1316" s="1"/>
      <c r="V1316" s="1"/>
      <c r="W1316" s="1"/>
      <c r="X1316" s="1"/>
      <c r="Y1316" s="1"/>
      <c r="Z1316" s="1"/>
    </row>
    <row r="1317" spans="1:26" ht="15.75" customHeight="1">
      <c r="A1317" s="1"/>
      <c r="B1317" s="1"/>
      <c r="C1317" s="1"/>
      <c r="D1317" s="1"/>
      <c r="E1317" s="1"/>
      <c r="F1317" s="1003"/>
      <c r="G1317" s="1001"/>
      <c r="H1317" s="1003"/>
      <c r="I1317" s="1003"/>
      <c r="J1317" s="1003"/>
      <c r="K1317" s="1003"/>
      <c r="L1317" s="1003"/>
      <c r="M1317" s="1003"/>
      <c r="N1317" s="1003"/>
      <c r="O1317" s="1"/>
      <c r="P1317" s="1"/>
      <c r="Q1317" s="1"/>
      <c r="R1317" s="1"/>
      <c r="S1317" s="1"/>
      <c r="T1317" s="1"/>
      <c r="U1317" s="1"/>
      <c r="V1317" s="1"/>
      <c r="W1317" s="1"/>
      <c r="X1317" s="1"/>
      <c r="Y1317" s="1"/>
      <c r="Z1317" s="1"/>
    </row>
    <row r="1318" spans="1:26" ht="15.75" customHeight="1">
      <c r="A1318" s="1"/>
      <c r="B1318" s="1"/>
      <c r="C1318" s="1"/>
      <c r="D1318" s="1"/>
      <c r="E1318" s="1"/>
      <c r="F1318" s="1003"/>
      <c r="G1318" s="1001"/>
      <c r="H1318" s="1003"/>
      <c r="I1318" s="1003"/>
      <c r="J1318" s="1003"/>
      <c r="K1318" s="1003"/>
      <c r="L1318" s="1003"/>
      <c r="M1318" s="1003"/>
      <c r="N1318" s="1003"/>
      <c r="O1318" s="1"/>
      <c r="P1318" s="1"/>
      <c r="Q1318" s="1"/>
      <c r="R1318" s="1"/>
      <c r="S1318" s="1"/>
      <c r="T1318" s="1"/>
      <c r="U1318" s="1"/>
      <c r="V1318" s="1"/>
      <c r="W1318" s="1"/>
      <c r="X1318" s="1"/>
      <c r="Y1318" s="1"/>
      <c r="Z1318" s="1"/>
    </row>
    <row r="1319" spans="1:26" ht="15.75" customHeight="1">
      <c r="A1319" s="1"/>
      <c r="B1319" s="1"/>
      <c r="C1319" s="1"/>
      <c r="D1319" s="1"/>
      <c r="E1319" s="1"/>
      <c r="F1319" s="1003"/>
      <c r="G1319" s="1001"/>
      <c r="H1319" s="1003"/>
      <c r="I1319" s="1003"/>
      <c r="J1319" s="1003"/>
      <c r="K1319" s="1003"/>
      <c r="L1319" s="1003"/>
      <c r="M1319" s="1003"/>
      <c r="N1319" s="1003"/>
      <c r="O1319" s="1"/>
      <c r="P1319" s="1"/>
      <c r="Q1319" s="1"/>
      <c r="R1319" s="1"/>
      <c r="S1319" s="1"/>
      <c r="T1319" s="1"/>
      <c r="U1319" s="1"/>
      <c r="V1319" s="1"/>
      <c r="W1319" s="1"/>
      <c r="X1319" s="1"/>
      <c r="Y1319" s="1"/>
      <c r="Z1319" s="1"/>
    </row>
    <row r="1320" spans="1:26" ht="15.75" customHeight="1">
      <c r="A1320" s="1"/>
      <c r="B1320" s="1"/>
      <c r="C1320" s="1"/>
      <c r="D1320" s="1"/>
      <c r="E1320" s="1"/>
      <c r="F1320" s="1003"/>
      <c r="G1320" s="1001"/>
      <c r="H1320" s="1003"/>
      <c r="I1320" s="1003"/>
      <c r="J1320" s="1003"/>
      <c r="K1320" s="1003"/>
      <c r="L1320" s="1003"/>
      <c r="M1320" s="1003"/>
      <c r="N1320" s="1003"/>
      <c r="O1320" s="1"/>
      <c r="P1320" s="1"/>
      <c r="Q1320" s="1"/>
      <c r="R1320" s="1"/>
      <c r="S1320" s="1"/>
      <c r="T1320" s="1"/>
      <c r="U1320" s="1"/>
      <c r="V1320" s="1"/>
      <c r="W1320" s="1"/>
      <c r="X1320" s="1"/>
      <c r="Y1320" s="1"/>
      <c r="Z1320" s="1"/>
    </row>
    <row r="1321" spans="1:26" ht="15.75" customHeight="1">
      <c r="A1321" s="1"/>
      <c r="B1321" s="1"/>
      <c r="C1321" s="1"/>
      <c r="D1321" s="1"/>
      <c r="E1321" s="1"/>
      <c r="F1321" s="1003"/>
      <c r="G1321" s="1001"/>
      <c r="H1321" s="1003"/>
      <c r="I1321" s="1003"/>
      <c r="J1321" s="1003"/>
      <c r="K1321" s="1003"/>
      <c r="L1321" s="1003"/>
      <c r="M1321" s="1003"/>
      <c r="N1321" s="1003"/>
      <c r="O1321" s="1"/>
      <c r="P1321" s="1"/>
      <c r="Q1321" s="1"/>
      <c r="R1321" s="1"/>
      <c r="S1321" s="1"/>
      <c r="T1321" s="1"/>
      <c r="U1321" s="1"/>
      <c r="V1321" s="1"/>
      <c r="W1321" s="1"/>
      <c r="X1321" s="1"/>
      <c r="Y1321" s="1"/>
      <c r="Z1321" s="1"/>
    </row>
    <row r="1322" spans="1:26" ht="15.75" customHeight="1">
      <c r="A1322" s="1"/>
      <c r="B1322" s="1"/>
      <c r="C1322" s="1"/>
      <c r="D1322" s="1"/>
      <c r="E1322" s="1"/>
      <c r="F1322" s="1003"/>
      <c r="G1322" s="1001"/>
      <c r="H1322" s="1003"/>
      <c r="I1322" s="1003"/>
      <c r="J1322" s="1003"/>
      <c r="K1322" s="1003"/>
      <c r="L1322" s="1003"/>
      <c r="M1322" s="1003"/>
      <c r="N1322" s="1003"/>
      <c r="O1322" s="1"/>
      <c r="P1322" s="1"/>
      <c r="Q1322" s="1"/>
      <c r="R1322" s="1"/>
      <c r="S1322" s="1"/>
      <c r="T1322" s="1"/>
      <c r="U1322" s="1"/>
      <c r="V1322" s="1"/>
      <c r="W1322" s="1"/>
      <c r="X1322" s="1"/>
      <c r="Y1322" s="1"/>
      <c r="Z1322" s="1"/>
    </row>
    <row r="1323" spans="1:26" ht="15.75" customHeight="1">
      <c r="A1323" s="1"/>
      <c r="B1323" s="1"/>
      <c r="C1323" s="1"/>
      <c r="D1323" s="1"/>
      <c r="E1323" s="1"/>
      <c r="F1323" s="1003"/>
      <c r="G1323" s="1001"/>
      <c r="H1323" s="1003"/>
      <c r="I1323" s="1003"/>
      <c r="J1323" s="1003"/>
      <c r="K1323" s="1003"/>
      <c r="L1323" s="1003"/>
      <c r="M1323" s="1003"/>
      <c r="N1323" s="1003"/>
      <c r="O1323" s="1"/>
      <c r="P1323" s="1"/>
      <c r="Q1323" s="1"/>
      <c r="R1323" s="1"/>
      <c r="S1323" s="1"/>
      <c r="T1323" s="1"/>
      <c r="U1323" s="1"/>
      <c r="V1323" s="1"/>
      <c r="W1323" s="1"/>
      <c r="X1323" s="1"/>
      <c r="Y1323" s="1"/>
      <c r="Z1323" s="1"/>
    </row>
    <row r="1324" spans="1:26" ht="15.75" customHeight="1">
      <c r="A1324" s="1"/>
      <c r="B1324" s="1"/>
      <c r="C1324" s="1"/>
      <c r="D1324" s="1"/>
      <c r="E1324" s="1"/>
      <c r="F1324" s="1003"/>
      <c r="G1324" s="1001"/>
      <c r="H1324" s="1003"/>
      <c r="I1324" s="1003"/>
      <c r="J1324" s="1003"/>
      <c r="K1324" s="1003"/>
      <c r="L1324" s="1003"/>
      <c r="M1324" s="1003"/>
      <c r="N1324" s="1003"/>
      <c r="O1324" s="1"/>
      <c r="P1324" s="1"/>
      <c r="Q1324" s="1"/>
      <c r="R1324" s="1"/>
      <c r="S1324" s="1"/>
      <c r="T1324" s="1"/>
      <c r="U1324" s="1"/>
      <c r="V1324" s="1"/>
      <c r="W1324" s="1"/>
      <c r="X1324" s="1"/>
      <c r="Y1324" s="1"/>
      <c r="Z1324" s="1"/>
    </row>
    <row r="1325" spans="1:26" ht="15.75" customHeight="1">
      <c r="A1325" s="1"/>
      <c r="B1325" s="1"/>
      <c r="C1325" s="1"/>
      <c r="D1325" s="1"/>
      <c r="E1325" s="1"/>
      <c r="F1325" s="1003"/>
      <c r="G1325" s="1001"/>
      <c r="H1325" s="1003"/>
      <c r="I1325" s="1003"/>
      <c r="J1325" s="1003"/>
      <c r="K1325" s="1003"/>
      <c r="L1325" s="1003"/>
      <c r="M1325" s="1003"/>
      <c r="N1325" s="1003"/>
      <c r="O1325" s="1"/>
      <c r="P1325" s="1"/>
      <c r="Q1325" s="1"/>
      <c r="R1325" s="1"/>
      <c r="S1325" s="1"/>
      <c r="T1325" s="1"/>
      <c r="U1325" s="1"/>
      <c r="V1325" s="1"/>
      <c r="W1325" s="1"/>
      <c r="X1325" s="1"/>
      <c r="Y1325" s="1"/>
      <c r="Z1325" s="1"/>
    </row>
    <row r="1326" spans="1:26" ht="15.75" customHeight="1">
      <c r="A1326" s="1"/>
      <c r="B1326" s="1"/>
      <c r="C1326" s="1"/>
      <c r="D1326" s="1"/>
      <c r="E1326" s="1"/>
      <c r="F1326" s="1003"/>
      <c r="G1326" s="1001"/>
      <c r="H1326" s="1003"/>
      <c r="I1326" s="1003"/>
      <c r="J1326" s="1003"/>
      <c r="K1326" s="1003"/>
      <c r="L1326" s="1003"/>
      <c r="M1326" s="1003"/>
      <c r="N1326" s="1003"/>
      <c r="O1326" s="1"/>
      <c r="P1326" s="1"/>
      <c r="Q1326" s="1"/>
      <c r="R1326" s="1"/>
      <c r="S1326" s="1"/>
      <c r="T1326" s="1"/>
      <c r="U1326" s="1"/>
      <c r="V1326" s="1"/>
      <c r="W1326" s="1"/>
      <c r="X1326" s="1"/>
      <c r="Y1326" s="1"/>
      <c r="Z1326" s="1"/>
    </row>
    <row r="1327" spans="1:26" ht="15.75" customHeight="1">
      <c r="A1327" s="1"/>
      <c r="B1327" s="1"/>
      <c r="C1327" s="1"/>
      <c r="D1327" s="1"/>
      <c r="E1327" s="1"/>
      <c r="F1327" s="1003"/>
      <c r="G1327" s="1001"/>
      <c r="H1327" s="1003"/>
      <c r="I1327" s="1003"/>
      <c r="J1327" s="1003"/>
      <c r="K1327" s="1003"/>
      <c r="L1327" s="1003"/>
      <c r="M1327" s="1003"/>
      <c r="N1327" s="1003"/>
      <c r="O1327" s="1"/>
      <c r="P1327" s="1"/>
      <c r="Q1327" s="1"/>
      <c r="R1327" s="1"/>
      <c r="S1327" s="1"/>
      <c r="T1327" s="1"/>
      <c r="U1327" s="1"/>
      <c r="V1327" s="1"/>
      <c r="W1327" s="1"/>
      <c r="X1327" s="1"/>
      <c r="Y1327" s="1"/>
      <c r="Z1327" s="1"/>
    </row>
    <row r="1328" spans="1:26" ht="15.75" customHeight="1">
      <c r="A1328" s="1"/>
      <c r="B1328" s="1"/>
      <c r="C1328" s="1"/>
      <c r="D1328" s="1"/>
      <c r="E1328" s="1"/>
      <c r="F1328" s="1003"/>
      <c r="G1328" s="1001"/>
      <c r="H1328" s="1003"/>
      <c r="I1328" s="1003"/>
      <c r="J1328" s="1003"/>
      <c r="K1328" s="1003"/>
      <c r="L1328" s="1003"/>
      <c r="M1328" s="1003"/>
      <c r="N1328" s="1003"/>
      <c r="O1328" s="1"/>
      <c r="P1328" s="1"/>
      <c r="Q1328" s="1"/>
      <c r="R1328" s="1"/>
      <c r="S1328" s="1"/>
      <c r="T1328" s="1"/>
      <c r="U1328" s="1"/>
      <c r="V1328" s="1"/>
      <c r="W1328" s="1"/>
      <c r="X1328" s="1"/>
      <c r="Y1328" s="1"/>
      <c r="Z1328" s="1"/>
    </row>
    <row r="1329" spans="1:26" ht="15.75" customHeight="1">
      <c r="A1329" s="1"/>
      <c r="B1329" s="1"/>
      <c r="C1329" s="1"/>
      <c r="D1329" s="1"/>
      <c r="E1329" s="1"/>
      <c r="F1329" s="1003"/>
      <c r="G1329" s="1001"/>
      <c r="H1329" s="1003"/>
      <c r="I1329" s="1003"/>
      <c r="J1329" s="1003"/>
      <c r="K1329" s="1003"/>
      <c r="L1329" s="1003"/>
      <c r="M1329" s="1003"/>
      <c r="N1329" s="1003"/>
      <c r="O1329" s="1"/>
      <c r="P1329" s="1"/>
      <c r="Q1329" s="1"/>
      <c r="R1329" s="1"/>
      <c r="S1329" s="1"/>
      <c r="T1329" s="1"/>
      <c r="U1329" s="1"/>
      <c r="V1329" s="1"/>
      <c r="W1329" s="1"/>
      <c r="X1329" s="1"/>
      <c r="Y1329" s="1"/>
      <c r="Z1329" s="1"/>
    </row>
    <row r="1330" spans="1:26" ht="15.75" customHeight="1">
      <c r="A1330" s="1"/>
      <c r="B1330" s="1"/>
      <c r="C1330" s="1"/>
      <c r="D1330" s="1"/>
      <c r="E1330" s="1"/>
      <c r="F1330" s="1003"/>
      <c r="G1330" s="1001"/>
      <c r="H1330" s="1003"/>
      <c r="I1330" s="1003"/>
      <c r="J1330" s="1003"/>
      <c r="K1330" s="1003"/>
      <c r="L1330" s="1003"/>
      <c r="M1330" s="1003"/>
      <c r="N1330" s="1003"/>
      <c r="O1330" s="1"/>
      <c r="P1330" s="1"/>
      <c r="Q1330" s="1"/>
      <c r="R1330" s="1"/>
      <c r="S1330" s="1"/>
      <c r="T1330" s="1"/>
      <c r="U1330" s="1"/>
      <c r="V1330" s="1"/>
      <c r="W1330" s="1"/>
      <c r="X1330" s="1"/>
      <c r="Y1330" s="1"/>
      <c r="Z1330" s="1"/>
    </row>
    <row r="1331" spans="1:26" ht="15.75" customHeight="1">
      <c r="A1331" s="1"/>
      <c r="B1331" s="1"/>
      <c r="C1331" s="1"/>
      <c r="D1331" s="1"/>
      <c r="E1331" s="1"/>
      <c r="F1331" s="1003"/>
      <c r="G1331" s="1001"/>
      <c r="H1331" s="1003"/>
      <c r="I1331" s="1003"/>
      <c r="J1331" s="1003"/>
      <c r="K1331" s="1003"/>
      <c r="L1331" s="1003"/>
      <c r="M1331" s="1003"/>
      <c r="N1331" s="1003"/>
      <c r="O1331" s="1"/>
      <c r="P1331" s="1"/>
      <c r="Q1331" s="1"/>
      <c r="R1331" s="1"/>
      <c r="S1331" s="1"/>
      <c r="T1331" s="1"/>
      <c r="U1331" s="1"/>
      <c r="V1331" s="1"/>
      <c r="W1331" s="1"/>
      <c r="X1331" s="1"/>
      <c r="Y1331" s="1"/>
      <c r="Z1331" s="1"/>
    </row>
    <row r="1332" spans="1:26" ht="15.75" customHeight="1">
      <c r="A1332" s="1"/>
      <c r="B1332" s="1"/>
      <c r="C1332" s="1"/>
      <c r="D1332" s="1"/>
      <c r="E1332" s="1"/>
      <c r="F1332" s="1003"/>
      <c r="G1332" s="1001"/>
      <c r="H1332" s="1003"/>
      <c r="I1332" s="1003"/>
      <c r="J1332" s="1003"/>
      <c r="K1332" s="1003"/>
      <c r="L1332" s="1003"/>
      <c r="M1332" s="1003"/>
      <c r="N1332" s="1003"/>
      <c r="O1332" s="1"/>
      <c r="P1332" s="1"/>
      <c r="Q1332" s="1"/>
      <c r="R1332" s="1"/>
      <c r="S1332" s="1"/>
      <c r="T1332" s="1"/>
      <c r="U1332" s="1"/>
      <c r="V1332" s="1"/>
      <c r="W1332" s="1"/>
      <c r="X1332" s="1"/>
      <c r="Y1332" s="1"/>
      <c r="Z1332" s="1"/>
    </row>
    <row r="1333" spans="1:26" ht="15.75" customHeight="1">
      <c r="A1333" s="1"/>
      <c r="B1333" s="1"/>
      <c r="C1333" s="1"/>
      <c r="D1333" s="1"/>
      <c r="E1333" s="1"/>
      <c r="F1333" s="1003"/>
      <c r="G1333" s="1001"/>
      <c r="H1333" s="1003"/>
      <c r="I1333" s="1003"/>
      <c r="J1333" s="1003"/>
      <c r="K1333" s="1003"/>
      <c r="L1333" s="1003"/>
      <c r="M1333" s="1003"/>
      <c r="N1333" s="1003"/>
      <c r="O1333" s="1"/>
      <c r="P1333" s="1"/>
      <c r="Q1333" s="1"/>
      <c r="R1333" s="1"/>
      <c r="S1333" s="1"/>
      <c r="T1333" s="1"/>
      <c r="U1333" s="1"/>
      <c r="V1333" s="1"/>
      <c r="W1333" s="1"/>
      <c r="X1333" s="1"/>
      <c r="Y1333" s="1"/>
      <c r="Z1333" s="1"/>
    </row>
    <row r="1334" spans="1:26" ht="15.75" customHeight="1">
      <c r="A1334" s="1"/>
      <c r="B1334" s="1"/>
      <c r="C1334" s="1"/>
      <c r="D1334" s="1"/>
      <c r="E1334" s="1"/>
      <c r="F1334" s="1003"/>
      <c r="G1334" s="1001"/>
      <c r="H1334" s="1003"/>
      <c r="I1334" s="1003"/>
      <c r="J1334" s="1003"/>
      <c r="K1334" s="1003"/>
      <c r="L1334" s="1003"/>
      <c r="M1334" s="1003"/>
      <c r="N1334" s="1003"/>
      <c r="O1334" s="1"/>
      <c r="P1334" s="1"/>
      <c r="Q1334" s="1"/>
      <c r="R1334" s="1"/>
      <c r="S1334" s="1"/>
      <c r="T1334" s="1"/>
      <c r="U1334" s="1"/>
      <c r="V1334" s="1"/>
      <c r="W1334" s="1"/>
      <c r="X1334" s="1"/>
      <c r="Y1334" s="1"/>
      <c r="Z1334" s="1"/>
    </row>
    <row r="1335" spans="1:26" ht="15.75" customHeight="1">
      <c r="A1335" s="1"/>
      <c r="B1335" s="1"/>
      <c r="C1335" s="1"/>
      <c r="D1335" s="1"/>
      <c r="E1335" s="1"/>
      <c r="F1335" s="1003"/>
      <c r="G1335" s="1001"/>
      <c r="H1335" s="1003"/>
      <c r="I1335" s="1003"/>
      <c r="J1335" s="1003"/>
      <c r="K1335" s="1003"/>
      <c r="L1335" s="1003"/>
      <c r="M1335" s="1003"/>
      <c r="N1335" s="1003"/>
      <c r="O1335" s="1"/>
      <c r="P1335" s="1"/>
      <c r="Q1335" s="1"/>
      <c r="R1335" s="1"/>
      <c r="S1335" s="1"/>
      <c r="T1335" s="1"/>
      <c r="U1335" s="1"/>
      <c r="V1335" s="1"/>
      <c r="W1335" s="1"/>
      <c r="X1335" s="1"/>
      <c r="Y1335" s="1"/>
      <c r="Z1335" s="1"/>
    </row>
    <row r="1336" spans="1:26" ht="15.75" customHeight="1">
      <c r="A1336" s="1"/>
      <c r="B1336" s="1"/>
      <c r="C1336" s="1"/>
      <c r="D1336" s="1"/>
      <c r="E1336" s="1"/>
      <c r="F1336" s="1003"/>
      <c r="G1336" s="1001"/>
      <c r="H1336" s="1003"/>
      <c r="I1336" s="1003"/>
      <c r="J1336" s="1003"/>
      <c r="K1336" s="1003"/>
      <c r="L1336" s="1003"/>
      <c r="M1336" s="1003"/>
      <c r="N1336" s="1003"/>
      <c r="O1336" s="1"/>
      <c r="P1336" s="1"/>
      <c r="Q1336" s="1"/>
      <c r="R1336" s="1"/>
      <c r="S1336" s="1"/>
      <c r="T1336" s="1"/>
      <c r="U1336" s="1"/>
      <c r="V1336" s="1"/>
      <c r="W1336" s="1"/>
      <c r="X1336" s="1"/>
      <c r="Y1336" s="1"/>
      <c r="Z1336" s="1"/>
    </row>
    <row r="1337" spans="1:26" ht="15.75" customHeight="1">
      <c r="A1337" s="1"/>
      <c r="B1337" s="1"/>
      <c r="C1337" s="1"/>
      <c r="D1337" s="1"/>
      <c r="E1337" s="1"/>
      <c r="F1337" s="1003"/>
      <c r="G1337" s="1001"/>
      <c r="H1337" s="1003"/>
      <c r="I1337" s="1003"/>
      <c r="J1337" s="1003"/>
      <c r="K1337" s="1003"/>
      <c r="L1337" s="1003"/>
      <c r="M1337" s="1003"/>
      <c r="N1337" s="1003"/>
      <c r="O1337" s="1"/>
      <c r="P1337" s="1"/>
      <c r="Q1337" s="1"/>
      <c r="R1337" s="1"/>
      <c r="S1337" s="1"/>
      <c r="T1337" s="1"/>
      <c r="U1337" s="1"/>
      <c r="V1337" s="1"/>
      <c r="W1337" s="1"/>
      <c r="X1337" s="1"/>
      <c r="Y1337" s="1"/>
      <c r="Z1337" s="1"/>
    </row>
    <row r="1338" spans="1:26" ht="15.75" customHeight="1">
      <c r="A1338" s="1"/>
      <c r="B1338" s="1"/>
      <c r="C1338" s="1"/>
      <c r="D1338" s="1"/>
      <c r="E1338" s="1"/>
      <c r="F1338" s="1003"/>
      <c r="G1338" s="1001"/>
      <c r="H1338" s="1003"/>
      <c r="I1338" s="1003"/>
      <c r="J1338" s="1003"/>
      <c r="K1338" s="1003"/>
      <c r="L1338" s="1003"/>
      <c r="M1338" s="1003"/>
      <c r="N1338" s="1003"/>
      <c r="O1338" s="1"/>
      <c r="P1338" s="1"/>
      <c r="Q1338" s="1"/>
      <c r="R1338" s="1"/>
      <c r="S1338" s="1"/>
      <c r="T1338" s="1"/>
      <c r="U1338" s="1"/>
      <c r="V1338" s="1"/>
      <c r="W1338" s="1"/>
      <c r="X1338" s="1"/>
      <c r="Y1338" s="1"/>
      <c r="Z1338" s="1"/>
    </row>
    <row r="1339" spans="1:26" ht="15.75" customHeight="1">
      <c r="A1339" s="1"/>
      <c r="B1339" s="1"/>
      <c r="C1339" s="1"/>
      <c r="D1339" s="1"/>
      <c r="E1339" s="1"/>
      <c r="F1339" s="1003"/>
      <c r="G1339" s="1001"/>
      <c r="H1339" s="1003"/>
      <c r="I1339" s="1003"/>
      <c r="J1339" s="1003"/>
      <c r="K1339" s="1003"/>
      <c r="L1339" s="1003"/>
      <c r="M1339" s="1003"/>
      <c r="N1339" s="1003"/>
      <c r="O1339" s="1"/>
      <c r="P1339" s="1"/>
      <c r="Q1339" s="1"/>
      <c r="R1339" s="1"/>
      <c r="S1339" s="1"/>
      <c r="T1339" s="1"/>
      <c r="U1339" s="1"/>
      <c r="V1339" s="1"/>
      <c r="W1339" s="1"/>
      <c r="X1339" s="1"/>
      <c r="Y1339" s="1"/>
      <c r="Z1339" s="1"/>
    </row>
    <row r="1340" spans="1:26" ht="15.75" customHeight="1">
      <c r="A1340" s="1"/>
      <c r="B1340" s="1"/>
      <c r="C1340" s="1"/>
      <c r="D1340" s="1"/>
      <c r="E1340" s="1"/>
      <c r="F1340" s="1003"/>
      <c r="G1340" s="1001"/>
      <c r="H1340" s="1003"/>
      <c r="I1340" s="1003"/>
      <c r="J1340" s="1003"/>
      <c r="K1340" s="1003"/>
      <c r="L1340" s="1003"/>
      <c r="M1340" s="1003"/>
      <c r="N1340" s="1003"/>
      <c r="O1340" s="1"/>
      <c r="P1340" s="1"/>
      <c r="Q1340" s="1"/>
      <c r="R1340" s="1"/>
      <c r="S1340" s="1"/>
      <c r="T1340" s="1"/>
      <c r="U1340" s="1"/>
      <c r="V1340" s="1"/>
      <c r="W1340" s="1"/>
      <c r="X1340" s="1"/>
      <c r="Y1340" s="1"/>
      <c r="Z1340" s="1"/>
    </row>
    <row r="1341" spans="1:26" ht="15.75" customHeight="1">
      <c r="A1341" s="1"/>
      <c r="B1341" s="1"/>
      <c r="C1341" s="1"/>
      <c r="D1341" s="1"/>
      <c r="E1341" s="1"/>
      <c r="F1341" s="1003"/>
      <c r="G1341" s="1001"/>
      <c r="H1341" s="1003"/>
      <c r="I1341" s="1003"/>
      <c r="J1341" s="1003"/>
      <c r="K1341" s="1003"/>
      <c r="L1341" s="1003"/>
      <c r="M1341" s="1003"/>
      <c r="N1341" s="1003"/>
      <c r="O1341" s="1"/>
      <c r="P1341" s="1"/>
      <c r="Q1341" s="1"/>
      <c r="R1341" s="1"/>
      <c r="S1341" s="1"/>
      <c r="T1341" s="1"/>
      <c r="U1341" s="1"/>
      <c r="V1341" s="1"/>
      <c r="W1341" s="1"/>
      <c r="X1341" s="1"/>
      <c r="Y1341" s="1"/>
      <c r="Z1341" s="1"/>
    </row>
    <row r="1342" spans="1:26" ht="15.75" customHeight="1">
      <c r="A1342" s="1"/>
      <c r="B1342" s="1"/>
      <c r="C1342" s="1"/>
      <c r="D1342" s="1"/>
      <c r="E1342" s="1"/>
      <c r="F1342" s="1003"/>
      <c r="G1342" s="1001"/>
      <c r="H1342" s="1003"/>
      <c r="I1342" s="1003"/>
      <c r="J1342" s="1003"/>
      <c r="K1342" s="1003"/>
      <c r="L1342" s="1003"/>
      <c r="M1342" s="1003"/>
      <c r="N1342" s="1003"/>
      <c r="O1342" s="1"/>
      <c r="P1342" s="1"/>
      <c r="Q1342" s="1"/>
      <c r="R1342" s="1"/>
      <c r="S1342" s="1"/>
      <c r="T1342" s="1"/>
      <c r="U1342" s="1"/>
      <c r="V1342" s="1"/>
      <c r="W1342" s="1"/>
      <c r="X1342" s="1"/>
      <c r="Y1342" s="1"/>
      <c r="Z1342" s="1"/>
    </row>
    <row r="1343" spans="1:26" ht="15.75" customHeight="1">
      <c r="A1343" s="1"/>
      <c r="B1343" s="1"/>
      <c r="C1343" s="1"/>
      <c r="D1343" s="1"/>
      <c r="E1343" s="1"/>
      <c r="F1343" s="1003"/>
      <c r="G1343" s="1001"/>
      <c r="H1343" s="1003"/>
      <c r="I1343" s="1003"/>
      <c r="J1343" s="1003"/>
      <c r="K1343" s="1003"/>
      <c r="L1343" s="1003"/>
      <c r="M1343" s="1003"/>
      <c r="N1343" s="1003"/>
      <c r="O1343" s="1"/>
      <c r="P1343" s="1"/>
      <c r="Q1343" s="1"/>
      <c r="R1343" s="1"/>
      <c r="S1343" s="1"/>
      <c r="T1343" s="1"/>
      <c r="U1343" s="1"/>
      <c r="V1343" s="1"/>
      <c r="W1343" s="1"/>
      <c r="X1343" s="1"/>
      <c r="Y1343" s="1"/>
      <c r="Z1343" s="1"/>
    </row>
    <row r="1344" spans="1:26" ht="15.75" customHeight="1">
      <c r="A1344" s="1"/>
      <c r="B1344" s="1"/>
      <c r="C1344" s="1"/>
      <c r="D1344" s="1"/>
      <c r="E1344" s="1"/>
      <c r="F1344" s="1003"/>
      <c r="G1344" s="1001"/>
      <c r="H1344" s="1003"/>
      <c r="I1344" s="1003"/>
      <c r="J1344" s="1003"/>
      <c r="K1344" s="1003"/>
      <c r="L1344" s="1003"/>
      <c r="M1344" s="1003"/>
      <c r="N1344" s="1003"/>
      <c r="O1344" s="1"/>
      <c r="P1344" s="1"/>
      <c r="Q1344" s="1"/>
      <c r="R1344" s="1"/>
      <c r="S1344" s="1"/>
      <c r="T1344" s="1"/>
      <c r="U1344" s="1"/>
      <c r="V1344" s="1"/>
      <c r="W1344" s="1"/>
      <c r="X1344" s="1"/>
      <c r="Y1344" s="1"/>
      <c r="Z1344" s="1"/>
    </row>
    <row r="1345" spans="1:26" ht="15.75" customHeight="1">
      <c r="A1345" s="1"/>
      <c r="B1345" s="1"/>
      <c r="C1345" s="1"/>
      <c r="D1345" s="1"/>
      <c r="E1345" s="1"/>
      <c r="F1345" s="1003"/>
      <c r="G1345" s="1001"/>
      <c r="H1345" s="1003"/>
      <c r="I1345" s="1003"/>
      <c r="J1345" s="1003"/>
      <c r="K1345" s="1003"/>
      <c r="L1345" s="1003"/>
      <c r="M1345" s="1003"/>
      <c r="N1345" s="1003"/>
      <c r="O1345" s="1"/>
      <c r="P1345" s="1"/>
      <c r="Q1345" s="1"/>
      <c r="R1345" s="1"/>
      <c r="S1345" s="1"/>
      <c r="T1345" s="1"/>
      <c r="U1345" s="1"/>
      <c r="V1345" s="1"/>
      <c r="W1345" s="1"/>
      <c r="X1345" s="1"/>
      <c r="Y1345" s="1"/>
      <c r="Z1345" s="1"/>
    </row>
    <row r="1346" spans="1:26" ht="15.75" customHeight="1">
      <c r="A1346" s="1"/>
      <c r="B1346" s="1"/>
      <c r="C1346" s="1"/>
      <c r="D1346" s="1"/>
      <c r="E1346" s="1"/>
      <c r="F1346" s="1003"/>
      <c r="G1346" s="1001"/>
      <c r="H1346" s="1003"/>
      <c r="I1346" s="1003"/>
      <c r="J1346" s="1003"/>
      <c r="K1346" s="1003"/>
      <c r="L1346" s="1003"/>
      <c r="M1346" s="1003"/>
      <c r="N1346" s="1003"/>
      <c r="O1346" s="1"/>
      <c r="P1346" s="1"/>
      <c r="Q1346" s="1"/>
      <c r="R1346" s="1"/>
      <c r="S1346" s="1"/>
      <c r="T1346" s="1"/>
      <c r="U1346" s="1"/>
      <c r="V1346" s="1"/>
      <c r="W1346" s="1"/>
      <c r="X1346" s="1"/>
      <c r="Y1346" s="1"/>
      <c r="Z1346" s="1"/>
    </row>
    <row r="1347" spans="1:26" ht="15.75" customHeight="1">
      <c r="A1347" s="1"/>
      <c r="B1347" s="1"/>
      <c r="C1347" s="1"/>
      <c r="D1347" s="1"/>
      <c r="E1347" s="1"/>
      <c r="F1347" s="1003"/>
      <c r="G1347" s="1001"/>
      <c r="H1347" s="1003"/>
      <c r="I1347" s="1003"/>
      <c r="J1347" s="1003"/>
      <c r="K1347" s="1003"/>
      <c r="L1347" s="1003"/>
      <c r="M1347" s="1003"/>
      <c r="N1347" s="1003"/>
      <c r="O1347" s="1"/>
      <c r="P1347" s="1"/>
      <c r="Q1347" s="1"/>
      <c r="R1347" s="1"/>
      <c r="S1347" s="1"/>
      <c r="T1347" s="1"/>
      <c r="U1347" s="1"/>
      <c r="V1347" s="1"/>
      <c r="W1347" s="1"/>
      <c r="X1347" s="1"/>
      <c r="Y1347" s="1"/>
      <c r="Z1347" s="1"/>
    </row>
    <row r="1348" spans="1:26" ht="15.75" customHeight="1">
      <c r="A1348" s="1"/>
      <c r="B1348" s="1"/>
      <c r="C1348" s="1"/>
      <c r="D1348" s="1"/>
      <c r="E1348" s="1"/>
      <c r="F1348" s="1003"/>
      <c r="G1348" s="1001"/>
      <c r="H1348" s="1003"/>
      <c r="I1348" s="1003"/>
      <c r="J1348" s="1003"/>
      <c r="K1348" s="1003"/>
      <c r="L1348" s="1003"/>
      <c r="M1348" s="1003"/>
      <c r="N1348" s="1003"/>
      <c r="O1348" s="1"/>
      <c r="P1348" s="1"/>
      <c r="Q1348" s="1"/>
      <c r="R1348" s="1"/>
      <c r="S1348" s="1"/>
      <c r="T1348" s="1"/>
      <c r="U1348" s="1"/>
      <c r="V1348" s="1"/>
      <c r="W1348" s="1"/>
      <c r="X1348" s="1"/>
      <c r="Y1348" s="1"/>
      <c r="Z1348" s="1"/>
    </row>
    <row r="1349" spans="1:26" ht="15.75" customHeight="1">
      <c r="A1349" s="1"/>
      <c r="B1349" s="1"/>
      <c r="C1349" s="1"/>
      <c r="D1349" s="1"/>
      <c r="E1349" s="1"/>
      <c r="F1349" s="1003"/>
      <c r="G1349" s="1001"/>
      <c r="H1349" s="1003"/>
      <c r="I1349" s="1003"/>
      <c r="J1349" s="1003"/>
      <c r="K1349" s="1003"/>
      <c r="L1349" s="1003"/>
      <c r="M1349" s="1003"/>
      <c r="N1349" s="1003"/>
      <c r="O1349" s="1"/>
      <c r="P1349" s="1"/>
      <c r="Q1349" s="1"/>
      <c r="R1349" s="1"/>
      <c r="S1349" s="1"/>
      <c r="T1349" s="1"/>
      <c r="U1349" s="1"/>
      <c r="V1349" s="1"/>
      <c r="W1349" s="1"/>
      <c r="X1349" s="1"/>
      <c r="Y1349" s="1"/>
      <c r="Z1349" s="1"/>
    </row>
    <row r="1350" spans="1:26" ht="15.75" customHeight="1">
      <c r="A1350" s="1"/>
      <c r="B1350" s="1"/>
      <c r="C1350" s="1"/>
      <c r="D1350" s="1"/>
      <c r="E1350" s="1"/>
      <c r="F1350" s="1003"/>
      <c r="G1350" s="1001"/>
      <c r="H1350" s="1003"/>
      <c r="I1350" s="1003"/>
      <c r="J1350" s="1003"/>
      <c r="K1350" s="1003"/>
      <c r="L1350" s="1003"/>
      <c r="M1350" s="1003"/>
      <c r="N1350" s="1003"/>
      <c r="O1350" s="1"/>
      <c r="P1350" s="1"/>
      <c r="Q1350" s="1"/>
      <c r="R1350" s="1"/>
      <c r="S1350" s="1"/>
      <c r="T1350" s="1"/>
      <c r="U1350" s="1"/>
      <c r="V1350" s="1"/>
      <c r="W1350" s="1"/>
      <c r="X1350" s="1"/>
      <c r="Y1350" s="1"/>
      <c r="Z1350" s="1"/>
    </row>
    <row r="1351" spans="1:26" ht="15.75" customHeight="1">
      <c r="A1351" s="1"/>
      <c r="B1351" s="1"/>
      <c r="C1351" s="1"/>
      <c r="D1351" s="1"/>
      <c r="E1351" s="1"/>
      <c r="F1351" s="1003"/>
      <c r="G1351" s="1001"/>
      <c r="H1351" s="1003"/>
      <c r="I1351" s="1003"/>
      <c r="J1351" s="1003"/>
      <c r="K1351" s="1003"/>
      <c r="L1351" s="1003"/>
      <c r="M1351" s="1003"/>
      <c r="N1351" s="1003"/>
      <c r="O1351" s="1"/>
      <c r="P1351" s="1"/>
      <c r="Q1351" s="1"/>
      <c r="R1351" s="1"/>
      <c r="S1351" s="1"/>
      <c r="T1351" s="1"/>
      <c r="U1351" s="1"/>
      <c r="V1351" s="1"/>
      <c r="W1351" s="1"/>
      <c r="X1351" s="1"/>
      <c r="Y1351" s="1"/>
      <c r="Z1351" s="1"/>
    </row>
    <row r="1352" spans="1:26" ht="15.75" customHeight="1">
      <c r="A1352" s="1"/>
      <c r="B1352" s="1"/>
      <c r="C1352" s="1"/>
      <c r="D1352" s="1"/>
      <c r="E1352" s="1"/>
      <c r="F1352" s="1003"/>
      <c r="G1352" s="1001"/>
      <c r="H1352" s="1003"/>
      <c r="I1352" s="1003"/>
      <c r="J1352" s="1003"/>
      <c r="K1352" s="1003"/>
      <c r="L1352" s="1003"/>
      <c r="M1352" s="1003"/>
      <c r="N1352" s="1003"/>
      <c r="O1352" s="1"/>
      <c r="P1352" s="1"/>
      <c r="Q1352" s="1"/>
      <c r="R1352" s="1"/>
      <c r="S1352" s="1"/>
      <c r="T1352" s="1"/>
      <c r="U1352" s="1"/>
      <c r="V1352" s="1"/>
      <c r="W1352" s="1"/>
      <c r="X1352" s="1"/>
      <c r="Y1352" s="1"/>
      <c r="Z1352" s="1"/>
    </row>
    <row r="1353" spans="1:26" ht="15.75" customHeight="1">
      <c r="A1353" s="1"/>
      <c r="B1353" s="1"/>
      <c r="C1353" s="1"/>
      <c r="D1353" s="1"/>
      <c r="E1353" s="1"/>
      <c r="F1353" s="1003"/>
      <c r="G1353" s="1001"/>
      <c r="H1353" s="1003"/>
      <c r="I1353" s="1003"/>
      <c r="J1353" s="1003"/>
      <c r="K1353" s="1003"/>
      <c r="L1353" s="1003"/>
      <c r="M1353" s="1003"/>
      <c r="N1353" s="1003"/>
      <c r="O1353" s="1"/>
      <c r="P1353" s="1"/>
      <c r="Q1353" s="1"/>
      <c r="R1353" s="1"/>
      <c r="S1353" s="1"/>
      <c r="T1353" s="1"/>
      <c r="U1353" s="1"/>
      <c r="V1353" s="1"/>
      <c r="W1353" s="1"/>
      <c r="X1353" s="1"/>
      <c r="Y1353" s="1"/>
      <c r="Z1353" s="1"/>
    </row>
    <row r="1354" spans="1:26" ht="15.75" customHeight="1">
      <c r="A1354" s="1"/>
      <c r="B1354" s="1"/>
      <c r="C1354" s="1"/>
      <c r="D1354" s="1"/>
      <c r="E1354" s="1"/>
      <c r="F1354" s="1003"/>
      <c r="G1354" s="1001"/>
      <c r="H1354" s="1003"/>
      <c r="I1354" s="1003"/>
      <c r="J1354" s="1003"/>
      <c r="K1354" s="1003"/>
      <c r="L1354" s="1003"/>
      <c r="M1354" s="1003"/>
      <c r="N1354" s="1003"/>
      <c r="O1354" s="1"/>
      <c r="P1354" s="1"/>
      <c r="Q1354" s="1"/>
      <c r="R1354" s="1"/>
      <c r="S1354" s="1"/>
      <c r="T1354" s="1"/>
      <c r="U1354" s="1"/>
      <c r="V1354" s="1"/>
      <c r="W1354" s="1"/>
      <c r="X1354" s="1"/>
      <c r="Y1354" s="1"/>
      <c r="Z1354" s="1"/>
    </row>
    <row r="1355" spans="1:26" ht="15.75" customHeight="1">
      <c r="A1355" s="1"/>
      <c r="B1355" s="1"/>
      <c r="C1355" s="1"/>
      <c r="D1355" s="1"/>
      <c r="E1355" s="1"/>
      <c r="F1355" s="1003"/>
      <c r="G1355" s="1001"/>
      <c r="H1355" s="1003"/>
      <c r="I1355" s="1003"/>
      <c r="J1355" s="1003"/>
      <c r="K1355" s="1003"/>
      <c r="L1355" s="1003"/>
      <c r="M1355" s="1003"/>
      <c r="N1355" s="1003"/>
      <c r="O1355" s="1"/>
      <c r="P1355" s="1"/>
      <c r="Q1355" s="1"/>
      <c r="R1355" s="1"/>
      <c r="S1355" s="1"/>
      <c r="T1355" s="1"/>
      <c r="U1355" s="1"/>
      <c r="V1355" s="1"/>
      <c r="W1355" s="1"/>
      <c r="X1355" s="1"/>
      <c r="Y1355" s="1"/>
      <c r="Z1355" s="1"/>
    </row>
    <row r="1356" spans="1:26" ht="15.75" customHeight="1">
      <c r="A1356" s="1"/>
      <c r="B1356" s="1"/>
      <c r="C1356" s="1"/>
      <c r="D1356" s="1"/>
      <c r="E1356" s="1"/>
      <c r="F1356" s="1003"/>
      <c r="G1356" s="1001"/>
      <c r="H1356" s="1003"/>
      <c r="I1356" s="1003"/>
      <c r="J1356" s="1003"/>
      <c r="K1356" s="1003"/>
      <c r="L1356" s="1003"/>
      <c r="M1356" s="1003"/>
      <c r="N1356" s="1003"/>
      <c r="O1356" s="1"/>
      <c r="P1356" s="1"/>
      <c r="Q1356" s="1"/>
      <c r="R1356" s="1"/>
      <c r="S1356" s="1"/>
      <c r="T1356" s="1"/>
      <c r="U1356" s="1"/>
      <c r="V1356" s="1"/>
      <c r="W1356" s="1"/>
      <c r="X1356" s="1"/>
      <c r="Y1356" s="1"/>
      <c r="Z1356" s="1"/>
    </row>
    <row r="1357" spans="1:26" ht="15.75" customHeight="1">
      <c r="A1357" s="1"/>
      <c r="B1357" s="1"/>
      <c r="C1357" s="1"/>
      <c r="D1357" s="1"/>
      <c r="E1357" s="1"/>
      <c r="F1357" s="1003"/>
      <c r="G1357" s="1001"/>
      <c r="H1357" s="1003"/>
      <c r="I1357" s="1003"/>
      <c r="J1357" s="1003"/>
      <c r="K1357" s="1003"/>
      <c r="L1357" s="1003"/>
      <c r="M1357" s="1003"/>
      <c r="N1357" s="1003"/>
      <c r="O1357" s="1"/>
      <c r="P1357" s="1"/>
      <c r="Q1357" s="1"/>
      <c r="R1357" s="1"/>
      <c r="S1357" s="1"/>
      <c r="T1357" s="1"/>
      <c r="U1357" s="1"/>
      <c r="V1357" s="1"/>
      <c r="W1357" s="1"/>
      <c r="X1357" s="1"/>
      <c r="Y1357" s="1"/>
      <c r="Z1357" s="1"/>
    </row>
    <row r="1358" spans="1:26" ht="15.75" customHeight="1">
      <c r="A1358" s="1"/>
      <c r="B1358" s="1"/>
      <c r="C1358" s="1"/>
      <c r="D1358" s="1"/>
      <c r="E1358" s="1"/>
      <c r="F1358" s="1003"/>
      <c r="G1358" s="1001"/>
      <c r="H1358" s="1003"/>
      <c r="I1358" s="1003"/>
      <c r="J1358" s="1003"/>
      <c r="K1358" s="1003"/>
      <c r="L1358" s="1003"/>
      <c r="M1358" s="1003"/>
      <c r="N1358" s="1003"/>
      <c r="O1358" s="1"/>
      <c r="P1358" s="1"/>
      <c r="Q1358" s="1"/>
      <c r="R1358" s="1"/>
      <c r="S1358" s="1"/>
      <c r="T1358" s="1"/>
      <c r="U1358" s="1"/>
      <c r="V1358" s="1"/>
      <c r="W1358" s="1"/>
      <c r="X1358" s="1"/>
      <c r="Y1358" s="1"/>
      <c r="Z1358" s="1"/>
    </row>
    <row r="1359" spans="1:26" ht="15.75" customHeight="1">
      <c r="A1359" s="1"/>
      <c r="B1359" s="1"/>
      <c r="C1359" s="1"/>
      <c r="D1359" s="1"/>
      <c r="E1359" s="1"/>
      <c r="F1359" s="1003"/>
      <c r="G1359" s="1001"/>
      <c r="H1359" s="1003"/>
      <c r="I1359" s="1003"/>
      <c r="J1359" s="1003"/>
      <c r="K1359" s="1003"/>
      <c r="L1359" s="1003"/>
      <c r="M1359" s="1003"/>
      <c r="N1359" s="1003"/>
      <c r="O1359" s="1"/>
      <c r="P1359" s="1"/>
      <c r="Q1359" s="1"/>
      <c r="R1359" s="1"/>
      <c r="S1359" s="1"/>
      <c r="T1359" s="1"/>
      <c r="U1359" s="1"/>
      <c r="V1359" s="1"/>
      <c r="W1359" s="1"/>
      <c r="X1359" s="1"/>
      <c r="Y1359" s="1"/>
      <c r="Z1359" s="1"/>
    </row>
    <row r="1360" spans="1:26" ht="15.75" customHeight="1">
      <c r="A1360" s="1"/>
      <c r="B1360" s="1"/>
      <c r="C1360" s="1"/>
      <c r="D1360" s="1"/>
      <c r="E1360" s="1"/>
      <c r="F1360" s="1003"/>
      <c r="G1360" s="1001"/>
      <c r="H1360" s="1003"/>
      <c r="I1360" s="1003"/>
      <c r="J1360" s="1003"/>
      <c r="K1360" s="1003"/>
      <c r="L1360" s="1003"/>
      <c r="M1360" s="1003"/>
      <c r="N1360" s="1003"/>
      <c r="O1360" s="1"/>
      <c r="P1360" s="1"/>
      <c r="Q1360" s="1"/>
      <c r="R1360" s="1"/>
      <c r="S1360" s="1"/>
      <c r="T1360" s="1"/>
      <c r="U1360" s="1"/>
      <c r="V1360" s="1"/>
      <c r="W1360" s="1"/>
      <c r="X1360" s="1"/>
      <c r="Y1360" s="1"/>
      <c r="Z1360" s="1"/>
    </row>
    <row r="1361" spans="1:26" ht="15.75" customHeight="1">
      <c r="A1361" s="1"/>
      <c r="B1361" s="1"/>
      <c r="C1361" s="1"/>
      <c r="D1361" s="1"/>
      <c r="E1361" s="1"/>
      <c r="F1361" s="1003"/>
      <c r="G1361" s="1001"/>
      <c r="H1361" s="1003"/>
      <c r="I1361" s="1003"/>
      <c r="J1361" s="1003"/>
      <c r="K1361" s="1003"/>
      <c r="L1361" s="1003"/>
      <c r="M1361" s="1003"/>
      <c r="N1361" s="1003"/>
      <c r="O1361" s="1"/>
      <c r="P1361" s="1"/>
      <c r="Q1361" s="1"/>
      <c r="R1361" s="1"/>
      <c r="S1361" s="1"/>
      <c r="T1361" s="1"/>
      <c r="U1361" s="1"/>
      <c r="V1361" s="1"/>
      <c r="W1361" s="1"/>
      <c r="X1361" s="1"/>
      <c r="Y1361" s="1"/>
      <c r="Z1361" s="1"/>
    </row>
    <row r="1362" spans="1:26" ht="15.75" customHeight="1">
      <c r="A1362" s="1"/>
      <c r="B1362" s="1"/>
      <c r="C1362" s="1"/>
      <c r="D1362" s="1"/>
      <c r="E1362" s="1"/>
      <c r="F1362" s="1003"/>
      <c r="G1362" s="1001"/>
      <c r="H1362" s="1003"/>
      <c r="I1362" s="1003"/>
      <c r="J1362" s="1003"/>
      <c r="K1362" s="1003"/>
      <c r="L1362" s="1003"/>
      <c r="M1362" s="1003"/>
      <c r="N1362" s="1003"/>
      <c r="O1362" s="1"/>
      <c r="P1362" s="1"/>
      <c r="Q1362" s="1"/>
      <c r="R1362" s="1"/>
      <c r="S1362" s="1"/>
      <c r="T1362" s="1"/>
      <c r="U1362" s="1"/>
      <c r="V1362" s="1"/>
      <c r="W1362" s="1"/>
      <c r="X1362" s="1"/>
      <c r="Y1362" s="1"/>
      <c r="Z1362" s="1"/>
    </row>
    <row r="1363" spans="1:26" ht="15.75" customHeight="1">
      <c r="A1363" s="1"/>
      <c r="B1363" s="1"/>
      <c r="C1363" s="1"/>
      <c r="D1363" s="1"/>
      <c r="E1363" s="1"/>
      <c r="F1363" s="1003"/>
      <c r="G1363" s="1001"/>
      <c r="H1363" s="1003"/>
      <c r="I1363" s="1003"/>
      <c r="J1363" s="1003"/>
      <c r="K1363" s="1003"/>
      <c r="L1363" s="1003"/>
      <c r="M1363" s="1003"/>
      <c r="N1363" s="1003"/>
      <c r="O1363" s="1"/>
      <c r="P1363" s="1"/>
      <c r="Q1363" s="1"/>
      <c r="R1363" s="1"/>
      <c r="S1363" s="1"/>
      <c r="T1363" s="1"/>
      <c r="U1363" s="1"/>
      <c r="V1363" s="1"/>
      <c r="W1363" s="1"/>
      <c r="X1363" s="1"/>
      <c r="Y1363" s="1"/>
      <c r="Z1363" s="1"/>
    </row>
    <row r="1364" spans="1:26" ht="15.75" customHeight="1">
      <c r="A1364" s="1"/>
      <c r="B1364" s="1"/>
      <c r="C1364" s="1"/>
      <c r="D1364" s="1"/>
      <c r="E1364" s="1"/>
      <c r="F1364" s="1003"/>
      <c r="G1364" s="1001"/>
      <c r="H1364" s="1003"/>
      <c r="I1364" s="1003"/>
      <c r="J1364" s="1003"/>
      <c r="K1364" s="1003"/>
      <c r="L1364" s="1003"/>
      <c r="M1364" s="1003"/>
      <c r="N1364" s="1003"/>
      <c r="O1364" s="1"/>
      <c r="P1364" s="1"/>
      <c r="Q1364" s="1"/>
      <c r="R1364" s="1"/>
      <c r="S1364" s="1"/>
      <c r="T1364" s="1"/>
      <c r="U1364" s="1"/>
      <c r="V1364" s="1"/>
      <c r="W1364" s="1"/>
      <c r="X1364" s="1"/>
      <c r="Y1364" s="1"/>
      <c r="Z1364" s="1"/>
    </row>
    <row r="1365" spans="1:26" ht="15.75" customHeight="1">
      <c r="A1365" s="1"/>
      <c r="B1365" s="1"/>
      <c r="C1365" s="1"/>
      <c r="D1365" s="1"/>
      <c r="E1365" s="1"/>
      <c r="F1365" s="1003"/>
      <c r="G1365" s="1001"/>
      <c r="H1365" s="1003"/>
      <c r="I1365" s="1003"/>
      <c r="J1365" s="1003"/>
      <c r="K1365" s="1003"/>
      <c r="L1365" s="1003"/>
      <c r="M1365" s="1003"/>
      <c r="N1365" s="1003"/>
      <c r="O1365" s="1"/>
      <c r="P1365" s="1"/>
      <c r="Q1365" s="1"/>
      <c r="R1365" s="1"/>
      <c r="S1365" s="1"/>
      <c r="T1365" s="1"/>
      <c r="U1365" s="1"/>
      <c r="V1365" s="1"/>
      <c r="W1365" s="1"/>
      <c r="X1365" s="1"/>
      <c r="Y1365" s="1"/>
      <c r="Z1365" s="1"/>
    </row>
    <row r="1366" spans="1:26" ht="15.75" customHeight="1">
      <c r="A1366" s="1"/>
      <c r="B1366" s="1"/>
      <c r="C1366" s="1"/>
      <c r="D1366" s="1"/>
      <c r="E1366" s="1"/>
      <c r="F1366" s="1003"/>
      <c r="G1366" s="1001"/>
      <c r="H1366" s="1003"/>
      <c r="I1366" s="1003"/>
      <c r="J1366" s="1003"/>
      <c r="K1366" s="1003"/>
      <c r="L1366" s="1003"/>
      <c r="M1366" s="1003"/>
      <c r="N1366" s="1003"/>
      <c r="O1366" s="1"/>
      <c r="P1366" s="1"/>
      <c r="Q1366" s="1"/>
      <c r="R1366" s="1"/>
      <c r="S1366" s="1"/>
      <c r="T1366" s="1"/>
      <c r="U1366" s="1"/>
      <c r="V1366" s="1"/>
      <c r="W1366" s="1"/>
      <c r="X1366" s="1"/>
      <c r="Y1366" s="1"/>
      <c r="Z1366" s="1"/>
    </row>
    <row r="1367" spans="1:26" ht="15.75" customHeight="1">
      <c r="A1367" s="1"/>
      <c r="B1367" s="1"/>
      <c r="C1367" s="1"/>
      <c r="D1367" s="1"/>
      <c r="E1367" s="1"/>
      <c r="F1367" s="1003"/>
      <c r="G1367" s="1001"/>
      <c r="H1367" s="1003"/>
      <c r="I1367" s="1003"/>
      <c r="J1367" s="1003"/>
      <c r="K1367" s="1003"/>
      <c r="L1367" s="1003"/>
      <c r="M1367" s="1003"/>
      <c r="N1367" s="1003"/>
      <c r="O1367" s="1"/>
      <c r="P1367" s="1"/>
      <c r="Q1367" s="1"/>
      <c r="R1367" s="1"/>
      <c r="S1367" s="1"/>
      <c r="T1367" s="1"/>
      <c r="U1367" s="1"/>
      <c r="V1367" s="1"/>
      <c r="W1367" s="1"/>
      <c r="X1367" s="1"/>
      <c r="Y1367" s="1"/>
      <c r="Z1367" s="1"/>
    </row>
    <row r="1368" spans="1:26" ht="15.75" customHeight="1">
      <c r="A1368" s="1"/>
      <c r="B1368" s="1"/>
      <c r="C1368" s="1"/>
      <c r="D1368" s="1"/>
      <c r="E1368" s="1"/>
      <c r="F1368" s="1003"/>
      <c r="G1368" s="1001"/>
      <c r="H1368" s="1003"/>
      <c r="I1368" s="1003"/>
      <c r="J1368" s="1003"/>
      <c r="K1368" s="1003"/>
      <c r="L1368" s="1003"/>
      <c r="M1368" s="1003"/>
      <c r="N1368" s="1003"/>
      <c r="O1368" s="1"/>
      <c r="P1368" s="1"/>
      <c r="Q1368" s="1"/>
      <c r="R1368" s="1"/>
      <c r="S1368" s="1"/>
      <c r="T1368" s="1"/>
      <c r="U1368" s="1"/>
      <c r="V1368" s="1"/>
      <c r="W1368" s="1"/>
      <c r="X1368" s="1"/>
      <c r="Y1368" s="1"/>
      <c r="Z1368" s="1"/>
    </row>
    <row r="1369" spans="1:26" ht="15.75" customHeight="1">
      <c r="A1369" s="1"/>
      <c r="B1369" s="1"/>
      <c r="C1369" s="1"/>
      <c r="D1369" s="1"/>
      <c r="E1369" s="1"/>
      <c r="F1369" s="1003"/>
      <c r="G1369" s="1001"/>
      <c r="H1369" s="1003"/>
      <c r="I1369" s="1003"/>
      <c r="J1369" s="1003"/>
      <c r="K1369" s="1003"/>
      <c r="L1369" s="1003"/>
      <c r="M1369" s="1003"/>
      <c r="N1369" s="1003"/>
      <c r="O1369" s="1"/>
      <c r="P1369" s="1"/>
      <c r="Q1369" s="1"/>
      <c r="R1369" s="1"/>
      <c r="S1369" s="1"/>
      <c r="T1369" s="1"/>
      <c r="U1369" s="1"/>
      <c r="V1369" s="1"/>
      <c r="W1369" s="1"/>
      <c r="X1369" s="1"/>
      <c r="Y1369" s="1"/>
      <c r="Z1369" s="1"/>
    </row>
    <row r="1370" spans="1:26" ht="15.75" customHeight="1">
      <c r="A1370" s="1"/>
      <c r="B1370" s="1"/>
      <c r="C1370" s="1"/>
      <c r="D1370" s="1"/>
      <c r="E1370" s="1"/>
      <c r="F1370" s="1003"/>
      <c r="G1370" s="1001"/>
      <c r="H1370" s="1003"/>
      <c r="I1370" s="1003"/>
      <c r="J1370" s="1003"/>
      <c r="K1370" s="1003"/>
      <c r="L1370" s="1003"/>
      <c r="M1370" s="1003"/>
      <c r="N1370" s="1003"/>
      <c r="O1370" s="1"/>
      <c r="P1370" s="1"/>
      <c r="Q1370" s="1"/>
      <c r="R1370" s="1"/>
      <c r="S1370" s="1"/>
      <c r="T1370" s="1"/>
      <c r="U1370" s="1"/>
      <c r="V1370" s="1"/>
      <c r="W1370" s="1"/>
      <c r="X1370" s="1"/>
      <c r="Y1370" s="1"/>
      <c r="Z1370" s="1"/>
    </row>
    <row r="1371" spans="1:26" ht="15.75" customHeight="1">
      <c r="A1371" s="1"/>
      <c r="B1371" s="1"/>
      <c r="C1371" s="1"/>
      <c r="D1371" s="1"/>
      <c r="E1371" s="1"/>
      <c r="F1371" s="1003"/>
      <c r="G1371" s="1001"/>
      <c r="H1371" s="1003"/>
      <c r="I1371" s="1003"/>
      <c r="J1371" s="1003"/>
      <c r="K1371" s="1003"/>
      <c r="L1371" s="1003"/>
      <c r="M1371" s="1003"/>
      <c r="N1371" s="1003"/>
      <c r="O1371" s="1"/>
      <c r="P1371" s="1"/>
      <c r="Q1371" s="1"/>
      <c r="R1371" s="1"/>
      <c r="S1371" s="1"/>
      <c r="T1371" s="1"/>
      <c r="U1371" s="1"/>
      <c r="V1371" s="1"/>
      <c r="W1371" s="1"/>
      <c r="X1371" s="1"/>
      <c r="Y1371" s="1"/>
      <c r="Z1371" s="1"/>
    </row>
    <row r="1372" spans="1:26" ht="15.75" customHeight="1">
      <c r="A1372" s="1"/>
      <c r="B1372" s="1"/>
      <c r="C1372" s="1"/>
      <c r="D1372" s="1"/>
      <c r="E1372" s="1"/>
      <c r="F1372" s="1003"/>
      <c r="G1372" s="1001"/>
      <c r="H1372" s="1003"/>
      <c r="I1372" s="1003"/>
      <c r="J1372" s="1003"/>
      <c r="K1372" s="1003"/>
      <c r="L1372" s="1003"/>
      <c r="M1372" s="1003"/>
      <c r="N1372" s="1003"/>
      <c r="O1372" s="1"/>
      <c r="P1372" s="1"/>
      <c r="Q1372" s="1"/>
      <c r="R1372" s="1"/>
      <c r="S1372" s="1"/>
      <c r="T1372" s="1"/>
      <c r="U1372" s="1"/>
      <c r="V1372" s="1"/>
      <c r="W1372" s="1"/>
      <c r="X1372" s="1"/>
      <c r="Y1372" s="1"/>
      <c r="Z1372" s="1"/>
    </row>
    <row r="1373" spans="1:26" ht="15.75" customHeight="1">
      <c r="A1373" s="1"/>
      <c r="B1373" s="1"/>
      <c r="C1373" s="1"/>
      <c r="D1373" s="1"/>
      <c r="E1373" s="1"/>
      <c r="F1373" s="1003"/>
      <c r="G1373" s="1001"/>
      <c r="H1373" s="1003"/>
      <c r="I1373" s="1003"/>
      <c r="J1373" s="1003"/>
      <c r="K1373" s="1003"/>
      <c r="L1373" s="1003"/>
      <c r="M1373" s="1003"/>
      <c r="N1373" s="1003"/>
      <c r="O1373" s="1"/>
      <c r="P1373" s="1"/>
      <c r="Q1373" s="1"/>
      <c r="R1373" s="1"/>
      <c r="S1373" s="1"/>
      <c r="T1373" s="1"/>
      <c r="U1373" s="1"/>
      <c r="V1373" s="1"/>
      <c r="W1373" s="1"/>
      <c r="X1373" s="1"/>
      <c r="Y1373" s="1"/>
      <c r="Z1373" s="1"/>
    </row>
    <row r="1374" spans="1:26" ht="15.75" customHeight="1">
      <c r="A1374" s="1"/>
      <c r="B1374" s="1"/>
      <c r="C1374" s="1"/>
      <c r="D1374" s="1"/>
      <c r="E1374" s="1"/>
      <c r="F1374" s="1003"/>
      <c r="G1374" s="1001"/>
      <c r="H1374" s="1003"/>
      <c r="I1374" s="1003"/>
      <c r="J1374" s="1003"/>
      <c r="K1374" s="1003"/>
      <c r="L1374" s="1003"/>
      <c r="M1374" s="1003"/>
      <c r="N1374" s="1003"/>
      <c r="O1374" s="1"/>
      <c r="P1374" s="1"/>
      <c r="Q1374" s="1"/>
      <c r="R1374" s="1"/>
      <c r="S1374" s="1"/>
      <c r="T1374" s="1"/>
      <c r="U1374" s="1"/>
      <c r="V1374" s="1"/>
      <c r="W1374" s="1"/>
      <c r="X1374" s="1"/>
      <c r="Y1374" s="1"/>
      <c r="Z1374" s="1"/>
    </row>
    <row r="1375" spans="1:26" ht="15.75" customHeight="1">
      <c r="A1375" s="1"/>
      <c r="B1375" s="1"/>
      <c r="C1375" s="1"/>
      <c r="D1375" s="1"/>
      <c r="E1375" s="1"/>
      <c r="F1375" s="1003"/>
      <c r="G1375" s="1001"/>
      <c r="H1375" s="1003"/>
      <c r="I1375" s="1003"/>
      <c r="J1375" s="1003"/>
      <c r="K1375" s="1003"/>
      <c r="L1375" s="1003"/>
      <c r="M1375" s="1003"/>
      <c r="N1375" s="1003"/>
      <c r="O1375" s="1"/>
      <c r="P1375" s="1"/>
      <c r="Q1375" s="1"/>
      <c r="R1375" s="1"/>
      <c r="S1375" s="1"/>
      <c r="T1375" s="1"/>
      <c r="U1375" s="1"/>
      <c r="V1375" s="1"/>
      <c r="W1375" s="1"/>
      <c r="X1375" s="1"/>
      <c r="Y1375" s="1"/>
      <c r="Z1375" s="1"/>
    </row>
    <row r="1376" spans="1:26" ht="15.75" customHeight="1">
      <c r="A1376" s="1"/>
      <c r="B1376" s="1"/>
      <c r="C1376" s="1"/>
      <c r="D1376" s="1"/>
      <c r="E1376" s="1"/>
      <c r="F1376" s="1003"/>
      <c r="G1376" s="1001"/>
      <c r="H1376" s="1003"/>
      <c r="I1376" s="1003"/>
      <c r="J1376" s="1003"/>
      <c r="K1376" s="1003"/>
      <c r="L1376" s="1003"/>
      <c r="M1376" s="1003"/>
      <c r="N1376" s="1003"/>
      <c r="O1376" s="1"/>
      <c r="P1376" s="1"/>
      <c r="Q1376" s="1"/>
      <c r="R1376" s="1"/>
      <c r="S1376" s="1"/>
      <c r="T1376" s="1"/>
      <c r="U1376" s="1"/>
      <c r="V1376" s="1"/>
      <c r="W1376" s="1"/>
      <c r="X1376" s="1"/>
      <c r="Y1376" s="1"/>
      <c r="Z1376" s="1"/>
    </row>
    <row r="1377" spans="1:26" ht="15.75" customHeight="1">
      <c r="A1377" s="1"/>
      <c r="B1377" s="1"/>
      <c r="C1377" s="1"/>
      <c r="D1377" s="1"/>
      <c r="E1377" s="1"/>
      <c r="F1377" s="1003"/>
      <c r="G1377" s="1001"/>
      <c r="H1377" s="1003"/>
      <c r="I1377" s="1003"/>
      <c r="J1377" s="1003"/>
      <c r="K1377" s="1003"/>
      <c r="L1377" s="1003"/>
      <c r="M1377" s="1003"/>
      <c r="N1377" s="1003"/>
      <c r="O1377" s="1"/>
      <c r="P1377" s="1"/>
      <c r="Q1377" s="1"/>
      <c r="R1377" s="1"/>
      <c r="S1377" s="1"/>
      <c r="T1377" s="1"/>
      <c r="U1377" s="1"/>
      <c r="V1377" s="1"/>
      <c r="W1377" s="1"/>
      <c r="X1377" s="1"/>
      <c r="Y1377" s="1"/>
      <c r="Z1377" s="1"/>
    </row>
    <row r="1378" spans="1:26" ht="15.75" customHeight="1">
      <c r="A1378" s="1"/>
      <c r="B1378" s="1"/>
      <c r="C1378" s="1"/>
      <c r="D1378" s="1"/>
      <c r="E1378" s="1"/>
      <c r="F1378" s="1003"/>
      <c r="G1378" s="1001"/>
      <c r="H1378" s="1003"/>
      <c r="I1378" s="1003"/>
      <c r="J1378" s="1003"/>
      <c r="K1378" s="1003"/>
      <c r="L1378" s="1003"/>
      <c r="M1378" s="1003"/>
      <c r="N1378" s="1003"/>
      <c r="O1378" s="1"/>
      <c r="P1378" s="1"/>
      <c r="Q1378" s="1"/>
      <c r="R1378" s="1"/>
      <c r="S1378" s="1"/>
      <c r="T1378" s="1"/>
      <c r="U1378" s="1"/>
      <c r="V1378" s="1"/>
      <c r="W1378" s="1"/>
      <c r="X1378" s="1"/>
      <c r="Y1378" s="1"/>
      <c r="Z1378" s="1"/>
    </row>
    <row r="1379" spans="1:26" ht="15.75" customHeight="1">
      <c r="A1379" s="1"/>
      <c r="B1379" s="1"/>
      <c r="C1379" s="1"/>
      <c r="D1379" s="1"/>
      <c r="E1379" s="1"/>
      <c r="F1379" s="1003"/>
      <c r="G1379" s="1001"/>
      <c r="H1379" s="1003"/>
      <c r="I1379" s="1003"/>
      <c r="J1379" s="1003"/>
      <c r="K1379" s="1003"/>
      <c r="L1379" s="1003"/>
      <c r="M1379" s="1003"/>
      <c r="N1379" s="1003"/>
      <c r="O1379" s="1"/>
      <c r="P1379" s="1"/>
      <c r="Q1379" s="1"/>
      <c r="R1379" s="1"/>
      <c r="S1379" s="1"/>
      <c r="T1379" s="1"/>
      <c r="U1379" s="1"/>
      <c r="V1379" s="1"/>
      <c r="W1379" s="1"/>
      <c r="X1379" s="1"/>
      <c r="Y1379" s="1"/>
      <c r="Z1379" s="1"/>
    </row>
    <row r="1380" spans="1:26" ht="15.75" customHeight="1">
      <c r="A1380" s="1"/>
      <c r="B1380" s="1"/>
      <c r="C1380" s="1"/>
      <c r="D1380" s="1"/>
      <c r="E1380" s="1"/>
      <c r="F1380" s="1003"/>
      <c r="G1380" s="1001"/>
      <c r="H1380" s="1003"/>
      <c r="I1380" s="1003"/>
      <c r="J1380" s="1003"/>
      <c r="K1380" s="1003"/>
      <c r="L1380" s="1003"/>
      <c r="M1380" s="1003"/>
      <c r="N1380" s="1003"/>
      <c r="O1380" s="1"/>
      <c r="P1380" s="1"/>
      <c r="Q1380" s="1"/>
      <c r="R1380" s="1"/>
      <c r="S1380" s="1"/>
      <c r="T1380" s="1"/>
      <c r="U1380" s="1"/>
      <c r="V1380" s="1"/>
      <c r="W1380" s="1"/>
      <c r="X1380" s="1"/>
      <c r="Y1380" s="1"/>
      <c r="Z1380" s="1"/>
    </row>
    <row r="1381" spans="1:26" ht="15.75" customHeight="1">
      <c r="A1381" s="1"/>
      <c r="B1381" s="1"/>
      <c r="C1381" s="1"/>
      <c r="D1381" s="1"/>
      <c r="E1381" s="1"/>
      <c r="F1381" s="1003"/>
      <c r="G1381" s="1001"/>
      <c r="H1381" s="1003"/>
      <c r="I1381" s="1003"/>
      <c r="J1381" s="1003"/>
      <c r="K1381" s="1003"/>
      <c r="L1381" s="1003"/>
      <c r="M1381" s="1003"/>
      <c r="N1381" s="1003"/>
      <c r="O1381" s="1"/>
      <c r="P1381" s="1"/>
      <c r="Q1381" s="1"/>
      <c r="R1381" s="1"/>
      <c r="S1381" s="1"/>
      <c r="T1381" s="1"/>
      <c r="U1381" s="1"/>
      <c r="V1381" s="1"/>
      <c r="W1381" s="1"/>
      <c r="X1381" s="1"/>
      <c r="Y1381" s="1"/>
      <c r="Z1381" s="1"/>
    </row>
    <row r="1382" spans="1:26" ht="15.75" customHeight="1">
      <c r="A1382" s="1"/>
      <c r="B1382" s="1"/>
      <c r="C1382" s="1"/>
      <c r="D1382" s="1"/>
      <c r="E1382" s="1"/>
      <c r="F1382" s="1003"/>
      <c r="G1382" s="1001"/>
      <c r="H1382" s="1003"/>
      <c r="I1382" s="1003"/>
      <c r="J1382" s="1003"/>
      <c r="K1382" s="1003"/>
      <c r="L1382" s="1003"/>
      <c r="M1382" s="1003"/>
      <c r="N1382" s="1003"/>
      <c r="O1382" s="1"/>
      <c r="P1382" s="1"/>
      <c r="Q1382" s="1"/>
      <c r="R1382" s="1"/>
      <c r="S1382" s="1"/>
      <c r="T1382" s="1"/>
      <c r="U1382" s="1"/>
      <c r="V1382" s="1"/>
      <c r="W1382" s="1"/>
      <c r="X1382" s="1"/>
      <c r="Y1382" s="1"/>
      <c r="Z1382" s="1"/>
    </row>
    <row r="1383" spans="1:26" ht="15.75" customHeight="1">
      <c r="A1383" s="1"/>
      <c r="B1383" s="1"/>
      <c r="C1383" s="1"/>
      <c r="D1383" s="1"/>
      <c r="E1383" s="1"/>
      <c r="F1383" s="1003"/>
      <c r="G1383" s="1001"/>
      <c r="H1383" s="1003"/>
      <c r="I1383" s="1003"/>
      <c r="J1383" s="1003"/>
      <c r="K1383" s="1003"/>
      <c r="L1383" s="1003"/>
      <c r="M1383" s="1003"/>
      <c r="N1383" s="1003"/>
      <c r="O1383" s="1"/>
      <c r="P1383" s="1"/>
      <c r="Q1383" s="1"/>
      <c r="R1383" s="1"/>
      <c r="S1383" s="1"/>
      <c r="T1383" s="1"/>
      <c r="U1383" s="1"/>
      <c r="V1383" s="1"/>
      <c r="W1383" s="1"/>
      <c r="X1383" s="1"/>
      <c r="Y1383" s="1"/>
      <c r="Z1383" s="1"/>
    </row>
    <row r="1384" spans="1:26" ht="15.75" customHeight="1">
      <c r="A1384" s="1"/>
      <c r="B1384" s="1"/>
      <c r="C1384" s="1"/>
      <c r="D1384" s="1"/>
      <c r="E1384" s="1"/>
      <c r="F1384" s="1003"/>
      <c r="G1384" s="1001"/>
      <c r="H1384" s="1003"/>
      <c r="I1384" s="1003"/>
      <c r="J1384" s="1003"/>
      <c r="K1384" s="1003"/>
      <c r="L1384" s="1003"/>
      <c r="M1384" s="1003"/>
      <c r="N1384" s="1003"/>
      <c r="O1384" s="1"/>
      <c r="P1384" s="1"/>
      <c r="Q1384" s="1"/>
      <c r="R1384" s="1"/>
      <c r="S1384" s="1"/>
      <c r="T1384" s="1"/>
      <c r="U1384" s="1"/>
      <c r="V1384" s="1"/>
      <c r="W1384" s="1"/>
      <c r="X1384" s="1"/>
      <c r="Y1384" s="1"/>
      <c r="Z1384" s="1"/>
    </row>
    <row r="1385" spans="1:26" ht="15.75" customHeight="1">
      <c r="A1385" s="1"/>
      <c r="B1385" s="1"/>
      <c r="C1385" s="1"/>
      <c r="D1385" s="1"/>
      <c r="E1385" s="1"/>
      <c r="F1385" s="1003"/>
      <c r="G1385" s="1001"/>
      <c r="H1385" s="1003"/>
      <c r="I1385" s="1003"/>
      <c r="J1385" s="1003"/>
      <c r="K1385" s="1003"/>
      <c r="L1385" s="1003"/>
      <c r="M1385" s="1003"/>
      <c r="N1385" s="1003"/>
      <c r="O1385" s="1"/>
      <c r="P1385" s="1"/>
      <c r="Q1385" s="1"/>
      <c r="R1385" s="1"/>
      <c r="S1385" s="1"/>
      <c r="T1385" s="1"/>
      <c r="U1385" s="1"/>
      <c r="V1385" s="1"/>
      <c r="W1385" s="1"/>
      <c r="X1385" s="1"/>
      <c r="Y1385" s="1"/>
      <c r="Z1385" s="1"/>
    </row>
    <row r="1386" spans="1:26" ht="15.75" customHeight="1">
      <c r="A1386" s="1"/>
      <c r="B1386" s="1"/>
      <c r="C1386" s="1"/>
      <c r="D1386" s="1"/>
      <c r="E1386" s="1"/>
      <c r="F1386" s="1003"/>
      <c r="G1386" s="1001"/>
      <c r="H1386" s="1003"/>
      <c r="I1386" s="1003"/>
      <c r="J1386" s="1003"/>
      <c r="K1386" s="1003"/>
      <c r="L1386" s="1003"/>
      <c r="M1386" s="1003"/>
      <c r="N1386" s="1003"/>
      <c r="O1386" s="1"/>
      <c r="P1386" s="1"/>
      <c r="Q1386" s="1"/>
      <c r="R1386" s="1"/>
      <c r="S1386" s="1"/>
      <c r="T1386" s="1"/>
      <c r="U1386" s="1"/>
      <c r="V1386" s="1"/>
      <c r="W1386" s="1"/>
      <c r="X1386" s="1"/>
      <c r="Y1386" s="1"/>
      <c r="Z1386" s="1"/>
    </row>
    <row r="1387" spans="1:26" ht="15.75" customHeight="1">
      <c r="A1387" s="1"/>
      <c r="B1387" s="1"/>
      <c r="C1387" s="1"/>
      <c r="D1387" s="1"/>
      <c r="E1387" s="1"/>
      <c r="F1387" s="1003"/>
      <c r="G1387" s="1001"/>
      <c r="H1387" s="1003"/>
      <c r="I1387" s="1003"/>
      <c r="J1387" s="1003"/>
      <c r="K1387" s="1003"/>
      <c r="L1387" s="1003"/>
      <c r="M1387" s="1003"/>
      <c r="N1387" s="1003"/>
      <c r="O1387" s="1"/>
      <c r="P1387" s="1"/>
      <c r="Q1387" s="1"/>
      <c r="R1387" s="1"/>
      <c r="S1387" s="1"/>
      <c r="T1387" s="1"/>
      <c r="U1387" s="1"/>
      <c r="V1387" s="1"/>
      <c r="W1387" s="1"/>
      <c r="X1387" s="1"/>
      <c r="Y1387" s="1"/>
      <c r="Z1387" s="1"/>
    </row>
    <row r="1388" spans="1:26" ht="15.75" customHeight="1">
      <c r="A1388" s="1"/>
      <c r="B1388" s="1"/>
      <c r="C1388" s="1"/>
      <c r="D1388" s="1"/>
      <c r="E1388" s="1"/>
      <c r="F1388" s="1003"/>
      <c r="G1388" s="1001"/>
      <c r="H1388" s="1003"/>
      <c r="I1388" s="1003"/>
      <c r="J1388" s="1003"/>
      <c r="K1388" s="1003"/>
      <c r="L1388" s="1003"/>
      <c r="M1388" s="1003"/>
      <c r="N1388" s="1003"/>
      <c r="O1388" s="1"/>
      <c r="P1388" s="1"/>
      <c r="Q1388" s="1"/>
      <c r="R1388" s="1"/>
      <c r="S1388" s="1"/>
      <c r="T1388" s="1"/>
      <c r="U1388" s="1"/>
      <c r="V1388" s="1"/>
      <c r="W1388" s="1"/>
      <c r="X1388" s="1"/>
      <c r="Y1388" s="1"/>
      <c r="Z1388" s="1"/>
    </row>
    <row r="1389" spans="1:26" ht="15.75" customHeight="1">
      <c r="A1389" s="1"/>
      <c r="B1389" s="1"/>
      <c r="C1389" s="1"/>
      <c r="D1389" s="1"/>
      <c r="E1389" s="1"/>
      <c r="F1389" s="1003"/>
      <c r="G1389" s="1001"/>
      <c r="H1389" s="1003"/>
      <c r="I1389" s="1003"/>
      <c r="J1389" s="1003"/>
      <c r="K1389" s="1003"/>
      <c r="L1389" s="1003"/>
      <c r="M1389" s="1003"/>
      <c r="N1389" s="1003"/>
      <c r="O1389" s="1"/>
      <c r="P1389" s="1"/>
      <c r="Q1389" s="1"/>
      <c r="R1389" s="1"/>
      <c r="S1389" s="1"/>
      <c r="T1389" s="1"/>
      <c r="U1389" s="1"/>
      <c r="V1389" s="1"/>
      <c r="W1389" s="1"/>
      <c r="X1389" s="1"/>
      <c r="Y1389" s="1"/>
      <c r="Z1389" s="1"/>
    </row>
    <row r="1390" spans="1:26" ht="15.75" customHeight="1">
      <c r="A1390" s="1"/>
      <c r="B1390" s="1"/>
      <c r="C1390" s="1"/>
      <c r="D1390" s="1"/>
      <c r="E1390" s="1"/>
      <c r="F1390" s="1003"/>
      <c r="G1390" s="1001"/>
      <c r="H1390" s="1003"/>
      <c r="I1390" s="1003"/>
      <c r="J1390" s="1003"/>
      <c r="K1390" s="1003"/>
      <c r="L1390" s="1003"/>
      <c r="M1390" s="1003"/>
      <c r="N1390" s="1003"/>
      <c r="O1390" s="1"/>
      <c r="P1390" s="1"/>
      <c r="Q1390" s="1"/>
      <c r="R1390" s="1"/>
      <c r="S1390" s="1"/>
      <c r="T1390" s="1"/>
      <c r="U1390" s="1"/>
      <c r="V1390" s="1"/>
      <c r="W1390" s="1"/>
      <c r="X1390" s="1"/>
      <c r="Y1390" s="1"/>
      <c r="Z1390" s="1"/>
    </row>
    <row r="1391" spans="1:26" ht="15.75" customHeight="1">
      <c r="A1391" s="1"/>
      <c r="B1391" s="1"/>
      <c r="C1391" s="1"/>
      <c r="D1391" s="1"/>
      <c r="E1391" s="1"/>
      <c r="F1391" s="1003"/>
      <c r="G1391" s="1001"/>
      <c r="H1391" s="1003"/>
      <c r="I1391" s="1003"/>
      <c r="J1391" s="1003"/>
      <c r="K1391" s="1003"/>
      <c r="L1391" s="1003"/>
      <c r="M1391" s="1003"/>
      <c r="N1391" s="1003"/>
      <c r="O1391" s="1"/>
      <c r="P1391" s="1"/>
      <c r="Q1391" s="1"/>
      <c r="R1391" s="1"/>
      <c r="S1391" s="1"/>
      <c r="T1391" s="1"/>
      <c r="U1391" s="1"/>
      <c r="V1391" s="1"/>
      <c r="W1391" s="1"/>
      <c r="X1391" s="1"/>
      <c r="Y1391" s="1"/>
      <c r="Z1391" s="1"/>
    </row>
    <row r="1392" spans="1:26" ht="15.75" customHeight="1">
      <c r="A1392" s="1"/>
      <c r="B1392" s="1"/>
      <c r="C1392" s="1"/>
      <c r="D1392" s="1"/>
      <c r="E1392" s="1"/>
      <c r="F1392" s="1003"/>
      <c r="G1392" s="1001"/>
      <c r="H1392" s="1003"/>
      <c r="I1392" s="1003"/>
      <c r="J1392" s="1003"/>
      <c r="K1392" s="1003"/>
      <c r="L1392" s="1003"/>
      <c r="M1392" s="1003"/>
      <c r="N1392" s="1003"/>
      <c r="O1392" s="1"/>
      <c r="P1392" s="1"/>
      <c r="Q1392" s="1"/>
      <c r="R1392" s="1"/>
      <c r="S1392" s="1"/>
      <c r="T1392" s="1"/>
      <c r="U1392" s="1"/>
      <c r="V1392" s="1"/>
      <c r="W1392" s="1"/>
      <c r="X1392" s="1"/>
      <c r="Y1392" s="1"/>
      <c r="Z1392" s="1"/>
    </row>
    <row r="1393" spans="1:26" ht="15.75" customHeight="1">
      <c r="A1393" s="1"/>
      <c r="B1393" s="1"/>
      <c r="C1393" s="1"/>
      <c r="D1393" s="1"/>
      <c r="E1393" s="1"/>
      <c r="F1393" s="1003"/>
      <c r="G1393" s="1001"/>
      <c r="H1393" s="1003"/>
      <c r="I1393" s="1003"/>
      <c r="J1393" s="1003"/>
      <c r="K1393" s="1003"/>
      <c r="L1393" s="1003"/>
      <c r="M1393" s="1003"/>
      <c r="N1393" s="1003"/>
      <c r="O1393" s="1"/>
      <c r="P1393" s="1"/>
      <c r="Q1393" s="1"/>
      <c r="R1393" s="1"/>
      <c r="S1393" s="1"/>
      <c r="T1393" s="1"/>
      <c r="U1393" s="1"/>
      <c r="V1393" s="1"/>
      <c r="W1393" s="1"/>
      <c r="X1393" s="1"/>
      <c r="Y1393" s="1"/>
      <c r="Z1393" s="1"/>
    </row>
    <row r="1394" spans="1:26" ht="15.75" customHeight="1">
      <c r="A1394" s="1"/>
      <c r="B1394" s="1"/>
      <c r="C1394" s="1"/>
      <c r="D1394" s="1"/>
      <c r="E1394" s="1"/>
      <c r="F1394" s="1003"/>
      <c r="G1394" s="1001"/>
      <c r="H1394" s="1003"/>
      <c r="I1394" s="1003"/>
      <c r="J1394" s="1003"/>
      <c r="K1394" s="1003"/>
      <c r="L1394" s="1003"/>
      <c r="M1394" s="1003"/>
      <c r="N1394" s="1003"/>
      <c r="O1394" s="1"/>
      <c r="P1394" s="1"/>
      <c r="Q1394" s="1"/>
      <c r="R1394" s="1"/>
      <c r="S1394" s="1"/>
      <c r="T1394" s="1"/>
      <c r="U1394" s="1"/>
      <c r="V1394" s="1"/>
      <c r="W1394" s="1"/>
      <c r="X1394" s="1"/>
      <c r="Y1394" s="1"/>
      <c r="Z1394" s="1"/>
    </row>
    <row r="1395" spans="1:26" ht="15.75" customHeight="1">
      <c r="A1395" s="1"/>
      <c r="B1395" s="1"/>
      <c r="C1395" s="1"/>
      <c r="D1395" s="1"/>
      <c r="E1395" s="1"/>
      <c r="F1395" s="1003"/>
      <c r="G1395" s="1001"/>
      <c r="H1395" s="1003"/>
      <c r="I1395" s="1003"/>
      <c r="J1395" s="1003"/>
      <c r="K1395" s="1003"/>
      <c r="L1395" s="1003"/>
      <c r="M1395" s="1003"/>
      <c r="N1395" s="1003"/>
      <c r="O1395" s="1"/>
      <c r="P1395" s="1"/>
      <c r="Q1395" s="1"/>
      <c r="R1395" s="1"/>
      <c r="S1395" s="1"/>
      <c r="T1395" s="1"/>
      <c r="U1395" s="1"/>
      <c r="V1395" s="1"/>
      <c r="W1395" s="1"/>
      <c r="X1395" s="1"/>
      <c r="Y1395" s="1"/>
      <c r="Z1395" s="1"/>
    </row>
    <row r="1396" spans="1:26" ht="15.75" customHeight="1">
      <c r="A1396" s="1"/>
      <c r="B1396" s="1"/>
      <c r="C1396" s="1"/>
      <c r="D1396" s="1"/>
      <c r="E1396" s="1"/>
      <c r="F1396" s="1003"/>
      <c r="G1396" s="1001"/>
      <c r="H1396" s="1003"/>
      <c r="I1396" s="1003"/>
      <c r="J1396" s="1003"/>
      <c r="K1396" s="1003"/>
      <c r="L1396" s="1003"/>
      <c r="M1396" s="1003"/>
      <c r="N1396" s="1003"/>
      <c r="O1396" s="1"/>
      <c r="P1396" s="1"/>
      <c r="Q1396" s="1"/>
      <c r="R1396" s="1"/>
      <c r="S1396" s="1"/>
      <c r="T1396" s="1"/>
      <c r="U1396" s="1"/>
      <c r="V1396" s="1"/>
      <c r="W1396" s="1"/>
      <c r="X1396" s="1"/>
      <c r="Y1396" s="1"/>
      <c r="Z1396" s="1"/>
    </row>
    <row r="1397" spans="1:26" ht="15.75" customHeight="1">
      <c r="A1397" s="1"/>
      <c r="B1397" s="1"/>
      <c r="C1397" s="1"/>
      <c r="D1397" s="1"/>
      <c r="E1397" s="1"/>
      <c r="F1397" s="1003"/>
      <c r="G1397" s="1001"/>
      <c r="H1397" s="1003"/>
      <c r="I1397" s="1003"/>
      <c r="J1397" s="1003"/>
      <c r="K1397" s="1003"/>
      <c r="L1397" s="1003"/>
      <c r="M1397" s="1003"/>
      <c r="N1397" s="1003"/>
      <c r="O1397" s="1"/>
      <c r="P1397" s="1"/>
      <c r="Q1397" s="1"/>
      <c r="R1397" s="1"/>
      <c r="S1397" s="1"/>
      <c r="T1397" s="1"/>
      <c r="U1397" s="1"/>
      <c r="V1397" s="1"/>
      <c r="W1397" s="1"/>
      <c r="X1397" s="1"/>
      <c r="Y1397" s="1"/>
      <c r="Z1397" s="1"/>
    </row>
    <row r="1398" spans="1:26" ht="15.75" customHeight="1">
      <c r="A1398" s="1"/>
      <c r="B1398" s="1"/>
      <c r="C1398" s="1"/>
      <c r="D1398" s="1"/>
      <c r="E1398" s="1"/>
      <c r="F1398" s="1003"/>
      <c r="G1398" s="1001"/>
      <c r="H1398" s="1003"/>
      <c r="I1398" s="1003"/>
      <c r="J1398" s="1003"/>
      <c r="K1398" s="1003"/>
      <c r="L1398" s="1003"/>
      <c r="M1398" s="1003"/>
      <c r="N1398" s="1003"/>
      <c r="O1398" s="1"/>
      <c r="P1398" s="1"/>
      <c r="Q1398" s="1"/>
      <c r="R1398" s="1"/>
      <c r="S1398" s="1"/>
      <c r="T1398" s="1"/>
      <c r="U1398" s="1"/>
      <c r="V1398" s="1"/>
      <c r="W1398" s="1"/>
      <c r="X1398" s="1"/>
      <c r="Y1398" s="1"/>
      <c r="Z1398" s="1"/>
    </row>
    <row r="1399" spans="1:26" ht="15.75" customHeight="1">
      <c r="A1399" s="1"/>
      <c r="B1399" s="1"/>
      <c r="C1399" s="1"/>
      <c r="D1399" s="1"/>
      <c r="E1399" s="1"/>
      <c r="F1399" s="1003"/>
      <c r="G1399" s="1001"/>
      <c r="H1399" s="1003"/>
      <c r="I1399" s="1003"/>
      <c r="J1399" s="1003"/>
      <c r="K1399" s="1003"/>
      <c r="L1399" s="1003"/>
      <c r="M1399" s="1003"/>
      <c r="N1399" s="1003"/>
      <c r="O1399" s="1"/>
      <c r="P1399" s="1"/>
      <c r="Q1399" s="1"/>
      <c r="R1399" s="1"/>
      <c r="S1399" s="1"/>
      <c r="T1399" s="1"/>
      <c r="U1399" s="1"/>
      <c r="V1399" s="1"/>
      <c r="W1399" s="1"/>
      <c r="X1399" s="1"/>
      <c r="Y1399" s="1"/>
      <c r="Z1399" s="1"/>
    </row>
    <row r="1400" spans="1:26" ht="15.75" customHeight="1">
      <c r="A1400" s="1"/>
      <c r="B1400" s="1"/>
      <c r="C1400" s="1"/>
      <c r="D1400" s="1"/>
      <c r="E1400" s="1"/>
      <c r="F1400" s="1003"/>
      <c r="G1400" s="1001"/>
      <c r="H1400" s="1003"/>
      <c r="I1400" s="1003"/>
      <c r="J1400" s="1003"/>
      <c r="K1400" s="1003"/>
      <c r="L1400" s="1003"/>
      <c r="M1400" s="1003"/>
      <c r="N1400" s="1003"/>
      <c r="O1400" s="1"/>
      <c r="P1400" s="1"/>
      <c r="Q1400" s="1"/>
      <c r="R1400" s="1"/>
      <c r="S1400" s="1"/>
      <c r="T1400" s="1"/>
      <c r="U1400" s="1"/>
      <c r="V1400" s="1"/>
      <c r="W1400" s="1"/>
      <c r="X1400" s="1"/>
      <c r="Y1400" s="1"/>
      <c r="Z1400" s="1"/>
    </row>
    <row r="1401" spans="1:26" ht="15.75" customHeight="1">
      <c r="A1401" s="1"/>
      <c r="B1401" s="1"/>
      <c r="C1401" s="1"/>
      <c r="D1401" s="1"/>
      <c r="E1401" s="1"/>
      <c r="F1401" s="1003"/>
      <c r="G1401" s="1001"/>
      <c r="H1401" s="1003"/>
      <c r="I1401" s="1003"/>
      <c r="J1401" s="1003"/>
      <c r="K1401" s="1003"/>
      <c r="L1401" s="1003"/>
      <c r="M1401" s="1003"/>
      <c r="N1401" s="1003"/>
      <c r="O1401" s="1"/>
      <c r="P1401" s="1"/>
      <c r="Q1401" s="1"/>
      <c r="R1401" s="1"/>
      <c r="S1401" s="1"/>
      <c r="T1401" s="1"/>
      <c r="U1401" s="1"/>
      <c r="V1401" s="1"/>
      <c r="W1401" s="1"/>
      <c r="X1401" s="1"/>
      <c r="Y1401" s="1"/>
      <c r="Z1401" s="1"/>
    </row>
    <row r="1402" spans="1:26" ht="15.75" customHeight="1">
      <c r="A1402" s="1"/>
      <c r="B1402" s="1"/>
      <c r="C1402" s="1"/>
      <c r="D1402" s="1"/>
      <c r="E1402" s="1"/>
      <c r="F1402" s="1003"/>
      <c r="G1402" s="1001"/>
      <c r="H1402" s="1003"/>
      <c r="I1402" s="1003"/>
      <c r="J1402" s="1003"/>
      <c r="K1402" s="1003"/>
      <c r="L1402" s="1003"/>
      <c r="M1402" s="1003"/>
      <c r="N1402" s="1003"/>
      <c r="O1402" s="1"/>
      <c r="P1402" s="1"/>
      <c r="Q1402" s="1"/>
      <c r="R1402" s="1"/>
      <c r="S1402" s="1"/>
      <c r="T1402" s="1"/>
      <c r="U1402" s="1"/>
      <c r="V1402" s="1"/>
      <c r="W1402" s="1"/>
      <c r="X1402" s="1"/>
      <c r="Y1402" s="1"/>
      <c r="Z1402" s="1"/>
    </row>
    <row r="1403" spans="1:26" ht="15.75" customHeight="1">
      <c r="A1403" s="1"/>
      <c r="B1403" s="1"/>
      <c r="C1403" s="1"/>
      <c r="D1403" s="1"/>
      <c r="E1403" s="1"/>
      <c r="F1403" s="1003"/>
      <c r="G1403" s="1001"/>
      <c r="H1403" s="1003"/>
      <c r="I1403" s="1003"/>
      <c r="J1403" s="1003"/>
      <c r="K1403" s="1003"/>
      <c r="L1403" s="1003"/>
      <c r="M1403" s="1003"/>
      <c r="N1403" s="1003"/>
      <c r="O1403" s="1"/>
      <c r="P1403" s="1"/>
      <c r="Q1403" s="1"/>
      <c r="R1403" s="1"/>
      <c r="S1403" s="1"/>
      <c r="T1403" s="1"/>
      <c r="U1403" s="1"/>
      <c r="V1403" s="1"/>
      <c r="W1403" s="1"/>
      <c r="X1403" s="1"/>
      <c r="Y1403" s="1"/>
      <c r="Z1403" s="1"/>
    </row>
    <row r="1404" spans="1:26" ht="15.75" customHeight="1">
      <c r="A1404" s="1"/>
      <c r="B1404" s="1"/>
      <c r="C1404" s="1"/>
      <c r="D1404" s="1"/>
      <c r="E1404" s="1"/>
      <c r="F1404" s="1003"/>
      <c r="G1404" s="1001"/>
      <c r="H1404" s="1003"/>
      <c r="I1404" s="1003"/>
      <c r="J1404" s="1003"/>
      <c r="K1404" s="1003"/>
      <c r="L1404" s="1003"/>
      <c r="M1404" s="1003"/>
      <c r="N1404" s="1003"/>
      <c r="O1404" s="1"/>
      <c r="P1404" s="1"/>
      <c r="Q1404" s="1"/>
      <c r="R1404" s="1"/>
      <c r="S1404" s="1"/>
      <c r="T1404" s="1"/>
      <c r="U1404" s="1"/>
      <c r="V1404" s="1"/>
      <c r="W1404" s="1"/>
      <c r="X1404" s="1"/>
      <c r="Y1404" s="1"/>
      <c r="Z1404" s="1"/>
    </row>
    <row r="1405" spans="1:26" ht="15.75" customHeight="1">
      <c r="A1405" s="1"/>
      <c r="B1405" s="1"/>
      <c r="C1405" s="1"/>
      <c r="D1405" s="1"/>
      <c r="E1405" s="1"/>
      <c r="F1405" s="1003"/>
      <c r="G1405" s="1001"/>
      <c r="H1405" s="1003"/>
      <c r="I1405" s="1003"/>
      <c r="J1405" s="1003"/>
      <c r="K1405" s="1003"/>
      <c r="L1405" s="1003"/>
      <c r="M1405" s="1003"/>
      <c r="N1405" s="1003"/>
      <c r="O1405" s="1"/>
      <c r="P1405" s="1"/>
      <c r="Q1405" s="1"/>
      <c r="R1405" s="1"/>
      <c r="S1405" s="1"/>
      <c r="T1405" s="1"/>
      <c r="U1405" s="1"/>
      <c r="V1405" s="1"/>
      <c r="W1405" s="1"/>
      <c r="X1405" s="1"/>
      <c r="Y1405" s="1"/>
      <c r="Z1405" s="1"/>
    </row>
    <row r="1406" spans="1:26" ht="15.75" customHeight="1">
      <c r="A1406" s="1"/>
      <c r="B1406" s="1"/>
      <c r="C1406" s="1"/>
      <c r="D1406" s="1"/>
      <c r="E1406" s="1"/>
      <c r="F1406" s="1003"/>
      <c r="G1406" s="1001"/>
      <c r="H1406" s="1003"/>
      <c r="I1406" s="1003"/>
      <c r="J1406" s="1003"/>
      <c r="K1406" s="1003"/>
      <c r="L1406" s="1003"/>
      <c r="M1406" s="1003"/>
      <c r="N1406" s="1003"/>
      <c r="O1406" s="1"/>
      <c r="P1406" s="1"/>
      <c r="Q1406" s="1"/>
      <c r="R1406" s="1"/>
      <c r="S1406" s="1"/>
      <c r="T1406" s="1"/>
      <c r="U1406" s="1"/>
      <c r="V1406" s="1"/>
      <c r="W1406" s="1"/>
      <c r="X1406" s="1"/>
      <c r="Y1406" s="1"/>
      <c r="Z1406" s="1"/>
    </row>
    <row r="1407" spans="1:26" ht="15.75" customHeight="1">
      <c r="A1407" s="1"/>
      <c r="B1407" s="1"/>
      <c r="C1407" s="1"/>
      <c r="D1407" s="1"/>
      <c r="E1407" s="1"/>
      <c r="F1407" s="1003"/>
      <c r="G1407" s="1001"/>
      <c r="H1407" s="1003"/>
      <c r="I1407" s="1003"/>
      <c r="J1407" s="1003"/>
      <c r="K1407" s="1003"/>
      <c r="L1407" s="1003"/>
      <c r="M1407" s="1003"/>
      <c r="N1407" s="1003"/>
      <c r="O1407" s="1"/>
      <c r="P1407" s="1"/>
      <c r="Q1407" s="1"/>
      <c r="R1407" s="1"/>
      <c r="S1407" s="1"/>
      <c r="T1407" s="1"/>
      <c r="U1407" s="1"/>
      <c r="V1407" s="1"/>
      <c r="W1407" s="1"/>
      <c r="X1407" s="1"/>
      <c r="Y1407" s="1"/>
      <c r="Z1407" s="1"/>
    </row>
    <row r="1408" spans="1:26" ht="15.75" customHeight="1">
      <c r="A1408" s="1"/>
      <c r="B1408" s="1"/>
      <c r="C1408" s="1"/>
      <c r="D1408" s="1"/>
      <c r="E1408" s="1"/>
      <c r="F1408" s="1003"/>
      <c r="G1408" s="1001"/>
      <c r="H1408" s="1003"/>
      <c r="I1408" s="1003"/>
      <c r="J1408" s="1003"/>
      <c r="K1408" s="1003"/>
      <c r="L1408" s="1003"/>
      <c r="M1408" s="1003"/>
      <c r="N1408" s="1003"/>
      <c r="O1408" s="1"/>
      <c r="P1408" s="1"/>
      <c r="Q1408" s="1"/>
      <c r="R1408" s="1"/>
      <c r="S1408" s="1"/>
      <c r="T1408" s="1"/>
      <c r="U1408" s="1"/>
      <c r="V1408" s="1"/>
      <c r="W1408" s="1"/>
      <c r="X1408" s="1"/>
      <c r="Y1408" s="1"/>
      <c r="Z1408" s="1"/>
    </row>
    <row r="1409" spans="1:26" ht="15.75" customHeight="1">
      <c r="A1409" s="1"/>
      <c r="B1409" s="1"/>
      <c r="C1409" s="1"/>
      <c r="D1409" s="1"/>
      <c r="E1409" s="1"/>
      <c r="F1409" s="1003"/>
      <c r="G1409" s="1001"/>
      <c r="H1409" s="1003"/>
      <c r="I1409" s="1003"/>
      <c r="J1409" s="1003"/>
      <c r="K1409" s="1003"/>
      <c r="L1409" s="1003"/>
      <c r="M1409" s="1003"/>
      <c r="N1409" s="1003"/>
      <c r="O1409" s="1"/>
      <c r="P1409" s="1"/>
      <c r="Q1409" s="1"/>
      <c r="R1409" s="1"/>
      <c r="S1409" s="1"/>
      <c r="T1409" s="1"/>
      <c r="U1409" s="1"/>
      <c r="V1409" s="1"/>
      <c r="W1409" s="1"/>
      <c r="X1409" s="1"/>
      <c r="Y1409" s="1"/>
      <c r="Z1409" s="1"/>
    </row>
    <row r="1410" spans="1:26" ht="15.75" customHeight="1">
      <c r="A1410" s="1"/>
      <c r="B1410" s="1"/>
      <c r="C1410" s="1"/>
      <c r="D1410" s="1"/>
      <c r="E1410" s="1"/>
      <c r="F1410" s="1003"/>
      <c r="G1410" s="1001"/>
      <c r="H1410" s="1003"/>
      <c r="I1410" s="1003"/>
      <c r="J1410" s="1003"/>
      <c r="K1410" s="1003"/>
      <c r="L1410" s="1003"/>
      <c r="M1410" s="1003"/>
      <c r="N1410" s="1003"/>
      <c r="O1410" s="1"/>
      <c r="P1410" s="1"/>
      <c r="Q1410" s="1"/>
      <c r="R1410" s="1"/>
      <c r="S1410" s="1"/>
      <c r="T1410" s="1"/>
      <c r="U1410" s="1"/>
      <c r="V1410" s="1"/>
      <c r="W1410" s="1"/>
      <c r="X1410" s="1"/>
      <c r="Y1410" s="1"/>
      <c r="Z1410" s="1"/>
    </row>
    <row r="1411" spans="1:26" ht="15.75" customHeight="1">
      <c r="A1411" s="1"/>
      <c r="B1411" s="1"/>
      <c r="C1411" s="1"/>
      <c r="D1411" s="1"/>
      <c r="E1411" s="1"/>
      <c r="F1411" s="1003"/>
      <c r="G1411" s="1001"/>
      <c r="H1411" s="1003"/>
      <c r="I1411" s="1003"/>
      <c r="J1411" s="1003"/>
      <c r="K1411" s="1003"/>
      <c r="L1411" s="1003"/>
      <c r="M1411" s="1003"/>
      <c r="N1411" s="1003"/>
      <c r="O1411" s="1"/>
      <c r="P1411" s="1"/>
      <c r="Q1411" s="1"/>
      <c r="R1411" s="1"/>
      <c r="S1411" s="1"/>
      <c r="T1411" s="1"/>
      <c r="U1411" s="1"/>
      <c r="V1411" s="1"/>
      <c r="W1411" s="1"/>
      <c r="X1411" s="1"/>
      <c r="Y1411" s="1"/>
      <c r="Z1411" s="1"/>
    </row>
    <row r="1412" spans="1:26" ht="15.75" customHeight="1">
      <c r="A1412" s="1"/>
      <c r="B1412" s="1"/>
      <c r="C1412" s="1"/>
      <c r="D1412" s="1"/>
      <c r="E1412" s="1"/>
      <c r="F1412" s="1003"/>
      <c r="G1412" s="1001"/>
      <c r="H1412" s="1003"/>
      <c r="I1412" s="1003"/>
      <c r="J1412" s="1003"/>
      <c r="K1412" s="1003"/>
      <c r="L1412" s="1003"/>
      <c r="M1412" s="1003"/>
      <c r="N1412" s="1003"/>
      <c r="O1412" s="1"/>
      <c r="P1412" s="1"/>
      <c r="Q1412" s="1"/>
      <c r="R1412" s="1"/>
      <c r="S1412" s="1"/>
      <c r="T1412" s="1"/>
      <c r="U1412" s="1"/>
      <c r="V1412" s="1"/>
      <c r="W1412" s="1"/>
      <c r="X1412" s="1"/>
      <c r="Y1412" s="1"/>
      <c r="Z1412" s="1"/>
    </row>
    <row r="1413" spans="1:26" ht="15.75" customHeight="1">
      <c r="A1413" s="1"/>
      <c r="B1413" s="1"/>
      <c r="C1413" s="1"/>
      <c r="D1413" s="1"/>
      <c r="E1413" s="1"/>
      <c r="F1413" s="1003"/>
      <c r="G1413" s="1001"/>
      <c r="H1413" s="1003"/>
      <c r="I1413" s="1003"/>
      <c r="J1413" s="1003"/>
      <c r="K1413" s="1003"/>
      <c r="L1413" s="1003"/>
      <c r="M1413" s="1003"/>
      <c r="N1413" s="1003"/>
      <c r="O1413" s="1"/>
      <c r="P1413" s="1"/>
      <c r="Q1413" s="1"/>
      <c r="R1413" s="1"/>
      <c r="S1413" s="1"/>
      <c r="T1413" s="1"/>
      <c r="U1413" s="1"/>
      <c r="V1413" s="1"/>
      <c r="W1413" s="1"/>
      <c r="X1413" s="1"/>
      <c r="Y1413" s="1"/>
      <c r="Z1413" s="1"/>
    </row>
    <row r="1414" spans="1:26" ht="15.75" customHeight="1">
      <c r="A1414" s="1"/>
      <c r="B1414" s="1"/>
      <c r="C1414" s="1"/>
      <c r="D1414" s="1"/>
      <c r="E1414" s="1"/>
      <c r="F1414" s="1003"/>
      <c r="G1414" s="1001"/>
      <c r="H1414" s="1003"/>
      <c r="I1414" s="1003"/>
      <c r="J1414" s="1003"/>
      <c r="K1414" s="1003"/>
      <c r="L1414" s="1003"/>
      <c r="M1414" s="1003"/>
      <c r="N1414" s="1003"/>
      <c r="O1414" s="1"/>
      <c r="P1414" s="1"/>
      <c r="Q1414" s="1"/>
      <c r="R1414" s="1"/>
      <c r="S1414" s="1"/>
      <c r="T1414" s="1"/>
      <c r="U1414" s="1"/>
      <c r="V1414" s="1"/>
      <c r="W1414" s="1"/>
      <c r="X1414" s="1"/>
      <c r="Y1414" s="1"/>
      <c r="Z1414" s="1"/>
    </row>
    <row r="1415" spans="1:26" ht="15.75" customHeight="1">
      <c r="A1415" s="1"/>
      <c r="B1415" s="1"/>
      <c r="C1415" s="1"/>
      <c r="D1415" s="1"/>
      <c r="E1415" s="1"/>
      <c r="F1415" s="1003"/>
      <c r="G1415" s="1001"/>
      <c r="H1415" s="1003"/>
      <c r="I1415" s="1003"/>
      <c r="J1415" s="1003"/>
      <c r="K1415" s="1003"/>
      <c r="L1415" s="1003"/>
      <c r="M1415" s="1003"/>
      <c r="N1415" s="1003"/>
      <c r="O1415" s="1"/>
      <c r="P1415" s="1"/>
      <c r="Q1415" s="1"/>
      <c r="R1415" s="1"/>
      <c r="S1415" s="1"/>
      <c r="T1415" s="1"/>
      <c r="U1415" s="1"/>
      <c r="V1415" s="1"/>
      <c r="W1415" s="1"/>
      <c r="X1415" s="1"/>
      <c r="Y1415" s="1"/>
      <c r="Z1415" s="1"/>
    </row>
    <row r="1416" spans="1:26" ht="15.75" customHeight="1">
      <c r="A1416" s="1"/>
      <c r="B1416" s="1"/>
      <c r="C1416" s="1"/>
      <c r="D1416" s="1"/>
      <c r="E1416" s="1"/>
      <c r="F1416" s="1003"/>
      <c r="G1416" s="1001"/>
      <c r="H1416" s="1003"/>
      <c r="I1416" s="1003"/>
      <c r="J1416" s="1003"/>
      <c r="K1416" s="1003"/>
      <c r="L1416" s="1003"/>
      <c r="M1416" s="1003"/>
      <c r="N1416" s="1003"/>
      <c r="O1416" s="1"/>
      <c r="P1416" s="1"/>
      <c r="Q1416" s="1"/>
      <c r="R1416" s="1"/>
      <c r="S1416" s="1"/>
      <c r="T1416" s="1"/>
      <c r="U1416" s="1"/>
      <c r="V1416" s="1"/>
      <c r="W1416" s="1"/>
      <c r="X1416" s="1"/>
      <c r="Y1416" s="1"/>
      <c r="Z1416" s="1"/>
    </row>
    <row r="1417" spans="1:26" ht="15.75" customHeight="1">
      <c r="A1417" s="1"/>
      <c r="B1417" s="1"/>
      <c r="C1417" s="1"/>
      <c r="D1417" s="1"/>
      <c r="E1417" s="1"/>
      <c r="F1417" s="1003"/>
      <c r="G1417" s="1001"/>
      <c r="H1417" s="1003"/>
      <c r="I1417" s="1003"/>
      <c r="J1417" s="1003"/>
      <c r="K1417" s="1003"/>
      <c r="L1417" s="1003"/>
      <c r="M1417" s="1003"/>
      <c r="N1417" s="1003"/>
      <c r="O1417" s="1"/>
      <c r="P1417" s="1"/>
      <c r="Q1417" s="1"/>
      <c r="R1417" s="1"/>
      <c r="S1417" s="1"/>
      <c r="T1417" s="1"/>
      <c r="U1417" s="1"/>
      <c r="V1417" s="1"/>
      <c r="W1417" s="1"/>
      <c r="X1417" s="1"/>
      <c r="Y1417" s="1"/>
      <c r="Z1417" s="1"/>
    </row>
    <row r="1418" spans="1:26" ht="15.75" customHeight="1">
      <c r="A1418" s="1"/>
      <c r="B1418" s="1"/>
      <c r="C1418" s="1"/>
      <c r="D1418" s="1"/>
      <c r="E1418" s="1"/>
      <c r="F1418" s="1003"/>
      <c r="G1418" s="1001"/>
      <c r="H1418" s="1003"/>
      <c r="I1418" s="1003"/>
      <c r="J1418" s="1003"/>
      <c r="K1418" s="1003"/>
      <c r="L1418" s="1003"/>
      <c r="M1418" s="1003"/>
      <c r="N1418" s="1003"/>
      <c r="O1418" s="1"/>
      <c r="P1418" s="1"/>
      <c r="Q1418" s="1"/>
      <c r="R1418" s="1"/>
      <c r="S1418" s="1"/>
      <c r="T1418" s="1"/>
      <c r="U1418" s="1"/>
      <c r="V1418" s="1"/>
      <c r="W1418" s="1"/>
      <c r="X1418" s="1"/>
      <c r="Y1418" s="1"/>
      <c r="Z1418" s="1"/>
    </row>
    <row r="1419" spans="1:26" ht="15.75" customHeight="1">
      <c r="A1419" s="1"/>
      <c r="B1419" s="1"/>
      <c r="C1419" s="1"/>
      <c r="D1419" s="1"/>
      <c r="E1419" s="1"/>
      <c r="F1419" s="1003"/>
      <c r="G1419" s="1001"/>
      <c r="H1419" s="1003"/>
      <c r="I1419" s="1003"/>
      <c r="J1419" s="1003"/>
      <c r="K1419" s="1003"/>
      <c r="L1419" s="1003"/>
      <c r="M1419" s="1003"/>
      <c r="N1419" s="1003"/>
      <c r="O1419" s="1"/>
      <c r="P1419" s="1"/>
      <c r="Q1419" s="1"/>
      <c r="R1419" s="1"/>
      <c r="S1419" s="1"/>
      <c r="T1419" s="1"/>
      <c r="U1419" s="1"/>
      <c r="V1419" s="1"/>
      <c r="W1419" s="1"/>
      <c r="X1419" s="1"/>
      <c r="Y1419" s="1"/>
      <c r="Z1419" s="1"/>
    </row>
    <row r="1420" spans="1:26" ht="15.75" customHeight="1">
      <c r="A1420" s="1"/>
      <c r="B1420" s="1"/>
      <c r="C1420" s="1"/>
      <c r="D1420" s="1"/>
      <c r="E1420" s="1"/>
      <c r="F1420" s="1003"/>
      <c r="G1420" s="1001"/>
      <c r="H1420" s="1003"/>
      <c r="I1420" s="1003"/>
      <c r="J1420" s="1003"/>
      <c r="K1420" s="1003"/>
      <c r="L1420" s="1003"/>
      <c r="M1420" s="1003"/>
      <c r="N1420" s="1003"/>
      <c r="O1420" s="1"/>
      <c r="P1420" s="1"/>
      <c r="Q1420" s="1"/>
      <c r="R1420" s="1"/>
      <c r="S1420" s="1"/>
      <c r="T1420" s="1"/>
      <c r="U1420" s="1"/>
      <c r="V1420" s="1"/>
      <c r="W1420" s="1"/>
      <c r="X1420" s="1"/>
      <c r="Y1420" s="1"/>
      <c r="Z1420" s="1"/>
    </row>
    <row r="1421" spans="1:26" ht="15.75" customHeight="1">
      <c r="A1421" s="1"/>
      <c r="B1421" s="1"/>
      <c r="C1421" s="1"/>
      <c r="D1421" s="1"/>
      <c r="E1421" s="1"/>
      <c r="F1421" s="1003"/>
      <c r="G1421" s="1001"/>
      <c r="H1421" s="1003"/>
      <c r="I1421" s="1003"/>
      <c r="J1421" s="1003"/>
      <c r="K1421" s="1003"/>
      <c r="L1421" s="1003"/>
      <c r="M1421" s="1003"/>
      <c r="N1421" s="1003"/>
      <c r="O1421" s="1"/>
      <c r="P1421" s="1"/>
      <c r="Q1421" s="1"/>
      <c r="R1421" s="1"/>
      <c r="S1421" s="1"/>
      <c r="T1421" s="1"/>
      <c r="U1421" s="1"/>
      <c r="V1421" s="1"/>
      <c r="W1421" s="1"/>
      <c r="X1421" s="1"/>
      <c r="Y1421" s="1"/>
      <c r="Z1421" s="1"/>
    </row>
    <row r="1422" spans="1:26" ht="15.75" customHeight="1">
      <c r="A1422" s="1"/>
      <c r="B1422" s="1"/>
      <c r="C1422" s="1"/>
      <c r="D1422" s="1"/>
      <c r="E1422" s="1"/>
      <c r="F1422" s="1003"/>
      <c r="G1422" s="1001"/>
      <c r="H1422" s="1003"/>
      <c r="I1422" s="1003"/>
      <c r="J1422" s="1003"/>
      <c r="K1422" s="1003"/>
      <c r="L1422" s="1003"/>
      <c r="M1422" s="1003"/>
      <c r="N1422" s="1003"/>
      <c r="O1422" s="1"/>
      <c r="P1422" s="1"/>
      <c r="Q1422" s="1"/>
      <c r="R1422" s="1"/>
      <c r="S1422" s="1"/>
      <c r="T1422" s="1"/>
      <c r="U1422" s="1"/>
      <c r="V1422" s="1"/>
      <c r="W1422" s="1"/>
      <c r="X1422" s="1"/>
      <c r="Y1422" s="1"/>
      <c r="Z1422" s="1"/>
    </row>
    <row r="1423" spans="1:26" ht="15.75" customHeight="1">
      <c r="A1423" s="1"/>
      <c r="B1423" s="1"/>
      <c r="C1423" s="1"/>
      <c r="D1423" s="1"/>
      <c r="E1423" s="1"/>
      <c r="F1423" s="1003"/>
      <c r="G1423" s="1001"/>
      <c r="H1423" s="1003"/>
      <c r="I1423" s="1003"/>
      <c r="J1423" s="1003"/>
      <c r="K1423" s="1003"/>
      <c r="L1423" s="1003"/>
      <c r="M1423" s="1003"/>
      <c r="N1423" s="1003"/>
      <c r="O1423" s="1"/>
      <c r="P1423" s="1"/>
      <c r="Q1423" s="1"/>
      <c r="R1423" s="1"/>
      <c r="S1423" s="1"/>
      <c r="T1423" s="1"/>
      <c r="U1423" s="1"/>
      <c r="V1423" s="1"/>
      <c r="W1423" s="1"/>
      <c r="X1423" s="1"/>
      <c r="Y1423" s="1"/>
      <c r="Z1423" s="1"/>
    </row>
    <row r="1424" spans="1:26" ht="15.75" customHeight="1">
      <c r="A1424" s="1"/>
      <c r="B1424" s="1"/>
      <c r="C1424" s="1"/>
      <c r="D1424" s="1"/>
      <c r="E1424" s="1"/>
      <c r="F1424" s="1003"/>
      <c r="G1424" s="1001"/>
      <c r="H1424" s="1003"/>
      <c r="I1424" s="1003"/>
      <c r="J1424" s="1003"/>
      <c r="K1424" s="1003"/>
      <c r="L1424" s="1003"/>
      <c r="M1424" s="1003"/>
      <c r="N1424" s="1003"/>
      <c r="O1424" s="1"/>
      <c r="P1424" s="1"/>
      <c r="Q1424" s="1"/>
      <c r="R1424" s="1"/>
      <c r="S1424" s="1"/>
      <c r="T1424" s="1"/>
      <c r="U1424" s="1"/>
      <c r="V1424" s="1"/>
      <c r="W1424" s="1"/>
      <c r="X1424" s="1"/>
      <c r="Y1424" s="1"/>
      <c r="Z1424" s="1"/>
    </row>
    <row r="1425" spans="1:26" ht="15.75" customHeight="1">
      <c r="A1425" s="1"/>
      <c r="B1425" s="1"/>
      <c r="C1425" s="1"/>
      <c r="D1425" s="1"/>
      <c r="E1425" s="1"/>
      <c r="F1425" s="1003"/>
      <c r="G1425" s="1001"/>
      <c r="H1425" s="1003"/>
      <c r="I1425" s="1003"/>
      <c r="J1425" s="1003"/>
      <c r="K1425" s="1003"/>
      <c r="L1425" s="1003"/>
      <c r="M1425" s="1003"/>
      <c r="N1425" s="1003"/>
      <c r="O1425" s="1"/>
      <c r="P1425" s="1"/>
      <c r="Q1425" s="1"/>
      <c r="R1425" s="1"/>
      <c r="S1425" s="1"/>
      <c r="T1425" s="1"/>
      <c r="U1425" s="1"/>
      <c r="V1425" s="1"/>
      <c r="W1425" s="1"/>
      <c r="X1425" s="1"/>
      <c r="Y1425" s="1"/>
      <c r="Z1425" s="1"/>
    </row>
    <row r="1426" spans="1:26" ht="15.75" customHeight="1">
      <c r="A1426" s="1"/>
      <c r="B1426" s="1"/>
      <c r="C1426" s="1"/>
      <c r="D1426" s="1"/>
      <c r="E1426" s="1"/>
      <c r="F1426" s="1003"/>
      <c r="G1426" s="1001"/>
      <c r="H1426" s="1003"/>
      <c r="I1426" s="1003"/>
      <c r="J1426" s="1003"/>
      <c r="K1426" s="1003"/>
      <c r="L1426" s="1003"/>
      <c r="M1426" s="1003"/>
      <c r="N1426" s="1003"/>
      <c r="O1426" s="1"/>
      <c r="P1426" s="1"/>
      <c r="Q1426" s="1"/>
      <c r="R1426" s="1"/>
      <c r="S1426" s="1"/>
      <c r="T1426" s="1"/>
      <c r="U1426" s="1"/>
      <c r="V1426" s="1"/>
      <c r="W1426" s="1"/>
      <c r="X1426" s="1"/>
      <c r="Y1426" s="1"/>
      <c r="Z1426" s="1"/>
    </row>
    <row r="1427" spans="1:26" ht="15.75" customHeight="1">
      <c r="A1427" s="1"/>
      <c r="B1427" s="1"/>
      <c r="C1427" s="1"/>
      <c r="D1427" s="1"/>
      <c r="E1427" s="1"/>
      <c r="F1427" s="1003"/>
      <c r="G1427" s="1001"/>
      <c r="H1427" s="1003"/>
      <c r="I1427" s="1003"/>
      <c r="J1427" s="1003"/>
      <c r="K1427" s="1003"/>
      <c r="L1427" s="1003"/>
      <c r="M1427" s="1003"/>
      <c r="N1427" s="1003"/>
      <c r="O1427" s="1"/>
      <c r="P1427" s="1"/>
      <c r="Q1427" s="1"/>
      <c r="R1427" s="1"/>
      <c r="S1427" s="1"/>
      <c r="T1427" s="1"/>
      <c r="U1427" s="1"/>
      <c r="V1427" s="1"/>
      <c r="W1427" s="1"/>
      <c r="X1427" s="1"/>
      <c r="Y1427" s="1"/>
      <c r="Z1427" s="1"/>
    </row>
    <row r="1428" spans="1:26" ht="15.75" customHeight="1">
      <c r="A1428" s="1"/>
      <c r="B1428" s="1"/>
      <c r="C1428" s="1"/>
      <c r="D1428" s="1"/>
      <c r="E1428" s="1"/>
      <c r="F1428" s="1003"/>
      <c r="G1428" s="1001"/>
      <c r="H1428" s="1003"/>
      <c r="I1428" s="1003"/>
      <c r="J1428" s="1003"/>
      <c r="K1428" s="1003"/>
      <c r="L1428" s="1003"/>
      <c r="M1428" s="1003"/>
      <c r="N1428" s="1003"/>
      <c r="O1428" s="1"/>
      <c r="P1428" s="1"/>
      <c r="Q1428" s="1"/>
      <c r="R1428" s="1"/>
      <c r="S1428" s="1"/>
      <c r="T1428" s="1"/>
      <c r="U1428" s="1"/>
      <c r="V1428" s="1"/>
      <c r="W1428" s="1"/>
      <c r="X1428" s="1"/>
      <c r="Y1428" s="1"/>
      <c r="Z1428" s="1"/>
    </row>
    <row r="1429" spans="1:26" ht="15.75" customHeight="1">
      <c r="A1429" s="1"/>
      <c r="B1429" s="1"/>
      <c r="C1429" s="1"/>
      <c r="D1429" s="1"/>
      <c r="E1429" s="1"/>
      <c r="F1429" s="1003"/>
      <c r="G1429" s="1001"/>
      <c r="H1429" s="1003"/>
      <c r="I1429" s="1003"/>
      <c r="J1429" s="1003"/>
      <c r="K1429" s="1003"/>
      <c r="L1429" s="1003"/>
      <c r="M1429" s="1003"/>
      <c r="N1429" s="1003"/>
      <c r="O1429" s="1"/>
      <c r="P1429" s="1"/>
      <c r="Q1429" s="1"/>
      <c r="R1429" s="1"/>
      <c r="S1429" s="1"/>
      <c r="T1429" s="1"/>
      <c r="U1429" s="1"/>
      <c r="V1429" s="1"/>
      <c r="W1429" s="1"/>
      <c r="X1429" s="1"/>
      <c r="Y1429" s="1"/>
      <c r="Z1429" s="1"/>
    </row>
    <row r="1430" spans="1:26" ht="15.75" customHeight="1">
      <c r="A1430" s="1"/>
      <c r="B1430" s="1"/>
      <c r="C1430" s="1"/>
      <c r="D1430" s="1"/>
      <c r="E1430" s="1"/>
      <c r="F1430" s="1003"/>
      <c r="G1430" s="1001"/>
      <c r="H1430" s="1003"/>
      <c r="I1430" s="1003"/>
      <c r="J1430" s="1003"/>
      <c r="K1430" s="1003"/>
      <c r="L1430" s="1003"/>
      <c r="M1430" s="1003"/>
      <c r="N1430" s="1003"/>
      <c r="O1430" s="1"/>
      <c r="P1430" s="1"/>
      <c r="Q1430" s="1"/>
      <c r="R1430" s="1"/>
      <c r="S1430" s="1"/>
      <c r="T1430" s="1"/>
      <c r="U1430" s="1"/>
      <c r="V1430" s="1"/>
      <c r="W1430" s="1"/>
      <c r="X1430" s="1"/>
      <c r="Y1430" s="1"/>
      <c r="Z1430" s="1"/>
    </row>
    <row r="1431" spans="1:26" ht="15.75" customHeight="1">
      <c r="A1431" s="1"/>
      <c r="B1431" s="1"/>
      <c r="C1431" s="1"/>
      <c r="D1431" s="1"/>
      <c r="E1431" s="1"/>
      <c r="F1431" s="1003"/>
      <c r="G1431" s="1001"/>
      <c r="H1431" s="1003"/>
      <c r="I1431" s="1003"/>
      <c r="J1431" s="1003"/>
      <c r="K1431" s="1003"/>
      <c r="L1431" s="1003"/>
      <c r="M1431" s="1003"/>
      <c r="N1431" s="1003"/>
      <c r="O1431" s="1"/>
      <c r="P1431" s="1"/>
      <c r="Q1431" s="1"/>
      <c r="R1431" s="1"/>
      <c r="S1431" s="1"/>
      <c r="T1431" s="1"/>
      <c r="U1431" s="1"/>
      <c r="V1431" s="1"/>
      <c r="W1431" s="1"/>
      <c r="X1431" s="1"/>
      <c r="Y1431" s="1"/>
      <c r="Z1431" s="1"/>
    </row>
    <row r="1432" spans="1:26" ht="15.75" customHeight="1">
      <c r="A1432" s="1"/>
      <c r="B1432" s="1"/>
      <c r="C1432" s="1"/>
      <c r="D1432" s="1"/>
      <c r="E1432" s="1"/>
      <c r="F1432" s="1003"/>
      <c r="G1432" s="1001"/>
      <c r="H1432" s="1003"/>
      <c r="I1432" s="1003"/>
      <c r="J1432" s="1003"/>
      <c r="K1432" s="1003"/>
      <c r="L1432" s="1003"/>
      <c r="M1432" s="1003"/>
      <c r="N1432" s="1003"/>
      <c r="O1432" s="1"/>
      <c r="P1432" s="1"/>
      <c r="Q1432" s="1"/>
      <c r="R1432" s="1"/>
      <c r="S1432" s="1"/>
      <c r="T1432" s="1"/>
      <c r="U1432" s="1"/>
      <c r="V1432" s="1"/>
      <c r="W1432" s="1"/>
      <c r="X1432" s="1"/>
      <c r="Y1432" s="1"/>
      <c r="Z1432" s="1"/>
    </row>
    <row r="1433" spans="1:26" ht="15.75" customHeight="1">
      <c r="A1433" s="1"/>
      <c r="B1433" s="1"/>
      <c r="C1433" s="1"/>
      <c r="D1433" s="1"/>
      <c r="E1433" s="1"/>
      <c r="F1433" s="1003"/>
      <c r="G1433" s="1001"/>
      <c r="H1433" s="1003"/>
      <c r="I1433" s="1003"/>
      <c r="J1433" s="1003"/>
      <c r="K1433" s="1003"/>
      <c r="L1433" s="1003"/>
      <c r="M1433" s="1003"/>
      <c r="N1433" s="1003"/>
      <c r="O1433" s="1"/>
      <c r="P1433" s="1"/>
      <c r="Q1433" s="1"/>
      <c r="R1433" s="1"/>
      <c r="S1433" s="1"/>
      <c r="T1433" s="1"/>
      <c r="U1433" s="1"/>
      <c r="V1433" s="1"/>
      <c r="W1433" s="1"/>
      <c r="X1433" s="1"/>
      <c r="Y1433" s="1"/>
      <c r="Z1433" s="1"/>
    </row>
    <row r="1434" spans="1:26" ht="15.75" customHeight="1">
      <c r="A1434" s="1"/>
      <c r="B1434" s="1"/>
      <c r="C1434" s="1"/>
      <c r="D1434" s="1"/>
      <c r="E1434" s="1"/>
      <c r="F1434" s="1003"/>
      <c r="G1434" s="1001"/>
      <c r="H1434" s="1003"/>
      <c r="I1434" s="1003"/>
      <c r="J1434" s="1003"/>
      <c r="K1434" s="1003"/>
      <c r="L1434" s="1003"/>
      <c r="M1434" s="1003"/>
      <c r="N1434" s="1003"/>
      <c r="O1434" s="1"/>
      <c r="P1434" s="1"/>
      <c r="Q1434" s="1"/>
      <c r="R1434" s="1"/>
      <c r="S1434" s="1"/>
      <c r="T1434" s="1"/>
      <c r="U1434" s="1"/>
      <c r="V1434" s="1"/>
      <c r="W1434" s="1"/>
      <c r="X1434" s="1"/>
      <c r="Y1434" s="1"/>
      <c r="Z1434" s="1"/>
    </row>
    <row r="1435" spans="1:26" ht="15.75" customHeight="1">
      <c r="A1435" s="1"/>
      <c r="B1435" s="1"/>
      <c r="C1435" s="1"/>
      <c r="D1435" s="1"/>
      <c r="E1435" s="1"/>
      <c r="F1435" s="1003"/>
      <c r="G1435" s="1001"/>
      <c r="H1435" s="1003"/>
      <c r="I1435" s="1003"/>
      <c r="J1435" s="1003"/>
      <c r="K1435" s="1003"/>
      <c r="L1435" s="1003"/>
      <c r="M1435" s="1003"/>
      <c r="N1435" s="1003"/>
      <c r="O1435" s="1"/>
      <c r="P1435" s="1"/>
      <c r="Q1435" s="1"/>
      <c r="R1435" s="1"/>
      <c r="S1435" s="1"/>
      <c r="T1435" s="1"/>
      <c r="U1435" s="1"/>
      <c r="V1435" s="1"/>
      <c r="W1435" s="1"/>
      <c r="X1435" s="1"/>
      <c r="Y1435" s="1"/>
      <c r="Z1435" s="1"/>
    </row>
    <row r="1436" spans="1:26" ht="15.75" customHeight="1">
      <c r="A1436" s="1"/>
      <c r="B1436" s="1"/>
      <c r="C1436" s="1"/>
      <c r="D1436" s="1"/>
      <c r="E1436" s="1"/>
      <c r="F1436" s="1003"/>
      <c r="G1436" s="1001"/>
      <c r="H1436" s="1003"/>
      <c r="I1436" s="1003"/>
      <c r="J1436" s="1003"/>
      <c r="K1436" s="1003"/>
      <c r="L1436" s="1003"/>
      <c r="M1436" s="1003"/>
      <c r="N1436" s="1003"/>
      <c r="O1436" s="1"/>
      <c r="P1436" s="1"/>
      <c r="Q1436" s="1"/>
      <c r="R1436" s="1"/>
      <c r="S1436" s="1"/>
      <c r="T1436" s="1"/>
      <c r="U1436" s="1"/>
      <c r="V1436" s="1"/>
      <c r="W1436" s="1"/>
      <c r="X1436" s="1"/>
      <c r="Y1436" s="1"/>
      <c r="Z1436" s="1"/>
    </row>
    <row r="1437" spans="1:26" ht="15.75" customHeight="1">
      <c r="A1437" s="1"/>
      <c r="B1437" s="1"/>
      <c r="C1437" s="1"/>
      <c r="D1437" s="1"/>
      <c r="E1437" s="1"/>
      <c r="F1437" s="1003"/>
      <c r="G1437" s="1001"/>
      <c r="H1437" s="1003"/>
      <c r="I1437" s="1003"/>
      <c r="J1437" s="1003"/>
      <c r="K1437" s="1003"/>
      <c r="L1437" s="1003"/>
      <c r="M1437" s="1003"/>
      <c r="N1437" s="1003"/>
      <c r="O1437" s="1"/>
      <c r="P1437" s="1"/>
      <c r="Q1437" s="1"/>
      <c r="R1437" s="1"/>
      <c r="S1437" s="1"/>
      <c r="T1437" s="1"/>
      <c r="U1437" s="1"/>
      <c r="V1437" s="1"/>
      <c r="W1437" s="1"/>
      <c r="X1437" s="1"/>
      <c r="Y1437" s="1"/>
      <c r="Z1437" s="1"/>
    </row>
    <row r="1438" spans="1:26" ht="15.75" customHeight="1">
      <c r="A1438" s="1"/>
      <c r="B1438" s="1"/>
      <c r="C1438" s="1"/>
      <c r="D1438" s="1"/>
      <c r="E1438" s="1"/>
      <c r="F1438" s="1003"/>
      <c r="G1438" s="1001"/>
      <c r="H1438" s="1003"/>
      <c r="I1438" s="1003"/>
      <c r="J1438" s="1003"/>
      <c r="K1438" s="1003"/>
      <c r="L1438" s="1003"/>
      <c r="M1438" s="1003"/>
      <c r="N1438" s="1003"/>
      <c r="O1438" s="1"/>
      <c r="P1438" s="1"/>
      <c r="Q1438" s="1"/>
      <c r="R1438" s="1"/>
      <c r="S1438" s="1"/>
      <c r="T1438" s="1"/>
      <c r="U1438" s="1"/>
      <c r="V1438" s="1"/>
      <c r="W1438" s="1"/>
      <c r="X1438" s="1"/>
      <c r="Y1438" s="1"/>
      <c r="Z1438" s="1"/>
    </row>
    <row r="1439" spans="1:26" ht="15.75" customHeight="1">
      <c r="A1439" s="1"/>
      <c r="B1439" s="1"/>
      <c r="C1439" s="1"/>
      <c r="D1439" s="1"/>
      <c r="E1439" s="1"/>
      <c r="F1439" s="1003"/>
      <c r="G1439" s="1001"/>
      <c r="H1439" s="1003"/>
      <c r="I1439" s="1003"/>
      <c r="J1439" s="1003"/>
      <c r="K1439" s="1003"/>
      <c r="L1439" s="1003"/>
      <c r="M1439" s="1003"/>
      <c r="N1439" s="1003"/>
      <c r="O1439" s="1"/>
      <c r="P1439" s="1"/>
      <c r="Q1439" s="1"/>
      <c r="R1439" s="1"/>
      <c r="S1439" s="1"/>
      <c r="T1439" s="1"/>
      <c r="U1439" s="1"/>
      <c r="V1439" s="1"/>
      <c r="W1439" s="1"/>
      <c r="X1439" s="1"/>
      <c r="Y1439" s="1"/>
      <c r="Z1439" s="1"/>
    </row>
    <row r="1440" spans="1:26" ht="15.75" customHeight="1">
      <c r="A1440" s="1"/>
      <c r="B1440" s="1"/>
      <c r="C1440" s="1"/>
      <c r="D1440" s="1"/>
      <c r="E1440" s="1"/>
      <c r="F1440" s="1003"/>
      <c r="G1440" s="1001"/>
      <c r="H1440" s="1003"/>
      <c r="I1440" s="1003"/>
      <c r="J1440" s="1003"/>
      <c r="K1440" s="1003"/>
      <c r="L1440" s="1003"/>
      <c r="M1440" s="1003"/>
      <c r="N1440" s="1003"/>
      <c r="O1440" s="1"/>
      <c r="P1440" s="1"/>
      <c r="Q1440" s="1"/>
      <c r="R1440" s="1"/>
      <c r="S1440" s="1"/>
      <c r="T1440" s="1"/>
      <c r="U1440" s="1"/>
      <c r="V1440" s="1"/>
      <c r="W1440" s="1"/>
      <c r="X1440" s="1"/>
      <c r="Y1440" s="1"/>
      <c r="Z1440" s="1"/>
    </row>
    <row r="1441" spans="1:26" ht="15.75" customHeight="1">
      <c r="A1441" s="1"/>
      <c r="B1441" s="1"/>
      <c r="C1441" s="1"/>
      <c r="D1441" s="1"/>
      <c r="E1441" s="1"/>
      <c r="F1441" s="1003"/>
      <c r="G1441" s="1001"/>
      <c r="H1441" s="1003"/>
      <c r="I1441" s="1003"/>
      <c r="J1441" s="1003"/>
      <c r="K1441" s="1003"/>
      <c r="L1441" s="1003"/>
      <c r="M1441" s="1003"/>
      <c r="N1441" s="1003"/>
      <c r="O1441" s="1"/>
      <c r="P1441" s="1"/>
      <c r="Q1441" s="1"/>
      <c r="R1441" s="1"/>
      <c r="S1441" s="1"/>
      <c r="T1441" s="1"/>
      <c r="U1441" s="1"/>
      <c r="V1441" s="1"/>
      <c r="W1441" s="1"/>
      <c r="X1441" s="1"/>
      <c r="Y1441" s="1"/>
      <c r="Z1441" s="1"/>
    </row>
    <row r="1442" spans="1:26" ht="15.75" customHeight="1">
      <c r="A1442" s="1"/>
      <c r="B1442" s="1"/>
      <c r="C1442" s="1"/>
      <c r="D1442" s="1"/>
      <c r="E1442" s="1"/>
      <c r="F1442" s="1003"/>
      <c r="G1442" s="1001"/>
      <c r="H1442" s="1003"/>
      <c r="I1442" s="1003"/>
      <c r="J1442" s="1003"/>
      <c r="K1442" s="1003"/>
      <c r="L1442" s="1003"/>
      <c r="M1442" s="1003"/>
      <c r="N1442" s="1003"/>
      <c r="O1442" s="1"/>
      <c r="P1442" s="1"/>
      <c r="Q1442" s="1"/>
      <c r="R1442" s="1"/>
      <c r="S1442" s="1"/>
      <c r="T1442" s="1"/>
      <c r="U1442" s="1"/>
      <c r="V1442" s="1"/>
      <c r="W1442" s="1"/>
      <c r="X1442" s="1"/>
      <c r="Y1442" s="1"/>
      <c r="Z1442" s="1"/>
    </row>
    <row r="1443" spans="1:26" ht="15.75" customHeight="1">
      <c r="A1443" s="1"/>
      <c r="B1443" s="1"/>
      <c r="C1443" s="1"/>
      <c r="D1443" s="1"/>
      <c r="E1443" s="1"/>
      <c r="F1443" s="1003"/>
      <c r="G1443" s="1001"/>
      <c r="H1443" s="1003"/>
      <c r="I1443" s="1003"/>
      <c r="J1443" s="1003"/>
      <c r="K1443" s="1003"/>
      <c r="L1443" s="1003"/>
      <c r="M1443" s="1003"/>
      <c r="N1443" s="1003"/>
      <c r="O1443" s="1"/>
      <c r="P1443" s="1"/>
      <c r="Q1443" s="1"/>
      <c r="R1443" s="1"/>
      <c r="S1443" s="1"/>
      <c r="T1443" s="1"/>
      <c r="U1443" s="1"/>
      <c r="V1443" s="1"/>
      <c r="W1443" s="1"/>
      <c r="X1443" s="1"/>
      <c r="Y1443" s="1"/>
      <c r="Z1443" s="1"/>
    </row>
    <row r="1444" spans="1:26" ht="15.75" customHeight="1">
      <c r="A1444" s="1"/>
      <c r="B1444" s="1"/>
      <c r="C1444" s="1"/>
      <c r="D1444" s="1"/>
      <c r="E1444" s="1"/>
      <c r="F1444" s="1003"/>
      <c r="G1444" s="1001"/>
      <c r="H1444" s="1003"/>
      <c r="I1444" s="1003"/>
      <c r="J1444" s="1003"/>
      <c r="K1444" s="1003"/>
      <c r="L1444" s="1003"/>
      <c r="M1444" s="1003"/>
      <c r="N1444" s="1003"/>
      <c r="O1444" s="1"/>
      <c r="P1444" s="1"/>
      <c r="Q1444" s="1"/>
      <c r="R1444" s="1"/>
      <c r="S1444" s="1"/>
      <c r="T1444" s="1"/>
      <c r="U1444" s="1"/>
      <c r="V1444" s="1"/>
      <c r="W1444" s="1"/>
      <c r="X1444" s="1"/>
      <c r="Y1444" s="1"/>
      <c r="Z1444" s="1"/>
    </row>
    <row r="1445" spans="1:26" ht="15.75" customHeight="1">
      <c r="A1445" s="1"/>
      <c r="B1445" s="1"/>
      <c r="C1445" s="1"/>
      <c r="D1445" s="1"/>
      <c r="E1445" s="1"/>
      <c r="F1445" s="1003"/>
      <c r="G1445" s="1001"/>
      <c r="H1445" s="1003"/>
      <c r="I1445" s="1003"/>
      <c r="J1445" s="1003"/>
      <c r="K1445" s="1003"/>
      <c r="L1445" s="1003"/>
      <c r="M1445" s="1003"/>
      <c r="N1445" s="1003"/>
      <c r="O1445" s="1"/>
      <c r="P1445" s="1"/>
      <c r="Q1445" s="1"/>
      <c r="R1445" s="1"/>
      <c r="S1445" s="1"/>
      <c r="T1445" s="1"/>
      <c r="U1445" s="1"/>
      <c r="V1445" s="1"/>
      <c r="W1445" s="1"/>
      <c r="X1445" s="1"/>
      <c r="Y1445" s="1"/>
      <c r="Z1445" s="1"/>
    </row>
    <row r="1446" spans="1:26" ht="15.75" customHeight="1">
      <c r="A1446" s="1"/>
      <c r="B1446" s="1"/>
      <c r="C1446" s="1"/>
      <c r="D1446" s="1"/>
      <c r="E1446" s="1"/>
      <c r="F1446" s="1003"/>
      <c r="G1446" s="1001"/>
      <c r="H1446" s="1003"/>
      <c r="I1446" s="1003"/>
      <c r="J1446" s="1003"/>
      <c r="K1446" s="1003"/>
      <c r="L1446" s="1003"/>
      <c r="M1446" s="1003"/>
      <c r="N1446" s="1003"/>
      <c r="O1446" s="1"/>
      <c r="P1446" s="1"/>
      <c r="Q1446" s="1"/>
      <c r="R1446" s="1"/>
      <c r="S1446" s="1"/>
      <c r="T1446" s="1"/>
      <c r="U1446" s="1"/>
      <c r="V1446" s="1"/>
      <c r="W1446" s="1"/>
      <c r="X1446" s="1"/>
      <c r="Y1446" s="1"/>
      <c r="Z1446" s="1"/>
    </row>
    <row r="1447" spans="1:26" ht="15.75" customHeight="1">
      <c r="A1447" s="1"/>
      <c r="B1447" s="1"/>
      <c r="C1447" s="1"/>
      <c r="D1447" s="1"/>
      <c r="E1447" s="1"/>
      <c r="F1447" s="1003"/>
      <c r="G1447" s="1001"/>
      <c r="H1447" s="1003"/>
      <c r="I1447" s="1003"/>
      <c r="J1447" s="1003"/>
      <c r="K1447" s="1003"/>
      <c r="L1447" s="1003"/>
      <c r="M1447" s="1003"/>
      <c r="N1447" s="1003"/>
      <c r="O1447" s="1"/>
      <c r="P1447" s="1"/>
      <c r="Q1447" s="1"/>
      <c r="R1447" s="1"/>
      <c r="S1447" s="1"/>
      <c r="T1447" s="1"/>
      <c r="U1447" s="1"/>
      <c r="V1447" s="1"/>
      <c r="W1447" s="1"/>
      <c r="X1447" s="1"/>
      <c r="Y1447" s="1"/>
      <c r="Z1447" s="1"/>
    </row>
    <row r="1448" spans="1:26" ht="15.75" customHeight="1">
      <c r="A1448" s="1"/>
      <c r="B1448" s="1"/>
      <c r="C1448" s="1"/>
      <c r="D1448" s="1"/>
      <c r="E1448" s="1"/>
      <c r="F1448" s="1003"/>
      <c r="G1448" s="1001"/>
      <c r="H1448" s="1003"/>
      <c r="I1448" s="1003"/>
      <c r="J1448" s="1003"/>
      <c r="K1448" s="1003"/>
      <c r="L1448" s="1003"/>
      <c r="M1448" s="1003"/>
      <c r="N1448" s="1003"/>
      <c r="O1448" s="1"/>
      <c r="P1448" s="1"/>
      <c r="Q1448" s="1"/>
      <c r="R1448" s="1"/>
      <c r="S1448" s="1"/>
      <c r="T1448" s="1"/>
      <c r="U1448" s="1"/>
      <c r="V1448" s="1"/>
      <c r="W1448" s="1"/>
      <c r="X1448" s="1"/>
      <c r="Y1448" s="1"/>
      <c r="Z1448" s="1"/>
    </row>
    <row r="1449" spans="1:26" ht="15.75" customHeight="1">
      <c r="A1449" s="1"/>
      <c r="B1449" s="1"/>
      <c r="C1449" s="1"/>
      <c r="D1449" s="1"/>
      <c r="E1449" s="1"/>
      <c r="F1449" s="1003"/>
      <c r="G1449" s="1001"/>
      <c r="H1449" s="1003"/>
      <c r="I1449" s="1003"/>
      <c r="J1449" s="1003"/>
      <c r="K1449" s="1003"/>
      <c r="L1449" s="1003"/>
      <c r="M1449" s="1003"/>
      <c r="N1449" s="1003"/>
      <c r="O1449" s="1"/>
      <c r="P1449" s="1"/>
      <c r="Q1449" s="1"/>
      <c r="R1449" s="1"/>
      <c r="S1449" s="1"/>
      <c r="T1449" s="1"/>
      <c r="U1449" s="1"/>
      <c r="V1449" s="1"/>
      <c r="W1449" s="1"/>
      <c r="X1449" s="1"/>
      <c r="Y1449" s="1"/>
      <c r="Z1449" s="1"/>
    </row>
    <row r="1450" spans="1:26" ht="15.75" customHeight="1">
      <c r="A1450" s="1"/>
      <c r="B1450" s="1"/>
      <c r="C1450" s="1"/>
      <c r="D1450" s="1"/>
      <c r="E1450" s="1"/>
      <c r="F1450" s="1003"/>
      <c r="G1450" s="1001"/>
      <c r="H1450" s="1003"/>
      <c r="I1450" s="1003"/>
      <c r="J1450" s="1003"/>
      <c r="K1450" s="1003"/>
      <c r="L1450" s="1003"/>
      <c r="M1450" s="1003"/>
      <c r="N1450" s="1003"/>
      <c r="O1450" s="1"/>
      <c r="P1450" s="1"/>
      <c r="Q1450" s="1"/>
      <c r="R1450" s="1"/>
      <c r="S1450" s="1"/>
      <c r="T1450" s="1"/>
      <c r="U1450" s="1"/>
      <c r="V1450" s="1"/>
      <c r="W1450" s="1"/>
      <c r="X1450" s="1"/>
      <c r="Y1450" s="1"/>
      <c r="Z1450" s="1"/>
    </row>
    <row r="1451" spans="1:26" ht="15.75" customHeight="1">
      <c r="A1451" s="1"/>
      <c r="B1451" s="1"/>
      <c r="C1451" s="1"/>
      <c r="D1451" s="1"/>
      <c r="E1451" s="1"/>
      <c r="F1451" s="1003"/>
      <c r="G1451" s="1001"/>
      <c r="H1451" s="1003"/>
      <c r="I1451" s="1003"/>
      <c r="J1451" s="1003"/>
      <c r="K1451" s="1003"/>
      <c r="L1451" s="1003"/>
      <c r="M1451" s="1003"/>
      <c r="N1451" s="1003"/>
      <c r="O1451" s="1"/>
      <c r="P1451" s="1"/>
      <c r="Q1451" s="1"/>
      <c r="R1451" s="1"/>
      <c r="S1451" s="1"/>
      <c r="T1451" s="1"/>
      <c r="U1451" s="1"/>
      <c r="V1451" s="1"/>
      <c r="W1451" s="1"/>
      <c r="X1451" s="1"/>
      <c r="Y1451" s="1"/>
      <c r="Z1451" s="1"/>
    </row>
    <row r="1452" spans="1:26" ht="15.75" customHeight="1">
      <c r="A1452" s="1"/>
      <c r="B1452" s="1"/>
      <c r="C1452" s="1"/>
      <c r="D1452" s="1"/>
      <c r="E1452" s="1"/>
      <c r="F1452" s="1003"/>
      <c r="G1452" s="1001"/>
      <c r="H1452" s="1003"/>
      <c r="I1452" s="1003"/>
      <c r="J1452" s="1003"/>
      <c r="K1452" s="1003"/>
      <c r="L1452" s="1003"/>
      <c r="M1452" s="1003"/>
      <c r="N1452" s="1003"/>
      <c r="O1452" s="1"/>
      <c r="P1452" s="1"/>
      <c r="Q1452" s="1"/>
      <c r="R1452" s="1"/>
      <c r="S1452" s="1"/>
      <c r="T1452" s="1"/>
      <c r="U1452" s="1"/>
      <c r="V1452" s="1"/>
      <c r="W1452" s="1"/>
      <c r="X1452" s="1"/>
      <c r="Y1452" s="1"/>
      <c r="Z1452" s="1"/>
    </row>
    <row r="1453" spans="1:26" ht="15.75" customHeight="1">
      <c r="A1453" s="1"/>
      <c r="B1453" s="1"/>
      <c r="C1453" s="1"/>
      <c r="D1453" s="1"/>
      <c r="E1453" s="1"/>
      <c r="F1453" s="1003"/>
      <c r="G1453" s="1001"/>
      <c r="H1453" s="1003"/>
      <c r="I1453" s="1003"/>
      <c r="J1453" s="1003"/>
      <c r="K1453" s="1003"/>
      <c r="L1453" s="1003"/>
      <c r="M1453" s="1003"/>
      <c r="N1453" s="1003"/>
      <c r="O1453" s="1"/>
      <c r="P1453" s="1"/>
      <c r="Q1453" s="1"/>
      <c r="R1453" s="1"/>
      <c r="S1453" s="1"/>
      <c r="T1453" s="1"/>
      <c r="U1453" s="1"/>
      <c r="V1453" s="1"/>
      <c r="W1453" s="1"/>
      <c r="X1453" s="1"/>
      <c r="Y1453" s="1"/>
      <c r="Z1453" s="1"/>
    </row>
    <row r="1454" spans="1:26" ht="15.75" customHeight="1">
      <c r="A1454" s="1"/>
      <c r="B1454" s="1"/>
      <c r="C1454" s="1"/>
      <c r="D1454" s="1"/>
      <c r="E1454" s="1"/>
      <c r="F1454" s="1003"/>
      <c r="G1454" s="1001"/>
      <c r="H1454" s="1003"/>
      <c r="I1454" s="1003"/>
      <c r="J1454" s="1003"/>
      <c r="K1454" s="1003"/>
      <c r="L1454" s="1003"/>
      <c r="M1454" s="1003"/>
      <c r="N1454" s="1003"/>
      <c r="O1454" s="1"/>
      <c r="P1454" s="1"/>
      <c r="Q1454" s="1"/>
      <c r="R1454" s="1"/>
      <c r="S1454" s="1"/>
      <c r="T1454" s="1"/>
      <c r="U1454" s="1"/>
      <c r="V1454" s="1"/>
      <c r="W1454" s="1"/>
      <c r="X1454" s="1"/>
      <c r="Y1454" s="1"/>
      <c r="Z1454" s="1"/>
    </row>
    <row r="1455" spans="1:26" ht="15.75" customHeight="1">
      <c r="A1455" s="1"/>
      <c r="B1455" s="1"/>
      <c r="C1455" s="1"/>
      <c r="D1455" s="1"/>
      <c r="E1455" s="1"/>
      <c r="F1455" s="1003"/>
      <c r="G1455" s="1001"/>
      <c r="H1455" s="1003"/>
      <c r="I1455" s="1003"/>
      <c r="J1455" s="1003"/>
      <c r="K1455" s="1003"/>
      <c r="L1455" s="1003"/>
      <c r="M1455" s="1003"/>
      <c r="N1455" s="1003"/>
      <c r="O1455" s="1"/>
      <c r="P1455" s="1"/>
      <c r="Q1455" s="1"/>
      <c r="R1455" s="1"/>
      <c r="S1455" s="1"/>
      <c r="T1455" s="1"/>
      <c r="U1455" s="1"/>
      <c r="V1455" s="1"/>
      <c r="W1455" s="1"/>
      <c r="X1455" s="1"/>
      <c r="Y1455" s="1"/>
      <c r="Z1455" s="1"/>
    </row>
    <row r="1456" spans="1:26" ht="15.75" customHeight="1">
      <c r="A1456" s="1"/>
      <c r="B1456" s="1"/>
      <c r="C1456" s="1"/>
      <c r="D1456" s="1"/>
      <c r="E1456" s="1"/>
      <c r="F1456" s="1003"/>
      <c r="G1456" s="1001"/>
      <c r="H1456" s="1003"/>
      <c r="I1456" s="1003"/>
      <c r="J1456" s="1003"/>
      <c r="K1456" s="1003"/>
      <c r="L1456" s="1003"/>
      <c r="M1456" s="1003"/>
      <c r="N1456" s="1003"/>
      <c r="O1456" s="1"/>
      <c r="P1456" s="1"/>
      <c r="Q1456" s="1"/>
      <c r="R1456" s="1"/>
      <c r="S1456" s="1"/>
      <c r="T1456" s="1"/>
      <c r="U1456" s="1"/>
      <c r="V1456" s="1"/>
      <c r="W1456" s="1"/>
      <c r="X1456" s="1"/>
      <c r="Y1456" s="1"/>
      <c r="Z1456" s="1"/>
    </row>
    <row r="1457" spans="1:26" ht="15.75" customHeight="1">
      <c r="A1457" s="1"/>
      <c r="B1457" s="1"/>
      <c r="C1457" s="1"/>
      <c r="D1457" s="1"/>
      <c r="E1457" s="1"/>
      <c r="F1457" s="1003"/>
      <c r="G1457" s="1001"/>
      <c r="H1457" s="1003"/>
      <c r="I1457" s="1003"/>
      <c r="J1457" s="1003"/>
      <c r="K1457" s="1003"/>
      <c r="L1457" s="1003"/>
      <c r="M1457" s="1003"/>
      <c r="N1457" s="1003"/>
      <c r="O1457" s="1"/>
      <c r="P1457" s="1"/>
      <c r="Q1457" s="1"/>
      <c r="R1457" s="1"/>
      <c r="S1457" s="1"/>
      <c r="T1457" s="1"/>
      <c r="U1457" s="1"/>
      <c r="V1457" s="1"/>
      <c r="W1457" s="1"/>
      <c r="X1457" s="1"/>
      <c r="Y1457" s="1"/>
      <c r="Z1457" s="1"/>
    </row>
    <row r="1458" spans="1:26" ht="15.75" customHeight="1">
      <c r="A1458" s="1"/>
      <c r="B1458" s="1"/>
      <c r="C1458" s="1"/>
      <c r="D1458" s="1"/>
      <c r="E1458" s="1"/>
      <c r="F1458" s="1003"/>
      <c r="G1458" s="1001"/>
      <c r="H1458" s="1003"/>
      <c r="I1458" s="1003"/>
      <c r="J1458" s="1003"/>
      <c r="K1458" s="1003"/>
      <c r="L1458" s="1003"/>
      <c r="M1458" s="1003"/>
      <c r="N1458" s="1003"/>
      <c r="O1458" s="1"/>
      <c r="P1458" s="1"/>
      <c r="Q1458" s="1"/>
      <c r="R1458" s="1"/>
      <c r="S1458" s="1"/>
      <c r="T1458" s="1"/>
      <c r="U1458" s="1"/>
      <c r="V1458" s="1"/>
      <c r="W1458" s="1"/>
      <c r="X1458" s="1"/>
      <c r="Y1458" s="1"/>
      <c r="Z1458" s="1"/>
    </row>
    <row r="1459" spans="1:26" ht="15.75" customHeight="1">
      <c r="A1459" s="1"/>
      <c r="B1459" s="1"/>
      <c r="C1459" s="1"/>
      <c r="D1459" s="1"/>
      <c r="E1459" s="1"/>
      <c r="F1459" s="1003"/>
      <c r="G1459" s="1001"/>
      <c r="H1459" s="1003"/>
      <c r="I1459" s="1003"/>
      <c r="J1459" s="1003"/>
      <c r="K1459" s="1003"/>
      <c r="L1459" s="1003"/>
      <c r="M1459" s="1003"/>
      <c r="N1459" s="1003"/>
      <c r="O1459" s="1"/>
      <c r="P1459" s="1"/>
      <c r="Q1459" s="1"/>
      <c r="R1459" s="1"/>
      <c r="S1459" s="1"/>
      <c r="T1459" s="1"/>
      <c r="U1459" s="1"/>
      <c r="V1459" s="1"/>
      <c r="W1459" s="1"/>
      <c r="X1459" s="1"/>
      <c r="Y1459" s="1"/>
      <c r="Z1459" s="1"/>
    </row>
    <row r="1460" spans="1:26" ht="15.75" customHeight="1">
      <c r="A1460" s="1"/>
      <c r="B1460" s="1"/>
      <c r="C1460" s="1"/>
      <c r="D1460" s="1"/>
      <c r="E1460" s="1"/>
      <c r="F1460" s="1003"/>
      <c r="G1460" s="1001"/>
      <c r="H1460" s="1003"/>
      <c r="I1460" s="1003"/>
      <c r="J1460" s="1003"/>
      <c r="K1460" s="1003"/>
      <c r="L1460" s="1003"/>
      <c r="M1460" s="1003"/>
      <c r="N1460" s="1003"/>
      <c r="O1460" s="1"/>
      <c r="P1460" s="1"/>
      <c r="Q1460" s="1"/>
      <c r="R1460" s="1"/>
      <c r="S1460" s="1"/>
      <c r="T1460" s="1"/>
      <c r="U1460" s="1"/>
      <c r="V1460" s="1"/>
      <c r="W1460" s="1"/>
      <c r="X1460" s="1"/>
      <c r="Y1460" s="1"/>
      <c r="Z1460" s="1"/>
    </row>
    <row r="1461" spans="1:26" ht="15.75" customHeight="1">
      <c r="A1461" s="1"/>
      <c r="B1461" s="1"/>
      <c r="C1461" s="1"/>
      <c r="D1461" s="1"/>
      <c r="E1461" s="1"/>
      <c r="F1461" s="1003"/>
      <c r="G1461" s="1001"/>
      <c r="H1461" s="1003"/>
      <c r="I1461" s="1003"/>
      <c r="J1461" s="1003"/>
      <c r="K1461" s="1003"/>
      <c r="L1461" s="1003"/>
      <c r="M1461" s="1003"/>
      <c r="N1461" s="1003"/>
      <c r="O1461" s="1"/>
      <c r="P1461" s="1"/>
      <c r="Q1461" s="1"/>
      <c r="R1461" s="1"/>
      <c r="S1461" s="1"/>
      <c r="T1461" s="1"/>
      <c r="U1461" s="1"/>
      <c r="V1461" s="1"/>
      <c r="W1461" s="1"/>
      <c r="X1461" s="1"/>
      <c r="Y1461" s="1"/>
      <c r="Z1461" s="1"/>
    </row>
    <row r="1462" spans="1:26" ht="15.75" customHeight="1">
      <c r="A1462" s="1"/>
      <c r="B1462" s="1"/>
      <c r="C1462" s="1"/>
      <c r="D1462" s="1"/>
      <c r="E1462" s="1"/>
      <c r="F1462" s="1003"/>
      <c r="G1462" s="1001"/>
      <c r="H1462" s="1003"/>
      <c r="I1462" s="1003"/>
      <c r="J1462" s="1003"/>
      <c r="K1462" s="1003"/>
      <c r="L1462" s="1003"/>
      <c r="M1462" s="1003"/>
      <c r="N1462" s="1003"/>
      <c r="O1462" s="1"/>
      <c r="P1462" s="1"/>
      <c r="Q1462" s="1"/>
      <c r="R1462" s="1"/>
      <c r="S1462" s="1"/>
      <c r="T1462" s="1"/>
      <c r="U1462" s="1"/>
      <c r="V1462" s="1"/>
      <c r="W1462" s="1"/>
      <c r="X1462" s="1"/>
      <c r="Y1462" s="1"/>
      <c r="Z1462" s="1"/>
    </row>
    <row r="1463" spans="1:26" ht="15.75" customHeight="1">
      <c r="A1463" s="1"/>
      <c r="B1463" s="1"/>
      <c r="C1463" s="1"/>
      <c r="D1463" s="1"/>
      <c r="E1463" s="1"/>
      <c r="F1463" s="1003"/>
      <c r="G1463" s="1001"/>
      <c r="H1463" s="1003"/>
      <c r="I1463" s="1003"/>
      <c r="J1463" s="1003"/>
      <c r="K1463" s="1003"/>
      <c r="L1463" s="1003"/>
      <c r="M1463" s="1003"/>
      <c r="N1463" s="1003"/>
      <c r="O1463" s="1"/>
      <c r="P1463" s="1"/>
      <c r="Q1463" s="1"/>
      <c r="R1463" s="1"/>
      <c r="S1463" s="1"/>
      <c r="T1463" s="1"/>
      <c r="U1463" s="1"/>
      <c r="V1463" s="1"/>
      <c r="W1463" s="1"/>
      <c r="X1463" s="1"/>
      <c r="Y1463" s="1"/>
      <c r="Z1463" s="1"/>
    </row>
    <row r="1464" spans="1:26" ht="15.75" customHeight="1">
      <c r="A1464" s="1"/>
      <c r="B1464" s="1"/>
      <c r="C1464" s="1"/>
      <c r="D1464" s="1"/>
      <c r="E1464" s="1"/>
      <c r="F1464" s="1003"/>
      <c r="G1464" s="1001"/>
      <c r="H1464" s="1003"/>
      <c r="I1464" s="1003"/>
      <c r="J1464" s="1003"/>
      <c r="K1464" s="1003"/>
      <c r="L1464" s="1003"/>
      <c r="M1464" s="1003"/>
      <c r="N1464" s="1003"/>
      <c r="O1464" s="1"/>
      <c r="P1464" s="1"/>
      <c r="Q1464" s="1"/>
      <c r="R1464" s="1"/>
      <c r="S1464" s="1"/>
      <c r="T1464" s="1"/>
      <c r="U1464" s="1"/>
      <c r="V1464" s="1"/>
      <c r="W1464" s="1"/>
      <c r="X1464" s="1"/>
      <c r="Y1464" s="1"/>
      <c r="Z1464" s="1"/>
    </row>
    <row r="1465" spans="1:26" ht="15.75" customHeight="1">
      <c r="A1465" s="1"/>
      <c r="B1465" s="1"/>
      <c r="C1465" s="1"/>
      <c r="D1465" s="1"/>
      <c r="E1465" s="1"/>
      <c r="F1465" s="1003"/>
      <c r="G1465" s="1001"/>
      <c r="H1465" s="1003"/>
      <c r="I1465" s="1003"/>
      <c r="J1465" s="1003"/>
      <c r="K1465" s="1003"/>
      <c r="L1465" s="1003"/>
      <c r="M1465" s="1003"/>
      <c r="N1465" s="1003"/>
      <c r="O1465" s="1"/>
      <c r="P1465" s="1"/>
      <c r="Q1465" s="1"/>
      <c r="R1465" s="1"/>
      <c r="S1465" s="1"/>
      <c r="T1465" s="1"/>
      <c r="U1465" s="1"/>
      <c r="V1465" s="1"/>
      <c r="W1465" s="1"/>
      <c r="X1465" s="1"/>
      <c r="Y1465" s="1"/>
      <c r="Z1465" s="1"/>
    </row>
    <row r="1466" spans="1:26" ht="15.75" customHeight="1">
      <c r="A1466" s="1"/>
      <c r="B1466" s="1"/>
      <c r="C1466" s="1"/>
      <c r="D1466" s="1"/>
      <c r="E1466" s="1"/>
      <c r="F1466" s="1003"/>
      <c r="G1466" s="1001"/>
      <c r="H1466" s="1003"/>
      <c r="I1466" s="1003"/>
      <c r="J1466" s="1003"/>
      <c r="K1466" s="1003"/>
      <c r="L1466" s="1003"/>
      <c r="M1466" s="1003"/>
      <c r="N1466" s="1003"/>
      <c r="O1466" s="1"/>
      <c r="P1466" s="1"/>
      <c r="Q1466" s="1"/>
      <c r="R1466" s="1"/>
      <c r="S1466" s="1"/>
      <c r="T1466" s="1"/>
      <c r="U1466" s="1"/>
      <c r="V1466" s="1"/>
      <c r="W1466" s="1"/>
      <c r="X1466" s="1"/>
      <c r="Y1466" s="1"/>
      <c r="Z1466" s="1"/>
    </row>
    <row r="1467" spans="1:26" ht="15.75" customHeight="1">
      <c r="A1467" s="1"/>
      <c r="B1467" s="1"/>
      <c r="C1467" s="1"/>
      <c r="D1467" s="1"/>
      <c r="E1467" s="1"/>
      <c r="F1467" s="1003"/>
      <c r="G1467" s="1001"/>
      <c r="H1467" s="1003"/>
      <c r="I1467" s="1003"/>
      <c r="J1467" s="1003"/>
      <c r="K1467" s="1003"/>
      <c r="L1467" s="1003"/>
      <c r="M1467" s="1003"/>
      <c r="N1467" s="1003"/>
      <c r="O1467" s="1"/>
      <c r="P1467" s="1"/>
      <c r="Q1467" s="1"/>
      <c r="R1467" s="1"/>
      <c r="S1467" s="1"/>
      <c r="T1467" s="1"/>
      <c r="U1467" s="1"/>
      <c r="V1467" s="1"/>
      <c r="W1467" s="1"/>
      <c r="X1467" s="1"/>
      <c r="Y1467" s="1"/>
      <c r="Z1467" s="1"/>
    </row>
    <row r="1468" spans="1:26" ht="15.75" customHeight="1">
      <c r="A1468" s="1"/>
      <c r="B1468" s="1"/>
      <c r="C1468" s="1"/>
      <c r="D1468" s="1"/>
      <c r="E1468" s="1"/>
      <c r="F1468" s="1003"/>
      <c r="G1468" s="1001"/>
      <c r="H1468" s="1003"/>
      <c r="I1468" s="1003"/>
      <c r="J1468" s="1003"/>
      <c r="K1468" s="1003"/>
      <c r="L1468" s="1003"/>
      <c r="M1468" s="1003"/>
      <c r="N1468" s="1003"/>
      <c r="O1468" s="1"/>
      <c r="P1468" s="1"/>
      <c r="Q1468" s="1"/>
      <c r="R1468" s="1"/>
      <c r="S1468" s="1"/>
      <c r="T1468" s="1"/>
      <c r="U1468" s="1"/>
      <c r="V1468" s="1"/>
      <c r="W1468" s="1"/>
      <c r="X1468" s="1"/>
      <c r="Y1468" s="1"/>
      <c r="Z1468" s="1"/>
    </row>
    <row r="1469" spans="1:26" ht="15.75" customHeight="1">
      <c r="A1469" s="1"/>
      <c r="B1469" s="1"/>
      <c r="C1469" s="1"/>
      <c r="D1469" s="1"/>
      <c r="E1469" s="1"/>
      <c r="F1469" s="1003"/>
      <c r="G1469" s="1001"/>
      <c r="H1469" s="1003"/>
      <c r="I1469" s="1003"/>
      <c r="J1469" s="1003"/>
      <c r="K1469" s="1003"/>
      <c r="L1469" s="1003"/>
      <c r="M1469" s="1003"/>
      <c r="N1469" s="1003"/>
      <c r="O1469" s="1"/>
      <c r="P1469" s="1"/>
      <c r="Q1469" s="1"/>
      <c r="R1469" s="1"/>
      <c r="S1469" s="1"/>
      <c r="T1469" s="1"/>
      <c r="U1469" s="1"/>
      <c r="V1469" s="1"/>
      <c r="W1469" s="1"/>
      <c r="X1469" s="1"/>
      <c r="Y1469" s="1"/>
      <c r="Z1469" s="1"/>
    </row>
    <row r="1470" spans="1:26" ht="15.75" customHeight="1">
      <c r="A1470" s="1"/>
      <c r="B1470" s="1"/>
      <c r="C1470" s="1"/>
      <c r="D1470" s="1"/>
      <c r="E1470" s="1"/>
      <c r="F1470" s="1003"/>
      <c r="G1470" s="1001"/>
      <c r="H1470" s="1003"/>
      <c r="I1470" s="1003"/>
      <c r="J1470" s="1003"/>
      <c r="K1470" s="1003"/>
      <c r="L1470" s="1003"/>
      <c r="M1470" s="1003"/>
      <c r="N1470" s="1003"/>
      <c r="O1470" s="1"/>
      <c r="P1470" s="1"/>
      <c r="Q1470" s="1"/>
      <c r="R1470" s="1"/>
      <c r="S1470" s="1"/>
      <c r="T1470" s="1"/>
      <c r="U1470" s="1"/>
      <c r="V1470" s="1"/>
      <c r="W1470" s="1"/>
      <c r="X1470" s="1"/>
      <c r="Y1470" s="1"/>
      <c r="Z1470" s="1"/>
    </row>
    <row r="1471" spans="1:26" ht="15.75" customHeight="1">
      <c r="A1471" s="1"/>
      <c r="B1471" s="1"/>
      <c r="C1471" s="1"/>
      <c r="D1471" s="1"/>
      <c r="E1471" s="1"/>
      <c r="F1471" s="1003"/>
      <c r="G1471" s="1001"/>
      <c r="H1471" s="1003"/>
      <c r="I1471" s="1003"/>
      <c r="J1471" s="1003"/>
      <c r="K1471" s="1003"/>
      <c r="L1471" s="1003"/>
      <c r="M1471" s="1003"/>
      <c r="N1471" s="1003"/>
      <c r="O1471" s="1"/>
      <c r="P1471" s="1"/>
      <c r="Q1471" s="1"/>
      <c r="R1471" s="1"/>
      <c r="S1471" s="1"/>
      <c r="T1471" s="1"/>
      <c r="U1471" s="1"/>
      <c r="V1471" s="1"/>
      <c r="W1471" s="1"/>
      <c r="X1471" s="1"/>
      <c r="Y1471" s="1"/>
      <c r="Z1471" s="1"/>
    </row>
    <row r="1472" spans="1:26" ht="15.75" customHeight="1">
      <c r="A1472" s="1"/>
      <c r="B1472" s="1"/>
      <c r="C1472" s="1"/>
      <c r="D1472" s="1"/>
      <c r="E1472" s="1"/>
      <c r="F1472" s="1003"/>
      <c r="G1472" s="1001"/>
      <c r="H1472" s="1003"/>
      <c r="I1472" s="1003"/>
      <c r="J1472" s="1003"/>
      <c r="K1472" s="1003"/>
      <c r="L1472" s="1003"/>
      <c r="M1472" s="1003"/>
      <c r="N1472" s="1003"/>
      <c r="O1472" s="1"/>
      <c r="P1472" s="1"/>
      <c r="Q1472" s="1"/>
      <c r="R1472" s="1"/>
      <c r="S1472" s="1"/>
      <c r="T1472" s="1"/>
      <c r="U1472" s="1"/>
      <c r="V1472" s="1"/>
      <c r="W1472" s="1"/>
      <c r="X1472" s="1"/>
      <c r="Y1472" s="1"/>
      <c r="Z1472" s="1"/>
    </row>
    <row r="1473" spans="1:26" ht="15.75" customHeight="1">
      <c r="A1473" s="1"/>
      <c r="B1473" s="1"/>
      <c r="C1473" s="1"/>
      <c r="D1473" s="1"/>
      <c r="E1473" s="1"/>
      <c r="F1473" s="1003"/>
      <c r="G1473" s="1001"/>
      <c r="H1473" s="1003"/>
      <c r="I1473" s="1003"/>
      <c r="J1473" s="1003"/>
      <c r="K1473" s="1003"/>
      <c r="L1473" s="1003"/>
      <c r="M1473" s="1003"/>
      <c r="N1473" s="1003"/>
      <c r="O1473" s="1"/>
      <c r="P1473" s="1"/>
      <c r="Q1473" s="1"/>
      <c r="R1473" s="1"/>
      <c r="S1473" s="1"/>
      <c r="T1473" s="1"/>
      <c r="U1473" s="1"/>
      <c r="V1473" s="1"/>
      <c r="W1473" s="1"/>
      <c r="X1473" s="1"/>
      <c r="Y1473" s="1"/>
      <c r="Z1473" s="1"/>
    </row>
    <row r="1474" spans="1:26" ht="15.75" customHeight="1">
      <c r="A1474" s="1"/>
      <c r="B1474" s="1"/>
      <c r="C1474" s="1"/>
      <c r="D1474" s="1"/>
      <c r="E1474" s="1"/>
      <c r="F1474" s="1003"/>
      <c r="G1474" s="1001"/>
      <c r="H1474" s="1003"/>
      <c r="I1474" s="1003"/>
      <c r="J1474" s="1003"/>
      <c r="K1474" s="1003"/>
      <c r="L1474" s="1003"/>
      <c r="M1474" s="1003"/>
      <c r="N1474" s="1003"/>
      <c r="O1474" s="1"/>
      <c r="P1474" s="1"/>
      <c r="Q1474" s="1"/>
      <c r="R1474" s="1"/>
      <c r="S1474" s="1"/>
      <c r="T1474" s="1"/>
      <c r="U1474" s="1"/>
      <c r="V1474" s="1"/>
      <c r="W1474" s="1"/>
      <c r="X1474" s="1"/>
      <c r="Y1474" s="1"/>
      <c r="Z1474" s="1"/>
    </row>
    <row r="1475" spans="1:26" ht="15.75" customHeight="1">
      <c r="A1475" s="1"/>
      <c r="B1475" s="1"/>
      <c r="C1475" s="1"/>
      <c r="D1475" s="1"/>
      <c r="E1475" s="1"/>
      <c r="F1475" s="1003"/>
      <c r="G1475" s="1001"/>
      <c r="H1475" s="1003"/>
      <c r="I1475" s="1003"/>
      <c r="J1475" s="1003"/>
      <c r="K1475" s="1003"/>
      <c r="L1475" s="1003"/>
      <c r="M1475" s="1003"/>
      <c r="N1475" s="1003"/>
      <c r="O1475" s="1"/>
      <c r="P1475" s="1"/>
      <c r="Q1475" s="1"/>
      <c r="R1475" s="1"/>
      <c r="S1475" s="1"/>
      <c r="T1475" s="1"/>
      <c r="U1475" s="1"/>
      <c r="V1475" s="1"/>
      <c r="W1475" s="1"/>
      <c r="X1475" s="1"/>
      <c r="Y1475" s="1"/>
      <c r="Z1475" s="1"/>
    </row>
    <row r="1476" spans="1:26" ht="15.75" customHeight="1">
      <c r="A1476" s="1"/>
      <c r="B1476" s="1"/>
      <c r="C1476" s="1"/>
      <c r="D1476" s="1"/>
      <c r="E1476" s="1"/>
      <c r="F1476" s="1003"/>
      <c r="G1476" s="1001"/>
      <c r="H1476" s="1003"/>
      <c r="I1476" s="1003"/>
      <c r="J1476" s="1003"/>
      <c r="K1476" s="1003"/>
      <c r="L1476" s="1003"/>
      <c r="M1476" s="1003"/>
      <c r="N1476" s="1003"/>
      <c r="O1476" s="1"/>
      <c r="P1476" s="1"/>
      <c r="Q1476" s="1"/>
      <c r="R1476" s="1"/>
      <c r="S1476" s="1"/>
      <c r="T1476" s="1"/>
      <c r="U1476" s="1"/>
      <c r="V1476" s="1"/>
      <c r="W1476" s="1"/>
      <c r="X1476" s="1"/>
      <c r="Y1476" s="1"/>
      <c r="Z1476" s="1"/>
    </row>
    <row r="1477" spans="1:26" ht="15.75" customHeight="1">
      <c r="A1477" s="1"/>
      <c r="B1477" s="1"/>
      <c r="C1477" s="1"/>
      <c r="D1477" s="1"/>
      <c r="E1477" s="1"/>
      <c r="F1477" s="1003"/>
      <c r="G1477" s="1001"/>
      <c r="H1477" s="1003"/>
      <c r="I1477" s="1003"/>
      <c r="J1477" s="1003"/>
      <c r="K1477" s="1003"/>
      <c r="L1477" s="1003"/>
      <c r="M1477" s="1003"/>
      <c r="N1477" s="1003"/>
      <c r="O1477" s="1"/>
      <c r="P1477" s="1"/>
      <c r="Q1477" s="1"/>
      <c r="R1477" s="1"/>
      <c r="S1477" s="1"/>
      <c r="T1477" s="1"/>
      <c r="U1477" s="1"/>
      <c r="V1477" s="1"/>
      <c r="W1477" s="1"/>
      <c r="X1477" s="1"/>
      <c r="Y1477" s="1"/>
      <c r="Z1477" s="1"/>
    </row>
    <row r="1478" spans="1:26" ht="15.75" customHeight="1">
      <c r="A1478" s="1"/>
      <c r="B1478" s="1"/>
      <c r="C1478" s="1"/>
      <c r="D1478" s="1"/>
      <c r="E1478" s="1"/>
      <c r="F1478" s="1003"/>
      <c r="G1478" s="1001"/>
      <c r="H1478" s="1003"/>
      <c r="I1478" s="1003"/>
      <c r="J1478" s="1003"/>
      <c r="K1478" s="1003"/>
      <c r="L1478" s="1003"/>
      <c r="M1478" s="1003"/>
      <c r="N1478" s="1003"/>
      <c r="O1478" s="1"/>
      <c r="P1478" s="1"/>
      <c r="Q1478" s="1"/>
      <c r="R1478" s="1"/>
      <c r="S1478" s="1"/>
      <c r="T1478" s="1"/>
      <c r="U1478" s="1"/>
      <c r="V1478" s="1"/>
      <c r="W1478" s="1"/>
      <c r="X1478" s="1"/>
      <c r="Y1478" s="1"/>
      <c r="Z1478" s="1"/>
    </row>
    <row r="1479" spans="1:26" ht="15.75" customHeight="1">
      <c r="A1479" s="1"/>
      <c r="B1479" s="1"/>
      <c r="C1479" s="1"/>
      <c r="D1479" s="1"/>
      <c r="E1479" s="1"/>
      <c r="F1479" s="1003"/>
      <c r="G1479" s="1001"/>
      <c r="H1479" s="1003"/>
      <c r="I1479" s="1003"/>
      <c r="J1479" s="1003"/>
      <c r="K1479" s="1003"/>
      <c r="L1479" s="1003"/>
      <c r="M1479" s="1003"/>
      <c r="N1479" s="1003"/>
      <c r="O1479" s="1"/>
      <c r="P1479" s="1"/>
      <c r="Q1479" s="1"/>
      <c r="R1479" s="1"/>
      <c r="S1479" s="1"/>
      <c r="T1479" s="1"/>
      <c r="U1479" s="1"/>
      <c r="V1479" s="1"/>
      <c r="W1479" s="1"/>
      <c r="X1479" s="1"/>
      <c r="Y1479" s="1"/>
      <c r="Z1479" s="1"/>
    </row>
    <row r="1480" spans="1:26" ht="15.75" customHeight="1">
      <c r="A1480" s="1"/>
      <c r="B1480" s="1"/>
      <c r="C1480" s="1"/>
      <c r="D1480" s="1"/>
      <c r="E1480" s="1"/>
      <c r="F1480" s="1003"/>
      <c r="G1480" s="1001"/>
      <c r="H1480" s="1003"/>
      <c r="I1480" s="1003"/>
      <c r="J1480" s="1003"/>
      <c r="K1480" s="1003"/>
      <c r="L1480" s="1003"/>
      <c r="M1480" s="1003"/>
      <c r="N1480" s="1003"/>
      <c r="O1480" s="1"/>
      <c r="P1480" s="1"/>
      <c r="Q1480" s="1"/>
      <c r="R1480" s="1"/>
      <c r="S1480" s="1"/>
      <c r="T1480" s="1"/>
      <c r="U1480" s="1"/>
      <c r="V1480" s="1"/>
      <c r="W1480" s="1"/>
      <c r="X1480" s="1"/>
      <c r="Y1480" s="1"/>
      <c r="Z1480" s="1"/>
    </row>
    <row r="1481" spans="1:26" ht="15.75" customHeight="1">
      <c r="A1481" s="1"/>
      <c r="B1481" s="1"/>
      <c r="C1481" s="1"/>
      <c r="D1481" s="1"/>
      <c r="E1481" s="1"/>
      <c r="F1481" s="1003"/>
      <c r="G1481" s="1001"/>
      <c r="H1481" s="1003"/>
      <c r="I1481" s="1003"/>
      <c r="J1481" s="1003"/>
      <c r="K1481" s="1003"/>
      <c r="L1481" s="1003"/>
      <c r="M1481" s="1003"/>
      <c r="N1481" s="1003"/>
      <c r="O1481" s="1"/>
      <c r="P1481" s="1"/>
      <c r="Q1481" s="1"/>
      <c r="R1481" s="1"/>
      <c r="S1481" s="1"/>
      <c r="T1481" s="1"/>
      <c r="U1481" s="1"/>
      <c r="V1481" s="1"/>
      <c r="W1481" s="1"/>
      <c r="X1481" s="1"/>
      <c r="Y1481" s="1"/>
      <c r="Z1481" s="1"/>
    </row>
    <row r="1482" spans="1:26" ht="15.75" customHeight="1">
      <c r="A1482" s="1"/>
      <c r="B1482" s="1"/>
      <c r="C1482" s="1"/>
      <c r="D1482" s="1"/>
      <c r="E1482" s="1"/>
      <c r="F1482" s="1003"/>
      <c r="G1482" s="1001"/>
      <c r="H1482" s="1003"/>
      <c r="I1482" s="1003"/>
      <c r="J1482" s="1003"/>
      <c r="K1482" s="1003"/>
      <c r="L1482" s="1003"/>
      <c r="M1482" s="1003"/>
      <c r="N1482" s="1003"/>
      <c r="O1482" s="1"/>
      <c r="P1482" s="1"/>
      <c r="Q1482" s="1"/>
      <c r="R1482" s="1"/>
      <c r="S1482" s="1"/>
      <c r="T1482" s="1"/>
      <c r="U1482" s="1"/>
      <c r="V1482" s="1"/>
      <c r="W1482" s="1"/>
      <c r="X1482" s="1"/>
      <c r="Y1482" s="1"/>
      <c r="Z1482" s="1"/>
    </row>
    <row r="1483" spans="1:26" ht="15.75" customHeight="1">
      <c r="A1483" s="1"/>
      <c r="B1483" s="1"/>
      <c r="C1483" s="1"/>
      <c r="D1483" s="1"/>
      <c r="E1483" s="1"/>
      <c r="F1483" s="1003"/>
      <c r="G1483" s="1001"/>
      <c r="H1483" s="1003"/>
      <c r="I1483" s="1003"/>
      <c r="J1483" s="1003"/>
      <c r="K1483" s="1003"/>
      <c r="L1483" s="1003"/>
      <c r="M1483" s="1003"/>
      <c r="N1483" s="1003"/>
      <c r="O1483" s="1"/>
      <c r="P1483" s="1"/>
      <c r="Q1483" s="1"/>
      <c r="R1483" s="1"/>
      <c r="S1483" s="1"/>
      <c r="T1483" s="1"/>
      <c r="U1483" s="1"/>
      <c r="V1483" s="1"/>
      <c r="W1483" s="1"/>
      <c r="X1483" s="1"/>
      <c r="Y1483" s="1"/>
      <c r="Z1483" s="1"/>
    </row>
    <row r="1484" spans="1:26" ht="15.75" customHeight="1">
      <c r="A1484" s="1"/>
      <c r="B1484" s="1"/>
      <c r="C1484" s="1"/>
      <c r="D1484" s="1"/>
      <c r="E1484" s="1"/>
      <c r="F1484" s="1003"/>
      <c r="G1484" s="1001"/>
      <c r="H1484" s="1003"/>
      <c r="I1484" s="1003"/>
      <c r="J1484" s="1003"/>
      <c r="K1484" s="1003"/>
      <c r="L1484" s="1003"/>
      <c r="M1484" s="1003"/>
      <c r="N1484" s="1003"/>
      <c r="O1484" s="1"/>
      <c r="P1484" s="1"/>
      <c r="Q1484" s="1"/>
      <c r="R1484" s="1"/>
      <c r="S1484" s="1"/>
      <c r="T1484" s="1"/>
      <c r="U1484" s="1"/>
      <c r="V1484" s="1"/>
      <c r="W1484" s="1"/>
      <c r="X1484" s="1"/>
      <c r="Y1484" s="1"/>
      <c r="Z1484" s="1"/>
    </row>
    <row r="1485" spans="1:26" ht="15.75" customHeight="1">
      <c r="A1485" s="1"/>
      <c r="B1485" s="1"/>
      <c r="C1485" s="1"/>
      <c r="D1485" s="1"/>
      <c r="E1485" s="1"/>
      <c r="F1485" s="1003"/>
      <c r="G1485" s="1001"/>
      <c r="H1485" s="1003"/>
      <c r="I1485" s="1003"/>
      <c r="J1485" s="1003"/>
      <c r="K1485" s="1003"/>
      <c r="L1485" s="1003"/>
      <c r="M1485" s="1003"/>
      <c r="N1485" s="1003"/>
      <c r="O1485" s="1"/>
      <c r="P1485" s="1"/>
      <c r="Q1485" s="1"/>
      <c r="R1485" s="1"/>
      <c r="S1485" s="1"/>
      <c r="T1485" s="1"/>
      <c r="U1485" s="1"/>
      <c r="V1485" s="1"/>
      <c r="W1485" s="1"/>
      <c r="X1485" s="1"/>
      <c r="Y1485" s="1"/>
      <c r="Z1485" s="1"/>
    </row>
    <row r="1486" spans="1:26" ht="15.75" customHeight="1">
      <c r="A1486" s="1"/>
      <c r="B1486" s="1"/>
      <c r="C1486" s="1"/>
      <c r="D1486" s="1"/>
      <c r="E1486" s="1"/>
      <c r="F1486" s="1003"/>
      <c r="G1486" s="1001"/>
      <c r="H1486" s="1003"/>
      <c r="I1486" s="1003"/>
      <c r="J1486" s="1003"/>
      <c r="K1486" s="1003"/>
      <c r="L1486" s="1003"/>
      <c r="M1486" s="1003"/>
      <c r="N1486" s="1003"/>
      <c r="O1486" s="1"/>
      <c r="P1486" s="1"/>
      <c r="Q1486" s="1"/>
      <c r="R1486" s="1"/>
      <c r="S1486" s="1"/>
      <c r="T1486" s="1"/>
      <c r="U1486" s="1"/>
      <c r="V1486" s="1"/>
      <c r="W1486" s="1"/>
      <c r="X1486" s="1"/>
      <c r="Y1486" s="1"/>
      <c r="Z1486" s="1"/>
    </row>
    <row r="1487" spans="1:26" ht="15.75" customHeight="1">
      <c r="A1487" s="1"/>
      <c r="B1487" s="1"/>
      <c r="C1487" s="1"/>
      <c r="D1487" s="1"/>
      <c r="E1487" s="1"/>
      <c r="F1487" s="1003"/>
      <c r="G1487" s="1001"/>
      <c r="H1487" s="1003"/>
      <c r="I1487" s="1003"/>
      <c r="J1487" s="1003"/>
      <c r="K1487" s="1003"/>
      <c r="L1487" s="1003"/>
      <c r="M1487" s="1003"/>
      <c r="N1487" s="1003"/>
      <c r="O1487" s="1"/>
      <c r="P1487" s="1"/>
      <c r="Q1487" s="1"/>
      <c r="R1487" s="1"/>
      <c r="S1487" s="1"/>
      <c r="T1487" s="1"/>
      <c r="U1487" s="1"/>
      <c r="V1487" s="1"/>
      <c r="W1487" s="1"/>
      <c r="X1487" s="1"/>
      <c r="Y1487" s="1"/>
      <c r="Z1487" s="1"/>
    </row>
    <row r="1488" spans="1:26" ht="15.75" customHeight="1">
      <c r="A1488" s="1"/>
      <c r="B1488" s="1"/>
      <c r="C1488" s="1"/>
      <c r="D1488" s="1"/>
      <c r="E1488" s="1"/>
      <c r="F1488" s="1003"/>
      <c r="G1488" s="1001"/>
      <c r="H1488" s="1003"/>
      <c r="I1488" s="1003"/>
      <c r="J1488" s="1003"/>
      <c r="K1488" s="1003"/>
      <c r="L1488" s="1003"/>
      <c r="M1488" s="1003"/>
      <c r="N1488" s="1003"/>
      <c r="O1488" s="1"/>
      <c r="P1488" s="1"/>
      <c r="Q1488" s="1"/>
      <c r="R1488" s="1"/>
      <c r="S1488" s="1"/>
      <c r="T1488" s="1"/>
      <c r="U1488" s="1"/>
      <c r="V1488" s="1"/>
      <c r="W1488" s="1"/>
      <c r="X1488" s="1"/>
      <c r="Y1488" s="1"/>
      <c r="Z1488" s="1"/>
    </row>
    <row r="1489" spans="1:26" ht="15.75" customHeight="1">
      <c r="A1489" s="1"/>
      <c r="B1489" s="1"/>
      <c r="C1489" s="1"/>
      <c r="D1489" s="1"/>
      <c r="E1489" s="1"/>
      <c r="F1489" s="1003"/>
      <c r="G1489" s="1001"/>
      <c r="H1489" s="1003"/>
      <c r="I1489" s="1003"/>
      <c r="J1489" s="1003"/>
      <c r="K1489" s="1003"/>
      <c r="L1489" s="1003"/>
      <c r="M1489" s="1003"/>
      <c r="N1489" s="1003"/>
      <c r="O1489" s="1"/>
      <c r="P1489" s="1"/>
      <c r="Q1489" s="1"/>
      <c r="R1489" s="1"/>
      <c r="S1489" s="1"/>
      <c r="T1489" s="1"/>
      <c r="U1489" s="1"/>
      <c r="V1489" s="1"/>
      <c r="W1489" s="1"/>
      <c r="X1489" s="1"/>
      <c r="Y1489" s="1"/>
      <c r="Z1489" s="1"/>
    </row>
    <row r="1490" spans="1:26" ht="15.75" customHeight="1">
      <c r="A1490" s="1"/>
      <c r="B1490" s="1"/>
      <c r="C1490" s="1"/>
      <c r="D1490" s="1"/>
      <c r="E1490" s="1"/>
      <c r="F1490" s="1003"/>
      <c r="G1490" s="1001"/>
      <c r="H1490" s="1003"/>
      <c r="I1490" s="1003"/>
      <c r="J1490" s="1003"/>
      <c r="K1490" s="1003"/>
      <c r="L1490" s="1003"/>
      <c r="M1490" s="1003"/>
      <c r="N1490" s="1003"/>
      <c r="O1490" s="1"/>
      <c r="P1490" s="1"/>
      <c r="Q1490" s="1"/>
      <c r="R1490" s="1"/>
      <c r="S1490" s="1"/>
      <c r="T1490" s="1"/>
      <c r="U1490" s="1"/>
      <c r="V1490" s="1"/>
      <c r="W1490" s="1"/>
      <c r="X1490" s="1"/>
      <c r="Y1490" s="1"/>
      <c r="Z1490" s="1"/>
    </row>
    <row r="1491" spans="1:26" ht="15.75" customHeight="1">
      <c r="A1491" s="1"/>
      <c r="B1491" s="1"/>
      <c r="C1491" s="1"/>
      <c r="D1491" s="1"/>
      <c r="E1491" s="1"/>
      <c r="F1491" s="1003"/>
      <c r="G1491" s="1001"/>
      <c r="H1491" s="1003"/>
      <c r="I1491" s="1003"/>
      <c r="J1491" s="1003"/>
      <c r="K1491" s="1003"/>
      <c r="L1491" s="1003"/>
      <c r="M1491" s="1003"/>
      <c r="N1491" s="1003"/>
      <c r="O1491" s="1"/>
      <c r="P1491" s="1"/>
      <c r="Q1491" s="1"/>
      <c r="R1491" s="1"/>
      <c r="S1491" s="1"/>
      <c r="T1491" s="1"/>
      <c r="U1491" s="1"/>
      <c r="V1491" s="1"/>
      <c r="W1491" s="1"/>
      <c r="X1491" s="1"/>
      <c r="Y1491" s="1"/>
      <c r="Z1491" s="1"/>
    </row>
    <row r="1492" spans="1:26" ht="15.75" customHeight="1">
      <c r="A1492" s="1"/>
      <c r="B1492" s="1"/>
      <c r="C1492" s="1"/>
      <c r="D1492" s="1"/>
      <c r="E1492" s="1"/>
      <c r="F1492" s="1003"/>
      <c r="G1492" s="1001"/>
      <c r="H1492" s="1003"/>
      <c r="I1492" s="1003"/>
      <c r="J1492" s="1003"/>
      <c r="K1492" s="1003"/>
      <c r="L1492" s="1003"/>
      <c r="M1492" s="1003"/>
      <c r="N1492" s="1003"/>
      <c r="O1492" s="1"/>
      <c r="P1492" s="1"/>
      <c r="Q1492" s="1"/>
      <c r="R1492" s="1"/>
      <c r="S1492" s="1"/>
      <c r="T1492" s="1"/>
      <c r="U1492" s="1"/>
      <c r="V1492" s="1"/>
      <c r="W1492" s="1"/>
      <c r="X1492" s="1"/>
      <c r="Y1492" s="1"/>
      <c r="Z1492" s="1"/>
    </row>
    <row r="1493" spans="1:26" ht="15.75" customHeight="1">
      <c r="A1493" s="1"/>
      <c r="B1493" s="1"/>
      <c r="C1493" s="1"/>
      <c r="D1493" s="1"/>
      <c r="E1493" s="1"/>
      <c r="F1493" s="1003"/>
      <c r="G1493" s="1001"/>
      <c r="H1493" s="1003"/>
      <c r="I1493" s="1003"/>
      <c r="J1493" s="1003"/>
      <c r="K1493" s="1003"/>
      <c r="L1493" s="1003"/>
      <c r="M1493" s="1003"/>
      <c r="N1493" s="1003"/>
      <c r="O1493" s="1"/>
      <c r="P1493" s="1"/>
      <c r="Q1493" s="1"/>
      <c r="R1493" s="1"/>
      <c r="S1493" s="1"/>
      <c r="T1493" s="1"/>
      <c r="U1493" s="1"/>
      <c r="V1493" s="1"/>
      <c r="W1493" s="1"/>
      <c r="X1493" s="1"/>
      <c r="Y1493" s="1"/>
      <c r="Z1493" s="1"/>
    </row>
    <row r="1494" spans="1:26" ht="15.75" customHeight="1">
      <c r="A1494" s="1"/>
      <c r="B1494" s="1"/>
      <c r="C1494" s="1"/>
      <c r="D1494" s="1"/>
      <c r="E1494" s="1"/>
      <c r="F1494" s="1003"/>
      <c r="G1494" s="1001"/>
      <c r="H1494" s="1003"/>
      <c r="I1494" s="1003"/>
      <c r="J1494" s="1003"/>
      <c r="K1494" s="1003"/>
      <c r="L1494" s="1003"/>
      <c r="M1494" s="1003"/>
      <c r="N1494" s="1003"/>
      <c r="O1494" s="1"/>
      <c r="P1494" s="1"/>
      <c r="Q1494" s="1"/>
      <c r="R1494" s="1"/>
      <c r="S1494" s="1"/>
      <c r="T1494" s="1"/>
      <c r="U1494" s="1"/>
      <c r="V1494" s="1"/>
      <c r="W1494" s="1"/>
      <c r="X1494" s="1"/>
      <c r="Y1494" s="1"/>
      <c r="Z1494" s="1"/>
    </row>
    <row r="1495" spans="1:26" ht="15.75" customHeight="1">
      <c r="A1495" s="1"/>
      <c r="B1495" s="1"/>
      <c r="C1495" s="1"/>
      <c r="D1495" s="1"/>
      <c r="E1495" s="1"/>
      <c r="F1495" s="1003"/>
      <c r="G1495" s="1001"/>
      <c r="H1495" s="1003"/>
      <c r="I1495" s="1003"/>
      <c r="J1495" s="1003"/>
      <c r="K1495" s="1003"/>
      <c r="L1495" s="1003"/>
      <c r="M1495" s="1003"/>
      <c r="N1495" s="1003"/>
      <c r="O1495" s="1"/>
      <c r="P1495" s="1"/>
      <c r="Q1495" s="1"/>
      <c r="R1495" s="1"/>
      <c r="S1495" s="1"/>
      <c r="T1495" s="1"/>
      <c r="U1495" s="1"/>
      <c r="V1495" s="1"/>
      <c r="W1495" s="1"/>
      <c r="X1495" s="1"/>
      <c r="Y1495" s="1"/>
      <c r="Z1495" s="1"/>
    </row>
    <row r="1496" spans="1:26" ht="15.75" customHeight="1">
      <c r="A1496" s="1"/>
      <c r="B1496" s="1"/>
      <c r="C1496" s="1"/>
      <c r="D1496" s="1"/>
      <c r="E1496" s="1"/>
      <c r="F1496" s="1003"/>
      <c r="G1496" s="1001"/>
      <c r="H1496" s="1003"/>
      <c r="I1496" s="1003"/>
      <c r="J1496" s="1003"/>
      <c r="K1496" s="1003"/>
      <c r="L1496" s="1003"/>
      <c r="M1496" s="1003"/>
      <c r="N1496" s="1003"/>
      <c r="O1496" s="1"/>
      <c r="P1496" s="1"/>
      <c r="Q1496" s="1"/>
      <c r="R1496" s="1"/>
      <c r="S1496" s="1"/>
      <c r="T1496" s="1"/>
      <c r="U1496" s="1"/>
      <c r="V1496" s="1"/>
      <c r="W1496" s="1"/>
      <c r="X1496" s="1"/>
      <c r="Y1496" s="1"/>
      <c r="Z1496" s="1"/>
    </row>
    <row r="1497" spans="1:26" ht="15.75" customHeight="1">
      <c r="A1497" s="1"/>
      <c r="B1497" s="1"/>
      <c r="C1497" s="1"/>
      <c r="D1497" s="1"/>
      <c r="E1497" s="1"/>
      <c r="F1497" s="1003"/>
      <c r="G1497" s="1001"/>
      <c r="H1497" s="1003"/>
      <c r="I1497" s="1003"/>
      <c r="J1497" s="1003"/>
      <c r="K1497" s="1003"/>
      <c r="L1497" s="1003"/>
      <c r="M1497" s="1003"/>
      <c r="N1497" s="1003"/>
      <c r="O1497" s="1"/>
      <c r="P1497" s="1"/>
      <c r="Q1497" s="1"/>
      <c r="R1497" s="1"/>
      <c r="S1497" s="1"/>
      <c r="T1497" s="1"/>
      <c r="U1497" s="1"/>
      <c r="V1497" s="1"/>
      <c r="W1497" s="1"/>
      <c r="X1497" s="1"/>
      <c r="Y1497" s="1"/>
      <c r="Z1497" s="1"/>
    </row>
    <row r="1498" spans="1:26" ht="15.75" customHeight="1">
      <c r="A1498" s="1"/>
      <c r="B1498" s="1"/>
      <c r="C1498" s="1"/>
      <c r="D1498" s="1"/>
      <c r="E1498" s="1"/>
      <c r="F1498" s="1003"/>
      <c r="G1498" s="1001"/>
      <c r="H1498" s="1003"/>
      <c r="I1498" s="1003"/>
      <c r="J1498" s="1003"/>
      <c r="K1498" s="1003"/>
      <c r="L1498" s="1003"/>
      <c r="M1498" s="1003"/>
      <c r="N1498" s="1003"/>
      <c r="O1498" s="1"/>
      <c r="P1498" s="1"/>
      <c r="Q1498" s="1"/>
      <c r="R1498" s="1"/>
      <c r="S1498" s="1"/>
      <c r="T1498" s="1"/>
      <c r="U1498" s="1"/>
      <c r="V1498" s="1"/>
      <c r="W1498" s="1"/>
      <c r="X1498" s="1"/>
      <c r="Y1498" s="1"/>
      <c r="Z1498" s="1"/>
    </row>
    <row r="1499" spans="1:26" ht="15.75" customHeight="1">
      <c r="A1499" s="1"/>
      <c r="B1499" s="1"/>
      <c r="C1499" s="1"/>
      <c r="D1499" s="1"/>
      <c r="E1499" s="1"/>
      <c r="F1499" s="1003"/>
      <c r="G1499" s="1001"/>
      <c r="H1499" s="1003"/>
      <c r="I1499" s="1003"/>
      <c r="J1499" s="1003"/>
      <c r="K1499" s="1003"/>
      <c r="L1499" s="1003"/>
      <c r="M1499" s="1003"/>
      <c r="N1499" s="1003"/>
      <c r="O1499" s="1"/>
      <c r="P1499" s="1"/>
      <c r="Q1499" s="1"/>
      <c r="R1499" s="1"/>
      <c r="S1499" s="1"/>
      <c r="T1499" s="1"/>
      <c r="U1499" s="1"/>
      <c r="V1499" s="1"/>
      <c r="W1499" s="1"/>
      <c r="X1499" s="1"/>
      <c r="Y1499" s="1"/>
      <c r="Z1499" s="1"/>
    </row>
    <row r="1500" spans="1:26" ht="15.75" customHeight="1">
      <c r="A1500" s="1"/>
      <c r="B1500" s="1"/>
      <c r="C1500" s="1"/>
      <c r="D1500" s="1"/>
      <c r="E1500" s="1"/>
      <c r="F1500" s="1003"/>
      <c r="G1500" s="1001"/>
      <c r="H1500" s="1003"/>
      <c r="I1500" s="1003"/>
      <c r="J1500" s="1003"/>
      <c r="K1500" s="1003"/>
      <c r="L1500" s="1003"/>
      <c r="M1500" s="1003"/>
      <c r="N1500" s="1003"/>
      <c r="O1500" s="1"/>
      <c r="P1500" s="1"/>
      <c r="Q1500" s="1"/>
      <c r="R1500" s="1"/>
      <c r="S1500" s="1"/>
      <c r="T1500" s="1"/>
      <c r="U1500" s="1"/>
      <c r="V1500" s="1"/>
      <c r="W1500" s="1"/>
      <c r="X1500" s="1"/>
      <c r="Y1500" s="1"/>
      <c r="Z1500" s="1"/>
    </row>
    <row r="1501" spans="1:26" ht="15.75" customHeight="1">
      <c r="A1501" s="1"/>
      <c r="B1501" s="1"/>
      <c r="C1501" s="1"/>
      <c r="D1501" s="1"/>
      <c r="E1501" s="1"/>
      <c r="F1501" s="1003"/>
      <c r="G1501" s="1001"/>
      <c r="H1501" s="1003"/>
      <c r="I1501" s="1003"/>
      <c r="J1501" s="1003"/>
      <c r="K1501" s="1003"/>
      <c r="L1501" s="1003"/>
      <c r="M1501" s="1003"/>
      <c r="N1501" s="1003"/>
      <c r="O1501" s="1"/>
      <c r="P1501" s="1"/>
      <c r="Q1501" s="1"/>
      <c r="R1501" s="1"/>
      <c r="S1501" s="1"/>
      <c r="T1501" s="1"/>
      <c r="U1501" s="1"/>
      <c r="V1501" s="1"/>
      <c r="W1501" s="1"/>
      <c r="X1501" s="1"/>
      <c r="Y1501" s="1"/>
      <c r="Z1501" s="1"/>
    </row>
    <row r="1502" spans="1:26" ht="15.75" customHeight="1">
      <c r="A1502" s="1"/>
      <c r="B1502" s="1"/>
      <c r="C1502" s="1"/>
      <c r="D1502" s="1"/>
      <c r="E1502" s="1"/>
      <c r="F1502" s="1003"/>
      <c r="G1502" s="1001"/>
      <c r="H1502" s="1003"/>
      <c r="I1502" s="1003"/>
      <c r="J1502" s="1003"/>
      <c r="K1502" s="1003"/>
      <c r="L1502" s="1003"/>
      <c r="M1502" s="1003"/>
      <c r="N1502" s="1003"/>
      <c r="O1502" s="1"/>
      <c r="P1502" s="1"/>
      <c r="Q1502" s="1"/>
      <c r="R1502" s="1"/>
      <c r="S1502" s="1"/>
      <c r="T1502" s="1"/>
      <c r="U1502" s="1"/>
      <c r="V1502" s="1"/>
      <c r="W1502" s="1"/>
      <c r="X1502" s="1"/>
      <c r="Y1502" s="1"/>
      <c r="Z1502" s="1"/>
    </row>
    <row r="1503" spans="1:26" ht="15.75" customHeight="1">
      <c r="A1503" s="1"/>
      <c r="B1503" s="1"/>
      <c r="C1503" s="1"/>
      <c r="D1503" s="1"/>
      <c r="E1503" s="1"/>
      <c r="F1503" s="1003"/>
      <c r="G1503" s="1001"/>
      <c r="H1503" s="1003"/>
      <c r="I1503" s="1003"/>
      <c r="J1503" s="1003"/>
      <c r="K1503" s="1003"/>
      <c r="L1503" s="1003"/>
      <c r="M1503" s="1003"/>
      <c r="N1503" s="1003"/>
      <c r="O1503" s="1"/>
      <c r="P1503" s="1"/>
      <c r="Q1503" s="1"/>
      <c r="R1503" s="1"/>
      <c r="S1503" s="1"/>
      <c r="T1503" s="1"/>
      <c r="U1503" s="1"/>
      <c r="V1503" s="1"/>
      <c r="W1503" s="1"/>
      <c r="X1503" s="1"/>
      <c r="Y1503" s="1"/>
      <c r="Z1503" s="1"/>
    </row>
    <row r="1504" spans="1:26" ht="15.75" customHeight="1">
      <c r="A1504" s="1"/>
      <c r="B1504" s="1"/>
      <c r="C1504" s="1"/>
      <c r="D1504" s="1"/>
      <c r="E1504" s="1"/>
      <c r="F1504" s="1003"/>
      <c r="G1504" s="1001"/>
      <c r="H1504" s="1003"/>
      <c r="I1504" s="1003"/>
      <c r="J1504" s="1003"/>
      <c r="K1504" s="1003"/>
      <c r="L1504" s="1003"/>
      <c r="M1504" s="1003"/>
      <c r="N1504" s="1003"/>
      <c r="O1504" s="1"/>
      <c r="P1504" s="1"/>
      <c r="Q1504" s="1"/>
      <c r="R1504" s="1"/>
      <c r="S1504" s="1"/>
      <c r="T1504" s="1"/>
      <c r="U1504" s="1"/>
      <c r="V1504" s="1"/>
      <c r="W1504" s="1"/>
      <c r="X1504" s="1"/>
      <c r="Y1504" s="1"/>
      <c r="Z1504" s="1"/>
    </row>
    <row r="1505" spans="1:26" ht="15.75" customHeight="1">
      <c r="A1505" s="1"/>
      <c r="B1505" s="1"/>
      <c r="C1505" s="1"/>
      <c r="D1505" s="1"/>
      <c r="E1505" s="1"/>
      <c r="F1505" s="1003"/>
      <c r="G1505" s="1001"/>
      <c r="H1505" s="1003"/>
      <c r="I1505" s="1003"/>
      <c r="J1505" s="1003"/>
      <c r="K1505" s="1003"/>
      <c r="L1505" s="1003"/>
      <c r="M1505" s="1003"/>
      <c r="N1505" s="1003"/>
      <c r="O1505" s="1"/>
      <c r="P1505" s="1"/>
      <c r="Q1505" s="1"/>
      <c r="R1505" s="1"/>
      <c r="S1505" s="1"/>
      <c r="T1505" s="1"/>
      <c r="U1505" s="1"/>
      <c r="V1505" s="1"/>
      <c r="W1505" s="1"/>
      <c r="X1505" s="1"/>
      <c r="Y1505" s="1"/>
      <c r="Z1505" s="1"/>
    </row>
    <row r="1506" spans="1:26" ht="15.75" customHeight="1">
      <c r="A1506" s="1"/>
      <c r="B1506" s="1"/>
      <c r="C1506" s="1"/>
      <c r="D1506" s="1"/>
      <c r="E1506" s="1"/>
      <c r="F1506" s="1003"/>
      <c r="G1506" s="1001"/>
      <c r="H1506" s="1003"/>
      <c r="I1506" s="1003"/>
      <c r="J1506" s="1003"/>
      <c r="K1506" s="1003"/>
      <c r="L1506" s="1003"/>
      <c r="M1506" s="1003"/>
      <c r="N1506" s="1003"/>
      <c r="O1506" s="1"/>
      <c r="P1506" s="1"/>
      <c r="Q1506" s="1"/>
      <c r="R1506" s="1"/>
      <c r="S1506" s="1"/>
      <c r="T1506" s="1"/>
      <c r="U1506" s="1"/>
      <c r="V1506" s="1"/>
      <c r="W1506" s="1"/>
      <c r="X1506" s="1"/>
      <c r="Y1506" s="1"/>
      <c r="Z1506" s="1"/>
    </row>
    <row r="1507" spans="1:26" ht="15.75" customHeight="1">
      <c r="A1507" s="1"/>
      <c r="B1507" s="1"/>
      <c r="C1507" s="1"/>
      <c r="D1507" s="1"/>
      <c r="E1507" s="1"/>
      <c r="F1507" s="1003"/>
      <c r="G1507" s="1001"/>
      <c r="H1507" s="1003"/>
      <c r="I1507" s="1003"/>
      <c r="J1507" s="1003"/>
      <c r="K1507" s="1003"/>
      <c r="L1507" s="1003"/>
      <c r="M1507" s="1003"/>
      <c r="N1507" s="1003"/>
      <c r="O1507" s="1"/>
      <c r="P1507" s="1"/>
      <c r="Q1507" s="1"/>
      <c r="R1507" s="1"/>
      <c r="S1507" s="1"/>
      <c r="T1507" s="1"/>
      <c r="U1507" s="1"/>
      <c r="V1507" s="1"/>
      <c r="W1507" s="1"/>
      <c r="X1507" s="1"/>
      <c r="Y1507" s="1"/>
      <c r="Z1507" s="1"/>
    </row>
    <row r="1508" spans="1:26" ht="15.75" customHeight="1">
      <c r="A1508" s="1"/>
      <c r="B1508" s="1"/>
      <c r="C1508" s="1"/>
      <c r="D1508" s="1"/>
      <c r="E1508" s="1"/>
      <c r="F1508" s="1003"/>
      <c r="G1508" s="1001"/>
      <c r="H1508" s="1003"/>
      <c r="I1508" s="1003"/>
      <c r="J1508" s="1003"/>
      <c r="K1508" s="1003"/>
      <c r="L1508" s="1003"/>
      <c r="M1508" s="1003"/>
      <c r="N1508" s="1003"/>
      <c r="O1508" s="1"/>
      <c r="P1508" s="1"/>
      <c r="Q1508" s="1"/>
      <c r="R1508" s="1"/>
      <c r="S1508" s="1"/>
      <c r="T1508" s="1"/>
      <c r="U1508" s="1"/>
      <c r="V1508" s="1"/>
      <c r="W1508" s="1"/>
      <c r="X1508" s="1"/>
      <c r="Y1508" s="1"/>
      <c r="Z1508" s="1"/>
    </row>
    <row r="1509" spans="1:26" ht="15.75" customHeight="1">
      <c r="A1509" s="1"/>
      <c r="B1509" s="1"/>
      <c r="C1509" s="1"/>
      <c r="D1509" s="1"/>
      <c r="E1509" s="1"/>
      <c r="F1509" s="1003"/>
      <c r="G1509" s="1001"/>
      <c r="H1509" s="1003"/>
      <c r="I1509" s="1003"/>
      <c r="J1509" s="1003"/>
      <c r="K1509" s="1003"/>
      <c r="L1509" s="1003"/>
      <c r="M1509" s="1003"/>
      <c r="N1509" s="1003"/>
      <c r="O1509" s="1"/>
      <c r="P1509" s="1"/>
      <c r="Q1509" s="1"/>
      <c r="R1509" s="1"/>
      <c r="S1509" s="1"/>
      <c r="T1509" s="1"/>
      <c r="U1509" s="1"/>
      <c r="V1509" s="1"/>
      <c r="W1509" s="1"/>
      <c r="X1509" s="1"/>
      <c r="Y1509" s="1"/>
      <c r="Z1509" s="1"/>
    </row>
    <row r="1510" spans="1:26" ht="15.75" customHeight="1">
      <c r="A1510" s="1"/>
      <c r="B1510" s="1"/>
      <c r="C1510" s="1"/>
      <c r="D1510" s="1"/>
      <c r="E1510" s="1"/>
      <c r="F1510" s="1003"/>
      <c r="G1510" s="1001"/>
      <c r="H1510" s="1003"/>
      <c r="I1510" s="1003"/>
      <c r="J1510" s="1003"/>
      <c r="K1510" s="1003"/>
      <c r="L1510" s="1003"/>
      <c r="M1510" s="1003"/>
      <c r="N1510" s="1003"/>
      <c r="O1510" s="1"/>
      <c r="P1510" s="1"/>
      <c r="Q1510" s="1"/>
      <c r="R1510" s="1"/>
      <c r="S1510" s="1"/>
      <c r="T1510" s="1"/>
      <c r="U1510" s="1"/>
      <c r="V1510" s="1"/>
      <c r="W1510" s="1"/>
      <c r="X1510" s="1"/>
      <c r="Y1510" s="1"/>
      <c r="Z1510" s="1"/>
    </row>
    <row r="1511" spans="1:26" ht="15.75" customHeight="1">
      <c r="A1511" s="1"/>
      <c r="B1511" s="1"/>
      <c r="C1511" s="1"/>
      <c r="D1511" s="1"/>
      <c r="E1511" s="1"/>
      <c r="F1511" s="1003"/>
      <c r="G1511" s="1001"/>
      <c r="H1511" s="1003"/>
      <c r="I1511" s="1003"/>
      <c r="J1511" s="1003"/>
      <c r="K1511" s="1003"/>
      <c r="L1511" s="1003"/>
      <c r="M1511" s="1003"/>
      <c r="N1511" s="1003"/>
      <c r="O1511" s="1"/>
      <c r="P1511" s="1"/>
      <c r="Q1511" s="1"/>
      <c r="R1511" s="1"/>
      <c r="S1511" s="1"/>
      <c r="T1511" s="1"/>
      <c r="U1511" s="1"/>
      <c r="V1511" s="1"/>
      <c r="W1511" s="1"/>
      <c r="X1511" s="1"/>
      <c r="Y1511" s="1"/>
      <c r="Z1511" s="1"/>
    </row>
    <row r="1512" spans="1:26" ht="15.75" customHeight="1">
      <c r="A1512" s="1"/>
      <c r="B1512" s="1"/>
      <c r="C1512" s="1"/>
      <c r="D1512" s="1"/>
      <c r="E1512" s="1"/>
      <c r="F1512" s="1003"/>
      <c r="G1512" s="1001"/>
      <c r="H1512" s="1003"/>
      <c r="I1512" s="1003"/>
      <c r="J1512" s="1003"/>
      <c r="K1512" s="1003"/>
      <c r="L1512" s="1003"/>
      <c r="M1512" s="1003"/>
      <c r="N1512" s="1003"/>
      <c r="O1512" s="1"/>
      <c r="P1512" s="1"/>
      <c r="Q1512" s="1"/>
      <c r="R1512" s="1"/>
      <c r="S1512" s="1"/>
      <c r="T1512" s="1"/>
      <c r="U1512" s="1"/>
      <c r="V1512" s="1"/>
      <c r="W1512" s="1"/>
      <c r="X1512" s="1"/>
      <c r="Y1512" s="1"/>
      <c r="Z1512" s="1"/>
    </row>
    <row r="1513" spans="1:26" ht="15.75" customHeight="1">
      <c r="A1513" s="1"/>
      <c r="B1513" s="1"/>
      <c r="C1513" s="1"/>
      <c r="D1513" s="1"/>
      <c r="E1513" s="1"/>
      <c r="F1513" s="1003"/>
      <c r="G1513" s="1001"/>
      <c r="H1513" s="1003"/>
      <c r="I1513" s="1003"/>
      <c r="J1513" s="1003"/>
      <c r="K1513" s="1003"/>
      <c r="L1513" s="1003"/>
      <c r="M1513" s="1003"/>
      <c r="N1513" s="1003"/>
      <c r="O1513" s="1"/>
      <c r="P1513" s="1"/>
      <c r="Q1513" s="1"/>
      <c r="R1513" s="1"/>
      <c r="S1513" s="1"/>
      <c r="T1513" s="1"/>
      <c r="U1513" s="1"/>
      <c r="V1513" s="1"/>
      <c r="W1513" s="1"/>
      <c r="X1513" s="1"/>
      <c r="Y1513" s="1"/>
      <c r="Z1513" s="1"/>
    </row>
    <row r="1514" spans="1:26" ht="15.75" customHeight="1">
      <c r="A1514" s="1"/>
      <c r="B1514" s="1"/>
      <c r="C1514" s="1"/>
      <c r="D1514" s="1"/>
      <c r="E1514" s="1"/>
      <c r="F1514" s="1003"/>
      <c r="G1514" s="1001"/>
      <c r="H1514" s="1003"/>
      <c r="I1514" s="1003"/>
      <c r="J1514" s="1003"/>
      <c r="K1514" s="1003"/>
      <c r="L1514" s="1003"/>
      <c r="M1514" s="1003"/>
      <c r="N1514" s="1003"/>
      <c r="O1514" s="1"/>
      <c r="P1514" s="1"/>
      <c r="Q1514" s="1"/>
      <c r="R1514" s="1"/>
      <c r="S1514" s="1"/>
      <c r="T1514" s="1"/>
      <c r="U1514" s="1"/>
      <c r="V1514" s="1"/>
      <c r="W1514" s="1"/>
      <c r="X1514" s="1"/>
      <c r="Y1514" s="1"/>
      <c r="Z1514" s="1"/>
    </row>
    <row r="1515" spans="1:26" ht="15.75" customHeight="1">
      <c r="A1515" s="1"/>
      <c r="B1515" s="1"/>
      <c r="C1515" s="1"/>
      <c r="D1515" s="1"/>
      <c r="E1515" s="1"/>
      <c r="F1515" s="1003"/>
      <c r="G1515" s="1001"/>
      <c r="H1515" s="1003"/>
      <c r="I1515" s="1003"/>
      <c r="J1515" s="1003"/>
      <c r="K1515" s="1003"/>
      <c r="L1515" s="1003"/>
      <c r="M1515" s="1003"/>
      <c r="N1515" s="1003"/>
      <c r="O1515" s="1"/>
      <c r="P1515" s="1"/>
      <c r="Q1515" s="1"/>
      <c r="R1515" s="1"/>
      <c r="S1515" s="1"/>
      <c r="T1515" s="1"/>
      <c r="U1515" s="1"/>
      <c r="V1515" s="1"/>
      <c r="W1515" s="1"/>
      <c r="X1515" s="1"/>
      <c r="Y1515" s="1"/>
      <c r="Z1515" s="1"/>
    </row>
    <row r="1516" spans="1:26" ht="15.75" customHeight="1">
      <c r="A1516" s="1"/>
      <c r="B1516" s="1"/>
      <c r="C1516" s="1"/>
      <c r="D1516" s="1"/>
      <c r="E1516" s="1"/>
      <c r="F1516" s="1003"/>
      <c r="G1516" s="1001"/>
      <c r="H1516" s="1003"/>
      <c r="I1516" s="1003"/>
      <c r="J1516" s="1003"/>
      <c r="K1516" s="1003"/>
      <c r="L1516" s="1003"/>
      <c r="M1516" s="1003"/>
      <c r="N1516" s="1003"/>
      <c r="O1516" s="1"/>
      <c r="P1516" s="1"/>
      <c r="Q1516" s="1"/>
      <c r="R1516" s="1"/>
      <c r="S1516" s="1"/>
      <c r="T1516" s="1"/>
      <c r="U1516" s="1"/>
      <c r="V1516" s="1"/>
      <c r="W1516" s="1"/>
      <c r="X1516" s="1"/>
      <c r="Y1516" s="1"/>
      <c r="Z1516" s="1"/>
    </row>
    <row r="1517" spans="1:26" ht="15.75" customHeight="1">
      <c r="A1517" s="1"/>
      <c r="B1517" s="1"/>
      <c r="C1517" s="1"/>
      <c r="D1517" s="1"/>
      <c r="E1517" s="1"/>
      <c r="F1517" s="1003"/>
      <c r="G1517" s="1001"/>
      <c r="H1517" s="1003"/>
      <c r="I1517" s="1003"/>
      <c r="J1517" s="1003"/>
      <c r="K1517" s="1003"/>
      <c r="L1517" s="1003"/>
      <c r="M1517" s="1003"/>
      <c r="N1517" s="1003"/>
      <c r="O1517" s="1"/>
      <c r="P1517" s="1"/>
      <c r="Q1517" s="1"/>
      <c r="R1517" s="1"/>
      <c r="S1517" s="1"/>
      <c r="T1517" s="1"/>
      <c r="U1517" s="1"/>
      <c r="V1517" s="1"/>
      <c r="W1517" s="1"/>
      <c r="X1517" s="1"/>
      <c r="Y1517" s="1"/>
      <c r="Z1517" s="1"/>
    </row>
    <row r="1518" spans="1:26" ht="15.75" customHeight="1">
      <c r="A1518" s="1"/>
      <c r="B1518" s="1"/>
      <c r="C1518" s="1"/>
      <c r="D1518" s="1"/>
      <c r="E1518" s="1"/>
      <c r="F1518" s="1003"/>
      <c r="G1518" s="1001"/>
      <c r="H1518" s="1003"/>
      <c r="I1518" s="1003"/>
      <c r="J1518" s="1003"/>
      <c r="K1518" s="1003"/>
      <c r="L1518" s="1003"/>
      <c r="M1518" s="1003"/>
      <c r="N1518" s="1003"/>
      <c r="O1518" s="1"/>
      <c r="P1518" s="1"/>
      <c r="Q1518" s="1"/>
      <c r="R1518" s="1"/>
      <c r="S1518" s="1"/>
      <c r="T1518" s="1"/>
      <c r="U1518" s="1"/>
      <c r="V1518" s="1"/>
      <c r="W1518" s="1"/>
      <c r="X1518" s="1"/>
      <c r="Y1518" s="1"/>
      <c r="Z1518" s="1"/>
    </row>
    <row r="1519" spans="1:26" ht="15.75" customHeight="1">
      <c r="A1519" s="1"/>
      <c r="B1519" s="1"/>
      <c r="C1519" s="1"/>
      <c r="D1519" s="1"/>
      <c r="E1519" s="1"/>
      <c r="F1519" s="1003"/>
      <c r="G1519" s="1001"/>
      <c r="H1519" s="1003"/>
      <c r="I1519" s="1003"/>
      <c r="J1519" s="1003"/>
      <c r="K1519" s="1003"/>
      <c r="L1519" s="1003"/>
      <c r="M1519" s="1003"/>
      <c r="N1519" s="1003"/>
      <c r="O1519" s="1"/>
      <c r="P1519" s="1"/>
      <c r="Q1519" s="1"/>
      <c r="R1519" s="1"/>
      <c r="S1519" s="1"/>
      <c r="T1519" s="1"/>
      <c r="U1519" s="1"/>
      <c r="V1519" s="1"/>
      <c r="W1519" s="1"/>
      <c r="X1519" s="1"/>
      <c r="Y1519" s="1"/>
      <c r="Z1519" s="1"/>
    </row>
    <row r="1520" spans="1:26" ht="15.75" customHeight="1">
      <c r="A1520" s="1"/>
      <c r="B1520" s="1"/>
      <c r="C1520" s="1"/>
      <c r="D1520" s="1"/>
      <c r="E1520" s="1"/>
      <c r="F1520" s="1003"/>
      <c r="G1520" s="1001"/>
      <c r="H1520" s="1003"/>
      <c r="I1520" s="1003"/>
      <c r="J1520" s="1003"/>
      <c r="K1520" s="1003"/>
      <c r="L1520" s="1003"/>
      <c r="M1520" s="1003"/>
      <c r="N1520" s="1003"/>
      <c r="O1520" s="1"/>
      <c r="P1520" s="1"/>
      <c r="Q1520" s="1"/>
      <c r="R1520" s="1"/>
      <c r="S1520" s="1"/>
      <c r="T1520" s="1"/>
      <c r="U1520" s="1"/>
      <c r="V1520" s="1"/>
      <c r="W1520" s="1"/>
      <c r="X1520" s="1"/>
      <c r="Y1520" s="1"/>
      <c r="Z1520" s="1"/>
    </row>
  </sheetData>
  <sheetProtection algorithmName="SHA-512" hashValue="vwpz6uoPjPb772wjdRSSk6GuRWTD+nQiAbLzgW1kVhzXyp/6rMAlz3KmQFIgac74dsojIfWlq3pS6VB/yYfWOA==" saltValue="/6lO/hLh+puedaIPjlF07A==" spinCount="100000" sheet="1" objects="1" scenarios="1"/>
  <customSheetViews>
    <customSheetView guid="{80DBB23A-788A-4876-A46F-C8CD77F4CEEC}" scale="70" showGridLines="0">
      <pane xSplit="3" ySplit="10" topLeftCell="D625" activePane="bottomRight" state="frozen"/>
      <selection pane="bottomRight" activeCell="C634" sqref="C634"/>
      <pageMargins left="0.7" right="0.7" top="0.75" bottom="0.75" header="0" footer="0"/>
      <pageSetup paperSize="9" orientation="portrait" r:id="rId1"/>
    </customSheetView>
    <customSheetView guid="{E56CFA07-B62D-4672-9EDE-094AE1102D0C}" showGridLines="0">
      <pane xSplit="3" ySplit="10" topLeftCell="G515" activePane="bottomRight" state="frozen"/>
      <selection pane="bottomRight" activeCell="D665" sqref="D665:E665"/>
      <pageMargins left="0.7" right="0.7" top="0.75" bottom="0.75" header="0" footer="0"/>
      <pageSetup paperSize="9" orientation="portrait"/>
    </customSheetView>
    <customSheetView guid="{FB8FBA87-37E8-4FC2-B783-5AECFD22DC45}" scale="70" showGridLines="0">
      <pane xSplit="3" ySplit="10" topLeftCell="D11" activePane="bottomRight" state="frozen"/>
      <selection pane="bottomRight" activeCell="G181" sqref="G181"/>
      <pageMargins left="0.7" right="0.7" top="0.75" bottom="0.75" header="0" footer="0"/>
      <pageSetup paperSize="9" orientation="portrait" r:id="rId2"/>
    </customSheetView>
  </customSheetViews>
  <mergeCells count="17">
    <mergeCell ref="G10:J10"/>
    <mergeCell ref="K10:N10"/>
    <mergeCell ref="D982:E982"/>
    <mergeCell ref="S713:S715"/>
    <mergeCell ref="S832:S834"/>
    <mergeCell ref="F982:G982"/>
    <mergeCell ref="F983:G983"/>
    <mergeCell ref="F984:G984"/>
    <mergeCell ref="F985:G985"/>
    <mergeCell ref="F1008:G1008"/>
    <mergeCell ref="F1009:G1009"/>
    <mergeCell ref="F1031:G1031"/>
    <mergeCell ref="F1010:G1010"/>
    <mergeCell ref="F1011:G1011"/>
    <mergeCell ref="F1012:G1012"/>
    <mergeCell ref="F1029:G1029"/>
    <mergeCell ref="F1030:G1030"/>
  </mergeCells>
  <conditionalFormatting sqref="H244:H247 J244:L247 N244:N247 M249 M256 M262 I262 G516:H517 K516:L517 N516:N517 H257:H258 G256:I256 M269 I269 G276:N276 G278:H282 N278:N282 J278:L282 H525:H526 G249:I249 J249:L254 N249:N254 G259:H260 N256:N260 J256:L260 J262:L267 N262:N267 G262:H267 N269:N274 J269:L274 G519:H522 N519:N522 J519:L522 G527:H529 J525:L529 N525:N529 H250:H254 G269:H274">
    <cfRule type="notContainsBlanks" dxfId="0" priority="1">
      <formula>LEN(TRIM(G244))&gt;0</formula>
    </cfRule>
  </conditionalFormatting>
  <hyperlinks>
    <hyperlink ref="H12" location="'1a.Detailed SOFP '!B957" display="IFRS/IPSAS/ Accounting policy Adjustments (Note 2) " xr:uid="{00000000-0004-0000-0200-000000000000}"/>
    <hyperlink ref="J12" location="'1a.Detailed SOFP '!B939" display="Inter-entity Adjustments (Note 1)" xr:uid="{00000000-0004-0000-0200-000001000000}"/>
    <hyperlink ref="L12" location="'1a.Detailed SOFP '!B957" display="IFRS/IPSAS/ Accounting policy Adjustments (Note 2) " xr:uid="{00000000-0004-0000-0200-000002000000}"/>
    <hyperlink ref="N12" location="'1a.Detailed SOFP '!B939" display="Inter-entity Adjustments (Note 1)" xr:uid="{00000000-0004-0000-0200-000003000000}"/>
  </hyperlinks>
  <pageMargins left="0.7" right="0.7" top="0.75" bottom="0.75" header="0" footer="0"/>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Z1005"/>
  <sheetViews>
    <sheetView workbookViewId="0">
      <selection activeCell="C17" sqref="C17"/>
    </sheetView>
  </sheetViews>
  <sheetFormatPr defaultColWidth="14.42578125" defaultRowHeight="15" customHeight="1"/>
  <cols>
    <col min="1" max="1" width="3" customWidth="1"/>
    <col min="2" max="2" width="59.42578125" customWidth="1"/>
    <col min="3" max="3" width="11.85546875" customWidth="1"/>
    <col min="4" max="11" width="19.5703125" customWidth="1"/>
    <col min="12" max="12" width="8.7109375" customWidth="1"/>
    <col min="13" max="13" width="70.85546875" hidden="1" customWidth="1"/>
    <col min="14" max="26" width="8.7109375" customWidth="1"/>
  </cols>
  <sheetData>
    <row r="1" spans="1:26">
      <c r="A1" s="5" t="s">
        <v>132</v>
      </c>
      <c r="B1" s="1"/>
      <c r="C1" s="21"/>
      <c r="E1" s="1"/>
      <c r="F1" s="1"/>
      <c r="G1" s="1"/>
      <c r="H1" s="1"/>
      <c r="I1" s="1"/>
      <c r="J1" s="1"/>
    </row>
    <row r="2" spans="1:26">
      <c r="B2" s="1"/>
      <c r="C2" s="21"/>
      <c r="E2" s="1"/>
      <c r="F2" s="1"/>
      <c r="G2" s="1"/>
      <c r="H2" s="1"/>
      <c r="I2" s="1"/>
      <c r="J2" s="1"/>
    </row>
    <row r="3" spans="1:26">
      <c r="A3" s="1090" t="s">
        <v>133</v>
      </c>
      <c r="B3" s="1"/>
      <c r="C3" s="21"/>
      <c r="E3" s="1"/>
      <c r="F3" s="1"/>
      <c r="G3" s="1"/>
      <c r="H3" s="1"/>
      <c r="I3" s="1"/>
      <c r="J3" s="1"/>
    </row>
    <row r="4" spans="1:26">
      <c r="B4" s="1"/>
      <c r="C4" s="21"/>
      <c r="E4" s="1"/>
      <c r="F4" s="1"/>
      <c r="G4" s="1"/>
      <c r="H4" s="1"/>
      <c r="I4" s="1"/>
      <c r="J4" s="1"/>
    </row>
    <row r="5" spans="1:26">
      <c r="A5" s="6" t="s">
        <v>28</v>
      </c>
      <c r="B5" s="1"/>
      <c r="C5" s="21"/>
      <c r="E5" s="1"/>
      <c r="F5" s="1"/>
      <c r="G5" s="1"/>
      <c r="H5" s="1"/>
      <c r="I5" s="1"/>
      <c r="J5" s="1"/>
      <c r="M5" s="22" t="s">
        <v>134</v>
      </c>
    </row>
    <row r="6" spans="1:26">
      <c r="A6" s="6"/>
      <c r="B6" s="1"/>
      <c r="C6" s="21"/>
      <c r="D6" s="1945" t="s">
        <v>135</v>
      </c>
      <c r="E6" s="1946"/>
      <c r="F6" s="1946"/>
      <c r="G6" s="1947"/>
      <c r="H6" s="1945" t="s">
        <v>136</v>
      </c>
      <c r="I6" s="1946"/>
      <c r="J6" s="1946"/>
      <c r="K6" s="1947"/>
    </row>
    <row r="7" spans="1:26" ht="45">
      <c r="B7" s="1"/>
      <c r="C7" s="22" t="s">
        <v>137</v>
      </c>
      <c r="D7" s="23" t="s">
        <v>138</v>
      </c>
      <c r="E7" s="23" t="s">
        <v>139</v>
      </c>
      <c r="F7" s="23" t="s">
        <v>140</v>
      </c>
      <c r="G7" s="24" t="s">
        <v>141</v>
      </c>
      <c r="H7" s="23" t="s">
        <v>138</v>
      </c>
      <c r="I7" s="23" t="s">
        <v>139</v>
      </c>
      <c r="J7" s="23" t="s">
        <v>140</v>
      </c>
      <c r="K7" s="24" t="s">
        <v>141</v>
      </c>
    </row>
    <row r="8" spans="1:26">
      <c r="B8" s="1"/>
      <c r="C8" s="22"/>
      <c r="D8" s="22" t="s">
        <v>142</v>
      </c>
      <c r="E8" s="22" t="s">
        <v>142</v>
      </c>
      <c r="F8" s="22" t="s">
        <v>142</v>
      </c>
      <c r="G8" s="22" t="s">
        <v>142</v>
      </c>
      <c r="H8" s="22" t="s">
        <v>142</v>
      </c>
      <c r="I8" s="22" t="s">
        <v>142</v>
      </c>
      <c r="J8" s="22" t="s">
        <v>142</v>
      </c>
      <c r="K8" s="22" t="s">
        <v>142</v>
      </c>
    </row>
    <row r="9" spans="1:26">
      <c r="B9" s="5" t="s">
        <v>143</v>
      </c>
      <c r="C9" s="21"/>
      <c r="E9" s="1"/>
      <c r="F9" s="1"/>
      <c r="G9" s="1"/>
      <c r="H9" s="1"/>
      <c r="I9" s="1"/>
      <c r="J9" s="1"/>
      <c r="M9" s="1"/>
    </row>
    <row r="10" spans="1:26">
      <c r="B10" s="6" t="s">
        <v>144</v>
      </c>
      <c r="C10" s="21"/>
      <c r="D10" s="1518"/>
      <c r="E10" s="1519"/>
      <c r="F10" s="1519"/>
      <c r="G10" s="1519"/>
      <c r="H10" s="1519"/>
      <c r="I10" s="1519"/>
      <c r="J10" s="1519"/>
      <c r="K10" s="1518"/>
      <c r="M10" s="1"/>
    </row>
    <row r="11" spans="1:26">
      <c r="B11" s="1" t="s">
        <v>145</v>
      </c>
      <c r="C11" s="21">
        <v>1</v>
      </c>
      <c r="D11" s="1519">
        <f>'1a.Detailed SOFP '!G37</f>
        <v>0</v>
      </c>
      <c r="E11" s="1519">
        <f>'1a.Detailed SOFP '!H37</f>
        <v>0</v>
      </c>
      <c r="F11" s="1519">
        <f>'1a.Detailed SOFP '!I37</f>
        <v>0</v>
      </c>
      <c r="G11" s="1519">
        <f>'1a.Detailed SOFP '!J37</f>
        <v>0</v>
      </c>
      <c r="H11" s="1519">
        <f>'1a.Detailed SOFP '!K37</f>
        <v>0</v>
      </c>
      <c r="I11" s="1519">
        <f>'1a.Detailed SOFP '!L37</f>
        <v>0</v>
      </c>
      <c r="J11" s="1519">
        <f>'1a.Detailed SOFP '!M37</f>
        <v>0</v>
      </c>
      <c r="K11" s="1519">
        <f>'1a.Detailed SOFP '!N37</f>
        <v>0</v>
      </c>
      <c r="M11" s="1"/>
    </row>
    <row r="12" spans="1:26">
      <c r="B12" s="1" t="s">
        <v>146</v>
      </c>
      <c r="C12" s="21">
        <v>2</v>
      </c>
      <c r="D12" s="1519">
        <f>'1a.Detailed SOFP '!G131</f>
        <v>0</v>
      </c>
      <c r="E12" s="1519">
        <f>'1a.Detailed SOFP '!H131</f>
        <v>0</v>
      </c>
      <c r="F12" s="1519">
        <f>'1a.Detailed SOFP '!I131</f>
        <v>0</v>
      </c>
      <c r="G12" s="1519">
        <f>'1a.Detailed SOFP '!J131</f>
        <v>0</v>
      </c>
      <c r="H12" s="1519">
        <f>'1a.Detailed SOFP '!K131</f>
        <v>0</v>
      </c>
      <c r="I12" s="1519">
        <f>'1a.Detailed SOFP '!L131</f>
        <v>0</v>
      </c>
      <c r="J12" s="1519">
        <f>'1a.Detailed SOFP '!M131</f>
        <v>0</v>
      </c>
      <c r="K12" s="1519">
        <f>'1a.Detailed SOFP '!N131</f>
        <v>0</v>
      </c>
      <c r="M12" s="1" t="s">
        <v>147</v>
      </c>
    </row>
    <row r="13" spans="1:26">
      <c r="B13" s="1" t="s">
        <v>148</v>
      </c>
      <c r="C13" s="21">
        <v>3</v>
      </c>
      <c r="D13" s="1519">
        <f>'1a.Detailed SOFP '!G170</f>
        <v>0</v>
      </c>
      <c r="E13" s="1519">
        <f>'1a.Detailed SOFP '!H170</f>
        <v>0</v>
      </c>
      <c r="F13" s="1519">
        <f>'1a.Detailed SOFP '!I170</f>
        <v>0</v>
      </c>
      <c r="G13" s="1519">
        <f>'1a.Detailed SOFP '!J170</f>
        <v>0</v>
      </c>
      <c r="H13" s="1519">
        <f>'1a.Detailed SOFP '!K170</f>
        <v>0</v>
      </c>
      <c r="I13" s="1519">
        <f>'1a.Detailed SOFP '!L170</f>
        <v>0</v>
      </c>
      <c r="J13" s="1519">
        <f>'1a.Detailed SOFP '!M170</f>
        <v>0</v>
      </c>
      <c r="K13" s="1519">
        <f>'1a.Detailed SOFP '!N170</f>
        <v>0</v>
      </c>
      <c r="M13" s="1" t="s">
        <v>149</v>
      </c>
    </row>
    <row r="14" spans="1:26">
      <c r="B14" s="1" t="s">
        <v>150</v>
      </c>
      <c r="C14" s="21">
        <v>4</v>
      </c>
      <c r="D14" s="1519">
        <f>'1a.Detailed SOFP '!G192</f>
        <v>0</v>
      </c>
      <c r="E14" s="1519">
        <f>'1a.Detailed SOFP '!H192</f>
        <v>0</v>
      </c>
      <c r="F14" s="1519">
        <f>'1a.Detailed SOFP '!I192</f>
        <v>0</v>
      </c>
      <c r="G14" s="1519">
        <f>'1a.Detailed SOFP '!J192</f>
        <v>0</v>
      </c>
      <c r="H14" s="1519">
        <f>'1a.Detailed SOFP '!K192</f>
        <v>0</v>
      </c>
      <c r="I14" s="1519">
        <f>'1a.Detailed SOFP '!L192</f>
        <v>0</v>
      </c>
      <c r="J14" s="1519">
        <f>'1a.Detailed SOFP '!M192</f>
        <v>0</v>
      </c>
      <c r="K14" s="1519">
        <f>'1a.Detailed SOFP '!N192</f>
        <v>0</v>
      </c>
    </row>
    <row r="15" spans="1:26">
      <c r="A15" s="1"/>
      <c r="B15" s="1" t="s">
        <v>151</v>
      </c>
      <c r="C15" s="21">
        <v>5</v>
      </c>
      <c r="D15" s="1519">
        <f>'1a.Detailed SOFP '!G196</f>
        <v>0</v>
      </c>
      <c r="E15" s="1519">
        <f>'1a.Detailed SOFP '!H196</f>
        <v>0</v>
      </c>
      <c r="F15" s="1519">
        <f>'1a.Detailed SOFP '!I196</f>
        <v>0</v>
      </c>
      <c r="G15" s="1519">
        <f>'1a.Detailed SOFP '!J196</f>
        <v>0</v>
      </c>
      <c r="H15" s="1519">
        <f>'1a.Detailed SOFP '!K196</f>
        <v>0</v>
      </c>
      <c r="I15" s="1519">
        <f>'1a.Detailed SOFP '!L196</f>
        <v>0</v>
      </c>
      <c r="J15" s="1519">
        <f>'1a.Detailed SOFP '!M196</f>
        <v>0</v>
      </c>
      <c r="K15" s="1519">
        <f>'1a.Detailed SOFP '!N196</f>
        <v>0</v>
      </c>
      <c r="L15" s="1"/>
      <c r="M15" s="1"/>
      <c r="N15" s="1"/>
      <c r="O15" s="1"/>
      <c r="P15" s="1"/>
      <c r="Q15" s="1"/>
      <c r="R15" s="1"/>
      <c r="S15" s="1"/>
      <c r="T15" s="1"/>
      <c r="U15" s="1"/>
      <c r="V15" s="1"/>
      <c r="W15" s="1"/>
      <c r="X15" s="1"/>
      <c r="Y15" s="1"/>
      <c r="Z15" s="1"/>
    </row>
    <row r="16" spans="1:26">
      <c r="B16" s="1" t="s">
        <v>152</v>
      </c>
      <c r="C16" s="21">
        <v>6</v>
      </c>
      <c r="D16" s="1519">
        <f>'1a.Detailed SOFP '!G242</f>
        <v>0</v>
      </c>
      <c r="E16" s="1519">
        <f>'1a.Detailed SOFP '!H242</f>
        <v>0</v>
      </c>
      <c r="F16" s="1519">
        <f>'1a.Detailed SOFP '!I242</f>
        <v>0</v>
      </c>
      <c r="G16" s="1519">
        <f>'1a.Detailed SOFP '!J242</f>
        <v>0</v>
      </c>
      <c r="H16" s="1519">
        <f>'1a.Detailed SOFP '!K242</f>
        <v>0</v>
      </c>
      <c r="I16" s="1519">
        <f>'1a.Detailed SOFP '!L242</f>
        <v>0</v>
      </c>
      <c r="J16" s="1519">
        <f>'1a.Detailed SOFP '!M242</f>
        <v>0</v>
      </c>
      <c r="K16" s="1519">
        <f>'1a.Detailed SOFP '!N242</f>
        <v>0</v>
      </c>
      <c r="L16" s="1"/>
    </row>
    <row r="17" spans="1:26">
      <c r="A17" s="1"/>
      <c r="B17" s="1" t="s">
        <v>153</v>
      </c>
      <c r="C17" s="21">
        <v>7</v>
      </c>
      <c r="D17" s="1519">
        <f>'1a.Detailed SOFP '!G248</f>
        <v>0</v>
      </c>
      <c r="E17" s="1519">
        <f>'1a.Detailed SOFP '!H248</f>
        <v>0</v>
      </c>
      <c r="F17" s="1519">
        <f>'1a.Detailed SOFP '!I248</f>
        <v>0</v>
      </c>
      <c r="G17" s="1519">
        <f>'1a.Detailed SOFP '!J248</f>
        <v>0</v>
      </c>
      <c r="H17" s="1519">
        <f>'1a.Detailed SOFP '!K248</f>
        <v>0</v>
      </c>
      <c r="I17" s="1519">
        <f>'1a.Detailed SOFP '!L248</f>
        <v>0</v>
      </c>
      <c r="J17" s="1519">
        <f>'1a.Detailed SOFP '!M248</f>
        <v>0</v>
      </c>
      <c r="K17" s="1519">
        <f>'1a.Detailed SOFP '!N248</f>
        <v>0</v>
      </c>
      <c r="L17" s="1"/>
      <c r="M17" s="1" t="s">
        <v>154</v>
      </c>
      <c r="N17" s="1"/>
      <c r="O17" s="1"/>
      <c r="P17" s="1"/>
      <c r="Q17" s="1"/>
      <c r="R17" s="1"/>
      <c r="S17" s="1"/>
      <c r="T17" s="1"/>
      <c r="U17" s="1"/>
      <c r="V17" s="1"/>
      <c r="W17" s="1"/>
      <c r="X17" s="1"/>
      <c r="Y17" s="1"/>
      <c r="Z17" s="1"/>
    </row>
    <row r="18" spans="1:26">
      <c r="B18" s="1" t="s">
        <v>155</v>
      </c>
      <c r="C18" s="21">
        <v>8</v>
      </c>
      <c r="D18" s="1519">
        <f>'1a.Detailed SOFP '!G255</f>
        <v>0</v>
      </c>
      <c r="E18" s="1519">
        <f>'1a.Detailed SOFP '!H255</f>
        <v>0</v>
      </c>
      <c r="F18" s="1519">
        <f>'1a.Detailed SOFP '!I255</f>
        <v>0</v>
      </c>
      <c r="G18" s="1519">
        <f>'1a.Detailed SOFP '!J255</f>
        <v>0</v>
      </c>
      <c r="H18" s="1519">
        <f>'1a.Detailed SOFP '!K255</f>
        <v>0</v>
      </c>
      <c r="I18" s="1519">
        <f>'1a.Detailed SOFP '!L255</f>
        <v>0</v>
      </c>
      <c r="J18" s="1519">
        <f>'1a.Detailed SOFP '!M255</f>
        <v>0</v>
      </c>
      <c r="K18" s="1519">
        <f>'1a.Detailed SOFP '!N255</f>
        <v>0</v>
      </c>
    </row>
    <row r="19" spans="1:26">
      <c r="B19" s="1" t="s">
        <v>156</v>
      </c>
      <c r="C19" s="21">
        <v>9</v>
      </c>
      <c r="D19" s="1519">
        <f>'1a.Detailed SOFP '!G261</f>
        <v>0</v>
      </c>
      <c r="E19" s="1519">
        <f>'1a.Detailed SOFP '!H261</f>
        <v>0</v>
      </c>
      <c r="F19" s="1519">
        <f>'1a.Detailed SOFP '!I261</f>
        <v>0</v>
      </c>
      <c r="G19" s="1519">
        <f>'1a.Detailed SOFP '!J261</f>
        <v>0</v>
      </c>
      <c r="H19" s="1519">
        <f>'1a.Detailed SOFP '!K261</f>
        <v>0</v>
      </c>
      <c r="I19" s="1519">
        <f>'1a.Detailed SOFP '!L261</f>
        <v>0</v>
      </c>
      <c r="J19" s="1519">
        <f>'1a.Detailed SOFP '!M261</f>
        <v>0</v>
      </c>
      <c r="K19" s="1519">
        <f>'1a.Detailed SOFP '!N261</f>
        <v>0</v>
      </c>
    </row>
    <row r="20" spans="1:26">
      <c r="A20" s="1"/>
      <c r="B20" s="1" t="s">
        <v>157</v>
      </c>
      <c r="C20" s="21" t="s">
        <v>158</v>
      </c>
      <c r="D20" s="1519">
        <f>'1a.Detailed SOFP '!G268</f>
        <v>0</v>
      </c>
      <c r="E20" s="1519">
        <f>'1a.Detailed SOFP '!H268</f>
        <v>0</v>
      </c>
      <c r="F20" s="1519">
        <f>'1a.Detailed SOFP '!I268</f>
        <v>0</v>
      </c>
      <c r="G20" s="1519">
        <f>'1a.Detailed SOFP '!J268</f>
        <v>0</v>
      </c>
      <c r="H20" s="1519">
        <f>'1a.Detailed SOFP '!K268</f>
        <v>0</v>
      </c>
      <c r="I20" s="1519">
        <f>'1a.Detailed SOFP '!L268</f>
        <v>0</v>
      </c>
      <c r="J20" s="1519">
        <f>'1a.Detailed SOFP '!M268</f>
        <v>0</v>
      </c>
      <c r="K20" s="1519">
        <f>'1a.Detailed SOFP '!N268</f>
        <v>0</v>
      </c>
      <c r="L20" s="1"/>
      <c r="M20" s="1" t="s">
        <v>159</v>
      </c>
      <c r="N20" s="1"/>
      <c r="O20" s="1"/>
      <c r="P20" s="1"/>
      <c r="Q20" s="1"/>
      <c r="R20" s="1"/>
      <c r="S20" s="1"/>
      <c r="T20" s="1"/>
      <c r="U20" s="1"/>
      <c r="V20" s="1"/>
      <c r="W20" s="1"/>
      <c r="X20" s="1"/>
      <c r="Y20" s="1"/>
      <c r="Z20" s="1"/>
    </row>
    <row r="21" spans="1:26">
      <c r="A21" s="1"/>
      <c r="B21" s="1" t="s">
        <v>160</v>
      </c>
      <c r="C21" s="21" t="s">
        <v>161</v>
      </c>
      <c r="D21" s="1519">
        <f>'1a.Detailed SOFP '!G275</f>
        <v>0</v>
      </c>
      <c r="E21" s="1519">
        <f>'1a.Detailed SOFP '!H275</f>
        <v>0</v>
      </c>
      <c r="F21" s="1519">
        <f>'1a.Detailed SOFP '!I275</f>
        <v>0</v>
      </c>
      <c r="G21" s="1519">
        <f>'1a.Detailed SOFP '!J275</f>
        <v>0</v>
      </c>
      <c r="H21" s="1519">
        <f>'1a.Detailed SOFP '!K275</f>
        <v>0</v>
      </c>
      <c r="I21" s="1519">
        <f>'1a.Detailed SOFP '!L275</f>
        <v>0</v>
      </c>
      <c r="J21" s="1519">
        <f>'1a.Detailed SOFP '!M275</f>
        <v>0</v>
      </c>
      <c r="K21" s="1519">
        <f>'1a.Detailed SOFP '!N275</f>
        <v>0</v>
      </c>
      <c r="L21" s="1"/>
      <c r="M21" s="1" t="s">
        <v>162</v>
      </c>
      <c r="N21" s="1"/>
      <c r="O21" s="1"/>
      <c r="P21" s="1"/>
      <c r="Q21" s="1"/>
      <c r="R21" s="1"/>
      <c r="S21" s="1"/>
      <c r="T21" s="1"/>
      <c r="U21" s="1"/>
      <c r="V21" s="1"/>
      <c r="W21" s="1"/>
      <c r="X21" s="1"/>
      <c r="Y21" s="1"/>
      <c r="Z21" s="1"/>
    </row>
    <row r="22" spans="1:26">
      <c r="A22" s="1"/>
      <c r="B22" s="25" t="s">
        <v>163</v>
      </c>
      <c r="C22" s="21">
        <v>10</v>
      </c>
      <c r="D22" s="1520">
        <f>'1a.Detailed SOFP '!G283</f>
        <v>0</v>
      </c>
      <c r="E22" s="1520">
        <f>'1a.Detailed SOFP '!H283</f>
        <v>0</v>
      </c>
      <c r="F22" s="1520">
        <f>'1a.Detailed SOFP '!I283</f>
        <v>0</v>
      </c>
      <c r="G22" s="1520">
        <f>'1a.Detailed SOFP '!J283</f>
        <v>0</v>
      </c>
      <c r="H22" s="1520">
        <f>'1a.Detailed SOFP '!K283</f>
        <v>0</v>
      </c>
      <c r="I22" s="1520">
        <f>'1a.Detailed SOFP '!L283</f>
        <v>0</v>
      </c>
      <c r="J22" s="1520">
        <f>'1a.Detailed SOFP '!M283</f>
        <v>0</v>
      </c>
      <c r="K22" s="1520">
        <f>'1a.Detailed SOFP '!N283</f>
        <v>0</v>
      </c>
      <c r="L22" s="1"/>
      <c r="M22" s="1" t="s">
        <v>164</v>
      </c>
      <c r="N22" s="1"/>
      <c r="O22" s="1"/>
      <c r="P22" s="1"/>
      <c r="Q22" s="1"/>
      <c r="R22" s="1"/>
      <c r="S22" s="1"/>
      <c r="T22" s="1"/>
      <c r="U22" s="1"/>
      <c r="V22" s="1"/>
      <c r="W22" s="1"/>
      <c r="X22" s="1"/>
      <c r="Y22" s="1"/>
      <c r="Z22" s="1"/>
    </row>
    <row r="23" spans="1:26" ht="15.75" customHeight="1">
      <c r="B23" s="1"/>
      <c r="C23" s="21"/>
      <c r="D23" s="1519">
        <f t="shared" ref="D23:K23" si="0">SUM(D11:D22)</f>
        <v>0</v>
      </c>
      <c r="E23" s="1519">
        <f t="shared" si="0"/>
        <v>0</v>
      </c>
      <c r="F23" s="1519">
        <f t="shared" si="0"/>
        <v>0</v>
      </c>
      <c r="G23" s="1519">
        <f t="shared" si="0"/>
        <v>0</v>
      </c>
      <c r="H23" s="1519">
        <f t="shared" si="0"/>
        <v>0</v>
      </c>
      <c r="I23" s="1519">
        <f t="shared" si="0"/>
        <v>0</v>
      </c>
      <c r="J23" s="1519">
        <f t="shared" si="0"/>
        <v>0</v>
      </c>
      <c r="K23" s="1519">
        <f t="shared" si="0"/>
        <v>0</v>
      </c>
    </row>
    <row r="24" spans="1:26" ht="15.75" customHeight="1">
      <c r="A24" s="1"/>
      <c r="B24" s="1"/>
      <c r="C24" s="21"/>
      <c r="D24" s="1519"/>
      <c r="E24" s="1519"/>
      <c r="F24" s="1519"/>
      <c r="G24" s="1519"/>
      <c r="H24" s="1519"/>
      <c r="I24" s="1519"/>
      <c r="J24" s="1519"/>
      <c r="K24" s="1519"/>
      <c r="L24" s="1"/>
      <c r="M24" s="1"/>
      <c r="N24" s="1"/>
      <c r="O24" s="1"/>
      <c r="P24" s="1"/>
      <c r="Q24" s="1"/>
      <c r="R24" s="1"/>
      <c r="S24" s="1"/>
      <c r="T24" s="1"/>
      <c r="U24" s="1"/>
      <c r="V24" s="1"/>
      <c r="W24" s="1"/>
      <c r="X24" s="1"/>
      <c r="Y24" s="1"/>
      <c r="Z24" s="1"/>
    </row>
    <row r="25" spans="1:26" ht="15.75" customHeight="1">
      <c r="B25" s="6" t="s">
        <v>165</v>
      </c>
      <c r="C25" s="21"/>
      <c r="D25" s="1518"/>
      <c r="E25" s="1519"/>
      <c r="F25" s="1519"/>
      <c r="G25" s="1519"/>
      <c r="H25" s="1519"/>
      <c r="I25" s="1519"/>
      <c r="J25" s="1519"/>
      <c r="K25" s="1518"/>
    </row>
    <row r="26" spans="1:26" ht="15.75" customHeight="1">
      <c r="B26" s="1" t="s">
        <v>146</v>
      </c>
      <c r="C26" s="21">
        <v>2</v>
      </c>
      <c r="D26" s="1519">
        <f>'1a.Detailed SOFP '!G374</f>
        <v>0</v>
      </c>
      <c r="E26" s="1519">
        <f>'1a.Detailed SOFP '!H374</f>
        <v>0</v>
      </c>
      <c r="F26" s="1519">
        <f>'1a.Detailed SOFP '!I374</f>
        <v>0</v>
      </c>
      <c r="G26" s="1519">
        <f>'1a.Detailed SOFP '!J374</f>
        <v>0</v>
      </c>
      <c r="H26" s="1519">
        <f>'1a.Detailed SOFP '!K374</f>
        <v>0</v>
      </c>
      <c r="I26" s="1519">
        <f>'1a.Detailed SOFP '!L374</f>
        <v>0</v>
      </c>
      <c r="J26" s="1519">
        <f>'1a.Detailed SOFP '!M374</f>
        <v>0</v>
      </c>
      <c r="K26" s="1519">
        <f>'1a.Detailed SOFP '!N374</f>
        <v>0</v>
      </c>
      <c r="M26" s="1" t="s">
        <v>166</v>
      </c>
    </row>
    <row r="27" spans="1:26" ht="15.75" customHeight="1">
      <c r="B27" s="1" t="s">
        <v>148</v>
      </c>
      <c r="C27" s="21">
        <v>3</v>
      </c>
      <c r="D27" s="1519">
        <f>'1a.Detailed SOFP '!G414</f>
        <v>0</v>
      </c>
      <c r="E27" s="1519">
        <f>'1a.Detailed SOFP '!H414</f>
        <v>0</v>
      </c>
      <c r="F27" s="1519">
        <f>'1a.Detailed SOFP '!I414</f>
        <v>0</v>
      </c>
      <c r="G27" s="1519">
        <f>'1a.Detailed SOFP '!J414</f>
        <v>0</v>
      </c>
      <c r="H27" s="1519">
        <f>'1a.Detailed SOFP '!K414</f>
        <v>0</v>
      </c>
      <c r="I27" s="1519">
        <f>'1a.Detailed SOFP '!L414</f>
        <v>0</v>
      </c>
      <c r="J27" s="1519">
        <f>'1a.Detailed SOFP '!M414</f>
        <v>0</v>
      </c>
      <c r="K27" s="1519">
        <f>'1a.Detailed SOFP '!N414</f>
        <v>0</v>
      </c>
      <c r="M27" s="1" t="s">
        <v>167</v>
      </c>
    </row>
    <row r="28" spans="1:26" ht="15.75" customHeight="1">
      <c r="B28" s="1" t="s">
        <v>150</v>
      </c>
      <c r="C28" s="21">
        <v>4</v>
      </c>
      <c r="D28" s="1519">
        <f>'1a.Detailed SOFP '!G438</f>
        <v>0</v>
      </c>
      <c r="E28" s="1519">
        <f>'1a.Detailed SOFP '!H438</f>
        <v>0</v>
      </c>
      <c r="F28" s="1519">
        <f>'1a.Detailed SOFP '!I438</f>
        <v>0</v>
      </c>
      <c r="G28" s="1519">
        <f>'1a.Detailed SOFP '!J438</f>
        <v>0</v>
      </c>
      <c r="H28" s="1519">
        <f>'1a.Detailed SOFP '!K438</f>
        <v>0</v>
      </c>
      <c r="I28" s="1519">
        <f>'1a.Detailed SOFP '!L438</f>
        <v>0</v>
      </c>
      <c r="J28" s="1519">
        <f>'1a.Detailed SOFP '!M438</f>
        <v>0</v>
      </c>
      <c r="K28" s="1519">
        <f>'1a.Detailed SOFP '!N438</f>
        <v>0</v>
      </c>
      <c r="M28" s="1" t="s">
        <v>168</v>
      </c>
    </row>
    <row r="29" spans="1:26" ht="15.75" customHeight="1">
      <c r="A29" s="1"/>
      <c r="B29" s="1" t="s">
        <v>151</v>
      </c>
      <c r="C29" s="21">
        <v>5</v>
      </c>
      <c r="D29" s="1519">
        <f>'1a.Detailed SOFP '!G442</f>
        <v>0</v>
      </c>
      <c r="E29" s="1519">
        <f>'1a.Detailed SOFP '!H442</f>
        <v>0</v>
      </c>
      <c r="F29" s="1519">
        <f>'1a.Detailed SOFP '!I442</f>
        <v>0</v>
      </c>
      <c r="G29" s="1519">
        <f>'1a.Detailed SOFP '!J442</f>
        <v>0</v>
      </c>
      <c r="H29" s="1519">
        <f>'1a.Detailed SOFP '!K442</f>
        <v>0</v>
      </c>
      <c r="I29" s="1519">
        <f>'1a.Detailed SOFP '!L442</f>
        <v>0</v>
      </c>
      <c r="J29" s="1519">
        <f>'1a.Detailed SOFP '!M442</f>
        <v>0</v>
      </c>
      <c r="K29" s="1519">
        <f>'1a.Detailed SOFP '!N442</f>
        <v>0</v>
      </c>
      <c r="L29" s="1"/>
      <c r="M29" s="1" t="s">
        <v>164</v>
      </c>
      <c r="N29" s="1"/>
      <c r="O29" s="1"/>
      <c r="P29" s="1"/>
      <c r="Q29" s="1"/>
      <c r="R29" s="1"/>
      <c r="S29" s="1"/>
      <c r="T29" s="1"/>
      <c r="U29" s="1"/>
      <c r="V29" s="1"/>
      <c r="W29" s="1"/>
      <c r="X29" s="1"/>
      <c r="Y29" s="1"/>
      <c r="Z29" s="1"/>
    </row>
    <row r="30" spans="1:26" ht="15.75" customHeight="1">
      <c r="A30" s="1"/>
      <c r="B30" s="1" t="s">
        <v>169</v>
      </c>
      <c r="C30" s="21">
        <v>12</v>
      </c>
      <c r="D30" s="1519">
        <f>'1a.Detailed SOFP '!G450</f>
        <v>0</v>
      </c>
      <c r="E30" s="1519">
        <f>'1a.Detailed SOFP '!H450</f>
        <v>0</v>
      </c>
      <c r="F30" s="1519">
        <f>'1a.Detailed SOFP '!I450</f>
        <v>0</v>
      </c>
      <c r="G30" s="1519">
        <f>'1a.Detailed SOFP '!J450</f>
        <v>0</v>
      </c>
      <c r="H30" s="1519">
        <f>'1a.Detailed SOFP '!K450</f>
        <v>0</v>
      </c>
      <c r="I30" s="1519">
        <f>'1a.Detailed SOFP '!L450</f>
        <v>0</v>
      </c>
      <c r="J30" s="1519">
        <f>'1a.Detailed SOFP '!M450</f>
        <v>0</v>
      </c>
      <c r="K30" s="1519">
        <f>'1a.Detailed SOFP '!N450</f>
        <v>0</v>
      </c>
      <c r="L30" s="1"/>
      <c r="M30" s="1" t="s">
        <v>164</v>
      </c>
      <c r="N30" s="1"/>
      <c r="O30" s="1"/>
      <c r="P30" s="1"/>
      <c r="Q30" s="1"/>
      <c r="R30" s="1"/>
      <c r="S30" s="1"/>
      <c r="T30" s="1"/>
      <c r="U30" s="1"/>
      <c r="V30" s="1"/>
      <c r="W30" s="1"/>
      <c r="X30" s="1"/>
      <c r="Y30" s="1"/>
      <c r="Z30" s="1"/>
    </row>
    <row r="31" spans="1:26" ht="15.75" customHeight="1">
      <c r="B31" s="1" t="s">
        <v>152</v>
      </c>
      <c r="C31" s="21">
        <v>6</v>
      </c>
      <c r="D31" s="1519">
        <f>'1a.Detailed SOFP '!G508</f>
        <v>0</v>
      </c>
      <c r="E31" s="1519">
        <f>'1a.Detailed SOFP '!H508</f>
        <v>0</v>
      </c>
      <c r="F31" s="1519">
        <f>'1a.Detailed SOFP '!I508</f>
        <v>0</v>
      </c>
      <c r="G31" s="1519">
        <f>'1a.Detailed SOFP '!J508</f>
        <v>0</v>
      </c>
      <c r="H31" s="1519">
        <f>'1a.Detailed SOFP '!K508</f>
        <v>0</v>
      </c>
      <c r="I31" s="1519">
        <f>'1a.Detailed SOFP '!L508</f>
        <v>0</v>
      </c>
      <c r="J31" s="1519">
        <f>'1a.Detailed SOFP '!M508</f>
        <v>0</v>
      </c>
      <c r="K31" s="1519">
        <f>'1a.Detailed SOFP '!N508</f>
        <v>0</v>
      </c>
      <c r="M31" s="1" t="s">
        <v>170</v>
      </c>
    </row>
    <row r="32" spans="1:26" ht="15.75" customHeight="1">
      <c r="B32" s="1" t="s">
        <v>171</v>
      </c>
      <c r="C32" s="21">
        <v>13</v>
      </c>
      <c r="D32" s="1519">
        <f>'1a.Detailed SOFP '!G511</f>
        <v>0</v>
      </c>
      <c r="E32" s="1519">
        <f>'1a.Detailed SOFP '!H511</f>
        <v>0</v>
      </c>
      <c r="F32" s="1519">
        <f>'1a.Detailed SOFP '!I511</f>
        <v>0</v>
      </c>
      <c r="G32" s="1519">
        <f>'1a.Detailed SOFP '!J511</f>
        <v>0</v>
      </c>
      <c r="H32" s="1519">
        <f>'1a.Detailed SOFP '!K511</f>
        <v>0</v>
      </c>
      <c r="I32" s="1519">
        <f>'1a.Detailed SOFP '!L511</f>
        <v>0</v>
      </c>
      <c r="J32" s="1519">
        <f>'1a.Detailed SOFP '!M511</f>
        <v>0</v>
      </c>
      <c r="K32" s="1519">
        <f>'1a.Detailed SOFP '!N511</f>
        <v>0</v>
      </c>
      <c r="M32" s="1" t="s">
        <v>172</v>
      </c>
    </row>
    <row r="33" spans="1:26" ht="15.75" customHeight="1">
      <c r="A33" s="1"/>
      <c r="B33" s="1" t="s">
        <v>173</v>
      </c>
      <c r="C33" s="21">
        <v>14</v>
      </c>
      <c r="D33" s="1519">
        <f>'1a.Detailed SOFP '!G514</f>
        <v>0</v>
      </c>
      <c r="E33" s="1519">
        <f>'1a.Detailed SOFP '!H514</f>
        <v>0</v>
      </c>
      <c r="F33" s="1519">
        <f>'1a.Detailed SOFP '!I514</f>
        <v>0</v>
      </c>
      <c r="G33" s="1519">
        <f>'1a.Detailed SOFP '!J514</f>
        <v>0</v>
      </c>
      <c r="H33" s="1519">
        <f>'1a.Detailed SOFP '!K514</f>
        <v>0</v>
      </c>
      <c r="I33" s="1519">
        <f>'1a.Detailed SOFP '!L514</f>
        <v>0</v>
      </c>
      <c r="J33" s="1519">
        <f>'1a.Detailed SOFP '!M514</f>
        <v>0</v>
      </c>
      <c r="K33" s="1519">
        <f>'1a.Detailed SOFP '!N514</f>
        <v>0</v>
      </c>
      <c r="L33" s="1"/>
      <c r="M33" s="1" t="s">
        <v>174</v>
      </c>
      <c r="N33" s="1"/>
      <c r="O33" s="1"/>
      <c r="P33" s="1"/>
      <c r="Q33" s="1"/>
      <c r="R33" s="1"/>
      <c r="S33" s="1"/>
      <c r="T33" s="1"/>
      <c r="U33" s="1"/>
      <c r="V33" s="1"/>
      <c r="W33" s="1"/>
      <c r="X33" s="1"/>
      <c r="Y33" s="1"/>
      <c r="Z33" s="1"/>
    </row>
    <row r="34" spans="1:26" ht="15.75" customHeight="1">
      <c r="A34" s="1"/>
      <c r="B34" s="1" t="s">
        <v>156</v>
      </c>
      <c r="C34" s="21">
        <v>9</v>
      </c>
      <c r="D34" s="1519">
        <f>'1a.Detailed SOFP '!G530</f>
        <v>0</v>
      </c>
      <c r="E34" s="1519">
        <f>'1a.Detailed SOFP '!H530</f>
        <v>0</v>
      </c>
      <c r="F34" s="1519">
        <f>'1a.Detailed SOFP '!I530</f>
        <v>0</v>
      </c>
      <c r="G34" s="1519">
        <f>'1a.Detailed SOFP '!J530</f>
        <v>0</v>
      </c>
      <c r="H34" s="1519">
        <f>'1a.Detailed SOFP '!K530</f>
        <v>0</v>
      </c>
      <c r="I34" s="1519">
        <f>'1a.Detailed SOFP '!L530</f>
        <v>0</v>
      </c>
      <c r="J34" s="1519">
        <f>'1a.Detailed SOFP '!M530</f>
        <v>0</v>
      </c>
      <c r="K34" s="1519">
        <f>'1a.Detailed SOFP '!N530</f>
        <v>0</v>
      </c>
      <c r="L34" s="1"/>
      <c r="M34" s="26" t="s">
        <v>175</v>
      </c>
      <c r="N34" s="1"/>
      <c r="O34" s="1"/>
      <c r="P34" s="1"/>
      <c r="Q34" s="1"/>
      <c r="R34" s="1"/>
      <c r="S34" s="1"/>
      <c r="T34" s="1"/>
      <c r="U34" s="1"/>
      <c r="V34" s="1"/>
      <c r="W34" s="1"/>
      <c r="X34" s="1"/>
      <c r="Y34" s="1"/>
      <c r="Z34" s="1"/>
    </row>
    <row r="35" spans="1:26" ht="15.75" customHeight="1">
      <c r="B35" s="1" t="s">
        <v>176</v>
      </c>
      <c r="C35" s="21">
        <v>15</v>
      </c>
      <c r="D35" s="1519">
        <f>'1a.Detailed SOFP '!G648</f>
        <v>0</v>
      </c>
      <c r="E35" s="1519">
        <f>'1a.Detailed SOFP '!H648</f>
        <v>0</v>
      </c>
      <c r="F35" s="1519">
        <f>'1a.Detailed SOFP '!I648</f>
        <v>0</v>
      </c>
      <c r="G35" s="1519">
        <f>'1a.Detailed SOFP '!J648</f>
        <v>0</v>
      </c>
      <c r="H35" s="1519">
        <f>'1a.Detailed SOFP '!K648</f>
        <v>0</v>
      </c>
      <c r="I35" s="1519">
        <f>'1a.Detailed SOFP '!L648</f>
        <v>0</v>
      </c>
      <c r="J35" s="1519">
        <f>'1a.Detailed SOFP '!M648</f>
        <v>0</v>
      </c>
      <c r="K35" s="1519">
        <f>'1a.Detailed SOFP '!N648</f>
        <v>0</v>
      </c>
      <c r="M35" s="1" t="s">
        <v>177</v>
      </c>
    </row>
    <row r="36" spans="1:26" ht="15.75" customHeight="1">
      <c r="B36" s="1" t="s">
        <v>178</v>
      </c>
      <c r="C36" s="21">
        <v>16</v>
      </c>
      <c r="D36" s="1519">
        <f>'1a.Detailed SOFP '!G580+'1a.Detailed SOFP '!G628</f>
        <v>0</v>
      </c>
      <c r="E36" s="1519">
        <f>'1a.Detailed SOFP '!H580+'1a.Detailed SOFP '!H628</f>
        <v>0</v>
      </c>
      <c r="F36" s="1519">
        <f>'1a.Detailed SOFP '!I580+'1a.Detailed SOFP '!I628</f>
        <v>0</v>
      </c>
      <c r="G36" s="1519">
        <f>'1a.Detailed SOFP '!J580+'1a.Detailed SOFP '!J628</f>
        <v>0</v>
      </c>
      <c r="H36" s="1519">
        <f>'1a.Detailed SOFP '!K580+'1a.Detailed SOFP '!K628</f>
        <v>0</v>
      </c>
      <c r="I36" s="1519">
        <f>'1a.Detailed SOFP '!L580+'1a.Detailed SOFP '!L628</f>
        <v>0</v>
      </c>
      <c r="J36" s="1519">
        <f>'1a.Detailed SOFP '!M580+'1a.Detailed SOFP '!M628</f>
        <v>0</v>
      </c>
      <c r="K36" s="1519">
        <f>'1a.Detailed SOFP '!N580+'1a.Detailed SOFP '!N628</f>
        <v>0</v>
      </c>
      <c r="M36" s="26" t="s">
        <v>179</v>
      </c>
    </row>
    <row r="37" spans="1:26" ht="15.75" customHeight="1">
      <c r="A37" s="1"/>
      <c r="B37" s="1" t="s">
        <v>180</v>
      </c>
      <c r="C37" s="21">
        <v>17</v>
      </c>
      <c r="D37" s="1519">
        <f>'1a.Detailed SOFP '!G634+'1a.Detailed SOFP '!G640</f>
        <v>0</v>
      </c>
      <c r="E37" s="1519">
        <f>'1a.Detailed SOFP '!H634+'1a.Detailed SOFP '!H640</f>
        <v>0</v>
      </c>
      <c r="F37" s="1519">
        <f>'1a.Detailed SOFP '!I634+'1a.Detailed SOFP '!I640</f>
        <v>0</v>
      </c>
      <c r="G37" s="1519">
        <f>'1a.Detailed SOFP '!J634+'1a.Detailed SOFP '!J640</f>
        <v>0</v>
      </c>
      <c r="H37" s="1519">
        <f>'1a.Detailed SOFP '!K634+'1a.Detailed SOFP '!K640</f>
        <v>0</v>
      </c>
      <c r="I37" s="1519">
        <f>'1a.Detailed SOFP '!L634+'1a.Detailed SOFP '!L640</f>
        <v>0</v>
      </c>
      <c r="J37" s="1519">
        <f>'1a.Detailed SOFP '!M634+'1a.Detailed SOFP '!M640</f>
        <v>0</v>
      </c>
      <c r="K37" s="1519">
        <f>'1a.Detailed SOFP '!N634+'1a.Detailed SOFP '!N640</f>
        <v>0</v>
      </c>
      <c r="L37" s="1"/>
      <c r="M37" s="1" t="s">
        <v>164</v>
      </c>
      <c r="N37" s="1"/>
      <c r="O37" s="1"/>
      <c r="P37" s="1"/>
      <c r="Q37" s="1"/>
      <c r="R37" s="1"/>
      <c r="S37" s="1"/>
      <c r="T37" s="1"/>
      <c r="U37" s="1"/>
      <c r="V37" s="1"/>
      <c r="W37" s="1"/>
      <c r="X37" s="1"/>
      <c r="Y37" s="1"/>
      <c r="Z37" s="1"/>
    </row>
    <row r="38" spans="1:26" ht="15.75" customHeight="1">
      <c r="B38" s="1" t="s">
        <v>181</v>
      </c>
      <c r="C38" s="21">
        <v>18</v>
      </c>
      <c r="D38" s="1519">
        <f>'1a.Detailed SOFP '!G644</f>
        <v>0</v>
      </c>
      <c r="E38" s="1519">
        <f>'1a.Detailed SOFP '!H644</f>
        <v>0</v>
      </c>
      <c r="F38" s="1519">
        <f>'1a.Detailed SOFP '!I644</f>
        <v>0</v>
      </c>
      <c r="G38" s="1519">
        <f>'1a.Detailed SOFP '!J644</f>
        <v>0</v>
      </c>
      <c r="H38" s="1519">
        <f>'1a.Detailed SOFP '!K644</f>
        <v>0</v>
      </c>
      <c r="I38" s="1519">
        <f>'1a.Detailed SOFP '!L644</f>
        <v>0</v>
      </c>
      <c r="J38" s="1519">
        <f>'1a.Detailed SOFP '!M644</f>
        <v>0</v>
      </c>
      <c r="K38" s="1519">
        <f>'1a.Detailed SOFP '!N644</f>
        <v>0</v>
      </c>
      <c r="M38" s="1" t="s">
        <v>182</v>
      </c>
    </row>
    <row r="39" spans="1:26" ht="15.75" customHeight="1">
      <c r="B39" s="1" t="s">
        <v>183</v>
      </c>
      <c r="C39" s="21">
        <v>19</v>
      </c>
      <c r="D39" s="1519">
        <f>'1a.Detailed SOFP '!G660+'1a.Detailed SOFP '!G670</f>
        <v>0</v>
      </c>
      <c r="E39" s="1519">
        <f>'1a.Detailed SOFP '!H660+'1a.Detailed SOFP '!H670</f>
        <v>0</v>
      </c>
      <c r="F39" s="1519">
        <f>'1a.Detailed SOFP '!I660+'1a.Detailed SOFP '!I670</f>
        <v>0</v>
      </c>
      <c r="G39" s="1519">
        <f>'1a.Detailed SOFP '!J660+'1a.Detailed SOFP '!J670</f>
        <v>0</v>
      </c>
      <c r="H39" s="1519">
        <f>'1a.Detailed SOFP '!K660+'1a.Detailed SOFP '!K670</f>
        <v>0</v>
      </c>
      <c r="I39" s="1519">
        <f>'1a.Detailed SOFP '!L660+'1a.Detailed SOFP '!L670</f>
        <v>0</v>
      </c>
      <c r="J39" s="1519">
        <f>'1a.Detailed SOFP '!M660+'1a.Detailed SOFP '!M670</f>
        <v>0</v>
      </c>
      <c r="K39" s="1519">
        <f>'1a.Detailed SOFP '!N660+'1a.Detailed SOFP '!N670</f>
        <v>0</v>
      </c>
      <c r="M39" s="26" t="s">
        <v>184</v>
      </c>
    </row>
    <row r="40" spans="1:26" ht="15.75" customHeight="1">
      <c r="B40" s="1" t="s">
        <v>163</v>
      </c>
      <c r="C40" s="21">
        <v>10</v>
      </c>
      <c r="D40" s="1520">
        <f>'1a.Detailed SOFP '!G523</f>
        <v>0</v>
      </c>
      <c r="E40" s="1520">
        <f>'1a.Detailed SOFP '!H523</f>
        <v>0</v>
      </c>
      <c r="F40" s="1520">
        <f>'1a.Detailed SOFP '!I523</f>
        <v>0</v>
      </c>
      <c r="G40" s="1520">
        <f>'1a.Detailed SOFP '!J523</f>
        <v>0</v>
      </c>
      <c r="H40" s="1520">
        <f>'1a.Detailed SOFP '!K523</f>
        <v>0</v>
      </c>
      <c r="I40" s="1520">
        <f>'1a.Detailed SOFP '!L523</f>
        <v>0</v>
      </c>
      <c r="J40" s="1520">
        <f>'1a.Detailed SOFP '!M523</f>
        <v>0</v>
      </c>
      <c r="K40" s="1520">
        <f>'1a.Detailed SOFP '!N523</f>
        <v>0</v>
      </c>
      <c r="M40" s="26" t="s">
        <v>185</v>
      </c>
    </row>
    <row r="41" spans="1:26" ht="15.75" customHeight="1">
      <c r="A41" s="1"/>
      <c r="B41" s="1"/>
      <c r="C41" s="21"/>
      <c r="D41" s="1519">
        <f t="shared" ref="D41:K41" si="1">SUM(D26:D40)</f>
        <v>0</v>
      </c>
      <c r="E41" s="1519">
        <f t="shared" si="1"/>
        <v>0</v>
      </c>
      <c r="F41" s="1519">
        <f t="shared" si="1"/>
        <v>0</v>
      </c>
      <c r="G41" s="1519">
        <f t="shared" si="1"/>
        <v>0</v>
      </c>
      <c r="H41" s="1519">
        <f t="shared" si="1"/>
        <v>0</v>
      </c>
      <c r="I41" s="1519">
        <f t="shared" si="1"/>
        <v>0</v>
      </c>
      <c r="J41" s="1519">
        <f t="shared" si="1"/>
        <v>0</v>
      </c>
      <c r="K41" s="1519">
        <f t="shared" si="1"/>
        <v>0</v>
      </c>
      <c r="L41" s="1"/>
      <c r="M41" s="1"/>
      <c r="N41" s="1"/>
      <c r="O41" s="1"/>
      <c r="P41" s="1"/>
      <c r="Q41" s="1"/>
      <c r="R41" s="1"/>
      <c r="S41" s="1"/>
      <c r="T41" s="1"/>
      <c r="U41" s="1"/>
      <c r="V41" s="1"/>
      <c r="W41" s="1"/>
      <c r="X41" s="1"/>
      <c r="Y41" s="1"/>
      <c r="Z41" s="1"/>
    </row>
    <row r="42" spans="1:26" ht="15.75" customHeight="1">
      <c r="B42" s="6" t="s">
        <v>186</v>
      </c>
      <c r="C42" s="21"/>
      <c r="D42" s="1521">
        <f>D41+D23</f>
        <v>0</v>
      </c>
      <c r="E42" s="1521">
        <f t="shared" ref="E42:K42" si="2">E41+E23</f>
        <v>0</v>
      </c>
      <c r="F42" s="1521">
        <f t="shared" si="2"/>
        <v>0</v>
      </c>
      <c r="G42" s="1521">
        <f t="shared" si="2"/>
        <v>0</v>
      </c>
      <c r="H42" s="1521">
        <f t="shared" si="2"/>
        <v>0</v>
      </c>
      <c r="I42" s="1521">
        <f t="shared" si="2"/>
        <v>0</v>
      </c>
      <c r="J42" s="1521">
        <f t="shared" si="2"/>
        <v>0</v>
      </c>
      <c r="K42" s="1521">
        <f t="shared" si="2"/>
        <v>0</v>
      </c>
    </row>
    <row r="43" spans="1:26" ht="15.75" customHeight="1">
      <c r="B43" s="1"/>
      <c r="C43" s="21"/>
      <c r="D43" s="1518"/>
      <c r="E43" s="1519"/>
      <c r="F43" s="1519"/>
      <c r="G43" s="1519"/>
      <c r="H43" s="1519"/>
      <c r="I43" s="1519"/>
      <c r="J43" s="1519"/>
      <c r="K43" s="1518"/>
    </row>
    <row r="44" spans="1:26" ht="15.75" customHeight="1">
      <c r="B44" s="5" t="s">
        <v>187</v>
      </c>
      <c r="C44" s="21"/>
      <c r="D44" s="1518"/>
      <c r="E44" s="1519"/>
      <c r="F44" s="1519"/>
      <c r="G44" s="1519"/>
      <c r="H44" s="1519"/>
      <c r="I44" s="1519"/>
      <c r="J44" s="1519"/>
      <c r="K44" s="1518"/>
    </row>
    <row r="45" spans="1:26" ht="15.75" customHeight="1">
      <c r="B45" s="6" t="s">
        <v>188</v>
      </c>
      <c r="C45" s="21"/>
      <c r="D45" s="1518"/>
      <c r="E45" s="1519"/>
      <c r="F45" s="1519"/>
      <c r="G45" s="1519"/>
      <c r="H45" s="1519"/>
      <c r="I45" s="1519"/>
      <c r="J45" s="1519"/>
      <c r="K45" s="1518"/>
      <c r="M45" s="1"/>
    </row>
    <row r="46" spans="1:26" ht="15.75" customHeight="1">
      <c r="B46" s="1" t="s">
        <v>189</v>
      </c>
      <c r="C46" s="21">
        <v>20</v>
      </c>
      <c r="D46" s="1519">
        <f>-'1a.Detailed SOFP '!G699</f>
        <v>0</v>
      </c>
      <c r="E46" s="1519">
        <f>-'1a.Detailed SOFP '!H699</f>
        <v>0</v>
      </c>
      <c r="F46" s="1519">
        <f>-'1a.Detailed SOFP '!I699</f>
        <v>0</v>
      </c>
      <c r="G46" s="1519">
        <f>-'1a.Detailed SOFP '!J699</f>
        <v>0</v>
      </c>
      <c r="H46" s="1519">
        <f>-'1a.Detailed SOFP '!K699</f>
        <v>0</v>
      </c>
      <c r="I46" s="1519">
        <f>-'1a.Detailed SOFP '!L699</f>
        <v>0</v>
      </c>
      <c r="J46" s="1519">
        <f>-'1a.Detailed SOFP '!M699</f>
        <v>0</v>
      </c>
      <c r="K46" s="1519">
        <f>-'1a.Detailed SOFP '!N699</f>
        <v>0</v>
      </c>
      <c r="M46" s="1"/>
    </row>
    <row r="47" spans="1:26" ht="15.75" customHeight="1">
      <c r="B47" s="1" t="s">
        <v>190</v>
      </c>
      <c r="C47" s="21">
        <v>1</v>
      </c>
      <c r="D47" s="1519">
        <f>-'1a.Detailed SOFP '!G702</f>
        <v>0</v>
      </c>
      <c r="E47" s="1519">
        <f>-'1a.Detailed SOFP '!H702</f>
        <v>0</v>
      </c>
      <c r="F47" s="1519">
        <f>-'1a.Detailed SOFP '!I702</f>
        <v>0</v>
      </c>
      <c r="G47" s="1519">
        <f>-'1a.Detailed SOFP '!J702</f>
        <v>0</v>
      </c>
      <c r="H47" s="1519">
        <f>-'1a.Detailed SOFP '!K702</f>
        <v>0</v>
      </c>
      <c r="I47" s="1519">
        <f>-'1a.Detailed SOFP '!L702</f>
        <v>0</v>
      </c>
      <c r="J47" s="1519">
        <f>-'1a.Detailed SOFP '!M702</f>
        <v>0</v>
      </c>
      <c r="K47" s="1519">
        <f>-'1a.Detailed SOFP '!N702</f>
        <v>0</v>
      </c>
      <c r="M47" s="1" t="s">
        <v>164</v>
      </c>
    </row>
    <row r="48" spans="1:26" ht="15.75" customHeight="1">
      <c r="B48" s="1" t="s">
        <v>191</v>
      </c>
      <c r="C48" s="21">
        <v>21</v>
      </c>
      <c r="D48" s="1519">
        <f>-'1a.Detailed SOFP '!G725</f>
        <v>0</v>
      </c>
      <c r="E48" s="1519">
        <f>-'1a.Detailed SOFP '!H725</f>
        <v>0</v>
      </c>
      <c r="F48" s="1519">
        <f>-'1a.Detailed SOFP '!I725</f>
        <v>0</v>
      </c>
      <c r="G48" s="1519">
        <f>-'1a.Detailed SOFP '!J725</f>
        <v>0</v>
      </c>
      <c r="H48" s="1519">
        <f>-'1a.Detailed SOFP '!K725</f>
        <v>0</v>
      </c>
      <c r="I48" s="1519">
        <f>-'1a.Detailed SOFP '!L725</f>
        <v>0</v>
      </c>
      <c r="J48" s="1519">
        <f>-'1a.Detailed SOFP '!M725</f>
        <v>0</v>
      </c>
      <c r="K48" s="1519">
        <f>-'1a.Detailed SOFP '!N725</f>
        <v>0</v>
      </c>
      <c r="M48" s="1" t="s">
        <v>192</v>
      </c>
    </row>
    <row r="49" spans="1:26" ht="15.75" customHeight="1">
      <c r="A49" s="1"/>
      <c r="B49" s="1" t="s">
        <v>193</v>
      </c>
      <c r="C49" s="21">
        <v>22</v>
      </c>
      <c r="D49" s="1519">
        <f>-'1a.Detailed SOFP '!G728</f>
        <v>0</v>
      </c>
      <c r="E49" s="1519">
        <f>-'1a.Detailed SOFP '!H728</f>
        <v>0</v>
      </c>
      <c r="F49" s="1519">
        <f>-'1a.Detailed SOFP '!I728</f>
        <v>0</v>
      </c>
      <c r="G49" s="1519">
        <f>-'1a.Detailed SOFP '!J728</f>
        <v>0</v>
      </c>
      <c r="H49" s="1519">
        <f>-'1a.Detailed SOFP '!K728</f>
        <v>0</v>
      </c>
      <c r="I49" s="1519">
        <f>-'1a.Detailed SOFP '!L728</f>
        <v>0</v>
      </c>
      <c r="J49" s="1519">
        <f>-'1a.Detailed SOFP '!M728</f>
        <v>0</v>
      </c>
      <c r="K49" s="1519">
        <f>-'1a.Detailed SOFP '!N728</f>
        <v>0</v>
      </c>
      <c r="L49" s="1"/>
      <c r="M49" s="1"/>
      <c r="N49" s="1"/>
      <c r="O49" s="1"/>
      <c r="P49" s="1"/>
      <c r="Q49" s="1"/>
      <c r="R49" s="1"/>
      <c r="S49" s="1"/>
      <c r="T49" s="1"/>
      <c r="U49" s="1"/>
      <c r="V49" s="1"/>
      <c r="W49" s="1"/>
      <c r="X49" s="1"/>
      <c r="Y49" s="1"/>
      <c r="Z49" s="1"/>
    </row>
    <row r="50" spans="1:26" ht="15.75" customHeight="1">
      <c r="B50" s="1" t="s">
        <v>194</v>
      </c>
      <c r="C50" s="21">
        <v>23</v>
      </c>
      <c r="D50" s="1519">
        <f>-'1a.Detailed SOFP '!G731</f>
        <v>0</v>
      </c>
      <c r="E50" s="1519">
        <f>-'1a.Detailed SOFP '!H731</f>
        <v>0</v>
      </c>
      <c r="F50" s="1519">
        <f>-'1a.Detailed SOFP '!I731</f>
        <v>0</v>
      </c>
      <c r="G50" s="1519">
        <f>-'1a.Detailed SOFP '!J731</f>
        <v>0</v>
      </c>
      <c r="H50" s="1519">
        <f>-'1a.Detailed SOFP '!K731</f>
        <v>0</v>
      </c>
      <c r="I50" s="1519">
        <f>-'1a.Detailed SOFP '!L731</f>
        <v>0</v>
      </c>
      <c r="J50" s="1519">
        <f>-'1a.Detailed SOFP '!M731</f>
        <v>0</v>
      </c>
      <c r="K50" s="1519">
        <f>-'1a.Detailed SOFP '!N731</f>
        <v>0</v>
      </c>
      <c r="L50" s="1"/>
    </row>
    <row r="51" spans="1:26" ht="15.75" customHeight="1">
      <c r="B51" s="1" t="s">
        <v>195</v>
      </c>
      <c r="C51" s="27" t="s">
        <v>196</v>
      </c>
      <c r="D51" s="1519">
        <f>-'1a.Detailed SOFP '!G734</f>
        <v>0</v>
      </c>
      <c r="E51" s="1519">
        <f>-'1a.Detailed SOFP '!H734</f>
        <v>0</v>
      </c>
      <c r="F51" s="1519">
        <f>-'1a.Detailed SOFP '!I734</f>
        <v>0</v>
      </c>
      <c r="G51" s="1519">
        <f>-'1a.Detailed SOFP '!J734</f>
        <v>0</v>
      </c>
      <c r="H51" s="1519">
        <f>-'1a.Detailed SOFP '!K734</f>
        <v>0</v>
      </c>
      <c r="I51" s="1519">
        <f>-'1a.Detailed SOFP '!L734</f>
        <v>0</v>
      </c>
      <c r="J51" s="1519">
        <f>-'1a.Detailed SOFP '!M734</f>
        <v>0</v>
      </c>
      <c r="K51" s="1519">
        <f>-'1a.Detailed SOFP '!N734</f>
        <v>0</v>
      </c>
      <c r="M51" s="1" t="s">
        <v>197</v>
      </c>
    </row>
    <row r="52" spans="1:26" ht="15.75" customHeight="1">
      <c r="B52" s="1" t="s">
        <v>198</v>
      </c>
      <c r="C52" s="21">
        <v>24</v>
      </c>
      <c r="D52" s="1519">
        <f>-'1a.Detailed SOFP '!G737</f>
        <v>0</v>
      </c>
      <c r="E52" s="1519">
        <f>-'1a.Detailed SOFP '!H737</f>
        <v>0</v>
      </c>
      <c r="F52" s="1519">
        <f>-'1a.Detailed SOFP '!I737</f>
        <v>0</v>
      </c>
      <c r="G52" s="1519">
        <f>-'1a.Detailed SOFP '!J737</f>
        <v>0</v>
      </c>
      <c r="H52" s="1519">
        <f>-'1a.Detailed SOFP '!K737</f>
        <v>0</v>
      </c>
      <c r="I52" s="1519">
        <f>-'1a.Detailed SOFP '!L737</f>
        <v>0</v>
      </c>
      <c r="J52" s="1519">
        <f>-'1a.Detailed SOFP '!M737</f>
        <v>0</v>
      </c>
      <c r="K52" s="1519">
        <f>-'1a.Detailed SOFP '!N737</f>
        <v>0</v>
      </c>
      <c r="M52" s="1" t="s">
        <v>199</v>
      </c>
    </row>
    <row r="53" spans="1:26" ht="15.75" customHeight="1">
      <c r="B53" s="1" t="s">
        <v>200</v>
      </c>
      <c r="C53" s="21" t="s">
        <v>201</v>
      </c>
      <c r="D53" s="1519">
        <f>-'1a.Detailed SOFP '!G752</f>
        <v>0</v>
      </c>
      <c r="E53" s="1519">
        <f>-'1a.Detailed SOFP '!H752</f>
        <v>0</v>
      </c>
      <c r="F53" s="1519">
        <f>-'1a.Detailed SOFP '!I752</f>
        <v>0</v>
      </c>
      <c r="G53" s="1519">
        <f>-'1a.Detailed SOFP '!J752</f>
        <v>0</v>
      </c>
      <c r="H53" s="1519">
        <f>-'1a.Detailed SOFP '!K752</f>
        <v>0</v>
      </c>
      <c r="I53" s="1519">
        <f>-'1a.Detailed SOFP '!L752</f>
        <v>0</v>
      </c>
      <c r="J53" s="1519">
        <f>-'1a.Detailed SOFP '!M752</f>
        <v>0</v>
      </c>
      <c r="K53" s="1519">
        <f>-'1a.Detailed SOFP '!N752</f>
        <v>0</v>
      </c>
    </row>
    <row r="54" spans="1:26" ht="15.75" customHeight="1">
      <c r="A54" s="1"/>
      <c r="B54" s="1" t="s">
        <v>202</v>
      </c>
      <c r="C54" s="21" t="s">
        <v>203</v>
      </c>
      <c r="D54" s="1519">
        <f>-'1a.Detailed SOFP '!G759</f>
        <v>0</v>
      </c>
      <c r="E54" s="1519">
        <f>-'1a.Detailed SOFP '!H759</f>
        <v>0</v>
      </c>
      <c r="F54" s="1519">
        <f>-'1a.Detailed SOFP '!I759</f>
        <v>0</v>
      </c>
      <c r="G54" s="1519">
        <f>-'1a.Detailed SOFP '!J759</f>
        <v>0</v>
      </c>
      <c r="H54" s="1519">
        <f>-'1a.Detailed SOFP '!K759</f>
        <v>0</v>
      </c>
      <c r="I54" s="1519">
        <f>-'1a.Detailed SOFP '!L759</f>
        <v>0</v>
      </c>
      <c r="J54" s="1519">
        <f>-'1a.Detailed SOFP '!M759</f>
        <v>0</v>
      </c>
      <c r="K54" s="1519">
        <f>-'1a.Detailed SOFP '!N759</f>
        <v>0</v>
      </c>
      <c r="L54" s="1"/>
      <c r="M54" s="1" t="s">
        <v>204</v>
      </c>
      <c r="N54" s="1"/>
      <c r="O54" s="1"/>
      <c r="P54" s="1"/>
      <c r="Q54" s="1"/>
      <c r="R54" s="1"/>
      <c r="S54" s="1"/>
      <c r="T54" s="1"/>
      <c r="U54" s="1"/>
      <c r="V54" s="1"/>
      <c r="W54" s="1"/>
      <c r="X54" s="1"/>
      <c r="Y54" s="1"/>
      <c r="Z54" s="1"/>
    </row>
    <row r="55" spans="1:26" ht="15.75" customHeight="1">
      <c r="A55" s="1"/>
      <c r="B55" s="1" t="s">
        <v>205</v>
      </c>
      <c r="C55" s="21" t="s">
        <v>161</v>
      </c>
      <c r="D55" s="1519">
        <f>-'1a.Detailed SOFP '!G766</f>
        <v>0</v>
      </c>
      <c r="E55" s="1519">
        <f>-'1a.Detailed SOFP '!H766</f>
        <v>0</v>
      </c>
      <c r="F55" s="1519">
        <f>-'1a.Detailed SOFP '!I766</f>
        <v>0</v>
      </c>
      <c r="G55" s="1519">
        <f>-'1a.Detailed SOFP '!J766</f>
        <v>0</v>
      </c>
      <c r="H55" s="1519">
        <f>-'1a.Detailed SOFP '!K766</f>
        <v>0</v>
      </c>
      <c r="I55" s="1519">
        <f>-'1a.Detailed SOFP '!L766</f>
        <v>0</v>
      </c>
      <c r="J55" s="1519">
        <f>-'1a.Detailed SOFP '!M766</f>
        <v>0</v>
      </c>
      <c r="K55" s="1519">
        <f>-'1a.Detailed SOFP '!N766</f>
        <v>0</v>
      </c>
      <c r="L55" s="1"/>
      <c r="M55" s="1" t="s">
        <v>162</v>
      </c>
      <c r="N55" s="1"/>
      <c r="O55" s="1"/>
      <c r="P55" s="1"/>
      <c r="Q55" s="1"/>
      <c r="R55" s="1"/>
      <c r="S55" s="1"/>
      <c r="T55" s="1"/>
      <c r="U55" s="1"/>
      <c r="V55" s="1"/>
      <c r="W55" s="1"/>
      <c r="X55" s="1"/>
      <c r="Y55" s="1"/>
      <c r="Z55" s="1"/>
    </row>
    <row r="56" spans="1:26" ht="15.75" customHeight="1">
      <c r="B56" s="1" t="s">
        <v>206</v>
      </c>
      <c r="C56" s="21">
        <v>7</v>
      </c>
      <c r="D56" s="1519">
        <f>-'1a.Detailed SOFP '!G769</f>
        <v>0</v>
      </c>
      <c r="E56" s="1519">
        <f>-'1a.Detailed SOFP '!H769</f>
        <v>0</v>
      </c>
      <c r="F56" s="1519">
        <f>-'1a.Detailed SOFP '!I769</f>
        <v>0</v>
      </c>
      <c r="G56" s="1519">
        <f>-'1a.Detailed SOFP '!J769</f>
        <v>0</v>
      </c>
      <c r="H56" s="1519">
        <f>-'1a.Detailed SOFP '!K769</f>
        <v>0</v>
      </c>
      <c r="I56" s="1519">
        <f>-'1a.Detailed SOFP '!L769</f>
        <v>0</v>
      </c>
      <c r="J56" s="1519">
        <f>-'1a.Detailed SOFP '!M769</f>
        <v>0</v>
      </c>
      <c r="K56" s="1519">
        <f>-'1a.Detailed SOFP '!N769</f>
        <v>0</v>
      </c>
    </row>
    <row r="57" spans="1:26" ht="15.75" customHeight="1">
      <c r="B57" s="1" t="s">
        <v>207</v>
      </c>
      <c r="C57" s="21">
        <v>27</v>
      </c>
      <c r="D57" s="1520">
        <f>-'1a.Detailed SOFP '!G796</f>
        <v>0</v>
      </c>
      <c r="E57" s="1520">
        <f>-'1a.Detailed SOFP '!H796</f>
        <v>0</v>
      </c>
      <c r="F57" s="1520">
        <f>-'1a.Detailed SOFP '!I796</f>
        <v>0</v>
      </c>
      <c r="G57" s="1520">
        <f>-'1a.Detailed SOFP '!J796</f>
        <v>0</v>
      </c>
      <c r="H57" s="1520">
        <f>-'1a.Detailed SOFP '!K796</f>
        <v>0</v>
      </c>
      <c r="I57" s="1520">
        <f>-'1a.Detailed SOFP '!L796</f>
        <v>0</v>
      </c>
      <c r="J57" s="1520">
        <f>-'1a.Detailed SOFP '!M796</f>
        <v>0</v>
      </c>
      <c r="K57" s="1520">
        <f>-'1a.Detailed SOFP '!N796</f>
        <v>0</v>
      </c>
    </row>
    <row r="58" spans="1:26" ht="15.75" customHeight="1">
      <c r="B58" s="1"/>
      <c r="C58" s="21"/>
      <c r="D58" s="1519">
        <f t="shared" ref="D58:K58" si="3">SUM(D46:D57)</f>
        <v>0</v>
      </c>
      <c r="E58" s="1519">
        <f t="shared" si="3"/>
        <v>0</v>
      </c>
      <c r="F58" s="1519">
        <f t="shared" si="3"/>
        <v>0</v>
      </c>
      <c r="G58" s="1519">
        <f t="shared" si="3"/>
        <v>0</v>
      </c>
      <c r="H58" s="1519">
        <f t="shared" si="3"/>
        <v>0</v>
      </c>
      <c r="I58" s="1519">
        <f t="shared" si="3"/>
        <v>0</v>
      </c>
      <c r="J58" s="1519">
        <f t="shared" si="3"/>
        <v>0</v>
      </c>
      <c r="K58" s="1519">
        <f t="shared" si="3"/>
        <v>0</v>
      </c>
    </row>
    <row r="59" spans="1:26" ht="15.75" customHeight="1">
      <c r="B59" s="6" t="s">
        <v>208</v>
      </c>
      <c r="C59" s="21"/>
      <c r="D59" s="1518"/>
      <c r="E59" s="1519"/>
      <c r="F59" s="1519"/>
      <c r="G59" s="1519"/>
      <c r="H59" s="1519"/>
      <c r="I59" s="1519"/>
      <c r="J59" s="1519"/>
      <c r="K59" s="1518"/>
    </row>
    <row r="60" spans="1:26" ht="15.75" customHeight="1">
      <c r="B60" s="1" t="s">
        <v>189</v>
      </c>
      <c r="C60" s="21">
        <v>20</v>
      </c>
      <c r="D60" s="1519">
        <f>-'1a.Detailed SOFP '!G821</f>
        <v>0</v>
      </c>
      <c r="E60" s="1519">
        <f>-'1a.Detailed SOFP '!H821</f>
        <v>0</v>
      </c>
      <c r="F60" s="1519">
        <f>-'1a.Detailed SOFP '!I821</f>
        <v>0</v>
      </c>
      <c r="G60" s="1519">
        <f>-'1a.Detailed SOFP '!J821</f>
        <v>0</v>
      </c>
      <c r="H60" s="1519">
        <f>-'1a.Detailed SOFP '!K821</f>
        <v>0</v>
      </c>
      <c r="I60" s="1519">
        <f>-'1a.Detailed SOFP '!L821</f>
        <v>0</v>
      </c>
      <c r="J60" s="1519">
        <f>-'1a.Detailed SOFP '!M821</f>
        <v>0</v>
      </c>
      <c r="K60" s="1519">
        <f>-'1a.Detailed SOFP '!N821</f>
        <v>0</v>
      </c>
      <c r="M60" s="1" t="s">
        <v>164</v>
      </c>
    </row>
    <row r="61" spans="1:26" ht="15.75" customHeight="1">
      <c r="B61" s="1" t="s">
        <v>191</v>
      </c>
      <c r="C61" s="21">
        <v>21</v>
      </c>
      <c r="D61" s="1519">
        <f>-'1a.Detailed SOFP '!G847</f>
        <v>0</v>
      </c>
      <c r="E61" s="1519">
        <f>-'1a.Detailed SOFP '!H847</f>
        <v>0</v>
      </c>
      <c r="F61" s="1519">
        <f>-'1a.Detailed SOFP '!I847</f>
        <v>0</v>
      </c>
      <c r="G61" s="1519">
        <f>-'1a.Detailed SOFP '!J847</f>
        <v>0</v>
      </c>
      <c r="H61" s="1519">
        <f>-'1a.Detailed SOFP '!K847</f>
        <v>0</v>
      </c>
      <c r="I61" s="1519">
        <f>-'1a.Detailed SOFP '!L847</f>
        <v>0</v>
      </c>
      <c r="J61" s="1519">
        <f>-'1a.Detailed SOFP '!M847</f>
        <v>0</v>
      </c>
      <c r="K61" s="1519">
        <f>-'1a.Detailed SOFP '!N847</f>
        <v>0</v>
      </c>
      <c r="M61" s="1" t="s">
        <v>209</v>
      </c>
    </row>
    <row r="62" spans="1:26" ht="15.75" customHeight="1">
      <c r="A62" s="1"/>
      <c r="B62" s="1" t="s">
        <v>169</v>
      </c>
      <c r="C62" s="21">
        <v>11</v>
      </c>
      <c r="D62" s="1519">
        <f>-'1a.Detailed SOFP '!G858</f>
        <v>0</v>
      </c>
      <c r="E62" s="1519">
        <f>-'1a.Detailed SOFP '!H858</f>
        <v>0</v>
      </c>
      <c r="F62" s="1519">
        <f>-'1a.Detailed SOFP '!I858</f>
        <v>0</v>
      </c>
      <c r="G62" s="1519">
        <f>-'1a.Detailed SOFP '!J858</f>
        <v>0</v>
      </c>
      <c r="H62" s="1519">
        <f>-'1a.Detailed SOFP '!K858</f>
        <v>0</v>
      </c>
      <c r="I62" s="1519">
        <f>-'1a.Detailed SOFP '!L858</f>
        <v>0</v>
      </c>
      <c r="J62" s="1519">
        <f>-'1a.Detailed SOFP '!M858</f>
        <v>0</v>
      </c>
      <c r="K62" s="1519">
        <f>-'1a.Detailed SOFP '!N858</f>
        <v>0</v>
      </c>
      <c r="L62" s="1"/>
      <c r="M62" s="1" t="s">
        <v>164</v>
      </c>
      <c r="N62" s="1"/>
      <c r="O62" s="1"/>
      <c r="P62" s="1"/>
      <c r="Q62" s="1"/>
      <c r="R62" s="1"/>
      <c r="S62" s="1"/>
      <c r="T62" s="1"/>
      <c r="U62" s="1"/>
      <c r="V62" s="1"/>
      <c r="W62" s="1"/>
      <c r="X62" s="1"/>
      <c r="Y62" s="1"/>
      <c r="Z62" s="1"/>
    </row>
    <row r="63" spans="1:26" ht="15.75" customHeight="1">
      <c r="B63" s="1" t="s">
        <v>193</v>
      </c>
      <c r="C63" s="21">
        <v>22</v>
      </c>
      <c r="D63" s="1519">
        <f>-'1a.Detailed SOFP '!G862</f>
        <v>0</v>
      </c>
      <c r="E63" s="1519">
        <f>-'1a.Detailed SOFP '!H862</f>
        <v>0</v>
      </c>
      <c r="F63" s="1519">
        <f>-'1a.Detailed SOFP '!I862</f>
        <v>0</v>
      </c>
      <c r="G63" s="1519">
        <f>-'1a.Detailed SOFP '!J862</f>
        <v>0</v>
      </c>
      <c r="H63" s="1519">
        <f>-'1a.Detailed SOFP '!K862</f>
        <v>0</v>
      </c>
      <c r="I63" s="1519">
        <f>-'1a.Detailed SOFP '!L862</f>
        <v>0</v>
      </c>
      <c r="J63" s="1519">
        <f>-'1a.Detailed SOFP '!M862</f>
        <v>0</v>
      </c>
      <c r="K63" s="1519">
        <f>-'1a.Detailed SOFP '!N862</f>
        <v>0</v>
      </c>
      <c r="M63" s="1" t="s">
        <v>210</v>
      </c>
    </row>
    <row r="64" spans="1:26" ht="15.75" customHeight="1">
      <c r="B64" s="1" t="s">
        <v>194</v>
      </c>
      <c r="C64" s="21">
        <v>23</v>
      </c>
      <c r="D64" s="1519">
        <f>-'1a.Detailed SOFP '!G865</f>
        <v>0</v>
      </c>
      <c r="E64" s="1519">
        <f>-'1a.Detailed SOFP '!H865</f>
        <v>0</v>
      </c>
      <c r="F64" s="1519">
        <f>-'1a.Detailed SOFP '!I865</f>
        <v>0</v>
      </c>
      <c r="G64" s="1519">
        <f>-'1a.Detailed SOFP '!J865</f>
        <v>0</v>
      </c>
      <c r="H64" s="1519">
        <f>-'1a.Detailed SOFP '!K865</f>
        <v>0</v>
      </c>
      <c r="I64" s="1519">
        <f>-'1a.Detailed SOFP '!L865</f>
        <v>0</v>
      </c>
      <c r="J64" s="1519">
        <f>-'1a.Detailed SOFP '!M865</f>
        <v>0</v>
      </c>
      <c r="K64" s="1519">
        <f>-'1a.Detailed SOFP '!N865</f>
        <v>0</v>
      </c>
    </row>
    <row r="65" spans="1:26" ht="15.75" customHeight="1">
      <c r="B65" s="1" t="s">
        <v>195</v>
      </c>
      <c r="C65" s="27" t="s">
        <v>196</v>
      </c>
      <c r="D65" s="1519">
        <f>-'1a.Detailed SOFP '!G868</f>
        <v>0</v>
      </c>
      <c r="E65" s="1519">
        <f>-'1a.Detailed SOFP '!H868</f>
        <v>0</v>
      </c>
      <c r="F65" s="1519">
        <f>-'1a.Detailed SOFP '!I868</f>
        <v>0</v>
      </c>
      <c r="G65" s="1519">
        <f>-'1a.Detailed SOFP '!J868</f>
        <v>0</v>
      </c>
      <c r="H65" s="1519">
        <f>-'1a.Detailed SOFP '!K868</f>
        <v>0</v>
      </c>
      <c r="I65" s="1519">
        <f>-'1a.Detailed SOFP '!L868</f>
        <v>0</v>
      </c>
      <c r="J65" s="1519">
        <f>-'1a.Detailed SOFP '!M868</f>
        <v>0</v>
      </c>
      <c r="K65" s="1519">
        <f>-'1a.Detailed SOFP '!N868</f>
        <v>0</v>
      </c>
      <c r="M65" s="1" t="s">
        <v>211</v>
      </c>
    </row>
    <row r="66" spans="1:26" ht="15.75" customHeight="1">
      <c r="B66" s="1" t="s">
        <v>198</v>
      </c>
      <c r="C66" s="21">
        <v>24</v>
      </c>
      <c r="D66" s="1519">
        <f>-'1a.Detailed SOFP '!G871</f>
        <v>0</v>
      </c>
      <c r="E66" s="1519">
        <f>-'1a.Detailed SOFP '!H871</f>
        <v>0</v>
      </c>
      <c r="F66" s="1519">
        <f>-'1a.Detailed SOFP '!I871</f>
        <v>0</v>
      </c>
      <c r="G66" s="1519">
        <f>-'1a.Detailed SOFP '!J871</f>
        <v>0</v>
      </c>
      <c r="H66" s="1519">
        <f>-'1a.Detailed SOFP '!K871</f>
        <v>0</v>
      </c>
      <c r="I66" s="1519">
        <f>-'1a.Detailed SOFP '!L871</f>
        <v>0</v>
      </c>
      <c r="J66" s="1519">
        <f>-'1a.Detailed SOFP '!M871</f>
        <v>0</v>
      </c>
      <c r="K66" s="1519">
        <f>-'1a.Detailed SOFP '!N871</f>
        <v>0</v>
      </c>
      <c r="M66" s="1" t="s">
        <v>212</v>
      </c>
    </row>
    <row r="67" spans="1:26" ht="15.75" customHeight="1">
      <c r="B67" s="1" t="s">
        <v>200</v>
      </c>
      <c r="C67" s="21" t="s">
        <v>201</v>
      </c>
      <c r="D67" s="1519">
        <f>-'1a.Detailed SOFP '!G887</f>
        <v>0</v>
      </c>
      <c r="E67" s="1519">
        <f>-'1a.Detailed SOFP '!H887</f>
        <v>0</v>
      </c>
      <c r="F67" s="1519">
        <f>-'1a.Detailed SOFP '!I887</f>
        <v>0</v>
      </c>
      <c r="G67" s="1519">
        <f>-'1a.Detailed SOFP '!J887</f>
        <v>0</v>
      </c>
      <c r="H67" s="1519">
        <f>-'1a.Detailed SOFP '!K887</f>
        <v>0</v>
      </c>
      <c r="I67" s="1519">
        <f>-'1a.Detailed SOFP '!L887</f>
        <v>0</v>
      </c>
      <c r="J67" s="1519">
        <f>-'1a.Detailed SOFP '!M887</f>
        <v>0</v>
      </c>
      <c r="K67" s="1519">
        <f>-'1a.Detailed SOFP '!N887</f>
        <v>0</v>
      </c>
    </row>
    <row r="68" spans="1:26" ht="15.75" customHeight="1">
      <c r="B68" s="1" t="s">
        <v>207</v>
      </c>
      <c r="C68" s="21">
        <v>27</v>
      </c>
      <c r="D68" s="1520">
        <f>-'1a.Detailed SOFP '!G911</f>
        <v>0</v>
      </c>
      <c r="E68" s="1520">
        <f>-'1a.Detailed SOFP '!H911</f>
        <v>0</v>
      </c>
      <c r="F68" s="1520">
        <f>-'1a.Detailed SOFP '!I911</f>
        <v>0</v>
      </c>
      <c r="G68" s="1520">
        <f>-'1a.Detailed SOFP '!J911</f>
        <v>0</v>
      </c>
      <c r="H68" s="1520">
        <f>-'1a.Detailed SOFP '!K911</f>
        <v>0</v>
      </c>
      <c r="I68" s="1520">
        <f>-'1a.Detailed SOFP '!L911</f>
        <v>0</v>
      </c>
      <c r="J68" s="1520">
        <f>-'1a.Detailed SOFP '!M911</f>
        <v>0</v>
      </c>
      <c r="K68" s="1520">
        <f>-'1a.Detailed SOFP '!N911</f>
        <v>0</v>
      </c>
    </row>
    <row r="69" spans="1:26" ht="15.75" customHeight="1">
      <c r="B69" s="1"/>
      <c r="C69" s="21"/>
      <c r="D69" s="1522">
        <f t="shared" ref="D69:K69" si="4">SUM(D60:D68)</f>
        <v>0</v>
      </c>
      <c r="E69" s="1522">
        <f t="shared" si="4"/>
        <v>0</v>
      </c>
      <c r="F69" s="1522">
        <f t="shared" si="4"/>
        <v>0</v>
      </c>
      <c r="G69" s="1522">
        <f t="shared" si="4"/>
        <v>0</v>
      </c>
      <c r="H69" s="1522">
        <f t="shared" si="4"/>
        <v>0</v>
      </c>
      <c r="I69" s="1522">
        <f t="shared" si="4"/>
        <v>0</v>
      </c>
      <c r="J69" s="1522">
        <f t="shared" si="4"/>
        <v>0</v>
      </c>
      <c r="K69" s="1522">
        <f t="shared" si="4"/>
        <v>0</v>
      </c>
    </row>
    <row r="70" spans="1:26" ht="15.75" customHeight="1">
      <c r="B70" s="6" t="s">
        <v>213</v>
      </c>
      <c r="C70" s="21"/>
      <c r="D70" s="1523">
        <f>+D58+D69</f>
        <v>0</v>
      </c>
      <c r="E70" s="1523">
        <f t="shared" ref="E70:K70" si="5">+E58+E69</f>
        <v>0</v>
      </c>
      <c r="F70" s="1523">
        <f t="shared" si="5"/>
        <v>0</v>
      </c>
      <c r="G70" s="1523">
        <f t="shared" si="5"/>
        <v>0</v>
      </c>
      <c r="H70" s="1523">
        <f t="shared" si="5"/>
        <v>0</v>
      </c>
      <c r="I70" s="1523">
        <f t="shared" si="5"/>
        <v>0</v>
      </c>
      <c r="J70" s="1523">
        <f t="shared" si="5"/>
        <v>0</v>
      </c>
      <c r="K70" s="1523">
        <f t="shared" si="5"/>
        <v>0</v>
      </c>
    </row>
    <row r="71" spans="1:26" ht="15.75" customHeight="1">
      <c r="B71" s="1"/>
      <c r="C71" s="21"/>
      <c r="D71" s="1518"/>
      <c r="E71" s="1519"/>
      <c r="F71" s="1519"/>
      <c r="G71" s="1519"/>
      <c r="H71" s="1519"/>
      <c r="I71" s="1519"/>
      <c r="J71" s="1519"/>
      <c r="K71" s="1518"/>
    </row>
    <row r="72" spans="1:26" ht="15.75" customHeight="1">
      <c r="B72" s="6" t="s">
        <v>214</v>
      </c>
      <c r="C72" s="21"/>
      <c r="D72" s="1521">
        <f>D42-D70</f>
        <v>0</v>
      </c>
      <c r="E72" s="1521">
        <f t="shared" ref="E72:K72" si="6">E42-E70</f>
        <v>0</v>
      </c>
      <c r="F72" s="1521">
        <f t="shared" si="6"/>
        <v>0</v>
      </c>
      <c r="G72" s="1521">
        <f t="shared" si="6"/>
        <v>0</v>
      </c>
      <c r="H72" s="1521">
        <f t="shared" si="6"/>
        <v>0</v>
      </c>
      <c r="I72" s="1521">
        <f t="shared" si="6"/>
        <v>0</v>
      </c>
      <c r="J72" s="1521">
        <f t="shared" si="6"/>
        <v>0</v>
      </c>
      <c r="K72" s="1521">
        <f t="shared" si="6"/>
        <v>0</v>
      </c>
    </row>
    <row r="73" spans="1:26" ht="15.75" customHeight="1">
      <c r="A73" s="1"/>
      <c r="B73" s="6"/>
      <c r="C73" s="21"/>
      <c r="D73" s="1519"/>
      <c r="E73" s="1519"/>
      <c r="F73" s="1519"/>
      <c r="G73" s="1519"/>
      <c r="H73" s="1519"/>
      <c r="I73" s="1519"/>
      <c r="J73" s="1519"/>
      <c r="K73" s="1519"/>
      <c r="L73" s="1"/>
      <c r="M73" s="1"/>
      <c r="N73" s="1"/>
      <c r="O73" s="1"/>
      <c r="P73" s="1"/>
      <c r="Q73" s="1"/>
      <c r="R73" s="1"/>
      <c r="S73" s="1"/>
      <c r="T73" s="1"/>
      <c r="U73" s="1"/>
      <c r="V73" s="1"/>
      <c r="W73" s="1"/>
      <c r="X73" s="1"/>
      <c r="Y73" s="1"/>
      <c r="Z73" s="1"/>
    </row>
    <row r="74" spans="1:26" ht="15.75" customHeight="1">
      <c r="B74" s="6" t="s">
        <v>87</v>
      </c>
      <c r="C74" s="21"/>
      <c r="D74" s="1518"/>
      <c r="E74" s="1519"/>
      <c r="F74" s="1519"/>
      <c r="G74" s="1519"/>
      <c r="H74" s="1519"/>
      <c r="I74" s="1519"/>
      <c r="J74" s="1519"/>
      <c r="K74" s="1518"/>
    </row>
    <row r="75" spans="1:26" ht="15.75" customHeight="1">
      <c r="B75" s="1" t="s">
        <v>215</v>
      </c>
      <c r="C75" s="21">
        <v>28</v>
      </c>
      <c r="D75" s="1519">
        <f>-'1a.Detailed SOFP '!G919</f>
        <v>0</v>
      </c>
      <c r="E75" s="1519">
        <f>-'1a.Detailed SOFP '!H919</f>
        <v>0</v>
      </c>
      <c r="F75" s="1519">
        <f>-'1a.Detailed SOFP '!I919</f>
        <v>0</v>
      </c>
      <c r="G75" s="1519">
        <f>-'1a.Detailed SOFP '!J919</f>
        <v>0</v>
      </c>
      <c r="H75" s="1519">
        <f>-'1a.Detailed SOFP '!K919</f>
        <v>0</v>
      </c>
      <c r="I75" s="1519">
        <f>-'1a.Detailed SOFP '!L919</f>
        <v>0</v>
      </c>
      <c r="J75" s="1519">
        <f>-'1a.Detailed SOFP '!M919</f>
        <v>0</v>
      </c>
      <c r="K75" s="1519">
        <f>-'1a.Detailed SOFP '!N919</f>
        <v>0</v>
      </c>
    </row>
    <row r="76" spans="1:26" ht="15.75" customHeight="1">
      <c r="A76" s="1"/>
      <c r="B76" s="1" t="s">
        <v>216</v>
      </c>
      <c r="C76" s="21">
        <v>28</v>
      </c>
      <c r="D76" s="1519">
        <f>-'1a.Detailed SOFP '!G920</f>
        <v>0</v>
      </c>
      <c r="E76" s="1519">
        <f>-'1a.Detailed SOFP '!H920</f>
        <v>0</v>
      </c>
      <c r="F76" s="1519">
        <f>-'1a.Detailed SOFP '!I920</f>
        <v>0</v>
      </c>
      <c r="G76" s="1519">
        <f>-'1a.Detailed SOFP '!J920</f>
        <v>0</v>
      </c>
      <c r="H76" s="1519">
        <f>-'1a.Detailed SOFP '!K920</f>
        <v>0</v>
      </c>
      <c r="I76" s="1519">
        <f>-'1a.Detailed SOFP '!L920</f>
        <v>0</v>
      </c>
      <c r="J76" s="1519">
        <f>-'1a.Detailed SOFP '!M920</f>
        <v>0</v>
      </c>
      <c r="K76" s="1519">
        <f>-'1a.Detailed SOFP '!N920</f>
        <v>0</v>
      </c>
      <c r="L76" s="1"/>
      <c r="M76" s="1"/>
      <c r="N76" s="1"/>
      <c r="O76" s="1"/>
      <c r="P76" s="1"/>
      <c r="Q76" s="1"/>
      <c r="R76" s="1"/>
      <c r="S76" s="1"/>
      <c r="T76" s="1"/>
      <c r="U76" s="1"/>
      <c r="V76" s="1"/>
      <c r="W76" s="1"/>
      <c r="X76" s="1"/>
      <c r="Y76" s="1"/>
      <c r="Z76" s="1"/>
    </row>
    <row r="77" spans="1:26" ht="15.75" customHeight="1">
      <c r="A77" s="1"/>
      <c r="B77" s="1" t="s">
        <v>217</v>
      </c>
      <c r="C77" s="21">
        <v>28</v>
      </c>
      <c r="D77" s="1519">
        <f>-'1a.Detailed SOFP '!G923</f>
        <v>0</v>
      </c>
      <c r="E77" s="1519">
        <f>-'1a.Detailed SOFP '!H923</f>
        <v>0</v>
      </c>
      <c r="F77" s="1519">
        <f>-'1a.Detailed SOFP '!I923</f>
        <v>0</v>
      </c>
      <c r="G77" s="1519">
        <f>-'1a.Detailed SOFP '!J923</f>
        <v>0</v>
      </c>
      <c r="H77" s="1519">
        <f>-'1a.Detailed SOFP '!K923</f>
        <v>0</v>
      </c>
      <c r="I77" s="1519">
        <f>-'1a.Detailed SOFP '!L923</f>
        <v>0</v>
      </c>
      <c r="J77" s="1519">
        <f>-'1a.Detailed SOFP '!M923</f>
        <v>0</v>
      </c>
      <c r="K77" s="1519">
        <f>-'1a.Detailed SOFP '!N923</f>
        <v>0</v>
      </c>
      <c r="L77" s="1"/>
      <c r="M77" s="1" t="s">
        <v>164</v>
      </c>
      <c r="N77" s="1"/>
      <c r="O77" s="1"/>
      <c r="P77" s="1"/>
      <c r="Q77" s="1"/>
      <c r="R77" s="1"/>
      <c r="S77" s="1"/>
      <c r="T77" s="1"/>
      <c r="U77" s="1"/>
      <c r="V77" s="1"/>
      <c r="W77" s="1"/>
      <c r="X77" s="1"/>
      <c r="Y77" s="1"/>
      <c r="Z77" s="1"/>
    </row>
    <row r="78" spans="1:26" ht="15.75" customHeight="1">
      <c r="A78" s="1"/>
      <c r="B78" s="1" t="s">
        <v>218</v>
      </c>
      <c r="C78" s="21">
        <v>28</v>
      </c>
      <c r="D78" s="1519">
        <f>-'1a.Detailed SOFP '!G924</f>
        <v>0</v>
      </c>
      <c r="E78" s="1519">
        <f>-'1a.Detailed SOFP '!H924</f>
        <v>0</v>
      </c>
      <c r="F78" s="1519">
        <f>-'1a.Detailed SOFP '!I924</f>
        <v>0</v>
      </c>
      <c r="G78" s="1519">
        <f>-'1a.Detailed SOFP '!J924</f>
        <v>0</v>
      </c>
      <c r="H78" s="1519">
        <f>-'1a.Detailed SOFP '!K924</f>
        <v>0</v>
      </c>
      <c r="I78" s="1519">
        <f>-'1a.Detailed SOFP '!L924</f>
        <v>0</v>
      </c>
      <c r="J78" s="1519">
        <f>-'1a.Detailed SOFP '!M924</f>
        <v>0</v>
      </c>
      <c r="K78" s="1519">
        <f>-'1a.Detailed SOFP '!N924</f>
        <v>0</v>
      </c>
      <c r="L78" s="1"/>
      <c r="M78" s="1"/>
      <c r="N78" s="1"/>
      <c r="O78" s="1"/>
      <c r="P78" s="1"/>
      <c r="Q78" s="1"/>
      <c r="R78" s="1"/>
      <c r="S78" s="1"/>
      <c r="T78" s="1"/>
      <c r="U78" s="1"/>
      <c r="V78" s="1"/>
      <c r="W78" s="1"/>
      <c r="X78" s="1"/>
      <c r="Y78" s="1"/>
      <c r="Z78" s="1"/>
    </row>
    <row r="79" spans="1:26" ht="15.75" customHeight="1">
      <c r="A79" s="1"/>
      <c r="B79" s="1" t="s">
        <v>219</v>
      </c>
      <c r="C79" s="21">
        <v>28</v>
      </c>
      <c r="D79" s="1519">
        <f>-'1a.Detailed SOFP '!G925</f>
        <v>0</v>
      </c>
      <c r="E79" s="1519">
        <f>-'1a.Detailed SOFP '!H925</f>
        <v>0</v>
      </c>
      <c r="F79" s="1519">
        <f>-'1a.Detailed SOFP '!I925</f>
        <v>0</v>
      </c>
      <c r="G79" s="1519">
        <f>-'1a.Detailed SOFP '!J925</f>
        <v>0</v>
      </c>
      <c r="H79" s="1519">
        <f>-'1a.Detailed SOFP '!K925</f>
        <v>0</v>
      </c>
      <c r="I79" s="1519">
        <f>-'1a.Detailed SOFP '!L925</f>
        <v>0</v>
      </c>
      <c r="J79" s="1519">
        <f>-'1a.Detailed SOFP '!M925</f>
        <v>0</v>
      </c>
      <c r="K79" s="1519">
        <f>-'1a.Detailed SOFP '!N925</f>
        <v>0</v>
      </c>
      <c r="L79" s="1"/>
      <c r="M79" s="1" t="s">
        <v>164</v>
      </c>
      <c r="N79" s="1"/>
      <c r="O79" s="1"/>
      <c r="P79" s="1"/>
      <c r="Q79" s="1"/>
      <c r="R79" s="1"/>
      <c r="S79" s="1"/>
      <c r="T79" s="1"/>
      <c r="U79" s="1"/>
      <c r="V79" s="1"/>
      <c r="W79" s="1"/>
      <c r="X79" s="1"/>
      <c r="Y79" s="1"/>
      <c r="Z79" s="1"/>
    </row>
    <row r="80" spans="1:26" ht="15.75" customHeight="1">
      <c r="A80" s="1"/>
      <c r="B80" s="1" t="s">
        <v>220</v>
      </c>
      <c r="C80" s="21">
        <v>28</v>
      </c>
      <c r="D80" s="1519">
        <f>-'1a.Detailed SOFP '!G926</f>
        <v>0</v>
      </c>
      <c r="E80" s="1519">
        <f>-'1a.Detailed SOFP '!H926</f>
        <v>0</v>
      </c>
      <c r="F80" s="1519">
        <f>-'1a.Detailed SOFP '!I926</f>
        <v>0</v>
      </c>
      <c r="G80" s="1519">
        <f>-'1a.Detailed SOFP '!J926</f>
        <v>0</v>
      </c>
      <c r="H80" s="1519">
        <f>-'1a.Detailed SOFP '!K926</f>
        <v>0</v>
      </c>
      <c r="I80" s="1519">
        <f>-'1a.Detailed SOFP '!L926</f>
        <v>0</v>
      </c>
      <c r="J80" s="1519">
        <f>-'1a.Detailed SOFP '!M926</f>
        <v>0</v>
      </c>
      <c r="K80" s="1519">
        <f>-'1a.Detailed SOFP '!N926</f>
        <v>0</v>
      </c>
      <c r="L80" s="1"/>
      <c r="M80" s="1" t="s">
        <v>221</v>
      </c>
      <c r="N80" s="1"/>
      <c r="O80" s="1"/>
      <c r="P80" s="1"/>
      <c r="Q80" s="1"/>
      <c r="R80" s="1"/>
      <c r="S80" s="1"/>
      <c r="T80" s="1"/>
      <c r="U80" s="1"/>
      <c r="V80" s="1"/>
      <c r="W80" s="1"/>
      <c r="X80" s="1"/>
      <c r="Y80" s="1"/>
      <c r="Z80" s="1"/>
    </row>
    <row r="81" spans="1:26" ht="15.75" customHeight="1">
      <c r="A81" s="1"/>
      <c r="B81" s="1" t="s">
        <v>222</v>
      </c>
      <c r="C81" s="21">
        <v>28</v>
      </c>
      <c r="D81" s="1519">
        <f>-'1a.Detailed SOFP '!G927</f>
        <v>0</v>
      </c>
      <c r="E81" s="1519">
        <f>-'1a.Detailed SOFP '!H927</f>
        <v>0</v>
      </c>
      <c r="F81" s="1519">
        <f>-'1a.Detailed SOFP '!I927</f>
        <v>0</v>
      </c>
      <c r="G81" s="1519">
        <f>-'1a.Detailed SOFP '!J927</f>
        <v>0</v>
      </c>
      <c r="H81" s="1519">
        <f>-'1a.Detailed SOFP '!K927</f>
        <v>0</v>
      </c>
      <c r="I81" s="1519">
        <f>-'1a.Detailed SOFP '!L927</f>
        <v>0</v>
      </c>
      <c r="J81" s="1519">
        <f>-'1a.Detailed SOFP '!M927</f>
        <v>0</v>
      </c>
      <c r="K81" s="1519">
        <f>-'1a.Detailed SOFP '!N927</f>
        <v>0</v>
      </c>
      <c r="L81" s="1"/>
      <c r="M81" s="1" t="s">
        <v>221</v>
      </c>
      <c r="N81" s="1"/>
      <c r="O81" s="1"/>
      <c r="P81" s="1"/>
      <c r="Q81" s="1"/>
      <c r="R81" s="1"/>
      <c r="S81" s="1"/>
      <c r="T81" s="1"/>
      <c r="U81" s="1"/>
      <c r="V81" s="1"/>
      <c r="W81" s="1"/>
      <c r="X81" s="1"/>
      <c r="Y81" s="1"/>
      <c r="Z81" s="1"/>
    </row>
    <row r="82" spans="1:26" ht="15.75" customHeight="1">
      <c r="B82" s="1" t="s">
        <v>223</v>
      </c>
      <c r="C82" s="21">
        <v>28</v>
      </c>
      <c r="D82" s="1519">
        <f>-'1a.Detailed SOFP '!G928</f>
        <v>0</v>
      </c>
      <c r="E82" s="1519">
        <f>-'1a.Detailed SOFP '!H928</f>
        <v>0</v>
      </c>
      <c r="F82" s="1519">
        <f>-'1a.Detailed SOFP '!I928</f>
        <v>0</v>
      </c>
      <c r="G82" s="1519">
        <f>-'1a.Detailed SOFP '!J928</f>
        <v>0</v>
      </c>
      <c r="H82" s="1519">
        <f>-'1a.Detailed SOFP '!K928</f>
        <v>0</v>
      </c>
      <c r="I82" s="1519">
        <f>-'1a.Detailed SOFP '!L928</f>
        <v>0</v>
      </c>
      <c r="J82" s="1519">
        <f>-'1a.Detailed SOFP '!M928</f>
        <v>0</v>
      </c>
      <c r="K82" s="1519">
        <f>-'1a.Detailed SOFP '!N928</f>
        <v>0</v>
      </c>
    </row>
    <row r="83" spans="1:26" ht="15.75" customHeight="1">
      <c r="B83" s="1" t="s">
        <v>224</v>
      </c>
      <c r="C83" s="21">
        <v>28</v>
      </c>
      <c r="D83" s="1519">
        <f>-'1a.Detailed SOFP '!G929</f>
        <v>0</v>
      </c>
      <c r="E83" s="1519">
        <f>-'1a.Detailed SOFP '!H929</f>
        <v>0</v>
      </c>
      <c r="F83" s="1519">
        <f>-'1a.Detailed SOFP '!I929</f>
        <v>0</v>
      </c>
      <c r="G83" s="1519">
        <f>-'1a.Detailed SOFP '!J929</f>
        <v>0</v>
      </c>
      <c r="H83" s="1519">
        <f>-'1a.Detailed SOFP '!K929</f>
        <v>0</v>
      </c>
      <c r="I83" s="1519">
        <f>-'1a.Detailed SOFP '!L929</f>
        <v>0</v>
      </c>
      <c r="J83" s="1519">
        <f>-'1a.Detailed SOFP '!M929</f>
        <v>0</v>
      </c>
      <c r="K83" s="1519">
        <f>-'1a.Detailed SOFP '!N929</f>
        <v>0</v>
      </c>
    </row>
    <row r="84" spans="1:26" ht="15.75" customHeight="1">
      <c r="B84" s="6" t="s">
        <v>225</v>
      </c>
      <c r="C84" s="21"/>
      <c r="D84" s="1523">
        <f t="shared" ref="D84:K84" si="7">SUM(D75:D83)</f>
        <v>0</v>
      </c>
      <c r="E84" s="1523">
        <f t="shared" si="7"/>
        <v>0</v>
      </c>
      <c r="F84" s="1523">
        <f t="shared" si="7"/>
        <v>0</v>
      </c>
      <c r="G84" s="1523">
        <f t="shared" si="7"/>
        <v>0</v>
      </c>
      <c r="H84" s="1523">
        <f t="shared" si="7"/>
        <v>0</v>
      </c>
      <c r="I84" s="1523">
        <f t="shared" si="7"/>
        <v>0</v>
      </c>
      <c r="J84" s="1523">
        <f t="shared" si="7"/>
        <v>0</v>
      </c>
      <c r="K84" s="1523">
        <f t="shared" si="7"/>
        <v>0</v>
      </c>
    </row>
    <row r="85" spans="1:26" ht="15.75" customHeight="1">
      <c r="B85" s="1"/>
      <c r="C85" s="21"/>
      <c r="D85" s="1518"/>
      <c r="E85" s="1519"/>
      <c r="F85" s="1519"/>
      <c r="G85" s="1519"/>
      <c r="H85" s="1519"/>
      <c r="I85" s="1519"/>
      <c r="J85" s="1519"/>
      <c r="K85" s="1518"/>
    </row>
    <row r="86" spans="1:26" ht="15.75" customHeight="1">
      <c r="A86" s="1"/>
      <c r="B86" s="1"/>
      <c r="C86" s="21"/>
      <c r="D86" s="1519"/>
      <c r="E86" s="1519"/>
      <c r="F86" s="1519"/>
      <c r="G86" s="1519"/>
      <c r="H86" s="1519"/>
      <c r="I86" s="1519"/>
      <c r="J86" s="1519"/>
      <c r="K86" s="1519"/>
      <c r="L86" s="1"/>
      <c r="M86" s="1"/>
      <c r="N86" s="1"/>
      <c r="O86" s="1"/>
      <c r="P86" s="1"/>
      <c r="Q86" s="1"/>
      <c r="R86" s="1"/>
      <c r="S86" s="1"/>
      <c r="T86" s="1"/>
      <c r="U86" s="1"/>
      <c r="V86" s="1"/>
      <c r="W86" s="1"/>
      <c r="X86" s="1"/>
      <c r="Y86" s="1"/>
      <c r="Z86" s="1"/>
    </row>
    <row r="87" spans="1:26" ht="15.75" customHeight="1">
      <c r="A87" s="1"/>
      <c r="B87" s="1" t="s">
        <v>226</v>
      </c>
      <c r="C87" s="21">
        <v>28</v>
      </c>
      <c r="D87" s="1519">
        <f>-'1a.Detailed SOFP '!G934</f>
        <v>0</v>
      </c>
      <c r="E87" s="1519">
        <f>-'1a.Detailed SOFP '!H934</f>
        <v>0</v>
      </c>
      <c r="F87" s="1519">
        <f>-'1a.Detailed SOFP '!I934</f>
        <v>0</v>
      </c>
      <c r="G87" s="1519">
        <f>-'1a.Detailed SOFP '!J934</f>
        <v>0</v>
      </c>
      <c r="H87" s="1519">
        <f>-'1a.Detailed SOFP '!K934</f>
        <v>0</v>
      </c>
      <c r="I87" s="1519">
        <f>-'1a.Detailed SOFP '!L934</f>
        <v>0</v>
      </c>
      <c r="J87" s="1519">
        <f>-'1a.Detailed SOFP '!M934</f>
        <v>0</v>
      </c>
      <c r="K87" s="1519">
        <f>-'1a.Detailed SOFP '!N934</f>
        <v>0</v>
      </c>
      <c r="L87" s="1"/>
      <c r="M87" s="1"/>
      <c r="N87" s="1"/>
      <c r="O87" s="1"/>
      <c r="P87" s="1"/>
      <c r="Q87" s="1"/>
      <c r="R87" s="1"/>
      <c r="S87" s="1"/>
      <c r="T87" s="1"/>
      <c r="U87" s="1"/>
      <c r="V87" s="1"/>
      <c r="W87" s="1"/>
      <c r="X87" s="1"/>
      <c r="Y87" s="1"/>
      <c r="Z87" s="1"/>
    </row>
    <row r="88" spans="1:26" ht="15.75" customHeight="1">
      <c r="B88" s="6" t="s">
        <v>227</v>
      </c>
      <c r="C88" s="21"/>
      <c r="D88" s="1521">
        <f>D84+D87</f>
        <v>0</v>
      </c>
      <c r="E88" s="1521">
        <f t="shared" ref="E88:K88" si="8">E84+E87</f>
        <v>0</v>
      </c>
      <c r="F88" s="1521">
        <f t="shared" si="8"/>
        <v>0</v>
      </c>
      <c r="G88" s="1521">
        <f t="shared" si="8"/>
        <v>0</v>
      </c>
      <c r="H88" s="1521">
        <f t="shared" si="8"/>
        <v>0</v>
      </c>
      <c r="I88" s="1521">
        <f t="shared" si="8"/>
        <v>0</v>
      </c>
      <c r="J88" s="1521">
        <f t="shared" si="8"/>
        <v>0</v>
      </c>
      <c r="K88" s="1521">
        <f t="shared" si="8"/>
        <v>0</v>
      </c>
    </row>
    <row r="89" spans="1:26" ht="15.75" customHeight="1">
      <c r="B89" s="1"/>
      <c r="C89" s="21"/>
      <c r="D89" s="1518"/>
      <c r="E89" s="1519"/>
      <c r="F89" s="1519"/>
      <c r="G89" s="1519"/>
      <c r="H89" s="1519"/>
      <c r="I89" s="1519"/>
      <c r="J89" s="1519"/>
      <c r="K89" s="1518"/>
    </row>
    <row r="90" spans="1:26" ht="15.75" customHeight="1">
      <c r="B90" s="1"/>
      <c r="C90" s="21"/>
      <c r="D90" s="1518"/>
      <c r="E90" s="1519"/>
      <c r="F90" s="1519"/>
      <c r="G90" s="1519"/>
      <c r="H90" s="1519"/>
      <c r="I90" s="1519"/>
      <c r="J90" s="1519"/>
      <c r="K90" s="1518"/>
    </row>
    <row r="91" spans="1:26" ht="15.75" customHeight="1">
      <c r="B91" s="1"/>
      <c r="C91" s="21"/>
      <c r="D91" s="1518"/>
      <c r="E91" s="1519"/>
      <c r="F91" s="1519"/>
      <c r="G91" s="1519"/>
      <c r="H91" s="1519"/>
      <c r="I91" s="1519"/>
      <c r="J91" s="1519"/>
      <c r="K91" s="1518"/>
    </row>
    <row r="92" spans="1:26" ht="15.75" customHeight="1">
      <c r="B92" s="1"/>
      <c r="C92" s="21"/>
      <c r="D92" s="1518"/>
      <c r="E92" s="1519"/>
      <c r="F92" s="1519"/>
      <c r="G92" s="1519"/>
      <c r="H92" s="1519"/>
      <c r="I92" s="1519"/>
      <c r="J92" s="1519"/>
      <c r="K92" s="1518"/>
    </row>
    <row r="93" spans="1:26" ht="15.75" customHeight="1">
      <c r="B93" s="1"/>
      <c r="C93" s="21"/>
      <c r="D93" s="1518"/>
      <c r="E93" s="1519"/>
      <c r="F93" s="1519"/>
      <c r="G93" s="1519"/>
      <c r="H93" s="1519"/>
      <c r="I93" s="1519"/>
      <c r="J93" s="1519"/>
      <c r="K93" s="1518"/>
    </row>
    <row r="94" spans="1:26" ht="15.75" customHeight="1">
      <c r="B94" s="1"/>
      <c r="C94" s="21"/>
      <c r="D94" s="1518"/>
      <c r="E94" s="1519"/>
      <c r="F94" s="1519"/>
      <c r="G94" s="1519"/>
      <c r="H94" s="1519"/>
      <c r="I94" s="1519"/>
      <c r="J94" s="1519"/>
      <c r="K94" s="1518"/>
    </row>
    <row r="95" spans="1:26" ht="15.75" customHeight="1">
      <c r="B95" s="1"/>
      <c r="C95" s="21"/>
      <c r="D95" s="1518"/>
      <c r="E95" s="1519"/>
      <c r="F95" s="1519"/>
      <c r="G95" s="1519"/>
      <c r="H95" s="1519"/>
      <c r="I95" s="1519"/>
      <c r="J95" s="1519"/>
      <c r="K95" s="1518"/>
    </row>
    <row r="96" spans="1:26" ht="15.75" customHeight="1">
      <c r="B96" s="1"/>
      <c r="C96" s="21"/>
      <c r="D96" s="1518"/>
      <c r="E96" s="1519"/>
      <c r="F96" s="1519"/>
      <c r="G96" s="1519"/>
      <c r="H96" s="1519"/>
      <c r="I96" s="1519"/>
      <c r="J96" s="1519"/>
      <c r="K96" s="1518"/>
    </row>
    <row r="97" spans="2:11" ht="15.75" customHeight="1">
      <c r="B97" s="1"/>
      <c r="C97" s="21"/>
      <c r="D97" s="1518"/>
      <c r="E97" s="1519"/>
      <c r="F97" s="1519"/>
      <c r="G97" s="1519"/>
      <c r="H97" s="1519"/>
      <c r="I97" s="1519"/>
      <c r="J97" s="1519"/>
      <c r="K97" s="1518"/>
    </row>
    <row r="98" spans="2:11" ht="15.75" customHeight="1">
      <c r="B98" s="1"/>
      <c r="C98" s="21"/>
      <c r="D98" s="1518"/>
      <c r="E98" s="1519"/>
      <c r="F98" s="1519"/>
      <c r="G98" s="1519"/>
      <c r="H98" s="1519"/>
      <c r="I98" s="1519"/>
      <c r="J98" s="1519"/>
      <c r="K98" s="1518"/>
    </row>
    <row r="99" spans="2:11" ht="15.75" customHeight="1">
      <c r="B99" s="1"/>
      <c r="C99" s="21"/>
      <c r="D99" s="1518"/>
      <c r="E99" s="1519"/>
      <c r="F99" s="1519"/>
      <c r="G99" s="1519"/>
      <c r="H99" s="1519"/>
      <c r="I99" s="1519"/>
      <c r="J99" s="1519"/>
      <c r="K99" s="1518"/>
    </row>
    <row r="100" spans="2:11" ht="15.75" customHeight="1">
      <c r="B100" s="1"/>
      <c r="C100" s="21"/>
      <c r="D100" s="1518"/>
      <c r="E100" s="1519"/>
      <c r="F100" s="1519"/>
      <c r="G100" s="1519"/>
      <c r="H100" s="1519"/>
      <c r="I100" s="1519"/>
      <c r="J100" s="1519"/>
      <c r="K100" s="1518"/>
    </row>
    <row r="101" spans="2:11" ht="15.75" customHeight="1">
      <c r="B101" s="1"/>
      <c r="C101" s="21"/>
      <c r="D101" s="1518"/>
      <c r="E101" s="1519"/>
      <c r="F101" s="1519"/>
      <c r="G101" s="1519"/>
      <c r="H101" s="1519"/>
      <c r="I101" s="1519"/>
      <c r="J101" s="1519"/>
      <c r="K101" s="1518"/>
    </row>
    <row r="102" spans="2:11" ht="15.75" customHeight="1">
      <c r="B102" s="1"/>
      <c r="C102" s="21"/>
      <c r="D102" s="1518"/>
      <c r="E102" s="1519"/>
      <c r="F102" s="1519"/>
      <c r="G102" s="1519"/>
      <c r="H102" s="1519"/>
      <c r="I102" s="1519"/>
      <c r="J102" s="1519"/>
      <c r="K102" s="1518"/>
    </row>
    <row r="103" spans="2:11" ht="15.75" customHeight="1">
      <c r="B103" s="1"/>
      <c r="C103" s="21"/>
      <c r="D103" s="1518"/>
      <c r="E103" s="1519"/>
      <c r="F103" s="1519"/>
      <c r="G103" s="1519"/>
      <c r="H103" s="1519"/>
      <c r="I103" s="1519"/>
      <c r="J103" s="1519"/>
      <c r="K103" s="1518"/>
    </row>
    <row r="104" spans="2:11" ht="15.75" customHeight="1">
      <c r="B104" s="1"/>
      <c r="C104" s="21"/>
      <c r="D104" s="1518"/>
      <c r="E104" s="1519"/>
      <c r="F104" s="1519"/>
      <c r="G104" s="1519"/>
      <c r="H104" s="1519"/>
      <c r="I104" s="1519"/>
      <c r="J104" s="1519"/>
      <c r="K104" s="1518"/>
    </row>
    <row r="105" spans="2:11" ht="15.75" customHeight="1">
      <c r="B105" s="1"/>
      <c r="C105" s="21"/>
      <c r="D105" s="1518"/>
      <c r="E105" s="1519"/>
      <c r="F105" s="1519"/>
      <c r="G105" s="1519"/>
      <c r="H105" s="1519"/>
      <c r="I105" s="1519"/>
      <c r="J105" s="1519"/>
      <c r="K105" s="1518"/>
    </row>
    <row r="106" spans="2:11" ht="15.75" customHeight="1">
      <c r="B106" s="1"/>
      <c r="C106" s="21"/>
      <c r="D106" s="1518"/>
      <c r="E106" s="1519"/>
      <c r="F106" s="1519"/>
      <c r="G106" s="1519"/>
      <c r="H106" s="1519"/>
      <c r="I106" s="1519"/>
      <c r="J106" s="1519"/>
      <c r="K106" s="1518"/>
    </row>
    <row r="107" spans="2:11" ht="15.75" customHeight="1">
      <c r="B107" s="1"/>
      <c r="C107" s="21"/>
      <c r="D107" s="1518"/>
      <c r="E107" s="1519"/>
      <c r="F107" s="1519"/>
      <c r="G107" s="1519"/>
      <c r="H107" s="1519"/>
      <c r="I107" s="1519"/>
      <c r="J107" s="1519"/>
      <c r="K107" s="1518"/>
    </row>
    <row r="108" spans="2:11" ht="15.75" customHeight="1">
      <c r="B108" s="1"/>
      <c r="C108" s="21"/>
      <c r="D108" s="1518"/>
      <c r="E108" s="1519"/>
      <c r="F108" s="1519"/>
      <c r="G108" s="1519"/>
      <c r="H108" s="1519"/>
      <c r="I108" s="1519"/>
      <c r="J108" s="1519"/>
      <c r="K108" s="1518"/>
    </row>
    <row r="109" spans="2:11" ht="15.75" customHeight="1">
      <c r="B109" s="1"/>
      <c r="C109" s="21"/>
      <c r="D109" s="1518"/>
      <c r="E109" s="1519"/>
      <c r="F109" s="1519"/>
      <c r="G109" s="1519"/>
      <c r="H109" s="1519"/>
      <c r="I109" s="1519"/>
      <c r="J109" s="1519"/>
      <c r="K109" s="1518"/>
    </row>
    <row r="110" spans="2:11" ht="15.75" customHeight="1">
      <c r="B110" s="1"/>
      <c r="C110" s="21"/>
      <c r="D110" s="1518"/>
      <c r="E110" s="1519"/>
      <c r="F110" s="1519"/>
      <c r="G110" s="1519"/>
      <c r="H110" s="1519"/>
      <c r="I110" s="1519"/>
      <c r="J110" s="1519"/>
      <c r="K110" s="1518"/>
    </row>
    <row r="111" spans="2:11" ht="15.75" customHeight="1">
      <c r="B111" s="1"/>
      <c r="C111" s="21"/>
      <c r="D111" s="1518"/>
      <c r="E111" s="1519"/>
      <c r="F111" s="1519"/>
      <c r="G111" s="1519"/>
      <c r="H111" s="1519"/>
      <c r="I111" s="1519"/>
      <c r="J111" s="1519"/>
      <c r="K111" s="1518"/>
    </row>
    <row r="112" spans="2:11" ht="15.75" customHeight="1">
      <c r="B112" s="1"/>
      <c r="C112" s="21"/>
      <c r="D112" s="1518"/>
      <c r="E112" s="1519"/>
      <c r="F112" s="1519"/>
      <c r="G112" s="1519"/>
      <c r="H112" s="1519"/>
      <c r="I112" s="1519"/>
      <c r="J112" s="1519"/>
      <c r="K112" s="1518"/>
    </row>
    <row r="113" spans="2:11" ht="15.75" customHeight="1">
      <c r="B113" s="1"/>
      <c r="C113" s="21"/>
      <c r="D113" s="1518"/>
      <c r="E113" s="1519"/>
      <c r="F113" s="1519"/>
      <c r="G113" s="1519"/>
      <c r="H113" s="1519"/>
      <c r="I113" s="1519"/>
      <c r="J113" s="1519"/>
      <c r="K113" s="1518"/>
    </row>
    <row r="114" spans="2:11" ht="15.75" customHeight="1">
      <c r="B114" s="1"/>
      <c r="C114" s="21"/>
      <c r="D114" s="1518"/>
      <c r="E114" s="1519"/>
      <c r="F114" s="1519"/>
      <c r="G114" s="1519"/>
      <c r="H114" s="1519"/>
      <c r="I114" s="1519"/>
      <c r="J114" s="1519"/>
      <c r="K114" s="1518"/>
    </row>
    <row r="115" spans="2:11" ht="15.75" customHeight="1">
      <c r="B115" s="1"/>
      <c r="C115" s="21"/>
      <c r="D115" s="1518"/>
      <c r="E115" s="1519"/>
      <c r="F115" s="1519"/>
      <c r="G115" s="1519"/>
      <c r="H115" s="1519"/>
      <c r="I115" s="1519"/>
      <c r="J115" s="1519"/>
      <c r="K115" s="1518"/>
    </row>
    <row r="116" spans="2:11" ht="15.75" customHeight="1">
      <c r="B116" s="1"/>
      <c r="C116" s="21"/>
      <c r="D116" s="1518"/>
      <c r="E116" s="1519"/>
      <c r="F116" s="1519"/>
      <c r="G116" s="1519"/>
      <c r="H116" s="1519"/>
      <c r="I116" s="1519"/>
      <c r="J116" s="1519"/>
      <c r="K116" s="1518"/>
    </row>
    <row r="117" spans="2:11" ht="15.75" customHeight="1">
      <c r="B117" s="1"/>
      <c r="C117" s="21"/>
      <c r="D117" s="1518"/>
      <c r="E117" s="1519"/>
      <c r="F117" s="1519"/>
      <c r="G117" s="1519"/>
      <c r="H117" s="1519"/>
      <c r="I117" s="1519"/>
      <c r="J117" s="1519"/>
      <c r="K117" s="1518"/>
    </row>
    <row r="118" spans="2:11" ht="15.75" customHeight="1">
      <c r="B118" s="1"/>
      <c r="C118" s="21"/>
      <c r="D118" s="1518"/>
      <c r="E118" s="1519"/>
      <c r="F118" s="1519"/>
      <c r="G118" s="1519"/>
      <c r="H118" s="1519"/>
      <c r="I118" s="1519"/>
      <c r="J118" s="1519"/>
      <c r="K118" s="1518"/>
    </row>
    <row r="119" spans="2:11" ht="15.75" customHeight="1">
      <c r="B119" s="1"/>
      <c r="C119" s="21"/>
      <c r="D119" s="1518"/>
      <c r="E119" s="1519"/>
      <c r="F119" s="1519"/>
      <c r="G119" s="1519"/>
      <c r="H119" s="1519"/>
      <c r="I119" s="1519"/>
      <c r="J119" s="1519"/>
      <c r="K119" s="1518"/>
    </row>
    <row r="120" spans="2:11" ht="15.75" customHeight="1">
      <c r="B120" s="1"/>
      <c r="C120" s="21"/>
      <c r="D120" s="1518"/>
      <c r="E120" s="1519"/>
      <c r="F120" s="1519"/>
      <c r="G120" s="1519"/>
      <c r="H120" s="1519"/>
      <c r="I120" s="1519"/>
      <c r="J120" s="1519"/>
      <c r="K120" s="1518"/>
    </row>
    <row r="121" spans="2:11" ht="15.75" customHeight="1">
      <c r="B121" s="1"/>
      <c r="C121" s="21"/>
      <c r="D121" s="1518"/>
      <c r="E121" s="1519"/>
      <c r="F121" s="1519"/>
      <c r="G121" s="1519"/>
      <c r="H121" s="1519"/>
      <c r="I121" s="1519"/>
      <c r="J121" s="1519"/>
      <c r="K121" s="1518"/>
    </row>
    <row r="122" spans="2:11" ht="15.75" customHeight="1">
      <c r="B122" s="1"/>
      <c r="C122" s="21"/>
      <c r="D122" s="1518"/>
      <c r="E122" s="1519"/>
      <c r="F122" s="1519"/>
      <c r="G122" s="1519"/>
      <c r="H122" s="1519"/>
      <c r="I122" s="1519"/>
      <c r="J122" s="1519"/>
      <c r="K122" s="1518"/>
    </row>
    <row r="123" spans="2:11" ht="15.75" customHeight="1">
      <c r="B123" s="1"/>
      <c r="C123" s="21"/>
      <c r="D123" s="1518"/>
      <c r="E123" s="1519"/>
      <c r="F123" s="1519"/>
      <c r="G123" s="1519"/>
      <c r="H123" s="1519"/>
      <c r="I123" s="1519"/>
      <c r="J123" s="1519"/>
      <c r="K123" s="1518"/>
    </row>
    <row r="124" spans="2:11" ht="15.75" customHeight="1">
      <c r="B124" s="1"/>
      <c r="C124" s="21"/>
      <c r="D124" s="1518"/>
      <c r="E124" s="1519"/>
      <c r="F124" s="1519"/>
      <c r="G124" s="1519"/>
      <c r="H124" s="1519"/>
      <c r="I124" s="1519"/>
      <c r="J124" s="1519"/>
      <c r="K124" s="1518"/>
    </row>
    <row r="125" spans="2:11" ht="15.75" customHeight="1">
      <c r="B125" s="1"/>
      <c r="C125" s="21"/>
      <c r="D125" s="1518"/>
      <c r="E125" s="1519"/>
      <c r="F125" s="1519"/>
      <c r="G125" s="1519"/>
      <c r="H125" s="1519"/>
      <c r="I125" s="1519"/>
      <c r="J125" s="1519"/>
      <c r="K125" s="1518"/>
    </row>
    <row r="126" spans="2:11" ht="15.75" customHeight="1">
      <c r="B126" s="1"/>
      <c r="C126" s="21"/>
      <c r="D126" s="1518"/>
      <c r="E126" s="1519"/>
      <c r="F126" s="1519"/>
      <c r="G126" s="1519"/>
      <c r="H126" s="1519"/>
      <c r="I126" s="1519"/>
      <c r="J126" s="1519"/>
      <c r="K126" s="1518"/>
    </row>
    <row r="127" spans="2:11" ht="15.75" customHeight="1">
      <c r="B127" s="1"/>
      <c r="C127" s="21"/>
      <c r="D127" s="1518"/>
      <c r="E127" s="1519"/>
      <c r="F127" s="1519"/>
      <c r="G127" s="1519"/>
      <c r="H127" s="1519"/>
      <c r="I127" s="1519"/>
      <c r="J127" s="1519"/>
      <c r="K127" s="1518"/>
    </row>
    <row r="128" spans="2:11" ht="15.75" customHeight="1">
      <c r="B128" s="1"/>
      <c r="C128" s="21"/>
      <c r="D128" s="1518"/>
      <c r="E128" s="1519"/>
      <c r="F128" s="1519"/>
      <c r="G128" s="1519"/>
      <c r="H128" s="1519"/>
      <c r="I128" s="1519"/>
      <c r="J128" s="1519"/>
      <c r="K128" s="1518"/>
    </row>
    <row r="129" spans="2:11" ht="15.75" customHeight="1">
      <c r="B129" s="1"/>
      <c r="C129" s="21"/>
      <c r="D129" s="1518"/>
      <c r="E129" s="1519"/>
      <c r="F129" s="1519"/>
      <c r="G129" s="1519"/>
      <c r="H129" s="1519"/>
      <c r="I129" s="1519"/>
      <c r="J129" s="1519"/>
      <c r="K129" s="1518"/>
    </row>
    <row r="130" spans="2:11" ht="15.75" customHeight="1">
      <c r="B130" s="1"/>
      <c r="C130" s="21"/>
      <c r="D130" s="1518"/>
      <c r="E130" s="1519"/>
      <c r="F130" s="1519"/>
      <c r="G130" s="1519"/>
      <c r="H130" s="1519"/>
      <c r="I130" s="1519"/>
      <c r="J130" s="1519"/>
      <c r="K130" s="1518"/>
    </row>
    <row r="131" spans="2:11" ht="15.75" customHeight="1">
      <c r="B131" s="1"/>
      <c r="C131" s="21"/>
      <c r="D131" s="1518"/>
      <c r="E131" s="1519"/>
      <c r="F131" s="1519"/>
      <c r="G131" s="1519"/>
      <c r="H131" s="1519"/>
      <c r="I131" s="1519"/>
      <c r="J131" s="1519"/>
      <c r="K131" s="1518"/>
    </row>
    <row r="132" spans="2:11" ht="15.75" customHeight="1">
      <c r="B132" s="1"/>
      <c r="C132" s="21"/>
      <c r="D132" s="1518"/>
      <c r="E132" s="1519"/>
      <c r="F132" s="1519"/>
      <c r="G132" s="1519"/>
      <c r="H132" s="1519"/>
      <c r="I132" s="1519"/>
      <c r="J132" s="1519"/>
      <c r="K132" s="1518"/>
    </row>
    <row r="133" spans="2:11" ht="15.75" customHeight="1">
      <c r="B133" s="1"/>
      <c r="C133" s="21"/>
      <c r="D133" s="1518"/>
      <c r="E133" s="1519"/>
      <c r="F133" s="1519"/>
      <c r="G133" s="1519"/>
      <c r="H133" s="1519"/>
      <c r="I133" s="1519"/>
      <c r="J133" s="1519"/>
      <c r="K133" s="1518"/>
    </row>
    <row r="134" spans="2:11" ht="15.75" customHeight="1">
      <c r="B134" s="1"/>
      <c r="C134" s="21"/>
      <c r="D134" s="1518"/>
      <c r="E134" s="1519"/>
      <c r="F134" s="1519"/>
      <c r="G134" s="1519"/>
      <c r="H134" s="1519"/>
      <c r="I134" s="1519"/>
      <c r="J134" s="1519"/>
      <c r="K134" s="1518"/>
    </row>
    <row r="135" spans="2:11" ht="15.75" customHeight="1">
      <c r="B135" s="1"/>
      <c r="C135" s="21"/>
      <c r="D135" s="1518"/>
      <c r="E135" s="1519"/>
      <c r="F135" s="1519"/>
      <c r="G135" s="1519"/>
      <c r="H135" s="1519"/>
      <c r="I135" s="1519"/>
      <c r="J135" s="1519"/>
      <c r="K135" s="1518"/>
    </row>
    <row r="136" spans="2:11" ht="15.75" customHeight="1">
      <c r="B136" s="1"/>
      <c r="C136" s="21"/>
      <c r="D136" s="1518"/>
      <c r="E136" s="1519"/>
      <c r="F136" s="1519"/>
      <c r="G136" s="1519"/>
      <c r="H136" s="1519"/>
      <c r="I136" s="1519"/>
      <c r="J136" s="1519"/>
      <c r="K136" s="1518"/>
    </row>
    <row r="137" spans="2:11" ht="15.75" customHeight="1">
      <c r="B137" s="1"/>
      <c r="C137" s="21"/>
      <c r="D137" s="1518"/>
      <c r="E137" s="1519"/>
      <c r="F137" s="1519"/>
      <c r="G137" s="1519"/>
      <c r="H137" s="1519"/>
      <c r="I137" s="1519"/>
      <c r="J137" s="1519"/>
      <c r="K137" s="1518"/>
    </row>
    <row r="138" spans="2:11" ht="15.75" customHeight="1">
      <c r="B138" s="1"/>
      <c r="C138" s="21"/>
      <c r="D138" s="1518"/>
      <c r="E138" s="1519"/>
      <c r="F138" s="1519"/>
      <c r="G138" s="1519"/>
      <c r="H138" s="1519"/>
      <c r="I138" s="1519"/>
      <c r="J138" s="1519"/>
      <c r="K138" s="1518"/>
    </row>
    <row r="139" spans="2:11" ht="15.75" customHeight="1">
      <c r="B139" s="1"/>
      <c r="C139" s="21"/>
      <c r="D139" s="1518"/>
      <c r="E139" s="1519"/>
      <c r="F139" s="1519"/>
      <c r="G139" s="1519"/>
      <c r="H139" s="1519"/>
      <c r="I139" s="1519"/>
      <c r="J139" s="1519"/>
      <c r="K139" s="1518"/>
    </row>
    <row r="140" spans="2:11" ht="15.75" customHeight="1">
      <c r="B140" s="1"/>
      <c r="C140" s="21"/>
      <c r="D140" s="1518"/>
      <c r="E140" s="1519"/>
      <c r="F140" s="1519"/>
      <c r="G140" s="1519"/>
      <c r="H140" s="1519"/>
      <c r="I140" s="1519"/>
      <c r="J140" s="1519"/>
      <c r="K140" s="1518"/>
    </row>
    <row r="141" spans="2:11" ht="15.75" customHeight="1">
      <c r="B141" s="1"/>
      <c r="C141" s="21"/>
      <c r="D141" s="1518"/>
      <c r="E141" s="1519"/>
      <c r="F141" s="1519"/>
      <c r="G141" s="1519"/>
      <c r="H141" s="1519"/>
      <c r="I141" s="1519"/>
      <c r="J141" s="1519"/>
      <c r="K141" s="1518"/>
    </row>
    <row r="142" spans="2:11" ht="15.75" customHeight="1">
      <c r="B142" s="1"/>
      <c r="C142" s="21"/>
      <c r="D142" s="1518"/>
      <c r="E142" s="1519"/>
      <c r="F142" s="1519"/>
      <c r="G142" s="1519"/>
      <c r="H142" s="1519"/>
      <c r="I142" s="1519"/>
      <c r="J142" s="1519"/>
      <c r="K142" s="1518"/>
    </row>
    <row r="143" spans="2:11" ht="15.75" customHeight="1">
      <c r="B143" s="1"/>
      <c r="C143" s="21"/>
      <c r="D143" s="1518"/>
      <c r="E143" s="1519"/>
      <c r="F143" s="1519"/>
      <c r="G143" s="1519"/>
      <c r="H143" s="1519"/>
      <c r="I143" s="1519"/>
      <c r="J143" s="1519"/>
      <c r="K143" s="1518"/>
    </row>
    <row r="144" spans="2:11" ht="15.75" customHeight="1">
      <c r="B144" s="1"/>
      <c r="C144" s="21"/>
      <c r="D144" s="1518"/>
      <c r="E144" s="1519"/>
      <c r="F144" s="1519"/>
      <c r="G144" s="1519"/>
      <c r="H144" s="1519"/>
      <c r="I144" s="1519"/>
      <c r="J144" s="1519"/>
      <c r="K144" s="1518"/>
    </row>
    <row r="145" spans="2:11" ht="15.75" customHeight="1">
      <c r="B145" s="1"/>
      <c r="C145" s="21"/>
      <c r="D145" s="1518"/>
      <c r="E145" s="1519"/>
      <c r="F145" s="1519"/>
      <c r="G145" s="1519"/>
      <c r="H145" s="1519"/>
      <c r="I145" s="1519"/>
      <c r="J145" s="1519"/>
      <c r="K145" s="1518"/>
    </row>
    <row r="146" spans="2:11" ht="15.75" customHeight="1">
      <c r="B146" s="1"/>
      <c r="C146" s="21"/>
      <c r="D146" s="1518"/>
      <c r="E146" s="1519"/>
      <c r="F146" s="1519"/>
      <c r="G146" s="1519"/>
      <c r="H146" s="1519"/>
      <c r="I146" s="1519"/>
      <c r="J146" s="1519"/>
      <c r="K146" s="1518"/>
    </row>
    <row r="147" spans="2:11" ht="15.75" customHeight="1">
      <c r="B147" s="1"/>
      <c r="C147" s="21"/>
      <c r="D147" s="1518"/>
      <c r="E147" s="1519"/>
      <c r="F147" s="1519"/>
      <c r="G147" s="1519"/>
      <c r="H147" s="1519"/>
      <c r="I147" s="1519"/>
      <c r="J147" s="1519"/>
      <c r="K147" s="1518"/>
    </row>
    <row r="148" spans="2:11" ht="15.75" customHeight="1">
      <c r="B148" s="1"/>
      <c r="C148" s="21"/>
      <c r="D148" s="1518"/>
      <c r="E148" s="1519"/>
      <c r="F148" s="1519"/>
      <c r="G148" s="1519"/>
      <c r="H148" s="1519"/>
      <c r="I148" s="1519"/>
      <c r="J148" s="1519"/>
      <c r="K148" s="1518"/>
    </row>
    <row r="149" spans="2:11" ht="15.75" customHeight="1">
      <c r="B149" s="1"/>
      <c r="C149" s="21"/>
      <c r="D149" s="1518"/>
      <c r="E149" s="1519"/>
      <c r="F149" s="1519"/>
      <c r="G149" s="1519"/>
      <c r="H149" s="1519"/>
      <c r="I149" s="1519"/>
      <c r="J149" s="1519"/>
      <c r="K149" s="1518"/>
    </row>
    <row r="150" spans="2:11" ht="15.75" customHeight="1">
      <c r="B150" s="1"/>
      <c r="C150" s="21"/>
      <c r="D150" s="1518"/>
      <c r="E150" s="1519"/>
      <c r="F150" s="1519"/>
      <c r="G150" s="1519"/>
      <c r="H150" s="1519"/>
      <c r="I150" s="1519"/>
      <c r="J150" s="1519"/>
      <c r="K150" s="1518"/>
    </row>
    <row r="151" spans="2:11" ht="15.75" customHeight="1">
      <c r="B151" s="1"/>
      <c r="C151" s="21"/>
      <c r="D151" s="1518"/>
      <c r="E151" s="1519"/>
      <c r="F151" s="1519"/>
      <c r="G151" s="1519"/>
      <c r="H151" s="1519"/>
      <c r="I151" s="1519"/>
      <c r="J151" s="1519"/>
      <c r="K151" s="1518"/>
    </row>
    <row r="152" spans="2:11" ht="15.75" customHeight="1">
      <c r="B152" s="1"/>
      <c r="C152" s="21"/>
      <c r="D152" s="1518"/>
      <c r="E152" s="1519"/>
      <c r="F152" s="1519"/>
      <c r="G152" s="1519"/>
      <c r="H152" s="1519"/>
      <c r="I152" s="1519"/>
      <c r="J152" s="1519"/>
      <c r="K152" s="1518"/>
    </row>
    <row r="153" spans="2:11" ht="15.75" customHeight="1">
      <c r="B153" s="1"/>
      <c r="C153" s="21"/>
      <c r="D153" s="1518"/>
      <c r="E153" s="1519"/>
      <c r="F153" s="1519"/>
      <c r="G153" s="1519"/>
      <c r="H153" s="1519"/>
      <c r="I153" s="1519"/>
      <c r="J153" s="1519"/>
      <c r="K153" s="1518"/>
    </row>
    <row r="154" spans="2:11" ht="15.75" customHeight="1">
      <c r="B154" s="1"/>
      <c r="C154" s="21"/>
      <c r="D154" s="1518"/>
      <c r="E154" s="1519"/>
      <c r="F154" s="1519"/>
      <c r="G154" s="1519"/>
      <c r="H154" s="1519"/>
      <c r="I154" s="1519"/>
      <c r="J154" s="1519"/>
      <c r="K154" s="1518"/>
    </row>
    <row r="155" spans="2:11" ht="15.75" customHeight="1">
      <c r="B155" s="1"/>
      <c r="C155" s="21"/>
      <c r="D155" s="1518"/>
      <c r="E155" s="1519"/>
      <c r="F155" s="1519"/>
      <c r="G155" s="1519"/>
      <c r="H155" s="1519"/>
      <c r="I155" s="1519"/>
      <c r="J155" s="1519"/>
      <c r="K155" s="1518"/>
    </row>
    <row r="156" spans="2:11" ht="15.75" customHeight="1">
      <c r="B156" s="1"/>
      <c r="C156" s="21"/>
      <c r="D156" s="1518"/>
      <c r="E156" s="1519"/>
      <c r="F156" s="1519"/>
      <c r="G156" s="1519"/>
      <c r="H156" s="1519"/>
      <c r="I156" s="1519"/>
      <c r="J156" s="1519"/>
      <c r="K156" s="1518"/>
    </row>
    <row r="157" spans="2:11" ht="15.75" customHeight="1">
      <c r="B157" s="1"/>
      <c r="C157" s="21"/>
      <c r="D157" s="1518"/>
      <c r="E157" s="1519"/>
      <c r="F157" s="1519"/>
      <c r="G157" s="1519"/>
      <c r="H157" s="1519"/>
      <c r="I157" s="1519"/>
      <c r="J157" s="1519"/>
      <c r="K157" s="1518"/>
    </row>
    <row r="158" spans="2:11" ht="15.75" customHeight="1">
      <c r="B158" s="1"/>
      <c r="C158" s="21"/>
      <c r="D158" s="1518"/>
      <c r="E158" s="1519"/>
      <c r="F158" s="1519"/>
      <c r="G158" s="1519"/>
      <c r="H158" s="1519"/>
      <c r="I158" s="1519"/>
      <c r="J158" s="1519"/>
      <c r="K158" s="1518"/>
    </row>
    <row r="159" spans="2:11" ht="15.75" customHeight="1">
      <c r="B159" s="1"/>
      <c r="C159" s="21"/>
      <c r="D159" s="1518"/>
      <c r="E159" s="1519"/>
      <c r="F159" s="1519"/>
      <c r="G159" s="1519"/>
      <c r="H159" s="1519"/>
      <c r="I159" s="1519"/>
      <c r="J159" s="1519"/>
      <c r="K159" s="1518"/>
    </row>
    <row r="160" spans="2:11" ht="15.75" customHeight="1">
      <c r="B160" s="1"/>
      <c r="C160" s="21"/>
      <c r="D160" s="1518"/>
      <c r="E160" s="1519"/>
      <c r="F160" s="1519"/>
      <c r="G160" s="1519"/>
      <c r="H160" s="1519"/>
      <c r="I160" s="1519"/>
      <c r="J160" s="1519"/>
      <c r="K160" s="1518"/>
    </row>
    <row r="161" spans="2:11" ht="15.75" customHeight="1">
      <c r="B161" s="1"/>
      <c r="C161" s="21"/>
      <c r="D161" s="1518"/>
      <c r="E161" s="1519"/>
      <c r="F161" s="1519"/>
      <c r="G161" s="1519"/>
      <c r="H161" s="1519"/>
      <c r="I161" s="1519"/>
      <c r="J161" s="1519"/>
      <c r="K161" s="1518"/>
    </row>
    <row r="162" spans="2:11" ht="15.75" customHeight="1">
      <c r="B162" s="1"/>
      <c r="C162" s="21"/>
      <c r="E162" s="1"/>
      <c r="F162" s="1"/>
      <c r="G162" s="1"/>
      <c r="H162" s="1"/>
      <c r="I162" s="1"/>
      <c r="J162" s="1"/>
    </row>
    <row r="163" spans="2:11" ht="15.75" customHeight="1">
      <c r="B163" s="1"/>
      <c r="C163" s="21"/>
      <c r="E163" s="1"/>
      <c r="F163" s="1"/>
      <c r="G163" s="1"/>
      <c r="H163" s="1"/>
      <c r="I163" s="1"/>
      <c r="J163" s="1"/>
    </row>
    <row r="164" spans="2:11" ht="15.75" customHeight="1">
      <c r="B164" s="1"/>
      <c r="C164" s="21"/>
      <c r="E164" s="1"/>
      <c r="F164" s="1"/>
      <c r="G164" s="1"/>
      <c r="H164" s="1"/>
      <c r="I164" s="1"/>
      <c r="J164" s="1"/>
    </row>
    <row r="165" spans="2:11" ht="15.75" customHeight="1">
      <c r="B165" s="1"/>
      <c r="C165" s="21"/>
      <c r="E165" s="1"/>
      <c r="F165" s="1"/>
      <c r="G165" s="1"/>
      <c r="H165" s="1"/>
      <c r="I165" s="1"/>
      <c r="J165" s="1"/>
    </row>
    <row r="166" spans="2:11" ht="15.75" customHeight="1">
      <c r="B166" s="1"/>
      <c r="C166" s="21"/>
      <c r="E166" s="1"/>
      <c r="F166" s="1"/>
      <c r="G166" s="1"/>
      <c r="H166" s="1"/>
      <c r="I166" s="1"/>
      <c r="J166" s="1"/>
    </row>
    <row r="167" spans="2:11" ht="15.75" customHeight="1">
      <c r="B167" s="1"/>
      <c r="C167" s="21"/>
      <c r="E167" s="1"/>
      <c r="F167" s="1"/>
      <c r="G167" s="1"/>
      <c r="H167" s="1"/>
      <c r="I167" s="1"/>
      <c r="J167" s="1"/>
    </row>
    <row r="168" spans="2:11" ht="15.75" customHeight="1">
      <c r="B168" s="1"/>
      <c r="C168" s="21"/>
      <c r="E168" s="1"/>
      <c r="F168" s="1"/>
      <c r="G168" s="1"/>
      <c r="H168" s="1"/>
      <c r="I168" s="1"/>
      <c r="J168" s="1"/>
    </row>
    <row r="169" spans="2:11" ht="15.75" customHeight="1">
      <c r="B169" s="1"/>
      <c r="C169" s="21"/>
      <c r="E169" s="1"/>
      <c r="F169" s="1"/>
      <c r="G169" s="1"/>
      <c r="H169" s="1"/>
      <c r="I169" s="1"/>
      <c r="J169" s="1"/>
    </row>
    <row r="170" spans="2:11" ht="15.75" customHeight="1">
      <c r="B170" s="1"/>
      <c r="C170" s="21"/>
      <c r="E170" s="1"/>
      <c r="F170" s="1"/>
      <c r="G170" s="1"/>
      <c r="H170" s="1"/>
      <c r="I170" s="1"/>
      <c r="J170" s="1"/>
    </row>
    <row r="171" spans="2:11" ht="15.75" customHeight="1">
      <c r="B171" s="1"/>
      <c r="C171" s="21"/>
      <c r="E171" s="1"/>
      <c r="F171" s="1"/>
      <c r="G171" s="1"/>
      <c r="H171" s="1"/>
      <c r="I171" s="1"/>
      <c r="J171" s="1"/>
    </row>
    <row r="172" spans="2:11" ht="15.75" customHeight="1">
      <c r="B172" s="1"/>
      <c r="C172" s="21"/>
      <c r="E172" s="1"/>
      <c r="F172" s="1"/>
      <c r="G172" s="1"/>
      <c r="H172" s="1"/>
      <c r="I172" s="1"/>
      <c r="J172" s="1"/>
    </row>
    <row r="173" spans="2:11" ht="15.75" customHeight="1">
      <c r="B173" s="1"/>
      <c r="C173" s="21"/>
      <c r="E173" s="1"/>
      <c r="F173" s="1"/>
      <c r="G173" s="1"/>
      <c r="H173" s="1"/>
      <c r="I173" s="1"/>
      <c r="J173" s="1"/>
    </row>
    <row r="174" spans="2:11" ht="15.75" customHeight="1">
      <c r="B174" s="1"/>
      <c r="C174" s="21"/>
      <c r="E174" s="1"/>
      <c r="F174" s="1"/>
      <c r="G174" s="1"/>
      <c r="H174" s="1"/>
      <c r="I174" s="1"/>
      <c r="J174" s="1"/>
    </row>
    <row r="175" spans="2:11" ht="15.75" customHeight="1">
      <c r="B175" s="1"/>
      <c r="C175" s="21"/>
      <c r="E175" s="1"/>
      <c r="F175" s="1"/>
      <c r="G175" s="1"/>
      <c r="H175" s="1"/>
      <c r="I175" s="1"/>
      <c r="J175" s="1"/>
    </row>
    <row r="176" spans="2:11" ht="15.75" customHeight="1">
      <c r="B176" s="1"/>
      <c r="C176" s="21"/>
      <c r="E176" s="1"/>
      <c r="F176" s="1"/>
      <c r="G176" s="1"/>
      <c r="H176" s="1"/>
      <c r="I176" s="1"/>
      <c r="J176" s="1"/>
    </row>
    <row r="177" spans="2:10" ht="15.75" customHeight="1">
      <c r="B177" s="1"/>
      <c r="C177" s="21"/>
      <c r="E177" s="1"/>
      <c r="F177" s="1"/>
      <c r="G177" s="1"/>
      <c r="H177" s="1"/>
      <c r="I177" s="1"/>
      <c r="J177" s="1"/>
    </row>
    <row r="178" spans="2:10" ht="15.75" customHeight="1">
      <c r="B178" s="1"/>
      <c r="C178" s="21"/>
      <c r="E178" s="1"/>
      <c r="F178" s="1"/>
      <c r="G178" s="1"/>
      <c r="H178" s="1"/>
      <c r="I178" s="1"/>
      <c r="J178" s="1"/>
    </row>
    <row r="179" spans="2:10" ht="15.75" customHeight="1">
      <c r="B179" s="1"/>
      <c r="C179" s="21"/>
      <c r="E179" s="1"/>
      <c r="F179" s="1"/>
      <c r="G179" s="1"/>
      <c r="H179" s="1"/>
      <c r="I179" s="1"/>
      <c r="J179" s="1"/>
    </row>
    <row r="180" spans="2:10" ht="15.75" customHeight="1">
      <c r="B180" s="1"/>
      <c r="C180" s="21"/>
      <c r="E180" s="1"/>
      <c r="F180" s="1"/>
      <c r="G180" s="1"/>
      <c r="H180" s="1"/>
      <c r="I180" s="1"/>
      <c r="J180" s="1"/>
    </row>
    <row r="181" spans="2:10" ht="15.75" customHeight="1">
      <c r="B181" s="1"/>
      <c r="C181" s="21"/>
      <c r="E181" s="1"/>
      <c r="F181" s="1"/>
      <c r="G181" s="1"/>
      <c r="H181" s="1"/>
      <c r="I181" s="1"/>
      <c r="J181" s="1"/>
    </row>
    <row r="182" spans="2:10" ht="15.75" customHeight="1">
      <c r="B182" s="1"/>
      <c r="C182" s="21"/>
      <c r="E182" s="1"/>
      <c r="F182" s="1"/>
      <c r="G182" s="1"/>
      <c r="H182" s="1"/>
      <c r="I182" s="1"/>
      <c r="J182" s="1"/>
    </row>
    <row r="183" spans="2:10" ht="15.75" customHeight="1">
      <c r="B183" s="1"/>
      <c r="C183" s="21"/>
      <c r="E183" s="1"/>
      <c r="F183" s="1"/>
      <c r="G183" s="1"/>
      <c r="H183" s="1"/>
      <c r="I183" s="1"/>
      <c r="J183" s="1"/>
    </row>
    <row r="184" spans="2:10" ht="15.75" customHeight="1">
      <c r="B184" s="1"/>
      <c r="C184" s="21"/>
      <c r="E184" s="1"/>
      <c r="F184" s="1"/>
      <c r="G184" s="1"/>
      <c r="H184" s="1"/>
      <c r="I184" s="1"/>
      <c r="J184" s="1"/>
    </row>
    <row r="185" spans="2:10" ht="15.75" customHeight="1">
      <c r="B185" s="1"/>
      <c r="C185" s="21"/>
      <c r="E185" s="1"/>
      <c r="F185" s="1"/>
      <c r="G185" s="1"/>
      <c r="H185" s="1"/>
      <c r="I185" s="1"/>
      <c r="J185" s="1"/>
    </row>
    <row r="186" spans="2:10" ht="15.75" customHeight="1">
      <c r="B186" s="1"/>
      <c r="C186" s="21"/>
      <c r="E186" s="1"/>
      <c r="F186" s="1"/>
      <c r="G186" s="1"/>
      <c r="H186" s="1"/>
      <c r="I186" s="1"/>
      <c r="J186" s="1"/>
    </row>
    <row r="187" spans="2:10" ht="15.75" customHeight="1">
      <c r="B187" s="1"/>
      <c r="C187" s="21"/>
      <c r="E187" s="1"/>
      <c r="F187" s="1"/>
      <c r="G187" s="1"/>
      <c r="H187" s="1"/>
      <c r="I187" s="1"/>
      <c r="J187" s="1"/>
    </row>
    <row r="188" spans="2:10" ht="15.75" customHeight="1">
      <c r="B188" s="1"/>
      <c r="C188" s="21"/>
      <c r="E188" s="1"/>
      <c r="F188" s="1"/>
      <c r="G188" s="1"/>
      <c r="H188" s="1"/>
      <c r="I188" s="1"/>
      <c r="J188" s="1"/>
    </row>
    <row r="189" spans="2:10" ht="15.75" customHeight="1">
      <c r="B189" s="1"/>
      <c r="C189" s="21"/>
      <c r="E189" s="1"/>
      <c r="F189" s="1"/>
      <c r="G189" s="1"/>
      <c r="H189" s="1"/>
      <c r="I189" s="1"/>
      <c r="J189" s="1"/>
    </row>
    <row r="190" spans="2:10" ht="15.75" customHeight="1">
      <c r="B190" s="1"/>
      <c r="C190" s="21"/>
      <c r="E190" s="1"/>
      <c r="F190" s="1"/>
      <c r="G190" s="1"/>
      <c r="H190" s="1"/>
      <c r="I190" s="1"/>
      <c r="J190" s="1"/>
    </row>
    <row r="191" spans="2:10" ht="15.75" customHeight="1">
      <c r="B191" s="1"/>
      <c r="C191" s="21"/>
      <c r="E191" s="1"/>
      <c r="F191" s="1"/>
      <c r="G191" s="1"/>
      <c r="H191" s="1"/>
      <c r="I191" s="1"/>
      <c r="J191" s="1"/>
    </row>
    <row r="192" spans="2:10" ht="15.75" customHeight="1">
      <c r="B192" s="1"/>
      <c r="C192" s="21"/>
      <c r="E192" s="1"/>
      <c r="F192" s="1"/>
      <c r="G192" s="1"/>
      <c r="H192" s="1"/>
      <c r="I192" s="1"/>
      <c r="J192" s="1"/>
    </row>
    <row r="193" spans="2:10" ht="15.75" customHeight="1">
      <c r="B193" s="1"/>
      <c r="C193" s="21"/>
      <c r="E193" s="1"/>
      <c r="F193" s="1"/>
      <c r="G193" s="1"/>
      <c r="H193" s="1"/>
      <c r="I193" s="1"/>
      <c r="J193" s="1"/>
    </row>
    <row r="194" spans="2:10" ht="15.75" customHeight="1">
      <c r="B194" s="1"/>
      <c r="C194" s="21"/>
      <c r="E194" s="1"/>
      <c r="F194" s="1"/>
      <c r="G194" s="1"/>
      <c r="H194" s="1"/>
      <c r="I194" s="1"/>
      <c r="J194" s="1"/>
    </row>
    <row r="195" spans="2:10" ht="15.75" customHeight="1">
      <c r="B195" s="1"/>
      <c r="C195" s="21"/>
      <c r="E195" s="1"/>
      <c r="F195" s="1"/>
      <c r="G195" s="1"/>
      <c r="H195" s="1"/>
      <c r="I195" s="1"/>
      <c r="J195" s="1"/>
    </row>
    <row r="196" spans="2:10" ht="15.75" customHeight="1">
      <c r="B196" s="1"/>
      <c r="C196" s="21"/>
      <c r="E196" s="1"/>
      <c r="F196" s="1"/>
      <c r="G196" s="1"/>
      <c r="H196" s="1"/>
      <c r="I196" s="1"/>
      <c r="J196" s="1"/>
    </row>
    <row r="197" spans="2:10" ht="15.75" customHeight="1">
      <c r="B197" s="1"/>
      <c r="C197" s="21"/>
      <c r="E197" s="1"/>
      <c r="F197" s="1"/>
      <c r="G197" s="1"/>
      <c r="H197" s="1"/>
      <c r="I197" s="1"/>
      <c r="J197" s="1"/>
    </row>
    <row r="198" spans="2:10" ht="15.75" customHeight="1">
      <c r="B198" s="1"/>
      <c r="C198" s="21"/>
      <c r="E198" s="1"/>
      <c r="F198" s="1"/>
      <c r="G198" s="1"/>
      <c r="H198" s="1"/>
      <c r="I198" s="1"/>
      <c r="J198" s="1"/>
    </row>
    <row r="199" spans="2:10" ht="15.75" customHeight="1">
      <c r="B199" s="1"/>
      <c r="C199" s="21"/>
      <c r="E199" s="1"/>
      <c r="F199" s="1"/>
      <c r="G199" s="1"/>
      <c r="H199" s="1"/>
      <c r="I199" s="1"/>
      <c r="J199" s="1"/>
    </row>
    <row r="200" spans="2:10" ht="15.75" customHeight="1">
      <c r="B200" s="1"/>
      <c r="C200" s="21"/>
      <c r="E200" s="1"/>
      <c r="F200" s="1"/>
      <c r="G200" s="1"/>
      <c r="H200" s="1"/>
      <c r="I200" s="1"/>
      <c r="J200" s="1"/>
    </row>
    <row r="201" spans="2:10" ht="15.75" customHeight="1">
      <c r="B201" s="1"/>
      <c r="C201" s="21"/>
      <c r="E201" s="1"/>
      <c r="F201" s="1"/>
      <c r="G201" s="1"/>
      <c r="H201" s="1"/>
      <c r="I201" s="1"/>
      <c r="J201" s="1"/>
    </row>
    <row r="202" spans="2:10" ht="15.75" customHeight="1">
      <c r="B202" s="1"/>
      <c r="C202" s="21"/>
      <c r="E202" s="1"/>
      <c r="F202" s="1"/>
      <c r="G202" s="1"/>
      <c r="H202" s="1"/>
      <c r="I202" s="1"/>
      <c r="J202" s="1"/>
    </row>
    <row r="203" spans="2:10" ht="15.75" customHeight="1">
      <c r="B203" s="1"/>
      <c r="C203" s="21"/>
      <c r="E203" s="1"/>
      <c r="F203" s="1"/>
      <c r="G203" s="1"/>
      <c r="H203" s="1"/>
      <c r="I203" s="1"/>
      <c r="J203" s="1"/>
    </row>
    <row r="204" spans="2:10" ht="15.75" customHeight="1">
      <c r="B204" s="1"/>
      <c r="C204" s="21"/>
      <c r="E204" s="1"/>
      <c r="F204" s="1"/>
      <c r="G204" s="1"/>
      <c r="H204" s="1"/>
      <c r="I204" s="1"/>
      <c r="J204" s="1"/>
    </row>
    <row r="205" spans="2:10" ht="15.75" customHeight="1">
      <c r="B205" s="1"/>
      <c r="C205" s="21"/>
      <c r="E205" s="1"/>
      <c r="F205" s="1"/>
      <c r="G205" s="1"/>
      <c r="H205" s="1"/>
      <c r="I205" s="1"/>
      <c r="J205" s="1"/>
    </row>
    <row r="206" spans="2:10" ht="15.75" customHeight="1">
      <c r="B206" s="1"/>
      <c r="C206" s="21"/>
      <c r="E206" s="1"/>
      <c r="F206" s="1"/>
      <c r="G206" s="1"/>
      <c r="H206" s="1"/>
      <c r="I206" s="1"/>
      <c r="J206" s="1"/>
    </row>
    <row r="207" spans="2:10" ht="15.75" customHeight="1">
      <c r="B207" s="1"/>
      <c r="C207" s="21"/>
      <c r="E207" s="1"/>
      <c r="F207" s="1"/>
      <c r="G207" s="1"/>
      <c r="H207" s="1"/>
      <c r="I207" s="1"/>
      <c r="J207" s="1"/>
    </row>
    <row r="208" spans="2:10" ht="15.75" customHeight="1">
      <c r="B208" s="1"/>
      <c r="C208" s="21"/>
      <c r="E208" s="1"/>
      <c r="F208" s="1"/>
      <c r="G208" s="1"/>
      <c r="H208" s="1"/>
      <c r="I208" s="1"/>
      <c r="J208" s="1"/>
    </row>
    <row r="209" spans="2:10" ht="15.75" customHeight="1">
      <c r="B209" s="1"/>
      <c r="C209" s="21"/>
      <c r="E209" s="1"/>
      <c r="F209" s="1"/>
      <c r="G209" s="1"/>
      <c r="H209" s="1"/>
      <c r="I209" s="1"/>
      <c r="J209" s="1"/>
    </row>
    <row r="210" spans="2:10" ht="15.75" customHeight="1">
      <c r="B210" s="1"/>
      <c r="C210" s="21"/>
      <c r="E210" s="1"/>
      <c r="F210" s="1"/>
      <c r="G210" s="1"/>
      <c r="H210" s="1"/>
      <c r="I210" s="1"/>
      <c r="J210" s="1"/>
    </row>
    <row r="211" spans="2:10" ht="15.75" customHeight="1">
      <c r="B211" s="1"/>
      <c r="C211" s="21"/>
      <c r="E211" s="1"/>
      <c r="F211" s="1"/>
      <c r="G211" s="1"/>
      <c r="H211" s="1"/>
      <c r="I211" s="1"/>
      <c r="J211" s="1"/>
    </row>
    <row r="212" spans="2:10" ht="15.75" customHeight="1">
      <c r="B212" s="1"/>
      <c r="C212" s="21"/>
      <c r="E212" s="1"/>
      <c r="F212" s="1"/>
      <c r="G212" s="1"/>
      <c r="H212" s="1"/>
      <c r="I212" s="1"/>
      <c r="J212" s="1"/>
    </row>
    <row r="213" spans="2:10" ht="15.75" customHeight="1">
      <c r="B213" s="1"/>
      <c r="C213" s="21"/>
      <c r="E213" s="1"/>
      <c r="F213" s="1"/>
      <c r="G213" s="1"/>
      <c r="H213" s="1"/>
      <c r="I213" s="1"/>
      <c r="J213" s="1"/>
    </row>
    <row r="214" spans="2:10" ht="15.75" customHeight="1">
      <c r="B214" s="1"/>
      <c r="C214" s="21"/>
      <c r="E214" s="1"/>
      <c r="F214" s="1"/>
      <c r="G214" s="1"/>
      <c r="H214" s="1"/>
      <c r="I214" s="1"/>
      <c r="J214" s="1"/>
    </row>
    <row r="215" spans="2:10" ht="15.75" customHeight="1">
      <c r="B215" s="1"/>
      <c r="C215" s="21"/>
      <c r="E215" s="1"/>
      <c r="F215" s="1"/>
      <c r="G215" s="1"/>
      <c r="H215" s="1"/>
      <c r="I215" s="1"/>
      <c r="J215" s="1"/>
    </row>
    <row r="216" spans="2:10" ht="15.75" customHeight="1">
      <c r="B216" s="1"/>
      <c r="C216" s="21"/>
      <c r="E216" s="1"/>
      <c r="F216" s="1"/>
      <c r="G216" s="1"/>
      <c r="H216" s="1"/>
      <c r="I216" s="1"/>
      <c r="J216" s="1"/>
    </row>
    <row r="217" spans="2:10" ht="15.75" customHeight="1">
      <c r="B217" s="1"/>
      <c r="C217" s="21"/>
      <c r="E217" s="1"/>
      <c r="F217" s="1"/>
      <c r="G217" s="1"/>
      <c r="H217" s="1"/>
      <c r="I217" s="1"/>
      <c r="J217" s="1"/>
    </row>
    <row r="218" spans="2:10" ht="15.75" customHeight="1">
      <c r="B218" s="1"/>
      <c r="C218" s="21"/>
      <c r="E218" s="1"/>
      <c r="F218" s="1"/>
      <c r="G218" s="1"/>
      <c r="H218" s="1"/>
      <c r="I218" s="1"/>
      <c r="J218" s="1"/>
    </row>
    <row r="219" spans="2:10" ht="15.75" customHeight="1">
      <c r="B219" s="1"/>
      <c r="C219" s="21"/>
      <c r="E219" s="1"/>
      <c r="F219" s="1"/>
      <c r="G219" s="1"/>
      <c r="H219" s="1"/>
      <c r="I219" s="1"/>
      <c r="J219" s="1"/>
    </row>
    <row r="220" spans="2:10" ht="15.75" customHeight="1">
      <c r="B220" s="1"/>
      <c r="C220" s="21"/>
      <c r="E220" s="1"/>
      <c r="F220" s="1"/>
      <c r="G220" s="1"/>
      <c r="H220" s="1"/>
      <c r="I220" s="1"/>
      <c r="J220" s="1"/>
    </row>
    <row r="221" spans="2:10" ht="15.75" customHeight="1">
      <c r="B221" s="1"/>
      <c r="C221" s="21"/>
      <c r="E221" s="1"/>
      <c r="F221" s="1"/>
      <c r="G221" s="1"/>
      <c r="H221" s="1"/>
      <c r="I221" s="1"/>
      <c r="J221" s="1"/>
    </row>
    <row r="222" spans="2:10" ht="15.75" customHeight="1">
      <c r="B222" s="1"/>
      <c r="C222" s="21"/>
      <c r="E222" s="1"/>
      <c r="F222" s="1"/>
      <c r="G222" s="1"/>
      <c r="H222" s="1"/>
      <c r="I222" s="1"/>
      <c r="J222" s="1"/>
    </row>
    <row r="223" spans="2:10" ht="15.75" customHeight="1">
      <c r="B223" s="1"/>
      <c r="C223" s="21"/>
      <c r="E223" s="1"/>
      <c r="F223" s="1"/>
      <c r="G223" s="1"/>
      <c r="H223" s="1"/>
      <c r="I223" s="1"/>
      <c r="J223" s="1"/>
    </row>
    <row r="224" spans="2:10" ht="15.75" customHeight="1">
      <c r="B224" s="1"/>
      <c r="C224" s="21"/>
      <c r="E224" s="1"/>
      <c r="F224" s="1"/>
      <c r="G224" s="1"/>
      <c r="H224" s="1"/>
      <c r="I224" s="1"/>
      <c r="J224" s="1"/>
    </row>
    <row r="225" spans="2:10" ht="15.75" customHeight="1">
      <c r="B225" s="1"/>
      <c r="C225" s="21"/>
      <c r="E225" s="1"/>
      <c r="F225" s="1"/>
      <c r="G225" s="1"/>
      <c r="H225" s="1"/>
      <c r="I225" s="1"/>
      <c r="J225" s="1"/>
    </row>
    <row r="226" spans="2:10" ht="15.75" customHeight="1">
      <c r="B226" s="1"/>
      <c r="C226" s="21"/>
      <c r="E226" s="1"/>
      <c r="F226" s="1"/>
      <c r="G226" s="1"/>
      <c r="H226" s="1"/>
      <c r="I226" s="1"/>
      <c r="J226" s="1"/>
    </row>
    <row r="227" spans="2:10" ht="15.75" customHeight="1">
      <c r="B227" s="1"/>
      <c r="C227" s="21"/>
      <c r="E227" s="1"/>
      <c r="F227" s="1"/>
      <c r="G227" s="1"/>
      <c r="H227" s="1"/>
      <c r="I227" s="1"/>
      <c r="J227" s="1"/>
    </row>
    <row r="228" spans="2:10" ht="15.75" customHeight="1">
      <c r="B228" s="1"/>
      <c r="C228" s="21"/>
      <c r="E228" s="1"/>
      <c r="F228" s="1"/>
      <c r="G228" s="1"/>
      <c r="H228" s="1"/>
      <c r="I228" s="1"/>
      <c r="J228" s="1"/>
    </row>
    <row r="229" spans="2:10" ht="15.75" customHeight="1">
      <c r="B229" s="1"/>
      <c r="C229" s="21"/>
      <c r="E229" s="1"/>
      <c r="F229" s="1"/>
      <c r="G229" s="1"/>
      <c r="H229" s="1"/>
      <c r="I229" s="1"/>
      <c r="J229" s="1"/>
    </row>
    <row r="230" spans="2:10" ht="15.75" customHeight="1">
      <c r="B230" s="1"/>
      <c r="C230" s="21"/>
      <c r="E230" s="1"/>
      <c r="F230" s="1"/>
      <c r="G230" s="1"/>
      <c r="H230" s="1"/>
      <c r="I230" s="1"/>
      <c r="J230" s="1"/>
    </row>
    <row r="231" spans="2:10" ht="15.75" customHeight="1">
      <c r="B231" s="1"/>
      <c r="C231" s="21"/>
      <c r="E231" s="1"/>
      <c r="F231" s="1"/>
      <c r="G231" s="1"/>
      <c r="H231" s="1"/>
      <c r="I231" s="1"/>
      <c r="J231" s="1"/>
    </row>
    <row r="232" spans="2:10" ht="15.75" customHeight="1">
      <c r="B232" s="1"/>
      <c r="C232" s="21"/>
      <c r="E232" s="1"/>
      <c r="F232" s="1"/>
      <c r="G232" s="1"/>
      <c r="H232" s="1"/>
      <c r="I232" s="1"/>
      <c r="J232" s="1"/>
    </row>
    <row r="233" spans="2:10" ht="15.75" customHeight="1">
      <c r="B233" s="1"/>
      <c r="C233" s="21"/>
      <c r="E233" s="1"/>
      <c r="F233" s="1"/>
      <c r="G233" s="1"/>
      <c r="H233" s="1"/>
      <c r="I233" s="1"/>
      <c r="J233" s="1"/>
    </row>
    <row r="234" spans="2:10" ht="15.75" customHeight="1">
      <c r="B234" s="1"/>
      <c r="C234" s="21"/>
      <c r="E234" s="1"/>
      <c r="F234" s="1"/>
      <c r="G234" s="1"/>
      <c r="H234" s="1"/>
      <c r="I234" s="1"/>
      <c r="J234" s="1"/>
    </row>
    <row r="235" spans="2:10" ht="15.75" customHeight="1">
      <c r="B235" s="1"/>
      <c r="C235" s="21"/>
      <c r="E235" s="1"/>
      <c r="F235" s="1"/>
      <c r="G235" s="1"/>
      <c r="H235" s="1"/>
      <c r="I235" s="1"/>
      <c r="J235" s="1"/>
    </row>
    <row r="236" spans="2:10" ht="15.75" customHeight="1">
      <c r="B236" s="1"/>
      <c r="C236" s="21"/>
      <c r="E236" s="1"/>
      <c r="F236" s="1"/>
      <c r="G236" s="1"/>
      <c r="H236" s="1"/>
      <c r="I236" s="1"/>
      <c r="J236" s="1"/>
    </row>
    <row r="237" spans="2:10" ht="15.75" customHeight="1">
      <c r="B237" s="1"/>
      <c r="C237" s="21"/>
      <c r="E237" s="1"/>
      <c r="F237" s="1"/>
      <c r="G237" s="1"/>
      <c r="H237" s="1"/>
      <c r="I237" s="1"/>
      <c r="J237" s="1"/>
    </row>
    <row r="238" spans="2:10" ht="15.75" customHeight="1">
      <c r="B238" s="1"/>
      <c r="C238" s="21"/>
      <c r="E238" s="1"/>
      <c r="F238" s="1"/>
      <c r="G238" s="1"/>
      <c r="H238" s="1"/>
      <c r="I238" s="1"/>
      <c r="J238" s="1"/>
    </row>
    <row r="239" spans="2:10" ht="15.75" customHeight="1">
      <c r="B239" s="1"/>
      <c r="C239" s="21"/>
      <c r="E239" s="1"/>
      <c r="F239" s="1"/>
      <c r="G239" s="1"/>
      <c r="H239" s="1"/>
      <c r="I239" s="1"/>
      <c r="J239" s="1"/>
    </row>
    <row r="240" spans="2:10" ht="15.75" customHeight="1">
      <c r="B240" s="1"/>
      <c r="C240" s="21"/>
      <c r="E240" s="1"/>
      <c r="F240" s="1"/>
      <c r="G240" s="1"/>
      <c r="H240" s="1"/>
      <c r="I240" s="1"/>
      <c r="J240" s="1"/>
    </row>
    <row r="241" spans="2:10" ht="15.75" customHeight="1">
      <c r="B241" s="1"/>
      <c r="C241" s="21"/>
      <c r="E241" s="1"/>
      <c r="F241" s="1"/>
      <c r="G241" s="1"/>
      <c r="H241" s="1"/>
      <c r="I241" s="1"/>
      <c r="J241" s="1"/>
    </row>
    <row r="242" spans="2:10" ht="15.75" customHeight="1">
      <c r="B242" s="1"/>
      <c r="C242" s="21"/>
      <c r="E242" s="1"/>
      <c r="F242" s="1"/>
      <c r="G242" s="1"/>
      <c r="H242" s="1"/>
      <c r="I242" s="1"/>
      <c r="J242" s="1"/>
    </row>
    <row r="243" spans="2:10" ht="15.75" customHeight="1">
      <c r="B243" s="1"/>
      <c r="C243" s="21"/>
      <c r="E243" s="1"/>
      <c r="F243" s="1"/>
      <c r="G243" s="1"/>
      <c r="H243" s="1"/>
      <c r="I243" s="1"/>
      <c r="J243" s="1"/>
    </row>
    <row r="244" spans="2:10" ht="15.75" customHeight="1">
      <c r="B244" s="1"/>
      <c r="C244" s="21"/>
      <c r="E244" s="1"/>
      <c r="F244" s="1"/>
      <c r="G244" s="1"/>
      <c r="H244" s="1"/>
      <c r="I244" s="1"/>
      <c r="J244" s="1"/>
    </row>
    <row r="245" spans="2:10" ht="15.75" customHeight="1">
      <c r="B245" s="1"/>
      <c r="C245" s="21"/>
      <c r="E245" s="1"/>
      <c r="F245" s="1"/>
      <c r="G245" s="1"/>
      <c r="H245" s="1"/>
      <c r="I245" s="1"/>
      <c r="J245" s="1"/>
    </row>
    <row r="246" spans="2:10" ht="15.75" customHeight="1">
      <c r="B246" s="1"/>
      <c r="C246" s="21"/>
      <c r="E246" s="1"/>
      <c r="F246" s="1"/>
      <c r="G246" s="1"/>
      <c r="H246" s="1"/>
      <c r="I246" s="1"/>
      <c r="J246" s="1"/>
    </row>
    <row r="247" spans="2:10" ht="15.75" customHeight="1">
      <c r="B247" s="1"/>
      <c r="C247" s="21"/>
      <c r="E247" s="1"/>
      <c r="F247" s="1"/>
      <c r="G247" s="1"/>
      <c r="H247" s="1"/>
      <c r="I247" s="1"/>
      <c r="J247" s="1"/>
    </row>
    <row r="248" spans="2:10" ht="15.75" customHeight="1">
      <c r="B248" s="1"/>
      <c r="C248" s="21"/>
      <c r="E248" s="1"/>
      <c r="F248" s="1"/>
      <c r="G248" s="1"/>
      <c r="H248" s="1"/>
      <c r="I248" s="1"/>
      <c r="J248" s="1"/>
    </row>
    <row r="249" spans="2:10" ht="15.75" customHeight="1">
      <c r="B249" s="1"/>
      <c r="C249" s="21"/>
      <c r="E249" s="1"/>
      <c r="F249" s="1"/>
      <c r="G249" s="1"/>
      <c r="H249" s="1"/>
      <c r="I249" s="1"/>
      <c r="J249" s="1"/>
    </row>
    <row r="250" spans="2:10" ht="15.75" customHeight="1">
      <c r="B250" s="1"/>
      <c r="C250" s="21"/>
      <c r="E250" s="1"/>
      <c r="F250" s="1"/>
      <c r="G250" s="1"/>
      <c r="H250" s="1"/>
      <c r="I250" s="1"/>
      <c r="J250" s="1"/>
    </row>
    <row r="251" spans="2:10" ht="15.75" customHeight="1">
      <c r="B251" s="1"/>
      <c r="C251" s="21"/>
      <c r="E251" s="1"/>
      <c r="F251" s="1"/>
      <c r="G251" s="1"/>
      <c r="H251" s="1"/>
      <c r="I251" s="1"/>
      <c r="J251" s="1"/>
    </row>
    <row r="252" spans="2:10" ht="15.75" customHeight="1">
      <c r="B252" s="1"/>
      <c r="C252" s="21"/>
      <c r="E252" s="1"/>
      <c r="F252" s="1"/>
      <c r="G252" s="1"/>
      <c r="H252" s="1"/>
      <c r="I252" s="1"/>
      <c r="J252" s="1"/>
    </row>
    <row r="253" spans="2:10" ht="15.75" customHeight="1">
      <c r="B253" s="1"/>
      <c r="C253" s="21"/>
      <c r="E253" s="1"/>
      <c r="F253" s="1"/>
      <c r="G253" s="1"/>
      <c r="H253" s="1"/>
      <c r="I253" s="1"/>
      <c r="J253" s="1"/>
    </row>
    <row r="254" spans="2:10" ht="15.75" customHeight="1">
      <c r="B254" s="1"/>
      <c r="C254" s="21"/>
      <c r="E254" s="1"/>
      <c r="F254" s="1"/>
      <c r="G254" s="1"/>
      <c r="H254" s="1"/>
      <c r="I254" s="1"/>
      <c r="J254" s="1"/>
    </row>
    <row r="255" spans="2:10" ht="15.75" customHeight="1">
      <c r="B255" s="1"/>
      <c r="C255" s="21"/>
      <c r="E255" s="1"/>
      <c r="F255" s="1"/>
      <c r="G255" s="1"/>
      <c r="H255" s="1"/>
      <c r="I255" s="1"/>
      <c r="J255" s="1"/>
    </row>
    <row r="256" spans="2:10" ht="15.75" customHeight="1">
      <c r="B256" s="1"/>
      <c r="C256" s="21"/>
      <c r="E256" s="1"/>
      <c r="F256" s="1"/>
      <c r="G256" s="1"/>
      <c r="H256" s="1"/>
      <c r="I256" s="1"/>
      <c r="J256" s="1"/>
    </row>
    <row r="257" spans="2:10" ht="15.75" customHeight="1">
      <c r="B257" s="1"/>
      <c r="C257" s="21"/>
      <c r="E257" s="1"/>
      <c r="F257" s="1"/>
      <c r="G257" s="1"/>
      <c r="H257" s="1"/>
      <c r="I257" s="1"/>
      <c r="J257" s="1"/>
    </row>
    <row r="258" spans="2:10" ht="15.75" customHeight="1">
      <c r="B258" s="1"/>
      <c r="C258" s="21"/>
      <c r="E258" s="1"/>
      <c r="F258" s="1"/>
      <c r="G258" s="1"/>
      <c r="H258" s="1"/>
      <c r="I258" s="1"/>
      <c r="J258" s="1"/>
    </row>
    <row r="259" spans="2:10" ht="15.75" customHeight="1">
      <c r="B259" s="1"/>
      <c r="C259" s="21"/>
      <c r="E259" s="1"/>
      <c r="F259" s="1"/>
      <c r="G259" s="1"/>
      <c r="H259" s="1"/>
      <c r="I259" s="1"/>
      <c r="J259" s="1"/>
    </row>
    <row r="260" spans="2:10" ht="15.75" customHeight="1">
      <c r="B260" s="1"/>
      <c r="C260" s="21"/>
      <c r="E260" s="1"/>
      <c r="F260" s="1"/>
      <c r="G260" s="1"/>
      <c r="H260" s="1"/>
      <c r="I260" s="1"/>
      <c r="J260" s="1"/>
    </row>
    <row r="261" spans="2:10" ht="15.75" customHeight="1">
      <c r="B261" s="1"/>
      <c r="C261" s="21"/>
      <c r="E261" s="1"/>
      <c r="F261" s="1"/>
      <c r="G261" s="1"/>
      <c r="H261" s="1"/>
      <c r="I261" s="1"/>
      <c r="J261" s="1"/>
    </row>
    <row r="262" spans="2:10" ht="15.75" customHeight="1">
      <c r="B262" s="1"/>
      <c r="C262" s="21"/>
      <c r="E262" s="1"/>
      <c r="F262" s="1"/>
      <c r="G262" s="1"/>
      <c r="H262" s="1"/>
      <c r="I262" s="1"/>
      <c r="J262" s="1"/>
    </row>
    <row r="263" spans="2:10" ht="15.75" customHeight="1">
      <c r="B263" s="1"/>
      <c r="C263" s="21"/>
      <c r="E263" s="1"/>
      <c r="F263" s="1"/>
      <c r="G263" s="1"/>
      <c r="H263" s="1"/>
      <c r="I263" s="1"/>
      <c r="J263" s="1"/>
    </row>
    <row r="264" spans="2:10" ht="15.75" customHeight="1">
      <c r="B264" s="1"/>
      <c r="C264" s="21"/>
      <c r="E264" s="1"/>
      <c r="F264" s="1"/>
      <c r="G264" s="1"/>
      <c r="H264" s="1"/>
      <c r="I264" s="1"/>
      <c r="J264" s="1"/>
    </row>
    <row r="265" spans="2:10" ht="15.75" customHeight="1">
      <c r="B265" s="1"/>
      <c r="C265" s="21"/>
      <c r="E265" s="1"/>
      <c r="F265" s="1"/>
      <c r="G265" s="1"/>
      <c r="H265" s="1"/>
      <c r="I265" s="1"/>
      <c r="J265" s="1"/>
    </row>
    <row r="266" spans="2:10" ht="15.75" customHeight="1">
      <c r="B266" s="1"/>
      <c r="C266" s="21"/>
      <c r="E266" s="1"/>
      <c r="F266" s="1"/>
      <c r="G266" s="1"/>
      <c r="H266" s="1"/>
      <c r="I266" s="1"/>
      <c r="J266" s="1"/>
    </row>
    <row r="267" spans="2:10" ht="15.75" customHeight="1">
      <c r="B267" s="1"/>
      <c r="C267" s="21"/>
      <c r="E267" s="1"/>
      <c r="F267" s="1"/>
      <c r="G267" s="1"/>
      <c r="H267" s="1"/>
      <c r="I267" s="1"/>
      <c r="J267" s="1"/>
    </row>
    <row r="268" spans="2:10" ht="15.75" customHeight="1">
      <c r="B268" s="1"/>
      <c r="C268" s="21"/>
      <c r="E268" s="1"/>
      <c r="F268" s="1"/>
      <c r="G268" s="1"/>
      <c r="H268" s="1"/>
      <c r="I268" s="1"/>
      <c r="J268" s="1"/>
    </row>
    <row r="269" spans="2:10" ht="15.75" customHeight="1">
      <c r="B269" s="1"/>
      <c r="C269" s="21"/>
      <c r="E269" s="1"/>
      <c r="F269" s="1"/>
      <c r="G269" s="1"/>
      <c r="H269" s="1"/>
      <c r="I269" s="1"/>
      <c r="J269" s="1"/>
    </row>
    <row r="270" spans="2:10" ht="15.75" customHeight="1">
      <c r="B270" s="1"/>
      <c r="C270" s="21"/>
      <c r="E270" s="1"/>
      <c r="F270" s="1"/>
      <c r="G270" s="1"/>
      <c r="H270" s="1"/>
      <c r="I270" s="1"/>
      <c r="J270" s="1"/>
    </row>
    <row r="271" spans="2:10" ht="15.75" customHeight="1">
      <c r="B271" s="1"/>
      <c r="C271" s="21"/>
      <c r="E271" s="1"/>
      <c r="F271" s="1"/>
      <c r="G271" s="1"/>
      <c r="H271" s="1"/>
      <c r="I271" s="1"/>
      <c r="J271" s="1"/>
    </row>
    <row r="272" spans="2:10" ht="15.75" customHeight="1">
      <c r="B272" s="1"/>
      <c r="C272" s="21"/>
      <c r="E272" s="1"/>
      <c r="F272" s="1"/>
      <c r="G272" s="1"/>
      <c r="H272" s="1"/>
      <c r="I272" s="1"/>
      <c r="J272" s="1"/>
    </row>
    <row r="273" spans="2:10" ht="15.75" customHeight="1">
      <c r="B273" s="1"/>
      <c r="C273" s="21"/>
      <c r="E273" s="1"/>
      <c r="F273" s="1"/>
      <c r="G273" s="1"/>
      <c r="H273" s="1"/>
      <c r="I273" s="1"/>
      <c r="J273" s="1"/>
    </row>
    <row r="274" spans="2:10" ht="15.75" customHeight="1">
      <c r="B274" s="1"/>
      <c r="C274" s="21"/>
      <c r="E274" s="1"/>
      <c r="F274" s="1"/>
      <c r="G274" s="1"/>
      <c r="H274" s="1"/>
      <c r="I274" s="1"/>
      <c r="J274" s="1"/>
    </row>
    <row r="275" spans="2:10" ht="15.75" customHeight="1">
      <c r="B275" s="1"/>
      <c r="C275" s="21"/>
      <c r="E275" s="1"/>
      <c r="F275" s="1"/>
      <c r="G275" s="1"/>
      <c r="H275" s="1"/>
      <c r="I275" s="1"/>
      <c r="J275" s="1"/>
    </row>
    <row r="276" spans="2:10" ht="15.75" customHeight="1">
      <c r="B276" s="1"/>
      <c r="C276" s="21"/>
      <c r="E276" s="1"/>
      <c r="F276" s="1"/>
      <c r="G276" s="1"/>
      <c r="H276" s="1"/>
      <c r="I276" s="1"/>
      <c r="J276" s="1"/>
    </row>
    <row r="277" spans="2:10" ht="15.75" customHeight="1">
      <c r="B277" s="1"/>
      <c r="C277" s="21"/>
      <c r="E277" s="1"/>
      <c r="F277" s="1"/>
      <c r="G277" s="1"/>
      <c r="H277" s="1"/>
      <c r="I277" s="1"/>
      <c r="J277" s="1"/>
    </row>
    <row r="278" spans="2:10" ht="15.75" customHeight="1">
      <c r="B278" s="1"/>
      <c r="C278" s="21"/>
      <c r="E278" s="1"/>
      <c r="F278" s="1"/>
      <c r="G278" s="1"/>
      <c r="H278" s="1"/>
      <c r="I278" s="1"/>
      <c r="J278" s="1"/>
    </row>
    <row r="279" spans="2:10" ht="15.75" customHeight="1">
      <c r="B279" s="1"/>
      <c r="C279" s="21"/>
      <c r="E279" s="1"/>
      <c r="F279" s="1"/>
      <c r="G279" s="1"/>
      <c r="H279" s="1"/>
      <c r="I279" s="1"/>
      <c r="J279" s="1"/>
    </row>
    <row r="280" spans="2:10" ht="15.75" customHeight="1">
      <c r="B280" s="1"/>
      <c r="C280" s="21"/>
      <c r="E280" s="1"/>
      <c r="F280" s="1"/>
      <c r="G280" s="1"/>
      <c r="H280" s="1"/>
      <c r="I280" s="1"/>
      <c r="J280" s="1"/>
    </row>
    <row r="281" spans="2:10" ht="15.75" customHeight="1">
      <c r="B281" s="1"/>
      <c r="C281" s="21"/>
      <c r="E281" s="1"/>
      <c r="F281" s="1"/>
      <c r="G281" s="1"/>
      <c r="H281" s="1"/>
      <c r="I281" s="1"/>
      <c r="J281" s="1"/>
    </row>
    <row r="282" spans="2:10" ht="15.75" customHeight="1">
      <c r="B282" s="1"/>
      <c r="C282" s="21"/>
      <c r="E282" s="1"/>
      <c r="F282" s="1"/>
      <c r="G282" s="1"/>
      <c r="H282" s="1"/>
      <c r="I282" s="1"/>
      <c r="J282" s="1"/>
    </row>
    <row r="283" spans="2:10" ht="15.75" customHeight="1">
      <c r="B283" s="1"/>
      <c r="C283" s="21"/>
      <c r="E283" s="1"/>
      <c r="F283" s="1"/>
      <c r="G283" s="1"/>
      <c r="H283" s="1"/>
      <c r="I283" s="1"/>
      <c r="J283" s="1"/>
    </row>
    <row r="284" spans="2:10" ht="15.75" customHeight="1">
      <c r="B284" s="1"/>
      <c r="C284" s="21"/>
      <c r="E284" s="1"/>
      <c r="F284" s="1"/>
      <c r="G284" s="1"/>
      <c r="H284" s="1"/>
      <c r="I284" s="1"/>
      <c r="J284" s="1"/>
    </row>
    <row r="285" spans="2:10" ht="15.75" customHeight="1">
      <c r="B285" s="1"/>
      <c r="C285" s="21"/>
      <c r="E285" s="1"/>
      <c r="F285" s="1"/>
      <c r="G285" s="1"/>
      <c r="H285" s="1"/>
      <c r="I285" s="1"/>
      <c r="J285" s="1"/>
    </row>
    <row r="286" spans="2:10" ht="15.75" customHeight="1">
      <c r="B286" s="1"/>
      <c r="C286" s="21"/>
      <c r="E286" s="1"/>
      <c r="F286" s="1"/>
      <c r="G286" s="1"/>
      <c r="H286" s="1"/>
      <c r="I286" s="1"/>
      <c r="J286" s="1"/>
    </row>
    <row r="287" spans="2:10" ht="15.75" customHeight="1">
      <c r="B287" s="1"/>
      <c r="C287" s="21"/>
      <c r="E287" s="1"/>
      <c r="F287" s="1"/>
      <c r="G287" s="1"/>
      <c r="H287" s="1"/>
      <c r="I287" s="1"/>
      <c r="J287" s="1"/>
    </row>
    <row r="288" spans="2:10" ht="15.75" customHeight="1">
      <c r="B288" s="1"/>
      <c r="C288" s="21"/>
      <c r="E288" s="1"/>
      <c r="F288" s="1"/>
      <c r="G288" s="1"/>
      <c r="H288" s="1"/>
      <c r="I288" s="1"/>
      <c r="J288" s="1"/>
    </row>
    <row r="289" spans="2:10" ht="15.75" customHeight="1">
      <c r="B289" s="1"/>
      <c r="C289" s="21"/>
      <c r="E289" s="1"/>
      <c r="F289" s="1"/>
      <c r="G289" s="1"/>
      <c r="H289" s="1"/>
      <c r="I289" s="1"/>
      <c r="J289" s="1"/>
    </row>
    <row r="290" spans="2:10" ht="15.75" customHeight="1">
      <c r="B290" s="1"/>
      <c r="C290" s="21"/>
      <c r="E290" s="1"/>
      <c r="F290" s="1"/>
      <c r="G290" s="1"/>
      <c r="H290" s="1"/>
      <c r="I290" s="1"/>
      <c r="J290" s="1"/>
    </row>
    <row r="291" spans="2:10" ht="15.75" customHeight="1">
      <c r="B291" s="1"/>
      <c r="C291" s="21"/>
      <c r="E291" s="1"/>
      <c r="F291" s="1"/>
      <c r="G291" s="1"/>
      <c r="H291" s="1"/>
      <c r="I291" s="1"/>
      <c r="J291" s="1"/>
    </row>
    <row r="292" spans="2:10" ht="15.75" customHeight="1">
      <c r="B292" s="1"/>
      <c r="C292" s="21"/>
      <c r="E292" s="1"/>
      <c r="F292" s="1"/>
      <c r="G292" s="1"/>
      <c r="H292" s="1"/>
      <c r="I292" s="1"/>
      <c r="J292" s="1"/>
    </row>
    <row r="293" spans="2:10" ht="15.75" customHeight="1">
      <c r="B293" s="1"/>
      <c r="C293" s="21"/>
      <c r="E293" s="1"/>
      <c r="F293" s="1"/>
      <c r="G293" s="1"/>
      <c r="H293" s="1"/>
      <c r="I293" s="1"/>
      <c r="J293" s="1"/>
    </row>
    <row r="294" spans="2:10" ht="15.75" customHeight="1">
      <c r="B294" s="1"/>
      <c r="C294" s="21"/>
      <c r="E294" s="1"/>
      <c r="F294" s="1"/>
      <c r="G294" s="1"/>
      <c r="H294" s="1"/>
      <c r="I294" s="1"/>
      <c r="J294" s="1"/>
    </row>
    <row r="295" spans="2:10" ht="15.75" customHeight="1">
      <c r="B295" s="1"/>
      <c r="C295" s="21"/>
      <c r="E295" s="1"/>
      <c r="F295" s="1"/>
      <c r="G295" s="1"/>
      <c r="H295" s="1"/>
      <c r="I295" s="1"/>
      <c r="J295" s="1"/>
    </row>
    <row r="296" spans="2:10" ht="15.75" customHeight="1">
      <c r="B296" s="1"/>
      <c r="C296" s="21"/>
      <c r="E296" s="1"/>
      <c r="F296" s="1"/>
      <c r="G296" s="1"/>
      <c r="H296" s="1"/>
      <c r="I296" s="1"/>
      <c r="J296" s="1"/>
    </row>
    <row r="297" spans="2:10" ht="15.75" customHeight="1">
      <c r="B297" s="1"/>
      <c r="C297" s="21"/>
      <c r="E297" s="1"/>
      <c r="F297" s="1"/>
      <c r="G297" s="1"/>
      <c r="H297" s="1"/>
      <c r="I297" s="1"/>
      <c r="J297" s="1"/>
    </row>
    <row r="298" spans="2:10" ht="15.75" customHeight="1">
      <c r="B298" s="1"/>
      <c r="C298" s="21"/>
      <c r="E298" s="1"/>
      <c r="F298" s="1"/>
      <c r="G298" s="1"/>
      <c r="H298" s="1"/>
      <c r="I298" s="1"/>
      <c r="J298" s="1"/>
    </row>
    <row r="299" spans="2:10" ht="15.75" customHeight="1">
      <c r="B299" s="1"/>
      <c r="C299" s="21"/>
      <c r="E299" s="1"/>
      <c r="F299" s="1"/>
      <c r="G299" s="1"/>
      <c r="H299" s="1"/>
      <c r="I299" s="1"/>
      <c r="J299" s="1"/>
    </row>
    <row r="300" spans="2:10" ht="15.75" customHeight="1">
      <c r="B300" s="1"/>
      <c r="C300" s="21"/>
      <c r="E300" s="1"/>
      <c r="F300" s="1"/>
      <c r="G300" s="1"/>
      <c r="H300" s="1"/>
      <c r="I300" s="1"/>
      <c r="J300" s="1"/>
    </row>
    <row r="301" spans="2:10" ht="15.75" customHeight="1">
      <c r="B301" s="1"/>
      <c r="C301" s="21"/>
      <c r="E301" s="1"/>
      <c r="F301" s="1"/>
      <c r="G301" s="1"/>
      <c r="H301" s="1"/>
      <c r="I301" s="1"/>
      <c r="J301" s="1"/>
    </row>
    <row r="302" spans="2:10" ht="15.75" customHeight="1">
      <c r="B302" s="1"/>
      <c r="C302" s="21"/>
      <c r="E302" s="1"/>
      <c r="F302" s="1"/>
      <c r="G302" s="1"/>
      <c r="H302" s="1"/>
      <c r="I302" s="1"/>
      <c r="J302" s="1"/>
    </row>
    <row r="303" spans="2:10" ht="15.75" customHeight="1">
      <c r="B303" s="1"/>
      <c r="C303" s="21"/>
      <c r="E303" s="1"/>
      <c r="F303" s="1"/>
      <c r="G303" s="1"/>
      <c r="H303" s="1"/>
      <c r="I303" s="1"/>
      <c r="J303" s="1"/>
    </row>
    <row r="304" spans="2:10" ht="15.75" customHeight="1">
      <c r="B304" s="1"/>
      <c r="C304" s="21"/>
      <c r="E304" s="1"/>
      <c r="F304" s="1"/>
      <c r="G304" s="1"/>
      <c r="H304" s="1"/>
      <c r="I304" s="1"/>
      <c r="J304" s="1"/>
    </row>
    <row r="305" spans="2:10" ht="15.75" customHeight="1">
      <c r="B305" s="1"/>
      <c r="C305" s="21"/>
      <c r="E305" s="1"/>
      <c r="F305" s="1"/>
      <c r="G305" s="1"/>
      <c r="H305" s="1"/>
      <c r="I305" s="1"/>
      <c r="J305" s="1"/>
    </row>
    <row r="306" spans="2:10" ht="15.75" customHeight="1">
      <c r="B306" s="1"/>
      <c r="C306" s="21"/>
      <c r="E306" s="1"/>
      <c r="F306" s="1"/>
      <c r="G306" s="1"/>
      <c r="H306" s="1"/>
      <c r="I306" s="1"/>
      <c r="J306" s="1"/>
    </row>
    <row r="307" spans="2:10" ht="15.75" customHeight="1">
      <c r="B307" s="1"/>
      <c r="C307" s="21"/>
      <c r="E307" s="1"/>
      <c r="F307" s="1"/>
      <c r="G307" s="1"/>
      <c r="H307" s="1"/>
      <c r="I307" s="1"/>
      <c r="J307" s="1"/>
    </row>
    <row r="308" spans="2:10" ht="15.75" customHeight="1">
      <c r="B308" s="1"/>
      <c r="C308" s="21"/>
      <c r="E308" s="1"/>
      <c r="F308" s="1"/>
      <c r="G308" s="1"/>
      <c r="H308" s="1"/>
      <c r="I308" s="1"/>
      <c r="J308" s="1"/>
    </row>
    <row r="309" spans="2:10" ht="15.75" customHeight="1">
      <c r="B309" s="1"/>
      <c r="C309" s="21"/>
      <c r="E309" s="1"/>
      <c r="F309" s="1"/>
      <c r="G309" s="1"/>
      <c r="H309" s="1"/>
      <c r="I309" s="1"/>
      <c r="J309" s="1"/>
    </row>
    <row r="310" spans="2:10" ht="15.75" customHeight="1">
      <c r="B310" s="1"/>
      <c r="C310" s="21"/>
      <c r="E310" s="1"/>
      <c r="F310" s="1"/>
      <c r="G310" s="1"/>
      <c r="H310" s="1"/>
      <c r="I310" s="1"/>
      <c r="J310" s="1"/>
    </row>
    <row r="311" spans="2:10" ht="15.75" customHeight="1">
      <c r="B311" s="1"/>
      <c r="C311" s="21"/>
      <c r="E311" s="1"/>
      <c r="F311" s="1"/>
      <c r="G311" s="1"/>
      <c r="H311" s="1"/>
      <c r="I311" s="1"/>
      <c r="J311" s="1"/>
    </row>
    <row r="312" spans="2:10" ht="15.75" customHeight="1">
      <c r="B312" s="1"/>
      <c r="C312" s="21"/>
      <c r="E312" s="1"/>
      <c r="F312" s="1"/>
      <c r="G312" s="1"/>
      <c r="H312" s="1"/>
      <c r="I312" s="1"/>
      <c r="J312" s="1"/>
    </row>
    <row r="313" spans="2:10" ht="15.75" customHeight="1">
      <c r="B313" s="1"/>
      <c r="C313" s="21"/>
      <c r="E313" s="1"/>
      <c r="F313" s="1"/>
      <c r="G313" s="1"/>
      <c r="H313" s="1"/>
      <c r="I313" s="1"/>
      <c r="J313" s="1"/>
    </row>
    <row r="314" spans="2:10" ht="15.75" customHeight="1">
      <c r="B314" s="1"/>
      <c r="C314" s="21"/>
      <c r="E314" s="1"/>
      <c r="F314" s="1"/>
      <c r="G314" s="1"/>
      <c r="H314" s="1"/>
      <c r="I314" s="1"/>
      <c r="J314" s="1"/>
    </row>
    <row r="315" spans="2:10" ht="15.75" customHeight="1">
      <c r="B315" s="1"/>
      <c r="C315" s="21"/>
      <c r="E315" s="1"/>
      <c r="F315" s="1"/>
      <c r="G315" s="1"/>
      <c r="H315" s="1"/>
      <c r="I315" s="1"/>
      <c r="J315" s="1"/>
    </row>
    <row r="316" spans="2:10" ht="15.75" customHeight="1">
      <c r="B316" s="1"/>
      <c r="C316" s="21"/>
      <c r="E316" s="1"/>
      <c r="F316" s="1"/>
      <c r="G316" s="1"/>
      <c r="H316" s="1"/>
      <c r="I316" s="1"/>
      <c r="J316" s="1"/>
    </row>
    <row r="317" spans="2:10" ht="15.75" customHeight="1">
      <c r="B317" s="1"/>
      <c r="C317" s="21"/>
      <c r="E317" s="1"/>
      <c r="F317" s="1"/>
      <c r="G317" s="1"/>
      <c r="H317" s="1"/>
      <c r="I317" s="1"/>
      <c r="J317" s="1"/>
    </row>
    <row r="318" spans="2:10" ht="15.75" customHeight="1">
      <c r="B318" s="1"/>
      <c r="C318" s="21"/>
      <c r="E318" s="1"/>
      <c r="F318" s="1"/>
      <c r="G318" s="1"/>
      <c r="H318" s="1"/>
      <c r="I318" s="1"/>
      <c r="J318" s="1"/>
    </row>
    <row r="319" spans="2:10" ht="15.75" customHeight="1">
      <c r="B319" s="1"/>
      <c r="C319" s="21"/>
      <c r="E319" s="1"/>
      <c r="F319" s="1"/>
      <c r="G319" s="1"/>
      <c r="H319" s="1"/>
      <c r="I319" s="1"/>
      <c r="J319" s="1"/>
    </row>
    <row r="320" spans="2:10" ht="15.75" customHeight="1">
      <c r="B320" s="1"/>
      <c r="C320" s="21"/>
      <c r="E320" s="1"/>
      <c r="F320" s="1"/>
      <c r="G320" s="1"/>
      <c r="H320" s="1"/>
      <c r="I320" s="1"/>
      <c r="J320" s="1"/>
    </row>
    <row r="321" spans="2:10" ht="15.75" customHeight="1">
      <c r="B321" s="1"/>
      <c r="C321" s="21"/>
      <c r="E321" s="1"/>
      <c r="F321" s="1"/>
      <c r="G321" s="1"/>
      <c r="H321" s="1"/>
      <c r="I321" s="1"/>
      <c r="J321" s="1"/>
    </row>
    <row r="322" spans="2:10" ht="15.75" customHeight="1">
      <c r="B322" s="1"/>
      <c r="C322" s="21"/>
      <c r="E322" s="1"/>
      <c r="F322" s="1"/>
      <c r="G322" s="1"/>
      <c r="H322" s="1"/>
      <c r="I322" s="1"/>
      <c r="J322" s="1"/>
    </row>
    <row r="323" spans="2:10" ht="15.75" customHeight="1">
      <c r="B323" s="1"/>
      <c r="C323" s="21"/>
      <c r="E323" s="1"/>
      <c r="F323" s="1"/>
      <c r="G323" s="1"/>
      <c r="H323" s="1"/>
      <c r="I323" s="1"/>
      <c r="J323" s="1"/>
    </row>
    <row r="324" spans="2:10" ht="15.75" customHeight="1">
      <c r="B324" s="1"/>
      <c r="C324" s="21"/>
      <c r="E324" s="1"/>
      <c r="F324" s="1"/>
      <c r="G324" s="1"/>
      <c r="H324" s="1"/>
      <c r="I324" s="1"/>
      <c r="J324" s="1"/>
    </row>
    <row r="325" spans="2:10" ht="15.75" customHeight="1">
      <c r="B325" s="1"/>
      <c r="C325" s="21"/>
      <c r="E325" s="1"/>
      <c r="F325" s="1"/>
      <c r="G325" s="1"/>
      <c r="H325" s="1"/>
      <c r="I325" s="1"/>
      <c r="J325" s="1"/>
    </row>
    <row r="326" spans="2:10" ht="15.75" customHeight="1">
      <c r="B326" s="1"/>
      <c r="C326" s="21"/>
      <c r="E326" s="1"/>
      <c r="F326" s="1"/>
      <c r="G326" s="1"/>
      <c r="H326" s="1"/>
      <c r="I326" s="1"/>
      <c r="J326" s="1"/>
    </row>
    <row r="327" spans="2:10" ht="15.75" customHeight="1">
      <c r="B327" s="1"/>
      <c r="C327" s="21"/>
      <c r="E327" s="1"/>
      <c r="F327" s="1"/>
      <c r="G327" s="1"/>
      <c r="H327" s="1"/>
      <c r="I327" s="1"/>
      <c r="J327" s="1"/>
    </row>
    <row r="328" spans="2:10" ht="15.75" customHeight="1">
      <c r="B328" s="1"/>
      <c r="C328" s="21"/>
      <c r="E328" s="1"/>
      <c r="F328" s="1"/>
      <c r="G328" s="1"/>
      <c r="H328" s="1"/>
      <c r="I328" s="1"/>
      <c r="J328" s="1"/>
    </row>
    <row r="329" spans="2:10" ht="15.75" customHeight="1">
      <c r="B329" s="1"/>
      <c r="C329" s="21"/>
      <c r="E329" s="1"/>
      <c r="F329" s="1"/>
      <c r="G329" s="1"/>
      <c r="H329" s="1"/>
      <c r="I329" s="1"/>
      <c r="J329" s="1"/>
    </row>
    <row r="330" spans="2:10" ht="15.75" customHeight="1">
      <c r="B330" s="1"/>
      <c r="C330" s="21"/>
      <c r="E330" s="1"/>
      <c r="F330" s="1"/>
      <c r="G330" s="1"/>
      <c r="H330" s="1"/>
      <c r="I330" s="1"/>
      <c r="J330" s="1"/>
    </row>
    <row r="331" spans="2:10" ht="15.75" customHeight="1">
      <c r="B331" s="1"/>
      <c r="C331" s="21"/>
      <c r="E331" s="1"/>
      <c r="F331" s="1"/>
      <c r="G331" s="1"/>
      <c r="H331" s="1"/>
      <c r="I331" s="1"/>
      <c r="J331" s="1"/>
    </row>
    <row r="332" spans="2:10" ht="15.75" customHeight="1">
      <c r="B332" s="1"/>
      <c r="C332" s="21"/>
      <c r="E332" s="1"/>
      <c r="F332" s="1"/>
      <c r="G332" s="1"/>
      <c r="H332" s="1"/>
      <c r="I332" s="1"/>
      <c r="J332" s="1"/>
    </row>
    <row r="333" spans="2:10" ht="15.75" customHeight="1">
      <c r="B333" s="1"/>
      <c r="C333" s="21"/>
      <c r="E333" s="1"/>
      <c r="F333" s="1"/>
      <c r="G333" s="1"/>
      <c r="H333" s="1"/>
      <c r="I333" s="1"/>
      <c r="J333" s="1"/>
    </row>
    <row r="334" spans="2:10" ht="15.75" customHeight="1">
      <c r="B334" s="1"/>
      <c r="C334" s="21"/>
      <c r="E334" s="1"/>
      <c r="F334" s="1"/>
      <c r="G334" s="1"/>
      <c r="H334" s="1"/>
      <c r="I334" s="1"/>
      <c r="J334" s="1"/>
    </row>
    <row r="335" spans="2:10" ht="15.75" customHeight="1">
      <c r="B335" s="1"/>
      <c r="C335" s="21"/>
      <c r="E335" s="1"/>
      <c r="F335" s="1"/>
      <c r="G335" s="1"/>
      <c r="H335" s="1"/>
      <c r="I335" s="1"/>
      <c r="J335" s="1"/>
    </row>
    <row r="336" spans="2:10" ht="15.75" customHeight="1">
      <c r="B336" s="1"/>
      <c r="C336" s="21"/>
      <c r="E336" s="1"/>
      <c r="F336" s="1"/>
      <c r="G336" s="1"/>
      <c r="H336" s="1"/>
      <c r="I336" s="1"/>
      <c r="J336" s="1"/>
    </row>
    <row r="337" spans="2:10" ht="15.75" customHeight="1">
      <c r="B337" s="1"/>
      <c r="C337" s="21"/>
      <c r="E337" s="1"/>
      <c r="F337" s="1"/>
      <c r="G337" s="1"/>
      <c r="H337" s="1"/>
      <c r="I337" s="1"/>
      <c r="J337" s="1"/>
    </row>
    <row r="338" spans="2:10" ht="15.75" customHeight="1">
      <c r="B338" s="1"/>
      <c r="C338" s="21"/>
      <c r="E338" s="1"/>
      <c r="F338" s="1"/>
      <c r="G338" s="1"/>
      <c r="H338" s="1"/>
      <c r="I338" s="1"/>
      <c r="J338" s="1"/>
    </row>
    <row r="339" spans="2:10" ht="15.75" customHeight="1">
      <c r="B339" s="1"/>
      <c r="C339" s="21"/>
      <c r="E339" s="1"/>
      <c r="F339" s="1"/>
      <c r="G339" s="1"/>
      <c r="H339" s="1"/>
      <c r="I339" s="1"/>
      <c r="J339" s="1"/>
    </row>
    <row r="340" spans="2:10" ht="15.75" customHeight="1">
      <c r="B340" s="1"/>
      <c r="C340" s="21"/>
      <c r="E340" s="1"/>
      <c r="F340" s="1"/>
      <c r="G340" s="1"/>
      <c r="H340" s="1"/>
      <c r="I340" s="1"/>
      <c r="J340" s="1"/>
    </row>
    <row r="341" spans="2:10" ht="15.75" customHeight="1">
      <c r="B341" s="1"/>
      <c r="C341" s="21"/>
      <c r="E341" s="1"/>
      <c r="F341" s="1"/>
      <c r="G341" s="1"/>
      <c r="H341" s="1"/>
      <c r="I341" s="1"/>
      <c r="J341" s="1"/>
    </row>
    <row r="342" spans="2:10" ht="15.75" customHeight="1">
      <c r="B342" s="1"/>
      <c r="C342" s="21"/>
      <c r="E342" s="1"/>
      <c r="F342" s="1"/>
      <c r="G342" s="1"/>
      <c r="H342" s="1"/>
      <c r="I342" s="1"/>
      <c r="J342" s="1"/>
    </row>
    <row r="343" spans="2:10" ht="15.75" customHeight="1">
      <c r="B343" s="1"/>
      <c r="C343" s="21"/>
      <c r="E343" s="1"/>
      <c r="F343" s="1"/>
      <c r="G343" s="1"/>
      <c r="H343" s="1"/>
      <c r="I343" s="1"/>
      <c r="J343" s="1"/>
    </row>
    <row r="344" spans="2:10" ht="15.75" customHeight="1">
      <c r="B344" s="1"/>
      <c r="C344" s="21"/>
      <c r="E344" s="1"/>
      <c r="F344" s="1"/>
      <c r="G344" s="1"/>
      <c r="H344" s="1"/>
      <c r="I344" s="1"/>
      <c r="J344" s="1"/>
    </row>
    <row r="345" spans="2:10" ht="15.75" customHeight="1">
      <c r="B345" s="1"/>
      <c r="C345" s="21"/>
      <c r="E345" s="1"/>
      <c r="F345" s="1"/>
      <c r="G345" s="1"/>
      <c r="H345" s="1"/>
      <c r="I345" s="1"/>
      <c r="J345" s="1"/>
    </row>
    <row r="346" spans="2:10" ht="15.75" customHeight="1">
      <c r="B346" s="1"/>
      <c r="C346" s="21"/>
      <c r="E346" s="1"/>
      <c r="F346" s="1"/>
      <c r="G346" s="1"/>
      <c r="H346" s="1"/>
      <c r="I346" s="1"/>
      <c r="J346" s="1"/>
    </row>
    <row r="347" spans="2:10" ht="15.75" customHeight="1">
      <c r="B347" s="1"/>
      <c r="C347" s="21"/>
      <c r="E347" s="1"/>
      <c r="F347" s="1"/>
      <c r="G347" s="1"/>
      <c r="H347" s="1"/>
      <c r="I347" s="1"/>
      <c r="J347" s="1"/>
    </row>
    <row r="348" spans="2:10" ht="15.75" customHeight="1">
      <c r="B348" s="1"/>
      <c r="C348" s="21"/>
      <c r="E348" s="1"/>
      <c r="F348" s="1"/>
      <c r="G348" s="1"/>
      <c r="H348" s="1"/>
      <c r="I348" s="1"/>
      <c r="J348" s="1"/>
    </row>
    <row r="349" spans="2:10" ht="15.75" customHeight="1">
      <c r="B349" s="1"/>
      <c r="C349" s="21"/>
      <c r="E349" s="1"/>
      <c r="F349" s="1"/>
      <c r="G349" s="1"/>
      <c r="H349" s="1"/>
      <c r="I349" s="1"/>
      <c r="J349" s="1"/>
    </row>
    <row r="350" spans="2:10" ht="15.75" customHeight="1">
      <c r="B350" s="1"/>
      <c r="C350" s="21"/>
      <c r="E350" s="1"/>
      <c r="F350" s="1"/>
      <c r="G350" s="1"/>
      <c r="H350" s="1"/>
      <c r="I350" s="1"/>
      <c r="J350" s="1"/>
    </row>
    <row r="351" spans="2:10" ht="15.75" customHeight="1">
      <c r="B351" s="1"/>
      <c r="C351" s="21"/>
      <c r="E351" s="1"/>
      <c r="F351" s="1"/>
      <c r="G351" s="1"/>
      <c r="H351" s="1"/>
      <c r="I351" s="1"/>
      <c r="J351" s="1"/>
    </row>
    <row r="352" spans="2:10" ht="15.75" customHeight="1">
      <c r="B352" s="1"/>
      <c r="C352" s="21"/>
      <c r="E352" s="1"/>
      <c r="F352" s="1"/>
      <c r="G352" s="1"/>
      <c r="H352" s="1"/>
      <c r="I352" s="1"/>
      <c r="J352" s="1"/>
    </row>
    <row r="353" spans="2:10" ht="15.75" customHeight="1">
      <c r="B353" s="1"/>
      <c r="C353" s="21"/>
      <c r="E353" s="1"/>
      <c r="F353" s="1"/>
      <c r="G353" s="1"/>
      <c r="H353" s="1"/>
      <c r="I353" s="1"/>
      <c r="J353" s="1"/>
    </row>
    <row r="354" spans="2:10" ht="15.75" customHeight="1">
      <c r="B354" s="1"/>
      <c r="C354" s="21"/>
      <c r="E354" s="1"/>
      <c r="F354" s="1"/>
      <c r="G354" s="1"/>
      <c r="H354" s="1"/>
      <c r="I354" s="1"/>
      <c r="J354" s="1"/>
    </row>
    <row r="355" spans="2:10" ht="15.75" customHeight="1">
      <c r="B355" s="1"/>
      <c r="C355" s="21"/>
      <c r="E355" s="1"/>
      <c r="F355" s="1"/>
      <c r="G355" s="1"/>
      <c r="H355" s="1"/>
      <c r="I355" s="1"/>
      <c r="J355" s="1"/>
    </row>
    <row r="356" spans="2:10" ht="15.75" customHeight="1">
      <c r="B356" s="1"/>
      <c r="C356" s="21"/>
      <c r="E356" s="1"/>
      <c r="F356" s="1"/>
      <c r="G356" s="1"/>
      <c r="H356" s="1"/>
      <c r="I356" s="1"/>
      <c r="J356" s="1"/>
    </row>
    <row r="357" spans="2:10" ht="15.75" customHeight="1">
      <c r="B357" s="1"/>
      <c r="C357" s="21"/>
      <c r="E357" s="1"/>
      <c r="F357" s="1"/>
      <c r="G357" s="1"/>
      <c r="H357" s="1"/>
      <c r="I357" s="1"/>
      <c r="J357" s="1"/>
    </row>
    <row r="358" spans="2:10" ht="15.75" customHeight="1">
      <c r="B358" s="1"/>
      <c r="C358" s="21"/>
      <c r="E358" s="1"/>
      <c r="F358" s="1"/>
      <c r="G358" s="1"/>
      <c r="H358" s="1"/>
      <c r="I358" s="1"/>
      <c r="J358" s="1"/>
    </row>
    <row r="359" spans="2:10" ht="15.75" customHeight="1">
      <c r="B359" s="1"/>
      <c r="C359" s="21"/>
      <c r="E359" s="1"/>
      <c r="F359" s="1"/>
      <c r="G359" s="1"/>
      <c r="H359" s="1"/>
      <c r="I359" s="1"/>
      <c r="J359" s="1"/>
    </row>
    <row r="360" spans="2:10" ht="15.75" customHeight="1">
      <c r="B360" s="1"/>
      <c r="C360" s="21"/>
      <c r="E360" s="1"/>
      <c r="F360" s="1"/>
      <c r="G360" s="1"/>
      <c r="H360" s="1"/>
      <c r="I360" s="1"/>
      <c r="J360" s="1"/>
    </row>
    <row r="361" spans="2:10" ht="15.75" customHeight="1">
      <c r="B361" s="1"/>
      <c r="C361" s="21"/>
      <c r="E361" s="1"/>
      <c r="F361" s="1"/>
      <c r="G361" s="1"/>
      <c r="H361" s="1"/>
      <c r="I361" s="1"/>
      <c r="J361" s="1"/>
    </row>
    <row r="362" spans="2:10" ht="15.75" customHeight="1">
      <c r="B362" s="1"/>
      <c r="C362" s="21"/>
      <c r="E362" s="1"/>
      <c r="F362" s="1"/>
      <c r="G362" s="1"/>
      <c r="H362" s="1"/>
      <c r="I362" s="1"/>
      <c r="J362" s="1"/>
    </row>
    <row r="363" spans="2:10" ht="15.75" customHeight="1">
      <c r="B363" s="1"/>
      <c r="C363" s="21"/>
      <c r="E363" s="1"/>
      <c r="F363" s="1"/>
      <c r="G363" s="1"/>
      <c r="H363" s="1"/>
      <c r="I363" s="1"/>
      <c r="J363" s="1"/>
    </row>
    <row r="364" spans="2:10" ht="15.75" customHeight="1">
      <c r="B364" s="1"/>
      <c r="C364" s="21"/>
      <c r="E364" s="1"/>
      <c r="F364" s="1"/>
      <c r="G364" s="1"/>
      <c r="H364" s="1"/>
      <c r="I364" s="1"/>
      <c r="J364" s="1"/>
    </row>
    <row r="365" spans="2:10" ht="15.75" customHeight="1">
      <c r="B365" s="1"/>
      <c r="C365" s="21"/>
      <c r="E365" s="1"/>
      <c r="F365" s="1"/>
      <c r="G365" s="1"/>
      <c r="H365" s="1"/>
      <c r="I365" s="1"/>
      <c r="J365" s="1"/>
    </row>
    <row r="366" spans="2:10" ht="15.75" customHeight="1">
      <c r="B366" s="1"/>
      <c r="C366" s="21"/>
      <c r="E366" s="1"/>
      <c r="F366" s="1"/>
      <c r="G366" s="1"/>
      <c r="H366" s="1"/>
      <c r="I366" s="1"/>
      <c r="J366" s="1"/>
    </row>
    <row r="367" spans="2:10" ht="15.75" customHeight="1">
      <c r="B367" s="1"/>
      <c r="C367" s="21"/>
      <c r="E367" s="1"/>
      <c r="F367" s="1"/>
      <c r="G367" s="1"/>
      <c r="H367" s="1"/>
      <c r="I367" s="1"/>
      <c r="J367" s="1"/>
    </row>
    <row r="368" spans="2:10" ht="15.75" customHeight="1">
      <c r="B368" s="1"/>
      <c r="C368" s="21"/>
      <c r="E368" s="1"/>
      <c r="F368" s="1"/>
      <c r="G368" s="1"/>
      <c r="H368" s="1"/>
      <c r="I368" s="1"/>
      <c r="J368" s="1"/>
    </row>
    <row r="369" spans="2:10" ht="15.75" customHeight="1">
      <c r="B369" s="1"/>
      <c r="C369" s="21"/>
      <c r="E369" s="1"/>
      <c r="F369" s="1"/>
      <c r="G369" s="1"/>
      <c r="H369" s="1"/>
      <c r="I369" s="1"/>
      <c r="J369" s="1"/>
    </row>
    <row r="370" spans="2:10" ht="15.75" customHeight="1">
      <c r="B370" s="1"/>
      <c r="C370" s="21"/>
      <c r="E370" s="1"/>
      <c r="F370" s="1"/>
      <c r="G370" s="1"/>
      <c r="H370" s="1"/>
      <c r="I370" s="1"/>
      <c r="J370" s="1"/>
    </row>
    <row r="371" spans="2:10" ht="15.75" customHeight="1">
      <c r="B371" s="1"/>
      <c r="C371" s="21"/>
      <c r="E371" s="1"/>
      <c r="F371" s="1"/>
      <c r="G371" s="1"/>
      <c r="H371" s="1"/>
      <c r="I371" s="1"/>
      <c r="J371" s="1"/>
    </row>
    <row r="372" spans="2:10" ht="15.75" customHeight="1">
      <c r="B372" s="1"/>
      <c r="C372" s="21"/>
      <c r="E372" s="1"/>
      <c r="F372" s="1"/>
      <c r="G372" s="1"/>
      <c r="H372" s="1"/>
      <c r="I372" s="1"/>
      <c r="J372" s="1"/>
    </row>
    <row r="373" spans="2:10" ht="15.75" customHeight="1">
      <c r="B373" s="1"/>
      <c r="C373" s="21"/>
      <c r="E373" s="1"/>
      <c r="F373" s="1"/>
      <c r="G373" s="1"/>
      <c r="H373" s="1"/>
      <c r="I373" s="1"/>
      <c r="J373" s="1"/>
    </row>
    <row r="374" spans="2:10" ht="15.75" customHeight="1">
      <c r="B374" s="1"/>
      <c r="C374" s="21"/>
      <c r="E374" s="1"/>
      <c r="F374" s="1"/>
      <c r="G374" s="1"/>
      <c r="H374" s="1"/>
      <c r="I374" s="1"/>
      <c r="J374" s="1"/>
    </row>
    <row r="375" spans="2:10" ht="15.75" customHeight="1">
      <c r="B375" s="1"/>
      <c r="C375" s="21"/>
      <c r="E375" s="1"/>
      <c r="F375" s="1"/>
      <c r="G375" s="1"/>
      <c r="H375" s="1"/>
      <c r="I375" s="1"/>
      <c r="J375" s="1"/>
    </row>
    <row r="376" spans="2:10" ht="15.75" customHeight="1">
      <c r="B376" s="1"/>
      <c r="C376" s="21"/>
      <c r="E376" s="1"/>
      <c r="F376" s="1"/>
      <c r="G376" s="1"/>
      <c r="H376" s="1"/>
      <c r="I376" s="1"/>
      <c r="J376" s="1"/>
    </row>
    <row r="377" spans="2:10" ht="15.75" customHeight="1">
      <c r="B377" s="1"/>
      <c r="C377" s="21"/>
      <c r="E377" s="1"/>
      <c r="F377" s="1"/>
      <c r="G377" s="1"/>
      <c r="H377" s="1"/>
      <c r="I377" s="1"/>
      <c r="J377" s="1"/>
    </row>
    <row r="378" spans="2:10" ht="15.75" customHeight="1">
      <c r="B378" s="1"/>
      <c r="C378" s="21"/>
      <c r="E378" s="1"/>
      <c r="F378" s="1"/>
      <c r="G378" s="1"/>
      <c r="H378" s="1"/>
      <c r="I378" s="1"/>
      <c r="J378" s="1"/>
    </row>
    <row r="379" spans="2:10" ht="15.75" customHeight="1">
      <c r="B379" s="1"/>
      <c r="C379" s="21"/>
      <c r="E379" s="1"/>
      <c r="F379" s="1"/>
      <c r="G379" s="1"/>
      <c r="H379" s="1"/>
      <c r="I379" s="1"/>
      <c r="J379" s="1"/>
    </row>
    <row r="380" spans="2:10" ht="15.75" customHeight="1">
      <c r="B380" s="1"/>
      <c r="C380" s="21"/>
      <c r="E380" s="1"/>
      <c r="F380" s="1"/>
      <c r="G380" s="1"/>
      <c r="H380" s="1"/>
      <c r="I380" s="1"/>
      <c r="J380" s="1"/>
    </row>
    <row r="381" spans="2:10" ht="15.75" customHeight="1">
      <c r="B381" s="1"/>
      <c r="C381" s="21"/>
      <c r="E381" s="1"/>
      <c r="F381" s="1"/>
      <c r="G381" s="1"/>
      <c r="H381" s="1"/>
      <c r="I381" s="1"/>
      <c r="J381" s="1"/>
    </row>
    <row r="382" spans="2:10" ht="15.75" customHeight="1">
      <c r="B382" s="1"/>
      <c r="C382" s="21"/>
      <c r="E382" s="1"/>
      <c r="F382" s="1"/>
      <c r="G382" s="1"/>
      <c r="H382" s="1"/>
      <c r="I382" s="1"/>
      <c r="J382" s="1"/>
    </row>
    <row r="383" spans="2:10" ht="15.75" customHeight="1">
      <c r="B383" s="1"/>
      <c r="C383" s="21"/>
      <c r="E383" s="1"/>
      <c r="F383" s="1"/>
      <c r="G383" s="1"/>
      <c r="H383" s="1"/>
      <c r="I383" s="1"/>
      <c r="J383" s="1"/>
    </row>
    <row r="384" spans="2:10" ht="15.75" customHeight="1">
      <c r="B384" s="1"/>
      <c r="C384" s="21"/>
      <c r="E384" s="1"/>
      <c r="F384" s="1"/>
      <c r="G384" s="1"/>
      <c r="H384" s="1"/>
      <c r="I384" s="1"/>
      <c r="J384" s="1"/>
    </row>
    <row r="385" spans="2:10" ht="15.75" customHeight="1">
      <c r="B385" s="1"/>
      <c r="C385" s="21"/>
      <c r="E385" s="1"/>
      <c r="F385" s="1"/>
      <c r="G385" s="1"/>
      <c r="H385" s="1"/>
      <c r="I385" s="1"/>
      <c r="J385" s="1"/>
    </row>
    <row r="386" spans="2:10" ht="15.75" customHeight="1">
      <c r="B386" s="1"/>
      <c r="C386" s="21"/>
      <c r="E386" s="1"/>
      <c r="F386" s="1"/>
      <c r="G386" s="1"/>
      <c r="H386" s="1"/>
      <c r="I386" s="1"/>
      <c r="J386" s="1"/>
    </row>
    <row r="387" spans="2:10" ht="15.75" customHeight="1">
      <c r="B387" s="1"/>
      <c r="C387" s="21"/>
      <c r="E387" s="1"/>
      <c r="F387" s="1"/>
      <c r="G387" s="1"/>
      <c r="H387" s="1"/>
      <c r="I387" s="1"/>
      <c r="J387" s="1"/>
    </row>
    <row r="388" spans="2:10" ht="15.75" customHeight="1">
      <c r="B388" s="1"/>
      <c r="C388" s="21"/>
      <c r="E388" s="1"/>
      <c r="F388" s="1"/>
      <c r="G388" s="1"/>
      <c r="H388" s="1"/>
      <c r="I388" s="1"/>
      <c r="J388" s="1"/>
    </row>
    <row r="389" spans="2:10" ht="15.75" customHeight="1">
      <c r="B389" s="1"/>
      <c r="C389" s="21"/>
      <c r="E389" s="1"/>
      <c r="F389" s="1"/>
      <c r="G389" s="1"/>
      <c r="H389" s="1"/>
      <c r="I389" s="1"/>
      <c r="J389" s="1"/>
    </row>
    <row r="390" spans="2:10" ht="15.75" customHeight="1">
      <c r="B390" s="1"/>
      <c r="C390" s="21"/>
      <c r="E390" s="1"/>
      <c r="F390" s="1"/>
      <c r="G390" s="1"/>
      <c r="H390" s="1"/>
      <c r="I390" s="1"/>
      <c r="J390" s="1"/>
    </row>
    <row r="391" spans="2:10" ht="15.75" customHeight="1">
      <c r="B391" s="1"/>
      <c r="C391" s="21"/>
      <c r="E391" s="1"/>
      <c r="F391" s="1"/>
      <c r="G391" s="1"/>
      <c r="H391" s="1"/>
      <c r="I391" s="1"/>
      <c r="J391" s="1"/>
    </row>
    <row r="392" spans="2:10" ht="15.75" customHeight="1">
      <c r="B392" s="1"/>
      <c r="C392" s="21"/>
      <c r="E392" s="1"/>
      <c r="F392" s="1"/>
      <c r="G392" s="1"/>
      <c r="H392" s="1"/>
      <c r="I392" s="1"/>
      <c r="J392" s="1"/>
    </row>
    <row r="393" spans="2:10" ht="15.75" customHeight="1">
      <c r="B393" s="1"/>
      <c r="C393" s="21"/>
      <c r="E393" s="1"/>
      <c r="F393" s="1"/>
      <c r="G393" s="1"/>
      <c r="H393" s="1"/>
      <c r="I393" s="1"/>
      <c r="J393" s="1"/>
    </row>
    <row r="394" spans="2:10" ht="15.75" customHeight="1">
      <c r="B394" s="1"/>
      <c r="C394" s="21"/>
      <c r="E394" s="1"/>
      <c r="F394" s="1"/>
      <c r="G394" s="1"/>
      <c r="H394" s="1"/>
      <c r="I394" s="1"/>
      <c r="J394" s="1"/>
    </row>
    <row r="395" spans="2:10" ht="15.75" customHeight="1">
      <c r="B395" s="1"/>
      <c r="C395" s="21"/>
      <c r="E395" s="1"/>
      <c r="F395" s="1"/>
      <c r="G395" s="1"/>
      <c r="H395" s="1"/>
      <c r="I395" s="1"/>
      <c r="J395" s="1"/>
    </row>
    <row r="396" spans="2:10" ht="15.75" customHeight="1">
      <c r="B396" s="1"/>
      <c r="C396" s="21"/>
      <c r="E396" s="1"/>
      <c r="F396" s="1"/>
      <c r="G396" s="1"/>
      <c r="H396" s="1"/>
      <c r="I396" s="1"/>
      <c r="J396" s="1"/>
    </row>
    <row r="397" spans="2:10" ht="15.75" customHeight="1">
      <c r="B397" s="1"/>
      <c r="C397" s="21"/>
      <c r="E397" s="1"/>
      <c r="F397" s="1"/>
      <c r="G397" s="1"/>
      <c r="H397" s="1"/>
      <c r="I397" s="1"/>
      <c r="J397" s="1"/>
    </row>
    <row r="398" spans="2:10" ht="15.75" customHeight="1">
      <c r="B398" s="1"/>
      <c r="C398" s="21"/>
      <c r="E398" s="1"/>
      <c r="F398" s="1"/>
      <c r="G398" s="1"/>
      <c r="H398" s="1"/>
      <c r="I398" s="1"/>
      <c r="J398" s="1"/>
    </row>
    <row r="399" spans="2:10" ht="15.75" customHeight="1">
      <c r="B399" s="1"/>
      <c r="C399" s="21"/>
      <c r="E399" s="1"/>
      <c r="F399" s="1"/>
      <c r="G399" s="1"/>
      <c r="H399" s="1"/>
      <c r="I399" s="1"/>
      <c r="J399" s="1"/>
    </row>
    <row r="400" spans="2:10" ht="15.75" customHeight="1">
      <c r="B400" s="1"/>
      <c r="C400" s="21"/>
      <c r="E400" s="1"/>
      <c r="F400" s="1"/>
      <c r="G400" s="1"/>
      <c r="H400" s="1"/>
      <c r="I400" s="1"/>
      <c r="J400" s="1"/>
    </row>
    <row r="401" spans="2:10" ht="15.75" customHeight="1">
      <c r="B401" s="1"/>
      <c r="C401" s="21"/>
      <c r="E401" s="1"/>
      <c r="F401" s="1"/>
      <c r="G401" s="1"/>
      <c r="H401" s="1"/>
      <c r="I401" s="1"/>
      <c r="J401" s="1"/>
    </row>
    <row r="402" spans="2:10" ht="15.75" customHeight="1">
      <c r="B402" s="1"/>
      <c r="C402" s="21"/>
      <c r="E402" s="1"/>
      <c r="F402" s="1"/>
      <c r="G402" s="1"/>
      <c r="H402" s="1"/>
      <c r="I402" s="1"/>
      <c r="J402" s="1"/>
    </row>
    <row r="403" spans="2:10" ht="15.75" customHeight="1">
      <c r="B403" s="1"/>
      <c r="C403" s="21"/>
      <c r="E403" s="1"/>
      <c r="F403" s="1"/>
      <c r="G403" s="1"/>
      <c r="H403" s="1"/>
      <c r="I403" s="1"/>
      <c r="J403" s="1"/>
    </row>
    <row r="404" spans="2:10" ht="15.75" customHeight="1">
      <c r="B404" s="1"/>
      <c r="C404" s="21"/>
      <c r="E404" s="1"/>
      <c r="F404" s="1"/>
      <c r="G404" s="1"/>
      <c r="H404" s="1"/>
      <c r="I404" s="1"/>
      <c r="J404" s="1"/>
    </row>
    <row r="405" spans="2:10" ht="15.75" customHeight="1">
      <c r="B405" s="1"/>
      <c r="C405" s="21"/>
      <c r="E405" s="1"/>
      <c r="F405" s="1"/>
      <c r="G405" s="1"/>
      <c r="H405" s="1"/>
      <c r="I405" s="1"/>
      <c r="J405" s="1"/>
    </row>
    <row r="406" spans="2:10" ht="15.75" customHeight="1">
      <c r="B406" s="1"/>
      <c r="C406" s="21"/>
      <c r="E406" s="1"/>
      <c r="F406" s="1"/>
      <c r="G406" s="1"/>
      <c r="H406" s="1"/>
      <c r="I406" s="1"/>
      <c r="J406" s="1"/>
    </row>
    <row r="407" spans="2:10" ht="15.75" customHeight="1">
      <c r="B407" s="1"/>
      <c r="C407" s="21"/>
      <c r="E407" s="1"/>
      <c r="F407" s="1"/>
      <c r="G407" s="1"/>
      <c r="H407" s="1"/>
      <c r="I407" s="1"/>
      <c r="J407" s="1"/>
    </row>
    <row r="408" spans="2:10" ht="15.75" customHeight="1">
      <c r="B408" s="1"/>
      <c r="C408" s="21"/>
      <c r="E408" s="1"/>
      <c r="F408" s="1"/>
      <c r="G408" s="1"/>
      <c r="H408" s="1"/>
      <c r="I408" s="1"/>
      <c r="J408" s="1"/>
    </row>
    <row r="409" spans="2:10" ht="15.75" customHeight="1">
      <c r="B409" s="1"/>
      <c r="C409" s="21"/>
      <c r="E409" s="1"/>
      <c r="F409" s="1"/>
      <c r="G409" s="1"/>
      <c r="H409" s="1"/>
      <c r="I409" s="1"/>
      <c r="J409" s="1"/>
    </row>
    <row r="410" spans="2:10" ht="15.75" customHeight="1">
      <c r="B410" s="1"/>
      <c r="C410" s="21"/>
      <c r="E410" s="1"/>
      <c r="F410" s="1"/>
      <c r="G410" s="1"/>
      <c r="H410" s="1"/>
      <c r="I410" s="1"/>
      <c r="J410" s="1"/>
    </row>
    <row r="411" spans="2:10" ht="15.75" customHeight="1">
      <c r="B411" s="1"/>
      <c r="C411" s="21"/>
      <c r="E411" s="1"/>
      <c r="F411" s="1"/>
      <c r="G411" s="1"/>
      <c r="H411" s="1"/>
      <c r="I411" s="1"/>
      <c r="J411" s="1"/>
    </row>
    <row r="412" spans="2:10" ht="15.75" customHeight="1">
      <c r="B412" s="1"/>
      <c r="C412" s="21"/>
      <c r="E412" s="1"/>
      <c r="F412" s="1"/>
      <c r="G412" s="1"/>
      <c r="H412" s="1"/>
      <c r="I412" s="1"/>
      <c r="J412" s="1"/>
    </row>
    <row r="413" spans="2:10" ht="15.75" customHeight="1">
      <c r="B413" s="1"/>
      <c r="C413" s="21"/>
      <c r="E413" s="1"/>
      <c r="F413" s="1"/>
      <c r="G413" s="1"/>
      <c r="H413" s="1"/>
      <c r="I413" s="1"/>
      <c r="J413" s="1"/>
    </row>
    <row r="414" spans="2:10" ht="15.75" customHeight="1">
      <c r="B414" s="1"/>
      <c r="C414" s="21"/>
      <c r="E414" s="1"/>
      <c r="F414" s="1"/>
      <c r="G414" s="1"/>
      <c r="H414" s="1"/>
      <c r="I414" s="1"/>
      <c r="J414" s="1"/>
    </row>
    <row r="415" spans="2:10" ht="15.75" customHeight="1">
      <c r="B415" s="1"/>
      <c r="C415" s="21"/>
      <c r="E415" s="1"/>
      <c r="F415" s="1"/>
      <c r="G415" s="1"/>
      <c r="H415" s="1"/>
      <c r="I415" s="1"/>
      <c r="J415" s="1"/>
    </row>
    <row r="416" spans="2:10" ht="15.75" customHeight="1">
      <c r="B416" s="1"/>
      <c r="C416" s="21"/>
      <c r="E416" s="1"/>
      <c r="F416" s="1"/>
      <c r="G416" s="1"/>
      <c r="H416" s="1"/>
      <c r="I416" s="1"/>
      <c r="J416" s="1"/>
    </row>
    <row r="417" spans="2:10" ht="15.75" customHeight="1">
      <c r="B417" s="1"/>
      <c r="C417" s="21"/>
      <c r="E417" s="1"/>
      <c r="F417" s="1"/>
      <c r="G417" s="1"/>
      <c r="H417" s="1"/>
      <c r="I417" s="1"/>
      <c r="J417" s="1"/>
    </row>
    <row r="418" spans="2:10" ht="15.75" customHeight="1">
      <c r="B418" s="1"/>
      <c r="C418" s="21"/>
      <c r="E418" s="1"/>
      <c r="F418" s="1"/>
      <c r="G418" s="1"/>
      <c r="H418" s="1"/>
      <c r="I418" s="1"/>
      <c r="J418" s="1"/>
    </row>
    <row r="419" spans="2:10" ht="15.75" customHeight="1">
      <c r="B419" s="1"/>
      <c r="C419" s="21"/>
      <c r="E419" s="1"/>
      <c r="F419" s="1"/>
      <c r="G419" s="1"/>
      <c r="H419" s="1"/>
      <c r="I419" s="1"/>
      <c r="J419" s="1"/>
    </row>
    <row r="420" spans="2:10" ht="15.75" customHeight="1">
      <c r="B420" s="1"/>
      <c r="C420" s="21"/>
      <c r="E420" s="1"/>
      <c r="F420" s="1"/>
      <c r="G420" s="1"/>
      <c r="H420" s="1"/>
      <c r="I420" s="1"/>
      <c r="J420" s="1"/>
    </row>
    <row r="421" spans="2:10" ht="15.75" customHeight="1">
      <c r="B421" s="1"/>
      <c r="C421" s="21"/>
      <c r="E421" s="1"/>
      <c r="F421" s="1"/>
      <c r="G421" s="1"/>
      <c r="H421" s="1"/>
      <c r="I421" s="1"/>
      <c r="J421" s="1"/>
    </row>
    <row r="422" spans="2:10" ht="15.75" customHeight="1">
      <c r="B422" s="1"/>
      <c r="C422" s="21"/>
      <c r="E422" s="1"/>
      <c r="F422" s="1"/>
      <c r="G422" s="1"/>
      <c r="H422" s="1"/>
      <c r="I422" s="1"/>
      <c r="J422" s="1"/>
    </row>
    <row r="423" spans="2:10" ht="15.75" customHeight="1">
      <c r="B423" s="1"/>
      <c r="C423" s="21"/>
      <c r="E423" s="1"/>
      <c r="F423" s="1"/>
      <c r="G423" s="1"/>
      <c r="H423" s="1"/>
      <c r="I423" s="1"/>
      <c r="J423" s="1"/>
    </row>
    <row r="424" spans="2:10" ht="15.75" customHeight="1">
      <c r="B424" s="1"/>
      <c r="C424" s="21"/>
      <c r="E424" s="1"/>
      <c r="F424" s="1"/>
      <c r="G424" s="1"/>
      <c r="H424" s="1"/>
      <c r="I424" s="1"/>
      <c r="J424" s="1"/>
    </row>
    <row r="425" spans="2:10" ht="15.75" customHeight="1">
      <c r="B425" s="1"/>
      <c r="C425" s="21"/>
      <c r="E425" s="1"/>
      <c r="F425" s="1"/>
      <c r="G425" s="1"/>
      <c r="H425" s="1"/>
      <c r="I425" s="1"/>
      <c r="J425" s="1"/>
    </row>
    <row r="426" spans="2:10" ht="15.75" customHeight="1">
      <c r="B426" s="1"/>
      <c r="C426" s="21"/>
      <c r="E426" s="1"/>
      <c r="F426" s="1"/>
      <c r="G426" s="1"/>
      <c r="H426" s="1"/>
      <c r="I426" s="1"/>
      <c r="J426" s="1"/>
    </row>
    <row r="427" spans="2:10" ht="15.75" customHeight="1">
      <c r="B427" s="1"/>
      <c r="C427" s="21"/>
      <c r="E427" s="1"/>
      <c r="F427" s="1"/>
      <c r="G427" s="1"/>
      <c r="H427" s="1"/>
      <c r="I427" s="1"/>
      <c r="J427" s="1"/>
    </row>
    <row r="428" spans="2:10" ht="15.75" customHeight="1">
      <c r="B428" s="1"/>
      <c r="C428" s="21"/>
      <c r="E428" s="1"/>
      <c r="F428" s="1"/>
      <c r="G428" s="1"/>
      <c r="H428" s="1"/>
      <c r="I428" s="1"/>
      <c r="J428" s="1"/>
    </row>
    <row r="429" spans="2:10" ht="15.75" customHeight="1">
      <c r="B429" s="1"/>
      <c r="C429" s="21"/>
      <c r="E429" s="1"/>
      <c r="F429" s="1"/>
      <c r="G429" s="1"/>
      <c r="H429" s="1"/>
      <c r="I429" s="1"/>
      <c r="J429" s="1"/>
    </row>
    <row r="430" spans="2:10" ht="15.75" customHeight="1">
      <c r="B430" s="1"/>
      <c r="C430" s="21"/>
      <c r="E430" s="1"/>
      <c r="F430" s="1"/>
      <c r="G430" s="1"/>
      <c r="H430" s="1"/>
      <c r="I430" s="1"/>
      <c r="J430" s="1"/>
    </row>
    <row r="431" spans="2:10" ht="15.75" customHeight="1">
      <c r="B431" s="1"/>
      <c r="C431" s="21"/>
      <c r="E431" s="1"/>
      <c r="F431" s="1"/>
      <c r="G431" s="1"/>
      <c r="H431" s="1"/>
      <c r="I431" s="1"/>
      <c r="J431" s="1"/>
    </row>
    <row r="432" spans="2:10" ht="15.75" customHeight="1">
      <c r="B432" s="1"/>
      <c r="C432" s="21"/>
      <c r="E432" s="1"/>
      <c r="F432" s="1"/>
      <c r="G432" s="1"/>
      <c r="H432" s="1"/>
      <c r="I432" s="1"/>
      <c r="J432" s="1"/>
    </row>
    <row r="433" spans="2:10" ht="15.75" customHeight="1">
      <c r="B433" s="1"/>
      <c r="C433" s="21"/>
      <c r="E433" s="1"/>
      <c r="F433" s="1"/>
      <c r="G433" s="1"/>
      <c r="H433" s="1"/>
      <c r="I433" s="1"/>
      <c r="J433" s="1"/>
    </row>
    <row r="434" spans="2:10" ht="15.75" customHeight="1">
      <c r="B434" s="1"/>
      <c r="C434" s="21"/>
      <c r="E434" s="1"/>
      <c r="F434" s="1"/>
      <c r="G434" s="1"/>
      <c r="H434" s="1"/>
      <c r="I434" s="1"/>
      <c r="J434" s="1"/>
    </row>
    <row r="435" spans="2:10" ht="15.75" customHeight="1">
      <c r="B435" s="1"/>
      <c r="C435" s="21"/>
      <c r="E435" s="1"/>
      <c r="F435" s="1"/>
      <c r="G435" s="1"/>
      <c r="H435" s="1"/>
      <c r="I435" s="1"/>
      <c r="J435" s="1"/>
    </row>
    <row r="436" spans="2:10" ht="15.75" customHeight="1">
      <c r="B436" s="1"/>
      <c r="C436" s="21"/>
      <c r="E436" s="1"/>
      <c r="F436" s="1"/>
      <c r="G436" s="1"/>
      <c r="H436" s="1"/>
      <c r="I436" s="1"/>
      <c r="J436" s="1"/>
    </row>
    <row r="437" spans="2:10" ht="15.75" customHeight="1">
      <c r="B437" s="1"/>
      <c r="C437" s="21"/>
      <c r="E437" s="1"/>
      <c r="F437" s="1"/>
      <c r="G437" s="1"/>
      <c r="H437" s="1"/>
      <c r="I437" s="1"/>
      <c r="J437" s="1"/>
    </row>
    <row r="438" spans="2:10" ht="15.75" customHeight="1">
      <c r="B438" s="1"/>
      <c r="C438" s="21"/>
      <c r="E438" s="1"/>
      <c r="F438" s="1"/>
      <c r="G438" s="1"/>
      <c r="H438" s="1"/>
      <c r="I438" s="1"/>
      <c r="J438" s="1"/>
    </row>
    <row r="439" spans="2:10" ht="15.75" customHeight="1">
      <c r="B439" s="1"/>
      <c r="C439" s="21"/>
      <c r="E439" s="1"/>
      <c r="F439" s="1"/>
      <c r="G439" s="1"/>
      <c r="H439" s="1"/>
      <c r="I439" s="1"/>
      <c r="J439" s="1"/>
    </row>
    <row r="440" spans="2:10" ht="15.75" customHeight="1">
      <c r="B440" s="1"/>
      <c r="C440" s="21"/>
      <c r="E440" s="1"/>
      <c r="F440" s="1"/>
      <c r="G440" s="1"/>
      <c r="H440" s="1"/>
      <c r="I440" s="1"/>
      <c r="J440" s="1"/>
    </row>
    <row r="441" spans="2:10" ht="15.75" customHeight="1">
      <c r="B441" s="1"/>
      <c r="C441" s="21"/>
      <c r="E441" s="1"/>
      <c r="F441" s="1"/>
      <c r="G441" s="1"/>
      <c r="H441" s="1"/>
      <c r="I441" s="1"/>
      <c r="J441" s="1"/>
    </row>
    <row r="442" spans="2:10" ht="15.75" customHeight="1">
      <c r="B442" s="1"/>
      <c r="C442" s="21"/>
      <c r="E442" s="1"/>
      <c r="F442" s="1"/>
      <c r="G442" s="1"/>
      <c r="H442" s="1"/>
      <c r="I442" s="1"/>
      <c r="J442" s="1"/>
    </row>
    <row r="443" spans="2:10" ht="15.75" customHeight="1">
      <c r="B443" s="1"/>
      <c r="C443" s="21"/>
      <c r="E443" s="1"/>
      <c r="F443" s="1"/>
      <c r="G443" s="1"/>
      <c r="H443" s="1"/>
      <c r="I443" s="1"/>
      <c r="J443" s="1"/>
    </row>
    <row r="444" spans="2:10" ht="15.75" customHeight="1">
      <c r="B444" s="1"/>
      <c r="C444" s="21"/>
      <c r="E444" s="1"/>
      <c r="F444" s="1"/>
      <c r="G444" s="1"/>
      <c r="H444" s="1"/>
      <c r="I444" s="1"/>
      <c r="J444" s="1"/>
    </row>
    <row r="445" spans="2:10" ht="15.75" customHeight="1">
      <c r="B445" s="1"/>
      <c r="C445" s="21"/>
      <c r="E445" s="1"/>
      <c r="F445" s="1"/>
      <c r="G445" s="1"/>
      <c r="H445" s="1"/>
      <c r="I445" s="1"/>
      <c r="J445" s="1"/>
    </row>
    <row r="446" spans="2:10" ht="15.75" customHeight="1">
      <c r="B446" s="1"/>
      <c r="C446" s="21"/>
      <c r="E446" s="1"/>
      <c r="F446" s="1"/>
      <c r="G446" s="1"/>
      <c r="H446" s="1"/>
      <c r="I446" s="1"/>
      <c r="J446" s="1"/>
    </row>
    <row r="447" spans="2:10" ht="15.75" customHeight="1">
      <c r="B447" s="1"/>
      <c r="C447" s="21"/>
      <c r="E447" s="1"/>
      <c r="F447" s="1"/>
      <c r="G447" s="1"/>
      <c r="H447" s="1"/>
      <c r="I447" s="1"/>
      <c r="J447" s="1"/>
    </row>
    <row r="448" spans="2:10" ht="15.75" customHeight="1">
      <c r="B448" s="1"/>
      <c r="C448" s="21"/>
      <c r="E448" s="1"/>
      <c r="F448" s="1"/>
      <c r="G448" s="1"/>
      <c r="H448" s="1"/>
      <c r="I448" s="1"/>
      <c r="J448" s="1"/>
    </row>
    <row r="449" spans="2:10" ht="15.75" customHeight="1">
      <c r="B449" s="1"/>
      <c r="C449" s="21"/>
      <c r="E449" s="1"/>
      <c r="F449" s="1"/>
      <c r="G449" s="1"/>
      <c r="H449" s="1"/>
      <c r="I449" s="1"/>
      <c r="J449" s="1"/>
    </row>
    <row r="450" spans="2:10" ht="15.75" customHeight="1">
      <c r="B450" s="1"/>
      <c r="C450" s="21"/>
      <c r="E450" s="1"/>
      <c r="F450" s="1"/>
      <c r="G450" s="1"/>
      <c r="H450" s="1"/>
      <c r="I450" s="1"/>
      <c r="J450" s="1"/>
    </row>
    <row r="451" spans="2:10" ht="15.75" customHeight="1">
      <c r="B451" s="1"/>
      <c r="C451" s="21"/>
      <c r="E451" s="1"/>
      <c r="F451" s="1"/>
      <c r="G451" s="1"/>
      <c r="H451" s="1"/>
      <c r="I451" s="1"/>
      <c r="J451" s="1"/>
    </row>
    <row r="452" spans="2:10" ht="15.75" customHeight="1">
      <c r="B452" s="1"/>
      <c r="C452" s="21"/>
      <c r="E452" s="1"/>
      <c r="F452" s="1"/>
      <c r="G452" s="1"/>
      <c r="H452" s="1"/>
      <c r="I452" s="1"/>
      <c r="J452" s="1"/>
    </row>
    <row r="453" spans="2:10" ht="15.75" customHeight="1">
      <c r="B453" s="1"/>
      <c r="C453" s="21"/>
      <c r="E453" s="1"/>
      <c r="F453" s="1"/>
      <c r="G453" s="1"/>
      <c r="H453" s="1"/>
      <c r="I453" s="1"/>
      <c r="J453" s="1"/>
    </row>
    <row r="454" spans="2:10" ht="15.75" customHeight="1">
      <c r="B454" s="1"/>
      <c r="C454" s="21"/>
      <c r="E454" s="1"/>
      <c r="F454" s="1"/>
      <c r="G454" s="1"/>
      <c r="H454" s="1"/>
      <c r="I454" s="1"/>
      <c r="J454" s="1"/>
    </row>
    <row r="455" spans="2:10" ht="15.75" customHeight="1">
      <c r="B455" s="1"/>
      <c r="C455" s="21"/>
      <c r="E455" s="1"/>
      <c r="F455" s="1"/>
      <c r="G455" s="1"/>
      <c r="H455" s="1"/>
      <c r="I455" s="1"/>
      <c r="J455" s="1"/>
    </row>
    <row r="456" spans="2:10" ht="15.75" customHeight="1">
      <c r="B456" s="1"/>
      <c r="C456" s="21"/>
      <c r="E456" s="1"/>
      <c r="F456" s="1"/>
      <c r="G456" s="1"/>
      <c r="H456" s="1"/>
      <c r="I456" s="1"/>
      <c r="J456" s="1"/>
    </row>
    <row r="457" spans="2:10" ht="15.75" customHeight="1">
      <c r="B457" s="1"/>
      <c r="C457" s="21"/>
      <c r="E457" s="1"/>
      <c r="F457" s="1"/>
      <c r="G457" s="1"/>
      <c r="H457" s="1"/>
      <c r="I457" s="1"/>
      <c r="J457" s="1"/>
    </row>
    <row r="458" spans="2:10" ht="15.75" customHeight="1">
      <c r="B458" s="1"/>
      <c r="C458" s="21"/>
      <c r="E458" s="1"/>
      <c r="F458" s="1"/>
      <c r="G458" s="1"/>
      <c r="H458" s="1"/>
      <c r="I458" s="1"/>
      <c r="J458" s="1"/>
    </row>
    <row r="459" spans="2:10" ht="15.75" customHeight="1">
      <c r="B459" s="1"/>
      <c r="C459" s="21"/>
      <c r="E459" s="1"/>
      <c r="F459" s="1"/>
      <c r="G459" s="1"/>
      <c r="H459" s="1"/>
      <c r="I459" s="1"/>
      <c r="J459" s="1"/>
    </row>
    <row r="460" spans="2:10" ht="15.75" customHeight="1">
      <c r="B460" s="1"/>
      <c r="C460" s="21"/>
      <c r="E460" s="1"/>
      <c r="F460" s="1"/>
      <c r="G460" s="1"/>
      <c r="H460" s="1"/>
      <c r="I460" s="1"/>
      <c r="J460" s="1"/>
    </row>
    <row r="461" spans="2:10" ht="15.75" customHeight="1">
      <c r="B461" s="1"/>
      <c r="C461" s="21"/>
      <c r="E461" s="1"/>
      <c r="F461" s="1"/>
      <c r="G461" s="1"/>
      <c r="H461" s="1"/>
      <c r="I461" s="1"/>
      <c r="J461" s="1"/>
    </row>
    <row r="462" spans="2:10" ht="15.75" customHeight="1">
      <c r="B462" s="1"/>
      <c r="C462" s="21"/>
      <c r="E462" s="1"/>
      <c r="F462" s="1"/>
      <c r="G462" s="1"/>
      <c r="H462" s="1"/>
      <c r="I462" s="1"/>
      <c r="J462" s="1"/>
    </row>
    <row r="463" spans="2:10" ht="15.75" customHeight="1">
      <c r="B463" s="1"/>
      <c r="C463" s="21"/>
      <c r="E463" s="1"/>
      <c r="F463" s="1"/>
      <c r="G463" s="1"/>
      <c r="H463" s="1"/>
      <c r="I463" s="1"/>
      <c r="J463" s="1"/>
    </row>
    <row r="464" spans="2:10" ht="15.75" customHeight="1">
      <c r="B464" s="1"/>
      <c r="C464" s="21"/>
      <c r="E464" s="1"/>
      <c r="F464" s="1"/>
      <c r="G464" s="1"/>
      <c r="H464" s="1"/>
      <c r="I464" s="1"/>
      <c r="J464" s="1"/>
    </row>
    <row r="465" spans="2:10" ht="15.75" customHeight="1">
      <c r="B465" s="1"/>
      <c r="C465" s="21"/>
      <c r="E465" s="1"/>
      <c r="F465" s="1"/>
      <c r="G465" s="1"/>
      <c r="H465" s="1"/>
      <c r="I465" s="1"/>
      <c r="J465" s="1"/>
    </row>
    <row r="466" spans="2:10" ht="15.75" customHeight="1">
      <c r="B466" s="1"/>
      <c r="C466" s="21"/>
      <c r="E466" s="1"/>
      <c r="F466" s="1"/>
      <c r="G466" s="1"/>
      <c r="H466" s="1"/>
      <c r="I466" s="1"/>
      <c r="J466" s="1"/>
    </row>
    <row r="467" spans="2:10" ht="15.75" customHeight="1">
      <c r="B467" s="1"/>
      <c r="C467" s="21"/>
      <c r="E467" s="1"/>
      <c r="F467" s="1"/>
      <c r="G467" s="1"/>
      <c r="H467" s="1"/>
      <c r="I467" s="1"/>
      <c r="J467" s="1"/>
    </row>
    <row r="468" spans="2:10" ht="15.75" customHeight="1">
      <c r="B468" s="1"/>
      <c r="C468" s="21"/>
      <c r="E468" s="1"/>
      <c r="F468" s="1"/>
      <c r="G468" s="1"/>
      <c r="H468" s="1"/>
      <c r="I468" s="1"/>
      <c r="J468" s="1"/>
    </row>
    <row r="469" spans="2:10" ht="15.75" customHeight="1">
      <c r="B469" s="1"/>
      <c r="C469" s="21"/>
      <c r="E469" s="1"/>
      <c r="F469" s="1"/>
      <c r="G469" s="1"/>
      <c r="H469" s="1"/>
      <c r="I469" s="1"/>
      <c r="J469" s="1"/>
    </row>
    <row r="470" spans="2:10" ht="15.75" customHeight="1">
      <c r="B470" s="1"/>
      <c r="C470" s="21"/>
      <c r="E470" s="1"/>
      <c r="F470" s="1"/>
      <c r="G470" s="1"/>
      <c r="H470" s="1"/>
      <c r="I470" s="1"/>
      <c r="J470" s="1"/>
    </row>
    <row r="471" spans="2:10" ht="15.75" customHeight="1">
      <c r="B471" s="1"/>
      <c r="C471" s="21"/>
      <c r="E471" s="1"/>
      <c r="F471" s="1"/>
      <c r="G471" s="1"/>
      <c r="H471" s="1"/>
      <c r="I471" s="1"/>
      <c r="J471" s="1"/>
    </row>
    <row r="472" spans="2:10" ht="15.75" customHeight="1">
      <c r="B472" s="1"/>
      <c r="C472" s="21"/>
      <c r="E472" s="1"/>
      <c r="F472" s="1"/>
      <c r="G472" s="1"/>
      <c r="H472" s="1"/>
      <c r="I472" s="1"/>
      <c r="J472" s="1"/>
    </row>
    <row r="473" spans="2:10" ht="15.75" customHeight="1">
      <c r="B473" s="1"/>
      <c r="C473" s="21"/>
      <c r="E473" s="1"/>
      <c r="F473" s="1"/>
      <c r="G473" s="1"/>
      <c r="H473" s="1"/>
      <c r="I473" s="1"/>
      <c r="J473" s="1"/>
    </row>
    <row r="474" spans="2:10" ht="15.75" customHeight="1">
      <c r="B474" s="1"/>
      <c r="C474" s="21"/>
      <c r="E474" s="1"/>
      <c r="F474" s="1"/>
      <c r="G474" s="1"/>
      <c r="H474" s="1"/>
      <c r="I474" s="1"/>
      <c r="J474" s="1"/>
    </row>
    <row r="475" spans="2:10" ht="15.75" customHeight="1">
      <c r="B475" s="1"/>
      <c r="C475" s="21"/>
      <c r="E475" s="1"/>
      <c r="F475" s="1"/>
      <c r="G475" s="1"/>
      <c r="H475" s="1"/>
      <c r="I475" s="1"/>
      <c r="J475" s="1"/>
    </row>
    <row r="476" spans="2:10" ht="15.75" customHeight="1">
      <c r="B476" s="1"/>
      <c r="C476" s="21"/>
      <c r="E476" s="1"/>
      <c r="F476" s="1"/>
      <c r="G476" s="1"/>
      <c r="H476" s="1"/>
      <c r="I476" s="1"/>
      <c r="J476" s="1"/>
    </row>
    <row r="477" spans="2:10" ht="15.75" customHeight="1">
      <c r="B477" s="1"/>
      <c r="C477" s="21"/>
      <c r="E477" s="1"/>
      <c r="F477" s="1"/>
      <c r="G477" s="1"/>
      <c r="H477" s="1"/>
      <c r="I477" s="1"/>
      <c r="J477" s="1"/>
    </row>
    <row r="478" spans="2:10" ht="15.75" customHeight="1">
      <c r="B478" s="1"/>
      <c r="C478" s="21"/>
      <c r="E478" s="1"/>
      <c r="F478" s="1"/>
      <c r="G478" s="1"/>
      <c r="H478" s="1"/>
      <c r="I478" s="1"/>
      <c r="J478" s="1"/>
    </row>
    <row r="479" spans="2:10" ht="15.75" customHeight="1">
      <c r="B479" s="1"/>
      <c r="C479" s="21"/>
      <c r="E479" s="1"/>
      <c r="F479" s="1"/>
      <c r="G479" s="1"/>
      <c r="H479" s="1"/>
      <c r="I479" s="1"/>
      <c r="J479" s="1"/>
    </row>
    <row r="480" spans="2:10" ht="15.75" customHeight="1">
      <c r="B480" s="1"/>
      <c r="C480" s="21"/>
      <c r="E480" s="1"/>
      <c r="F480" s="1"/>
      <c r="G480" s="1"/>
      <c r="H480" s="1"/>
      <c r="I480" s="1"/>
      <c r="J480" s="1"/>
    </row>
    <row r="481" spans="2:10" ht="15.75" customHeight="1">
      <c r="B481" s="1"/>
      <c r="C481" s="21"/>
      <c r="E481" s="1"/>
      <c r="F481" s="1"/>
      <c r="G481" s="1"/>
      <c r="H481" s="1"/>
      <c r="I481" s="1"/>
      <c r="J481" s="1"/>
    </row>
    <row r="482" spans="2:10" ht="15.75" customHeight="1">
      <c r="B482" s="1"/>
      <c r="C482" s="21"/>
      <c r="E482" s="1"/>
      <c r="F482" s="1"/>
      <c r="G482" s="1"/>
      <c r="H482" s="1"/>
      <c r="I482" s="1"/>
      <c r="J482" s="1"/>
    </row>
    <row r="483" spans="2:10" ht="15.75" customHeight="1">
      <c r="B483" s="1"/>
      <c r="C483" s="21"/>
      <c r="E483" s="1"/>
      <c r="F483" s="1"/>
      <c r="G483" s="1"/>
      <c r="H483" s="1"/>
      <c r="I483" s="1"/>
      <c r="J483" s="1"/>
    </row>
    <row r="484" spans="2:10" ht="15.75" customHeight="1">
      <c r="B484" s="1"/>
      <c r="C484" s="21"/>
      <c r="E484" s="1"/>
      <c r="F484" s="1"/>
      <c r="G484" s="1"/>
      <c r="H484" s="1"/>
      <c r="I484" s="1"/>
      <c r="J484" s="1"/>
    </row>
    <row r="485" spans="2:10" ht="15.75" customHeight="1">
      <c r="B485" s="1"/>
      <c r="C485" s="21"/>
      <c r="E485" s="1"/>
      <c r="F485" s="1"/>
      <c r="G485" s="1"/>
      <c r="H485" s="1"/>
      <c r="I485" s="1"/>
      <c r="J485" s="1"/>
    </row>
    <row r="486" spans="2:10" ht="15.75" customHeight="1">
      <c r="B486" s="1"/>
      <c r="C486" s="21"/>
      <c r="E486" s="1"/>
      <c r="F486" s="1"/>
      <c r="G486" s="1"/>
      <c r="H486" s="1"/>
      <c r="I486" s="1"/>
      <c r="J486" s="1"/>
    </row>
    <row r="487" spans="2:10" ht="15.75" customHeight="1">
      <c r="B487" s="1"/>
      <c r="C487" s="21"/>
      <c r="E487" s="1"/>
      <c r="F487" s="1"/>
      <c r="G487" s="1"/>
      <c r="H487" s="1"/>
      <c r="I487" s="1"/>
      <c r="J487" s="1"/>
    </row>
    <row r="488" spans="2:10" ht="15.75" customHeight="1">
      <c r="B488" s="1"/>
      <c r="C488" s="21"/>
      <c r="E488" s="1"/>
      <c r="F488" s="1"/>
      <c r="G488" s="1"/>
      <c r="H488" s="1"/>
      <c r="I488" s="1"/>
      <c r="J488" s="1"/>
    </row>
    <row r="489" spans="2:10" ht="15.75" customHeight="1">
      <c r="B489" s="1"/>
      <c r="C489" s="21"/>
      <c r="E489" s="1"/>
      <c r="F489" s="1"/>
      <c r="G489" s="1"/>
      <c r="H489" s="1"/>
      <c r="I489" s="1"/>
      <c r="J489" s="1"/>
    </row>
    <row r="490" spans="2:10" ht="15.75" customHeight="1">
      <c r="B490" s="1"/>
      <c r="C490" s="21"/>
      <c r="E490" s="1"/>
      <c r="F490" s="1"/>
      <c r="G490" s="1"/>
      <c r="H490" s="1"/>
      <c r="I490" s="1"/>
      <c r="J490" s="1"/>
    </row>
    <row r="491" spans="2:10" ht="15.75" customHeight="1">
      <c r="B491" s="1"/>
      <c r="C491" s="21"/>
      <c r="E491" s="1"/>
      <c r="F491" s="1"/>
      <c r="G491" s="1"/>
      <c r="H491" s="1"/>
      <c r="I491" s="1"/>
      <c r="J491" s="1"/>
    </row>
    <row r="492" spans="2:10" ht="15.75" customHeight="1">
      <c r="B492" s="1"/>
      <c r="C492" s="21"/>
      <c r="E492" s="1"/>
      <c r="F492" s="1"/>
      <c r="G492" s="1"/>
      <c r="H492" s="1"/>
      <c r="I492" s="1"/>
      <c r="J492" s="1"/>
    </row>
    <row r="493" spans="2:10" ht="15.75" customHeight="1">
      <c r="B493" s="1"/>
      <c r="C493" s="21"/>
      <c r="E493" s="1"/>
      <c r="F493" s="1"/>
      <c r="G493" s="1"/>
      <c r="H493" s="1"/>
      <c r="I493" s="1"/>
      <c r="J493" s="1"/>
    </row>
    <row r="494" spans="2:10" ht="15.75" customHeight="1">
      <c r="B494" s="1"/>
      <c r="C494" s="21"/>
      <c r="E494" s="1"/>
      <c r="F494" s="1"/>
      <c r="G494" s="1"/>
      <c r="H494" s="1"/>
      <c r="I494" s="1"/>
      <c r="J494" s="1"/>
    </row>
    <row r="495" spans="2:10" ht="15.75" customHeight="1">
      <c r="B495" s="1"/>
      <c r="C495" s="21"/>
      <c r="E495" s="1"/>
      <c r="F495" s="1"/>
      <c r="G495" s="1"/>
      <c r="H495" s="1"/>
      <c r="I495" s="1"/>
      <c r="J495" s="1"/>
    </row>
    <row r="496" spans="2:10" ht="15.75" customHeight="1">
      <c r="B496" s="1"/>
      <c r="C496" s="21"/>
      <c r="E496" s="1"/>
      <c r="F496" s="1"/>
      <c r="G496" s="1"/>
      <c r="H496" s="1"/>
      <c r="I496" s="1"/>
      <c r="J496" s="1"/>
    </row>
    <row r="497" spans="2:10" ht="15.75" customHeight="1">
      <c r="B497" s="1"/>
      <c r="C497" s="21"/>
      <c r="E497" s="1"/>
      <c r="F497" s="1"/>
      <c r="G497" s="1"/>
      <c r="H497" s="1"/>
      <c r="I497" s="1"/>
      <c r="J497" s="1"/>
    </row>
    <row r="498" spans="2:10" ht="15.75" customHeight="1">
      <c r="B498" s="1"/>
      <c r="C498" s="21"/>
      <c r="E498" s="1"/>
      <c r="F498" s="1"/>
      <c r="G498" s="1"/>
      <c r="H498" s="1"/>
      <c r="I498" s="1"/>
      <c r="J498" s="1"/>
    </row>
    <row r="499" spans="2:10" ht="15.75" customHeight="1">
      <c r="B499" s="1"/>
      <c r="C499" s="21"/>
      <c r="E499" s="1"/>
      <c r="F499" s="1"/>
      <c r="G499" s="1"/>
      <c r="H499" s="1"/>
      <c r="I499" s="1"/>
      <c r="J499" s="1"/>
    </row>
    <row r="500" spans="2:10" ht="15.75" customHeight="1">
      <c r="B500" s="1"/>
      <c r="C500" s="21"/>
      <c r="E500" s="1"/>
      <c r="F500" s="1"/>
      <c r="G500" s="1"/>
      <c r="H500" s="1"/>
      <c r="I500" s="1"/>
      <c r="J500" s="1"/>
    </row>
    <row r="501" spans="2:10" ht="15.75" customHeight="1">
      <c r="B501" s="1"/>
      <c r="C501" s="21"/>
      <c r="E501" s="1"/>
      <c r="F501" s="1"/>
      <c r="G501" s="1"/>
      <c r="H501" s="1"/>
      <c r="I501" s="1"/>
      <c r="J501" s="1"/>
    </row>
    <row r="502" spans="2:10" ht="15.75" customHeight="1">
      <c r="B502" s="1"/>
      <c r="C502" s="21"/>
      <c r="E502" s="1"/>
      <c r="F502" s="1"/>
      <c r="G502" s="1"/>
      <c r="H502" s="1"/>
      <c r="I502" s="1"/>
      <c r="J502" s="1"/>
    </row>
    <row r="503" spans="2:10" ht="15.75" customHeight="1">
      <c r="B503" s="1"/>
      <c r="C503" s="21"/>
      <c r="E503" s="1"/>
      <c r="F503" s="1"/>
      <c r="G503" s="1"/>
      <c r="H503" s="1"/>
      <c r="I503" s="1"/>
      <c r="J503" s="1"/>
    </row>
    <row r="504" spans="2:10" ht="15.75" customHeight="1">
      <c r="B504" s="1"/>
      <c r="C504" s="21"/>
      <c r="E504" s="1"/>
      <c r="F504" s="1"/>
      <c r="G504" s="1"/>
      <c r="H504" s="1"/>
      <c r="I504" s="1"/>
      <c r="J504" s="1"/>
    </row>
    <row r="505" spans="2:10" ht="15.75" customHeight="1">
      <c r="B505" s="1"/>
      <c r="C505" s="21"/>
      <c r="E505" s="1"/>
      <c r="F505" s="1"/>
      <c r="G505" s="1"/>
      <c r="H505" s="1"/>
      <c r="I505" s="1"/>
      <c r="J505" s="1"/>
    </row>
    <row r="506" spans="2:10" ht="15.75" customHeight="1">
      <c r="B506" s="1"/>
      <c r="C506" s="21"/>
      <c r="E506" s="1"/>
      <c r="F506" s="1"/>
      <c r="G506" s="1"/>
      <c r="H506" s="1"/>
      <c r="I506" s="1"/>
      <c r="J506" s="1"/>
    </row>
    <row r="507" spans="2:10" ht="15.75" customHeight="1">
      <c r="B507" s="1"/>
      <c r="C507" s="21"/>
      <c r="E507" s="1"/>
      <c r="F507" s="1"/>
      <c r="G507" s="1"/>
      <c r="H507" s="1"/>
      <c r="I507" s="1"/>
      <c r="J507" s="1"/>
    </row>
    <row r="508" spans="2:10" ht="15.75" customHeight="1">
      <c r="B508" s="1"/>
      <c r="C508" s="21"/>
      <c r="E508" s="1"/>
      <c r="F508" s="1"/>
      <c r="G508" s="1"/>
      <c r="H508" s="1"/>
      <c r="I508" s="1"/>
      <c r="J508" s="1"/>
    </row>
    <row r="509" spans="2:10" ht="15.75" customHeight="1">
      <c r="B509" s="1"/>
      <c r="C509" s="21"/>
      <c r="E509" s="1"/>
      <c r="F509" s="1"/>
      <c r="G509" s="1"/>
      <c r="H509" s="1"/>
      <c r="I509" s="1"/>
      <c r="J509" s="1"/>
    </row>
    <row r="510" spans="2:10" ht="15.75" customHeight="1">
      <c r="B510" s="1"/>
      <c r="C510" s="21"/>
      <c r="E510" s="1"/>
      <c r="F510" s="1"/>
      <c r="G510" s="1"/>
      <c r="H510" s="1"/>
      <c r="I510" s="1"/>
      <c r="J510" s="1"/>
    </row>
    <row r="511" spans="2:10" ht="15.75" customHeight="1">
      <c r="B511" s="1"/>
      <c r="C511" s="21"/>
      <c r="E511" s="1"/>
      <c r="F511" s="1"/>
      <c r="G511" s="1"/>
      <c r="H511" s="1"/>
      <c r="I511" s="1"/>
      <c r="J511" s="1"/>
    </row>
    <row r="512" spans="2:10" ht="15.75" customHeight="1">
      <c r="B512" s="1"/>
      <c r="C512" s="21"/>
      <c r="E512" s="1"/>
      <c r="F512" s="1"/>
      <c r="G512" s="1"/>
      <c r="H512" s="1"/>
      <c r="I512" s="1"/>
      <c r="J512" s="1"/>
    </row>
    <row r="513" spans="2:10" ht="15.75" customHeight="1">
      <c r="B513" s="1"/>
      <c r="C513" s="21"/>
      <c r="E513" s="1"/>
      <c r="F513" s="1"/>
      <c r="G513" s="1"/>
      <c r="H513" s="1"/>
      <c r="I513" s="1"/>
      <c r="J513" s="1"/>
    </row>
    <row r="514" spans="2:10" ht="15.75" customHeight="1">
      <c r="B514" s="1"/>
      <c r="C514" s="21"/>
      <c r="E514" s="1"/>
      <c r="F514" s="1"/>
      <c r="G514" s="1"/>
      <c r="H514" s="1"/>
      <c r="I514" s="1"/>
      <c r="J514" s="1"/>
    </row>
    <row r="515" spans="2:10" ht="15.75" customHeight="1">
      <c r="B515" s="1"/>
      <c r="C515" s="21"/>
      <c r="E515" s="1"/>
      <c r="F515" s="1"/>
      <c r="G515" s="1"/>
      <c r="H515" s="1"/>
      <c r="I515" s="1"/>
      <c r="J515" s="1"/>
    </row>
    <row r="516" spans="2:10" ht="15.75" customHeight="1">
      <c r="B516" s="1"/>
      <c r="C516" s="21"/>
      <c r="E516" s="1"/>
      <c r="F516" s="1"/>
      <c r="G516" s="1"/>
      <c r="H516" s="1"/>
      <c r="I516" s="1"/>
      <c r="J516" s="1"/>
    </row>
    <row r="517" spans="2:10" ht="15.75" customHeight="1">
      <c r="B517" s="1"/>
      <c r="C517" s="21"/>
      <c r="E517" s="1"/>
      <c r="F517" s="1"/>
      <c r="G517" s="1"/>
      <c r="H517" s="1"/>
      <c r="I517" s="1"/>
      <c r="J517" s="1"/>
    </row>
    <row r="518" spans="2:10" ht="15.75" customHeight="1">
      <c r="B518" s="1"/>
      <c r="C518" s="21"/>
      <c r="E518" s="1"/>
      <c r="F518" s="1"/>
      <c r="G518" s="1"/>
      <c r="H518" s="1"/>
      <c r="I518" s="1"/>
      <c r="J518" s="1"/>
    </row>
    <row r="519" spans="2:10" ht="15.75" customHeight="1">
      <c r="B519" s="1"/>
      <c r="C519" s="21"/>
      <c r="E519" s="1"/>
      <c r="F519" s="1"/>
      <c r="G519" s="1"/>
      <c r="H519" s="1"/>
      <c r="I519" s="1"/>
      <c r="J519" s="1"/>
    </row>
    <row r="520" spans="2:10" ht="15.75" customHeight="1">
      <c r="B520" s="1"/>
      <c r="C520" s="21"/>
      <c r="E520" s="1"/>
      <c r="F520" s="1"/>
      <c r="G520" s="1"/>
      <c r="H520" s="1"/>
      <c r="I520" s="1"/>
      <c r="J520" s="1"/>
    </row>
    <row r="521" spans="2:10" ht="15.75" customHeight="1">
      <c r="B521" s="1"/>
      <c r="C521" s="21"/>
      <c r="E521" s="1"/>
      <c r="F521" s="1"/>
      <c r="G521" s="1"/>
      <c r="H521" s="1"/>
      <c r="I521" s="1"/>
      <c r="J521" s="1"/>
    </row>
    <row r="522" spans="2:10" ht="15.75" customHeight="1">
      <c r="B522" s="1"/>
      <c r="C522" s="21"/>
      <c r="E522" s="1"/>
      <c r="F522" s="1"/>
      <c r="G522" s="1"/>
      <c r="H522" s="1"/>
      <c r="I522" s="1"/>
      <c r="J522" s="1"/>
    </row>
    <row r="523" spans="2:10" ht="15.75" customHeight="1">
      <c r="B523" s="1"/>
      <c r="C523" s="21"/>
      <c r="E523" s="1"/>
      <c r="F523" s="1"/>
      <c r="G523" s="1"/>
      <c r="H523" s="1"/>
      <c r="I523" s="1"/>
      <c r="J523" s="1"/>
    </row>
    <row r="524" spans="2:10" ht="15.75" customHeight="1">
      <c r="B524" s="1"/>
      <c r="C524" s="21"/>
      <c r="E524" s="1"/>
      <c r="F524" s="1"/>
      <c r="G524" s="1"/>
      <c r="H524" s="1"/>
      <c r="I524" s="1"/>
      <c r="J524" s="1"/>
    </row>
    <row r="525" spans="2:10" ht="15.75" customHeight="1">
      <c r="B525" s="1"/>
      <c r="C525" s="21"/>
      <c r="E525" s="1"/>
      <c r="F525" s="1"/>
      <c r="G525" s="1"/>
      <c r="H525" s="1"/>
      <c r="I525" s="1"/>
      <c r="J525" s="1"/>
    </row>
    <row r="526" spans="2:10" ht="15.75" customHeight="1">
      <c r="B526" s="1"/>
      <c r="C526" s="21"/>
      <c r="E526" s="1"/>
      <c r="F526" s="1"/>
      <c r="G526" s="1"/>
      <c r="H526" s="1"/>
      <c r="I526" s="1"/>
      <c r="J526" s="1"/>
    </row>
    <row r="527" spans="2:10" ht="15.75" customHeight="1">
      <c r="B527" s="1"/>
      <c r="C527" s="21"/>
      <c r="E527" s="1"/>
      <c r="F527" s="1"/>
      <c r="G527" s="1"/>
      <c r="H527" s="1"/>
      <c r="I527" s="1"/>
      <c r="J527" s="1"/>
    </row>
    <row r="528" spans="2:10" ht="15.75" customHeight="1">
      <c r="B528" s="1"/>
      <c r="C528" s="21"/>
      <c r="E528" s="1"/>
      <c r="F528" s="1"/>
      <c r="G528" s="1"/>
      <c r="H528" s="1"/>
      <c r="I528" s="1"/>
      <c r="J528" s="1"/>
    </row>
    <row r="529" spans="2:10" ht="15.75" customHeight="1">
      <c r="B529" s="1"/>
      <c r="C529" s="21"/>
      <c r="E529" s="1"/>
      <c r="F529" s="1"/>
      <c r="G529" s="1"/>
      <c r="H529" s="1"/>
      <c r="I529" s="1"/>
      <c r="J529" s="1"/>
    </row>
    <row r="530" spans="2:10" ht="15.75" customHeight="1">
      <c r="B530" s="1"/>
      <c r="C530" s="21"/>
      <c r="E530" s="1"/>
      <c r="F530" s="1"/>
      <c r="G530" s="1"/>
      <c r="H530" s="1"/>
      <c r="I530" s="1"/>
      <c r="J530" s="1"/>
    </row>
    <row r="531" spans="2:10" ht="15.75" customHeight="1">
      <c r="B531" s="1"/>
      <c r="C531" s="21"/>
      <c r="E531" s="1"/>
      <c r="F531" s="1"/>
      <c r="G531" s="1"/>
      <c r="H531" s="1"/>
      <c r="I531" s="1"/>
      <c r="J531" s="1"/>
    </row>
    <row r="532" spans="2:10" ht="15.75" customHeight="1">
      <c r="B532" s="1"/>
      <c r="C532" s="21"/>
      <c r="E532" s="1"/>
      <c r="F532" s="1"/>
      <c r="G532" s="1"/>
      <c r="H532" s="1"/>
      <c r="I532" s="1"/>
      <c r="J532" s="1"/>
    </row>
    <row r="533" spans="2:10" ht="15.75" customHeight="1">
      <c r="B533" s="1"/>
      <c r="C533" s="21"/>
      <c r="E533" s="1"/>
      <c r="F533" s="1"/>
      <c r="G533" s="1"/>
      <c r="H533" s="1"/>
      <c r="I533" s="1"/>
      <c r="J533" s="1"/>
    </row>
    <row r="534" spans="2:10" ht="15.75" customHeight="1">
      <c r="B534" s="1"/>
      <c r="C534" s="21"/>
      <c r="E534" s="1"/>
      <c r="F534" s="1"/>
      <c r="G534" s="1"/>
      <c r="H534" s="1"/>
      <c r="I534" s="1"/>
      <c r="J534" s="1"/>
    </row>
    <row r="535" spans="2:10" ht="15.75" customHeight="1">
      <c r="B535" s="1"/>
      <c r="C535" s="21"/>
      <c r="E535" s="1"/>
      <c r="F535" s="1"/>
      <c r="G535" s="1"/>
      <c r="H535" s="1"/>
      <c r="I535" s="1"/>
      <c r="J535" s="1"/>
    </row>
    <row r="536" spans="2:10" ht="15.75" customHeight="1">
      <c r="B536" s="1"/>
      <c r="C536" s="21"/>
      <c r="E536" s="1"/>
      <c r="F536" s="1"/>
      <c r="G536" s="1"/>
      <c r="H536" s="1"/>
      <c r="I536" s="1"/>
      <c r="J536" s="1"/>
    </row>
    <row r="537" spans="2:10" ht="15.75" customHeight="1">
      <c r="B537" s="1"/>
      <c r="C537" s="21"/>
      <c r="E537" s="1"/>
      <c r="F537" s="1"/>
      <c r="G537" s="1"/>
      <c r="H537" s="1"/>
      <c r="I537" s="1"/>
      <c r="J537" s="1"/>
    </row>
    <row r="538" spans="2:10" ht="15.75" customHeight="1">
      <c r="B538" s="1"/>
      <c r="C538" s="21"/>
      <c r="E538" s="1"/>
      <c r="F538" s="1"/>
      <c r="G538" s="1"/>
      <c r="H538" s="1"/>
      <c r="I538" s="1"/>
      <c r="J538" s="1"/>
    </row>
    <row r="539" spans="2:10" ht="15.75" customHeight="1">
      <c r="B539" s="1"/>
      <c r="C539" s="21"/>
      <c r="E539" s="1"/>
      <c r="F539" s="1"/>
      <c r="G539" s="1"/>
      <c r="H539" s="1"/>
      <c r="I539" s="1"/>
      <c r="J539" s="1"/>
    </row>
    <row r="540" spans="2:10" ht="15.75" customHeight="1">
      <c r="B540" s="1"/>
      <c r="C540" s="21"/>
      <c r="E540" s="1"/>
      <c r="F540" s="1"/>
      <c r="G540" s="1"/>
      <c r="H540" s="1"/>
      <c r="I540" s="1"/>
      <c r="J540" s="1"/>
    </row>
    <row r="541" spans="2:10" ht="15.75" customHeight="1">
      <c r="B541" s="1"/>
      <c r="C541" s="21"/>
      <c r="E541" s="1"/>
      <c r="F541" s="1"/>
      <c r="G541" s="1"/>
      <c r="H541" s="1"/>
      <c r="I541" s="1"/>
      <c r="J541" s="1"/>
    </row>
    <row r="542" spans="2:10" ht="15.75" customHeight="1">
      <c r="B542" s="1"/>
      <c r="C542" s="21"/>
      <c r="E542" s="1"/>
      <c r="F542" s="1"/>
      <c r="G542" s="1"/>
      <c r="H542" s="1"/>
      <c r="I542" s="1"/>
      <c r="J542" s="1"/>
    </row>
    <row r="543" spans="2:10" ht="15.75" customHeight="1">
      <c r="B543" s="1"/>
      <c r="C543" s="21"/>
      <c r="E543" s="1"/>
      <c r="F543" s="1"/>
      <c r="G543" s="1"/>
      <c r="H543" s="1"/>
      <c r="I543" s="1"/>
      <c r="J543" s="1"/>
    </row>
    <row r="544" spans="2:10" ht="15.75" customHeight="1">
      <c r="B544" s="1"/>
      <c r="C544" s="21"/>
      <c r="E544" s="1"/>
      <c r="F544" s="1"/>
      <c r="G544" s="1"/>
      <c r="H544" s="1"/>
      <c r="I544" s="1"/>
      <c r="J544" s="1"/>
    </row>
    <row r="545" spans="2:10" ht="15.75" customHeight="1">
      <c r="B545" s="1"/>
      <c r="C545" s="21"/>
      <c r="E545" s="1"/>
      <c r="F545" s="1"/>
      <c r="G545" s="1"/>
      <c r="H545" s="1"/>
      <c r="I545" s="1"/>
      <c r="J545" s="1"/>
    </row>
    <row r="546" spans="2:10" ht="15.75" customHeight="1">
      <c r="B546" s="1"/>
      <c r="C546" s="21"/>
      <c r="E546" s="1"/>
      <c r="F546" s="1"/>
      <c r="G546" s="1"/>
      <c r="H546" s="1"/>
      <c r="I546" s="1"/>
      <c r="J546" s="1"/>
    </row>
    <row r="547" spans="2:10" ht="15.75" customHeight="1">
      <c r="B547" s="1"/>
      <c r="C547" s="21"/>
      <c r="E547" s="1"/>
      <c r="F547" s="1"/>
      <c r="G547" s="1"/>
      <c r="H547" s="1"/>
      <c r="I547" s="1"/>
      <c r="J547" s="1"/>
    </row>
    <row r="548" spans="2:10" ht="15.75" customHeight="1">
      <c r="B548" s="1"/>
      <c r="C548" s="21"/>
      <c r="E548" s="1"/>
      <c r="F548" s="1"/>
      <c r="G548" s="1"/>
      <c r="H548" s="1"/>
      <c r="I548" s="1"/>
      <c r="J548" s="1"/>
    </row>
    <row r="549" spans="2:10" ht="15.75" customHeight="1">
      <c r="B549" s="1"/>
      <c r="C549" s="21"/>
      <c r="E549" s="1"/>
      <c r="F549" s="1"/>
      <c r="G549" s="1"/>
      <c r="H549" s="1"/>
      <c r="I549" s="1"/>
      <c r="J549" s="1"/>
    </row>
    <row r="550" spans="2:10" ht="15.75" customHeight="1">
      <c r="B550" s="1"/>
      <c r="C550" s="21"/>
      <c r="E550" s="1"/>
      <c r="F550" s="1"/>
      <c r="G550" s="1"/>
      <c r="H550" s="1"/>
      <c r="I550" s="1"/>
      <c r="J550" s="1"/>
    </row>
    <row r="551" spans="2:10" ht="15.75" customHeight="1">
      <c r="B551" s="1"/>
      <c r="C551" s="21"/>
      <c r="E551" s="1"/>
      <c r="F551" s="1"/>
      <c r="G551" s="1"/>
      <c r="H551" s="1"/>
      <c r="I551" s="1"/>
      <c r="J551" s="1"/>
    </row>
    <row r="552" spans="2:10" ht="15.75" customHeight="1">
      <c r="B552" s="1"/>
      <c r="C552" s="21"/>
      <c r="E552" s="1"/>
      <c r="F552" s="1"/>
      <c r="G552" s="1"/>
      <c r="H552" s="1"/>
      <c r="I552" s="1"/>
      <c r="J552" s="1"/>
    </row>
    <row r="553" spans="2:10" ht="15.75" customHeight="1">
      <c r="B553" s="1"/>
      <c r="C553" s="21"/>
      <c r="E553" s="1"/>
      <c r="F553" s="1"/>
      <c r="G553" s="1"/>
      <c r="H553" s="1"/>
      <c r="I553" s="1"/>
      <c r="J553" s="1"/>
    </row>
    <row r="554" spans="2:10" ht="15.75" customHeight="1">
      <c r="B554" s="1"/>
      <c r="C554" s="21"/>
      <c r="E554" s="1"/>
      <c r="F554" s="1"/>
      <c r="G554" s="1"/>
      <c r="H554" s="1"/>
      <c r="I554" s="1"/>
      <c r="J554" s="1"/>
    </row>
    <row r="555" spans="2:10" ht="15.75" customHeight="1">
      <c r="B555" s="1"/>
      <c r="C555" s="21"/>
      <c r="E555" s="1"/>
      <c r="F555" s="1"/>
      <c r="G555" s="1"/>
      <c r="H555" s="1"/>
      <c r="I555" s="1"/>
      <c r="J555" s="1"/>
    </row>
    <row r="556" spans="2:10" ht="15.75" customHeight="1">
      <c r="B556" s="1"/>
      <c r="C556" s="21"/>
      <c r="E556" s="1"/>
      <c r="F556" s="1"/>
      <c r="G556" s="1"/>
      <c r="H556" s="1"/>
      <c r="I556" s="1"/>
      <c r="J556" s="1"/>
    </row>
    <row r="557" spans="2:10" ht="15.75" customHeight="1">
      <c r="B557" s="1"/>
      <c r="C557" s="21"/>
      <c r="E557" s="1"/>
      <c r="F557" s="1"/>
      <c r="G557" s="1"/>
      <c r="H557" s="1"/>
      <c r="I557" s="1"/>
      <c r="J557" s="1"/>
    </row>
    <row r="558" spans="2:10" ht="15.75" customHeight="1">
      <c r="B558" s="1"/>
      <c r="C558" s="21"/>
      <c r="E558" s="1"/>
      <c r="F558" s="1"/>
      <c r="G558" s="1"/>
      <c r="H558" s="1"/>
      <c r="I558" s="1"/>
      <c r="J558" s="1"/>
    </row>
    <row r="559" spans="2:10" ht="15.75" customHeight="1">
      <c r="B559" s="1"/>
      <c r="C559" s="21"/>
      <c r="E559" s="1"/>
      <c r="F559" s="1"/>
      <c r="G559" s="1"/>
      <c r="H559" s="1"/>
      <c r="I559" s="1"/>
      <c r="J559" s="1"/>
    </row>
    <row r="560" spans="2:10" ht="15.75" customHeight="1">
      <c r="B560" s="1"/>
      <c r="C560" s="21"/>
      <c r="E560" s="1"/>
      <c r="F560" s="1"/>
      <c r="G560" s="1"/>
      <c r="H560" s="1"/>
      <c r="I560" s="1"/>
      <c r="J560" s="1"/>
    </row>
    <row r="561" spans="2:10" ht="15.75" customHeight="1">
      <c r="B561" s="1"/>
      <c r="C561" s="21"/>
      <c r="E561" s="1"/>
      <c r="F561" s="1"/>
      <c r="G561" s="1"/>
      <c r="H561" s="1"/>
      <c r="I561" s="1"/>
      <c r="J561" s="1"/>
    </row>
    <row r="562" spans="2:10" ht="15.75" customHeight="1">
      <c r="B562" s="1"/>
      <c r="C562" s="21"/>
      <c r="E562" s="1"/>
      <c r="F562" s="1"/>
      <c r="G562" s="1"/>
      <c r="H562" s="1"/>
      <c r="I562" s="1"/>
      <c r="J562" s="1"/>
    </row>
    <row r="563" spans="2:10" ht="15.75" customHeight="1">
      <c r="B563" s="1"/>
      <c r="C563" s="21"/>
      <c r="E563" s="1"/>
      <c r="F563" s="1"/>
      <c r="G563" s="1"/>
      <c r="H563" s="1"/>
      <c r="I563" s="1"/>
      <c r="J563" s="1"/>
    </row>
    <row r="564" spans="2:10" ht="15.75" customHeight="1">
      <c r="B564" s="1"/>
      <c r="C564" s="21"/>
      <c r="E564" s="1"/>
      <c r="F564" s="1"/>
      <c r="G564" s="1"/>
      <c r="H564" s="1"/>
      <c r="I564" s="1"/>
      <c r="J564" s="1"/>
    </row>
    <row r="565" spans="2:10" ht="15.75" customHeight="1">
      <c r="B565" s="1"/>
      <c r="C565" s="21"/>
      <c r="E565" s="1"/>
      <c r="F565" s="1"/>
      <c r="G565" s="1"/>
      <c r="H565" s="1"/>
      <c r="I565" s="1"/>
      <c r="J565" s="1"/>
    </row>
    <row r="566" spans="2:10" ht="15.75" customHeight="1">
      <c r="B566" s="1"/>
      <c r="C566" s="21"/>
      <c r="E566" s="1"/>
      <c r="F566" s="1"/>
      <c r="G566" s="1"/>
      <c r="H566" s="1"/>
      <c r="I566" s="1"/>
      <c r="J566" s="1"/>
    </row>
    <row r="567" spans="2:10" ht="15.75" customHeight="1">
      <c r="B567" s="1"/>
      <c r="C567" s="21"/>
      <c r="E567" s="1"/>
      <c r="F567" s="1"/>
      <c r="G567" s="1"/>
      <c r="H567" s="1"/>
      <c r="I567" s="1"/>
      <c r="J567" s="1"/>
    </row>
    <row r="568" spans="2:10" ht="15.75" customHeight="1">
      <c r="B568" s="1"/>
      <c r="C568" s="21"/>
      <c r="E568" s="1"/>
      <c r="F568" s="1"/>
      <c r="G568" s="1"/>
      <c r="H568" s="1"/>
      <c r="I568" s="1"/>
      <c r="J568" s="1"/>
    </row>
    <row r="569" spans="2:10" ht="15.75" customHeight="1">
      <c r="B569" s="1"/>
      <c r="C569" s="21"/>
      <c r="E569" s="1"/>
      <c r="F569" s="1"/>
      <c r="G569" s="1"/>
      <c r="H569" s="1"/>
      <c r="I569" s="1"/>
      <c r="J569" s="1"/>
    </row>
    <row r="570" spans="2:10" ht="15.75" customHeight="1">
      <c r="B570" s="1"/>
      <c r="C570" s="21"/>
      <c r="E570" s="1"/>
      <c r="F570" s="1"/>
      <c r="G570" s="1"/>
      <c r="H570" s="1"/>
      <c r="I570" s="1"/>
      <c r="J570" s="1"/>
    </row>
    <row r="571" spans="2:10" ht="15.75" customHeight="1">
      <c r="B571" s="1"/>
      <c r="C571" s="21"/>
      <c r="E571" s="1"/>
      <c r="F571" s="1"/>
      <c r="G571" s="1"/>
      <c r="H571" s="1"/>
      <c r="I571" s="1"/>
      <c r="J571" s="1"/>
    </row>
    <row r="572" spans="2:10" ht="15.75" customHeight="1">
      <c r="B572" s="1"/>
      <c r="C572" s="21"/>
      <c r="E572" s="1"/>
      <c r="F572" s="1"/>
      <c r="G572" s="1"/>
      <c r="H572" s="1"/>
      <c r="I572" s="1"/>
      <c r="J572" s="1"/>
    </row>
    <row r="573" spans="2:10" ht="15.75" customHeight="1">
      <c r="B573" s="1"/>
      <c r="C573" s="21"/>
      <c r="E573" s="1"/>
      <c r="F573" s="1"/>
      <c r="G573" s="1"/>
      <c r="H573" s="1"/>
      <c r="I573" s="1"/>
      <c r="J573" s="1"/>
    </row>
    <row r="574" spans="2:10" ht="15.75" customHeight="1">
      <c r="B574" s="1"/>
      <c r="C574" s="21"/>
      <c r="E574" s="1"/>
      <c r="F574" s="1"/>
      <c r="G574" s="1"/>
      <c r="H574" s="1"/>
      <c r="I574" s="1"/>
      <c r="J574" s="1"/>
    </row>
    <row r="575" spans="2:10" ht="15.75" customHeight="1">
      <c r="B575" s="1"/>
      <c r="C575" s="21"/>
      <c r="E575" s="1"/>
      <c r="F575" s="1"/>
      <c r="G575" s="1"/>
      <c r="H575" s="1"/>
      <c r="I575" s="1"/>
      <c r="J575" s="1"/>
    </row>
    <row r="576" spans="2:10" ht="15.75" customHeight="1">
      <c r="B576" s="1"/>
      <c r="C576" s="21"/>
      <c r="E576" s="1"/>
      <c r="F576" s="1"/>
      <c r="G576" s="1"/>
      <c r="H576" s="1"/>
      <c r="I576" s="1"/>
      <c r="J576" s="1"/>
    </row>
    <row r="577" spans="2:10" ht="15.75" customHeight="1">
      <c r="B577" s="1"/>
      <c r="C577" s="21"/>
      <c r="E577" s="1"/>
      <c r="F577" s="1"/>
      <c r="G577" s="1"/>
      <c r="H577" s="1"/>
      <c r="I577" s="1"/>
      <c r="J577" s="1"/>
    </row>
    <row r="578" spans="2:10" ht="15.75" customHeight="1">
      <c r="B578" s="1"/>
      <c r="C578" s="21"/>
      <c r="E578" s="1"/>
      <c r="F578" s="1"/>
      <c r="G578" s="1"/>
      <c r="H578" s="1"/>
      <c r="I578" s="1"/>
      <c r="J578" s="1"/>
    </row>
    <row r="579" spans="2:10" ht="15.75" customHeight="1">
      <c r="B579" s="1"/>
      <c r="C579" s="21"/>
      <c r="E579" s="1"/>
      <c r="F579" s="1"/>
      <c r="G579" s="1"/>
      <c r="H579" s="1"/>
      <c r="I579" s="1"/>
      <c r="J579" s="1"/>
    </row>
    <row r="580" spans="2:10" ht="15.75" customHeight="1">
      <c r="B580" s="1"/>
      <c r="C580" s="21"/>
      <c r="E580" s="1"/>
      <c r="F580" s="1"/>
      <c r="G580" s="1"/>
      <c r="H580" s="1"/>
      <c r="I580" s="1"/>
      <c r="J580" s="1"/>
    </row>
    <row r="581" spans="2:10" ht="15.75" customHeight="1">
      <c r="B581" s="1"/>
      <c r="C581" s="21"/>
      <c r="E581" s="1"/>
      <c r="F581" s="1"/>
      <c r="G581" s="1"/>
      <c r="H581" s="1"/>
      <c r="I581" s="1"/>
      <c r="J581" s="1"/>
    </row>
    <row r="582" spans="2:10" ht="15.75" customHeight="1">
      <c r="B582" s="1"/>
      <c r="C582" s="21"/>
      <c r="E582" s="1"/>
      <c r="F582" s="1"/>
      <c r="G582" s="1"/>
      <c r="H582" s="1"/>
      <c r="I582" s="1"/>
      <c r="J582" s="1"/>
    </row>
    <row r="583" spans="2:10" ht="15.75" customHeight="1">
      <c r="B583" s="1"/>
      <c r="C583" s="21"/>
      <c r="E583" s="1"/>
      <c r="F583" s="1"/>
      <c r="G583" s="1"/>
      <c r="H583" s="1"/>
      <c r="I583" s="1"/>
      <c r="J583" s="1"/>
    </row>
    <row r="584" spans="2:10" ht="15.75" customHeight="1">
      <c r="B584" s="1"/>
      <c r="C584" s="21"/>
      <c r="E584" s="1"/>
      <c r="F584" s="1"/>
      <c r="G584" s="1"/>
      <c r="H584" s="1"/>
      <c r="I584" s="1"/>
      <c r="J584" s="1"/>
    </row>
    <row r="585" spans="2:10" ht="15.75" customHeight="1">
      <c r="B585" s="1"/>
      <c r="C585" s="21"/>
      <c r="E585" s="1"/>
      <c r="F585" s="1"/>
      <c r="G585" s="1"/>
      <c r="H585" s="1"/>
      <c r="I585" s="1"/>
      <c r="J585" s="1"/>
    </row>
    <row r="586" spans="2:10" ht="15.75" customHeight="1">
      <c r="B586" s="1"/>
      <c r="C586" s="21"/>
      <c r="E586" s="1"/>
      <c r="F586" s="1"/>
      <c r="G586" s="1"/>
      <c r="H586" s="1"/>
      <c r="I586" s="1"/>
      <c r="J586" s="1"/>
    </row>
    <row r="587" spans="2:10" ht="15.75" customHeight="1">
      <c r="B587" s="1"/>
      <c r="C587" s="21"/>
      <c r="E587" s="1"/>
      <c r="F587" s="1"/>
      <c r="G587" s="1"/>
      <c r="H587" s="1"/>
      <c r="I587" s="1"/>
      <c r="J587" s="1"/>
    </row>
    <row r="588" spans="2:10" ht="15.75" customHeight="1">
      <c r="B588" s="1"/>
      <c r="C588" s="21"/>
      <c r="E588" s="1"/>
      <c r="F588" s="1"/>
      <c r="G588" s="1"/>
      <c r="H588" s="1"/>
      <c r="I588" s="1"/>
      <c r="J588" s="1"/>
    </row>
    <row r="589" spans="2:10" ht="15.75" customHeight="1">
      <c r="B589" s="1"/>
      <c r="C589" s="21"/>
      <c r="E589" s="1"/>
      <c r="F589" s="1"/>
      <c r="G589" s="1"/>
      <c r="H589" s="1"/>
      <c r="I589" s="1"/>
      <c r="J589" s="1"/>
    </row>
    <row r="590" spans="2:10" ht="15.75" customHeight="1">
      <c r="B590" s="1"/>
      <c r="C590" s="21"/>
      <c r="E590" s="1"/>
      <c r="F590" s="1"/>
      <c r="G590" s="1"/>
      <c r="H590" s="1"/>
      <c r="I590" s="1"/>
      <c r="J590" s="1"/>
    </row>
    <row r="591" spans="2:10" ht="15.75" customHeight="1">
      <c r="B591" s="1"/>
      <c r="C591" s="21"/>
      <c r="E591" s="1"/>
      <c r="F591" s="1"/>
      <c r="G591" s="1"/>
      <c r="H591" s="1"/>
      <c r="I591" s="1"/>
      <c r="J591" s="1"/>
    </row>
    <row r="592" spans="2:10" ht="15.75" customHeight="1">
      <c r="B592" s="1"/>
      <c r="C592" s="21"/>
      <c r="E592" s="1"/>
      <c r="F592" s="1"/>
      <c r="G592" s="1"/>
      <c r="H592" s="1"/>
      <c r="I592" s="1"/>
      <c r="J592" s="1"/>
    </row>
    <row r="593" spans="2:10" ht="15.75" customHeight="1">
      <c r="B593" s="1"/>
      <c r="C593" s="21"/>
      <c r="E593" s="1"/>
      <c r="F593" s="1"/>
      <c r="G593" s="1"/>
      <c r="H593" s="1"/>
      <c r="I593" s="1"/>
      <c r="J593" s="1"/>
    </row>
    <row r="594" spans="2:10" ht="15.75" customHeight="1">
      <c r="B594" s="1"/>
      <c r="C594" s="21"/>
      <c r="E594" s="1"/>
      <c r="F594" s="1"/>
      <c r="G594" s="1"/>
      <c r="H594" s="1"/>
      <c r="I594" s="1"/>
      <c r="J594" s="1"/>
    </row>
    <row r="595" spans="2:10" ht="15.75" customHeight="1">
      <c r="B595" s="1"/>
      <c r="C595" s="21"/>
      <c r="E595" s="1"/>
      <c r="F595" s="1"/>
      <c r="G595" s="1"/>
      <c r="H595" s="1"/>
      <c r="I595" s="1"/>
      <c r="J595" s="1"/>
    </row>
    <row r="596" spans="2:10" ht="15.75" customHeight="1">
      <c r="B596" s="1"/>
      <c r="C596" s="21"/>
      <c r="E596" s="1"/>
      <c r="F596" s="1"/>
      <c r="G596" s="1"/>
      <c r="H596" s="1"/>
      <c r="I596" s="1"/>
      <c r="J596" s="1"/>
    </row>
    <row r="597" spans="2:10" ht="15.75" customHeight="1">
      <c r="B597" s="1"/>
      <c r="C597" s="21"/>
      <c r="E597" s="1"/>
      <c r="F597" s="1"/>
      <c r="G597" s="1"/>
      <c r="H597" s="1"/>
      <c r="I597" s="1"/>
      <c r="J597" s="1"/>
    </row>
    <row r="598" spans="2:10" ht="15.75" customHeight="1">
      <c r="B598" s="1"/>
      <c r="C598" s="21"/>
      <c r="E598" s="1"/>
      <c r="F598" s="1"/>
      <c r="G598" s="1"/>
      <c r="H598" s="1"/>
      <c r="I598" s="1"/>
      <c r="J598" s="1"/>
    </row>
    <row r="599" spans="2:10" ht="15.75" customHeight="1">
      <c r="B599" s="1"/>
      <c r="C599" s="21"/>
      <c r="E599" s="1"/>
      <c r="F599" s="1"/>
      <c r="G599" s="1"/>
      <c r="H599" s="1"/>
      <c r="I599" s="1"/>
      <c r="J599" s="1"/>
    </row>
    <row r="600" spans="2:10" ht="15.75" customHeight="1">
      <c r="B600" s="1"/>
      <c r="C600" s="21"/>
      <c r="E600" s="1"/>
      <c r="F600" s="1"/>
      <c r="G600" s="1"/>
      <c r="H600" s="1"/>
      <c r="I600" s="1"/>
      <c r="J600" s="1"/>
    </row>
    <row r="601" spans="2:10" ht="15.75" customHeight="1">
      <c r="B601" s="1"/>
      <c r="C601" s="21"/>
      <c r="E601" s="1"/>
      <c r="F601" s="1"/>
      <c r="G601" s="1"/>
      <c r="H601" s="1"/>
      <c r="I601" s="1"/>
      <c r="J601" s="1"/>
    </row>
    <row r="602" spans="2:10" ht="15.75" customHeight="1">
      <c r="B602" s="1"/>
      <c r="C602" s="21"/>
      <c r="E602" s="1"/>
      <c r="F602" s="1"/>
      <c r="G602" s="1"/>
      <c r="H602" s="1"/>
      <c r="I602" s="1"/>
      <c r="J602" s="1"/>
    </row>
    <row r="603" spans="2:10" ht="15.75" customHeight="1">
      <c r="B603" s="1"/>
      <c r="C603" s="21"/>
      <c r="E603" s="1"/>
      <c r="F603" s="1"/>
      <c r="G603" s="1"/>
      <c r="H603" s="1"/>
      <c r="I603" s="1"/>
      <c r="J603" s="1"/>
    </row>
    <row r="604" spans="2:10" ht="15.75" customHeight="1">
      <c r="B604" s="1"/>
      <c r="C604" s="21"/>
      <c r="E604" s="1"/>
      <c r="F604" s="1"/>
      <c r="G604" s="1"/>
      <c r="H604" s="1"/>
      <c r="I604" s="1"/>
      <c r="J604" s="1"/>
    </row>
    <row r="605" spans="2:10" ht="15.75" customHeight="1">
      <c r="B605" s="1"/>
      <c r="C605" s="21"/>
      <c r="E605" s="1"/>
      <c r="F605" s="1"/>
      <c r="G605" s="1"/>
      <c r="H605" s="1"/>
      <c r="I605" s="1"/>
      <c r="J605" s="1"/>
    </row>
    <row r="606" spans="2:10" ht="15.75" customHeight="1">
      <c r="B606" s="1"/>
      <c r="C606" s="21"/>
      <c r="E606" s="1"/>
      <c r="F606" s="1"/>
      <c r="G606" s="1"/>
      <c r="H606" s="1"/>
      <c r="I606" s="1"/>
      <c r="J606" s="1"/>
    </row>
    <row r="607" spans="2:10" ht="15.75" customHeight="1">
      <c r="B607" s="1"/>
      <c r="C607" s="21"/>
      <c r="E607" s="1"/>
      <c r="F607" s="1"/>
      <c r="G607" s="1"/>
      <c r="H607" s="1"/>
      <c r="I607" s="1"/>
      <c r="J607" s="1"/>
    </row>
    <row r="608" spans="2:10" ht="15.75" customHeight="1">
      <c r="B608" s="1"/>
      <c r="C608" s="21"/>
      <c r="E608" s="1"/>
      <c r="F608" s="1"/>
      <c r="G608" s="1"/>
      <c r="H608" s="1"/>
      <c r="I608" s="1"/>
      <c r="J608" s="1"/>
    </row>
    <row r="609" spans="2:10" ht="15.75" customHeight="1">
      <c r="B609" s="1"/>
      <c r="C609" s="21"/>
      <c r="E609" s="1"/>
      <c r="F609" s="1"/>
      <c r="G609" s="1"/>
      <c r="H609" s="1"/>
      <c r="I609" s="1"/>
      <c r="J609" s="1"/>
    </row>
    <row r="610" spans="2:10" ht="15.75" customHeight="1">
      <c r="B610" s="1"/>
      <c r="C610" s="21"/>
      <c r="E610" s="1"/>
      <c r="F610" s="1"/>
      <c r="G610" s="1"/>
      <c r="H610" s="1"/>
      <c r="I610" s="1"/>
      <c r="J610" s="1"/>
    </row>
    <row r="611" spans="2:10" ht="15.75" customHeight="1">
      <c r="B611" s="1"/>
      <c r="C611" s="21"/>
      <c r="E611" s="1"/>
      <c r="F611" s="1"/>
      <c r="G611" s="1"/>
      <c r="H611" s="1"/>
      <c r="I611" s="1"/>
      <c r="J611" s="1"/>
    </row>
    <row r="612" spans="2:10" ht="15.75" customHeight="1">
      <c r="B612" s="1"/>
      <c r="C612" s="21"/>
      <c r="E612" s="1"/>
      <c r="F612" s="1"/>
      <c r="G612" s="1"/>
      <c r="H612" s="1"/>
      <c r="I612" s="1"/>
      <c r="J612" s="1"/>
    </row>
    <row r="613" spans="2:10" ht="15.75" customHeight="1">
      <c r="B613" s="1"/>
      <c r="C613" s="21"/>
      <c r="E613" s="1"/>
      <c r="F613" s="1"/>
      <c r="G613" s="1"/>
      <c r="H613" s="1"/>
      <c r="I613" s="1"/>
      <c r="J613" s="1"/>
    </row>
    <row r="614" spans="2:10" ht="15.75" customHeight="1">
      <c r="B614" s="1"/>
      <c r="C614" s="21"/>
      <c r="E614" s="1"/>
      <c r="F614" s="1"/>
      <c r="G614" s="1"/>
      <c r="H614" s="1"/>
      <c r="I614" s="1"/>
      <c r="J614" s="1"/>
    </row>
    <row r="615" spans="2:10" ht="15.75" customHeight="1">
      <c r="B615" s="1"/>
      <c r="C615" s="21"/>
      <c r="E615" s="1"/>
      <c r="F615" s="1"/>
      <c r="G615" s="1"/>
      <c r="H615" s="1"/>
      <c r="I615" s="1"/>
      <c r="J615" s="1"/>
    </row>
    <row r="616" spans="2:10" ht="15.75" customHeight="1">
      <c r="B616" s="1"/>
      <c r="C616" s="21"/>
      <c r="E616" s="1"/>
      <c r="F616" s="1"/>
      <c r="G616" s="1"/>
      <c r="H616" s="1"/>
      <c r="I616" s="1"/>
      <c r="J616" s="1"/>
    </row>
    <row r="617" spans="2:10" ht="15.75" customHeight="1">
      <c r="B617" s="1"/>
      <c r="C617" s="21"/>
      <c r="E617" s="1"/>
      <c r="F617" s="1"/>
      <c r="G617" s="1"/>
      <c r="H617" s="1"/>
      <c r="I617" s="1"/>
      <c r="J617" s="1"/>
    </row>
    <row r="618" spans="2:10" ht="15.75" customHeight="1">
      <c r="B618" s="1"/>
      <c r="C618" s="21"/>
      <c r="E618" s="1"/>
      <c r="F618" s="1"/>
      <c r="G618" s="1"/>
      <c r="H618" s="1"/>
      <c r="I618" s="1"/>
      <c r="J618" s="1"/>
    </row>
    <row r="619" spans="2:10" ht="15.75" customHeight="1">
      <c r="B619" s="1"/>
      <c r="C619" s="21"/>
      <c r="E619" s="1"/>
      <c r="F619" s="1"/>
      <c r="G619" s="1"/>
      <c r="H619" s="1"/>
      <c r="I619" s="1"/>
      <c r="J619" s="1"/>
    </row>
    <row r="620" spans="2:10" ht="15.75" customHeight="1">
      <c r="B620" s="1"/>
      <c r="C620" s="21"/>
      <c r="E620" s="1"/>
      <c r="F620" s="1"/>
      <c r="G620" s="1"/>
      <c r="H620" s="1"/>
      <c r="I620" s="1"/>
      <c r="J620" s="1"/>
    </row>
    <row r="621" spans="2:10" ht="15.75" customHeight="1">
      <c r="B621" s="1"/>
      <c r="C621" s="21"/>
      <c r="E621" s="1"/>
      <c r="F621" s="1"/>
      <c r="G621" s="1"/>
      <c r="H621" s="1"/>
      <c r="I621" s="1"/>
      <c r="J621" s="1"/>
    </row>
    <row r="622" spans="2:10" ht="15.75" customHeight="1">
      <c r="B622" s="1"/>
      <c r="C622" s="21"/>
      <c r="E622" s="1"/>
      <c r="F622" s="1"/>
      <c r="G622" s="1"/>
      <c r="H622" s="1"/>
      <c r="I622" s="1"/>
      <c r="J622" s="1"/>
    </row>
    <row r="623" spans="2:10" ht="15.75" customHeight="1">
      <c r="B623" s="1"/>
      <c r="C623" s="21"/>
      <c r="E623" s="1"/>
      <c r="F623" s="1"/>
      <c r="G623" s="1"/>
      <c r="H623" s="1"/>
      <c r="I623" s="1"/>
      <c r="J623" s="1"/>
    </row>
    <row r="624" spans="2:10" ht="15.75" customHeight="1">
      <c r="B624" s="1"/>
      <c r="C624" s="21"/>
      <c r="E624" s="1"/>
      <c r="F624" s="1"/>
      <c r="G624" s="1"/>
      <c r="H624" s="1"/>
      <c r="I624" s="1"/>
      <c r="J624" s="1"/>
    </row>
    <row r="625" spans="2:10" ht="15.75" customHeight="1">
      <c r="B625" s="1"/>
      <c r="C625" s="21"/>
      <c r="E625" s="1"/>
      <c r="F625" s="1"/>
      <c r="G625" s="1"/>
      <c r="H625" s="1"/>
      <c r="I625" s="1"/>
      <c r="J625" s="1"/>
    </row>
    <row r="626" spans="2:10" ht="15.75" customHeight="1">
      <c r="B626" s="1"/>
      <c r="C626" s="21"/>
      <c r="E626" s="1"/>
      <c r="F626" s="1"/>
      <c r="G626" s="1"/>
      <c r="H626" s="1"/>
      <c r="I626" s="1"/>
      <c r="J626" s="1"/>
    </row>
    <row r="627" spans="2:10" ht="15.75" customHeight="1">
      <c r="B627" s="1"/>
      <c r="C627" s="21"/>
      <c r="E627" s="1"/>
      <c r="F627" s="1"/>
      <c r="G627" s="1"/>
      <c r="H627" s="1"/>
      <c r="I627" s="1"/>
      <c r="J627" s="1"/>
    </row>
    <row r="628" spans="2:10" ht="15.75" customHeight="1">
      <c r="B628" s="1"/>
      <c r="C628" s="21"/>
      <c r="E628" s="1"/>
      <c r="F628" s="1"/>
      <c r="G628" s="1"/>
      <c r="H628" s="1"/>
      <c r="I628" s="1"/>
      <c r="J628" s="1"/>
    </row>
    <row r="629" spans="2:10" ht="15.75" customHeight="1">
      <c r="B629" s="1"/>
      <c r="C629" s="21"/>
      <c r="E629" s="1"/>
      <c r="F629" s="1"/>
      <c r="G629" s="1"/>
      <c r="H629" s="1"/>
      <c r="I629" s="1"/>
      <c r="J629" s="1"/>
    </row>
    <row r="630" spans="2:10" ht="15.75" customHeight="1">
      <c r="B630" s="1"/>
      <c r="C630" s="21"/>
      <c r="E630" s="1"/>
      <c r="F630" s="1"/>
      <c r="G630" s="1"/>
      <c r="H630" s="1"/>
      <c r="I630" s="1"/>
      <c r="J630" s="1"/>
    </row>
    <row r="631" spans="2:10" ht="15.75" customHeight="1">
      <c r="B631" s="1"/>
      <c r="C631" s="21"/>
      <c r="E631" s="1"/>
      <c r="F631" s="1"/>
      <c r="G631" s="1"/>
      <c r="H631" s="1"/>
      <c r="I631" s="1"/>
      <c r="J631" s="1"/>
    </row>
    <row r="632" spans="2:10" ht="15.75" customHeight="1">
      <c r="B632" s="1"/>
      <c r="C632" s="21"/>
      <c r="E632" s="1"/>
      <c r="F632" s="1"/>
      <c r="G632" s="1"/>
      <c r="H632" s="1"/>
      <c r="I632" s="1"/>
      <c r="J632" s="1"/>
    </row>
    <row r="633" spans="2:10" ht="15.75" customHeight="1">
      <c r="B633" s="1"/>
      <c r="C633" s="21"/>
      <c r="E633" s="1"/>
      <c r="F633" s="1"/>
      <c r="G633" s="1"/>
      <c r="H633" s="1"/>
      <c r="I633" s="1"/>
      <c r="J633" s="1"/>
    </row>
    <row r="634" spans="2:10" ht="15.75" customHeight="1">
      <c r="B634" s="1"/>
      <c r="C634" s="21"/>
      <c r="E634" s="1"/>
      <c r="F634" s="1"/>
      <c r="G634" s="1"/>
      <c r="H634" s="1"/>
      <c r="I634" s="1"/>
      <c r="J634" s="1"/>
    </row>
    <row r="635" spans="2:10" ht="15.75" customHeight="1">
      <c r="B635" s="1"/>
      <c r="C635" s="21"/>
      <c r="E635" s="1"/>
      <c r="F635" s="1"/>
      <c r="G635" s="1"/>
      <c r="H635" s="1"/>
      <c r="I635" s="1"/>
      <c r="J635" s="1"/>
    </row>
    <row r="636" spans="2:10" ht="15.75" customHeight="1">
      <c r="B636" s="1"/>
      <c r="C636" s="21"/>
      <c r="E636" s="1"/>
      <c r="F636" s="1"/>
      <c r="G636" s="1"/>
      <c r="H636" s="1"/>
      <c r="I636" s="1"/>
      <c r="J636" s="1"/>
    </row>
    <row r="637" spans="2:10" ht="15.75" customHeight="1">
      <c r="B637" s="1"/>
      <c r="C637" s="21"/>
      <c r="E637" s="1"/>
      <c r="F637" s="1"/>
      <c r="G637" s="1"/>
      <c r="H637" s="1"/>
      <c r="I637" s="1"/>
      <c r="J637" s="1"/>
    </row>
    <row r="638" spans="2:10" ht="15.75" customHeight="1">
      <c r="B638" s="1"/>
      <c r="C638" s="21"/>
      <c r="E638" s="1"/>
      <c r="F638" s="1"/>
      <c r="G638" s="1"/>
      <c r="H638" s="1"/>
      <c r="I638" s="1"/>
      <c r="J638" s="1"/>
    </row>
    <row r="639" spans="2:10" ht="15.75" customHeight="1">
      <c r="B639" s="1"/>
      <c r="C639" s="21"/>
      <c r="E639" s="1"/>
      <c r="F639" s="1"/>
      <c r="G639" s="1"/>
      <c r="H639" s="1"/>
      <c r="I639" s="1"/>
      <c r="J639" s="1"/>
    </row>
    <row r="640" spans="2:10" ht="15.75" customHeight="1">
      <c r="B640" s="1"/>
      <c r="C640" s="21"/>
      <c r="E640" s="1"/>
      <c r="F640" s="1"/>
      <c r="G640" s="1"/>
      <c r="H640" s="1"/>
      <c r="I640" s="1"/>
      <c r="J640" s="1"/>
    </row>
    <row r="641" spans="2:10" ht="15.75" customHeight="1">
      <c r="B641" s="1"/>
      <c r="C641" s="21"/>
      <c r="E641" s="1"/>
      <c r="F641" s="1"/>
      <c r="G641" s="1"/>
      <c r="H641" s="1"/>
      <c r="I641" s="1"/>
      <c r="J641" s="1"/>
    </row>
    <row r="642" spans="2:10" ht="15.75" customHeight="1">
      <c r="B642" s="1"/>
      <c r="C642" s="21"/>
      <c r="E642" s="1"/>
      <c r="F642" s="1"/>
      <c r="G642" s="1"/>
      <c r="H642" s="1"/>
      <c r="I642" s="1"/>
      <c r="J642" s="1"/>
    </row>
    <row r="643" spans="2:10" ht="15.75" customHeight="1">
      <c r="B643" s="1"/>
      <c r="C643" s="21"/>
      <c r="E643" s="1"/>
      <c r="F643" s="1"/>
      <c r="G643" s="1"/>
      <c r="H643" s="1"/>
      <c r="I643" s="1"/>
      <c r="J643" s="1"/>
    </row>
    <row r="644" spans="2:10" ht="15.75" customHeight="1">
      <c r="B644" s="1"/>
      <c r="C644" s="21"/>
      <c r="E644" s="1"/>
      <c r="F644" s="1"/>
      <c r="G644" s="1"/>
      <c r="H644" s="1"/>
      <c r="I644" s="1"/>
      <c r="J644" s="1"/>
    </row>
    <row r="645" spans="2:10" ht="15.75" customHeight="1">
      <c r="B645" s="1"/>
      <c r="C645" s="21"/>
      <c r="E645" s="1"/>
      <c r="F645" s="1"/>
      <c r="G645" s="1"/>
      <c r="H645" s="1"/>
      <c r="I645" s="1"/>
      <c r="J645" s="1"/>
    </row>
    <row r="646" spans="2:10" ht="15.75" customHeight="1">
      <c r="B646" s="1"/>
      <c r="C646" s="21"/>
      <c r="E646" s="1"/>
      <c r="F646" s="1"/>
      <c r="G646" s="1"/>
      <c r="H646" s="1"/>
      <c r="I646" s="1"/>
      <c r="J646" s="1"/>
    </row>
    <row r="647" spans="2:10" ht="15.75" customHeight="1">
      <c r="B647" s="1"/>
      <c r="C647" s="21"/>
      <c r="E647" s="1"/>
      <c r="F647" s="1"/>
      <c r="G647" s="1"/>
      <c r="H647" s="1"/>
      <c r="I647" s="1"/>
      <c r="J647" s="1"/>
    </row>
    <row r="648" spans="2:10" ht="15.75" customHeight="1">
      <c r="B648" s="1"/>
      <c r="C648" s="21"/>
      <c r="E648" s="1"/>
      <c r="F648" s="1"/>
      <c r="G648" s="1"/>
      <c r="H648" s="1"/>
      <c r="I648" s="1"/>
      <c r="J648" s="1"/>
    </row>
    <row r="649" spans="2:10" ht="15.75" customHeight="1">
      <c r="B649" s="1"/>
      <c r="C649" s="21"/>
      <c r="E649" s="1"/>
      <c r="F649" s="1"/>
      <c r="G649" s="1"/>
      <c r="H649" s="1"/>
      <c r="I649" s="1"/>
      <c r="J649" s="1"/>
    </row>
    <row r="650" spans="2:10" ht="15.75" customHeight="1">
      <c r="B650" s="1"/>
      <c r="C650" s="21"/>
      <c r="E650" s="1"/>
      <c r="F650" s="1"/>
      <c r="G650" s="1"/>
      <c r="H650" s="1"/>
      <c r="I650" s="1"/>
      <c r="J650" s="1"/>
    </row>
    <row r="651" spans="2:10" ht="15.75" customHeight="1">
      <c r="B651" s="1"/>
      <c r="C651" s="21"/>
      <c r="E651" s="1"/>
      <c r="F651" s="1"/>
      <c r="G651" s="1"/>
      <c r="H651" s="1"/>
      <c r="I651" s="1"/>
      <c r="J651" s="1"/>
    </row>
    <row r="652" spans="2:10" ht="15.75" customHeight="1">
      <c r="B652" s="1"/>
      <c r="C652" s="21"/>
      <c r="E652" s="1"/>
      <c r="F652" s="1"/>
      <c r="G652" s="1"/>
      <c r="H652" s="1"/>
      <c r="I652" s="1"/>
      <c r="J652" s="1"/>
    </row>
    <row r="653" spans="2:10" ht="15.75" customHeight="1">
      <c r="B653" s="1"/>
      <c r="C653" s="21"/>
      <c r="E653" s="1"/>
      <c r="F653" s="1"/>
      <c r="G653" s="1"/>
      <c r="H653" s="1"/>
      <c r="I653" s="1"/>
      <c r="J653" s="1"/>
    </row>
    <row r="654" spans="2:10" ht="15.75" customHeight="1">
      <c r="B654" s="1"/>
      <c r="C654" s="21"/>
      <c r="E654" s="1"/>
      <c r="F654" s="1"/>
      <c r="G654" s="1"/>
      <c r="H654" s="1"/>
      <c r="I654" s="1"/>
      <c r="J654" s="1"/>
    </row>
    <row r="655" spans="2:10" ht="15.75" customHeight="1">
      <c r="B655" s="1"/>
      <c r="C655" s="21"/>
      <c r="E655" s="1"/>
      <c r="F655" s="1"/>
      <c r="G655" s="1"/>
      <c r="H655" s="1"/>
      <c r="I655" s="1"/>
      <c r="J655" s="1"/>
    </row>
    <row r="656" spans="2:10" ht="15.75" customHeight="1">
      <c r="B656" s="1"/>
      <c r="C656" s="21"/>
      <c r="E656" s="1"/>
      <c r="F656" s="1"/>
      <c r="G656" s="1"/>
      <c r="H656" s="1"/>
      <c r="I656" s="1"/>
      <c r="J656" s="1"/>
    </row>
    <row r="657" spans="2:10" ht="15.75" customHeight="1">
      <c r="B657" s="1"/>
      <c r="C657" s="21"/>
      <c r="E657" s="1"/>
      <c r="F657" s="1"/>
      <c r="G657" s="1"/>
      <c r="H657" s="1"/>
      <c r="I657" s="1"/>
      <c r="J657" s="1"/>
    </row>
    <row r="658" spans="2:10" ht="15.75" customHeight="1">
      <c r="B658" s="1"/>
      <c r="C658" s="21"/>
      <c r="E658" s="1"/>
      <c r="F658" s="1"/>
      <c r="G658" s="1"/>
      <c r="H658" s="1"/>
      <c r="I658" s="1"/>
      <c r="J658" s="1"/>
    </row>
    <row r="659" spans="2:10" ht="15.75" customHeight="1">
      <c r="B659" s="1"/>
      <c r="C659" s="21"/>
      <c r="E659" s="1"/>
      <c r="F659" s="1"/>
      <c r="G659" s="1"/>
      <c r="H659" s="1"/>
      <c r="I659" s="1"/>
      <c r="J659" s="1"/>
    </row>
    <row r="660" spans="2:10" ht="15.75" customHeight="1">
      <c r="B660" s="1"/>
      <c r="C660" s="21"/>
      <c r="E660" s="1"/>
      <c r="F660" s="1"/>
      <c r="G660" s="1"/>
      <c r="H660" s="1"/>
      <c r="I660" s="1"/>
      <c r="J660" s="1"/>
    </row>
    <row r="661" spans="2:10" ht="15.75" customHeight="1">
      <c r="B661" s="1"/>
      <c r="C661" s="21"/>
      <c r="E661" s="1"/>
      <c r="F661" s="1"/>
      <c r="G661" s="1"/>
      <c r="H661" s="1"/>
      <c r="I661" s="1"/>
      <c r="J661" s="1"/>
    </row>
    <row r="662" spans="2:10" ht="15.75" customHeight="1">
      <c r="B662" s="1"/>
      <c r="C662" s="21"/>
      <c r="E662" s="1"/>
      <c r="F662" s="1"/>
      <c r="G662" s="1"/>
      <c r="H662" s="1"/>
      <c r="I662" s="1"/>
      <c r="J662" s="1"/>
    </row>
    <row r="663" spans="2:10" ht="15.75" customHeight="1">
      <c r="B663" s="1"/>
      <c r="C663" s="21"/>
      <c r="E663" s="1"/>
      <c r="F663" s="1"/>
      <c r="G663" s="1"/>
      <c r="H663" s="1"/>
      <c r="I663" s="1"/>
      <c r="J663" s="1"/>
    </row>
    <row r="664" spans="2:10" ht="15.75" customHeight="1">
      <c r="B664" s="1"/>
      <c r="C664" s="21"/>
      <c r="E664" s="1"/>
      <c r="F664" s="1"/>
      <c r="G664" s="1"/>
      <c r="H664" s="1"/>
      <c r="I664" s="1"/>
      <c r="J664" s="1"/>
    </row>
    <row r="665" spans="2:10" ht="15.75" customHeight="1">
      <c r="B665" s="1"/>
      <c r="C665" s="21"/>
      <c r="E665" s="1"/>
      <c r="F665" s="1"/>
      <c r="G665" s="1"/>
      <c r="H665" s="1"/>
      <c r="I665" s="1"/>
      <c r="J665" s="1"/>
    </row>
    <row r="666" spans="2:10" ht="15.75" customHeight="1">
      <c r="B666" s="1"/>
      <c r="C666" s="21"/>
      <c r="E666" s="1"/>
      <c r="F666" s="1"/>
      <c r="G666" s="1"/>
      <c r="H666" s="1"/>
      <c r="I666" s="1"/>
      <c r="J666" s="1"/>
    </row>
    <row r="667" spans="2:10" ht="15.75" customHeight="1">
      <c r="B667" s="1"/>
      <c r="C667" s="21"/>
      <c r="E667" s="1"/>
      <c r="F667" s="1"/>
      <c r="G667" s="1"/>
      <c r="H667" s="1"/>
      <c r="I667" s="1"/>
      <c r="J667" s="1"/>
    </row>
    <row r="668" spans="2:10" ht="15.75" customHeight="1">
      <c r="B668" s="1"/>
      <c r="C668" s="21"/>
      <c r="E668" s="1"/>
      <c r="F668" s="1"/>
      <c r="G668" s="1"/>
      <c r="H668" s="1"/>
      <c r="I668" s="1"/>
      <c r="J668" s="1"/>
    </row>
    <row r="669" spans="2:10" ht="15.75" customHeight="1">
      <c r="B669" s="1"/>
      <c r="C669" s="21"/>
      <c r="E669" s="1"/>
      <c r="F669" s="1"/>
      <c r="G669" s="1"/>
      <c r="H669" s="1"/>
      <c r="I669" s="1"/>
      <c r="J669" s="1"/>
    </row>
    <row r="670" spans="2:10" ht="15.75" customHeight="1">
      <c r="B670" s="1"/>
      <c r="C670" s="21"/>
      <c r="E670" s="1"/>
      <c r="F670" s="1"/>
      <c r="G670" s="1"/>
      <c r="H670" s="1"/>
      <c r="I670" s="1"/>
      <c r="J670" s="1"/>
    </row>
    <row r="671" spans="2:10" ht="15.75" customHeight="1">
      <c r="B671" s="1"/>
      <c r="C671" s="21"/>
      <c r="E671" s="1"/>
      <c r="F671" s="1"/>
      <c r="G671" s="1"/>
      <c r="H671" s="1"/>
      <c r="I671" s="1"/>
      <c r="J671" s="1"/>
    </row>
    <row r="672" spans="2:10" ht="15.75" customHeight="1">
      <c r="B672" s="1"/>
      <c r="C672" s="21"/>
      <c r="E672" s="1"/>
      <c r="F672" s="1"/>
      <c r="G672" s="1"/>
      <c r="H672" s="1"/>
      <c r="I672" s="1"/>
      <c r="J672" s="1"/>
    </row>
    <row r="673" spans="2:10" ht="15.75" customHeight="1">
      <c r="B673" s="1"/>
      <c r="C673" s="21"/>
      <c r="E673" s="1"/>
      <c r="F673" s="1"/>
      <c r="G673" s="1"/>
      <c r="H673" s="1"/>
      <c r="I673" s="1"/>
      <c r="J673" s="1"/>
    </row>
    <row r="674" spans="2:10" ht="15.75" customHeight="1">
      <c r="B674" s="1"/>
      <c r="C674" s="21"/>
      <c r="E674" s="1"/>
      <c r="F674" s="1"/>
      <c r="G674" s="1"/>
      <c r="H674" s="1"/>
      <c r="I674" s="1"/>
      <c r="J674" s="1"/>
    </row>
    <row r="675" spans="2:10" ht="15.75" customHeight="1">
      <c r="B675" s="1"/>
      <c r="C675" s="21"/>
      <c r="E675" s="1"/>
      <c r="F675" s="1"/>
      <c r="G675" s="1"/>
      <c r="H675" s="1"/>
      <c r="I675" s="1"/>
      <c r="J675" s="1"/>
    </row>
    <row r="676" spans="2:10" ht="15.75" customHeight="1">
      <c r="B676" s="1"/>
      <c r="C676" s="21"/>
      <c r="E676" s="1"/>
      <c r="F676" s="1"/>
      <c r="G676" s="1"/>
      <c r="H676" s="1"/>
      <c r="I676" s="1"/>
      <c r="J676" s="1"/>
    </row>
    <row r="677" spans="2:10" ht="15.75" customHeight="1">
      <c r="B677" s="1"/>
      <c r="C677" s="21"/>
      <c r="E677" s="1"/>
      <c r="F677" s="1"/>
      <c r="G677" s="1"/>
      <c r="H677" s="1"/>
      <c r="I677" s="1"/>
      <c r="J677" s="1"/>
    </row>
    <row r="678" spans="2:10" ht="15.75" customHeight="1">
      <c r="B678" s="1"/>
      <c r="C678" s="21"/>
      <c r="E678" s="1"/>
      <c r="F678" s="1"/>
      <c r="G678" s="1"/>
      <c r="H678" s="1"/>
      <c r="I678" s="1"/>
      <c r="J678" s="1"/>
    </row>
    <row r="679" spans="2:10" ht="15.75" customHeight="1">
      <c r="B679" s="1"/>
      <c r="C679" s="21"/>
      <c r="E679" s="1"/>
      <c r="F679" s="1"/>
      <c r="G679" s="1"/>
      <c r="H679" s="1"/>
      <c r="I679" s="1"/>
      <c r="J679" s="1"/>
    </row>
    <row r="680" spans="2:10" ht="15.75" customHeight="1">
      <c r="B680" s="1"/>
      <c r="C680" s="21"/>
      <c r="E680" s="1"/>
      <c r="F680" s="1"/>
      <c r="G680" s="1"/>
      <c r="H680" s="1"/>
      <c r="I680" s="1"/>
      <c r="J680" s="1"/>
    </row>
    <row r="681" spans="2:10" ht="15.75" customHeight="1">
      <c r="B681" s="1"/>
      <c r="C681" s="21"/>
      <c r="E681" s="1"/>
      <c r="F681" s="1"/>
      <c r="G681" s="1"/>
      <c r="H681" s="1"/>
      <c r="I681" s="1"/>
      <c r="J681" s="1"/>
    </row>
    <row r="682" spans="2:10" ht="15.75" customHeight="1">
      <c r="B682" s="1"/>
      <c r="C682" s="21"/>
      <c r="E682" s="1"/>
      <c r="F682" s="1"/>
      <c r="G682" s="1"/>
      <c r="H682" s="1"/>
      <c r="I682" s="1"/>
      <c r="J682" s="1"/>
    </row>
    <row r="683" spans="2:10" ht="15.75" customHeight="1">
      <c r="B683" s="1"/>
      <c r="C683" s="21"/>
      <c r="E683" s="1"/>
      <c r="F683" s="1"/>
      <c r="G683" s="1"/>
      <c r="H683" s="1"/>
      <c r="I683" s="1"/>
      <c r="J683" s="1"/>
    </row>
    <row r="684" spans="2:10" ht="15.75" customHeight="1">
      <c r="B684" s="1"/>
      <c r="C684" s="21"/>
      <c r="E684" s="1"/>
      <c r="F684" s="1"/>
      <c r="G684" s="1"/>
      <c r="H684" s="1"/>
      <c r="I684" s="1"/>
      <c r="J684" s="1"/>
    </row>
    <row r="685" spans="2:10" ht="15.75" customHeight="1">
      <c r="B685" s="1"/>
      <c r="C685" s="21"/>
      <c r="E685" s="1"/>
      <c r="F685" s="1"/>
      <c r="G685" s="1"/>
      <c r="H685" s="1"/>
      <c r="I685" s="1"/>
      <c r="J685" s="1"/>
    </row>
    <row r="686" spans="2:10" ht="15.75" customHeight="1">
      <c r="B686" s="1"/>
      <c r="C686" s="21"/>
      <c r="E686" s="1"/>
      <c r="F686" s="1"/>
      <c r="G686" s="1"/>
      <c r="H686" s="1"/>
      <c r="I686" s="1"/>
      <c r="J686" s="1"/>
    </row>
    <row r="687" spans="2:10" ht="15.75" customHeight="1">
      <c r="B687" s="1"/>
      <c r="C687" s="21"/>
      <c r="E687" s="1"/>
      <c r="F687" s="1"/>
      <c r="G687" s="1"/>
      <c r="H687" s="1"/>
      <c r="I687" s="1"/>
      <c r="J687" s="1"/>
    </row>
    <row r="688" spans="2:10" ht="15.75" customHeight="1">
      <c r="B688" s="1"/>
      <c r="C688" s="21"/>
      <c r="E688" s="1"/>
      <c r="F688" s="1"/>
      <c r="G688" s="1"/>
      <c r="H688" s="1"/>
      <c r="I688" s="1"/>
      <c r="J688" s="1"/>
    </row>
    <row r="689" spans="2:10" ht="15.75" customHeight="1">
      <c r="B689" s="1"/>
      <c r="C689" s="21"/>
      <c r="E689" s="1"/>
      <c r="F689" s="1"/>
      <c r="G689" s="1"/>
      <c r="H689" s="1"/>
      <c r="I689" s="1"/>
      <c r="J689" s="1"/>
    </row>
    <row r="690" spans="2:10" ht="15.75" customHeight="1">
      <c r="B690" s="1"/>
      <c r="C690" s="21"/>
      <c r="E690" s="1"/>
      <c r="F690" s="1"/>
      <c r="G690" s="1"/>
      <c r="H690" s="1"/>
      <c r="I690" s="1"/>
      <c r="J690" s="1"/>
    </row>
    <row r="691" spans="2:10" ht="15.75" customHeight="1">
      <c r="B691" s="1"/>
      <c r="C691" s="21"/>
      <c r="E691" s="1"/>
      <c r="F691" s="1"/>
      <c r="G691" s="1"/>
      <c r="H691" s="1"/>
      <c r="I691" s="1"/>
      <c r="J691" s="1"/>
    </row>
    <row r="692" spans="2:10" ht="15.75" customHeight="1">
      <c r="B692" s="1"/>
      <c r="C692" s="21"/>
      <c r="E692" s="1"/>
      <c r="F692" s="1"/>
      <c r="G692" s="1"/>
      <c r="H692" s="1"/>
      <c r="I692" s="1"/>
      <c r="J692" s="1"/>
    </row>
    <row r="693" spans="2:10" ht="15.75" customHeight="1">
      <c r="B693" s="1"/>
      <c r="C693" s="21"/>
      <c r="E693" s="1"/>
      <c r="F693" s="1"/>
      <c r="G693" s="1"/>
      <c r="H693" s="1"/>
      <c r="I693" s="1"/>
      <c r="J693" s="1"/>
    </row>
    <row r="694" spans="2:10" ht="15.75" customHeight="1">
      <c r="B694" s="1"/>
      <c r="C694" s="21"/>
      <c r="E694" s="1"/>
      <c r="F694" s="1"/>
      <c r="G694" s="1"/>
      <c r="H694" s="1"/>
      <c r="I694" s="1"/>
      <c r="J694" s="1"/>
    </row>
    <row r="695" spans="2:10" ht="15.75" customHeight="1">
      <c r="B695" s="1"/>
      <c r="C695" s="21"/>
      <c r="E695" s="1"/>
      <c r="F695" s="1"/>
      <c r="G695" s="1"/>
      <c r="H695" s="1"/>
      <c r="I695" s="1"/>
      <c r="J695" s="1"/>
    </row>
    <row r="696" spans="2:10" ht="15.75" customHeight="1">
      <c r="B696" s="1"/>
      <c r="C696" s="21"/>
      <c r="E696" s="1"/>
      <c r="F696" s="1"/>
      <c r="G696" s="1"/>
      <c r="H696" s="1"/>
      <c r="I696" s="1"/>
      <c r="J696" s="1"/>
    </row>
    <row r="697" spans="2:10" ht="15.75" customHeight="1">
      <c r="B697" s="1"/>
      <c r="C697" s="21"/>
      <c r="E697" s="1"/>
      <c r="F697" s="1"/>
      <c r="G697" s="1"/>
      <c r="H697" s="1"/>
      <c r="I697" s="1"/>
      <c r="J697" s="1"/>
    </row>
    <row r="698" spans="2:10" ht="15.75" customHeight="1">
      <c r="B698" s="1"/>
      <c r="C698" s="21"/>
      <c r="E698" s="1"/>
      <c r="F698" s="1"/>
      <c r="G698" s="1"/>
      <c r="H698" s="1"/>
      <c r="I698" s="1"/>
      <c r="J698" s="1"/>
    </row>
    <row r="699" spans="2:10" ht="15.75" customHeight="1">
      <c r="B699" s="1"/>
      <c r="C699" s="21"/>
      <c r="E699" s="1"/>
      <c r="F699" s="1"/>
      <c r="G699" s="1"/>
      <c r="H699" s="1"/>
      <c r="I699" s="1"/>
      <c r="J699" s="1"/>
    </row>
    <row r="700" spans="2:10" ht="15.75" customHeight="1">
      <c r="B700" s="1"/>
      <c r="C700" s="21"/>
      <c r="E700" s="1"/>
      <c r="F700" s="1"/>
      <c r="G700" s="1"/>
      <c r="H700" s="1"/>
      <c r="I700" s="1"/>
      <c r="J700" s="1"/>
    </row>
    <row r="701" spans="2:10" ht="15.75" customHeight="1">
      <c r="B701" s="1"/>
      <c r="C701" s="21"/>
      <c r="E701" s="1"/>
      <c r="F701" s="1"/>
      <c r="G701" s="1"/>
      <c r="H701" s="1"/>
      <c r="I701" s="1"/>
      <c r="J701" s="1"/>
    </row>
    <row r="702" spans="2:10" ht="15.75" customHeight="1">
      <c r="B702" s="1"/>
      <c r="C702" s="21"/>
      <c r="E702" s="1"/>
      <c r="F702" s="1"/>
      <c r="G702" s="1"/>
      <c r="H702" s="1"/>
      <c r="I702" s="1"/>
      <c r="J702" s="1"/>
    </row>
    <row r="703" spans="2:10" ht="15.75" customHeight="1">
      <c r="B703" s="1"/>
      <c r="C703" s="21"/>
      <c r="E703" s="1"/>
      <c r="F703" s="1"/>
      <c r="G703" s="1"/>
      <c r="H703" s="1"/>
      <c r="I703" s="1"/>
      <c r="J703" s="1"/>
    </row>
    <row r="704" spans="2:10" ht="15.75" customHeight="1">
      <c r="B704" s="1"/>
      <c r="C704" s="21"/>
      <c r="E704" s="1"/>
      <c r="F704" s="1"/>
      <c r="G704" s="1"/>
      <c r="H704" s="1"/>
      <c r="I704" s="1"/>
      <c r="J704" s="1"/>
    </row>
    <row r="705" spans="2:10" ht="15.75" customHeight="1">
      <c r="B705" s="1"/>
      <c r="C705" s="21"/>
      <c r="E705" s="1"/>
      <c r="F705" s="1"/>
      <c r="G705" s="1"/>
      <c r="H705" s="1"/>
      <c r="I705" s="1"/>
      <c r="J705" s="1"/>
    </row>
    <row r="706" spans="2:10" ht="15.75" customHeight="1">
      <c r="B706" s="1"/>
      <c r="C706" s="21"/>
      <c r="E706" s="1"/>
      <c r="F706" s="1"/>
      <c r="G706" s="1"/>
      <c r="H706" s="1"/>
      <c r="I706" s="1"/>
      <c r="J706" s="1"/>
    </row>
    <row r="707" spans="2:10" ht="15.75" customHeight="1">
      <c r="B707" s="1"/>
      <c r="C707" s="21"/>
      <c r="E707" s="1"/>
      <c r="F707" s="1"/>
      <c r="G707" s="1"/>
      <c r="H707" s="1"/>
      <c r="I707" s="1"/>
      <c r="J707" s="1"/>
    </row>
    <row r="708" spans="2:10" ht="15.75" customHeight="1">
      <c r="B708" s="1"/>
      <c r="C708" s="21"/>
      <c r="E708" s="1"/>
      <c r="F708" s="1"/>
      <c r="G708" s="1"/>
      <c r="H708" s="1"/>
      <c r="I708" s="1"/>
      <c r="J708" s="1"/>
    </row>
    <row r="709" spans="2:10" ht="15.75" customHeight="1">
      <c r="B709" s="1"/>
      <c r="C709" s="21"/>
      <c r="E709" s="1"/>
      <c r="F709" s="1"/>
      <c r="G709" s="1"/>
      <c r="H709" s="1"/>
      <c r="I709" s="1"/>
      <c r="J709" s="1"/>
    </row>
    <row r="710" spans="2:10" ht="15.75" customHeight="1">
      <c r="B710" s="1"/>
      <c r="C710" s="21"/>
      <c r="E710" s="1"/>
      <c r="F710" s="1"/>
      <c r="G710" s="1"/>
      <c r="H710" s="1"/>
      <c r="I710" s="1"/>
      <c r="J710" s="1"/>
    </row>
    <row r="711" spans="2:10" ht="15.75" customHeight="1">
      <c r="B711" s="1"/>
      <c r="C711" s="21"/>
      <c r="E711" s="1"/>
      <c r="F711" s="1"/>
      <c r="G711" s="1"/>
      <c r="H711" s="1"/>
      <c r="I711" s="1"/>
      <c r="J711" s="1"/>
    </row>
    <row r="712" spans="2:10" ht="15.75" customHeight="1">
      <c r="B712" s="1"/>
      <c r="C712" s="21"/>
      <c r="E712" s="1"/>
      <c r="F712" s="1"/>
      <c r="G712" s="1"/>
      <c r="H712" s="1"/>
      <c r="I712" s="1"/>
      <c r="J712" s="1"/>
    </row>
    <row r="713" spans="2:10" ht="15.75" customHeight="1">
      <c r="B713" s="1"/>
      <c r="C713" s="21"/>
      <c r="E713" s="1"/>
      <c r="F713" s="1"/>
      <c r="G713" s="1"/>
      <c r="H713" s="1"/>
      <c r="I713" s="1"/>
      <c r="J713" s="1"/>
    </row>
    <row r="714" spans="2:10" ht="15.75" customHeight="1">
      <c r="B714" s="1"/>
      <c r="C714" s="21"/>
      <c r="E714" s="1"/>
      <c r="F714" s="1"/>
      <c r="G714" s="1"/>
      <c r="H714" s="1"/>
      <c r="I714" s="1"/>
      <c r="J714" s="1"/>
    </row>
    <row r="715" spans="2:10" ht="15.75" customHeight="1">
      <c r="B715" s="1"/>
      <c r="C715" s="21"/>
      <c r="E715" s="1"/>
      <c r="F715" s="1"/>
      <c r="G715" s="1"/>
      <c r="H715" s="1"/>
      <c r="I715" s="1"/>
      <c r="J715" s="1"/>
    </row>
    <row r="716" spans="2:10" ht="15.75" customHeight="1">
      <c r="B716" s="1"/>
      <c r="C716" s="21"/>
      <c r="E716" s="1"/>
      <c r="F716" s="1"/>
      <c r="G716" s="1"/>
      <c r="H716" s="1"/>
      <c r="I716" s="1"/>
      <c r="J716" s="1"/>
    </row>
    <row r="717" spans="2:10" ht="15.75" customHeight="1">
      <c r="B717" s="1"/>
      <c r="C717" s="21"/>
      <c r="E717" s="1"/>
      <c r="F717" s="1"/>
      <c r="G717" s="1"/>
      <c r="H717" s="1"/>
      <c r="I717" s="1"/>
      <c r="J717" s="1"/>
    </row>
    <row r="718" spans="2:10" ht="15.75" customHeight="1">
      <c r="B718" s="1"/>
      <c r="C718" s="21"/>
      <c r="E718" s="1"/>
      <c r="F718" s="1"/>
      <c r="G718" s="1"/>
      <c r="H718" s="1"/>
      <c r="I718" s="1"/>
      <c r="J718" s="1"/>
    </row>
    <row r="719" spans="2:10" ht="15.75" customHeight="1">
      <c r="B719" s="1"/>
      <c r="C719" s="21"/>
      <c r="E719" s="1"/>
      <c r="F719" s="1"/>
      <c r="G719" s="1"/>
      <c r="H719" s="1"/>
      <c r="I719" s="1"/>
      <c r="J719" s="1"/>
    </row>
    <row r="720" spans="2:10" ht="15.75" customHeight="1">
      <c r="B720" s="1"/>
      <c r="C720" s="21"/>
      <c r="E720" s="1"/>
      <c r="F720" s="1"/>
      <c r="G720" s="1"/>
      <c r="H720" s="1"/>
      <c r="I720" s="1"/>
      <c r="J720" s="1"/>
    </row>
    <row r="721" spans="2:10" ht="15.75" customHeight="1">
      <c r="B721" s="1"/>
      <c r="C721" s="21"/>
      <c r="E721" s="1"/>
      <c r="F721" s="1"/>
      <c r="G721" s="1"/>
      <c r="H721" s="1"/>
      <c r="I721" s="1"/>
      <c r="J721" s="1"/>
    </row>
    <row r="722" spans="2:10" ht="15.75" customHeight="1">
      <c r="B722" s="1"/>
      <c r="C722" s="21"/>
      <c r="E722" s="1"/>
      <c r="F722" s="1"/>
      <c r="G722" s="1"/>
      <c r="H722" s="1"/>
      <c r="I722" s="1"/>
      <c r="J722" s="1"/>
    </row>
    <row r="723" spans="2:10" ht="15.75" customHeight="1">
      <c r="B723" s="1"/>
      <c r="C723" s="21"/>
      <c r="E723" s="1"/>
      <c r="F723" s="1"/>
      <c r="G723" s="1"/>
      <c r="H723" s="1"/>
      <c r="I723" s="1"/>
      <c r="J723" s="1"/>
    </row>
    <row r="724" spans="2:10" ht="15.75" customHeight="1">
      <c r="B724" s="1"/>
      <c r="C724" s="21"/>
      <c r="E724" s="1"/>
      <c r="F724" s="1"/>
      <c r="G724" s="1"/>
      <c r="H724" s="1"/>
      <c r="I724" s="1"/>
      <c r="J724" s="1"/>
    </row>
    <row r="725" spans="2:10" ht="15.75" customHeight="1">
      <c r="B725" s="1"/>
      <c r="C725" s="21"/>
      <c r="E725" s="1"/>
      <c r="F725" s="1"/>
      <c r="G725" s="1"/>
      <c r="H725" s="1"/>
      <c r="I725" s="1"/>
      <c r="J725" s="1"/>
    </row>
    <row r="726" spans="2:10" ht="15.75" customHeight="1">
      <c r="B726" s="1"/>
      <c r="C726" s="21"/>
      <c r="E726" s="1"/>
      <c r="F726" s="1"/>
      <c r="G726" s="1"/>
      <c r="H726" s="1"/>
      <c r="I726" s="1"/>
      <c r="J726" s="1"/>
    </row>
    <row r="727" spans="2:10" ht="15.75" customHeight="1">
      <c r="B727" s="1"/>
      <c r="C727" s="21"/>
      <c r="E727" s="1"/>
      <c r="F727" s="1"/>
      <c r="G727" s="1"/>
      <c r="H727" s="1"/>
      <c r="I727" s="1"/>
      <c r="J727" s="1"/>
    </row>
    <row r="728" spans="2:10" ht="15.75" customHeight="1">
      <c r="B728" s="1"/>
      <c r="C728" s="21"/>
      <c r="E728" s="1"/>
      <c r="F728" s="1"/>
      <c r="G728" s="1"/>
      <c r="H728" s="1"/>
      <c r="I728" s="1"/>
      <c r="J728" s="1"/>
    </row>
    <row r="729" spans="2:10" ht="15.75" customHeight="1">
      <c r="B729" s="1"/>
      <c r="C729" s="21"/>
      <c r="E729" s="1"/>
      <c r="F729" s="1"/>
      <c r="G729" s="1"/>
      <c r="H729" s="1"/>
      <c r="I729" s="1"/>
      <c r="J729" s="1"/>
    </row>
    <row r="730" spans="2:10" ht="15.75" customHeight="1">
      <c r="B730" s="1"/>
      <c r="C730" s="21"/>
      <c r="E730" s="1"/>
      <c r="F730" s="1"/>
      <c r="G730" s="1"/>
      <c r="H730" s="1"/>
      <c r="I730" s="1"/>
      <c r="J730" s="1"/>
    </row>
    <row r="731" spans="2:10" ht="15.75" customHeight="1">
      <c r="B731" s="1"/>
      <c r="C731" s="21"/>
      <c r="E731" s="1"/>
      <c r="F731" s="1"/>
      <c r="G731" s="1"/>
      <c r="H731" s="1"/>
      <c r="I731" s="1"/>
      <c r="J731" s="1"/>
    </row>
    <row r="732" spans="2:10" ht="15.75" customHeight="1">
      <c r="B732" s="1"/>
      <c r="C732" s="21"/>
      <c r="E732" s="1"/>
      <c r="F732" s="1"/>
      <c r="G732" s="1"/>
      <c r="H732" s="1"/>
      <c r="I732" s="1"/>
      <c r="J732" s="1"/>
    </row>
    <row r="733" spans="2:10" ht="15.75" customHeight="1">
      <c r="B733" s="1"/>
      <c r="C733" s="21"/>
      <c r="E733" s="1"/>
      <c r="F733" s="1"/>
      <c r="G733" s="1"/>
      <c r="H733" s="1"/>
      <c r="I733" s="1"/>
      <c r="J733" s="1"/>
    </row>
    <row r="734" spans="2:10" ht="15.75" customHeight="1">
      <c r="B734" s="1"/>
      <c r="C734" s="21"/>
      <c r="E734" s="1"/>
      <c r="F734" s="1"/>
      <c r="G734" s="1"/>
      <c r="H734" s="1"/>
      <c r="I734" s="1"/>
      <c r="J734" s="1"/>
    </row>
    <row r="735" spans="2:10" ht="15.75" customHeight="1">
      <c r="B735" s="1"/>
      <c r="C735" s="21"/>
      <c r="E735" s="1"/>
      <c r="F735" s="1"/>
      <c r="G735" s="1"/>
      <c r="H735" s="1"/>
      <c r="I735" s="1"/>
      <c r="J735" s="1"/>
    </row>
    <row r="736" spans="2:10" ht="15.75" customHeight="1">
      <c r="B736" s="1"/>
      <c r="C736" s="21"/>
      <c r="E736" s="1"/>
      <c r="F736" s="1"/>
      <c r="G736" s="1"/>
      <c r="H736" s="1"/>
      <c r="I736" s="1"/>
      <c r="J736" s="1"/>
    </row>
    <row r="737" spans="2:10" ht="15.75" customHeight="1">
      <c r="B737" s="1"/>
      <c r="C737" s="21"/>
      <c r="E737" s="1"/>
      <c r="F737" s="1"/>
      <c r="G737" s="1"/>
      <c r="H737" s="1"/>
      <c r="I737" s="1"/>
      <c r="J737" s="1"/>
    </row>
    <row r="738" spans="2:10" ht="15.75" customHeight="1">
      <c r="B738" s="1"/>
      <c r="C738" s="21"/>
      <c r="E738" s="1"/>
      <c r="F738" s="1"/>
      <c r="G738" s="1"/>
      <c r="H738" s="1"/>
      <c r="I738" s="1"/>
      <c r="J738" s="1"/>
    </row>
    <row r="739" spans="2:10" ht="15.75" customHeight="1">
      <c r="B739" s="1"/>
      <c r="C739" s="21"/>
      <c r="E739" s="1"/>
      <c r="F739" s="1"/>
      <c r="G739" s="1"/>
      <c r="H739" s="1"/>
      <c r="I739" s="1"/>
      <c r="J739" s="1"/>
    </row>
    <row r="740" spans="2:10" ht="15.75" customHeight="1">
      <c r="B740" s="1"/>
      <c r="C740" s="21"/>
      <c r="E740" s="1"/>
      <c r="F740" s="1"/>
      <c r="G740" s="1"/>
      <c r="H740" s="1"/>
      <c r="I740" s="1"/>
      <c r="J740" s="1"/>
    </row>
    <row r="741" spans="2:10" ht="15.75" customHeight="1">
      <c r="B741" s="1"/>
      <c r="C741" s="21"/>
      <c r="E741" s="1"/>
      <c r="F741" s="1"/>
      <c r="G741" s="1"/>
      <c r="H741" s="1"/>
      <c r="I741" s="1"/>
      <c r="J741" s="1"/>
    </row>
    <row r="742" spans="2:10" ht="15.75" customHeight="1">
      <c r="B742" s="1"/>
      <c r="C742" s="21"/>
      <c r="E742" s="1"/>
      <c r="F742" s="1"/>
      <c r="G742" s="1"/>
      <c r="H742" s="1"/>
      <c r="I742" s="1"/>
      <c r="J742" s="1"/>
    </row>
    <row r="743" spans="2:10" ht="15.75" customHeight="1">
      <c r="B743" s="1"/>
      <c r="C743" s="21"/>
      <c r="E743" s="1"/>
      <c r="F743" s="1"/>
      <c r="G743" s="1"/>
      <c r="H743" s="1"/>
      <c r="I743" s="1"/>
      <c r="J743" s="1"/>
    </row>
    <row r="744" spans="2:10" ht="15.75" customHeight="1">
      <c r="B744" s="1"/>
      <c r="C744" s="21"/>
      <c r="E744" s="1"/>
      <c r="F744" s="1"/>
      <c r="G744" s="1"/>
      <c r="H744" s="1"/>
      <c r="I744" s="1"/>
      <c r="J744" s="1"/>
    </row>
    <row r="745" spans="2:10" ht="15.75" customHeight="1">
      <c r="B745" s="1"/>
      <c r="C745" s="21"/>
      <c r="E745" s="1"/>
      <c r="F745" s="1"/>
      <c r="G745" s="1"/>
      <c r="H745" s="1"/>
      <c r="I745" s="1"/>
      <c r="J745" s="1"/>
    </row>
    <row r="746" spans="2:10" ht="15.75" customHeight="1">
      <c r="B746" s="1"/>
      <c r="C746" s="21"/>
      <c r="E746" s="1"/>
      <c r="F746" s="1"/>
      <c r="G746" s="1"/>
      <c r="H746" s="1"/>
      <c r="I746" s="1"/>
      <c r="J746" s="1"/>
    </row>
    <row r="747" spans="2:10" ht="15.75" customHeight="1">
      <c r="B747" s="1"/>
      <c r="C747" s="21"/>
      <c r="E747" s="1"/>
      <c r="F747" s="1"/>
      <c r="G747" s="1"/>
      <c r="H747" s="1"/>
      <c r="I747" s="1"/>
      <c r="J747" s="1"/>
    </row>
    <row r="748" spans="2:10" ht="15.75" customHeight="1">
      <c r="B748" s="1"/>
      <c r="C748" s="21"/>
      <c r="E748" s="1"/>
      <c r="F748" s="1"/>
      <c r="G748" s="1"/>
      <c r="H748" s="1"/>
      <c r="I748" s="1"/>
      <c r="J748" s="1"/>
    </row>
    <row r="749" spans="2:10" ht="15.75" customHeight="1">
      <c r="B749" s="1"/>
      <c r="C749" s="21"/>
      <c r="E749" s="1"/>
      <c r="F749" s="1"/>
      <c r="G749" s="1"/>
      <c r="H749" s="1"/>
      <c r="I749" s="1"/>
      <c r="J749" s="1"/>
    </row>
    <row r="750" spans="2:10" ht="15.75" customHeight="1">
      <c r="B750" s="1"/>
      <c r="C750" s="21"/>
      <c r="E750" s="1"/>
      <c r="F750" s="1"/>
      <c r="G750" s="1"/>
      <c r="H750" s="1"/>
      <c r="I750" s="1"/>
      <c r="J750" s="1"/>
    </row>
    <row r="751" spans="2:10" ht="15.75" customHeight="1">
      <c r="B751" s="1"/>
      <c r="C751" s="21"/>
      <c r="E751" s="1"/>
      <c r="F751" s="1"/>
      <c r="G751" s="1"/>
      <c r="H751" s="1"/>
      <c r="I751" s="1"/>
      <c r="J751" s="1"/>
    </row>
    <row r="752" spans="2:10" ht="15.75" customHeight="1">
      <c r="B752" s="1"/>
      <c r="C752" s="21"/>
      <c r="E752" s="1"/>
      <c r="F752" s="1"/>
      <c r="G752" s="1"/>
      <c r="H752" s="1"/>
      <c r="I752" s="1"/>
      <c r="J752" s="1"/>
    </row>
    <row r="753" spans="2:10" ht="15.75" customHeight="1">
      <c r="B753" s="1"/>
      <c r="C753" s="21"/>
      <c r="E753" s="1"/>
      <c r="F753" s="1"/>
      <c r="G753" s="1"/>
      <c r="H753" s="1"/>
      <c r="I753" s="1"/>
      <c r="J753" s="1"/>
    </row>
    <row r="754" spans="2:10" ht="15.75" customHeight="1">
      <c r="B754" s="1"/>
      <c r="C754" s="21"/>
      <c r="E754" s="1"/>
      <c r="F754" s="1"/>
      <c r="G754" s="1"/>
      <c r="H754" s="1"/>
      <c r="I754" s="1"/>
      <c r="J754" s="1"/>
    </row>
    <row r="755" spans="2:10" ht="15.75" customHeight="1">
      <c r="B755" s="1"/>
      <c r="C755" s="21"/>
      <c r="E755" s="1"/>
      <c r="F755" s="1"/>
      <c r="G755" s="1"/>
      <c r="H755" s="1"/>
      <c r="I755" s="1"/>
      <c r="J755" s="1"/>
    </row>
    <row r="756" spans="2:10" ht="15.75" customHeight="1">
      <c r="B756" s="1"/>
      <c r="C756" s="21"/>
      <c r="E756" s="1"/>
      <c r="F756" s="1"/>
      <c r="G756" s="1"/>
      <c r="H756" s="1"/>
      <c r="I756" s="1"/>
      <c r="J756" s="1"/>
    </row>
    <row r="757" spans="2:10" ht="15.75" customHeight="1">
      <c r="B757" s="1"/>
      <c r="C757" s="21"/>
      <c r="E757" s="1"/>
      <c r="F757" s="1"/>
      <c r="G757" s="1"/>
      <c r="H757" s="1"/>
      <c r="I757" s="1"/>
      <c r="J757" s="1"/>
    </row>
    <row r="758" spans="2:10" ht="15.75" customHeight="1">
      <c r="B758" s="1"/>
      <c r="C758" s="21"/>
      <c r="E758" s="1"/>
      <c r="F758" s="1"/>
      <c r="G758" s="1"/>
      <c r="H758" s="1"/>
      <c r="I758" s="1"/>
      <c r="J758" s="1"/>
    </row>
    <row r="759" spans="2:10" ht="15.75" customHeight="1">
      <c r="B759" s="1"/>
      <c r="C759" s="21"/>
      <c r="E759" s="1"/>
      <c r="F759" s="1"/>
      <c r="G759" s="1"/>
      <c r="H759" s="1"/>
      <c r="I759" s="1"/>
      <c r="J759" s="1"/>
    </row>
    <row r="760" spans="2:10" ht="15.75" customHeight="1">
      <c r="B760" s="1"/>
      <c r="C760" s="21"/>
      <c r="E760" s="1"/>
      <c r="F760" s="1"/>
      <c r="G760" s="1"/>
      <c r="H760" s="1"/>
      <c r="I760" s="1"/>
      <c r="J760" s="1"/>
    </row>
    <row r="761" spans="2:10" ht="15.75" customHeight="1">
      <c r="B761" s="1"/>
      <c r="C761" s="21"/>
      <c r="E761" s="1"/>
      <c r="F761" s="1"/>
      <c r="G761" s="1"/>
      <c r="H761" s="1"/>
      <c r="I761" s="1"/>
      <c r="J761" s="1"/>
    </row>
    <row r="762" spans="2:10" ht="15.75" customHeight="1">
      <c r="B762" s="1"/>
      <c r="C762" s="21"/>
      <c r="E762" s="1"/>
      <c r="F762" s="1"/>
      <c r="G762" s="1"/>
      <c r="H762" s="1"/>
      <c r="I762" s="1"/>
      <c r="J762" s="1"/>
    </row>
    <row r="763" spans="2:10" ht="15.75" customHeight="1">
      <c r="B763" s="1"/>
      <c r="C763" s="21"/>
      <c r="E763" s="1"/>
      <c r="F763" s="1"/>
      <c r="G763" s="1"/>
      <c r="H763" s="1"/>
      <c r="I763" s="1"/>
      <c r="J763" s="1"/>
    </row>
    <row r="764" spans="2:10" ht="15.75" customHeight="1">
      <c r="B764" s="1"/>
      <c r="C764" s="21"/>
      <c r="E764" s="1"/>
      <c r="F764" s="1"/>
      <c r="G764" s="1"/>
      <c r="H764" s="1"/>
      <c r="I764" s="1"/>
      <c r="J764" s="1"/>
    </row>
    <row r="765" spans="2:10" ht="15.75" customHeight="1">
      <c r="B765" s="1"/>
      <c r="C765" s="21"/>
      <c r="E765" s="1"/>
      <c r="F765" s="1"/>
      <c r="G765" s="1"/>
      <c r="H765" s="1"/>
      <c r="I765" s="1"/>
      <c r="J765" s="1"/>
    </row>
    <row r="766" spans="2:10" ht="15.75" customHeight="1">
      <c r="B766" s="1"/>
      <c r="C766" s="21"/>
      <c r="E766" s="1"/>
      <c r="F766" s="1"/>
      <c r="G766" s="1"/>
      <c r="H766" s="1"/>
      <c r="I766" s="1"/>
      <c r="J766" s="1"/>
    </row>
    <row r="767" spans="2:10" ht="15.75" customHeight="1">
      <c r="B767" s="1"/>
      <c r="C767" s="21"/>
      <c r="E767" s="1"/>
      <c r="F767" s="1"/>
      <c r="G767" s="1"/>
      <c r="H767" s="1"/>
      <c r="I767" s="1"/>
      <c r="J767" s="1"/>
    </row>
    <row r="768" spans="2:10" ht="15.75" customHeight="1">
      <c r="B768" s="1"/>
      <c r="C768" s="21"/>
      <c r="E768" s="1"/>
      <c r="F768" s="1"/>
      <c r="G768" s="1"/>
      <c r="H768" s="1"/>
      <c r="I768" s="1"/>
      <c r="J768" s="1"/>
    </row>
    <row r="769" spans="2:10" ht="15.75" customHeight="1">
      <c r="B769" s="1"/>
      <c r="C769" s="21"/>
      <c r="E769" s="1"/>
      <c r="F769" s="1"/>
      <c r="G769" s="1"/>
      <c r="H769" s="1"/>
      <c r="I769" s="1"/>
      <c r="J769" s="1"/>
    </row>
    <row r="770" spans="2:10" ht="15.75" customHeight="1">
      <c r="B770" s="1"/>
      <c r="C770" s="21"/>
      <c r="E770" s="1"/>
      <c r="F770" s="1"/>
      <c r="G770" s="1"/>
      <c r="H770" s="1"/>
      <c r="I770" s="1"/>
      <c r="J770" s="1"/>
    </row>
    <row r="771" spans="2:10" ht="15.75" customHeight="1">
      <c r="B771" s="1"/>
      <c r="C771" s="21"/>
      <c r="E771" s="1"/>
      <c r="F771" s="1"/>
      <c r="G771" s="1"/>
      <c r="H771" s="1"/>
      <c r="I771" s="1"/>
      <c r="J771" s="1"/>
    </row>
    <row r="772" spans="2:10" ht="15.75" customHeight="1">
      <c r="B772" s="1"/>
      <c r="C772" s="21"/>
      <c r="E772" s="1"/>
      <c r="F772" s="1"/>
      <c r="G772" s="1"/>
      <c r="H772" s="1"/>
      <c r="I772" s="1"/>
      <c r="J772" s="1"/>
    </row>
    <row r="773" spans="2:10" ht="15.75" customHeight="1">
      <c r="B773" s="1"/>
      <c r="C773" s="21"/>
      <c r="E773" s="1"/>
      <c r="F773" s="1"/>
      <c r="G773" s="1"/>
      <c r="H773" s="1"/>
      <c r="I773" s="1"/>
      <c r="J773" s="1"/>
    </row>
    <row r="774" spans="2:10" ht="15.75" customHeight="1">
      <c r="B774" s="1"/>
      <c r="C774" s="21"/>
      <c r="E774" s="1"/>
      <c r="F774" s="1"/>
      <c r="G774" s="1"/>
      <c r="H774" s="1"/>
      <c r="I774" s="1"/>
      <c r="J774" s="1"/>
    </row>
    <row r="775" spans="2:10" ht="15.75" customHeight="1">
      <c r="B775" s="1"/>
      <c r="C775" s="21"/>
      <c r="E775" s="1"/>
      <c r="F775" s="1"/>
      <c r="G775" s="1"/>
      <c r="H775" s="1"/>
      <c r="I775" s="1"/>
      <c r="J775" s="1"/>
    </row>
    <row r="776" spans="2:10" ht="15.75" customHeight="1">
      <c r="B776" s="1"/>
      <c r="C776" s="21"/>
      <c r="E776" s="1"/>
      <c r="F776" s="1"/>
      <c r="G776" s="1"/>
      <c r="H776" s="1"/>
      <c r="I776" s="1"/>
      <c r="J776" s="1"/>
    </row>
    <row r="777" spans="2:10" ht="15.75" customHeight="1">
      <c r="B777" s="1"/>
      <c r="C777" s="21"/>
      <c r="E777" s="1"/>
      <c r="F777" s="1"/>
      <c r="G777" s="1"/>
      <c r="H777" s="1"/>
      <c r="I777" s="1"/>
      <c r="J777" s="1"/>
    </row>
    <row r="778" spans="2:10" ht="15.75" customHeight="1">
      <c r="B778" s="1"/>
      <c r="C778" s="21"/>
      <c r="E778" s="1"/>
      <c r="F778" s="1"/>
      <c r="G778" s="1"/>
      <c r="H778" s="1"/>
      <c r="I778" s="1"/>
      <c r="J778" s="1"/>
    </row>
    <row r="779" spans="2:10" ht="15.75" customHeight="1">
      <c r="B779" s="1"/>
      <c r="C779" s="21"/>
      <c r="E779" s="1"/>
      <c r="F779" s="1"/>
      <c r="G779" s="1"/>
      <c r="H779" s="1"/>
      <c r="I779" s="1"/>
      <c r="J779" s="1"/>
    </row>
    <row r="780" spans="2:10" ht="15.75" customHeight="1">
      <c r="B780" s="1"/>
      <c r="C780" s="21"/>
      <c r="E780" s="1"/>
      <c r="F780" s="1"/>
      <c r="G780" s="1"/>
      <c r="H780" s="1"/>
      <c r="I780" s="1"/>
      <c r="J780" s="1"/>
    </row>
    <row r="781" spans="2:10" ht="15.75" customHeight="1">
      <c r="B781" s="1"/>
      <c r="C781" s="21"/>
      <c r="E781" s="1"/>
      <c r="F781" s="1"/>
      <c r="G781" s="1"/>
      <c r="H781" s="1"/>
      <c r="I781" s="1"/>
      <c r="J781" s="1"/>
    </row>
    <row r="782" spans="2:10" ht="15.75" customHeight="1">
      <c r="B782" s="1"/>
      <c r="C782" s="21"/>
      <c r="E782" s="1"/>
      <c r="F782" s="1"/>
      <c r="G782" s="1"/>
      <c r="H782" s="1"/>
      <c r="I782" s="1"/>
      <c r="J782" s="1"/>
    </row>
    <row r="783" spans="2:10" ht="15.75" customHeight="1">
      <c r="B783" s="1"/>
      <c r="C783" s="21"/>
      <c r="E783" s="1"/>
      <c r="F783" s="1"/>
      <c r="G783" s="1"/>
      <c r="H783" s="1"/>
      <c r="I783" s="1"/>
      <c r="J783" s="1"/>
    </row>
    <row r="784" spans="2:10" ht="15.75" customHeight="1">
      <c r="B784" s="1"/>
      <c r="C784" s="21"/>
      <c r="E784" s="1"/>
      <c r="F784" s="1"/>
      <c r="G784" s="1"/>
      <c r="H784" s="1"/>
      <c r="I784" s="1"/>
      <c r="J784" s="1"/>
    </row>
    <row r="785" spans="2:10" ht="15.75" customHeight="1">
      <c r="B785" s="1"/>
      <c r="C785" s="21"/>
      <c r="E785" s="1"/>
      <c r="F785" s="1"/>
      <c r="G785" s="1"/>
      <c r="H785" s="1"/>
      <c r="I785" s="1"/>
      <c r="J785" s="1"/>
    </row>
    <row r="786" spans="2:10" ht="15.75" customHeight="1">
      <c r="B786" s="1"/>
      <c r="C786" s="21"/>
      <c r="E786" s="1"/>
      <c r="F786" s="1"/>
      <c r="G786" s="1"/>
      <c r="H786" s="1"/>
      <c r="I786" s="1"/>
      <c r="J786" s="1"/>
    </row>
    <row r="787" spans="2:10" ht="15.75" customHeight="1">
      <c r="B787" s="1"/>
      <c r="C787" s="21"/>
      <c r="E787" s="1"/>
      <c r="F787" s="1"/>
      <c r="G787" s="1"/>
      <c r="H787" s="1"/>
      <c r="I787" s="1"/>
      <c r="J787" s="1"/>
    </row>
    <row r="788" spans="2:10" ht="15.75" customHeight="1">
      <c r="B788" s="1"/>
      <c r="C788" s="21"/>
      <c r="E788" s="1"/>
      <c r="F788" s="1"/>
      <c r="G788" s="1"/>
      <c r="H788" s="1"/>
      <c r="I788" s="1"/>
      <c r="J788" s="1"/>
    </row>
    <row r="789" spans="2:10" ht="15.75" customHeight="1">
      <c r="B789" s="1"/>
      <c r="C789" s="21"/>
      <c r="E789" s="1"/>
      <c r="F789" s="1"/>
      <c r="G789" s="1"/>
      <c r="H789" s="1"/>
      <c r="I789" s="1"/>
      <c r="J789" s="1"/>
    </row>
    <row r="790" spans="2:10" ht="15.75" customHeight="1">
      <c r="B790" s="1"/>
      <c r="C790" s="21"/>
      <c r="E790" s="1"/>
      <c r="F790" s="1"/>
      <c r="G790" s="1"/>
      <c r="H790" s="1"/>
      <c r="I790" s="1"/>
      <c r="J790" s="1"/>
    </row>
    <row r="791" spans="2:10" ht="15.75" customHeight="1">
      <c r="B791" s="1"/>
      <c r="C791" s="21"/>
      <c r="E791" s="1"/>
      <c r="F791" s="1"/>
      <c r="G791" s="1"/>
      <c r="H791" s="1"/>
      <c r="I791" s="1"/>
      <c r="J791" s="1"/>
    </row>
    <row r="792" spans="2:10" ht="15.75" customHeight="1">
      <c r="B792" s="1"/>
      <c r="C792" s="21"/>
      <c r="E792" s="1"/>
      <c r="F792" s="1"/>
      <c r="G792" s="1"/>
      <c r="H792" s="1"/>
      <c r="I792" s="1"/>
      <c r="J792" s="1"/>
    </row>
    <row r="793" spans="2:10" ht="15.75" customHeight="1">
      <c r="B793" s="1"/>
      <c r="C793" s="21"/>
      <c r="E793" s="1"/>
      <c r="F793" s="1"/>
      <c r="G793" s="1"/>
      <c r="H793" s="1"/>
      <c r="I793" s="1"/>
      <c r="J793" s="1"/>
    </row>
    <row r="794" spans="2:10" ht="15.75" customHeight="1">
      <c r="B794" s="1"/>
      <c r="C794" s="21"/>
      <c r="E794" s="1"/>
      <c r="F794" s="1"/>
      <c r="G794" s="1"/>
      <c r="H794" s="1"/>
      <c r="I794" s="1"/>
      <c r="J794" s="1"/>
    </row>
    <row r="795" spans="2:10" ht="15.75" customHeight="1">
      <c r="B795" s="1"/>
      <c r="C795" s="21"/>
      <c r="E795" s="1"/>
      <c r="F795" s="1"/>
      <c r="G795" s="1"/>
      <c r="H795" s="1"/>
      <c r="I795" s="1"/>
      <c r="J795" s="1"/>
    </row>
    <row r="796" spans="2:10" ht="15.75" customHeight="1">
      <c r="B796" s="1"/>
      <c r="C796" s="21"/>
      <c r="E796" s="1"/>
      <c r="F796" s="1"/>
      <c r="G796" s="1"/>
      <c r="H796" s="1"/>
      <c r="I796" s="1"/>
      <c r="J796" s="1"/>
    </row>
    <row r="797" spans="2:10" ht="15.75" customHeight="1">
      <c r="B797" s="1"/>
      <c r="C797" s="21"/>
      <c r="E797" s="1"/>
      <c r="F797" s="1"/>
      <c r="G797" s="1"/>
      <c r="H797" s="1"/>
      <c r="I797" s="1"/>
      <c r="J797" s="1"/>
    </row>
    <row r="798" spans="2:10" ht="15.75" customHeight="1">
      <c r="B798" s="1"/>
      <c r="C798" s="21"/>
      <c r="E798" s="1"/>
      <c r="F798" s="1"/>
      <c r="G798" s="1"/>
      <c r="H798" s="1"/>
      <c r="I798" s="1"/>
      <c r="J798" s="1"/>
    </row>
    <row r="799" spans="2:10" ht="15.75" customHeight="1">
      <c r="B799" s="1"/>
      <c r="C799" s="21"/>
      <c r="E799" s="1"/>
      <c r="F799" s="1"/>
      <c r="G799" s="1"/>
      <c r="H799" s="1"/>
      <c r="I799" s="1"/>
      <c r="J799" s="1"/>
    </row>
    <row r="800" spans="2:10" ht="15.75" customHeight="1">
      <c r="B800" s="1"/>
      <c r="C800" s="21"/>
      <c r="E800" s="1"/>
      <c r="F800" s="1"/>
      <c r="G800" s="1"/>
      <c r="H800" s="1"/>
      <c r="I800" s="1"/>
      <c r="J800" s="1"/>
    </row>
    <row r="801" spans="2:10" ht="15.75" customHeight="1">
      <c r="B801" s="1"/>
      <c r="C801" s="21"/>
      <c r="E801" s="1"/>
      <c r="F801" s="1"/>
      <c r="G801" s="1"/>
      <c r="H801" s="1"/>
      <c r="I801" s="1"/>
      <c r="J801" s="1"/>
    </row>
    <row r="802" spans="2:10" ht="15.75" customHeight="1">
      <c r="B802" s="1"/>
      <c r="C802" s="21"/>
      <c r="E802" s="1"/>
      <c r="F802" s="1"/>
      <c r="G802" s="1"/>
      <c r="H802" s="1"/>
      <c r="I802" s="1"/>
      <c r="J802" s="1"/>
    </row>
    <row r="803" spans="2:10" ht="15.75" customHeight="1">
      <c r="B803" s="1"/>
      <c r="C803" s="21"/>
      <c r="E803" s="1"/>
      <c r="F803" s="1"/>
      <c r="G803" s="1"/>
      <c r="H803" s="1"/>
      <c r="I803" s="1"/>
      <c r="J803" s="1"/>
    </row>
    <row r="804" spans="2:10" ht="15.75" customHeight="1">
      <c r="B804" s="1"/>
      <c r="C804" s="21"/>
      <c r="E804" s="1"/>
      <c r="F804" s="1"/>
      <c r="G804" s="1"/>
      <c r="H804" s="1"/>
      <c r="I804" s="1"/>
      <c r="J804" s="1"/>
    </row>
    <row r="805" spans="2:10" ht="15.75" customHeight="1">
      <c r="B805" s="1"/>
      <c r="C805" s="21"/>
      <c r="E805" s="1"/>
      <c r="F805" s="1"/>
      <c r="G805" s="1"/>
      <c r="H805" s="1"/>
      <c r="I805" s="1"/>
      <c r="J805" s="1"/>
    </row>
    <row r="806" spans="2:10" ht="15.75" customHeight="1">
      <c r="B806" s="1"/>
      <c r="C806" s="21"/>
      <c r="E806" s="1"/>
      <c r="F806" s="1"/>
      <c r="G806" s="1"/>
      <c r="H806" s="1"/>
      <c r="I806" s="1"/>
      <c r="J806" s="1"/>
    </row>
    <row r="807" spans="2:10" ht="15.75" customHeight="1">
      <c r="B807" s="1"/>
      <c r="C807" s="21"/>
      <c r="E807" s="1"/>
      <c r="F807" s="1"/>
      <c r="G807" s="1"/>
      <c r="H807" s="1"/>
      <c r="I807" s="1"/>
      <c r="J807" s="1"/>
    </row>
    <row r="808" spans="2:10" ht="15.75" customHeight="1">
      <c r="B808" s="1"/>
      <c r="C808" s="21"/>
      <c r="E808" s="1"/>
      <c r="F808" s="1"/>
      <c r="G808" s="1"/>
      <c r="H808" s="1"/>
      <c r="I808" s="1"/>
      <c r="J808" s="1"/>
    </row>
    <row r="809" spans="2:10" ht="15.75" customHeight="1">
      <c r="B809" s="1"/>
      <c r="C809" s="21"/>
      <c r="E809" s="1"/>
      <c r="F809" s="1"/>
      <c r="G809" s="1"/>
      <c r="H809" s="1"/>
      <c r="I809" s="1"/>
      <c r="J809" s="1"/>
    </row>
    <row r="810" spans="2:10" ht="15.75" customHeight="1">
      <c r="B810" s="1"/>
      <c r="C810" s="21"/>
      <c r="E810" s="1"/>
      <c r="F810" s="1"/>
      <c r="G810" s="1"/>
      <c r="H810" s="1"/>
      <c r="I810" s="1"/>
      <c r="J810" s="1"/>
    </row>
    <row r="811" spans="2:10" ht="15.75" customHeight="1">
      <c r="B811" s="1"/>
      <c r="C811" s="21"/>
      <c r="E811" s="1"/>
      <c r="F811" s="1"/>
      <c r="G811" s="1"/>
      <c r="H811" s="1"/>
      <c r="I811" s="1"/>
      <c r="J811" s="1"/>
    </row>
    <row r="812" spans="2:10" ht="15.75" customHeight="1">
      <c r="B812" s="1"/>
      <c r="C812" s="21"/>
      <c r="E812" s="1"/>
      <c r="F812" s="1"/>
      <c r="G812" s="1"/>
      <c r="H812" s="1"/>
      <c r="I812" s="1"/>
      <c r="J812" s="1"/>
    </row>
    <row r="813" spans="2:10" ht="15.75" customHeight="1">
      <c r="B813" s="1"/>
      <c r="C813" s="21"/>
      <c r="E813" s="1"/>
      <c r="F813" s="1"/>
      <c r="G813" s="1"/>
      <c r="H813" s="1"/>
      <c r="I813" s="1"/>
      <c r="J813" s="1"/>
    </row>
    <row r="814" spans="2:10" ht="15.75" customHeight="1">
      <c r="B814" s="1"/>
      <c r="C814" s="21"/>
      <c r="E814" s="1"/>
      <c r="F814" s="1"/>
      <c r="G814" s="1"/>
      <c r="H814" s="1"/>
      <c r="I814" s="1"/>
      <c r="J814" s="1"/>
    </row>
    <row r="815" spans="2:10" ht="15.75" customHeight="1">
      <c r="B815" s="1"/>
      <c r="C815" s="21"/>
      <c r="E815" s="1"/>
      <c r="F815" s="1"/>
      <c r="G815" s="1"/>
      <c r="H815" s="1"/>
      <c r="I815" s="1"/>
      <c r="J815" s="1"/>
    </row>
    <row r="816" spans="2:10" ht="15.75" customHeight="1">
      <c r="B816" s="1"/>
      <c r="C816" s="21"/>
      <c r="E816" s="1"/>
      <c r="F816" s="1"/>
      <c r="G816" s="1"/>
      <c r="H816" s="1"/>
      <c r="I816" s="1"/>
      <c r="J816" s="1"/>
    </row>
    <row r="817" spans="2:10" ht="15.75" customHeight="1">
      <c r="B817" s="1"/>
      <c r="C817" s="21"/>
      <c r="E817" s="1"/>
      <c r="F817" s="1"/>
      <c r="G817" s="1"/>
      <c r="H817" s="1"/>
      <c r="I817" s="1"/>
      <c r="J817" s="1"/>
    </row>
    <row r="818" spans="2:10" ht="15.75" customHeight="1">
      <c r="B818" s="1"/>
      <c r="C818" s="21"/>
      <c r="E818" s="1"/>
      <c r="F818" s="1"/>
      <c r="G818" s="1"/>
      <c r="H818" s="1"/>
      <c r="I818" s="1"/>
      <c r="J818" s="1"/>
    </row>
    <row r="819" spans="2:10" ht="15.75" customHeight="1">
      <c r="B819" s="1"/>
      <c r="C819" s="21"/>
      <c r="E819" s="1"/>
      <c r="F819" s="1"/>
      <c r="G819" s="1"/>
      <c r="H819" s="1"/>
      <c r="I819" s="1"/>
      <c r="J819" s="1"/>
    </row>
    <row r="820" spans="2:10" ht="15.75" customHeight="1">
      <c r="B820" s="1"/>
      <c r="C820" s="21"/>
      <c r="E820" s="1"/>
      <c r="F820" s="1"/>
      <c r="G820" s="1"/>
      <c r="H820" s="1"/>
      <c r="I820" s="1"/>
      <c r="J820" s="1"/>
    </row>
    <row r="821" spans="2:10" ht="15.75" customHeight="1">
      <c r="B821" s="1"/>
      <c r="C821" s="21"/>
      <c r="E821" s="1"/>
      <c r="F821" s="1"/>
      <c r="G821" s="1"/>
      <c r="H821" s="1"/>
      <c r="I821" s="1"/>
      <c r="J821" s="1"/>
    </row>
    <row r="822" spans="2:10" ht="15.75" customHeight="1">
      <c r="B822" s="1"/>
      <c r="C822" s="21"/>
      <c r="E822" s="1"/>
      <c r="F822" s="1"/>
      <c r="G822" s="1"/>
      <c r="H822" s="1"/>
      <c r="I822" s="1"/>
      <c r="J822" s="1"/>
    </row>
    <row r="823" spans="2:10" ht="15.75" customHeight="1">
      <c r="B823" s="1"/>
      <c r="C823" s="21"/>
      <c r="E823" s="1"/>
      <c r="F823" s="1"/>
      <c r="G823" s="1"/>
      <c r="H823" s="1"/>
      <c r="I823" s="1"/>
      <c r="J823" s="1"/>
    </row>
    <row r="824" spans="2:10" ht="15.75" customHeight="1">
      <c r="B824" s="1"/>
      <c r="C824" s="21"/>
      <c r="E824" s="1"/>
      <c r="F824" s="1"/>
      <c r="G824" s="1"/>
      <c r="H824" s="1"/>
      <c r="I824" s="1"/>
      <c r="J824" s="1"/>
    </row>
    <row r="825" spans="2:10" ht="15.75" customHeight="1">
      <c r="B825" s="1"/>
      <c r="C825" s="21"/>
      <c r="E825" s="1"/>
      <c r="F825" s="1"/>
      <c r="G825" s="1"/>
      <c r="H825" s="1"/>
      <c r="I825" s="1"/>
      <c r="J825" s="1"/>
    </row>
    <row r="826" spans="2:10" ht="15.75" customHeight="1">
      <c r="B826" s="1"/>
      <c r="C826" s="21"/>
      <c r="E826" s="1"/>
      <c r="F826" s="1"/>
      <c r="G826" s="1"/>
      <c r="H826" s="1"/>
      <c r="I826" s="1"/>
      <c r="J826" s="1"/>
    </row>
    <row r="827" spans="2:10" ht="15.75" customHeight="1">
      <c r="B827" s="1"/>
      <c r="C827" s="21"/>
      <c r="E827" s="1"/>
      <c r="F827" s="1"/>
      <c r="G827" s="1"/>
      <c r="H827" s="1"/>
      <c r="I827" s="1"/>
      <c r="J827" s="1"/>
    </row>
    <row r="828" spans="2:10" ht="15.75" customHeight="1">
      <c r="B828" s="1"/>
      <c r="C828" s="21"/>
      <c r="E828" s="1"/>
      <c r="F828" s="1"/>
      <c r="G828" s="1"/>
      <c r="H828" s="1"/>
      <c r="I828" s="1"/>
      <c r="J828" s="1"/>
    </row>
    <row r="829" spans="2:10" ht="15.75" customHeight="1">
      <c r="B829" s="1"/>
      <c r="C829" s="21"/>
      <c r="E829" s="1"/>
      <c r="F829" s="1"/>
      <c r="G829" s="1"/>
      <c r="H829" s="1"/>
      <c r="I829" s="1"/>
      <c r="J829" s="1"/>
    </row>
    <row r="830" spans="2:10" ht="15.75" customHeight="1">
      <c r="B830" s="1"/>
      <c r="C830" s="21"/>
      <c r="E830" s="1"/>
      <c r="F830" s="1"/>
      <c r="G830" s="1"/>
      <c r="H830" s="1"/>
      <c r="I830" s="1"/>
      <c r="J830" s="1"/>
    </row>
    <row r="831" spans="2:10" ht="15.75" customHeight="1">
      <c r="B831" s="1"/>
      <c r="C831" s="21"/>
      <c r="E831" s="1"/>
      <c r="F831" s="1"/>
      <c r="G831" s="1"/>
      <c r="H831" s="1"/>
      <c r="I831" s="1"/>
      <c r="J831" s="1"/>
    </row>
    <row r="832" spans="2:10" ht="15.75" customHeight="1">
      <c r="B832" s="1"/>
      <c r="C832" s="21"/>
      <c r="E832" s="1"/>
      <c r="F832" s="1"/>
      <c r="G832" s="1"/>
      <c r="H832" s="1"/>
      <c r="I832" s="1"/>
      <c r="J832" s="1"/>
    </row>
    <row r="833" spans="2:10" ht="15.75" customHeight="1">
      <c r="B833" s="1"/>
      <c r="C833" s="21"/>
      <c r="E833" s="1"/>
      <c r="F833" s="1"/>
      <c r="G833" s="1"/>
      <c r="H833" s="1"/>
      <c r="I833" s="1"/>
      <c r="J833" s="1"/>
    </row>
    <row r="834" spans="2:10" ht="15.75" customHeight="1">
      <c r="B834" s="1"/>
      <c r="C834" s="21"/>
      <c r="E834" s="1"/>
      <c r="F834" s="1"/>
      <c r="G834" s="1"/>
      <c r="H834" s="1"/>
      <c r="I834" s="1"/>
      <c r="J834" s="1"/>
    </row>
    <row r="835" spans="2:10" ht="15.75" customHeight="1">
      <c r="B835" s="1"/>
      <c r="C835" s="21"/>
      <c r="E835" s="1"/>
      <c r="F835" s="1"/>
      <c r="G835" s="1"/>
      <c r="H835" s="1"/>
      <c r="I835" s="1"/>
      <c r="J835" s="1"/>
    </row>
    <row r="836" spans="2:10" ht="15.75" customHeight="1">
      <c r="B836" s="1"/>
      <c r="C836" s="21"/>
      <c r="E836" s="1"/>
      <c r="F836" s="1"/>
      <c r="G836" s="1"/>
      <c r="H836" s="1"/>
      <c r="I836" s="1"/>
      <c r="J836" s="1"/>
    </row>
    <row r="837" spans="2:10" ht="15.75" customHeight="1">
      <c r="B837" s="1"/>
      <c r="C837" s="21"/>
      <c r="E837" s="1"/>
      <c r="F837" s="1"/>
      <c r="G837" s="1"/>
      <c r="H837" s="1"/>
      <c r="I837" s="1"/>
      <c r="J837" s="1"/>
    </row>
    <row r="838" spans="2:10" ht="15.75" customHeight="1">
      <c r="B838" s="1"/>
      <c r="C838" s="21"/>
      <c r="E838" s="1"/>
      <c r="F838" s="1"/>
      <c r="G838" s="1"/>
      <c r="H838" s="1"/>
      <c r="I838" s="1"/>
      <c r="J838" s="1"/>
    </row>
    <row r="839" spans="2:10" ht="15.75" customHeight="1">
      <c r="B839" s="1"/>
      <c r="C839" s="21"/>
      <c r="E839" s="1"/>
      <c r="F839" s="1"/>
      <c r="G839" s="1"/>
      <c r="H839" s="1"/>
      <c r="I839" s="1"/>
      <c r="J839" s="1"/>
    </row>
    <row r="840" spans="2:10" ht="15.75" customHeight="1">
      <c r="B840" s="1"/>
      <c r="C840" s="21"/>
      <c r="E840" s="1"/>
      <c r="F840" s="1"/>
      <c r="G840" s="1"/>
      <c r="H840" s="1"/>
      <c r="I840" s="1"/>
      <c r="J840" s="1"/>
    </row>
    <row r="841" spans="2:10" ht="15.75" customHeight="1">
      <c r="B841" s="1"/>
      <c r="C841" s="21"/>
      <c r="E841" s="1"/>
      <c r="F841" s="1"/>
      <c r="G841" s="1"/>
      <c r="H841" s="1"/>
      <c r="I841" s="1"/>
      <c r="J841" s="1"/>
    </row>
    <row r="842" spans="2:10" ht="15.75" customHeight="1">
      <c r="B842" s="1"/>
      <c r="C842" s="21"/>
      <c r="E842" s="1"/>
      <c r="F842" s="1"/>
      <c r="G842" s="1"/>
      <c r="H842" s="1"/>
      <c r="I842" s="1"/>
      <c r="J842" s="1"/>
    </row>
    <row r="843" spans="2:10" ht="15.75" customHeight="1">
      <c r="B843" s="1"/>
      <c r="C843" s="21"/>
      <c r="E843" s="1"/>
      <c r="F843" s="1"/>
      <c r="G843" s="1"/>
      <c r="H843" s="1"/>
      <c r="I843" s="1"/>
      <c r="J843" s="1"/>
    </row>
    <row r="844" spans="2:10" ht="15.75" customHeight="1">
      <c r="B844" s="1"/>
      <c r="C844" s="21"/>
      <c r="E844" s="1"/>
      <c r="F844" s="1"/>
      <c r="G844" s="1"/>
      <c r="H844" s="1"/>
      <c r="I844" s="1"/>
      <c r="J844" s="1"/>
    </row>
    <row r="845" spans="2:10" ht="15.75" customHeight="1">
      <c r="B845" s="1"/>
      <c r="C845" s="21"/>
      <c r="E845" s="1"/>
      <c r="F845" s="1"/>
      <c r="G845" s="1"/>
      <c r="H845" s="1"/>
      <c r="I845" s="1"/>
      <c r="J845" s="1"/>
    </row>
    <row r="846" spans="2:10" ht="15.75" customHeight="1">
      <c r="B846" s="1"/>
      <c r="C846" s="21"/>
      <c r="E846" s="1"/>
      <c r="F846" s="1"/>
      <c r="G846" s="1"/>
      <c r="H846" s="1"/>
      <c r="I846" s="1"/>
      <c r="J846" s="1"/>
    </row>
    <row r="847" spans="2:10" ht="15.75" customHeight="1">
      <c r="B847" s="1"/>
      <c r="C847" s="21"/>
      <c r="E847" s="1"/>
      <c r="F847" s="1"/>
      <c r="G847" s="1"/>
      <c r="H847" s="1"/>
      <c r="I847" s="1"/>
      <c r="J847" s="1"/>
    </row>
    <row r="848" spans="2:10" ht="15.75" customHeight="1">
      <c r="B848" s="1"/>
      <c r="C848" s="21"/>
      <c r="E848" s="1"/>
      <c r="F848" s="1"/>
      <c r="G848" s="1"/>
      <c r="H848" s="1"/>
      <c r="I848" s="1"/>
      <c r="J848" s="1"/>
    </row>
    <row r="849" spans="2:10" ht="15.75" customHeight="1">
      <c r="B849" s="1"/>
      <c r="C849" s="21"/>
      <c r="E849" s="1"/>
      <c r="F849" s="1"/>
      <c r="G849" s="1"/>
      <c r="H849" s="1"/>
      <c r="I849" s="1"/>
      <c r="J849" s="1"/>
    </row>
    <row r="850" spans="2:10" ht="15.75" customHeight="1">
      <c r="B850" s="1"/>
      <c r="C850" s="21"/>
      <c r="E850" s="1"/>
      <c r="F850" s="1"/>
      <c r="G850" s="1"/>
      <c r="H850" s="1"/>
      <c r="I850" s="1"/>
      <c r="J850" s="1"/>
    </row>
    <row r="851" spans="2:10" ht="15.75" customHeight="1">
      <c r="B851" s="1"/>
      <c r="C851" s="21"/>
      <c r="E851" s="1"/>
      <c r="F851" s="1"/>
      <c r="G851" s="1"/>
      <c r="H851" s="1"/>
      <c r="I851" s="1"/>
      <c r="J851" s="1"/>
    </row>
    <row r="852" spans="2:10" ht="15.75" customHeight="1">
      <c r="B852" s="1"/>
      <c r="C852" s="21"/>
      <c r="E852" s="1"/>
      <c r="F852" s="1"/>
      <c r="G852" s="1"/>
      <c r="H852" s="1"/>
      <c r="I852" s="1"/>
      <c r="J852" s="1"/>
    </row>
    <row r="853" spans="2:10" ht="15.75" customHeight="1">
      <c r="B853" s="1"/>
      <c r="C853" s="21"/>
      <c r="E853" s="1"/>
      <c r="F853" s="1"/>
      <c r="G853" s="1"/>
      <c r="H853" s="1"/>
      <c r="I853" s="1"/>
      <c r="J853" s="1"/>
    </row>
    <row r="854" spans="2:10" ht="15.75" customHeight="1">
      <c r="B854" s="1"/>
      <c r="C854" s="21"/>
      <c r="E854" s="1"/>
      <c r="F854" s="1"/>
      <c r="G854" s="1"/>
      <c r="H854" s="1"/>
      <c r="I854" s="1"/>
      <c r="J854" s="1"/>
    </row>
    <row r="855" spans="2:10" ht="15.75" customHeight="1">
      <c r="B855" s="1"/>
      <c r="C855" s="21"/>
      <c r="E855" s="1"/>
      <c r="F855" s="1"/>
      <c r="G855" s="1"/>
      <c r="H855" s="1"/>
      <c r="I855" s="1"/>
      <c r="J855" s="1"/>
    </row>
    <row r="856" spans="2:10" ht="15.75" customHeight="1">
      <c r="B856" s="1"/>
      <c r="C856" s="21"/>
      <c r="E856" s="1"/>
      <c r="F856" s="1"/>
      <c r="G856" s="1"/>
      <c r="H856" s="1"/>
      <c r="I856" s="1"/>
      <c r="J856" s="1"/>
    </row>
    <row r="857" spans="2:10" ht="15.75" customHeight="1">
      <c r="B857" s="1"/>
      <c r="C857" s="21"/>
      <c r="E857" s="1"/>
      <c r="F857" s="1"/>
      <c r="G857" s="1"/>
      <c r="H857" s="1"/>
      <c r="I857" s="1"/>
      <c r="J857" s="1"/>
    </row>
    <row r="858" spans="2:10" ht="15.75" customHeight="1">
      <c r="B858" s="1"/>
      <c r="C858" s="21"/>
      <c r="E858" s="1"/>
      <c r="F858" s="1"/>
      <c r="G858" s="1"/>
      <c r="H858" s="1"/>
      <c r="I858" s="1"/>
      <c r="J858" s="1"/>
    </row>
    <row r="859" spans="2:10" ht="15.75" customHeight="1">
      <c r="B859" s="1"/>
      <c r="C859" s="21"/>
      <c r="E859" s="1"/>
      <c r="F859" s="1"/>
      <c r="G859" s="1"/>
      <c r="H859" s="1"/>
      <c r="I859" s="1"/>
      <c r="J859" s="1"/>
    </row>
    <row r="860" spans="2:10" ht="15.75" customHeight="1">
      <c r="B860" s="1"/>
      <c r="C860" s="21"/>
      <c r="E860" s="1"/>
      <c r="F860" s="1"/>
      <c r="G860" s="1"/>
      <c r="H860" s="1"/>
      <c r="I860" s="1"/>
      <c r="J860" s="1"/>
    </row>
    <row r="861" spans="2:10" ht="15.75" customHeight="1">
      <c r="B861" s="1"/>
      <c r="C861" s="21"/>
      <c r="E861" s="1"/>
      <c r="F861" s="1"/>
      <c r="G861" s="1"/>
      <c r="H861" s="1"/>
      <c r="I861" s="1"/>
      <c r="J861" s="1"/>
    </row>
    <row r="862" spans="2:10" ht="15.75" customHeight="1">
      <c r="B862" s="1"/>
      <c r="C862" s="21"/>
      <c r="E862" s="1"/>
      <c r="F862" s="1"/>
      <c r="G862" s="1"/>
      <c r="H862" s="1"/>
      <c r="I862" s="1"/>
      <c r="J862" s="1"/>
    </row>
    <row r="863" spans="2:10" ht="15.75" customHeight="1">
      <c r="B863" s="1"/>
      <c r="C863" s="21"/>
      <c r="E863" s="1"/>
      <c r="F863" s="1"/>
      <c r="G863" s="1"/>
      <c r="H863" s="1"/>
      <c r="I863" s="1"/>
      <c r="J863" s="1"/>
    </row>
    <row r="864" spans="2:10" ht="15.75" customHeight="1">
      <c r="B864" s="1"/>
      <c r="C864" s="21"/>
      <c r="E864" s="1"/>
      <c r="F864" s="1"/>
      <c r="G864" s="1"/>
      <c r="H864" s="1"/>
      <c r="I864" s="1"/>
      <c r="J864" s="1"/>
    </row>
    <row r="865" spans="2:10" ht="15.75" customHeight="1">
      <c r="B865" s="1"/>
      <c r="C865" s="21"/>
      <c r="E865" s="1"/>
      <c r="F865" s="1"/>
      <c r="G865" s="1"/>
      <c r="H865" s="1"/>
      <c r="I865" s="1"/>
      <c r="J865" s="1"/>
    </row>
    <row r="866" spans="2:10" ht="15.75" customHeight="1">
      <c r="B866" s="1"/>
      <c r="C866" s="21"/>
      <c r="E866" s="1"/>
      <c r="F866" s="1"/>
      <c r="G866" s="1"/>
      <c r="H866" s="1"/>
      <c r="I866" s="1"/>
      <c r="J866" s="1"/>
    </row>
    <row r="867" spans="2:10" ht="15.75" customHeight="1">
      <c r="B867" s="1"/>
      <c r="C867" s="21"/>
      <c r="E867" s="1"/>
      <c r="F867" s="1"/>
      <c r="G867" s="1"/>
      <c r="H867" s="1"/>
      <c r="I867" s="1"/>
      <c r="J867" s="1"/>
    </row>
    <row r="868" spans="2:10" ht="15.75" customHeight="1">
      <c r="B868" s="1"/>
      <c r="C868" s="21"/>
      <c r="E868" s="1"/>
      <c r="F868" s="1"/>
      <c r="G868" s="1"/>
      <c r="H868" s="1"/>
      <c r="I868" s="1"/>
      <c r="J868" s="1"/>
    </row>
    <row r="869" spans="2:10" ht="15.75" customHeight="1">
      <c r="B869" s="1"/>
      <c r="C869" s="21"/>
      <c r="E869" s="1"/>
      <c r="F869" s="1"/>
      <c r="G869" s="1"/>
      <c r="H869" s="1"/>
      <c r="I869" s="1"/>
      <c r="J869" s="1"/>
    </row>
    <row r="870" spans="2:10" ht="15.75" customHeight="1">
      <c r="B870" s="1"/>
      <c r="C870" s="21"/>
      <c r="E870" s="1"/>
      <c r="F870" s="1"/>
      <c r="G870" s="1"/>
      <c r="H870" s="1"/>
      <c r="I870" s="1"/>
      <c r="J870" s="1"/>
    </row>
    <row r="871" spans="2:10" ht="15.75" customHeight="1">
      <c r="B871" s="1"/>
      <c r="C871" s="21"/>
      <c r="E871" s="1"/>
      <c r="F871" s="1"/>
      <c r="G871" s="1"/>
      <c r="H871" s="1"/>
      <c r="I871" s="1"/>
      <c r="J871" s="1"/>
    </row>
    <row r="872" spans="2:10" ht="15.75" customHeight="1">
      <c r="B872" s="1"/>
      <c r="C872" s="21"/>
      <c r="E872" s="1"/>
      <c r="F872" s="1"/>
      <c r="G872" s="1"/>
      <c r="H872" s="1"/>
      <c r="I872" s="1"/>
      <c r="J872" s="1"/>
    </row>
    <row r="873" spans="2:10" ht="15.75" customHeight="1">
      <c r="B873" s="1"/>
      <c r="C873" s="21"/>
      <c r="E873" s="1"/>
      <c r="F873" s="1"/>
      <c r="G873" s="1"/>
      <c r="H873" s="1"/>
      <c r="I873" s="1"/>
      <c r="J873" s="1"/>
    </row>
    <row r="874" spans="2:10" ht="15.75" customHeight="1">
      <c r="B874" s="1"/>
      <c r="C874" s="21"/>
      <c r="E874" s="1"/>
      <c r="F874" s="1"/>
      <c r="G874" s="1"/>
      <c r="H874" s="1"/>
      <c r="I874" s="1"/>
      <c r="J874" s="1"/>
    </row>
    <row r="875" spans="2:10" ht="15.75" customHeight="1">
      <c r="B875" s="1"/>
      <c r="C875" s="21"/>
      <c r="E875" s="1"/>
      <c r="F875" s="1"/>
      <c r="G875" s="1"/>
      <c r="H875" s="1"/>
      <c r="I875" s="1"/>
      <c r="J875" s="1"/>
    </row>
    <row r="876" spans="2:10" ht="15.75" customHeight="1">
      <c r="B876" s="1"/>
      <c r="C876" s="21"/>
      <c r="E876" s="1"/>
      <c r="F876" s="1"/>
      <c r="G876" s="1"/>
      <c r="H876" s="1"/>
      <c r="I876" s="1"/>
      <c r="J876" s="1"/>
    </row>
    <row r="877" spans="2:10" ht="15.75" customHeight="1">
      <c r="B877" s="1"/>
      <c r="C877" s="21"/>
      <c r="E877" s="1"/>
      <c r="F877" s="1"/>
      <c r="G877" s="1"/>
      <c r="H877" s="1"/>
      <c r="I877" s="1"/>
      <c r="J877" s="1"/>
    </row>
    <row r="878" spans="2:10" ht="15.75" customHeight="1">
      <c r="B878" s="1"/>
      <c r="C878" s="21"/>
      <c r="E878" s="1"/>
      <c r="F878" s="1"/>
      <c r="G878" s="1"/>
      <c r="H878" s="1"/>
      <c r="I878" s="1"/>
      <c r="J878" s="1"/>
    </row>
    <row r="879" spans="2:10" ht="15.75" customHeight="1">
      <c r="B879" s="1"/>
      <c r="C879" s="21"/>
      <c r="E879" s="1"/>
      <c r="F879" s="1"/>
      <c r="G879" s="1"/>
      <c r="H879" s="1"/>
      <c r="I879" s="1"/>
      <c r="J879" s="1"/>
    </row>
    <row r="880" spans="2:10" ht="15.75" customHeight="1">
      <c r="B880" s="1"/>
      <c r="C880" s="21"/>
      <c r="E880" s="1"/>
      <c r="F880" s="1"/>
      <c r="G880" s="1"/>
      <c r="H880" s="1"/>
      <c r="I880" s="1"/>
      <c r="J880" s="1"/>
    </row>
    <row r="881" spans="2:10" ht="15.75" customHeight="1">
      <c r="B881" s="1"/>
      <c r="C881" s="21"/>
      <c r="E881" s="1"/>
      <c r="F881" s="1"/>
      <c r="G881" s="1"/>
      <c r="H881" s="1"/>
      <c r="I881" s="1"/>
      <c r="J881" s="1"/>
    </row>
    <row r="882" spans="2:10" ht="15.75" customHeight="1">
      <c r="B882" s="1"/>
      <c r="C882" s="21"/>
      <c r="E882" s="1"/>
      <c r="F882" s="1"/>
      <c r="G882" s="1"/>
      <c r="H882" s="1"/>
      <c r="I882" s="1"/>
      <c r="J882" s="1"/>
    </row>
    <row r="883" spans="2:10" ht="15.75" customHeight="1">
      <c r="B883" s="1"/>
      <c r="C883" s="21"/>
      <c r="E883" s="1"/>
      <c r="F883" s="1"/>
      <c r="G883" s="1"/>
      <c r="H883" s="1"/>
      <c r="I883" s="1"/>
      <c r="J883" s="1"/>
    </row>
    <row r="884" spans="2:10" ht="15.75" customHeight="1">
      <c r="B884" s="1"/>
      <c r="C884" s="21"/>
      <c r="E884" s="1"/>
      <c r="F884" s="1"/>
      <c r="G884" s="1"/>
      <c r="H884" s="1"/>
      <c r="I884" s="1"/>
      <c r="J884" s="1"/>
    </row>
    <row r="885" spans="2:10" ht="15.75" customHeight="1">
      <c r="B885" s="1"/>
      <c r="C885" s="21"/>
      <c r="E885" s="1"/>
      <c r="F885" s="1"/>
      <c r="G885" s="1"/>
      <c r="H885" s="1"/>
      <c r="I885" s="1"/>
      <c r="J885" s="1"/>
    </row>
    <row r="886" spans="2:10" ht="15.75" customHeight="1">
      <c r="B886" s="1"/>
      <c r="C886" s="21"/>
      <c r="E886" s="1"/>
      <c r="F886" s="1"/>
      <c r="G886" s="1"/>
      <c r="H886" s="1"/>
      <c r="I886" s="1"/>
      <c r="J886" s="1"/>
    </row>
    <row r="887" spans="2:10" ht="15.75" customHeight="1">
      <c r="B887" s="1"/>
      <c r="C887" s="21"/>
      <c r="E887" s="1"/>
      <c r="F887" s="1"/>
      <c r="G887" s="1"/>
      <c r="H887" s="1"/>
      <c r="I887" s="1"/>
      <c r="J887" s="1"/>
    </row>
    <row r="888" spans="2:10" ht="15.75" customHeight="1">
      <c r="B888" s="1"/>
      <c r="C888" s="21"/>
      <c r="E888" s="1"/>
      <c r="F888" s="1"/>
      <c r="G888" s="1"/>
      <c r="H888" s="1"/>
      <c r="I888" s="1"/>
      <c r="J888" s="1"/>
    </row>
    <row r="889" spans="2:10" ht="15.75" customHeight="1">
      <c r="B889" s="1"/>
      <c r="C889" s="21"/>
      <c r="E889" s="1"/>
      <c r="F889" s="1"/>
      <c r="G889" s="1"/>
      <c r="H889" s="1"/>
      <c r="I889" s="1"/>
      <c r="J889" s="1"/>
    </row>
    <row r="890" spans="2:10" ht="15.75" customHeight="1">
      <c r="B890" s="1"/>
      <c r="C890" s="21"/>
      <c r="E890" s="1"/>
      <c r="F890" s="1"/>
      <c r="G890" s="1"/>
      <c r="H890" s="1"/>
      <c r="I890" s="1"/>
      <c r="J890" s="1"/>
    </row>
    <row r="891" spans="2:10" ht="15.75" customHeight="1">
      <c r="B891" s="1"/>
      <c r="C891" s="21"/>
      <c r="E891" s="1"/>
      <c r="F891" s="1"/>
      <c r="G891" s="1"/>
      <c r="H891" s="1"/>
      <c r="I891" s="1"/>
      <c r="J891" s="1"/>
    </row>
    <row r="892" spans="2:10" ht="15.75" customHeight="1">
      <c r="B892" s="1"/>
      <c r="C892" s="21"/>
      <c r="E892" s="1"/>
      <c r="F892" s="1"/>
      <c r="G892" s="1"/>
      <c r="H892" s="1"/>
      <c r="I892" s="1"/>
      <c r="J892" s="1"/>
    </row>
    <row r="893" spans="2:10" ht="15.75" customHeight="1">
      <c r="B893" s="1"/>
      <c r="C893" s="21"/>
      <c r="E893" s="1"/>
      <c r="F893" s="1"/>
      <c r="G893" s="1"/>
      <c r="H893" s="1"/>
      <c r="I893" s="1"/>
      <c r="J893" s="1"/>
    </row>
    <row r="894" spans="2:10" ht="15.75" customHeight="1">
      <c r="B894" s="1"/>
      <c r="C894" s="21"/>
      <c r="E894" s="1"/>
      <c r="F894" s="1"/>
      <c r="G894" s="1"/>
      <c r="H894" s="1"/>
      <c r="I894" s="1"/>
      <c r="J894" s="1"/>
    </row>
    <row r="895" spans="2:10" ht="15.75" customHeight="1">
      <c r="B895" s="1"/>
      <c r="C895" s="21"/>
      <c r="E895" s="1"/>
      <c r="F895" s="1"/>
      <c r="G895" s="1"/>
      <c r="H895" s="1"/>
      <c r="I895" s="1"/>
      <c r="J895" s="1"/>
    </row>
    <row r="896" spans="2:10" ht="15.75" customHeight="1">
      <c r="B896" s="1"/>
      <c r="C896" s="21"/>
      <c r="E896" s="1"/>
      <c r="F896" s="1"/>
      <c r="G896" s="1"/>
      <c r="H896" s="1"/>
      <c r="I896" s="1"/>
      <c r="J896" s="1"/>
    </row>
    <row r="897" spans="2:10" ht="15.75" customHeight="1">
      <c r="B897" s="1"/>
      <c r="C897" s="21"/>
      <c r="E897" s="1"/>
      <c r="F897" s="1"/>
      <c r="G897" s="1"/>
      <c r="H897" s="1"/>
      <c r="I897" s="1"/>
      <c r="J897" s="1"/>
    </row>
    <row r="898" spans="2:10" ht="15.75" customHeight="1">
      <c r="B898" s="1"/>
      <c r="C898" s="21"/>
      <c r="E898" s="1"/>
      <c r="F898" s="1"/>
      <c r="G898" s="1"/>
      <c r="H898" s="1"/>
      <c r="I898" s="1"/>
      <c r="J898" s="1"/>
    </row>
    <row r="899" spans="2:10" ht="15.75" customHeight="1">
      <c r="B899" s="1"/>
      <c r="C899" s="21"/>
      <c r="E899" s="1"/>
      <c r="F899" s="1"/>
      <c r="G899" s="1"/>
      <c r="H899" s="1"/>
      <c r="I899" s="1"/>
      <c r="J899" s="1"/>
    </row>
    <row r="900" spans="2:10" ht="15.75" customHeight="1">
      <c r="B900" s="1"/>
      <c r="C900" s="21"/>
      <c r="E900" s="1"/>
      <c r="F900" s="1"/>
      <c r="G900" s="1"/>
      <c r="H900" s="1"/>
      <c r="I900" s="1"/>
      <c r="J900" s="1"/>
    </row>
    <row r="901" spans="2:10" ht="15.75" customHeight="1">
      <c r="B901" s="1"/>
      <c r="C901" s="21"/>
      <c r="E901" s="1"/>
      <c r="F901" s="1"/>
      <c r="G901" s="1"/>
      <c r="H901" s="1"/>
      <c r="I901" s="1"/>
      <c r="J901" s="1"/>
    </row>
    <row r="902" spans="2:10" ht="15.75" customHeight="1">
      <c r="B902" s="1"/>
      <c r="C902" s="21"/>
      <c r="E902" s="1"/>
      <c r="F902" s="1"/>
      <c r="G902" s="1"/>
      <c r="H902" s="1"/>
      <c r="I902" s="1"/>
      <c r="J902" s="1"/>
    </row>
    <row r="903" spans="2:10" ht="15.75" customHeight="1">
      <c r="B903" s="1"/>
      <c r="C903" s="21"/>
      <c r="E903" s="1"/>
      <c r="F903" s="1"/>
      <c r="G903" s="1"/>
      <c r="H903" s="1"/>
      <c r="I903" s="1"/>
      <c r="J903" s="1"/>
    </row>
    <row r="904" spans="2:10" ht="15.75" customHeight="1">
      <c r="B904" s="1"/>
      <c r="C904" s="21"/>
      <c r="E904" s="1"/>
      <c r="F904" s="1"/>
      <c r="G904" s="1"/>
      <c r="H904" s="1"/>
      <c r="I904" s="1"/>
      <c r="J904" s="1"/>
    </row>
    <row r="905" spans="2:10" ht="15.75" customHeight="1">
      <c r="B905" s="1"/>
      <c r="C905" s="21"/>
      <c r="E905" s="1"/>
      <c r="F905" s="1"/>
      <c r="G905" s="1"/>
      <c r="H905" s="1"/>
      <c r="I905" s="1"/>
      <c r="J905" s="1"/>
    </row>
    <row r="906" spans="2:10" ht="15.75" customHeight="1">
      <c r="B906" s="1"/>
      <c r="C906" s="21"/>
      <c r="E906" s="1"/>
      <c r="F906" s="1"/>
      <c r="G906" s="1"/>
      <c r="H906" s="1"/>
      <c r="I906" s="1"/>
      <c r="J906" s="1"/>
    </row>
    <row r="907" spans="2:10" ht="15.75" customHeight="1">
      <c r="B907" s="1"/>
      <c r="C907" s="21"/>
      <c r="E907" s="1"/>
      <c r="F907" s="1"/>
      <c r="G907" s="1"/>
      <c r="H907" s="1"/>
      <c r="I907" s="1"/>
      <c r="J907" s="1"/>
    </row>
    <row r="908" spans="2:10" ht="15.75" customHeight="1">
      <c r="B908" s="1"/>
      <c r="C908" s="21"/>
      <c r="E908" s="1"/>
      <c r="F908" s="1"/>
      <c r="G908" s="1"/>
      <c r="H908" s="1"/>
      <c r="I908" s="1"/>
      <c r="J908" s="1"/>
    </row>
    <row r="909" spans="2:10" ht="15.75" customHeight="1">
      <c r="B909" s="1"/>
      <c r="C909" s="21"/>
      <c r="E909" s="1"/>
      <c r="F909" s="1"/>
      <c r="G909" s="1"/>
      <c r="H909" s="1"/>
      <c r="I909" s="1"/>
      <c r="J909" s="1"/>
    </row>
    <row r="910" spans="2:10" ht="15.75" customHeight="1">
      <c r="B910" s="1"/>
      <c r="C910" s="21"/>
      <c r="E910" s="1"/>
      <c r="F910" s="1"/>
      <c r="G910" s="1"/>
      <c r="H910" s="1"/>
      <c r="I910" s="1"/>
      <c r="J910" s="1"/>
    </row>
    <row r="911" spans="2:10" ht="15.75" customHeight="1">
      <c r="B911" s="1"/>
      <c r="C911" s="21"/>
      <c r="E911" s="1"/>
      <c r="F911" s="1"/>
      <c r="G911" s="1"/>
      <c r="H911" s="1"/>
      <c r="I911" s="1"/>
      <c r="J911" s="1"/>
    </row>
    <row r="912" spans="2:10" ht="15.75" customHeight="1">
      <c r="B912" s="1"/>
      <c r="C912" s="21"/>
      <c r="E912" s="1"/>
      <c r="F912" s="1"/>
      <c r="G912" s="1"/>
      <c r="H912" s="1"/>
      <c r="I912" s="1"/>
      <c r="J912" s="1"/>
    </row>
    <row r="913" spans="2:10" ht="15.75" customHeight="1">
      <c r="B913" s="1"/>
      <c r="C913" s="21"/>
      <c r="E913" s="1"/>
      <c r="F913" s="1"/>
      <c r="G913" s="1"/>
      <c r="H913" s="1"/>
      <c r="I913" s="1"/>
      <c r="J913" s="1"/>
    </row>
    <row r="914" spans="2:10" ht="15.75" customHeight="1">
      <c r="B914" s="1"/>
      <c r="C914" s="21"/>
      <c r="E914" s="1"/>
      <c r="F914" s="1"/>
      <c r="G914" s="1"/>
      <c r="H914" s="1"/>
      <c r="I914" s="1"/>
      <c r="J914" s="1"/>
    </row>
    <row r="915" spans="2:10" ht="15.75" customHeight="1">
      <c r="B915" s="1"/>
      <c r="C915" s="21"/>
      <c r="E915" s="1"/>
      <c r="F915" s="1"/>
      <c r="G915" s="1"/>
      <c r="H915" s="1"/>
      <c r="I915" s="1"/>
      <c r="J915" s="1"/>
    </row>
    <row r="916" spans="2:10" ht="15.75" customHeight="1">
      <c r="B916" s="1"/>
      <c r="C916" s="21"/>
      <c r="E916" s="1"/>
      <c r="F916" s="1"/>
      <c r="G916" s="1"/>
      <c r="H916" s="1"/>
      <c r="I916" s="1"/>
      <c r="J916" s="1"/>
    </row>
    <row r="917" spans="2:10" ht="15.75" customHeight="1">
      <c r="B917" s="1"/>
      <c r="C917" s="21"/>
      <c r="E917" s="1"/>
      <c r="F917" s="1"/>
      <c r="G917" s="1"/>
      <c r="H917" s="1"/>
      <c r="I917" s="1"/>
      <c r="J917" s="1"/>
    </row>
    <row r="918" spans="2:10" ht="15.75" customHeight="1">
      <c r="B918" s="1"/>
      <c r="C918" s="21"/>
      <c r="E918" s="1"/>
      <c r="F918" s="1"/>
      <c r="G918" s="1"/>
      <c r="H918" s="1"/>
      <c r="I918" s="1"/>
      <c r="J918" s="1"/>
    </row>
    <row r="919" spans="2:10" ht="15.75" customHeight="1">
      <c r="B919" s="1"/>
      <c r="C919" s="21"/>
      <c r="E919" s="1"/>
      <c r="F919" s="1"/>
      <c r="G919" s="1"/>
      <c r="H919" s="1"/>
      <c r="I919" s="1"/>
      <c r="J919" s="1"/>
    </row>
    <row r="920" spans="2:10" ht="15.75" customHeight="1">
      <c r="B920" s="1"/>
      <c r="C920" s="21"/>
      <c r="E920" s="1"/>
      <c r="F920" s="1"/>
      <c r="G920" s="1"/>
      <c r="H920" s="1"/>
      <c r="I920" s="1"/>
      <c r="J920" s="1"/>
    </row>
    <row r="921" spans="2:10" ht="15.75" customHeight="1">
      <c r="B921" s="1"/>
      <c r="C921" s="21"/>
      <c r="E921" s="1"/>
      <c r="F921" s="1"/>
      <c r="G921" s="1"/>
      <c r="H921" s="1"/>
      <c r="I921" s="1"/>
      <c r="J921" s="1"/>
    </row>
    <row r="922" spans="2:10" ht="15.75" customHeight="1">
      <c r="B922" s="1"/>
      <c r="C922" s="21"/>
      <c r="E922" s="1"/>
      <c r="F922" s="1"/>
      <c r="G922" s="1"/>
      <c r="H922" s="1"/>
      <c r="I922" s="1"/>
      <c r="J922" s="1"/>
    </row>
    <row r="923" spans="2:10" ht="15.75" customHeight="1">
      <c r="B923" s="1"/>
      <c r="C923" s="21"/>
      <c r="E923" s="1"/>
      <c r="F923" s="1"/>
      <c r="G923" s="1"/>
      <c r="H923" s="1"/>
      <c r="I923" s="1"/>
      <c r="J923" s="1"/>
    </row>
    <row r="924" spans="2:10" ht="15.75" customHeight="1">
      <c r="B924" s="1"/>
      <c r="C924" s="21"/>
      <c r="E924" s="1"/>
      <c r="F924" s="1"/>
      <c r="G924" s="1"/>
      <c r="H924" s="1"/>
      <c r="I924" s="1"/>
      <c r="J924" s="1"/>
    </row>
    <row r="925" spans="2:10" ht="15.75" customHeight="1">
      <c r="B925" s="1"/>
      <c r="C925" s="21"/>
      <c r="E925" s="1"/>
      <c r="F925" s="1"/>
      <c r="G925" s="1"/>
      <c r="H925" s="1"/>
      <c r="I925" s="1"/>
      <c r="J925" s="1"/>
    </row>
    <row r="926" spans="2:10" ht="15.75" customHeight="1">
      <c r="B926" s="1"/>
      <c r="C926" s="21"/>
      <c r="E926" s="1"/>
      <c r="F926" s="1"/>
      <c r="G926" s="1"/>
      <c r="H926" s="1"/>
      <c r="I926" s="1"/>
      <c r="J926" s="1"/>
    </row>
    <row r="927" spans="2:10" ht="15.75" customHeight="1">
      <c r="B927" s="1"/>
      <c r="C927" s="21"/>
      <c r="E927" s="1"/>
      <c r="F927" s="1"/>
      <c r="G927" s="1"/>
      <c r="H927" s="1"/>
      <c r="I927" s="1"/>
      <c r="J927" s="1"/>
    </row>
    <row r="928" spans="2:10" ht="15.75" customHeight="1">
      <c r="B928" s="1"/>
      <c r="C928" s="21"/>
      <c r="E928" s="1"/>
      <c r="F928" s="1"/>
      <c r="G928" s="1"/>
      <c r="H928" s="1"/>
      <c r="I928" s="1"/>
      <c r="J928" s="1"/>
    </row>
    <row r="929" spans="2:10" ht="15.75" customHeight="1">
      <c r="B929" s="1"/>
      <c r="C929" s="21"/>
      <c r="E929" s="1"/>
      <c r="F929" s="1"/>
      <c r="G929" s="1"/>
      <c r="H929" s="1"/>
      <c r="I929" s="1"/>
      <c r="J929" s="1"/>
    </row>
    <row r="930" spans="2:10" ht="15.75" customHeight="1">
      <c r="B930" s="1"/>
      <c r="C930" s="21"/>
      <c r="E930" s="1"/>
      <c r="F930" s="1"/>
      <c r="G930" s="1"/>
      <c r="H930" s="1"/>
      <c r="I930" s="1"/>
      <c r="J930" s="1"/>
    </row>
    <row r="931" spans="2:10" ht="15.75" customHeight="1">
      <c r="B931" s="1"/>
      <c r="C931" s="21"/>
      <c r="E931" s="1"/>
      <c r="F931" s="1"/>
      <c r="G931" s="1"/>
      <c r="H931" s="1"/>
      <c r="I931" s="1"/>
      <c r="J931" s="1"/>
    </row>
    <row r="932" spans="2:10" ht="15.75" customHeight="1">
      <c r="B932" s="1"/>
      <c r="C932" s="21"/>
      <c r="E932" s="1"/>
      <c r="F932" s="1"/>
      <c r="G932" s="1"/>
      <c r="H932" s="1"/>
      <c r="I932" s="1"/>
      <c r="J932" s="1"/>
    </row>
    <row r="933" spans="2:10" ht="15.75" customHeight="1">
      <c r="B933" s="1"/>
      <c r="C933" s="21"/>
      <c r="E933" s="1"/>
      <c r="F933" s="1"/>
      <c r="G933" s="1"/>
      <c r="H933" s="1"/>
      <c r="I933" s="1"/>
      <c r="J933" s="1"/>
    </row>
    <row r="934" spans="2:10" ht="15.75" customHeight="1">
      <c r="B934" s="1"/>
      <c r="C934" s="21"/>
      <c r="E934" s="1"/>
      <c r="F934" s="1"/>
      <c r="G934" s="1"/>
      <c r="H934" s="1"/>
      <c r="I934" s="1"/>
      <c r="J934" s="1"/>
    </row>
    <row r="935" spans="2:10" ht="15.75" customHeight="1">
      <c r="B935" s="1"/>
      <c r="C935" s="21"/>
      <c r="E935" s="1"/>
      <c r="F935" s="1"/>
      <c r="G935" s="1"/>
      <c r="H935" s="1"/>
      <c r="I935" s="1"/>
      <c r="J935" s="1"/>
    </row>
    <row r="936" spans="2:10" ht="15.75" customHeight="1">
      <c r="B936" s="1"/>
      <c r="C936" s="21"/>
      <c r="E936" s="1"/>
      <c r="F936" s="1"/>
      <c r="G936" s="1"/>
      <c r="H936" s="1"/>
      <c r="I936" s="1"/>
      <c r="J936" s="1"/>
    </row>
    <row r="937" spans="2:10" ht="15.75" customHeight="1">
      <c r="B937" s="1"/>
      <c r="C937" s="21"/>
      <c r="E937" s="1"/>
      <c r="F937" s="1"/>
      <c r="G937" s="1"/>
      <c r="H937" s="1"/>
      <c r="I937" s="1"/>
      <c r="J937" s="1"/>
    </row>
    <row r="938" spans="2:10" ht="15.75" customHeight="1">
      <c r="B938" s="1"/>
      <c r="C938" s="21"/>
      <c r="E938" s="1"/>
      <c r="F938" s="1"/>
      <c r="G938" s="1"/>
      <c r="H938" s="1"/>
      <c r="I938" s="1"/>
      <c r="J938" s="1"/>
    </row>
    <row r="939" spans="2:10" ht="15.75" customHeight="1">
      <c r="B939" s="1"/>
      <c r="C939" s="21"/>
      <c r="E939" s="1"/>
      <c r="F939" s="1"/>
      <c r="G939" s="1"/>
      <c r="H939" s="1"/>
      <c r="I939" s="1"/>
      <c r="J939" s="1"/>
    </row>
    <row r="940" spans="2:10" ht="15.75" customHeight="1">
      <c r="B940" s="1"/>
      <c r="C940" s="21"/>
      <c r="E940" s="1"/>
      <c r="F940" s="1"/>
      <c r="G940" s="1"/>
      <c r="H940" s="1"/>
      <c r="I940" s="1"/>
      <c r="J940" s="1"/>
    </row>
    <row r="941" spans="2:10" ht="15.75" customHeight="1">
      <c r="B941" s="1"/>
      <c r="C941" s="21"/>
      <c r="E941" s="1"/>
      <c r="F941" s="1"/>
      <c r="G941" s="1"/>
      <c r="H941" s="1"/>
      <c r="I941" s="1"/>
      <c r="J941" s="1"/>
    </row>
    <row r="942" spans="2:10" ht="15.75" customHeight="1">
      <c r="B942" s="1"/>
      <c r="C942" s="21"/>
      <c r="E942" s="1"/>
      <c r="F942" s="1"/>
      <c r="G942" s="1"/>
      <c r="H942" s="1"/>
      <c r="I942" s="1"/>
      <c r="J942" s="1"/>
    </row>
    <row r="943" spans="2:10" ht="15.75" customHeight="1">
      <c r="B943" s="1"/>
      <c r="C943" s="21"/>
      <c r="E943" s="1"/>
      <c r="F943" s="1"/>
      <c r="G943" s="1"/>
      <c r="H943" s="1"/>
      <c r="I943" s="1"/>
      <c r="J943" s="1"/>
    </row>
    <row r="944" spans="2:10" ht="15.75" customHeight="1">
      <c r="B944" s="1"/>
      <c r="C944" s="21"/>
      <c r="E944" s="1"/>
      <c r="F944" s="1"/>
      <c r="G944" s="1"/>
      <c r="H944" s="1"/>
      <c r="I944" s="1"/>
      <c r="J944" s="1"/>
    </row>
    <row r="945" spans="2:10" ht="15.75" customHeight="1">
      <c r="B945" s="1"/>
      <c r="C945" s="21"/>
      <c r="E945" s="1"/>
      <c r="F945" s="1"/>
      <c r="G945" s="1"/>
      <c r="H945" s="1"/>
      <c r="I945" s="1"/>
      <c r="J945" s="1"/>
    </row>
    <row r="946" spans="2:10" ht="15.75" customHeight="1">
      <c r="B946" s="1"/>
      <c r="C946" s="21"/>
      <c r="E946" s="1"/>
      <c r="F946" s="1"/>
      <c r="G946" s="1"/>
      <c r="H946" s="1"/>
      <c r="I946" s="1"/>
      <c r="J946" s="1"/>
    </row>
    <row r="947" spans="2:10" ht="15.75" customHeight="1">
      <c r="B947" s="1"/>
      <c r="C947" s="21"/>
      <c r="E947" s="1"/>
      <c r="F947" s="1"/>
      <c r="G947" s="1"/>
      <c r="H947" s="1"/>
      <c r="I947" s="1"/>
      <c r="J947" s="1"/>
    </row>
    <row r="948" spans="2:10" ht="15.75" customHeight="1">
      <c r="B948" s="1"/>
      <c r="C948" s="21"/>
      <c r="E948" s="1"/>
      <c r="F948" s="1"/>
      <c r="G948" s="1"/>
      <c r="H948" s="1"/>
      <c r="I948" s="1"/>
      <c r="J948" s="1"/>
    </row>
    <row r="949" spans="2:10" ht="15.75" customHeight="1">
      <c r="B949" s="1"/>
      <c r="C949" s="21"/>
      <c r="E949" s="1"/>
      <c r="F949" s="1"/>
      <c r="G949" s="1"/>
      <c r="H949" s="1"/>
      <c r="I949" s="1"/>
      <c r="J949" s="1"/>
    </row>
    <row r="950" spans="2:10" ht="15.75" customHeight="1">
      <c r="B950" s="1"/>
      <c r="C950" s="21"/>
      <c r="E950" s="1"/>
      <c r="F950" s="1"/>
      <c r="G950" s="1"/>
      <c r="H950" s="1"/>
      <c r="I950" s="1"/>
      <c r="J950" s="1"/>
    </row>
    <row r="951" spans="2:10" ht="15.75" customHeight="1">
      <c r="B951" s="1"/>
      <c r="C951" s="21"/>
      <c r="E951" s="1"/>
      <c r="F951" s="1"/>
      <c r="G951" s="1"/>
      <c r="H951" s="1"/>
      <c r="I951" s="1"/>
      <c r="J951" s="1"/>
    </row>
    <row r="952" spans="2:10" ht="15.75" customHeight="1">
      <c r="B952" s="1"/>
      <c r="C952" s="21"/>
      <c r="E952" s="1"/>
      <c r="F952" s="1"/>
      <c r="G952" s="1"/>
      <c r="H952" s="1"/>
      <c r="I952" s="1"/>
      <c r="J952" s="1"/>
    </row>
    <row r="953" spans="2:10" ht="15.75" customHeight="1">
      <c r="B953" s="1"/>
      <c r="C953" s="21"/>
      <c r="E953" s="1"/>
      <c r="F953" s="1"/>
      <c r="G953" s="1"/>
      <c r="H953" s="1"/>
      <c r="I953" s="1"/>
      <c r="J953" s="1"/>
    </row>
    <row r="954" spans="2:10" ht="15.75" customHeight="1">
      <c r="B954" s="1"/>
      <c r="C954" s="21"/>
      <c r="E954" s="1"/>
      <c r="F954" s="1"/>
      <c r="G954" s="1"/>
      <c r="H954" s="1"/>
      <c r="I954" s="1"/>
      <c r="J954" s="1"/>
    </row>
    <row r="955" spans="2:10" ht="15.75" customHeight="1">
      <c r="B955" s="1"/>
      <c r="C955" s="21"/>
      <c r="E955" s="1"/>
      <c r="F955" s="1"/>
      <c r="G955" s="1"/>
      <c r="H955" s="1"/>
      <c r="I955" s="1"/>
      <c r="J955" s="1"/>
    </row>
    <row r="956" spans="2:10" ht="15.75" customHeight="1">
      <c r="B956" s="1"/>
      <c r="C956" s="21"/>
      <c r="E956" s="1"/>
      <c r="F956" s="1"/>
      <c r="G956" s="1"/>
      <c r="H956" s="1"/>
      <c r="I956" s="1"/>
      <c r="J956" s="1"/>
    </row>
    <row r="957" spans="2:10" ht="15.75" customHeight="1">
      <c r="B957" s="1"/>
      <c r="C957" s="21"/>
      <c r="E957" s="1"/>
      <c r="F957" s="1"/>
      <c r="G957" s="1"/>
      <c r="H957" s="1"/>
      <c r="I957" s="1"/>
      <c r="J957" s="1"/>
    </row>
    <row r="958" spans="2:10" ht="15.75" customHeight="1">
      <c r="B958" s="1"/>
      <c r="C958" s="21"/>
      <c r="E958" s="1"/>
      <c r="F958" s="1"/>
      <c r="G958" s="1"/>
      <c r="H958" s="1"/>
      <c r="I958" s="1"/>
      <c r="J958" s="1"/>
    </row>
    <row r="959" spans="2:10" ht="15.75" customHeight="1">
      <c r="B959" s="1"/>
      <c r="C959" s="21"/>
      <c r="E959" s="1"/>
      <c r="F959" s="1"/>
      <c r="G959" s="1"/>
      <c r="H959" s="1"/>
      <c r="I959" s="1"/>
      <c r="J959" s="1"/>
    </row>
    <row r="960" spans="2:10" ht="15.75" customHeight="1">
      <c r="B960" s="1"/>
      <c r="C960" s="21"/>
      <c r="E960" s="1"/>
      <c r="F960" s="1"/>
      <c r="G960" s="1"/>
      <c r="H960" s="1"/>
      <c r="I960" s="1"/>
      <c r="J960" s="1"/>
    </row>
    <row r="961" spans="2:10" ht="15.75" customHeight="1">
      <c r="B961" s="1"/>
      <c r="C961" s="21"/>
      <c r="E961" s="1"/>
      <c r="F961" s="1"/>
      <c r="G961" s="1"/>
      <c r="H961" s="1"/>
      <c r="I961" s="1"/>
      <c r="J961" s="1"/>
    </row>
    <row r="962" spans="2:10" ht="15.75" customHeight="1">
      <c r="B962" s="1"/>
      <c r="C962" s="21"/>
      <c r="E962" s="1"/>
      <c r="F962" s="1"/>
      <c r="G962" s="1"/>
      <c r="H962" s="1"/>
      <c r="I962" s="1"/>
      <c r="J962" s="1"/>
    </row>
    <row r="963" spans="2:10" ht="15.75" customHeight="1">
      <c r="B963" s="1"/>
      <c r="C963" s="21"/>
      <c r="E963" s="1"/>
      <c r="F963" s="1"/>
      <c r="G963" s="1"/>
      <c r="H963" s="1"/>
      <c r="I963" s="1"/>
      <c r="J963" s="1"/>
    </row>
    <row r="964" spans="2:10" ht="15.75" customHeight="1">
      <c r="B964" s="1"/>
      <c r="C964" s="21"/>
      <c r="E964" s="1"/>
      <c r="F964" s="1"/>
      <c r="G964" s="1"/>
      <c r="H964" s="1"/>
      <c r="I964" s="1"/>
      <c r="J964" s="1"/>
    </row>
    <row r="965" spans="2:10" ht="15.75" customHeight="1">
      <c r="B965" s="1"/>
      <c r="C965" s="21"/>
      <c r="E965" s="1"/>
      <c r="F965" s="1"/>
      <c r="G965" s="1"/>
      <c r="H965" s="1"/>
      <c r="I965" s="1"/>
      <c r="J965" s="1"/>
    </row>
    <row r="966" spans="2:10" ht="15.75" customHeight="1">
      <c r="B966" s="1"/>
      <c r="C966" s="21"/>
      <c r="E966" s="1"/>
      <c r="F966" s="1"/>
      <c r="G966" s="1"/>
      <c r="H966" s="1"/>
      <c r="I966" s="1"/>
      <c r="J966" s="1"/>
    </row>
    <row r="967" spans="2:10" ht="15.75" customHeight="1">
      <c r="B967" s="1"/>
      <c r="C967" s="21"/>
      <c r="E967" s="1"/>
      <c r="F967" s="1"/>
      <c r="G967" s="1"/>
      <c r="H967" s="1"/>
      <c r="I967" s="1"/>
      <c r="J967" s="1"/>
    </row>
    <row r="968" spans="2:10" ht="15.75" customHeight="1">
      <c r="B968" s="1"/>
      <c r="C968" s="21"/>
      <c r="E968" s="1"/>
      <c r="F968" s="1"/>
      <c r="G968" s="1"/>
      <c r="H968" s="1"/>
      <c r="I968" s="1"/>
      <c r="J968" s="1"/>
    </row>
    <row r="969" spans="2:10" ht="15.75" customHeight="1">
      <c r="B969" s="1"/>
      <c r="C969" s="21"/>
      <c r="E969" s="1"/>
      <c r="F969" s="1"/>
      <c r="G969" s="1"/>
      <c r="H969" s="1"/>
      <c r="I969" s="1"/>
      <c r="J969" s="1"/>
    </row>
    <row r="970" spans="2:10" ht="15.75" customHeight="1">
      <c r="B970" s="1"/>
      <c r="C970" s="21"/>
      <c r="E970" s="1"/>
      <c r="F970" s="1"/>
      <c r="G970" s="1"/>
      <c r="H970" s="1"/>
      <c r="I970" s="1"/>
      <c r="J970" s="1"/>
    </row>
    <row r="971" spans="2:10" ht="15.75" customHeight="1">
      <c r="B971" s="1"/>
      <c r="C971" s="21"/>
      <c r="E971" s="1"/>
      <c r="F971" s="1"/>
      <c r="G971" s="1"/>
      <c r="H971" s="1"/>
      <c r="I971" s="1"/>
      <c r="J971" s="1"/>
    </row>
    <row r="972" spans="2:10" ht="15.75" customHeight="1">
      <c r="B972" s="1"/>
      <c r="C972" s="21"/>
      <c r="E972" s="1"/>
      <c r="F972" s="1"/>
      <c r="G972" s="1"/>
      <c r="H972" s="1"/>
      <c r="I972" s="1"/>
      <c r="J972" s="1"/>
    </row>
    <row r="973" spans="2:10" ht="15.75" customHeight="1">
      <c r="B973" s="1"/>
      <c r="C973" s="21"/>
      <c r="E973" s="1"/>
      <c r="F973" s="1"/>
      <c r="G973" s="1"/>
      <c r="H973" s="1"/>
      <c r="I973" s="1"/>
      <c r="J973" s="1"/>
    </row>
    <row r="974" spans="2:10" ht="15.75" customHeight="1">
      <c r="B974" s="1"/>
      <c r="C974" s="21"/>
      <c r="E974" s="1"/>
      <c r="F974" s="1"/>
      <c r="G974" s="1"/>
      <c r="H974" s="1"/>
      <c r="I974" s="1"/>
      <c r="J974" s="1"/>
    </row>
    <row r="975" spans="2:10" ht="15.75" customHeight="1">
      <c r="B975" s="1"/>
      <c r="C975" s="21"/>
      <c r="E975" s="1"/>
      <c r="F975" s="1"/>
      <c r="G975" s="1"/>
      <c r="H975" s="1"/>
      <c r="I975" s="1"/>
      <c r="J975" s="1"/>
    </row>
    <row r="976" spans="2:10" ht="15.75" customHeight="1">
      <c r="B976" s="1"/>
      <c r="C976" s="21"/>
      <c r="E976" s="1"/>
      <c r="F976" s="1"/>
      <c r="G976" s="1"/>
      <c r="H976" s="1"/>
      <c r="I976" s="1"/>
      <c r="J976" s="1"/>
    </row>
    <row r="977" spans="2:10" ht="15.75" customHeight="1">
      <c r="B977" s="1"/>
      <c r="C977" s="21"/>
      <c r="E977" s="1"/>
      <c r="F977" s="1"/>
      <c r="G977" s="1"/>
      <c r="H977" s="1"/>
      <c r="I977" s="1"/>
      <c r="J977" s="1"/>
    </row>
    <row r="978" spans="2:10" ht="15.75" customHeight="1">
      <c r="B978" s="1"/>
      <c r="C978" s="21"/>
      <c r="E978" s="1"/>
      <c r="F978" s="1"/>
      <c r="G978" s="1"/>
      <c r="H978" s="1"/>
      <c r="I978" s="1"/>
      <c r="J978" s="1"/>
    </row>
    <row r="979" spans="2:10" ht="15.75" customHeight="1">
      <c r="B979" s="1"/>
      <c r="C979" s="21"/>
      <c r="E979" s="1"/>
      <c r="F979" s="1"/>
      <c r="G979" s="1"/>
      <c r="H979" s="1"/>
      <c r="I979" s="1"/>
      <c r="J979" s="1"/>
    </row>
    <row r="980" spans="2:10" ht="15.75" customHeight="1">
      <c r="B980" s="1"/>
      <c r="C980" s="21"/>
      <c r="E980" s="1"/>
      <c r="F980" s="1"/>
      <c r="G980" s="1"/>
      <c r="H980" s="1"/>
      <c r="I980" s="1"/>
      <c r="J980" s="1"/>
    </row>
    <row r="981" spans="2:10" ht="15.75" customHeight="1">
      <c r="B981" s="1"/>
      <c r="C981" s="21"/>
      <c r="E981" s="1"/>
      <c r="F981" s="1"/>
      <c r="G981" s="1"/>
      <c r="H981" s="1"/>
      <c r="I981" s="1"/>
      <c r="J981" s="1"/>
    </row>
    <row r="982" spans="2:10" ht="15.75" customHeight="1">
      <c r="B982" s="1"/>
      <c r="C982" s="21"/>
      <c r="E982" s="1"/>
      <c r="F982" s="1"/>
      <c r="G982" s="1"/>
      <c r="H982" s="1"/>
      <c r="I982" s="1"/>
      <c r="J982" s="1"/>
    </row>
    <row r="983" spans="2:10" ht="15.75" customHeight="1">
      <c r="B983" s="1"/>
      <c r="C983" s="21"/>
      <c r="E983" s="1"/>
      <c r="F983" s="1"/>
      <c r="G983" s="1"/>
      <c r="H983" s="1"/>
      <c r="I983" s="1"/>
      <c r="J983" s="1"/>
    </row>
    <row r="984" spans="2:10" ht="15.75" customHeight="1">
      <c r="B984" s="1"/>
      <c r="C984" s="21"/>
      <c r="E984" s="1"/>
      <c r="F984" s="1"/>
      <c r="G984" s="1"/>
      <c r="H984" s="1"/>
      <c r="I984" s="1"/>
      <c r="J984" s="1"/>
    </row>
    <row r="985" spans="2:10" ht="15.75" customHeight="1">
      <c r="B985" s="1"/>
      <c r="C985" s="21"/>
      <c r="E985" s="1"/>
      <c r="F985" s="1"/>
      <c r="G985" s="1"/>
      <c r="H985" s="1"/>
      <c r="I985" s="1"/>
      <c r="J985" s="1"/>
    </row>
    <row r="986" spans="2:10" ht="15.75" customHeight="1">
      <c r="B986" s="1"/>
      <c r="C986" s="21"/>
      <c r="E986" s="1"/>
      <c r="F986" s="1"/>
      <c r="G986" s="1"/>
      <c r="H986" s="1"/>
      <c r="I986" s="1"/>
      <c r="J986" s="1"/>
    </row>
    <row r="987" spans="2:10" ht="15.75" customHeight="1">
      <c r="B987" s="1"/>
      <c r="C987" s="21"/>
      <c r="E987" s="1"/>
      <c r="F987" s="1"/>
      <c r="G987" s="1"/>
      <c r="H987" s="1"/>
      <c r="I987" s="1"/>
      <c r="J987" s="1"/>
    </row>
    <row r="988" spans="2:10" ht="15.75" customHeight="1">
      <c r="B988" s="1"/>
      <c r="C988" s="21"/>
      <c r="E988" s="1"/>
      <c r="F988" s="1"/>
      <c r="G988" s="1"/>
      <c r="H988" s="1"/>
      <c r="I988" s="1"/>
      <c r="J988" s="1"/>
    </row>
    <row r="989" spans="2:10" ht="15.75" customHeight="1">
      <c r="B989" s="1"/>
      <c r="C989" s="21"/>
      <c r="E989" s="1"/>
      <c r="F989" s="1"/>
      <c r="G989" s="1"/>
      <c r="H989" s="1"/>
      <c r="I989" s="1"/>
      <c r="J989" s="1"/>
    </row>
    <row r="990" spans="2:10" ht="15.75" customHeight="1">
      <c r="B990" s="1"/>
      <c r="C990" s="21"/>
      <c r="E990" s="1"/>
      <c r="F990" s="1"/>
      <c r="G990" s="1"/>
      <c r="H990" s="1"/>
      <c r="I990" s="1"/>
      <c r="J990" s="1"/>
    </row>
    <row r="991" spans="2:10" ht="15.75" customHeight="1">
      <c r="B991" s="1"/>
      <c r="C991" s="21"/>
      <c r="E991" s="1"/>
      <c r="F991" s="1"/>
      <c r="G991" s="1"/>
      <c r="H991" s="1"/>
      <c r="I991" s="1"/>
      <c r="J991" s="1"/>
    </row>
    <row r="992" spans="2:10" ht="15.75" customHeight="1">
      <c r="B992" s="1"/>
      <c r="C992" s="21"/>
      <c r="E992" s="1"/>
      <c r="F992" s="1"/>
      <c r="G992" s="1"/>
      <c r="H992" s="1"/>
      <c r="I992" s="1"/>
      <c r="J992" s="1"/>
    </row>
    <row r="993" spans="2:10" ht="15.75" customHeight="1">
      <c r="B993" s="1"/>
      <c r="C993" s="21"/>
      <c r="E993" s="1"/>
      <c r="F993" s="1"/>
      <c r="G993" s="1"/>
      <c r="H993" s="1"/>
      <c r="I993" s="1"/>
      <c r="J993" s="1"/>
    </row>
    <row r="994" spans="2:10" ht="15.75" customHeight="1">
      <c r="B994" s="1"/>
      <c r="C994" s="21"/>
      <c r="E994" s="1"/>
      <c r="F994" s="1"/>
      <c r="G994" s="1"/>
      <c r="H994" s="1"/>
      <c r="I994" s="1"/>
      <c r="J994" s="1"/>
    </row>
    <row r="995" spans="2:10" ht="15.75" customHeight="1">
      <c r="B995" s="1"/>
      <c r="C995" s="21"/>
      <c r="E995" s="1"/>
      <c r="F995" s="1"/>
      <c r="G995" s="1"/>
      <c r="H995" s="1"/>
      <c r="I995" s="1"/>
      <c r="J995" s="1"/>
    </row>
    <row r="996" spans="2:10" ht="15.75" customHeight="1">
      <c r="B996" s="1"/>
      <c r="C996" s="21"/>
      <c r="E996" s="1"/>
      <c r="F996" s="1"/>
      <c r="G996" s="1"/>
      <c r="H996" s="1"/>
      <c r="I996" s="1"/>
      <c r="J996" s="1"/>
    </row>
    <row r="997" spans="2:10" ht="15.75" customHeight="1">
      <c r="B997" s="1"/>
      <c r="C997" s="21"/>
      <c r="E997" s="1"/>
      <c r="F997" s="1"/>
      <c r="G997" s="1"/>
      <c r="H997" s="1"/>
      <c r="I997" s="1"/>
      <c r="J997" s="1"/>
    </row>
    <row r="998" spans="2:10" ht="15.75" customHeight="1">
      <c r="B998" s="1"/>
      <c r="C998" s="21"/>
      <c r="E998" s="1"/>
      <c r="F998" s="1"/>
      <c r="G998" s="1"/>
      <c r="H998" s="1"/>
      <c r="I998" s="1"/>
      <c r="J998" s="1"/>
    </row>
    <row r="999" spans="2:10" ht="15.75" customHeight="1">
      <c r="B999" s="1"/>
      <c r="C999" s="21"/>
      <c r="E999" s="1"/>
      <c r="F999" s="1"/>
      <c r="G999" s="1"/>
      <c r="H999" s="1"/>
      <c r="I999" s="1"/>
      <c r="J999" s="1"/>
    </row>
    <row r="1000" spans="2:10" ht="15.75" customHeight="1">
      <c r="B1000" s="1"/>
      <c r="C1000" s="21"/>
      <c r="E1000" s="1"/>
      <c r="F1000" s="1"/>
      <c r="G1000" s="1"/>
      <c r="H1000" s="1"/>
      <c r="I1000" s="1"/>
      <c r="J1000" s="1"/>
    </row>
    <row r="1001" spans="2:10" ht="15.75" customHeight="1">
      <c r="B1001" s="1"/>
      <c r="C1001" s="21"/>
      <c r="E1001" s="1"/>
      <c r="F1001" s="1"/>
      <c r="G1001" s="1"/>
      <c r="H1001" s="1"/>
      <c r="I1001" s="1"/>
      <c r="J1001" s="1"/>
    </row>
    <row r="1002" spans="2:10" ht="15.75" customHeight="1">
      <c r="B1002" s="1"/>
      <c r="C1002" s="21"/>
      <c r="E1002" s="1"/>
      <c r="F1002" s="1"/>
      <c r="G1002" s="1"/>
      <c r="H1002" s="1"/>
      <c r="I1002" s="1"/>
      <c r="J1002" s="1"/>
    </row>
    <row r="1003" spans="2:10" ht="15.75" customHeight="1">
      <c r="B1003" s="1"/>
      <c r="C1003" s="21"/>
      <c r="E1003" s="1"/>
      <c r="F1003" s="1"/>
      <c r="G1003" s="1"/>
      <c r="H1003" s="1"/>
      <c r="I1003" s="1"/>
      <c r="J1003" s="1"/>
    </row>
    <row r="1004" spans="2:10" ht="15.75" customHeight="1">
      <c r="B1004" s="1"/>
      <c r="C1004" s="21"/>
      <c r="E1004" s="1"/>
      <c r="F1004" s="1"/>
      <c r="G1004" s="1"/>
      <c r="H1004" s="1"/>
      <c r="I1004" s="1"/>
      <c r="J1004" s="1"/>
    </row>
    <row r="1005" spans="2:10" ht="15.75" customHeight="1">
      <c r="B1005" s="1"/>
      <c r="C1005" s="21"/>
      <c r="E1005" s="1"/>
      <c r="F1005" s="1"/>
      <c r="G1005" s="1"/>
      <c r="H1005" s="1"/>
      <c r="I1005" s="1"/>
      <c r="J1005" s="1"/>
    </row>
  </sheetData>
  <sheetProtection algorithmName="SHA-512" hashValue="fqDA0HuWzYdhTYAgLxGhJ0WItDbLxuDfIdTABNMDZ4QLKvtuusln9K5y8TzkpwTZCIfSpLrobyFGcsni614wHA==" saltValue="mcGu4lsIa5rmKhmnQd9fXg==" spinCount="100000" sheet="1" objects="1" scenarios="1"/>
  <customSheetViews>
    <customSheetView guid="{80DBB23A-788A-4876-A46F-C8CD77F4CEEC}" hiddenColumns="1" topLeftCell="A13">
      <selection activeCell="B22" sqref="B22"/>
      <pageMargins left="0.7" right="0.7" top="0.75" bottom="0.75" header="0" footer="0"/>
      <pageSetup paperSize="9" orientation="portrait"/>
    </customSheetView>
    <customSheetView guid="{E56CFA07-B62D-4672-9EDE-094AE1102D0C}" hiddenColumns="1" topLeftCell="A23">
      <selection activeCell="C40" sqref="C40"/>
      <pageMargins left="0.7" right="0.7" top="0.75" bottom="0.75" header="0" footer="0"/>
      <pageSetup paperSize="9" orientation="portrait"/>
    </customSheetView>
    <customSheetView guid="{FB8FBA87-37E8-4FC2-B783-5AECFD22DC45}" hiddenColumns="1">
      <selection activeCell="A3" sqref="A3"/>
      <pageMargins left="0.7" right="0.7" top="0.75" bottom="0.75" header="0" footer="0"/>
      <pageSetup paperSize="9" orientation="portrait"/>
    </customSheetView>
  </customSheetViews>
  <mergeCells count="2">
    <mergeCell ref="D6:G6"/>
    <mergeCell ref="H6:K6"/>
  </mergeCell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Z1322"/>
  <sheetViews>
    <sheetView showGridLines="0" zoomScale="60" zoomScaleNormal="60" workbookViewId="0">
      <pane ySplit="16" topLeftCell="A17" activePane="bottomLeft" state="frozen"/>
      <selection pane="bottomLeft" activeCell="A16" sqref="A16"/>
    </sheetView>
  </sheetViews>
  <sheetFormatPr defaultColWidth="14.42578125" defaultRowHeight="15" customHeight="1"/>
  <cols>
    <col min="1" max="1" width="4.5703125" customWidth="1"/>
    <col min="2" max="2" width="34" customWidth="1"/>
    <col min="3" max="3" width="58.85546875" customWidth="1"/>
    <col min="4" max="4" width="43.7109375" customWidth="1"/>
    <col min="5" max="5" width="30.85546875" customWidth="1"/>
    <col min="6" max="6" width="24.5703125" customWidth="1"/>
    <col min="7" max="14" width="19.5703125" customWidth="1"/>
    <col min="15" max="15" width="30.140625" style="1043" customWidth="1"/>
    <col min="16" max="16" width="43.5703125" customWidth="1"/>
    <col min="17" max="17" width="8.7109375" customWidth="1"/>
    <col min="18" max="18" width="48" hidden="1" customWidth="1"/>
    <col min="19" max="19" width="45.85546875" hidden="1" customWidth="1"/>
    <col min="20" max="20" width="12" hidden="1" customWidth="1"/>
    <col min="21" max="26" width="8.7109375" customWidth="1"/>
  </cols>
  <sheetData>
    <row r="1" spans="1:26">
      <c r="A1" s="797" t="s">
        <v>132</v>
      </c>
      <c r="C1" s="798"/>
      <c r="D1" s="152"/>
      <c r="E1" s="152"/>
      <c r="F1" s="152"/>
      <c r="G1" s="152"/>
      <c r="H1" s="152"/>
      <c r="I1" s="152"/>
      <c r="J1" s="152"/>
      <c r="K1" s="152"/>
      <c r="L1" s="152"/>
      <c r="M1" s="152"/>
      <c r="N1" s="152"/>
      <c r="O1" s="152"/>
      <c r="P1" s="152"/>
      <c r="Q1" s="152"/>
      <c r="R1" s="152"/>
      <c r="S1" s="152"/>
      <c r="T1" s="152"/>
      <c r="U1" s="152"/>
      <c r="V1" s="152"/>
      <c r="W1" s="152"/>
      <c r="X1" s="152"/>
      <c r="Y1" s="152"/>
      <c r="Z1" s="152"/>
    </row>
    <row r="2" spans="1:26">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row>
    <row r="3" spans="1:26">
      <c r="A3" s="799" t="str">
        <f>'1b. SOFP '!A3</f>
        <v>Name of entity:</v>
      </c>
      <c r="B3" s="7"/>
      <c r="C3" s="7"/>
      <c r="D3" s="7"/>
      <c r="E3" s="7"/>
      <c r="F3" s="152"/>
      <c r="G3" s="152"/>
      <c r="H3" s="152"/>
      <c r="I3" s="152"/>
      <c r="J3" s="152"/>
      <c r="K3" s="152"/>
      <c r="L3" s="152"/>
      <c r="M3" s="152"/>
      <c r="N3" s="152"/>
      <c r="O3" s="6"/>
      <c r="P3" s="1"/>
      <c r="Q3" s="152"/>
      <c r="R3" s="7"/>
      <c r="S3" s="7"/>
      <c r="T3" s="152"/>
      <c r="U3" s="152"/>
      <c r="V3" s="152"/>
      <c r="W3" s="152"/>
      <c r="X3" s="152"/>
      <c r="Y3" s="152"/>
      <c r="Z3" s="152"/>
    </row>
    <row r="4" spans="1:26">
      <c r="A4" s="799"/>
      <c r="B4" s="7"/>
      <c r="C4" s="7"/>
      <c r="D4" s="7"/>
      <c r="E4" s="7"/>
      <c r="F4" s="152"/>
      <c r="G4" s="152"/>
      <c r="H4" s="152"/>
      <c r="I4" s="152"/>
      <c r="J4" s="152"/>
      <c r="K4" s="152"/>
      <c r="L4" s="152"/>
      <c r="M4" s="152"/>
      <c r="N4" s="152"/>
      <c r="O4" s="6"/>
      <c r="P4" s="1"/>
      <c r="Q4" s="152"/>
      <c r="R4" s="7"/>
      <c r="S4" s="7"/>
      <c r="T4" s="152"/>
      <c r="U4" s="152"/>
      <c r="V4" s="152"/>
      <c r="W4" s="152"/>
      <c r="X4" s="152"/>
      <c r="Y4" s="152"/>
      <c r="Z4" s="152"/>
    </row>
    <row r="5" spans="1:26" s="1402" customFormat="1" ht="15.75" thickBot="1">
      <c r="A5" s="1841"/>
      <c r="B5" s="917"/>
      <c r="D5" s="6" t="s">
        <v>228</v>
      </c>
      <c r="E5" s="1"/>
      <c r="F5" s="872"/>
      <c r="G5" s="872"/>
      <c r="H5" s="872"/>
      <c r="I5" s="872"/>
      <c r="J5" s="872"/>
      <c r="K5" s="872"/>
      <c r="L5" s="872"/>
      <c r="M5" s="872"/>
      <c r="N5" s="872"/>
      <c r="O5" s="6"/>
      <c r="P5" s="1"/>
      <c r="Q5" s="872"/>
      <c r="R5" s="917"/>
      <c r="S5" s="917"/>
      <c r="T5" s="872"/>
      <c r="U5" s="872"/>
      <c r="V5" s="872"/>
      <c r="W5" s="872"/>
      <c r="X5" s="872"/>
      <c r="Y5" s="872"/>
      <c r="Z5" s="872"/>
    </row>
    <row r="6" spans="1:26" s="1402" customFormat="1">
      <c r="A6" s="1841"/>
      <c r="B6" s="917"/>
      <c r="D6" s="800" t="s">
        <v>1746</v>
      </c>
      <c r="E6" s="1082"/>
      <c r="F6" s="872"/>
      <c r="G6" s="872"/>
      <c r="H6" s="872"/>
      <c r="I6" s="872"/>
      <c r="J6" s="872"/>
      <c r="K6" s="872"/>
      <c r="L6" s="872"/>
      <c r="M6" s="872"/>
      <c r="N6" s="872"/>
      <c r="O6" s="6"/>
      <c r="P6" s="1"/>
      <c r="Q6" s="872"/>
      <c r="R6" s="917"/>
      <c r="S6" s="917"/>
      <c r="T6" s="872"/>
      <c r="U6" s="872"/>
      <c r="V6" s="872"/>
      <c r="W6" s="872"/>
      <c r="X6" s="872"/>
      <c r="Y6" s="872"/>
      <c r="Z6" s="872"/>
    </row>
    <row r="7" spans="1:26" s="1402" customFormat="1">
      <c r="A7" s="1841"/>
      <c r="B7" s="917"/>
      <c r="D7" s="803" t="s">
        <v>892</v>
      </c>
      <c r="E7" s="1083"/>
      <c r="F7" s="872"/>
      <c r="G7" s="872"/>
      <c r="H7" s="872"/>
      <c r="I7" s="872"/>
      <c r="J7" s="872"/>
      <c r="K7" s="872"/>
      <c r="L7" s="872"/>
      <c r="M7" s="872"/>
      <c r="N7" s="872"/>
      <c r="O7" s="6"/>
      <c r="P7" s="1"/>
      <c r="Q7" s="872"/>
      <c r="R7" s="917"/>
      <c r="S7" s="917"/>
      <c r="T7" s="872"/>
      <c r="U7" s="872"/>
      <c r="V7" s="872"/>
      <c r="W7" s="872"/>
      <c r="X7" s="872"/>
      <c r="Y7" s="872"/>
      <c r="Z7" s="872"/>
    </row>
    <row r="8" spans="1:26" s="1402" customFormat="1">
      <c r="A8" s="1841"/>
      <c r="B8" s="917"/>
      <c r="D8" s="803" t="s">
        <v>318</v>
      </c>
      <c r="E8" s="1084"/>
      <c r="F8" s="872"/>
      <c r="G8" s="872"/>
      <c r="H8" s="872"/>
      <c r="I8" s="872"/>
      <c r="J8" s="872"/>
      <c r="K8" s="872"/>
      <c r="L8" s="872"/>
      <c r="M8" s="872"/>
      <c r="N8" s="872"/>
      <c r="O8" s="6"/>
      <c r="P8" s="1"/>
      <c r="Q8" s="872"/>
      <c r="R8" s="917"/>
      <c r="S8" s="917"/>
      <c r="T8" s="872"/>
      <c r="U8" s="872"/>
      <c r="V8" s="872"/>
      <c r="W8" s="872"/>
      <c r="X8" s="872"/>
      <c r="Y8" s="872"/>
      <c r="Z8" s="872"/>
    </row>
    <row r="9" spans="1:26" s="1402" customFormat="1" ht="15.75" thickBot="1">
      <c r="A9" s="1841"/>
      <c r="B9" s="917"/>
      <c r="D9" s="804" t="s">
        <v>232</v>
      </c>
      <c r="E9" s="1085"/>
      <c r="F9" s="872"/>
      <c r="G9" s="872"/>
      <c r="H9" s="872"/>
      <c r="I9" s="872"/>
      <c r="J9" s="872"/>
      <c r="K9" s="872"/>
      <c r="L9" s="872"/>
      <c r="M9" s="872"/>
      <c r="N9" s="872"/>
      <c r="O9" s="6"/>
      <c r="P9" s="1"/>
      <c r="Q9" s="872"/>
      <c r="R9" s="917"/>
      <c r="S9" s="917"/>
      <c r="T9" s="872"/>
      <c r="U9" s="872"/>
      <c r="V9" s="872"/>
      <c r="W9" s="872"/>
      <c r="X9" s="872"/>
      <c r="Y9" s="872"/>
      <c r="Z9" s="872"/>
    </row>
    <row r="10" spans="1:26" s="1402" customFormat="1">
      <c r="A10" s="1841"/>
      <c r="B10" s="917"/>
      <c r="C10" s="917"/>
      <c r="D10" s="917"/>
      <c r="E10" s="917"/>
      <c r="F10" s="872"/>
      <c r="G10" s="872"/>
      <c r="H10" s="872"/>
      <c r="I10" s="872"/>
      <c r="J10" s="872"/>
      <c r="K10" s="872"/>
      <c r="L10" s="872"/>
      <c r="M10" s="872"/>
      <c r="N10" s="872"/>
      <c r="O10" s="6"/>
      <c r="P10" s="1"/>
      <c r="Q10" s="872"/>
      <c r="R10" s="917"/>
      <c r="S10" s="917"/>
      <c r="T10" s="872"/>
      <c r="U10" s="872"/>
      <c r="V10" s="872"/>
      <c r="W10" s="872"/>
      <c r="X10" s="872"/>
      <c r="Y10" s="872"/>
      <c r="Z10" s="872"/>
    </row>
    <row r="11" spans="1:26">
      <c r="A11" s="799" t="s">
        <v>1743</v>
      </c>
      <c r="B11" s="7"/>
      <c r="C11" s="7"/>
      <c r="D11" s="7"/>
      <c r="E11" s="7"/>
      <c r="F11" s="152"/>
      <c r="G11" s="152"/>
      <c r="H11" s="152"/>
      <c r="I11" s="152"/>
      <c r="J11" s="152"/>
      <c r="K11" s="152"/>
      <c r="L11" s="152"/>
      <c r="M11" s="152"/>
      <c r="N11" s="152"/>
      <c r="Q11" s="152"/>
      <c r="R11" s="7"/>
      <c r="S11" s="7"/>
      <c r="T11" s="152"/>
      <c r="U11" s="152"/>
      <c r="V11" s="152"/>
      <c r="W11" s="152"/>
      <c r="X11" s="152"/>
      <c r="Y11" s="152"/>
      <c r="Z11" s="152"/>
    </row>
    <row r="12" spans="1:26">
      <c r="A12" s="799" t="s">
        <v>1703</v>
      </c>
      <c r="B12" s="7"/>
      <c r="C12" s="7"/>
      <c r="D12" s="7"/>
      <c r="E12" s="7"/>
      <c r="F12" s="152"/>
      <c r="G12" s="1948" t="s">
        <v>1744</v>
      </c>
      <c r="H12" s="1949"/>
      <c r="I12" s="1949"/>
      <c r="J12" s="1950"/>
      <c r="K12" s="1948" t="s">
        <v>1745</v>
      </c>
      <c r="L12" s="1949"/>
      <c r="M12" s="1949"/>
      <c r="N12" s="1950"/>
      <c r="Q12" s="152"/>
      <c r="R12" s="7"/>
      <c r="S12" s="7"/>
      <c r="T12" s="152"/>
      <c r="U12" s="152"/>
      <c r="V12" s="152"/>
      <c r="W12" s="152"/>
      <c r="X12" s="152"/>
      <c r="Y12" s="152"/>
      <c r="Z12" s="152"/>
    </row>
    <row r="13" spans="1:26">
      <c r="A13" s="7"/>
      <c r="B13" s="7"/>
      <c r="C13" s="7"/>
      <c r="D13" s="7"/>
      <c r="E13" s="7"/>
      <c r="F13" s="152"/>
      <c r="G13" s="152"/>
      <c r="H13" s="7"/>
      <c r="I13" s="801"/>
      <c r="J13" s="801"/>
      <c r="K13" s="801"/>
      <c r="L13" s="801"/>
      <c r="M13" s="152"/>
      <c r="N13" s="802"/>
      <c r="Q13" s="152"/>
      <c r="R13" s="7"/>
      <c r="S13" s="7"/>
      <c r="T13" s="152"/>
      <c r="U13" s="152"/>
      <c r="V13" s="152"/>
      <c r="W13" s="152"/>
      <c r="X13" s="152"/>
      <c r="Y13" s="152"/>
      <c r="Z13" s="152"/>
    </row>
    <row r="14" spans="1:26">
      <c r="A14" s="7"/>
      <c r="B14" s="879"/>
      <c r="C14" s="879"/>
      <c r="D14" s="7"/>
      <c r="E14" s="7"/>
      <c r="F14" s="152"/>
      <c r="G14" s="152"/>
      <c r="H14" s="7"/>
      <c r="I14" s="801"/>
      <c r="J14" s="801"/>
      <c r="K14" s="801"/>
      <c r="L14" s="801"/>
      <c r="M14" s="152"/>
      <c r="N14" s="802"/>
      <c r="Q14" s="152"/>
      <c r="R14" s="7"/>
      <c r="S14" s="7"/>
      <c r="T14" s="152"/>
      <c r="U14" s="152"/>
      <c r="V14" s="152"/>
      <c r="W14" s="152"/>
      <c r="X14" s="152"/>
      <c r="Y14" s="152"/>
      <c r="Z14" s="152"/>
    </row>
    <row r="15" spans="1:26">
      <c r="A15" s="7"/>
      <c r="B15" s="7"/>
      <c r="C15" s="7"/>
      <c r="D15" s="7"/>
      <c r="E15" s="7"/>
      <c r="F15" s="152"/>
      <c r="G15" s="152"/>
      <c r="H15" s="7"/>
      <c r="I15" s="801"/>
      <c r="J15" s="801"/>
      <c r="K15" s="801"/>
      <c r="L15" s="801"/>
      <c r="M15" s="152"/>
      <c r="N15" s="802"/>
      <c r="Q15" s="152"/>
      <c r="R15" s="7"/>
      <c r="S15" s="7"/>
      <c r="T15" s="152"/>
      <c r="U15" s="152"/>
      <c r="V15" s="152"/>
      <c r="W15" s="152"/>
      <c r="X15" s="152"/>
      <c r="Y15" s="152"/>
      <c r="Z15" s="152"/>
    </row>
    <row r="16" spans="1:26" ht="81" customHeight="1">
      <c r="A16" s="152"/>
      <c r="B16" s="7" t="s">
        <v>235</v>
      </c>
      <c r="C16" s="7" t="s">
        <v>236</v>
      </c>
      <c r="D16" s="7" t="s">
        <v>237</v>
      </c>
      <c r="E16" s="7" t="s">
        <v>238</v>
      </c>
      <c r="F16" s="801" t="s">
        <v>137</v>
      </c>
      <c r="G16" s="805" t="s">
        <v>138</v>
      </c>
      <c r="H16" s="905" t="s">
        <v>240</v>
      </c>
      <c r="I16" s="805" t="s">
        <v>140</v>
      </c>
      <c r="J16" s="904" t="s">
        <v>241</v>
      </c>
      <c r="K16" s="805" t="s">
        <v>138</v>
      </c>
      <c r="L16" s="905" t="s">
        <v>240</v>
      </c>
      <c r="M16" s="805" t="s">
        <v>140</v>
      </c>
      <c r="N16" s="904" t="s">
        <v>241</v>
      </c>
      <c r="O16" s="806" t="s">
        <v>134</v>
      </c>
      <c r="P16" s="6"/>
      <c r="Q16" s="152"/>
      <c r="R16" s="7" t="s">
        <v>1747</v>
      </c>
      <c r="S16" s="7" t="s">
        <v>134</v>
      </c>
      <c r="T16" s="801"/>
      <c r="U16" s="152"/>
      <c r="V16" s="152"/>
      <c r="W16" s="152"/>
      <c r="X16" s="152"/>
      <c r="Y16" s="152"/>
      <c r="Z16" s="152"/>
    </row>
    <row r="17" spans="1:26">
      <c r="A17" s="152"/>
      <c r="B17" s="152"/>
      <c r="C17" s="152"/>
      <c r="D17" s="152"/>
      <c r="E17" s="152"/>
      <c r="F17" s="7"/>
      <c r="G17" s="801" t="s">
        <v>142</v>
      </c>
      <c r="H17" s="801" t="s">
        <v>142</v>
      </c>
      <c r="I17" s="801" t="s">
        <v>142</v>
      </c>
      <c r="J17" s="801" t="s">
        <v>142</v>
      </c>
      <c r="K17" s="801" t="s">
        <v>142</v>
      </c>
      <c r="L17" s="801" t="s">
        <v>142</v>
      </c>
      <c r="M17" s="801" t="s">
        <v>142</v>
      </c>
      <c r="N17" s="801" t="s">
        <v>142</v>
      </c>
      <c r="O17" s="152"/>
      <c r="P17" s="152"/>
      <c r="Q17" s="152"/>
      <c r="R17" s="152"/>
      <c r="S17" s="152"/>
      <c r="T17" s="7"/>
      <c r="U17" s="152"/>
      <c r="V17" s="152"/>
      <c r="W17" s="152"/>
      <c r="X17" s="152"/>
      <c r="Y17" s="152"/>
      <c r="Z17" s="152"/>
    </row>
    <row r="18" spans="1:26">
      <c r="A18" s="152"/>
      <c r="B18" s="7" t="s">
        <v>890</v>
      </c>
      <c r="C18" s="7"/>
      <c r="D18" s="7"/>
      <c r="E18" s="7"/>
      <c r="F18" s="7"/>
      <c r="G18" s="801"/>
      <c r="H18" s="801"/>
      <c r="I18" s="801"/>
      <c r="J18" s="801"/>
      <c r="K18" s="801"/>
      <c r="L18" s="801"/>
      <c r="M18" s="801"/>
      <c r="N18" s="801"/>
      <c r="O18" s="152"/>
      <c r="P18" s="152"/>
      <c r="Q18" s="152"/>
      <c r="R18" s="7"/>
      <c r="S18" s="7"/>
      <c r="T18" s="7"/>
      <c r="U18" s="152"/>
      <c r="V18" s="152"/>
      <c r="W18" s="152"/>
      <c r="X18" s="152"/>
      <c r="Y18" s="152"/>
      <c r="Z18" s="152"/>
    </row>
    <row r="19" spans="1:26">
      <c r="A19" s="152"/>
      <c r="B19" s="7" t="s">
        <v>1705</v>
      </c>
      <c r="C19" s="7"/>
      <c r="D19" s="7"/>
      <c r="E19" s="7"/>
      <c r="F19" s="152"/>
      <c r="G19" s="152"/>
      <c r="H19" s="152"/>
      <c r="I19" s="152"/>
      <c r="J19" s="152"/>
      <c r="K19" s="152"/>
      <c r="L19" s="152"/>
      <c r="M19" s="152"/>
      <c r="N19" s="152"/>
      <c r="O19" s="152"/>
      <c r="P19" s="152"/>
      <c r="Q19" s="152"/>
      <c r="R19" s="7"/>
      <c r="S19" s="7"/>
      <c r="T19" s="152"/>
      <c r="U19" s="152"/>
      <c r="V19" s="152"/>
      <c r="W19" s="152"/>
      <c r="X19" s="152"/>
      <c r="Y19" s="152"/>
      <c r="Z19" s="152"/>
    </row>
    <row r="20" spans="1:26">
      <c r="A20" s="40"/>
      <c r="B20" s="40" t="s">
        <v>1706</v>
      </c>
      <c r="C20" s="40" t="s">
        <v>251</v>
      </c>
      <c r="D20" s="40" t="s">
        <v>252</v>
      </c>
      <c r="E20" s="40"/>
      <c r="F20" s="40"/>
      <c r="G20" s="1427"/>
      <c r="H20" s="1427"/>
      <c r="I20" s="1526">
        <f>SUM(G20:H20)</f>
        <v>0</v>
      </c>
      <c r="J20" s="1427"/>
      <c r="K20" s="1427"/>
      <c r="L20" s="1427"/>
      <c r="M20" s="1526">
        <f t="shared" ref="M20:M27" si="0">SUM(K20:L20)</f>
        <v>0</v>
      </c>
      <c r="N20" s="1427"/>
      <c r="O20" s="1081"/>
      <c r="P20" s="152"/>
      <c r="Q20" s="152"/>
      <c r="R20" s="152"/>
      <c r="S20" s="152"/>
      <c r="T20" s="152"/>
      <c r="U20" s="152"/>
      <c r="V20" s="152"/>
      <c r="W20" s="152"/>
      <c r="X20" s="152"/>
      <c r="Y20" s="152"/>
      <c r="Z20" s="152"/>
    </row>
    <row r="21" spans="1:26">
      <c r="A21" s="40"/>
      <c r="B21" s="40" t="s">
        <v>1706</v>
      </c>
      <c r="C21" s="40" t="s">
        <v>251</v>
      </c>
      <c r="D21" s="40" t="s">
        <v>253</v>
      </c>
      <c r="E21" s="40"/>
      <c r="F21" s="40"/>
      <c r="G21" s="1427"/>
      <c r="H21" s="1427"/>
      <c r="I21" s="1526">
        <f t="shared" ref="I21:I27" si="1">SUM(G21:H21)</f>
        <v>0</v>
      </c>
      <c r="J21" s="1427"/>
      <c r="K21" s="1427"/>
      <c r="L21" s="1427"/>
      <c r="M21" s="1526">
        <f t="shared" si="0"/>
        <v>0</v>
      </c>
      <c r="N21" s="1427"/>
      <c r="O21" s="1081"/>
      <c r="P21" s="152"/>
      <c r="Q21" s="152"/>
      <c r="R21" s="152"/>
      <c r="S21" s="152"/>
      <c r="T21" s="152"/>
      <c r="U21" s="152"/>
      <c r="V21" s="152"/>
      <c r="W21" s="152"/>
      <c r="X21" s="152"/>
      <c r="Y21" s="152"/>
      <c r="Z21" s="152"/>
    </row>
    <row r="22" spans="1:26" s="920" customFormat="1">
      <c r="A22" s="871"/>
      <c r="B22" s="40" t="s">
        <v>1706</v>
      </c>
      <c r="C22" s="40" t="s">
        <v>251</v>
      </c>
      <c r="D22" s="40" t="s">
        <v>254</v>
      </c>
      <c r="E22" s="871"/>
      <c r="F22" s="871"/>
      <c r="G22" s="1486"/>
      <c r="H22" s="1486"/>
      <c r="I22" s="1526">
        <f t="shared" si="1"/>
        <v>0</v>
      </c>
      <c r="J22" s="1486"/>
      <c r="K22" s="1486"/>
      <c r="L22" s="1486"/>
      <c r="M22" s="1526">
        <f t="shared" si="0"/>
        <v>0</v>
      </c>
      <c r="N22" s="1486"/>
      <c r="O22" s="1362"/>
      <c r="P22" s="872"/>
      <c r="Q22" s="872"/>
      <c r="R22" s="872"/>
      <c r="S22" s="872"/>
      <c r="T22" s="872"/>
      <c r="U22" s="872"/>
      <c r="V22" s="872"/>
      <c r="W22" s="872"/>
      <c r="X22" s="872"/>
      <c r="Y22" s="872"/>
      <c r="Z22" s="872"/>
    </row>
    <row r="23" spans="1:26" s="920" customFormat="1">
      <c r="A23" s="871"/>
      <c r="B23" s="40" t="s">
        <v>1706</v>
      </c>
      <c r="C23" s="40" t="s">
        <v>251</v>
      </c>
      <c r="D23" s="991" t="s">
        <v>1356</v>
      </c>
      <c r="E23" s="871"/>
      <c r="F23" s="871"/>
      <c r="G23" s="1486"/>
      <c r="H23" s="1486"/>
      <c r="I23" s="1526">
        <f t="shared" si="1"/>
        <v>0</v>
      </c>
      <c r="J23" s="1486"/>
      <c r="K23" s="1486"/>
      <c r="L23" s="1486"/>
      <c r="M23" s="1526">
        <f t="shared" si="0"/>
        <v>0</v>
      </c>
      <c r="N23" s="1486"/>
      <c r="O23" s="1362"/>
      <c r="P23" s="872"/>
      <c r="Q23" s="872"/>
      <c r="R23" s="872"/>
      <c r="S23" s="872"/>
      <c r="T23" s="872"/>
      <c r="U23" s="872"/>
      <c r="V23" s="872"/>
      <c r="W23" s="872"/>
      <c r="X23" s="872"/>
      <c r="Y23" s="872"/>
      <c r="Z23" s="872"/>
    </row>
    <row r="24" spans="1:26" s="920" customFormat="1">
      <c r="A24" s="871"/>
      <c r="B24" s="40" t="s">
        <v>1706</v>
      </c>
      <c r="C24" s="40" t="s">
        <v>251</v>
      </c>
      <c r="D24" s="991" t="s">
        <v>1356</v>
      </c>
      <c r="E24" s="871"/>
      <c r="F24" s="871"/>
      <c r="G24" s="1486"/>
      <c r="H24" s="1486"/>
      <c r="I24" s="1526">
        <f t="shared" si="1"/>
        <v>0</v>
      </c>
      <c r="J24" s="1486"/>
      <c r="K24" s="1486"/>
      <c r="L24" s="1486"/>
      <c r="M24" s="1526">
        <f t="shared" si="0"/>
        <v>0</v>
      </c>
      <c r="N24" s="1486"/>
      <c r="O24" s="1362"/>
      <c r="P24" s="872"/>
      <c r="Q24" s="872"/>
      <c r="R24" s="872"/>
      <c r="S24" s="872"/>
      <c r="T24" s="872"/>
      <c r="U24" s="872"/>
      <c r="V24" s="872"/>
      <c r="W24" s="872"/>
      <c r="X24" s="872"/>
      <c r="Y24" s="872"/>
      <c r="Z24" s="872"/>
    </row>
    <row r="25" spans="1:26" s="920" customFormat="1">
      <c r="A25" s="871"/>
      <c r="B25" s="40" t="s">
        <v>1706</v>
      </c>
      <c r="C25" s="40" t="s">
        <v>251</v>
      </c>
      <c r="D25" s="991" t="s">
        <v>1356</v>
      </c>
      <c r="E25" s="871"/>
      <c r="F25" s="871"/>
      <c r="G25" s="1486"/>
      <c r="H25" s="1486"/>
      <c r="I25" s="1526">
        <f t="shared" si="1"/>
        <v>0</v>
      </c>
      <c r="J25" s="1486"/>
      <c r="K25" s="1486"/>
      <c r="L25" s="1486"/>
      <c r="M25" s="1526">
        <f t="shared" si="0"/>
        <v>0</v>
      </c>
      <c r="N25" s="1486"/>
      <c r="O25" s="1362"/>
      <c r="P25" s="872"/>
      <c r="Q25" s="872"/>
      <c r="R25" s="872"/>
      <c r="S25" s="872"/>
      <c r="T25" s="872"/>
      <c r="U25" s="872"/>
      <c r="V25" s="872"/>
      <c r="W25" s="872"/>
      <c r="X25" s="872"/>
      <c r="Y25" s="872"/>
      <c r="Z25" s="872"/>
    </row>
    <row r="26" spans="1:26" s="920" customFormat="1">
      <c r="A26" s="871"/>
      <c r="B26" s="40" t="s">
        <v>1706</v>
      </c>
      <c r="C26" s="40" t="s">
        <v>251</v>
      </c>
      <c r="D26" s="991" t="s">
        <v>1356</v>
      </c>
      <c r="E26" s="871"/>
      <c r="F26" s="871"/>
      <c r="G26" s="1486"/>
      <c r="H26" s="1486"/>
      <c r="I26" s="1526">
        <f t="shared" si="1"/>
        <v>0</v>
      </c>
      <c r="J26" s="1486"/>
      <c r="K26" s="1486"/>
      <c r="L26" s="1486"/>
      <c r="M26" s="1526">
        <f t="shared" si="0"/>
        <v>0</v>
      </c>
      <c r="N26" s="1486"/>
      <c r="O26" s="1362"/>
      <c r="P26" s="872"/>
      <c r="Q26" s="872"/>
      <c r="R26" s="872"/>
      <c r="S26" s="872"/>
      <c r="T26" s="872"/>
      <c r="U26" s="872"/>
      <c r="V26" s="872"/>
      <c r="W26" s="872"/>
      <c r="X26" s="872"/>
      <c r="Y26" s="872"/>
      <c r="Z26" s="872"/>
    </row>
    <row r="27" spans="1:26">
      <c r="A27" s="40"/>
      <c r="B27" s="40" t="s">
        <v>1706</v>
      </c>
      <c r="C27" s="40" t="s">
        <v>251</v>
      </c>
      <c r="D27" s="991" t="s">
        <v>1356</v>
      </c>
      <c r="E27" s="40"/>
      <c r="F27" s="40"/>
      <c r="G27" s="1427"/>
      <c r="H27" s="1427"/>
      <c r="I27" s="1526">
        <f t="shared" si="1"/>
        <v>0</v>
      </c>
      <c r="J27" s="1427"/>
      <c r="K27" s="1427"/>
      <c r="L27" s="1427"/>
      <c r="M27" s="1526">
        <f t="shared" si="0"/>
        <v>0</v>
      </c>
      <c r="N27" s="1427"/>
      <c r="O27" s="1081"/>
      <c r="P27" s="152"/>
      <c r="Q27" s="152"/>
      <c r="R27" s="152"/>
      <c r="S27" s="152"/>
      <c r="T27" s="152"/>
      <c r="U27" s="152"/>
      <c r="V27" s="152"/>
      <c r="W27" s="152"/>
      <c r="X27" s="152"/>
      <c r="Y27" s="152"/>
      <c r="Z27" s="152"/>
    </row>
    <row r="28" spans="1:26">
      <c r="A28" s="36"/>
      <c r="B28" s="36" t="s">
        <v>1706</v>
      </c>
      <c r="C28" s="36" t="s">
        <v>251</v>
      </c>
      <c r="D28" s="36"/>
      <c r="E28" s="36"/>
      <c r="F28" s="36"/>
      <c r="G28" s="1527">
        <f>SUM(G20:G27)</f>
        <v>0</v>
      </c>
      <c r="H28" s="1527">
        <f t="shared" ref="H28" si="2">SUM(H20:H27)</f>
        <v>0</v>
      </c>
      <c r="I28" s="1527">
        <f>SUM(I20:I27)</f>
        <v>0</v>
      </c>
      <c r="J28" s="1527">
        <f t="shared" ref="J28:N28" si="3">SUM(J20:J27)</f>
        <v>0</v>
      </c>
      <c r="K28" s="1527">
        <f t="shared" si="3"/>
        <v>0</v>
      </c>
      <c r="L28" s="1527">
        <f t="shared" si="3"/>
        <v>0</v>
      </c>
      <c r="M28" s="1527">
        <f t="shared" si="3"/>
        <v>0</v>
      </c>
      <c r="N28" s="1527">
        <f t="shared" si="3"/>
        <v>0</v>
      </c>
      <c r="O28" s="1363"/>
      <c r="P28" s="7"/>
      <c r="Q28" s="7"/>
      <c r="R28" s="7"/>
      <c r="S28" s="7"/>
      <c r="T28" s="7"/>
      <c r="U28" s="7"/>
      <c r="V28" s="7"/>
      <c r="W28" s="7"/>
      <c r="X28" s="7"/>
      <c r="Y28" s="7"/>
      <c r="Z28" s="7"/>
    </row>
    <row r="29" spans="1:26">
      <c r="A29" s="40"/>
      <c r="B29" s="40" t="s">
        <v>1706</v>
      </c>
      <c r="C29" s="40" t="s">
        <v>255</v>
      </c>
      <c r="D29" s="40" t="s">
        <v>256</v>
      </c>
      <c r="E29" s="40"/>
      <c r="F29" s="40"/>
      <c r="G29" s="1427"/>
      <c r="H29" s="1427"/>
      <c r="I29" s="1526">
        <f t="shared" ref="I29:I33" si="4">SUM(G29:H29)</f>
        <v>0</v>
      </c>
      <c r="J29" s="1427"/>
      <c r="K29" s="1427"/>
      <c r="L29" s="1427"/>
      <c r="M29" s="1526">
        <f t="shared" ref="M29:M44" si="5">SUM(K29:L29)</f>
        <v>0</v>
      </c>
      <c r="N29" s="1427"/>
      <c r="O29" s="1081"/>
      <c r="P29" s="152"/>
      <c r="Q29" s="152"/>
      <c r="R29" s="152"/>
      <c r="S29" s="152"/>
      <c r="T29" s="152"/>
      <c r="U29" s="152"/>
      <c r="V29" s="152"/>
      <c r="W29" s="152"/>
      <c r="X29" s="152"/>
      <c r="Y29" s="152"/>
      <c r="Z29" s="152"/>
    </row>
    <row r="30" spans="1:26">
      <c r="A30" s="40"/>
      <c r="B30" s="40" t="s">
        <v>1706</v>
      </c>
      <c r="C30" s="40" t="s">
        <v>255</v>
      </c>
      <c r="D30" s="40" t="s">
        <v>257</v>
      </c>
      <c r="E30" s="40"/>
      <c r="F30" s="40"/>
      <c r="G30" s="1427"/>
      <c r="H30" s="1427"/>
      <c r="I30" s="1526">
        <f t="shared" si="4"/>
        <v>0</v>
      </c>
      <c r="J30" s="1427"/>
      <c r="K30" s="1427"/>
      <c r="L30" s="1427"/>
      <c r="M30" s="1526">
        <f t="shared" si="5"/>
        <v>0</v>
      </c>
      <c r="N30" s="1427"/>
      <c r="O30" s="1081"/>
      <c r="P30" s="152"/>
      <c r="Q30" s="152"/>
      <c r="R30" s="152"/>
      <c r="S30" s="152"/>
      <c r="T30" s="152"/>
      <c r="U30" s="152"/>
      <c r="V30" s="152"/>
      <c r="W30" s="152"/>
      <c r="X30" s="152"/>
      <c r="Y30" s="152"/>
      <c r="Z30" s="152"/>
    </row>
    <row r="31" spans="1:26">
      <c r="A31" s="40"/>
      <c r="B31" s="40" t="s">
        <v>1706</v>
      </c>
      <c r="C31" s="40" t="s">
        <v>255</v>
      </c>
      <c r="D31" s="40" t="s">
        <v>258</v>
      </c>
      <c r="E31" s="40"/>
      <c r="F31" s="40"/>
      <c r="G31" s="1427"/>
      <c r="H31" s="1427"/>
      <c r="I31" s="1526">
        <f t="shared" si="4"/>
        <v>0</v>
      </c>
      <c r="J31" s="1427"/>
      <c r="K31" s="1427"/>
      <c r="L31" s="1427"/>
      <c r="M31" s="1526">
        <f t="shared" si="5"/>
        <v>0</v>
      </c>
      <c r="N31" s="1427"/>
      <c r="O31" s="1081"/>
      <c r="P31" s="152"/>
      <c r="Q31" s="152"/>
      <c r="R31" s="152"/>
      <c r="S31" s="152"/>
      <c r="T31" s="152"/>
      <c r="U31" s="152"/>
      <c r="V31" s="152"/>
      <c r="W31" s="152"/>
      <c r="X31" s="152"/>
      <c r="Y31" s="152"/>
      <c r="Z31" s="152"/>
    </row>
    <row r="32" spans="1:26">
      <c r="A32" s="40"/>
      <c r="B32" s="40" t="s">
        <v>1706</v>
      </c>
      <c r="C32" s="40" t="s">
        <v>255</v>
      </c>
      <c r="D32" s="40" t="s">
        <v>259</v>
      </c>
      <c r="E32" s="40"/>
      <c r="F32" s="40"/>
      <c r="G32" s="1427"/>
      <c r="H32" s="1427"/>
      <c r="I32" s="1526">
        <f t="shared" si="4"/>
        <v>0</v>
      </c>
      <c r="J32" s="1427"/>
      <c r="K32" s="1427"/>
      <c r="L32" s="1427"/>
      <c r="M32" s="1526">
        <f t="shared" si="5"/>
        <v>0</v>
      </c>
      <c r="N32" s="1427"/>
      <c r="O32" s="1081"/>
      <c r="P32" s="152"/>
      <c r="Q32" s="152"/>
      <c r="R32" s="152"/>
      <c r="S32" s="152"/>
      <c r="T32" s="152"/>
      <c r="U32" s="152"/>
      <c r="V32" s="152"/>
      <c r="W32" s="152"/>
      <c r="X32" s="152"/>
      <c r="Y32" s="152"/>
      <c r="Z32" s="152"/>
    </row>
    <row r="33" spans="1:26">
      <c r="A33" s="40"/>
      <c r="B33" s="40" t="s">
        <v>1706</v>
      </c>
      <c r="C33" s="40" t="s">
        <v>255</v>
      </c>
      <c r="D33" s="40" t="s">
        <v>260</v>
      </c>
      <c r="E33" s="40"/>
      <c r="F33" s="40"/>
      <c r="G33" s="1427"/>
      <c r="H33" s="1427"/>
      <c r="I33" s="1526">
        <f t="shared" si="4"/>
        <v>0</v>
      </c>
      <c r="J33" s="1427"/>
      <c r="K33" s="1427"/>
      <c r="L33" s="1427"/>
      <c r="M33" s="1526">
        <f t="shared" si="5"/>
        <v>0</v>
      </c>
      <c r="N33" s="1427"/>
      <c r="O33" s="1081"/>
      <c r="P33" s="152"/>
      <c r="Q33" s="152"/>
      <c r="R33" s="152"/>
      <c r="S33" s="152"/>
      <c r="T33" s="152"/>
      <c r="U33" s="152"/>
      <c r="V33" s="152"/>
      <c r="W33" s="152"/>
      <c r="X33" s="152"/>
      <c r="Y33" s="152"/>
      <c r="Z33" s="152"/>
    </row>
    <row r="34" spans="1:26">
      <c r="A34" s="40"/>
      <c r="B34" s="40" t="s">
        <v>1706</v>
      </c>
      <c r="C34" s="40" t="s">
        <v>255</v>
      </c>
      <c r="D34" s="40" t="s">
        <v>261</v>
      </c>
      <c r="E34" s="40"/>
      <c r="F34" s="40"/>
      <c r="G34" s="1427"/>
      <c r="H34" s="1427"/>
      <c r="I34" s="1526">
        <f>SUM(G34:H34)</f>
        <v>0</v>
      </c>
      <c r="J34" s="1427"/>
      <c r="K34" s="1427"/>
      <c r="L34" s="1427"/>
      <c r="M34" s="1526">
        <f t="shared" si="5"/>
        <v>0</v>
      </c>
      <c r="N34" s="1427"/>
      <c r="O34" s="1081"/>
      <c r="P34" s="152"/>
      <c r="Q34" s="152"/>
      <c r="R34" s="152"/>
      <c r="S34" s="152"/>
      <c r="T34" s="152"/>
      <c r="U34" s="152"/>
      <c r="V34" s="152"/>
      <c r="W34" s="152"/>
      <c r="X34" s="152"/>
      <c r="Y34" s="152"/>
      <c r="Z34" s="152"/>
    </row>
    <row r="35" spans="1:26" s="920" customFormat="1">
      <c r="A35" s="871"/>
      <c r="B35" s="40" t="s">
        <v>1706</v>
      </c>
      <c r="C35" s="40" t="s">
        <v>255</v>
      </c>
      <c r="D35" s="40" t="s">
        <v>262</v>
      </c>
      <c r="E35" s="871"/>
      <c r="F35" s="871"/>
      <c r="G35" s="1486"/>
      <c r="H35" s="1486"/>
      <c r="I35" s="1526">
        <f t="shared" ref="I35:I43" si="6">SUM(G35:H35)</f>
        <v>0</v>
      </c>
      <c r="J35" s="1486"/>
      <c r="K35" s="1486"/>
      <c r="L35" s="1486"/>
      <c r="M35" s="1526">
        <f t="shared" si="5"/>
        <v>0</v>
      </c>
      <c r="N35" s="1486"/>
      <c r="O35" s="1362"/>
      <c r="P35" s="872"/>
      <c r="Q35" s="872"/>
      <c r="R35" s="872"/>
      <c r="S35" s="872"/>
      <c r="T35" s="872"/>
      <c r="U35" s="872"/>
      <c r="V35" s="872"/>
      <c r="W35" s="872"/>
      <c r="X35" s="872"/>
      <c r="Y35" s="872"/>
      <c r="Z35" s="872"/>
    </row>
    <row r="36" spans="1:26" s="920" customFormat="1">
      <c r="A36" s="871"/>
      <c r="B36" s="40" t="s">
        <v>1706</v>
      </c>
      <c r="C36" s="40" t="s">
        <v>255</v>
      </c>
      <c r="D36" s="40" t="s">
        <v>263</v>
      </c>
      <c r="E36" s="871"/>
      <c r="F36" s="871"/>
      <c r="G36" s="1486"/>
      <c r="H36" s="1486"/>
      <c r="I36" s="1526">
        <f t="shared" si="6"/>
        <v>0</v>
      </c>
      <c r="J36" s="1486"/>
      <c r="K36" s="1486"/>
      <c r="L36" s="1486"/>
      <c r="M36" s="1526">
        <f t="shared" si="5"/>
        <v>0</v>
      </c>
      <c r="N36" s="1486"/>
      <c r="O36" s="1362"/>
      <c r="P36" s="872"/>
      <c r="Q36" s="872"/>
      <c r="R36" s="872"/>
      <c r="S36" s="872"/>
      <c r="T36" s="872"/>
      <c r="U36" s="872"/>
      <c r="V36" s="872"/>
      <c r="W36" s="872"/>
      <c r="X36" s="872"/>
      <c r="Y36" s="872"/>
      <c r="Z36" s="872"/>
    </row>
    <row r="37" spans="1:26" s="920" customFormat="1">
      <c r="A37" s="871"/>
      <c r="B37" s="40" t="s">
        <v>1706</v>
      </c>
      <c r="C37" s="40" t="s">
        <v>255</v>
      </c>
      <c r="D37" s="40" t="s">
        <v>264</v>
      </c>
      <c r="E37" s="871"/>
      <c r="F37" s="871"/>
      <c r="G37" s="1486"/>
      <c r="H37" s="1486"/>
      <c r="I37" s="1526">
        <f t="shared" si="6"/>
        <v>0</v>
      </c>
      <c r="J37" s="1486"/>
      <c r="K37" s="1486"/>
      <c r="L37" s="1486"/>
      <c r="M37" s="1526">
        <f t="shared" si="5"/>
        <v>0</v>
      </c>
      <c r="N37" s="1486"/>
      <c r="O37" s="1362"/>
      <c r="P37" s="872"/>
      <c r="Q37" s="872"/>
      <c r="R37" s="872"/>
      <c r="S37" s="872"/>
      <c r="T37" s="872"/>
      <c r="U37" s="872"/>
      <c r="V37" s="872"/>
      <c r="W37" s="872"/>
      <c r="X37" s="872"/>
      <c r="Y37" s="872"/>
      <c r="Z37" s="872"/>
    </row>
    <row r="38" spans="1:26" s="920" customFormat="1">
      <c r="A38" s="871"/>
      <c r="B38" s="40" t="s">
        <v>1706</v>
      </c>
      <c r="C38" s="40" t="s">
        <v>255</v>
      </c>
      <c r="D38" s="40" t="s">
        <v>265</v>
      </c>
      <c r="E38" s="871"/>
      <c r="F38" s="871"/>
      <c r="G38" s="1486"/>
      <c r="H38" s="1486"/>
      <c r="I38" s="1526">
        <f t="shared" si="6"/>
        <v>0</v>
      </c>
      <c r="J38" s="1486"/>
      <c r="K38" s="1486"/>
      <c r="L38" s="1486"/>
      <c r="M38" s="1526">
        <f t="shared" si="5"/>
        <v>0</v>
      </c>
      <c r="N38" s="1486"/>
      <c r="O38" s="1362"/>
      <c r="P38" s="872"/>
      <c r="Q38" s="872"/>
      <c r="R38" s="872"/>
      <c r="S38" s="872"/>
      <c r="T38" s="872"/>
      <c r="U38" s="872"/>
      <c r="V38" s="872"/>
      <c r="W38" s="872"/>
      <c r="X38" s="872"/>
      <c r="Y38" s="872"/>
      <c r="Z38" s="872"/>
    </row>
    <row r="39" spans="1:26" s="920" customFormat="1">
      <c r="A39" s="871"/>
      <c r="B39" s="40" t="s">
        <v>1706</v>
      </c>
      <c r="C39" s="40" t="s">
        <v>255</v>
      </c>
      <c r="D39" s="40" t="s">
        <v>266</v>
      </c>
      <c r="E39" s="871"/>
      <c r="F39" s="871"/>
      <c r="G39" s="1486"/>
      <c r="H39" s="1486"/>
      <c r="I39" s="1526">
        <f t="shared" si="6"/>
        <v>0</v>
      </c>
      <c r="J39" s="1486"/>
      <c r="K39" s="1486"/>
      <c r="L39" s="1486"/>
      <c r="M39" s="1526">
        <f t="shared" si="5"/>
        <v>0</v>
      </c>
      <c r="N39" s="1486"/>
      <c r="O39" s="1362"/>
      <c r="P39" s="872"/>
      <c r="Q39" s="872"/>
      <c r="R39" s="872"/>
      <c r="S39" s="872"/>
      <c r="T39" s="872"/>
      <c r="U39" s="872"/>
      <c r="V39" s="872"/>
      <c r="W39" s="872"/>
      <c r="X39" s="872"/>
      <c r="Y39" s="872"/>
      <c r="Z39" s="872"/>
    </row>
    <row r="40" spans="1:26">
      <c r="A40" s="40"/>
      <c r="B40" s="40" t="s">
        <v>1706</v>
      </c>
      <c r="C40" s="40" t="s">
        <v>255</v>
      </c>
      <c r="D40" s="991" t="s">
        <v>1356</v>
      </c>
      <c r="E40" s="40"/>
      <c r="F40" s="40"/>
      <c r="G40" s="1427"/>
      <c r="H40" s="1427"/>
      <c r="I40" s="1526">
        <f t="shared" si="6"/>
        <v>0</v>
      </c>
      <c r="J40" s="1427"/>
      <c r="K40" s="1427"/>
      <c r="L40" s="1427"/>
      <c r="M40" s="1526">
        <f t="shared" si="5"/>
        <v>0</v>
      </c>
      <c r="N40" s="1427"/>
      <c r="O40" s="1081"/>
      <c r="P40" s="152"/>
      <c r="Q40" s="152"/>
      <c r="R40" s="152"/>
      <c r="S40" s="152"/>
      <c r="T40" s="152"/>
      <c r="U40" s="152"/>
      <c r="V40" s="152"/>
      <c r="W40" s="152"/>
      <c r="X40" s="152"/>
      <c r="Y40" s="152"/>
      <c r="Z40" s="152"/>
    </row>
    <row r="41" spans="1:26" ht="15.75" customHeight="1">
      <c r="A41" s="40"/>
      <c r="B41" s="40" t="s">
        <v>1706</v>
      </c>
      <c r="C41" s="40" t="s">
        <v>255</v>
      </c>
      <c r="D41" s="991" t="s">
        <v>1356</v>
      </c>
      <c r="E41" s="40"/>
      <c r="F41" s="40"/>
      <c r="G41" s="1427"/>
      <c r="H41" s="1427"/>
      <c r="I41" s="1526">
        <f t="shared" si="6"/>
        <v>0</v>
      </c>
      <c r="J41" s="1427"/>
      <c r="K41" s="1427"/>
      <c r="L41" s="1427"/>
      <c r="M41" s="1526">
        <f t="shared" si="5"/>
        <v>0</v>
      </c>
      <c r="N41" s="1427"/>
      <c r="O41" s="1081"/>
      <c r="P41" s="152"/>
      <c r="Q41" s="152"/>
      <c r="R41" s="152"/>
      <c r="S41" s="152"/>
      <c r="T41" s="152"/>
      <c r="U41" s="152"/>
      <c r="V41" s="152"/>
      <c r="W41" s="152"/>
      <c r="X41" s="152"/>
      <c r="Y41" s="152"/>
      <c r="Z41" s="152"/>
    </row>
    <row r="42" spans="1:26" ht="15.75" customHeight="1">
      <c r="A42" s="40"/>
      <c r="B42" s="40" t="s">
        <v>1706</v>
      </c>
      <c r="C42" s="40" t="s">
        <v>255</v>
      </c>
      <c r="D42" s="991" t="s">
        <v>1356</v>
      </c>
      <c r="E42" s="40"/>
      <c r="F42" s="40"/>
      <c r="G42" s="1427"/>
      <c r="H42" s="1427"/>
      <c r="I42" s="1526">
        <f t="shared" si="6"/>
        <v>0</v>
      </c>
      <c r="J42" s="1427"/>
      <c r="K42" s="1427"/>
      <c r="L42" s="1427"/>
      <c r="M42" s="1526">
        <f t="shared" si="5"/>
        <v>0</v>
      </c>
      <c r="N42" s="1427"/>
      <c r="O42" s="1081"/>
      <c r="P42" s="152"/>
      <c r="Q42" s="152"/>
      <c r="R42" s="152"/>
      <c r="S42" s="152"/>
      <c r="T42" s="152"/>
      <c r="U42" s="152"/>
      <c r="V42" s="152"/>
      <c r="W42" s="152"/>
      <c r="X42" s="152"/>
      <c r="Y42" s="152"/>
      <c r="Z42" s="152"/>
    </row>
    <row r="43" spans="1:26" ht="15.75" customHeight="1">
      <c r="A43" s="40"/>
      <c r="B43" s="40" t="s">
        <v>1706</v>
      </c>
      <c r="C43" s="40" t="s">
        <v>255</v>
      </c>
      <c r="D43" s="991" t="s">
        <v>1356</v>
      </c>
      <c r="E43" s="40"/>
      <c r="F43" s="40"/>
      <c r="G43" s="1427"/>
      <c r="H43" s="1427"/>
      <c r="I43" s="1526">
        <f t="shared" si="6"/>
        <v>0</v>
      </c>
      <c r="J43" s="1427"/>
      <c r="K43" s="1427"/>
      <c r="L43" s="1427"/>
      <c r="M43" s="1526">
        <f t="shared" si="5"/>
        <v>0</v>
      </c>
      <c r="N43" s="1427"/>
      <c r="O43" s="1081"/>
      <c r="P43" s="152"/>
      <c r="Q43" s="152"/>
      <c r="R43" s="152"/>
      <c r="S43" s="152"/>
      <c r="T43" s="152"/>
      <c r="U43" s="152"/>
      <c r="V43" s="152"/>
      <c r="W43" s="152"/>
      <c r="X43" s="152"/>
      <c r="Y43" s="152"/>
      <c r="Z43" s="152"/>
    </row>
    <row r="44" spans="1:26" ht="15.75" customHeight="1">
      <c r="A44" s="40"/>
      <c r="B44" s="40" t="s">
        <v>1706</v>
      </c>
      <c r="C44" s="40" t="s">
        <v>255</v>
      </c>
      <c r="D44" s="991" t="s">
        <v>1356</v>
      </c>
      <c r="E44" s="40"/>
      <c r="F44" s="40"/>
      <c r="G44" s="1427"/>
      <c r="H44" s="1427"/>
      <c r="I44" s="1526">
        <f>SUM(G44:H44)</f>
        <v>0</v>
      </c>
      <c r="J44" s="1427"/>
      <c r="K44" s="1427"/>
      <c r="L44" s="1427"/>
      <c r="M44" s="1526">
        <f t="shared" si="5"/>
        <v>0</v>
      </c>
      <c r="N44" s="1427"/>
      <c r="O44" s="1081"/>
      <c r="P44" s="152"/>
      <c r="Q44" s="152"/>
      <c r="R44" s="152"/>
      <c r="S44" s="152"/>
      <c r="T44" s="152"/>
      <c r="U44" s="152"/>
      <c r="V44" s="152"/>
      <c r="W44" s="152"/>
      <c r="X44" s="152"/>
      <c r="Y44" s="152"/>
      <c r="Z44" s="152"/>
    </row>
    <row r="45" spans="1:26" ht="15.75" customHeight="1">
      <c r="A45" s="36"/>
      <c r="B45" s="36" t="s">
        <v>1706</v>
      </c>
      <c r="C45" s="36" t="s">
        <v>255</v>
      </c>
      <c r="D45" s="36"/>
      <c r="E45" s="36"/>
      <c r="F45" s="36"/>
      <c r="G45" s="1527">
        <f>SUM(G29:G44)</f>
        <v>0</v>
      </c>
      <c r="H45" s="1527">
        <f t="shared" ref="H45:N45" si="7">SUM(H29:H44)</f>
        <v>0</v>
      </c>
      <c r="I45" s="1527">
        <f>SUM(I29:I44)</f>
        <v>0</v>
      </c>
      <c r="J45" s="1527">
        <f t="shared" si="7"/>
        <v>0</v>
      </c>
      <c r="K45" s="1527">
        <f t="shared" si="7"/>
        <v>0</v>
      </c>
      <c r="L45" s="1527">
        <f t="shared" si="7"/>
        <v>0</v>
      </c>
      <c r="M45" s="1527">
        <f>SUM(M29:M44)</f>
        <v>0</v>
      </c>
      <c r="N45" s="1527">
        <f t="shared" si="7"/>
        <v>0</v>
      </c>
      <c r="O45" s="1363"/>
      <c r="P45" s="7"/>
      <c r="Q45" s="7"/>
      <c r="R45" s="7"/>
      <c r="S45" s="7"/>
      <c r="T45" s="7"/>
      <c r="U45" s="7"/>
      <c r="V45" s="7"/>
      <c r="W45" s="7"/>
      <c r="X45" s="7"/>
      <c r="Y45" s="7"/>
      <c r="Z45" s="7"/>
    </row>
    <row r="46" spans="1:26" ht="15.75" customHeight="1">
      <c r="A46" s="40"/>
      <c r="B46" s="40" t="s">
        <v>1706</v>
      </c>
      <c r="C46" s="40" t="s">
        <v>267</v>
      </c>
      <c r="D46" s="40" t="s">
        <v>268</v>
      </c>
      <c r="E46" s="40"/>
      <c r="F46" s="40"/>
      <c r="G46" s="1427"/>
      <c r="H46" s="1427"/>
      <c r="I46" s="1526">
        <f t="shared" ref="I46:I63" si="8">SUM(G46:H46)</f>
        <v>0</v>
      </c>
      <c r="J46" s="1427"/>
      <c r="K46" s="1427"/>
      <c r="L46" s="1427"/>
      <c r="M46" s="1526">
        <f t="shared" ref="M46:M64" si="9">SUM(K46:L46)</f>
        <v>0</v>
      </c>
      <c r="N46" s="1427"/>
      <c r="O46" s="1081"/>
      <c r="P46" s="152"/>
      <c r="Q46" s="152"/>
      <c r="R46" s="152"/>
      <c r="S46" s="152"/>
      <c r="T46" s="152"/>
      <c r="U46" s="152"/>
      <c r="V46" s="152"/>
      <c r="W46" s="152"/>
      <c r="X46" s="152"/>
      <c r="Y46" s="152"/>
      <c r="Z46" s="152"/>
    </row>
    <row r="47" spans="1:26" ht="15.75" customHeight="1">
      <c r="A47" s="40"/>
      <c r="B47" s="40" t="s">
        <v>1706</v>
      </c>
      <c r="C47" s="40" t="s">
        <v>267</v>
      </c>
      <c r="D47" s="40" t="s">
        <v>269</v>
      </c>
      <c r="E47" s="40"/>
      <c r="F47" s="40"/>
      <c r="G47" s="1427"/>
      <c r="H47" s="1427"/>
      <c r="I47" s="1526">
        <f t="shared" si="8"/>
        <v>0</v>
      </c>
      <c r="J47" s="1427"/>
      <c r="K47" s="1427"/>
      <c r="L47" s="1427"/>
      <c r="M47" s="1526">
        <f t="shared" si="9"/>
        <v>0</v>
      </c>
      <c r="N47" s="1427"/>
      <c r="O47" s="1081"/>
      <c r="P47" s="152"/>
      <c r="Q47" s="152"/>
      <c r="R47" s="152"/>
      <c r="S47" s="152"/>
      <c r="T47" s="152"/>
      <c r="U47" s="152"/>
      <c r="V47" s="152"/>
      <c r="W47" s="152"/>
      <c r="X47" s="152"/>
      <c r="Y47" s="152"/>
      <c r="Z47" s="152"/>
    </row>
    <row r="48" spans="1:26" ht="15.75" customHeight="1">
      <c r="A48" s="40"/>
      <c r="B48" s="40" t="s">
        <v>1706</v>
      </c>
      <c r="C48" s="40" t="s">
        <v>267</v>
      </c>
      <c r="D48" s="40" t="s">
        <v>270</v>
      </c>
      <c r="E48" s="40"/>
      <c r="F48" s="40"/>
      <c r="G48" s="1427"/>
      <c r="H48" s="1427"/>
      <c r="I48" s="1526">
        <f t="shared" si="8"/>
        <v>0</v>
      </c>
      <c r="J48" s="1427"/>
      <c r="K48" s="1427"/>
      <c r="L48" s="1427"/>
      <c r="M48" s="1526">
        <f t="shared" si="9"/>
        <v>0</v>
      </c>
      <c r="N48" s="1427"/>
      <c r="O48" s="1081"/>
      <c r="P48" s="152"/>
      <c r="Q48" s="152"/>
      <c r="R48" s="152"/>
      <c r="S48" s="152"/>
      <c r="T48" s="152"/>
      <c r="U48" s="152"/>
      <c r="V48" s="152"/>
      <c r="W48" s="152"/>
      <c r="X48" s="152"/>
      <c r="Y48" s="152"/>
      <c r="Z48" s="152"/>
    </row>
    <row r="49" spans="1:26" ht="15.75" customHeight="1">
      <c r="A49" s="40"/>
      <c r="B49" s="40" t="s">
        <v>1706</v>
      </c>
      <c r="C49" s="40" t="s">
        <v>267</v>
      </c>
      <c r="D49" s="40" t="s">
        <v>271</v>
      </c>
      <c r="E49" s="40"/>
      <c r="F49" s="40"/>
      <c r="G49" s="1427"/>
      <c r="H49" s="1427"/>
      <c r="I49" s="1526">
        <f t="shared" si="8"/>
        <v>0</v>
      </c>
      <c r="J49" s="1427"/>
      <c r="K49" s="1427"/>
      <c r="L49" s="1427"/>
      <c r="M49" s="1526">
        <f t="shared" si="9"/>
        <v>0</v>
      </c>
      <c r="N49" s="1427"/>
      <c r="O49" s="1081"/>
      <c r="P49" s="152"/>
      <c r="Q49" s="152"/>
      <c r="R49" s="152"/>
      <c r="S49" s="152"/>
      <c r="T49" s="152"/>
      <c r="U49" s="152"/>
      <c r="V49" s="152"/>
      <c r="W49" s="152"/>
      <c r="X49" s="152"/>
      <c r="Y49" s="152"/>
      <c r="Z49" s="152"/>
    </row>
    <row r="50" spans="1:26" ht="15.75" customHeight="1">
      <c r="A50" s="40"/>
      <c r="B50" s="40" t="s">
        <v>1706</v>
      </c>
      <c r="C50" s="40" t="s">
        <v>267</v>
      </c>
      <c r="D50" s="40" t="s">
        <v>272</v>
      </c>
      <c r="E50" s="40"/>
      <c r="F50" s="40"/>
      <c r="G50" s="1427"/>
      <c r="H50" s="1427"/>
      <c r="I50" s="1526">
        <f t="shared" si="8"/>
        <v>0</v>
      </c>
      <c r="J50" s="1427"/>
      <c r="K50" s="1427"/>
      <c r="L50" s="1427"/>
      <c r="M50" s="1526">
        <f t="shared" si="9"/>
        <v>0</v>
      </c>
      <c r="N50" s="1427"/>
      <c r="O50" s="1081"/>
      <c r="P50" s="152"/>
      <c r="Q50" s="152"/>
      <c r="R50" s="152"/>
      <c r="S50" s="152"/>
      <c r="T50" s="152"/>
      <c r="U50" s="152"/>
      <c r="V50" s="152"/>
      <c r="W50" s="152"/>
      <c r="X50" s="152"/>
      <c r="Y50" s="152"/>
      <c r="Z50" s="152"/>
    </row>
    <row r="51" spans="1:26" ht="15.75" customHeight="1">
      <c r="A51" s="40"/>
      <c r="B51" s="40" t="s">
        <v>1706</v>
      </c>
      <c r="C51" s="40" t="s">
        <v>267</v>
      </c>
      <c r="D51" s="40" t="s">
        <v>273</v>
      </c>
      <c r="E51" s="40"/>
      <c r="F51" s="40"/>
      <c r="G51" s="1427"/>
      <c r="H51" s="1427"/>
      <c r="I51" s="1526">
        <f t="shared" si="8"/>
        <v>0</v>
      </c>
      <c r="J51" s="1427"/>
      <c r="K51" s="1427"/>
      <c r="L51" s="1427"/>
      <c r="M51" s="1526">
        <f t="shared" si="9"/>
        <v>0</v>
      </c>
      <c r="N51" s="1427"/>
      <c r="O51" s="1081"/>
      <c r="P51" s="152"/>
      <c r="Q51" s="152"/>
      <c r="R51" s="152"/>
      <c r="S51" s="152"/>
      <c r="T51" s="152"/>
      <c r="U51" s="152"/>
      <c r="V51" s="152"/>
      <c r="W51" s="152"/>
      <c r="X51" s="152"/>
      <c r="Y51" s="152"/>
      <c r="Z51" s="152"/>
    </row>
    <row r="52" spans="1:26" ht="15.75" customHeight="1">
      <c r="A52" s="40"/>
      <c r="B52" s="40" t="s">
        <v>1706</v>
      </c>
      <c r="C52" s="40" t="s">
        <v>267</v>
      </c>
      <c r="D52" s="40" t="s">
        <v>274</v>
      </c>
      <c r="E52" s="40"/>
      <c r="F52" s="40"/>
      <c r="G52" s="1427"/>
      <c r="H52" s="1427"/>
      <c r="I52" s="1526">
        <f t="shared" si="8"/>
        <v>0</v>
      </c>
      <c r="J52" s="1427"/>
      <c r="K52" s="1427"/>
      <c r="L52" s="1427"/>
      <c r="M52" s="1526">
        <f t="shared" si="9"/>
        <v>0</v>
      </c>
      <c r="N52" s="1427"/>
      <c r="O52" s="1081"/>
      <c r="P52" s="152"/>
      <c r="Q52" s="152"/>
      <c r="R52" s="152"/>
      <c r="S52" s="152"/>
      <c r="T52" s="152"/>
      <c r="U52" s="152"/>
      <c r="V52" s="152"/>
      <c r="W52" s="152"/>
      <c r="X52" s="152"/>
      <c r="Y52" s="152"/>
      <c r="Z52" s="152"/>
    </row>
    <row r="53" spans="1:26" ht="15.75" customHeight="1">
      <c r="A53" s="40"/>
      <c r="B53" s="40" t="s">
        <v>1706</v>
      </c>
      <c r="C53" s="40" t="s">
        <v>267</v>
      </c>
      <c r="D53" s="40" t="s">
        <v>275</v>
      </c>
      <c r="E53" s="40"/>
      <c r="F53" s="40"/>
      <c r="G53" s="1427"/>
      <c r="H53" s="1427"/>
      <c r="I53" s="1526">
        <f t="shared" si="8"/>
        <v>0</v>
      </c>
      <c r="J53" s="1427"/>
      <c r="K53" s="1427"/>
      <c r="L53" s="1427"/>
      <c r="M53" s="1526">
        <f t="shared" si="9"/>
        <v>0</v>
      </c>
      <c r="N53" s="1427"/>
      <c r="O53" s="1081"/>
      <c r="P53" s="152"/>
      <c r="Q53" s="152"/>
      <c r="R53" s="152"/>
      <c r="S53" s="152"/>
      <c r="T53" s="152"/>
      <c r="U53" s="152"/>
      <c r="V53" s="152"/>
      <c r="W53" s="152"/>
      <c r="X53" s="152"/>
      <c r="Y53" s="152"/>
      <c r="Z53" s="152"/>
    </row>
    <row r="54" spans="1:26" ht="15.75" customHeight="1">
      <c r="A54" s="40"/>
      <c r="B54" s="40" t="s">
        <v>1706</v>
      </c>
      <c r="C54" s="40" t="s">
        <v>267</v>
      </c>
      <c r="D54" s="40" t="s">
        <v>276</v>
      </c>
      <c r="E54" s="40"/>
      <c r="F54" s="40"/>
      <c r="G54" s="1427"/>
      <c r="H54" s="1427"/>
      <c r="I54" s="1526">
        <f t="shared" si="8"/>
        <v>0</v>
      </c>
      <c r="J54" s="1427"/>
      <c r="K54" s="1427"/>
      <c r="L54" s="1427"/>
      <c r="M54" s="1526">
        <f t="shared" si="9"/>
        <v>0</v>
      </c>
      <c r="N54" s="1427"/>
      <c r="O54" s="1081"/>
      <c r="P54" s="152"/>
      <c r="Q54" s="152"/>
      <c r="R54" s="152"/>
      <c r="S54" s="152"/>
      <c r="T54" s="152"/>
      <c r="U54" s="152"/>
      <c r="V54" s="152"/>
      <c r="W54" s="152"/>
      <c r="X54" s="152"/>
      <c r="Y54" s="152"/>
      <c r="Z54" s="152"/>
    </row>
    <row r="55" spans="1:26" s="945" customFormat="1" ht="15.75" customHeight="1">
      <c r="A55" s="871"/>
      <c r="B55" s="40" t="s">
        <v>1706</v>
      </c>
      <c r="C55" s="40" t="s">
        <v>267</v>
      </c>
      <c r="D55" s="40" t="s">
        <v>277</v>
      </c>
      <c r="E55" s="871"/>
      <c r="F55" s="871"/>
      <c r="G55" s="1486"/>
      <c r="H55" s="1486"/>
      <c r="I55" s="1526">
        <f t="shared" si="8"/>
        <v>0</v>
      </c>
      <c r="J55" s="1486"/>
      <c r="K55" s="1486"/>
      <c r="L55" s="1486"/>
      <c r="M55" s="1526">
        <f t="shared" si="9"/>
        <v>0</v>
      </c>
      <c r="N55" s="1486"/>
      <c r="O55" s="1362"/>
      <c r="P55" s="872"/>
      <c r="Q55" s="872"/>
      <c r="R55" s="872"/>
      <c r="S55" s="872"/>
      <c r="T55" s="872"/>
      <c r="U55" s="872"/>
      <c r="V55" s="872"/>
      <c r="W55" s="872"/>
      <c r="X55" s="872"/>
      <c r="Y55" s="872"/>
      <c r="Z55" s="872"/>
    </row>
    <row r="56" spans="1:26" s="945" customFormat="1" ht="15.75" customHeight="1">
      <c r="A56" s="871"/>
      <c r="B56" s="40" t="s">
        <v>1706</v>
      </c>
      <c r="C56" s="40" t="s">
        <v>267</v>
      </c>
      <c r="D56" s="40" t="s">
        <v>278</v>
      </c>
      <c r="E56" s="871"/>
      <c r="F56" s="871"/>
      <c r="G56" s="1486"/>
      <c r="H56" s="1486"/>
      <c r="I56" s="1526">
        <f t="shared" si="8"/>
        <v>0</v>
      </c>
      <c r="J56" s="1486"/>
      <c r="K56" s="1486"/>
      <c r="L56" s="1486"/>
      <c r="M56" s="1526">
        <f t="shared" si="9"/>
        <v>0</v>
      </c>
      <c r="N56" s="1486"/>
      <c r="O56" s="1362"/>
      <c r="P56" s="872"/>
      <c r="Q56" s="872"/>
      <c r="R56" s="872"/>
      <c r="S56" s="872"/>
      <c r="T56" s="872"/>
      <c r="U56" s="872"/>
      <c r="V56" s="872"/>
      <c r="W56" s="872"/>
      <c r="X56" s="872"/>
      <c r="Y56" s="872"/>
      <c r="Z56" s="872"/>
    </row>
    <row r="57" spans="1:26" s="945" customFormat="1" ht="15.75" customHeight="1">
      <c r="A57" s="871"/>
      <c r="B57" s="40" t="s">
        <v>1706</v>
      </c>
      <c r="C57" s="40" t="s">
        <v>267</v>
      </c>
      <c r="D57" s="40" t="s">
        <v>279</v>
      </c>
      <c r="E57" s="871"/>
      <c r="F57" s="871"/>
      <c r="G57" s="1486"/>
      <c r="H57" s="1486"/>
      <c r="I57" s="1526">
        <f t="shared" si="8"/>
        <v>0</v>
      </c>
      <c r="J57" s="1486"/>
      <c r="K57" s="1486"/>
      <c r="L57" s="1486"/>
      <c r="M57" s="1526">
        <f t="shared" si="9"/>
        <v>0</v>
      </c>
      <c r="N57" s="1486"/>
      <c r="O57" s="1362"/>
      <c r="P57" s="872"/>
      <c r="Q57" s="872"/>
      <c r="R57" s="872"/>
      <c r="S57" s="872"/>
      <c r="T57" s="872"/>
      <c r="U57" s="872"/>
      <c r="V57" s="872"/>
      <c r="W57" s="872"/>
      <c r="X57" s="872"/>
      <c r="Y57" s="872"/>
      <c r="Z57" s="872"/>
    </row>
    <row r="58" spans="1:26" s="945" customFormat="1" ht="15.75" customHeight="1">
      <c r="A58" s="871"/>
      <c r="B58" s="40" t="s">
        <v>1706</v>
      </c>
      <c r="C58" s="40" t="s">
        <v>267</v>
      </c>
      <c r="D58" s="40" t="s">
        <v>280</v>
      </c>
      <c r="E58" s="871"/>
      <c r="F58" s="871"/>
      <c r="G58" s="1486"/>
      <c r="H58" s="1486"/>
      <c r="I58" s="1526">
        <f t="shared" si="8"/>
        <v>0</v>
      </c>
      <c r="J58" s="1486"/>
      <c r="K58" s="1486"/>
      <c r="L58" s="1486"/>
      <c r="M58" s="1526">
        <f t="shared" si="9"/>
        <v>0</v>
      </c>
      <c r="N58" s="1486"/>
      <c r="O58" s="1362"/>
      <c r="P58" s="872"/>
      <c r="Q58" s="872"/>
      <c r="R58" s="872"/>
      <c r="S58" s="872"/>
      <c r="T58" s="872"/>
      <c r="U58" s="872"/>
      <c r="V58" s="872"/>
      <c r="W58" s="872"/>
      <c r="X58" s="872"/>
      <c r="Y58" s="872"/>
      <c r="Z58" s="872"/>
    </row>
    <row r="59" spans="1:26" s="945" customFormat="1" ht="15.75" customHeight="1">
      <c r="A59" s="871"/>
      <c r="B59" s="40" t="s">
        <v>1706</v>
      </c>
      <c r="C59" s="40" t="s">
        <v>267</v>
      </c>
      <c r="D59" s="40" t="s">
        <v>281</v>
      </c>
      <c r="E59" s="871"/>
      <c r="F59" s="871"/>
      <c r="G59" s="1486"/>
      <c r="H59" s="1486"/>
      <c r="I59" s="1526">
        <f t="shared" si="8"/>
        <v>0</v>
      </c>
      <c r="J59" s="1486"/>
      <c r="K59" s="1486"/>
      <c r="L59" s="1486"/>
      <c r="M59" s="1526">
        <f t="shared" si="9"/>
        <v>0</v>
      </c>
      <c r="N59" s="1486"/>
      <c r="O59" s="1362"/>
      <c r="P59" s="872"/>
      <c r="Q59" s="872"/>
      <c r="R59" s="872"/>
      <c r="S59" s="872"/>
      <c r="T59" s="872"/>
      <c r="U59" s="872"/>
      <c r="V59" s="872"/>
      <c r="W59" s="872"/>
      <c r="X59" s="872"/>
      <c r="Y59" s="872"/>
      <c r="Z59" s="872"/>
    </row>
    <row r="60" spans="1:26" ht="15.75" customHeight="1">
      <c r="A60" s="40"/>
      <c r="B60" s="40" t="s">
        <v>1706</v>
      </c>
      <c r="C60" s="40" t="s">
        <v>267</v>
      </c>
      <c r="D60" s="991" t="s">
        <v>1356</v>
      </c>
      <c r="E60" s="40"/>
      <c r="F60" s="40"/>
      <c r="G60" s="1427"/>
      <c r="H60" s="1427"/>
      <c r="I60" s="1526">
        <f t="shared" si="8"/>
        <v>0</v>
      </c>
      <c r="J60" s="1427"/>
      <c r="K60" s="1427"/>
      <c r="L60" s="1427"/>
      <c r="M60" s="1526">
        <f t="shared" si="9"/>
        <v>0</v>
      </c>
      <c r="N60" s="1427"/>
      <c r="O60" s="1081"/>
      <c r="P60" s="152"/>
      <c r="Q60" s="152"/>
      <c r="R60" s="152"/>
      <c r="S60" s="152"/>
      <c r="T60" s="152"/>
      <c r="U60" s="152"/>
      <c r="V60" s="152"/>
      <c r="W60" s="152"/>
      <c r="X60" s="152"/>
      <c r="Y60" s="152"/>
      <c r="Z60" s="152"/>
    </row>
    <row r="61" spans="1:26" ht="15.75" customHeight="1">
      <c r="A61" s="40"/>
      <c r="B61" s="40" t="s">
        <v>1706</v>
      </c>
      <c r="C61" s="40" t="s">
        <v>267</v>
      </c>
      <c r="D61" s="991" t="s">
        <v>1356</v>
      </c>
      <c r="E61" s="40"/>
      <c r="F61" s="40"/>
      <c r="G61" s="1427"/>
      <c r="H61" s="1427"/>
      <c r="I61" s="1526">
        <f t="shared" si="8"/>
        <v>0</v>
      </c>
      <c r="J61" s="1427"/>
      <c r="K61" s="1427"/>
      <c r="L61" s="1427"/>
      <c r="M61" s="1526">
        <f t="shared" si="9"/>
        <v>0</v>
      </c>
      <c r="N61" s="1427"/>
      <c r="O61" s="1081"/>
      <c r="P61" s="152"/>
      <c r="Q61" s="152"/>
      <c r="R61" s="152"/>
      <c r="S61" s="152"/>
      <c r="T61" s="152"/>
      <c r="U61" s="152"/>
      <c r="V61" s="152"/>
      <c r="W61" s="152"/>
      <c r="X61" s="152"/>
      <c r="Y61" s="152"/>
      <c r="Z61" s="152"/>
    </row>
    <row r="62" spans="1:26" ht="15.75" customHeight="1">
      <c r="A62" s="40"/>
      <c r="B62" s="40" t="s">
        <v>1706</v>
      </c>
      <c r="C62" s="40" t="s">
        <v>267</v>
      </c>
      <c r="D62" s="991" t="s">
        <v>1356</v>
      </c>
      <c r="E62" s="40"/>
      <c r="F62" s="40"/>
      <c r="G62" s="1427"/>
      <c r="H62" s="1427"/>
      <c r="I62" s="1526">
        <f t="shared" si="8"/>
        <v>0</v>
      </c>
      <c r="J62" s="1427"/>
      <c r="K62" s="1427"/>
      <c r="L62" s="1427"/>
      <c r="M62" s="1526">
        <f t="shared" si="9"/>
        <v>0</v>
      </c>
      <c r="N62" s="1427"/>
      <c r="O62" s="1081"/>
      <c r="P62" s="152"/>
      <c r="Q62" s="152"/>
      <c r="R62" s="152"/>
      <c r="S62" s="152"/>
      <c r="T62" s="152"/>
      <c r="U62" s="152"/>
      <c r="V62" s="152"/>
      <c r="W62" s="152"/>
      <c r="X62" s="152"/>
      <c r="Y62" s="152"/>
      <c r="Z62" s="152"/>
    </row>
    <row r="63" spans="1:26" ht="15.75" customHeight="1">
      <c r="A63" s="40"/>
      <c r="B63" s="40" t="s">
        <v>1706</v>
      </c>
      <c r="C63" s="40" t="s">
        <v>267</v>
      </c>
      <c r="D63" s="991" t="s">
        <v>1356</v>
      </c>
      <c r="E63" s="40"/>
      <c r="F63" s="40"/>
      <c r="G63" s="1427"/>
      <c r="H63" s="1427"/>
      <c r="I63" s="1526">
        <f t="shared" si="8"/>
        <v>0</v>
      </c>
      <c r="J63" s="1427"/>
      <c r="K63" s="1427"/>
      <c r="L63" s="1427"/>
      <c r="M63" s="1526">
        <f t="shared" si="9"/>
        <v>0</v>
      </c>
      <c r="N63" s="1427"/>
      <c r="O63" s="1081"/>
      <c r="P63" s="152"/>
      <c r="Q63" s="152"/>
      <c r="R63" s="152"/>
      <c r="S63" s="152"/>
      <c r="T63" s="152"/>
      <c r="U63" s="152"/>
      <c r="V63" s="152"/>
      <c r="W63" s="152"/>
      <c r="X63" s="152"/>
      <c r="Y63" s="152"/>
      <c r="Z63" s="152"/>
    </row>
    <row r="64" spans="1:26" ht="15.75" customHeight="1">
      <c r="A64" s="40"/>
      <c r="B64" s="40" t="s">
        <v>1706</v>
      </c>
      <c r="C64" s="40" t="s">
        <v>267</v>
      </c>
      <c r="D64" s="991" t="s">
        <v>1356</v>
      </c>
      <c r="E64" s="40"/>
      <c r="F64" s="40"/>
      <c r="G64" s="1427"/>
      <c r="H64" s="1427"/>
      <c r="I64" s="1526">
        <f>SUM(G64:H64)</f>
        <v>0</v>
      </c>
      <c r="J64" s="1427"/>
      <c r="K64" s="1427"/>
      <c r="L64" s="1427"/>
      <c r="M64" s="1526">
        <f t="shared" si="9"/>
        <v>0</v>
      </c>
      <c r="N64" s="1427"/>
      <c r="O64" s="1081"/>
      <c r="P64" s="152"/>
      <c r="Q64" s="152"/>
      <c r="R64" s="152"/>
      <c r="S64" s="152"/>
      <c r="T64" s="152"/>
      <c r="U64" s="152"/>
      <c r="V64" s="152"/>
      <c r="W64" s="152"/>
      <c r="X64" s="152"/>
      <c r="Y64" s="152"/>
      <c r="Z64" s="152"/>
    </row>
    <row r="65" spans="1:26" ht="15.75" customHeight="1">
      <c r="A65" s="36"/>
      <c r="B65" s="36" t="s">
        <v>1706</v>
      </c>
      <c r="C65" s="36" t="s">
        <v>267</v>
      </c>
      <c r="D65" s="36"/>
      <c r="E65" s="36"/>
      <c r="F65" s="36"/>
      <c r="G65" s="1527">
        <f t="shared" ref="G65:N65" si="10">SUM(G46:G64)</f>
        <v>0</v>
      </c>
      <c r="H65" s="1527">
        <f t="shared" si="10"/>
        <v>0</v>
      </c>
      <c r="I65" s="1527">
        <f>SUM(I46:I64)</f>
        <v>0</v>
      </c>
      <c r="J65" s="1527">
        <f t="shared" si="10"/>
        <v>0</v>
      </c>
      <c r="K65" s="1527">
        <f t="shared" si="10"/>
        <v>0</v>
      </c>
      <c r="L65" s="1527">
        <f t="shared" si="10"/>
        <v>0</v>
      </c>
      <c r="M65" s="1527">
        <f t="shared" si="10"/>
        <v>0</v>
      </c>
      <c r="N65" s="1527">
        <f t="shared" si="10"/>
        <v>0</v>
      </c>
      <c r="O65" s="1363"/>
      <c r="P65" s="7"/>
      <c r="Q65" s="7"/>
      <c r="R65" s="7"/>
      <c r="S65" s="7"/>
      <c r="T65" s="7"/>
      <c r="U65" s="7"/>
      <c r="V65" s="7"/>
      <c r="W65" s="7"/>
      <c r="X65" s="7"/>
      <c r="Y65" s="7"/>
      <c r="Z65" s="7"/>
    </row>
    <row r="66" spans="1:26" ht="15.75" customHeight="1">
      <c r="A66" s="36"/>
      <c r="B66" s="36" t="s">
        <v>1706</v>
      </c>
      <c r="C66" s="36" t="s">
        <v>282</v>
      </c>
      <c r="D66" s="36" t="s">
        <v>283</v>
      </c>
      <c r="E66" s="36"/>
      <c r="F66" s="36"/>
      <c r="G66" s="1429"/>
      <c r="H66" s="1429"/>
      <c r="I66" s="1528">
        <f>SUM(G66:H66)</f>
        <v>0</v>
      </c>
      <c r="J66" s="1429"/>
      <c r="K66" s="1429"/>
      <c r="L66" s="1429"/>
      <c r="M66" s="1528">
        <f t="shared" ref="M66:M79" si="11">SUM(K66:L66)</f>
        <v>0</v>
      </c>
      <c r="N66" s="1429"/>
      <c r="O66" s="1363"/>
      <c r="P66" s="7"/>
      <c r="Q66" s="7"/>
      <c r="R66" s="7"/>
      <c r="S66" s="7"/>
      <c r="T66" s="7"/>
      <c r="U66" s="7"/>
      <c r="V66" s="7"/>
      <c r="W66" s="7"/>
      <c r="X66" s="7"/>
      <c r="Y66" s="7"/>
      <c r="Z66" s="7"/>
    </row>
    <row r="67" spans="1:26" ht="15.75" customHeight="1">
      <c r="A67" s="40"/>
      <c r="B67" s="40" t="s">
        <v>1706</v>
      </c>
      <c r="C67" s="40" t="s">
        <v>284</v>
      </c>
      <c r="D67" s="40" t="s">
        <v>285</v>
      </c>
      <c r="E67" s="40"/>
      <c r="F67" s="40"/>
      <c r="G67" s="1427"/>
      <c r="H67" s="1427"/>
      <c r="I67" s="1526">
        <f t="shared" ref="I67:I79" si="12">SUM(G67:H67)</f>
        <v>0</v>
      </c>
      <c r="J67" s="1427"/>
      <c r="K67" s="1427"/>
      <c r="L67" s="1427"/>
      <c r="M67" s="1526">
        <f t="shared" si="11"/>
        <v>0</v>
      </c>
      <c r="N67" s="1427"/>
      <c r="O67" s="1081"/>
      <c r="P67" s="152"/>
      <c r="Q67" s="152"/>
      <c r="R67" s="152"/>
      <c r="S67" s="152"/>
      <c r="T67" s="152"/>
      <c r="U67" s="152"/>
      <c r="V67" s="152"/>
      <c r="W67" s="152"/>
      <c r="X67" s="152"/>
      <c r="Y67" s="152"/>
      <c r="Z67" s="152"/>
    </row>
    <row r="68" spans="1:26" ht="15.75" customHeight="1">
      <c r="A68" s="40"/>
      <c r="B68" s="40" t="s">
        <v>1706</v>
      </c>
      <c r="C68" s="40" t="s">
        <v>284</v>
      </c>
      <c r="D68" s="40" t="s">
        <v>286</v>
      </c>
      <c r="E68" s="40"/>
      <c r="F68" s="40"/>
      <c r="G68" s="1427"/>
      <c r="H68" s="1427"/>
      <c r="I68" s="1526">
        <f t="shared" si="12"/>
        <v>0</v>
      </c>
      <c r="J68" s="1427"/>
      <c r="K68" s="1427"/>
      <c r="L68" s="1427"/>
      <c r="M68" s="1526">
        <f t="shared" si="11"/>
        <v>0</v>
      </c>
      <c r="N68" s="1427"/>
      <c r="O68" s="1081"/>
      <c r="P68" s="152"/>
      <c r="Q68" s="152"/>
      <c r="R68" s="152"/>
      <c r="S68" s="152"/>
      <c r="T68" s="152"/>
      <c r="U68" s="152"/>
      <c r="V68" s="152"/>
      <c r="W68" s="152"/>
      <c r="X68" s="152"/>
      <c r="Y68" s="152"/>
      <c r="Z68" s="152"/>
    </row>
    <row r="69" spans="1:26" ht="15.75" customHeight="1">
      <c r="A69" s="40"/>
      <c r="B69" s="40" t="s">
        <v>1706</v>
      </c>
      <c r="C69" s="40" t="s">
        <v>284</v>
      </c>
      <c r="D69" s="40" t="s">
        <v>287</v>
      </c>
      <c r="E69" s="40"/>
      <c r="F69" s="40"/>
      <c r="G69" s="1427"/>
      <c r="H69" s="1427"/>
      <c r="I69" s="1526">
        <f t="shared" si="12"/>
        <v>0</v>
      </c>
      <c r="J69" s="1427"/>
      <c r="K69" s="1427"/>
      <c r="L69" s="1427"/>
      <c r="M69" s="1526">
        <f t="shared" si="11"/>
        <v>0</v>
      </c>
      <c r="N69" s="1427"/>
      <c r="O69" s="1081"/>
      <c r="P69" s="152"/>
      <c r="Q69" s="152"/>
      <c r="R69" s="152"/>
      <c r="S69" s="152"/>
      <c r="T69" s="152"/>
      <c r="U69" s="152"/>
      <c r="V69" s="152"/>
      <c r="W69" s="152"/>
      <c r="X69" s="152"/>
      <c r="Y69" s="152"/>
      <c r="Z69" s="152"/>
    </row>
    <row r="70" spans="1:26" ht="15.75" customHeight="1">
      <c r="A70" s="40"/>
      <c r="B70" s="40" t="s">
        <v>1706</v>
      </c>
      <c r="C70" s="40" t="s">
        <v>284</v>
      </c>
      <c r="D70" s="40" t="s">
        <v>288</v>
      </c>
      <c r="E70" s="40"/>
      <c r="F70" s="40"/>
      <c r="G70" s="1427"/>
      <c r="H70" s="1427"/>
      <c r="I70" s="1526">
        <f t="shared" si="12"/>
        <v>0</v>
      </c>
      <c r="J70" s="1427"/>
      <c r="K70" s="1427"/>
      <c r="L70" s="1427"/>
      <c r="M70" s="1526">
        <f>SUM(K70:L70)</f>
        <v>0</v>
      </c>
      <c r="N70" s="1427"/>
      <c r="O70" s="1081"/>
      <c r="P70" s="152"/>
      <c r="Q70" s="152"/>
      <c r="R70" s="152"/>
      <c r="S70" s="152"/>
      <c r="T70" s="152"/>
      <c r="U70" s="152"/>
      <c r="V70" s="152"/>
      <c r="W70" s="152"/>
      <c r="X70" s="152"/>
      <c r="Y70" s="152"/>
      <c r="Z70" s="152"/>
    </row>
    <row r="71" spans="1:26" s="920" customFormat="1" ht="15.75" customHeight="1">
      <c r="A71" s="871"/>
      <c r="B71" s="40" t="s">
        <v>1706</v>
      </c>
      <c r="C71" s="40" t="s">
        <v>284</v>
      </c>
      <c r="D71" s="66" t="s">
        <v>289</v>
      </c>
      <c r="E71" s="871"/>
      <c r="F71" s="871"/>
      <c r="G71" s="1486"/>
      <c r="H71" s="1486"/>
      <c r="I71" s="1526">
        <f t="shared" si="12"/>
        <v>0</v>
      </c>
      <c r="J71" s="1486"/>
      <c r="K71" s="1486"/>
      <c r="L71" s="1486"/>
      <c r="M71" s="1526">
        <f t="shared" ref="M71:M74" si="13">SUM(K71:L71)</f>
        <v>0</v>
      </c>
      <c r="N71" s="1486"/>
      <c r="O71" s="1362"/>
      <c r="P71" s="872"/>
      <c r="Q71" s="872"/>
      <c r="R71" s="872"/>
      <c r="S71" s="872"/>
      <c r="T71" s="872"/>
      <c r="U71" s="872"/>
      <c r="V71" s="872"/>
      <c r="W71" s="872"/>
      <c r="X71" s="872"/>
      <c r="Y71" s="872"/>
      <c r="Z71" s="872"/>
    </row>
    <row r="72" spans="1:26" s="920" customFormat="1" ht="15.75" customHeight="1">
      <c r="A72" s="871"/>
      <c r="B72" s="40" t="s">
        <v>1706</v>
      </c>
      <c r="C72" s="40" t="s">
        <v>284</v>
      </c>
      <c r="D72" s="40" t="s">
        <v>290</v>
      </c>
      <c r="E72" s="871"/>
      <c r="F72" s="871"/>
      <c r="G72" s="1486"/>
      <c r="H72" s="1486"/>
      <c r="I72" s="1526">
        <f t="shared" si="12"/>
        <v>0</v>
      </c>
      <c r="J72" s="1486"/>
      <c r="K72" s="1486"/>
      <c r="L72" s="1486"/>
      <c r="M72" s="1526">
        <f t="shared" si="13"/>
        <v>0</v>
      </c>
      <c r="N72" s="1486"/>
      <c r="O72" s="1362"/>
      <c r="P72" s="872"/>
      <c r="Q72" s="872"/>
      <c r="R72" s="872"/>
      <c r="S72" s="872"/>
      <c r="T72" s="872"/>
      <c r="U72" s="872"/>
      <c r="V72" s="872"/>
      <c r="W72" s="872"/>
      <c r="X72" s="872"/>
      <c r="Y72" s="872"/>
      <c r="Z72" s="872"/>
    </row>
    <row r="73" spans="1:26" s="920" customFormat="1" ht="15.75" customHeight="1">
      <c r="A73" s="871"/>
      <c r="B73" s="40" t="s">
        <v>1706</v>
      </c>
      <c r="C73" s="40" t="s">
        <v>284</v>
      </c>
      <c r="D73" s="40" t="s">
        <v>291</v>
      </c>
      <c r="E73" s="871"/>
      <c r="F73" s="871"/>
      <c r="G73" s="1486"/>
      <c r="H73" s="1486"/>
      <c r="I73" s="1526">
        <f t="shared" si="12"/>
        <v>0</v>
      </c>
      <c r="J73" s="1486"/>
      <c r="K73" s="1486"/>
      <c r="L73" s="1486"/>
      <c r="M73" s="1526">
        <f t="shared" si="13"/>
        <v>0</v>
      </c>
      <c r="N73" s="1486"/>
      <c r="O73" s="1362"/>
      <c r="P73" s="872"/>
      <c r="Q73" s="872"/>
      <c r="R73" s="872"/>
      <c r="S73" s="152" t="s">
        <v>1748</v>
      </c>
      <c r="T73" s="152" t="s">
        <v>1749</v>
      </c>
      <c r="U73" s="872"/>
      <c r="V73" s="872"/>
      <c r="W73" s="872"/>
      <c r="X73" s="872"/>
      <c r="Y73" s="872"/>
      <c r="Z73" s="872"/>
    </row>
    <row r="74" spans="1:26" s="920" customFormat="1" ht="15.75" customHeight="1">
      <c r="A74" s="871"/>
      <c r="B74" s="40" t="s">
        <v>1706</v>
      </c>
      <c r="C74" s="40" t="s">
        <v>284</v>
      </c>
      <c r="D74" s="40" t="s">
        <v>292</v>
      </c>
      <c r="E74" s="871"/>
      <c r="F74" s="871"/>
      <c r="G74" s="1486"/>
      <c r="H74" s="1486"/>
      <c r="I74" s="1526">
        <f>SUM(G74:H74)</f>
        <v>0</v>
      </c>
      <c r="J74" s="1486"/>
      <c r="K74" s="1486"/>
      <c r="L74" s="1486"/>
      <c r="M74" s="1526">
        <f t="shared" si="13"/>
        <v>0</v>
      </c>
      <c r="N74" s="1486"/>
      <c r="O74" s="1362"/>
      <c r="P74" s="872"/>
      <c r="Q74" s="872"/>
      <c r="R74" s="872"/>
      <c r="S74" s="152" t="s">
        <v>1750</v>
      </c>
      <c r="T74" s="152" t="s">
        <v>1749</v>
      </c>
      <c r="U74" s="872"/>
      <c r="V74" s="872"/>
      <c r="W74" s="872"/>
      <c r="X74" s="872"/>
      <c r="Y74" s="872"/>
      <c r="Z74" s="872"/>
    </row>
    <row r="75" spans="1:26" s="920" customFormat="1" ht="15.75" customHeight="1">
      <c r="A75" s="871"/>
      <c r="B75" s="40" t="s">
        <v>1706</v>
      </c>
      <c r="C75" s="40" t="s">
        <v>284</v>
      </c>
      <c r="D75" s="991" t="s">
        <v>1356</v>
      </c>
      <c r="E75" s="871"/>
      <c r="F75" s="871"/>
      <c r="G75" s="1486"/>
      <c r="H75" s="1486"/>
      <c r="I75" s="1526">
        <f t="shared" si="12"/>
        <v>0</v>
      </c>
      <c r="J75" s="1486"/>
      <c r="K75" s="1486"/>
      <c r="L75" s="1486"/>
      <c r="M75" s="1526">
        <f>SUM(K75:L75)</f>
        <v>0</v>
      </c>
      <c r="N75" s="1486"/>
      <c r="O75" s="1362"/>
      <c r="P75" s="872"/>
      <c r="Q75" s="872"/>
      <c r="R75" s="872"/>
      <c r="S75" s="872"/>
      <c r="T75" s="872"/>
      <c r="U75" s="872"/>
      <c r="V75" s="872"/>
      <c r="W75" s="872"/>
      <c r="X75" s="872"/>
      <c r="Y75" s="872"/>
      <c r="Z75" s="872"/>
    </row>
    <row r="76" spans="1:26" ht="15.75" customHeight="1">
      <c r="A76" s="40"/>
      <c r="B76" s="40" t="s">
        <v>1706</v>
      </c>
      <c r="C76" s="40" t="s">
        <v>284</v>
      </c>
      <c r="D76" s="991" t="s">
        <v>1356</v>
      </c>
      <c r="E76" s="66"/>
      <c r="F76" s="40"/>
      <c r="G76" s="1427"/>
      <c r="H76" s="1427"/>
      <c r="I76" s="1526">
        <f>SUM(G76:H76)</f>
        <v>0</v>
      </c>
      <c r="J76" s="1427"/>
      <c r="K76" s="1427"/>
      <c r="L76" s="1427"/>
      <c r="M76" s="1526">
        <f t="shared" si="11"/>
        <v>0</v>
      </c>
      <c r="N76" s="1427"/>
      <c r="O76" s="1081"/>
      <c r="P76" s="152"/>
      <c r="Q76" s="152"/>
      <c r="R76" s="793"/>
      <c r="S76" s="152"/>
      <c r="T76" s="152"/>
      <c r="U76" s="152"/>
      <c r="V76" s="152"/>
      <c r="W76" s="152"/>
      <c r="X76" s="152"/>
      <c r="Y76" s="152"/>
      <c r="Z76" s="152"/>
    </row>
    <row r="77" spans="1:26" ht="15.75" customHeight="1">
      <c r="A77" s="40"/>
      <c r="B77" s="40" t="s">
        <v>1706</v>
      </c>
      <c r="C77" s="40" t="s">
        <v>284</v>
      </c>
      <c r="D77" s="991" t="s">
        <v>1356</v>
      </c>
      <c r="E77" s="40"/>
      <c r="F77" s="40"/>
      <c r="G77" s="1427"/>
      <c r="H77" s="1427"/>
      <c r="I77" s="1526">
        <f t="shared" si="12"/>
        <v>0</v>
      </c>
      <c r="J77" s="1427"/>
      <c r="K77" s="1427"/>
      <c r="L77" s="1427"/>
      <c r="M77" s="1526">
        <f t="shared" si="11"/>
        <v>0</v>
      </c>
      <c r="N77" s="1427"/>
      <c r="O77" s="1081"/>
      <c r="P77" s="152"/>
      <c r="Q77" s="152"/>
      <c r="R77" s="152"/>
      <c r="S77" s="152"/>
      <c r="T77" s="152"/>
      <c r="U77" s="152"/>
      <c r="V77" s="152"/>
      <c r="W77" s="152"/>
      <c r="X77" s="152"/>
      <c r="Y77" s="152"/>
      <c r="Z77" s="152"/>
    </row>
    <row r="78" spans="1:26" ht="15.75" customHeight="1">
      <c r="A78" s="40"/>
      <c r="B78" s="40" t="s">
        <v>1706</v>
      </c>
      <c r="C78" s="40" t="s">
        <v>284</v>
      </c>
      <c r="D78" s="991" t="s">
        <v>1356</v>
      </c>
      <c r="E78" s="40"/>
      <c r="F78" s="40"/>
      <c r="G78" s="1427"/>
      <c r="H78" s="1427"/>
      <c r="I78" s="1526">
        <f t="shared" si="12"/>
        <v>0</v>
      </c>
      <c r="J78" s="1427"/>
      <c r="K78" s="1427"/>
      <c r="L78" s="1427"/>
      <c r="M78" s="1526">
        <f t="shared" si="11"/>
        <v>0</v>
      </c>
      <c r="N78" s="1427"/>
      <c r="O78" s="1081"/>
      <c r="P78" s="152"/>
      <c r="Q78" s="152"/>
      <c r="R78" s="152"/>
      <c r="S78" s="152"/>
      <c r="T78" s="152"/>
      <c r="U78" s="152"/>
      <c r="V78" s="152"/>
      <c r="W78" s="152"/>
      <c r="X78" s="152"/>
      <c r="Y78" s="152"/>
      <c r="Z78" s="152"/>
    </row>
    <row r="79" spans="1:26" ht="15.75" customHeight="1">
      <c r="A79" s="40"/>
      <c r="B79" s="40" t="s">
        <v>1706</v>
      </c>
      <c r="C79" s="40" t="s">
        <v>284</v>
      </c>
      <c r="D79" s="991" t="s">
        <v>1356</v>
      </c>
      <c r="E79" s="40"/>
      <c r="F79" s="40"/>
      <c r="G79" s="1427"/>
      <c r="H79" s="1427"/>
      <c r="I79" s="1526">
        <f t="shared" si="12"/>
        <v>0</v>
      </c>
      <c r="J79" s="1427"/>
      <c r="K79" s="1427"/>
      <c r="L79" s="1427"/>
      <c r="M79" s="1526">
        <f t="shared" si="11"/>
        <v>0</v>
      </c>
      <c r="N79" s="1427"/>
      <c r="O79" s="1081"/>
      <c r="P79" s="152"/>
      <c r="Q79" s="152"/>
      <c r="R79" s="152"/>
      <c r="S79" s="152"/>
      <c r="T79" s="152"/>
      <c r="U79" s="152"/>
      <c r="V79" s="152"/>
      <c r="W79" s="152"/>
      <c r="X79" s="152"/>
      <c r="Y79" s="152"/>
      <c r="Z79" s="152"/>
    </row>
    <row r="80" spans="1:26" ht="15.75" customHeight="1">
      <c r="A80" s="36"/>
      <c r="B80" s="36" t="s">
        <v>1706</v>
      </c>
      <c r="C80" s="36" t="s">
        <v>284</v>
      </c>
      <c r="D80" s="36"/>
      <c r="E80" s="36"/>
      <c r="F80" s="36"/>
      <c r="G80" s="1529">
        <f>SUM(G67:G79)</f>
        <v>0</v>
      </c>
      <c r="H80" s="1529">
        <f>SUM(H67:H79)</f>
        <v>0</v>
      </c>
      <c r="I80" s="1529">
        <f>SUM(I67:I79)</f>
        <v>0</v>
      </c>
      <c r="J80" s="1529">
        <f>SUM(J67:J79)</f>
        <v>0</v>
      </c>
      <c r="K80" s="1529">
        <f t="shared" ref="K80:N80" si="14">SUM(K67:K79)</f>
        <v>0</v>
      </c>
      <c r="L80" s="1529">
        <f t="shared" si="14"/>
        <v>0</v>
      </c>
      <c r="M80" s="1529">
        <f>SUM(M67:M79)</f>
        <v>0</v>
      </c>
      <c r="N80" s="1529">
        <f t="shared" si="14"/>
        <v>0</v>
      </c>
      <c r="O80" s="1363"/>
      <c r="P80" s="7"/>
      <c r="Q80" s="7"/>
      <c r="R80" s="7"/>
      <c r="S80" s="7"/>
      <c r="T80" s="7"/>
      <c r="U80" s="7"/>
      <c r="V80" s="7"/>
      <c r="W80" s="7"/>
      <c r="X80" s="7"/>
      <c r="Y80" s="7"/>
      <c r="Z80" s="7"/>
    </row>
    <row r="81" spans="1:26" ht="15.75" customHeight="1">
      <c r="A81" s="42"/>
      <c r="B81" s="43" t="s">
        <v>1751</v>
      </c>
      <c r="C81" s="42"/>
      <c r="D81" s="42"/>
      <c r="E81" s="42"/>
      <c r="F81" s="42"/>
      <c r="G81" s="1530">
        <f>G28+G45+G65+G80+G66</f>
        <v>0</v>
      </c>
      <c r="H81" s="1530">
        <f>H28+H45+H65+H80+H66</f>
        <v>0</v>
      </c>
      <c r="I81" s="1530">
        <f>G81+H81</f>
        <v>0</v>
      </c>
      <c r="J81" s="1530">
        <f>J28+J45+J65+J80+J66</f>
        <v>0</v>
      </c>
      <c r="K81" s="1530">
        <f>K28+K45+K65+K80+K66</f>
        <v>0</v>
      </c>
      <c r="L81" s="1530">
        <f>L28+L45+L65+L80+L66</f>
        <v>0</v>
      </c>
      <c r="M81" s="1530">
        <f>K81+L81</f>
        <v>0</v>
      </c>
      <c r="N81" s="1530">
        <f>N28+N45+N65+N80+N66</f>
        <v>0</v>
      </c>
      <c r="O81" s="1081"/>
      <c r="P81" s="152"/>
      <c r="Q81" s="152"/>
      <c r="R81" s="152"/>
      <c r="S81" s="152"/>
      <c r="T81" s="152"/>
      <c r="U81" s="152"/>
      <c r="V81" s="152"/>
      <c r="W81" s="152"/>
      <c r="X81" s="152"/>
      <c r="Y81" s="152"/>
      <c r="Z81" s="152"/>
    </row>
    <row r="82" spans="1:26" ht="15.75" customHeight="1">
      <c r="A82" s="152"/>
      <c r="B82" s="152"/>
      <c r="C82" s="152"/>
      <c r="D82" s="152"/>
      <c r="E82" s="152"/>
      <c r="F82" s="152"/>
      <c r="G82" s="1531"/>
      <c r="H82" s="1531"/>
      <c r="I82" s="1531"/>
      <c r="J82" s="1531"/>
      <c r="K82" s="1531"/>
      <c r="L82" s="1531"/>
      <c r="M82" s="1531"/>
      <c r="N82" s="1531"/>
      <c r="O82" s="1081"/>
      <c r="P82" s="152"/>
      <c r="Q82" s="152"/>
      <c r="R82" s="152"/>
      <c r="S82" s="152"/>
      <c r="T82" s="152"/>
      <c r="U82" s="152"/>
      <c r="V82" s="152"/>
      <c r="W82" s="152"/>
      <c r="X82" s="152"/>
      <c r="Y82" s="152"/>
      <c r="Z82" s="152"/>
    </row>
    <row r="83" spans="1:26" ht="15.75" customHeight="1">
      <c r="A83" s="40"/>
      <c r="B83" s="40" t="s">
        <v>293</v>
      </c>
      <c r="C83" s="40" t="s">
        <v>294</v>
      </c>
      <c r="D83" s="40" t="s">
        <v>1752</v>
      </c>
      <c r="E83" s="40"/>
      <c r="F83" s="40"/>
      <c r="G83" s="1427"/>
      <c r="H83" s="1427"/>
      <c r="I83" s="1526">
        <f>SUM(G83:H83)</f>
        <v>0</v>
      </c>
      <c r="J83" s="1427"/>
      <c r="K83" s="1427"/>
      <c r="L83" s="1427"/>
      <c r="M83" s="1526">
        <f>SUM(K83:L83)</f>
        <v>0</v>
      </c>
      <c r="N83" s="1427"/>
      <c r="O83" s="1081"/>
      <c r="P83" s="152"/>
      <c r="Q83" s="152"/>
      <c r="R83" s="152"/>
      <c r="S83" s="152"/>
      <c r="T83" s="152"/>
      <c r="U83" s="152"/>
      <c r="V83" s="152"/>
      <c r="W83" s="152"/>
      <c r="X83" s="152"/>
      <c r="Y83" s="152"/>
      <c r="Z83" s="152"/>
    </row>
    <row r="84" spans="1:26" s="920" customFormat="1" ht="15.75" customHeight="1">
      <c r="A84" s="871"/>
      <c r="B84" s="40" t="s">
        <v>293</v>
      </c>
      <c r="C84" s="40" t="s">
        <v>294</v>
      </c>
      <c r="D84" s="40" t="s">
        <v>1753</v>
      </c>
      <c r="E84" s="871"/>
      <c r="F84" s="871"/>
      <c r="G84" s="1486"/>
      <c r="H84" s="1486"/>
      <c r="I84" s="1526">
        <f t="shared" ref="I84:I89" si="15">SUM(G84:H84)</f>
        <v>0</v>
      </c>
      <c r="J84" s="1486"/>
      <c r="K84" s="1486"/>
      <c r="L84" s="1486"/>
      <c r="M84" s="1526">
        <f t="shared" ref="M84:M88" si="16">SUM(K84:L84)</f>
        <v>0</v>
      </c>
      <c r="N84" s="1486"/>
      <c r="O84" s="1362"/>
      <c r="P84" s="872"/>
      <c r="Q84" s="872"/>
      <c r="R84" s="872"/>
      <c r="S84" s="872"/>
      <c r="T84" s="872"/>
      <c r="U84" s="872"/>
      <c r="V84" s="872"/>
      <c r="W84" s="872"/>
      <c r="X84" s="872"/>
      <c r="Y84" s="872"/>
      <c r="Z84" s="872"/>
    </row>
    <row r="85" spans="1:26" s="920" customFormat="1" ht="15.75" customHeight="1">
      <c r="A85" s="871"/>
      <c r="B85" s="40" t="s">
        <v>293</v>
      </c>
      <c r="C85" s="40" t="s">
        <v>294</v>
      </c>
      <c r="D85" s="40" t="s">
        <v>1754</v>
      </c>
      <c r="E85" s="871"/>
      <c r="F85" s="871"/>
      <c r="G85" s="1486"/>
      <c r="H85" s="1486"/>
      <c r="I85" s="1526">
        <f t="shared" si="15"/>
        <v>0</v>
      </c>
      <c r="J85" s="1486"/>
      <c r="K85" s="1486"/>
      <c r="L85" s="1486"/>
      <c r="M85" s="1526">
        <f t="shared" si="16"/>
        <v>0</v>
      </c>
      <c r="N85" s="1486"/>
      <c r="O85" s="1362"/>
      <c r="P85" s="872"/>
      <c r="Q85" s="872"/>
      <c r="R85" s="872"/>
      <c r="S85" s="872"/>
      <c r="T85" s="872"/>
      <c r="U85" s="872"/>
      <c r="V85" s="872"/>
      <c r="W85" s="872"/>
      <c r="X85" s="872"/>
      <c r="Y85" s="872"/>
      <c r="Z85" s="872"/>
    </row>
    <row r="86" spans="1:26" s="920" customFormat="1" ht="15.75" customHeight="1">
      <c r="A86" s="871"/>
      <c r="B86" s="40" t="s">
        <v>293</v>
      </c>
      <c r="C86" s="40" t="s">
        <v>294</v>
      </c>
      <c r="D86" s="40" t="s">
        <v>1755</v>
      </c>
      <c r="E86" s="871"/>
      <c r="F86" s="871"/>
      <c r="G86" s="1486"/>
      <c r="H86" s="1486"/>
      <c r="I86" s="1526">
        <f t="shared" si="15"/>
        <v>0</v>
      </c>
      <c r="J86" s="1486"/>
      <c r="K86" s="1486"/>
      <c r="L86" s="1486"/>
      <c r="M86" s="1526">
        <f t="shared" si="16"/>
        <v>0</v>
      </c>
      <c r="N86" s="1486"/>
      <c r="O86" s="1362"/>
      <c r="P86" s="872"/>
      <c r="Q86" s="872"/>
      <c r="R86" s="872"/>
      <c r="S86" s="872"/>
      <c r="T86" s="872"/>
      <c r="U86" s="872"/>
      <c r="V86" s="872"/>
      <c r="W86" s="872"/>
      <c r="X86" s="872"/>
      <c r="Y86" s="872"/>
      <c r="Z86" s="872"/>
    </row>
    <row r="87" spans="1:26" s="920" customFormat="1" ht="15.75" customHeight="1">
      <c r="A87" s="871"/>
      <c r="B87" s="40" t="s">
        <v>293</v>
      </c>
      <c r="C87" s="40" t="s">
        <v>294</v>
      </c>
      <c r="D87" s="991" t="s">
        <v>1356</v>
      </c>
      <c r="E87" s="871"/>
      <c r="F87" s="871"/>
      <c r="G87" s="1486"/>
      <c r="H87" s="1486"/>
      <c r="I87" s="1526">
        <f t="shared" si="15"/>
        <v>0</v>
      </c>
      <c r="J87" s="1486"/>
      <c r="K87" s="1486"/>
      <c r="L87" s="1486"/>
      <c r="M87" s="1526">
        <f t="shared" si="16"/>
        <v>0</v>
      </c>
      <c r="N87" s="1486"/>
      <c r="O87" s="1362"/>
      <c r="P87" s="872"/>
      <c r="Q87" s="872"/>
      <c r="R87" s="872"/>
      <c r="S87" s="872"/>
      <c r="T87" s="872"/>
      <c r="U87" s="872"/>
      <c r="V87" s="872"/>
      <c r="W87" s="872"/>
      <c r="X87" s="872"/>
      <c r="Y87" s="872"/>
      <c r="Z87" s="872"/>
    </row>
    <row r="88" spans="1:26" s="920" customFormat="1" ht="15.75" customHeight="1">
      <c r="A88" s="871"/>
      <c r="B88" s="40" t="s">
        <v>293</v>
      </c>
      <c r="C88" s="40" t="s">
        <v>294</v>
      </c>
      <c r="D88" s="991" t="s">
        <v>1356</v>
      </c>
      <c r="E88" s="871"/>
      <c r="F88" s="871"/>
      <c r="G88" s="1486"/>
      <c r="H88" s="1486"/>
      <c r="I88" s="1526">
        <f t="shared" si="15"/>
        <v>0</v>
      </c>
      <c r="J88" s="1486"/>
      <c r="K88" s="1486"/>
      <c r="L88" s="1486"/>
      <c r="M88" s="1526">
        <f t="shared" si="16"/>
        <v>0</v>
      </c>
      <c r="N88" s="1486"/>
      <c r="O88" s="1362"/>
      <c r="P88" s="872"/>
      <c r="Q88" s="872"/>
      <c r="R88" s="872"/>
      <c r="S88" s="872"/>
      <c r="T88" s="872"/>
      <c r="U88" s="872"/>
      <c r="V88" s="872"/>
      <c r="W88" s="872"/>
      <c r="X88" s="872"/>
      <c r="Y88" s="872"/>
      <c r="Z88" s="872"/>
    </row>
    <row r="89" spans="1:26" ht="15.75" customHeight="1">
      <c r="A89" s="40"/>
      <c r="B89" s="40" t="s">
        <v>293</v>
      </c>
      <c r="C89" s="40" t="s">
        <v>294</v>
      </c>
      <c r="D89" s="991" t="s">
        <v>1356</v>
      </c>
      <c r="E89" s="40"/>
      <c r="F89" s="40"/>
      <c r="G89" s="1427"/>
      <c r="H89" s="1427"/>
      <c r="I89" s="1526">
        <f t="shared" si="15"/>
        <v>0</v>
      </c>
      <c r="J89" s="1427"/>
      <c r="K89" s="1427"/>
      <c r="L89" s="1427"/>
      <c r="M89" s="1526">
        <f t="shared" ref="M89:M92" si="17">SUM(K89:L89)</f>
        <v>0</v>
      </c>
      <c r="N89" s="1427"/>
      <c r="O89" s="1081"/>
      <c r="P89" s="152"/>
      <c r="Q89" s="152"/>
      <c r="R89" s="152"/>
      <c r="S89" s="152"/>
      <c r="T89" s="152"/>
      <c r="U89" s="152"/>
      <c r="V89" s="152"/>
      <c r="W89" s="152"/>
      <c r="X89" s="152"/>
      <c r="Y89" s="152"/>
      <c r="Z89" s="152"/>
    </row>
    <row r="90" spans="1:26" ht="15.75" customHeight="1">
      <c r="A90" s="40"/>
      <c r="B90" s="40" t="s">
        <v>293</v>
      </c>
      <c r="C90" s="40" t="s">
        <v>294</v>
      </c>
      <c r="D90" s="991" t="s">
        <v>1356</v>
      </c>
      <c r="E90" s="40"/>
      <c r="F90" s="40"/>
      <c r="G90" s="1427"/>
      <c r="H90" s="1427"/>
      <c r="I90" s="1526">
        <f>SUM(G90:H90)</f>
        <v>0</v>
      </c>
      <c r="J90" s="1427"/>
      <c r="K90" s="1427"/>
      <c r="L90" s="1427"/>
      <c r="M90" s="1526">
        <f t="shared" si="17"/>
        <v>0</v>
      </c>
      <c r="N90" s="1427"/>
      <c r="O90" s="1081"/>
      <c r="P90" s="152"/>
      <c r="Q90" s="152"/>
      <c r="R90" s="152"/>
      <c r="S90" s="152"/>
      <c r="T90" s="152"/>
      <c r="U90" s="152"/>
      <c r="V90" s="152"/>
      <c r="W90" s="152"/>
      <c r="X90" s="152"/>
      <c r="Y90" s="152"/>
      <c r="Z90" s="152"/>
    </row>
    <row r="91" spans="1:26" ht="15.75" customHeight="1">
      <c r="A91" s="40"/>
      <c r="B91" s="40" t="s">
        <v>293</v>
      </c>
      <c r="C91" s="40" t="s">
        <v>294</v>
      </c>
      <c r="D91" s="991" t="s">
        <v>1356</v>
      </c>
      <c r="E91" s="40"/>
      <c r="F91" s="40"/>
      <c r="G91" s="1427"/>
      <c r="H91" s="1427"/>
      <c r="I91" s="1526">
        <f t="shared" ref="I91" si="18">SUM(G91:H91)</f>
        <v>0</v>
      </c>
      <c r="J91" s="1427"/>
      <c r="K91" s="1427"/>
      <c r="L91" s="1427"/>
      <c r="M91" s="1526">
        <f t="shared" si="17"/>
        <v>0</v>
      </c>
      <c r="N91" s="1427"/>
      <c r="O91" s="1081"/>
      <c r="P91" s="152"/>
      <c r="Q91" s="152"/>
      <c r="R91" s="152"/>
      <c r="S91" s="152"/>
      <c r="T91" s="152"/>
      <c r="U91" s="152"/>
      <c r="V91" s="152"/>
      <c r="W91" s="152"/>
      <c r="X91" s="152"/>
      <c r="Y91" s="152"/>
      <c r="Z91" s="152"/>
    </row>
    <row r="92" spans="1:26" ht="15.75" customHeight="1">
      <c r="A92" s="40"/>
      <c r="B92" s="40" t="s">
        <v>293</v>
      </c>
      <c r="C92" s="40" t="s">
        <v>294</v>
      </c>
      <c r="D92" s="991" t="s">
        <v>1356</v>
      </c>
      <c r="E92" s="40"/>
      <c r="F92" s="40"/>
      <c r="G92" s="1411"/>
      <c r="H92" s="1411"/>
      <c r="I92" s="1532">
        <f>SUM(G92:H92)</f>
        <v>0</v>
      </c>
      <c r="J92" s="1411"/>
      <c r="K92" s="1411"/>
      <c r="L92" s="1411"/>
      <c r="M92" s="1532">
        <f t="shared" si="17"/>
        <v>0</v>
      </c>
      <c r="N92" s="1411"/>
      <c r="O92" s="1081"/>
      <c r="P92" s="152"/>
      <c r="Q92" s="152"/>
      <c r="R92" s="152"/>
      <c r="S92" s="152"/>
      <c r="T92" s="152"/>
      <c r="U92" s="152"/>
      <c r="V92" s="152"/>
      <c r="W92" s="152"/>
      <c r="X92" s="152"/>
      <c r="Y92" s="152"/>
      <c r="Z92" s="152"/>
    </row>
    <row r="93" spans="1:26" ht="15.75" customHeight="1">
      <c r="A93" s="43"/>
      <c r="B93" s="43" t="s">
        <v>1756</v>
      </c>
      <c r="C93" s="43" t="s">
        <v>294</v>
      </c>
      <c r="D93" s="807"/>
      <c r="E93" s="43"/>
      <c r="F93" s="43"/>
      <c r="G93" s="1530">
        <f t="shared" ref="G93:N93" si="19">SUM(G83:G92)</f>
        <v>0</v>
      </c>
      <c r="H93" s="1530">
        <f t="shared" si="19"/>
        <v>0</v>
      </c>
      <c r="I93" s="1530">
        <f t="shared" si="19"/>
        <v>0</v>
      </c>
      <c r="J93" s="1530">
        <f t="shared" si="19"/>
        <v>0</v>
      </c>
      <c r="K93" s="1530">
        <f t="shared" si="19"/>
        <v>0</v>
      </c>
      <c r="L93" s="1530">
        <f t="shared" si="19"/>
        <v>0</v>
      </c>
      <c r="M93" s="1530">
        <f t="shared" si="19"/>
        <v>0</v>
      </c>
      <c r="N93" s="1530">
        <f t="shared" si="19"/>
        <v>0</v>
      </c>
      <c r="O93" s="1363"/>
      <c r="P93" s="7"/>
      <c r="Q93" s="7"/>
      <c r="R93" s="7"/>
      <c r="S93" s="7"/>
      <c r="T93" s="7"/>
      <c r="U93" s="7"/>
      <c r="V93" s="7"/>
      <c r="W93" s="7"/>
      <c r="X93" s="7"/>
      <c r="Y93" s="7"/>
      <c r="Z93" s="7"/>
    </row>
    <row r="94" spans="1:26" ht="15.75" customHeight="1">
      <c r="A94" s="152"/>
      <c r="B94" s="152"/>
      <c r="C94" s="152"/>
      <c r="D94" s="152"/>
      <c r="E94" s="152"/>
      <c r="F94" s="152"/>
      <c r="G94" s="1531"/>
      <c r="H94" s="1531"/>
      <c r="I94" s="1531"/>
      <c r="J94" s="1531"/>
      <c r="K94" s="1531"/>
      <c r="L94" s="1531"/>
      <c r="M94" s="1531"/>
      <c r="N94" s="1531"/>
      <c r="O94" s="1081"/>
      <c r="P94" s="152"/>
      <c r="Q94" s="152"/>
      <c r="R94" s="152"/>
      <c r="S94" s="152"/>
      <c r="T94" s="152"/>
      <c r="U94" s="152"/>
      <c r="V94" s="152"/>
      <c r="W94" s="152"/>
      <c r="X94" s="152"/>
      <c r="Y94" s="152"/>
      <c r="Z94" s="152"/>
    </row>
    <row r="95" spans="1:26" ht="15.75" customHeight="1">
      <c r="A95" s="40"/>
      <c r="B95" s="40" t="s">
        <v>295</v>
      </c>
      <c r="C95" s="40" t="s">
        <v>296</v>
      </c>
      <c r="D95" s="40"/>
      <c r="E95" s="40"/>
      <c r="F95" s="40"/>
      <c r="G95" s="1427"/>
      <c r="H95" s="1427"/>
      <c r="I95" s="1526">
        <f t="shared" ref="I95:I105" si="20">SUM(G95:H95)</f>
        <v>0</v>
      </c>
      <c r="J95" s="1427"/>
      <c r="K95" s="1427"/>
      <c r="L95" s="1427"/>
      <c r="M95" s="1526">
        <f t="shared" ref="M95:M105" si="21">SUM(K95:L95)</f>
        <v>0</v>
      </c>
      <c r="N95" s="1427"/>
      <c r="O95" s="1081"/>
      <c r="P95" s="152"/>
      <c r="Q95" s="152"/>
      <c r="R95" s="152"/>
      <c r="S95" s="152"/>
      <c r="T95" s="152"/>
      <c r="U95" s="152"/>
      <c r="V95" s="152"/>
      <c r="W95" s="152"/>
      <c r="X95" s="152"/>
      <c r="Y95" s="152"/>
      <c r="Z95" s="152"/>
    </row>
    <row r="96" spans="1:26" ht="15.75" customHeight="1">
      <c r="A96" s="40"/>
      <c r="B96" s="40" t="s">
        <v>295</v>
      </c>
      <c r="C96" s="40" t="s">
        <v>297</v>
      </c>
      <c r="D96" s="40"/>
      <c r="E96" s="40"/>
      <c r="F96" s="40"/>
      <c r="G96" s="1427"/>
      <c r="H96" s="1427"/>
      <c r="I96" s="1526">
        <f t="shared" si="20"/>
        <v>0</v>
      </c>
      <c r="J96" s="1427"/>
      <c r="K96" s="1427"/>
      <c r="L96" s="1427"/>
      <c r="M96" s="1526">
        <f t="shared" si="21"/>
        <v>0</v>
      </c>
      <c r="N96" s="1427"/>
      <c r="O96" s="1081"/>
      <c r="P96" s="152"/>
      <c r="Q96" s="152"/>
      <c r="R96" s="152"/>
      <c r="S96" s="152"/>
      <c r="T96" s="152"/>
      <c r="U96" s="152"/>
      <c r="V96" s="152"/>
      <c r="W96" s="152"/>
      <c r="X96" s="152"/>
      <c r="Y96" s="152"/>
      <c r="Z96" s="152"/>
    </row>
    <row r="97" spans="1:26" s="920" customFormat="1" ht="15.75" customHeight="1">
      <c r="A97" s="871"/>
      <c r="B97" s="40" t="s">
        <v>295</v>
      </c>
      <c r="C97" s="40" t="s">
        <v>299</v>
      </c>
      <c r="D97" s="871"/>
      <c r="E97" s="871"/>
      <c r="F97" s="871"/>
      <c r="G97" s="1486"/>
      <c r="H97" s="1486"/>
      <c r="I97" s="1526">
        <f t="shared" si="20"/>
        <v>0</v>
      </c>
      <c r="J97" s="1486"/>
      <c r="K97" s="1486"/>
      <c r="L97" s="1486"/>
      <c r="M97" s="1526">
        <f t="shared" si="21"/>
        <v>0</v>
      </c>
      <c r="N97" s="1486"/>
      <c r="O97" s="1362"/>
      <c r="P97" s="872"/>
      <c r="Q97" s="872"/>
      <c r="R97" s="872"/>
      <c r="S97" s="872"/>
      <c r="T97" s="872"/>
      <c r="U97" s="872"/>
      <c r="V97" s="872"/>
      <c r="W97" s="872"/>
      <c r="X97" s="872"/>
      <c r="Y97" s="872"/>
      <c r="Z97" s="872"/>
    </row>
    <row r="98" spans="1:26" s="920" customFormat="1" ht="15.75" customHeight="1">
      <c r="A98" s="871"/>
      <c r="B98" s="40" t="s">
        <v>295</v>
      </c>
      <c r="C98" s="40" t="s">
        <v>298</v>
      </c>
      <c r="D98" s="871"/>
      <c r="E98" s="871"/>
      <c r="F98" s="871"/>
      <c r="G98" s="1486"/>
      <c r="H98" s="1486"/>
      <c r="I98" s="1526">
        <f t="shared" si="20"/>
        <v>0</v>
      </c>
      <c r="J98" s="1486"/>
      <c r="K98" s="1486"/>
      <c r="L98" s="1486"/>
      <c r="M98" s="1526">
        <f t="shared" si="21"/>
        <v>0</v>
      </c>
      <c r="N98" s="1486"/>
      <c r="O98" s="1362"/>
      <c r="P98" s="872"/>
      <c r="Q98" s="872"/>
      <c r="R98" s="872"/>
      <c r="S98" s="872"/>
      <c r="T98" s="872"/>
      <c r="U98" s="872"/>
      <c r="V98" s="872"/>
      <c r="W98" s="872"/>
      <c r="X98" s="872"/>
      <c r="Y98" s="872"/>
      <c r="Z98" s="872"/>
    </row>
    <row r="99" spans="1:26" s="920" customFormat="1" ht="15.75" customHeight="1">
      <c r="A99" s="871"/>
      <c r="B99" s="871" t="s">
        <v>295</v>
      </c>
      <c r="C99" s="871" t="s">
        <v>2688</v>
      </c>
      <c r="D99" s="871"/>
      <c r="E99" s="871"/>
      <c r="F99" s="871"/>
      <c r="G99" s="1486"/>
      <c r="H99" s="1486"/>
      <c r="I99" s="1526">
        <f t="shared" si="20"/>
        <v>0</v>
      </c>
      <c r="J99" s="1486"/>
      <c r="K99" s="1486"/>
      <c r="L99" s="1486"/>
      <c r="M99" s="1526">
        <f t="shared" si="21"/>
        <v>0</v>
      </c>
      <c r="N99" s="1486"/>
      <c r="O99" s="1362"/>
      <c r="P99" s="872"/>
      <c r="Q99" s="872"/>
      <c r="R99" s="872"/>
      <c r="S99" s="872"/>
      <c r="T99" s="872"/>
      <c r="U99" s="872"/>
      <c r="V99" s="872"/>
      <c r="W99" s="872"/>
      <c r="X99" s="872"/>
      <c r="Y99" s="872"/>
      <c r="Z99" s="872"/>
    </row>
    <row r="100" spans="1:26" s="920" customFormat="1" ht="15.75" customHeight="1">
      <c r="A100" s="871"/>
      <c r="B100" s="40" t="s">
        <v>295</v>
      </c>
      <c r="C100" s="40" t="s">
        <v>1757</v>
      </c>
      <c r="D100" s="871"/>
      <c r="E100" s="871"/>
      <c r="F100" s="871"/>
      <c r="G100" s="1486"/>
      <c r="H100" s="1486"/>
      <c r="I100" s="1526">
        <f t="shared" si="20"/>
        <v>0</v>
      </c>
      <c r="J100" s="1486"/>
      <c r="K100" s="1486"/>
      <c r="L100" s="1486"/>
      <c r="M100" s="1526">
        <f t="shared" si="21"/>
        <v>0</v>
      </c>
      <c r="N100" s="1486"/>
      <c r="O100" s="1362"/>
      <c r="P100" s="872"/>
      <c r="Q100" s="872"/>
      <c r="R100" s="872"/>
      <c r="S100" s="152" t="s">
        <v>1758</v>
      </c>
      <c r="T100" s="872"/>
      <c r="U100" s="872"/>
      <c r="V100" s="872"/>
      <c r="W100" s="872"/>
      <c r="X100" s="872"/>
      <c r="Y100" s="872"/>
      <c r="Z100" s="872"/>
    </row>
    <row r="101" spans="1:26" s="920" customFormat="1" ht="15.75" customHeight="1">
      <c r="A101" s="871"/>
      <c r="B101" s="40" t="s">
        <v>295</v>
      </c>
      <c r="C101" s="991" t="s">
        <v>1356</v>
      </c>
      <c r="D101" s="871"/>
      <c r="E101" s="871"/>
      <c r="F101" s="871"/>
      <c r="G101" s="1486"/>
      <c r="H101" s="1486"/>
      <c r="I101" s="1526">
        <f t="shared" si="20"/>
        <v>0</v>
      </c>
      <c r="J101" s="1486"/>
      <c r="K101" s="1486"/>
      <c r="L101" s="1486"/>
      <c r="M101" s="1526">
        <f t="shared" si="21"/>
        <v>0</v>
      </c>
      <c r="N101" s="1486"/>
      <c r="O101" s="1362"/>
      <c r="P101" s="872"/>
      <c r="Q101" s="872"/>
      <c r="R101" s="872"/>
      <c r="S101" s="872"/>
      <c r="T101" s="872"/>
      <c r="U101" s="872"/>
      <c r="V101" s="872"/>
      <c r="W101" s="872"/>
      <c r="X101" s="872"/>
      <c r="Y101" s="872"/>
      <c r="Z101" s="872"/>
    </row>
    <row r="102" spans="1:26" ht="15.75" customHeight="1">
      <c r="A102" s="40"/>
      <c r="B102" s="40" t="s">
        <v>295</v>
      </c>
      <c r="C102" s="991" t="s">
        <v>1356</v>
      </c>
      <c r="D102" s="871"/>
      <c r="E102" s="40"/>
      <c r="F102" s="40"/>
      <c r="G102" s="1427"/>
      <c r="H102" s="1427"/>
      <c r="I102" s="1526">
        <f t="shared" si="20"/>
        <v>0</v>
      </c>
      <c r="J102" s="1427"/>
      <c r="K102" s="1427"/>
      <c r="L102" s="1427"/>
      <c r="M102" s="1526">
        <f t="shared" si="21"/>
        <v>0</v>
      </c>
      <c r="N102" s="1427"/>
      <c r="O102" s="1081"/>
      <c r="P102" s="152"/>
      <c r="Q102" s="152"/>
      <c r="R102" s="152"/>
      <c r="S102" s="152"/>
      <c r="T102" s="152"/>
      <c r="U102" s="152"/>
      <c r="V102" s="152"/>
      <c r="W102" s="152"/>
      <c r="X102" s="152"/>
      <c r="Y102" s="152"/>
      <c r="Z102" s="152"/>
    </row>
    <row r="103" spans="1:26" ht="15.75" customHeight="1">
      <c r="A103" s="40"/>
      <c r="B103" s="40" t="s">
        <v>295</v>
      </c>
      <c r="C103" s="991" t="s">
        <v>1356</v>
      </c>
      <c r="D103" s="871"/>
      <c r="E103" s="40"/>
      <c r="F103" s="40"/>
      <c r="G103" s="1427"/>
      <c r="H103" s="1427"/>
      <c r="I103" s="1526">
        <f t="shared" si="20"/>
        <v>0</v>
      </c>
      <c r="J103" s="1427"/>
      <c r="K103" s="1427"/>
      <c r="L103" s="1427"/>
      <c r="M103" s="1526">
        <f t="shared" si="21"/>
        <v>0</v>
      </c>
      <c r="N103" s="1427"/>
      <c r="O103" s="1081"/>
      <c r="P103" s="152"/>
      <c r="Q103" s="152"/>
      <c r="R103" s="152"/>
      <c r="S103" s="152"/>
      <c r="T103" s="152"/>
      <c r="U103" s="152"/>
      <c r="V103" s="152"/>
      <c r="W103" s="152"/>
      <c r="X103" s="152"/>
      <c r="Y103" s="152"/>
      <c r="Z103" s="152"/>
    </row>
    <row r="104" spans="1:26" s="863" customFormat="1" ht="15.75" customHeight="1">
      <c r="A104" s="871"/>
      <c r="B104" s="871" t="s">
        <v>295</v>
      </c>
      <c r="C104" s="991" t="s">
        <v>1356</v>
      </c>
      <c r="D104" s="871"/>
      <c r="E104" s="871"/>
      <c r="F104" s="871"/>
      <c r="G104" s="1486"/>
      <c r="H104" s="1486"/>
      <c r="I104" s="1533">
        <f>SUM(G104:H104)</f>
        <v>0</v>
      </c>
      <c r="J104" s="1486"/>
      <c r="K104" s="1486"/>
      <c r="L104" s="1486"/>
      <c r="M104" s="1533">
        <f>SUM(K104:L104)</f>
        <v>0</v>
      </c>
      <c r="N104" s="1486"/>
      <c r="O104" s="1362"/>
      <c r="P104" s="872"/>
      <c r="Q104" s="872"/>
      <c r="R104" s="872"/>
      <c r="S104" s="872"/>
      <c r="T104" s="872"/>
      <c r="U104" s="872"/>
      <c r="V104" s="872"/>
      <c r="W104" s="872"/>
      <c r="X104" s="872"/>
      <c r="Y104" s="872"/>
      <c r="Z104" s="872"/>
    </row>
    <row r="105" spans="1:26" ht="15.75" customHeight="1">
      <c r="A105" s="40"/>
      <c r="B105" s="40" t="s">
        <v>295</v>
      </c>
      <c r="C105" s="991" t="s">
        <v>1356</v>
      </c>
      <c r="D105" s="871"/>
      <c r="E105" s="40"/>
      <c r="F105" s="40"/>
      <c r="G105" s="1411"/>
      <c r="H105" s="1411"/>
      <c r="I105" s="1532">
        <f t="shared" si="20"/>
        <v>0</v>
      </c>
      <c r="J105" s="1411"/>
      <c r="K105" s="1411"/>
      <c r="L105" s="1411"/>
      <c r="M105" s="1532">
        <f t="shared" si="21"/>
        <v>0</v>
      </c>
      <c r="N105" s="1411"/>
      <c r="O105" s="1081"/>
      <c r="P105" s="152"/>
      <c r="Q105" s="152"/>
      <c r="R105" s="152"/>
      <c r="S105" s="152"/>
      <c r="T105" s="152"/>
      <c r="U105" s="152"/>
      <c r="V105" s="152"/>
      <c r="W105" s="152"/>
      <c r="X105" s="152"/>
      <c r="Y105" s="152"/>
      <c r="Z105" s="152"/>
    </row>
    <row r="106" spans="1:26" ht="15.75" customHeight="1">
      <c r="A106" s="43"/>
      <c r="B106" s="43" t="s">
        <v>1759</v>
      </c>
      <c r="C106" s="43"/>
      <c r="D106" s="43"/>
      <c r="E106" s="43"/>
      <c r="F106" s="43"/>
      <c r="G106" s="1530">
        <f>SUM(G95:G105)</f>
        <v>0</v>
      </c>
      <c r="H106" s="1530">
        <f>SUM(H95:H105)</f>
        <v>0</v>
      </c>
      <c r="I106" s="1530">
        <f>SUM(I95:I105)</f>
        <v>0</v>
      </c>
      <c r="J106" s="1530">
        <f>SUM(J95:J105)</f>
        <v>0</v>
      </c>
      <c r="K106" s="1530">
        <f>SUM(K95:K105)</f>
        <v>0</v>
      </c>
      <c r="L106" s="1530">
        <f t="shared" ref="L106" si="22">SUM(L95:L105)</f>
        <v>0</v>
      </c>
      <c r="M106" s="1530">
        <f>SUM(M95:M105)</f>
        <v>0</v>
      </c>
      <c r="N106" s="1530">
        <f>SUM(N95:N105)</f>
        <v>0</v>
      </c>
      <c r="O106" s="1363"/>
      <c r="P106" s="7"/>
      <c r="Q106" s="7"/>
      <c r="R106" s="7"/>
      <c r="S106" s="7"/>
      <c r="T106" s="7"/>
      <c r="U106" s="7"/>
      <c r="V106" s="7"/>
      <c r="W106" s="7"/>
      <c r="X106" s="7"/>
      <c r="Y106" s="7"/>
      <c r="Z106" s="7"/>
    </row>
    <row r="107" spans="1:26" ht="15.75" customHeight="1">
      <c r="A107" s="152"/>
      <c r="B107" s="152"/>
      <c r="C107" s="793"/>
      <c r="D107" s="152"/>
      <c r="E107" s="152"/>
      <c r="F107" s="152"/>
      <c r="G107" s="1531"/>
      <c r="H107" s="1531"/>
      <c r="I107" s="1531"/>
      <c r="J107" s="1531"/>
      <c r="K107" s="1531"/>
      <c r="L107" s="1531"/>
      <c r="M107" s="1531"/>
      <c r="N107" s="1531"/>
      <c r="O107" s="1081"/>
      <c r="P107" s="152"/>
      <c r="Q107" s="152"/>
      <c r="R107" s="152"/>
      <c r="S107" s="152"/>
      <c r="T107" s="152"/>
      <c r="U107" s="152"/>
      <c r="V107" s="152"/>
      <c r="W107" s="152"/>
      <c r="X107" s="152"/>
      <c r="Y107" s="152"/>
      <c r="Z107" s="152"/>
    </row>
    <row r="108" spans="1:26" ht="15.75" customHeight="1">
      <c r="A108" s="36"/>
      <c r="B108" s="36" t="s">
        <v>300</v>
      </c>
      <c r="C108" s="44" t="s">
        <v>301</v>
      </c>
      <c r="D108" s="36"/>
      <c r="E108" s="36"/>
      <c r="F108" s="36"/>
      <c r="G108" s="1429"/>
      <c r="H108" s="1429"/>
      <c r="I108" s="1526">
        <f>SUM(G108:H108)</f>
        <v>0</v>
      </c>
      <c r="J108" s="1429"/>
      <c r="K108" s="1429"/>
      <c r="L108" s="1429"/>
      <c r="M108" s="1526">
        <f t="shared" ref="M108:M118" si="23">SUM(K108:L108)</f>
        <v>0</v>
      </c>
      <c r="N108" s="1429"/>
      <c r="O108" s="1363"/>
      <c r="P108" s="7"/>
      <c r="Q108" s="7"/>
      <c r="R108" s="7"/>
      <c r="S108" s="7"/>
      <c r="T108" s="7"/>
      <c r="U108" s="7"/>
      <c r="V108" s="7"/>
      <c r="W108" s="7"/>
      <c r="X108" s="7"/>
      <c r="Y108" s="7"/>
      <c r="Z108" s="7"/>
    </row>
    <row r="109" spans="1:26" ht="15.75" customHeight="1">
      <c r="A109" s="36"/>
      <c r="B109" s="36" t="s">
        <v>300</v>
      </c>
      <c r="C109" s="44" t="s">
        <v>302</v>
      </c>
      <c r="D109" s="36"/>
      <c r="E109" s="36"/>
      <c r="F109" s="36"/>
      <c r="G109" s="1429"/>
      <c r="H109" s="1429"/>
      <c r="I109" s="1526">
        <f t="shared" ref="I109:I118" si="24">SUM(G109:H109)</f>
        <v>0</v>
      </c>
      <c r="J109" s="1429"/>
      <c r="K109" s="1429"/>
      <c r="L109" s="1429"/>
      <c r="M109" s="1526">
        <f t="shared" si="23"/>
        <v>0</v>
      </c>
      <c r="N109" s="1429"/>
      <c r="O109" s="1363"/>
      <c r="P109" s="7"/>
      <c r="Q109" s="7"/>
      <c r="R109" s="7"/>
      <c r="S109" s="7"/>
      <c r="T109" s="7"/>
      <c r="U109" s="7"/>
      <c r="V109" s="7"/>
      <c r="W109" s="7"/>
      <c r="X109" s="7"/>
      <c r="Y109" s="7"/>
      <c r="Z109" s="7"/>
    </row>
    <row r="110" spans="1:26" ht="15.75" customHeight="1">
      <c r="A110" s="36"/>
      <c r="B110" s="36" t="s">
        <v>300</v>
      </c>
      <c r="C110" s="44" t="s">
        <v>303</v>
      </c>
      <c r="D110" s="36"/>
      <c r="E110" s="36"/>
      <c r="F110" s="36"/>
      <c r="G110" s="1429"/>
      <c r="H110" s="1429"/>
      <c r="I110" s="1526">
        <f t="shared" si="24"/>
        <v>0</v>
      </c>
      <c r="J110" s="1429"/>
      <c r="K110" s="1429"/>
      <c r="L110" s="1429"/>
      <c r="M110" s="1526">
        <f t="shared" si="23"/>
        <v>0</v>
      </c>
      <c r="N110" s="1429"/>
      <c r="O110" s="1363"/>
      <c r="P110" s="7"/>
      <c r="Q110" s="7"/>
      <c r="R110" s="7"/>
      <c r="S110" s="7"/>
      <c r="T110" s="7"/>
      <c r="U110" s="7"/>
      <c r="V110" s="7"/>
      <c r="W110" s="7"/>
      <c r="X110" s="7"/>
      <c r="Y110" s="7"/>
      <c r="Z110" s="7"/>
    </row>
    <row r="111" spans="1:26" s="920" customFormat="1" ht="15.75" customHeight="1">
      <c r="A111" s="916"/>
      <c r="B111" s="40" t="s">
        <v>300</v>
      </c>
      <c r="C111" s="40" t="s">
        <v>304</v>
      </c>
      <c r="D111" s="40" t="s">
        <v>191</v>
      </c>
      <c r="E111" s="916"/>
      <c r="F111" s="916"/>
      <c r="G111" s="1490"/>
      <c r="H111" s="1490"/>
      <c r="I111" s="1526">
        <f t="shared" si="24"/>
        <v>0</v>
      </c>
      <c r="J111" s="1490"/>
      <c r="K111" s="1490"/>
      <c r="L111" s="1490"/>
      <c r="M111" s="1526">
        <f t="shared" si="23"/>
        <v>0</v>
      </c>
      <c r="N111" s="1490"/>
      <c r="O111" s="1364"/>
      <c r="P111" s="917"/>
      <c r="Q111" s="917"/>
      <c r="R111" s="917"/>
      <c r="S111" s="917"/>
      <c r="T111" s="917"/>
      <c r="U111" s="917"/>
      <c r="V111" s="917"/>
      <c r="W111" s="917"/>
      <c r="X111" s="917"/>
      <c r="Y111" s="917"/>
      <c r="Z111" s="917"/>
    </row>
    <row r="112" spans="1:26" s="920" customFormat="1" ht="15.75" customHeight="1">
      <c r="A112" s="916"/>
      <c r="B112" s="40" t="s">
        <v>300</v>
      </c>
      <c r="C112" s="40" t="s">
        <v>304</v>
      </c>
      <c r="D112" s="40" t="s">
        <v>1760</v>
      </c>
      <c r="E112" s="916"/>
      <c r="F112" s="916"/>
      <c r="G112" s="1490"/>
      <c r="H112" s="1490"/>
      <c r="I112" s="1526">
        <f t="shared" si="24"/>
        <v>0</v>
      </c>
      <c r="J112" s="1490"/>
      <c r="K112" s="1490"/>
      <c r="L112" s="1490"/>
      <c r="M112" s="1526">
        <f t="shared" si="23"/>
        <v>0</v>
      </c>
      <c r="N112" s="1490"/>
      <c r="O112" s="1364"/>
      <c r="P112" s="917"/>
      <c r="Q112" s="917"/>
      <c r="R112" s="917"/>
      <c r="S112" s="917"/>
      <c r="T112" s="917"/>
      <c r="U112" s="917"/>
      <c r="V112" s="917"/>
      <c r="W112" s="917"/>
      <c r="X112" s="917"/>
      <c r="Y112" s="917"/>
      <c r="Z112" s="917"/>
    </row>
    <row r="113" spans="1:26" s="920" customFormat="1" ht="15.75" customHeight="1">
      <c r="A113" s="916"/>
      <c r="B113" s="40" t="s">
        <v>300</v>
      </c>
      <c r="C113" s="40" t="s">
        <v>304</v>
      </c>
      <c r="D113" s="40" t="s">
        <v>1761</v>
      </c>
      <c r="E113" s="916"/>
      <c r="F113" s="916"/>
      <c r="G113" s="1490"/>
      <c r="H113" s="1490"/>
      <c r="I113" s="1526">
        <f t="shared" si="24"/>
        <v>0</v>
      </c>
      <c r="J113" s="1490"/>
      <c r="K113" s="1490"/>
      <c r="L113" s="1490"/>
      <c r="M113" s="1526">
        <f t="shared" si="23"/>
        <v>0</v>
      </c>
      <c r="N113" s="1490"/>
      <c r="O113" s="1364"/>
      <c r="P113" s="917"/>
      <c r="Q113" s="917"/>
      <c r="R113" s="917"/>
      <c r="S113" s="917"/>
      <c r="T113" s="917"/>
      <c r="U113" s="917"/>
      <c r="V113" s="917"/>
      <c r="W113" s="917"/>
      <c r="X113" s="917"/>
      <c r="Y113" s="917"/>
      <c r="Z113" s="917"/>
    </row>
    <row r="114" spans="1:26" s="920" customFormat="1" ht="15.75" customHeight="1">
      <c r="A114" s="916"/>
      <c r="B114" s="40" t="s">
        <v>300</v>
      </c>
      <c r="C114" s="40" t="s">
        <v>304</v>
      </c>
      <c r="D114" s="991" t="s">
        <v>1356</v>
      </c>
      <c r="E114" s="916"/>
      <c r="F114" s="916"/>
      <c r="G114" s="1490"/>
      <c r="H114" s="1490"/>
      <c r="I114" s="1526">
        <f t="shared" si="24"/>
        <v>0</v>
      </c>
      <c r="J114" s="1490"/>
      <c r="K114" s="1490"/>
      <c r="L114" s="1490"/>
      <c r="M114" s="1526">
        <f t="shared" si="23"/>
        <v>0</v>
      </c>
      <c r="N114" s="1490"/>
      <c r="O114" s="1364"/>
      <c r="P114" s="917"/>
      <c r="Q114" s="917"/>
      <c r="R114" s="917"/>
      <c r="S114" s="917"/>
      <c r="T114" s="917"/>
      <c r="U114" s="917"/>
      <c r="V114" s="917"/>
      <c r="W114" s="917"/>
      <c r="X114" s="917"/>
      <c r="Y114" s="917"/>
      <c r="Z114" s="917"/>
    </row>
    <row r="115" spans="1:26" ht="15.75" customHeight="1">
      <c r="A115" s="40"/>
      <c r="B115" s="40" t="s">
        <v>300</v>
      </c>
      <c r="C115" s="40" t="s">
        <v>304</v>
      </c>
      <c r="D115" s="991" t="s">
        <v>1356</v>
      </c>
      <c r="E115" s="40"/>
      <c r="F115" s="40"/>
      <c r="G115" s="1427"/>
      <c r="H115" s="1427"/>
      <c r="I115" s="1526">
        <f t="shared" si="24"/>
        <v>0</v>
      </c>
      <c r="J115" s="1427"/>
      <c r="K115" s="1427"/>
      <c r="L115" s="1427"/>
      <c r="M115" s="1526">
        <f t="shared" si="23"/>
        <v>0</v>
      </c>
      <c r="N115" s="1427"/>
      <c r="O115" s="1081"/>
      <c r="P115" s="152"/>
      <c r="Q115" s="152"/>
      <c r="R115" s="152"/>
      <c r="S115" s="152"/>
      <c r="T115" s="152"/>
      <c r="U115" s="152"/>
      <c r="V115" s="152"/>
      <c r="W115" s="152"/>
      <c r="X115" s="152"/>
      <c r="Y115" s="152"/>
      <c r="Z115" s="152"/>
    </row>
    <row r="116" spans="1:26" s="920" customFormat="1" ht="15.75" customHeight="1">
      <c r="A116" s="871"/>
      <c r="B116" s="40" t="s">
        <v>300</v>
      </c>
      <c r="C116" s="40" t="s">
        <v>304</v>
      </c>
      <c r="D116" s="991" t="s">
        <v>1356</v>
      </c>
      <c r="E116" s="871"/>
      <c r="F116" s="871"/>
      <c r="G116" s="1486"/>
      <c r="H116" s="1486"/>
      <c r="I116" s="1526">
        <f>SUM(G116:H116)</f>
        <v>0</v>
      </c>
      <c r="J116" s="1486"/>
      <c r="K116" s="1486"/>
      <c r="L116" s="1486"/>
      <c r="M116" s="1526">
        <f t="shared" si="23"/>
        <v>0</v>
      </c>
      <c r="N116" s="1486"/>
      <c r="O116" s="1362"/>
      <c r="P116" s="872"/>
      <c r="Q116" s="872"/>
      <c r="R116" s="872"/>
      <c r="S116" s="872"/>
      <c r="T116" s="872"/>
      <c r="U116" s="872"/>
      <c r="V116" s="872"/>
      <c r="W116" s="872"/>
      <c r="X116" s="872"/>
      <c r="Y116" s="872"/>
      <c r="Z116" s="872"/>
    </row>
    <row r="117" spans="1:26" ht="15.75" customHeight="1">
      <c r="A117" s="40"/>
      <c r="B117" s="40" t="s">
        <v>300</v>
      </c>
      <c r="C117" s="40" t="s">
        <v>304</v>
      </c>
      <c r="D117" s="991" t="s">
        <v>1356</v>
      </c>
      <c r="E117" s="40"/>
      <c r="F117" s="40"/>
      <c r="G117" s="1427"/>
      <c r="H117" s="1427"/>
      <c r="I117" s="1526">
        <f t="shared" si="24"/>
        <v>0</v>
      </c>
      <c r="J117" s="1427"/>
      <c r="K117" s="1427"/>
      <c r="L117" s="1427"/>
      <c r="M117" s="1526">
        <f t="shared" si="23"/>
        <v>0</v>
      </c>
      <c r="N117" s="1427"/>
      <c r="O117" s="1081"/>
      <c r="P117" s="152"/>
      <c r="Q117" s="152"/>
      <c r="R117" s="152"/>
      <c r="S117" s="152"/>
      <c r="T117" s="152"/>
      <c r="U117" s="152"/>
      <c r="V117" s="152"/>
      <c r="W117" s="152"/>
      <c r="X117" s="152"/>
      <c r="Y117" s="152"/>
      <c r="Z117" s="152"/>
    </row>
    <row r="118" spans="1:26" ht="15.75" customHeight="1">
      <c r="A118" s="40"/>
      <c r="B118" s="40" t="s">
        <v>300</v>
      </c>
      <c r="C118" s="40" t="s">
        <v>304</v>
      </c>
      <c r="D118" s="991" t="s">
        <v>1356</v>
      </c>
      <c r="E118" s="40"/>
      <c r="F118" s="40"/>
      <c r="G118" s="1488"/>
      <c r="H118" s="1488"/>
      <c r="I118" s="1526">
        <f t="shared" si="24"/>
        <v>0</v>
      </c>
      <c r="J118" s="1488"/>
      <c r="K118" s="1488"/>
      <c r="L118" s="1488"/>
      <c r="M118" s="1526">
        <f t="shared" si="23"/>
        <v>0</v>
      </c>
      <c r="N118" s="1488"/>
      <c r="O118" s="1081"/>
      <c r="P118" s="152"/>
      <c r="Q118" s="152"/>
      <c r="R118" s="152"/>
      <c r="S118" s="152"/>
      <c r="T118" s="152"/>
      <c r="U118" s="152"/>
      <c r="V118" s="152"/>
      <c r="W118" s="152"/>
      <c r="X118" s="152"/>
      <c r="Y118" s="152"/>
      <c r="Z118" s="152"/>
    </row>
    <row r="119" spans="1:26" ht="15.75" customHeight="1">
      <c r="A119" s="36"/>
      <c r="B119" s="36" t="s">
        <v>300</v>
      </c>
      <c r="C119" s="36" t="s">
        <v>304</v>
      </c>
      <c r="D119" s="36"/>
      <c r="E119" s="36"/>
      <c r="F119" s="36"/>
      <c r="G119" s="1527">
        <f>SUM(G111:G118)</f>
        <v>0</v>
      </c>
      <c r="H119" s="1527">
        <f>SUM(H111:H118)</f>
        <v>0</v>
      </c>
      <c r="I119" s="1527">
        <f>SUM(I111:I118)</f>
        <v>0</v>
      </c>
      <c r="J119" s="1527">
        <f t="shared" ref="J119:K119" si="25">SUM(J111:J118)</f>
        <v>0</v>
      </c>
      <c r="K119" s="1527">
        <f t="shared" si="25"/>
        <v>0</v>
      </c>
      <c r="L119" s="1527">
        <f>SUM(L111:L118)</f>
        <v>0</v>
      </c>
      <c r="M119" s="1527">
        <f>SUM(M111:M118)</f>
        <v>0</v>
      </c>
      <c r="N119" s="1527">
        <f>SUM(N111:N118)</f>
        <v>0</v>
      </c>
      <c r="O119" s="1363"/>
      <c r="P119" s="7"/>
      <c r="Q119" s="7"/>
      <c r="R119" s="7"/>
      <c r="S119" s="7"/>
      <c r="T119" s="7"/>
      <c r="U119" s="7"/>
      <c r="V119" s="7"/>
      <c r="W119" s="7"/>
      <c r="X119" s="7"/>
      <c r="Y119" s="7"/>
      <c r="Z119" s="7"/>
    </row>
    <row r="120" spans="1:26" ht="15.75" customHeight="1">
      <c r="A120" s="40"/>
      <c r="B120" s="40" t="s">
        <v>300</v>
      </c>
      <c r="C120" s="40" t="s">
        <v>305</v>
      </c>
      <c r="D120" s="40" t="s">
        <v>1762</v>
      </c>
      <c r="E120" s="40"/>
      <c r="F120" s="40"/>
      <c r="G120" s="1427"/>
      <c r="H120" s="1427"/>
      <c r="I120" s="1526">
        <f t="shared" ref="I120:I127" si="26">SUM(G120:H120)</f>
        <v>0</v>
      </c>
      <c r="J120" s="1427"/>
      <c r="K120" s="1427"/>
      <c r="L120" s="1427"/>
      <c r="M120" s="1526">
        <f t="shared" ref="M120:M127" si="27">SUM(K120:L120)</f>
        <v>0</v>
      </c>
      <c r="N120" s="1427"/>
      <c r="O120" s="1081"/>
      <c r="P120" s="152"/>
      <c r="Q120" s="152"/>
      <c r="R120" s="152"/>
      <c r="S120" s="152" t="s">
        <v>1763</v>
      </c>
      <c r="T120" s="152"/>
      <c r="U120" s="152"/>
      <c r="V120" s="152"/>
      <c r="W120" s="152"/>
      <c r="X120" s="152"/>
      <c r="Y120" s="152"/>
      <c r="Z120" s="152"/>
    </row>
    <row r="121" spans="1:26" ht="15.75" customHeight="1">
      <c r="A121" s="40"/>
      <c r="B121" s="40" t="s">
        <v>300</v>
      </c>
      <c r="C121" s="40" t="s">
        <v>305</v>
      </c>
      <c r="D121" s="40" t="s">
        <v>1764</v>
      </c>
      <c r="E121" s="40"/>
      <c r="F121" s="40"/>
      <c r="G121" s="1427"/>
      <c r="H121" s="1427"/>
      <c r="I121" s="1526">
        <f t="shared" si="26"/>
        <v>0</v>
      </c>
      <c r="J121" s="1427"/>
      <c r="K121" s="1427"/>
      <c r="L121" s="1427"/>
      <c r="M121" s="1526">
        <f t="shared" si="27"/>
        <v>0</v>
      </c>
      <c r="N121" s="1427"/>
      <c r="O121" s="1081"/>
      <c r="P121" s="152"/>
      <c r="Q121" s="152"/>
      <c r="R121" s="152"/>
      <c r="S121" s="152"/>
      <c r="T121" s="152"/>
      <c r="U121" s="152"/>
      <c r="V121" s="152"/>
      <c r="W121" s="152"/>
      <c r="X121" s="152"/>
      <c r="Y121" s="152"/>
      <c r="Z121" s="152"/>
    </row>
    <row r="122" spans="1:26" ht="15.75" customHeight="1">
      <c r="A122" s="40"/>
      <c r="B122" s="40" t="s">
        <v>300</v>
      </c>
      <c r="C122" s="40" t="s">
        <v>305</v>
      </c>
      <c r="D122" s="977" t="s">
        <v>1765</v>
      </c>
      <c r="E122" s="66"/>
      <c r="F122" s="40"/>
      <c r="G122" s="1427"/>
      <c r="H122" s="1427"/>
      <c r="I122" s="1526">
        <f>SUM(G122:H122)</f>
        <v>0</v>
      </c>
      <c r="J122" s="1427"/>
      <c r="K122" s="1427"/>
      <c r="L122" s="1427"/>
      <c r="M122" s="1526">
        <f t="shared" si="27"/>
        <v>0</v>
      </c>
      <c r="N122" s="1427"/>
      <c r="O122" s="1081"/>
      <c r="P122" s="152"/>
      <c r="Q122" s="152"/>
      <c r="R122" s="793"/>
      <c r="S122" s="152" t="s">
        <v>1766</v>
      </c>
      <c r="T122" s="152" t="s">
        <v>1767</v>
      </c>
      <c r="U122" s="152"/>
      <c r="V122" s="152"/>
      <c r="W122" s="152"/>
      <c r="X122" s="152"/>
      <c r="Y122" s="152"/>
      <c r="Z122" s="152"/>
    </row>
    <row r="123" spans="1:26" s="913" customFormat="1" ht="15.75" customHeight="1">
      <c r="A123" s="871"/>
      <c r="B123" s="40" t="s">
        <v>300</v>
      </c>
      <c r="C123" s="40" t="s">
        <v>305</v>
      </c>
      <c r="D123" s="977" t="s">
        <v>2708</v>
      </c>
      <c r="E123" s="914"/>
      <c r="F123" s="871"/>
      <c r="G123" s="1486"/>
      <c r="H123" s="1486"/>
      <c r="I123" s="1526">
        <f t="shared" si="26"/>
        <v>0</v>
      </c>
      <c r="J123" s="1486"/>
      <c r="K123" s="1486"/>
      <c r="L123" s="1486"/>
      <c r="M123" s="1526">
        <f t="shared" si="27"/>
        <v>0</v>
      </c>
      <c r="N123" s="1486"/>
      <c r="O123" s="1362"/>
      <c r="P123" s="872"/>
      <c r="Q123" s="872"/>
      <c r="R123" s="915"/>
      <c r="S123" s="872"/>
      <c r="T123" s="872"/>
      <c r="U123" s="872"/>
      <c r="V123" s="872"/>
      <c r="W123" s="872"/>
      <c r="X123" s="872"/>
      <c r="Y123" s="872"/>
      <c r="Z123" s="872"/>
    </row>
    <row r="124" spans="1:26" s="913" customFormat="1" ht="15.75" customHeight="1">
      <c r="A124" s="871"/>
      <c r="B124" s="40" t="s">
        <v>300</v>
      </c>
      <c r="C124" s="40" t="s">
        <v>305</v>
      </c>
      <c r="D124" s="977" t="s">
        <v>2708</v>
      </c>
      <c r="E124" s="914"/>
      <c r="F124" s="871"/>
      <c r="G124" s="1486"/>
      <c r="H124" s="1486"/>
      <c r="I124" s="1526">
        <f t="shared" si="26"/>
        <v>0</v>
      </c>
      <c r="J124" s="1486"/>
      <c r="K124" s="1486"/>
      <c r="L124" s="1486"/>
      <c r="M124" s="1526">
        <f t="shared" si="27"/>
        <v>0</v>
      </c>
      <c r="N124" s="1486"/>
      <c r="O124" s="1362"/>
      <c r="P124" s="872"/>
      <c r="Q124" s="872"/>
      <c r="R124" s="915"/>
      <c r="S124" s="872"/>
      <c r="T124" s="872"/>
      <c r="U124" s="872"/>
      <c r="V124" s="872"/>
      <c r="W124" s="872"/>
      <c r="X124" s="872"/>
      <c r="Y124" s="872"/>
      <c r="Z124" s="872"/>
    </row>
    <row r="125" spans="1:26" s="913" customFormat="1" ht="15.75" customHeight="1">
      <c r="A125" s="871"/>
      <c r="B125" s="40" t="s">
        <v>300</v>
      </c>
      <c r="C125" s="40" t="s">
        <v>305</v>
      </c>
      <c r="D125" s="977" t="s">
        <v>2708</v>
      </c>
      <c r="E125" s="914"/>
      <c r="F125" s="871"/>
      <c r="G125" s="1486"/>
      <c r="H125" s="1486"/>
      <c r="I125" s="1526">
        <f t="shared" si="26"/>
        <v>0</v>
      </c>
      <c r="J125" s="1486"/>
      <c r="K125" s="1486"/>
      <c r="L125" s="1486"/>
      <c r="M125" s="1526">
        <f t="shared" si="27"/>
        <v>0</v>
      </c>
      <c r="N125" s="1486"/>
      <c r="O125" s="1362"/>
      <c r="P125" s="872"/>
      <c r="Q125" s="872"/>
      <c r="R125" s="915"/>
      <c r="S125" s="872"/>
      <c r="T125" s="872"/>
      <c r="U125" s="872"/>
      <c r="V125" s="872"/>
      <c r="W125" s="872"/>
      <c r="X125" s="872"/>
      <c r="Y125" s="872"/>
      <c r="Z125" s="872"/>
    </row>
    <row r="126" spans="1:26" s="913" customFormat="1" ht="15.75" customHeight="1">
      <c r="A126" s="871"/>
      <c r="B126" s="40" t="s">
        <v>300</v>
      </c>
      <c r="C126" s="40" t="s">
        <v>305</v>
      </c>
      <c r="D126" s="977" t="s">
        <v>2708</v>
      </c>
      <c r="E126" s="914"/>
      <c r="F126" s="871"/>
      <c r="G126" s="1486"/>
      <c r="H126" s="1486"/>
      <c r="I126" s="1526">
        <f t="shared" si="26"/>
        <v>0</v>
      </c>
      <c r="J126" s="1486"/>
      <c r="K126" s="1486"/>
      <c r="L126" s="1486"/>
      <c r="M126" s="1526">
        <f t="shared" si="27"/>
        <v>0</v>
      </c>
      <c r="N126" s="1486"/>
      <c r="O126" s="1362"/>
      <c r="P126" s="872"/>
      <c r="Q126" s="872"/>
      <c r="R126" s="915"/>
      <c r="S126" s="872"/>
      <c r="T126" s="872"/>
      <c r="U126" s="872"/>
      <c r="V126" s="872"/>
      <c r="W126" s="872"/>
      <c r="X126" s="872"/>
      <c r="Y126" s="872"/>
      <c r="Z126" s="872"/>
    </row>
    <row r="127" spans="1:26" s="913" customFormat="1" ht="15.75" customHeight="1">
      <c r="A127" s="871"/>
      <c r="B127" s="40" t="s">
        <v>300</v>
      </c>
      <c r="C127" s="40" t="s">
        <v>305</v>
      </c>
      <c r="D127" s="977" t="s">
        <v>2708</v>
      </c>
      <c r="E127" s="914"/>
      <c r="F127" s="871"/>
      <c r="G127" s="1486"/>
      <c r="H127" s="1486"/>
      <c r="I127" s="1526">
        <f t="shared" si="26"/>
        <v>0</v>
      </c>
      <c r="J127" s="1486"/>
      <c r="K127" s="1486"/>
      <c r="L127" s="1486"/>
      <c r="M127" s="1526">
        <f t="shared" si="27"/>
        <v>0</v>
      </c>
      <c r="N127" s="1486"/>
      <c r="O127" s="1362"/>
      <c r="P127" s="872"/>
      <c r="Q127" s="872"/>
      <c r="R127" s="915"/>
      <c r="S127" s="872"/>
      <c r="T127" s="872"/>
      <c r="U127" s="872"/>
      <c r="V127" s="872"/>
      <c r="W127" s="872"/>
      <c r="X127" s="872"/>
      <c r="Y127" s="872"/>
      <c r="Z127" s="872"/>
    </row>
    <row r="128" spans="1:26" ht="15.75" customHeight="1">
      <c r="A128" s="36"/>
      <c r="B128" s="36" t="s">
        <v>300</v>
      </c>
      <c r="C128" s="36" t="s">
        <v>305</v>
      </c>
      <c r="D128" s="44"/>
      <c r="E128" s="44"/>
      <c r="F128" s="36"/>
      <c r="G128" s="1527">
        <f t="shared" ref="G128:N128" si="28">SUM(G120:G127)</f>
        <v>0</v>
      </c>
      <c r="H128" s="1527">
        <f t="shared" si="28"/>
        <v>0</v>
      </c>
      <c r="I128" s="1527">
        <f t="shared" si="28"/>
        <v>0</v>
      </c>
      <c r="J128" s="1527">
        <f t="shared" si="28"/>
        <v>0</v>
      </c>
      <c r="K128" s="1527">
        <f t="shared" si="28"/>
        <v>0</v>
      </c>
      <c r="L128" s="1527">
        <f t="shared" si="28"/>
        <v>0</v>
      </c>
      <c r="M128" s="1527">
        <f t="shared" si="28"/>
        <v>0</v>
      </c>
      <c r="N128" s="1527">
        <f t="shared" si="28"/>
        <v>0</v>
      </c>
      <c r="O128" s="1363"/>
      <c r="P128" s="7"/>
      <c r="Q128" s="7"/>
      <c r="R128" s="808"/>
      <c r="S128" s="7"/>
      <c r="T128" s="7"/>
      <c r="U128" s="7"/>
      <c r="V128" s="7"/>
      <c r="W128" s="7"/>
      <c r="X128" s="7"/>
      <c r="Y128" s="7"/>
      <c r="Z128" s="7"/>
    </row>
    <row r="129" spans="1:26" ht="15.75" customHeight="1">
      <c r="A129" s="36"/>
      <c r="B129" s="36" t="s">
        <v>300</v>
      </c>
      <c r="C129" s="36" t="s">
        <v>306</v>
      </c>
      <c r="D129" s="36"/>
      <c r="E129" s="36"/>
      <c r="F129" s="36"/>
      <c r="G129" s="1429"/>
      <c r="H129" s="1429"/>
      <c r="I129" s="1528">
        <f t="shared" ref="I129:I130" si="29">SUM(G129:H129)</f>
        <v>0</v>
      </c>
      <c r="J129" s="1429"/>
      <c r="K129" s="1429"/>
      <c r="L129" s="1429"/>
      <c r="M129" s="1528">
        <f t="shared" ref="M129:M130" si="30">SUM(K129:L129)</f>
        <v>0</v>
      </c>
      <c r="N129" s="1429"/>
      <c r="O129" s="1363"/>
      <c r="P129" s="7"/>
      <c r="Q129" s="7"/>
      <c r="R129" s="7"/>
      <c r="S129" s="7"/>
      <c r="T129" s="7"/>
      <c r="U129" s="7"/>
      <c r="V129" s="7"/>
      <c r="W129" s="7"/>
      <c r="X129" s="7"/>
      <c r="Y129" s="7"/>
      <c r="Z129" s="7"/>
    </row>
    <row r="130" spans="1:26" ht="15.75" customHeight="1">
      <c r="A130" s="36"/>
      <c r="B130" s="36" t="s">
        <v>300</v>
      </c>
      <c r="C130" s="36" t="s">
        <v>307</v>
      </c>
      <c r="D130" s="36" t="s">
        <v>1768</v>
      </c>
      <c r="E130" s="36"/>
      <c r="F130" s="36"/>
      <c r="G130" s="1409"/>
      <c r="H130" s="1409"/>
      <c r="I130" s="1534">
        <f t="shared" si="29"/>
        <v>0</v>
      </c>
      <c r="J130" s="1409"/>
      <c r="K130" s="1409"/>
      <c r="L130" s="1409"/>
      <c r="M130" s="1534">
        <f t="shared" si="30"/>
        <v>0</v>
      </c>
      <c r="N130" s="1409"/>
      <c r="O130" s="1363"/>
      <c r="P130" s="7"/>
      <c r="Q130" s="7"/>
      <c r="R130" s="7"/>
      <c r="S130" s="7"/>
      <c r="T130" s="7"/>
      <c r="U130" s="7"/>
      <c r="V130" s="7"/>
      <c r="W130" s="7"/>
      <c r="X130" s="7"/>
      <c r="Y130" s="7"/>
      <c r="Z130" s="7"/>
    </row>
    <row r="131" spans="1:26" ht="15.75" customHeight="1">
      <c r="A131" s="42"/>
      <c r="B131" s="43" t="s">
        <v>3071</v>
      </c>
      <c r="C131" s="42"/>
      <c r="D131" s="42"/>
      <c r="E131" s="42"/>
      <c r="F131" s="42"/>
      <c r="G131" s="1535">
        <f>G108+G109+G110+G119+G128+G129+G130</f>
        <v>0</v>
      </c>
      <c r="H131" s="1535">
        <f>H108+H109+H110+H119+H128+H129+H130</f>
        <v>0</v>
      </c>
      <c r="I131" s="1535">
        <f>G131+H131</f>
        <v>0</v>
      </c>
      <c r="J131" s="1535">
        <f>J108+J109+J110+J119+J128+J129+J130</f>
        <v>0</v>
      </c>
      <c r="K131" s="1535">
        <f>K108+K109+K110+K119+K128+K129+K130</f>
        <v>0</v>
      </c>
      <c r="L131" s="1535">
        <f>L108+L109+L110+L119+L128+L129+L130</f>
        <v>0</v>
      </c>
      <c r="M131" s="1535">
        <f>K131+L131</f>
        <v>0</v>
      </c>
      <c r="N131" s="1535">
        <f>N108+N109+N110+N119+N128+N129+N130</f>
        <v>0</v>
      </c>
      <c r="O131" s="1081"/>
      <c r="P131" s="152"/>
      <c r="Q131" s="152"/>
      <c r="R131" s="152"/>
      <c r="S131" s="152"/>
      <c r="T131" s="152"/>
      <c r="U131" s="152"/>
      <c r="V131" s="152"/>
      <c r="W131" s="152"/>
      <c r="X131" s="152"/>
      <c r="Y131" s="152"/>
      <c r="Z131" s="152"/>
    </row>
    <row r="132" spans="1:26" ht="15.75" customHeight="1">
      <c r="A132" s="152"/>
      <c r="B132" s="152"/>
      <c r="C132" s="152"/>
      <c r="D132" s="152"/>
      <c r="E132" s="152"/>
      <c r="F132" s="152"/>
      <c r="G132" s="1531"/>
      <c r="H132" s="1531"/>
      <c r="I132" s="1531"/>
      <c r="J132" s="1531"/>
      <c r="K132" s="1531"/>
      <c r="L132" s="1531"/>
      <c r="M132" s="1531"/>
      <c r="N132" s="1531"/>
      <c r="O132" s="1081"/>
      <c r="P132" s="152"/>
      <c r="Q132" s="152"/>
      <c r="R132" s="152"/>
      <c r="S132" s="152"/>
      <c r="T132" s="152"/>
      <c r="U132" s="152"/>
      <c r="V132" s="152"/>
      <c r="W132" s="152"/>
      <c r="X132" s="152"/>
      <c r="Y132" s="152"/>
      <c r="Z132" s="152"/>
    </row>
    <row r="133" spans="1:26" ht="15.75" customHeight="1">
      <c r="A133" s="40"/>
      <c r="B133" s="40" t="s">
        <v>308</v>
      </c>
      <c r="C133" s="66" t="s">
        <v>1769</v>
      </c>
      <c r="D133" s="66"/>
      <c r="E133" s="40"/>
      <c r="F133" s="40"/>
      <c r="G133" s="1486"/>
      <c r="H133" s="1486"/>
      <c r="I133" s="1533">
        <f>SUM(G133:H133)</f>
        <v>0</v>
      </c>
      <c r="J133" s="1486"/>
      <c r="K133" s="1486"/>
      <c r="L133" s="1486"/>
      <c r="M133" s="1533">
        <f>SUM(K133:L133)</f>
        <v>0</v>
      </c>
      <c r="N133" s="1486"/>
      <c r="O133" s="1081"/>
      <c r="P133" s="152"/>
      <c r="Q133" s="152"/>
      <c r="R133" s="793" t="s">
        <v>1770</v>
      </c>
      <c r="S133" s="152"/>
      <c r="T133" s="152"/>
      <c r="U133" s="152"/>
      <c r="V133" s="152"/>
      <c r="W133" s="152"/>
      <c r="X133" s="152"/>
      <c r="Y133" s="152"/>
      <c r="Z133" s="152"/>
    </row>
    <row r="134" spans="1:26" s="920" customFormat="1" ht="15.75" customHeight="1">
      <c r="A134" s="871"/>
      <c r="B134" s="40" t="s">
        <v>308</v>
      </c>
      <c r="C134" s="977" t="s">
        <v>2708</v>
      </c>
      <c r="D134" s="914"/>
      <c r="E134" s="871"/>
      <c r="F134" s="871"/>
      <c r="G134" s="1486"/>
      <c r="H134" s="1486"/>
      <c r="I134" s="1533">
        <f t="shared" ref="I134:I138" si="31">SUM(G134:H134)</f>
        <v>0</v>
      </c>
      <c r="J134" s="1486"/>
      <c r="K134" s="1486"/>
      <c r="L134" s="1486"/>
      <c r="M134" s="1533">
        <f t="shared" ref="M134:M138" si="32">SUM(K134:L134)</f>
        <v>0</v>
      </c>
      <c r="N134" s="1486"/>
      <c r="O134" s="1362"/>
      <c r="P134" s="872"/>
      <c r="Q134" s="872"/>
      <c r="R134" s="915"/>
      <c r="S134" s="872"/>
      <c r="T134" s="872"/>
      <c r="U134" s="872"/>
      <c r="V134" s="872"/>
      <c r="W134" s="872"/>
      <c r="X134" s="872"/>
      <c r="Y134" s="872"/>
      <c r="Z134" s="872"/>
    </row>
    <row r="135" spans="1:26" s="920" customFormat="1" ht="15.75" customHeight="1">
      <c r="A135" s="871"/>
      <c r="B135" s="40" t="s">
        <v>308</v>
      </c>
      <c r="C135" s="977" t="s">
        <v>2708</v>
      </c>
      <c r="D135" s="914"/>
      <c r="E135" s="871"/>
      <c r="F135" s="871"/>
      <c r="G135" s="1486"/>
      <c r="H135" s="1486"/>
      <c r="I135" s="1533">
        <f t="shared" si="31"/>
        <v>0</v>
      </c>
      <c r="J135" s="1486"/>
      <c r="K135" s="1486"/>
      <c r="L135" s="1486"/>
      <c r="M135" s="1533">
        <f t="shared" si="32"/>
        <v>0</v>
      </c>
      <c r="N135" s="1486"/>
      <c r="O135" s="1362"/>
      <c r="P135" s="872"/>
      <c r="Q135" s="872"/>
      <c r="R135" s="915"/>
      <c r="S135" s="872"/>
      <c r="T135" s="872"/>
      <c r="U135" s="872"/>
      <c r="V135" s="872"/>
      <c r="W135" s="872"/>
      <c r="X135" s="872"/>
      <c r="Y135" s="872"/>
      <c r="Z135" s="872"/>
    </row>
    <row r="136" spans="1:26" s="920" customFormat="1" ht="15.75" customHeight="1">
      <c r="A136" s="871"/>
      <c r="B136" s="40" t="s">
        <v>308</v>
      </c>
      <c r="C136" s="977" t="s">
        <v>2708</v>
      </c>
      <c r="D136" s="914"/>
      <c r="E136" s="871"/>
      <c r="F136" s="871"/>
      <c r="G136" s="1486"/>
      <c r="H136" s="1486"/>
      <c r="I136" s="1533">
        <f t="shared" si="31"/>
        <v>0</v>
      </c>
      <c r="J136" s="1486"/>
      <c r="K136" s="1486"/>
      <c r="L136" s="1486"/>
      <c r="M136" s="1533">
        <f t="shared" si="32"/>
        <v>0</v>
      </c>
      <c r="N136" s="1486"/>
      <c r="O136" s="1362"/>
      <c r="P136" s="872"/>
      <c r="Q136" s="872"/>
      <c r="R136" s="915"/>
      <c r="S136" s="872"/>
      <c r="T136" s="872"/>
      <c r="U136" s="872"/>
      <c r="V136" s="872"/>
      <c r="W136" s="872"/>
      <c r="X136" s="872"/>
      <c r="Y136" s="872"/>
      <c r="Z136" s="872"/>
    </row>
    <row r="137" spans="1:26" s="920" customFormat="1" ht="15.75" customHeight="1">
      <c r="A137" s="871"/>
      <c r="B137" s="40" t="s">
        <v>308</v>
      </c>
      <c r="C137" s="977" t="s">
        <v>2708</v>
      </c>
      <c r="D137" s="914"/>
      <c r="E137" s="871"/>
      <c r="F137" s="871"/>
      <c r="G137" s="1486"/>
      <c r="H137" s="1486"/>
      <c r="I137" s="1533">
        <f t="shared" si="31"/>
        <v>0</v>
      </c>
      <c r="J137" s="1486"/>
      <c r="K137" s="1486"/>
      <c r="L137" s="1486"/>
      <c r="M137" s="1533">
        <f t="shared" si="32"/>
        <v>0</v>
      </c>
      <c r="N137" s="1486"/>
      <c r="O137" s="1362"/>
      <c r="P137" s="872"/>
      <c r="Q137" s="872"/>
      <c r="R137" s="915"/>
      <c r="S137" s="872"/>
      <c r="T137" s="872"/>
      <c r="U137" s="872"/>
      <c r="V137" s="872"/>
      <c r="W137" s="872"/>
      <c r="X137" s="872"/>
      <c r="Y137" s="872"/>
      <c r="Z137" s="872"/>
    </row>
    <row r="138" spans="1:26" s="920" customFormat="1" ht="15.75" customHeight="1">
      <c r="A138" s="871"/>
      <c r="B138" s="40" t="s">
        <v>308</v>
      </c>
      <c r="C138" s="977" t="s">
        <v>2708</v>
      </c>
      <c r="D138" s="914"/>
      <c r="E138" s="871"/>
      <c r="F138" s="871"/>
      <c r="G138" s="1486"/>
      <c r="H138" s="1486"/>
      <c r="I138" s="1533">
        <f t="shared" si="31"/>
        <v>0</v>
      </c>
      <c r="J138" s="1486"/>
      <c r="K138" s="1486"/>
      <c r="L138" s="1486"/>
      <c r="M138" s="1533">
        <f t="shared" si="32"/>
        <v>0</v>
      </c>
      <c r="N138" s="1536"/>
      <c r="O138" s="1362"/>
      <c r="P138" s="872"/>
      <c r="Q138" s="872"/>
      <c r="R138" s="915"/>
      <c r="S138" s="872"/>
      <c r="T138" s="872"/>
      <c r="U138" s="872"/>
      <c r="V138" s="872"/>
      <c r="W138" s="872"/>
      <c r="X138" s="872"/>
      <c r="Y138" s="872"/>
      <c r="Z138" s="872"/>
    </row>
    <row r="139" spans="1:26" s="4" customFormat="1" ht="15.75" customHeight="1">
      <c r="A139" s="43"/>
      <c r="B139" s="43" t="s">
        <v>3078</v>
      </c>
      <c r="C139" s="43"/>
      <c r="D139" s="822"/>
      <c r="E139" s="43"/>
      <c r="F139" s="43"/>
      <c r="G139" s="1537">
        <f>SUM(G133:G138)</f>
        <v>0</v>
      </c>
      <c r="H139" s="1537">
        <f>SUM(H133:H138)</f>
        <v>0</v>
      </c>
      <c r="I139" s="1537">
        <f>G139+H139</f>
        <v>0</v>
      </c>
      <c r="J139" s="1537">
        <f>SUM(J133:J138)</f>
        <v>0</v>
      </c>
      <c r="K139" s="1537">
        <f>SUM(K133:K138)</f>
        <v>0</v>
      </c>
      <c r="L139" s="1537">
        <f>SUM(L133:L138)</f>
        <v>0</v>
      </c>
      <c r="M139" s="1450">
        <f>K139+L139</f>
        <v>0</v>
      </c>
      <c r="N139" s="1530">
        <f>SUM(N133:N138)</f>
        <v>0</v>
      </c>
      <c r="O139" s="1363"/>
      <c r="P139" s="7"/>
      <c r="Q139" s="7"/>
      <c r="R139" s="808"/>
      <c r="S139" s="7"/>
      <c r="T139" s="7"/>
      <c r="U139" s="7"/>
      <c r="V139" s="7"/>
      <c r="W139" s="7"/>
      <c r="X139" s="7"/>
      <c r="Y139" s="7"/>
      <c r="Z139" s="7"/>
    </row>
    <row r="140" spans="1:26" ht="15.75" customHeight="1">
      <c r="A140" s="152"/>
      <c r="B140" s="152"/>
      <c r="C140" s="152"/>
      <c r="D140" s="793"/>
      <c r="E140" s="152"/>
      <c r="F140" s="152"/>
      <c r="G140" s="1531"/>
      <c r="H140" s="1531"/>
      <c r="I140" s="1531"/>
      <c r="J140" s="1531"/>
      <c r="K140" s="1531"/>
      <c r="L140" s="1531"/>
      <c r="M140" s="1531"/>
      <c r="N140" s="1531"/>
      <c r="O140" s="1081"/>
      <c r="P140" s="152"/>
      <c r="Q140" s="152"/>
      <c r="R140" s="793"/>
      <c r="S140" s="152"/>
      <c r="T140" s="152"/>
      <c r="U140" s="152"/>
      <c r="V140" s="152"/>
      <c r="W140" s="152"/>
      <c r="X140" s="152"/>
      <c r="Y140" s="152"/>
      <c r="Z140" s="152"/>
    </row>
    <row r="141" spans="1:26" ht="15.75" customHeight="1">
      <c r="A141" s="40"/>
      <c r="B141" s="40" t="s">
        <v>328</v>
      </c>
      <c r="C141" s="40" t="s">
        <v>1771</v>
      </c>
      <c r="D141" s="66"/>
      <c r="E141" s="66"/>
      <c r="F141" s="40"/>
      <c r="G141" s="1427"/>
      <c r="H141" s="1427"/>
      <c r="I141" s="1526">
        <f t="shared" ref="I141:I146" si="33">SUM(G141:H141)</f>
        <v>0</v>
      </c>
      <c r="J141" s="1486"/>
      <c r="K141" s="1486"/>
      <c r="L141" s="1486"/>
      <c r="M141" s="1526">
        <f t="shared" ref="M141:M147" si="34">SUM(K141:L141)</f>
        <v>0</v>
      </c>
      <c r="N141" s="1486"/>
      <c r="O141" s="1081"/>
      <c r="P141" s="152"/>
      <c r="Q141" s="152"/>
      <c r="R141" s="793"/>
      <c r="S141" s="152" t="s">
        <v>1772</v>
      </c>
      <c r="T141" s="152"/>
      <c r="U141" s="152"/>
      <c r="V141" s="152"/>
      <c r="W141" s="152"/>
      <c r="X141" s="152"/>
      <c r="Y141" s="152"/>
      <c r="Z141" s="152"/>
    </row>
    <row r="142" spans="1:26" ht="15.75" customHeight="1">
      <c r="A142" s="40"/>
      <c r="B142" s="40" t="s">
        <v>328</v>
      </c>
      <c r="C142" s="40" t="s">
        <v>1773</v>
      </c>
      <c r="D142" s="66"/>
      <c r="E142" s="66"/>
      <c r="F142" s="40"/>
      <c r="G142" s="1486"/>
      <c r="H142" s="1486"/>
      <c r="I142" s="1533">
        <f t="shared" si="33"/>
        <v>0</v>
      </c>
      <c r="J142" s="1486"/>
      <c r="K142" s="1486"/>
      <c r="L142" s="1486"/>
      <c r="M142" s="1533">
        <f t="shared" si="34"/>
        <v>0</v>
      </c>
      <c r="N142" s="1486"/>
      <c r="O142" s="1081"/>
      <c r="P142" s="152"/>
      <c r="Q142" s="152"/>
      <c r="R142" s="793"/>
      <c r="S142" s="152"/>
      <c r="T142" s="152"/>
      <c r="U142" s="152"/>
      <c r="V142" s="152"/>
      <c r="W142" s="152"/>
      <c r="X142" s="152"/>
      <c r="Y142" s="152"/>
      <c r="Z142" s="152"/>
    </row>
    <row r="143" spans="1:26" s="920" customFormat="1" ht="15.75" customHeight="1">
      <c r="A143" s="871"/>
      <c r="B143" s="40" t="s">
        <v>328</v>
      </c>
      <c r="C143" s="977" t="s">
        <v>2708</v>
      </c>
      <c r="D143" s="914"/>
      <c r="E143" s="914"/>
      <c r="F143" s="871"/>
      <c r="G143" s="1486"/>
      <c r="H143" s="1486"/>
      <c r="I143" s="1533">
        <f t="shared" si="33"/>
        <v>0</v>
      </c>
      <c r="J143" s="1486"/>
      <c r="K143" s="1486"/>
      <c r="L143" s="1486"/>
      <c r="M143" s="1533">
        <f t="shared" si="34"/>
        <v>0</v>
      </c>
      <c r="N143" s="1486"/>
      <c r="O143" s="1362"/>
      <c r="P143" s="872"/>
      <c r="Q143" s="872"/>
      <c r="R143" s="915"/>
      <c r="S143" s="872"/>
      <c r="T143" s="872"/>
      <c r="U143" s="872"/>
      <c r="V143" s="872"/>
      <c r="W143" s="872"/>
      <c r="X143" s="872"/>
      <c r="Y143" s="872"/>
      <c r="Z143" s="872"/>
    </row>
    <row r="144" spans="1:26" s="920" customFormat="1" ht="15.75" customHeight="1">
      <c r="A144" s="871"/>
      <c r="B144" s="40" t="s">
        <v>328</v>
      </c>
      <c r="C144" s="977" t="s">
        <v>2708</v>
      </c>
      <c r="D144" s="914"/>
      <c r="E144" s="914"/>
      <c r="F144" s="871"/>
      <c r="G144" s="1486"/>
      <c r="H144" s="1486"/>
      <c r="I144" s="1533">
        <f t="shared" si="33"/>
        <v>0</v>
      </c>
      <c r="J144" s="1486"/>
      <c r="K144" s="1486"/>
      <c r="L144" s="1486"/>
      <c r="M144" s="1533">
        <f t="shared" si="34"/>
        <v>0</v>
      </c>
      <c r="N144" s="1486"/>
      <c r="O144" s="1362"/>
      <c r="P144" s="872"/>
      <c r="Q144" s="872"/>
      <c r="R144" s="915"/>
      <c r="S144" s="872"/>
      <c r="T144" s="872"/>
      <c r="U144" s="872"/>
      <c r="V144" s="872"/>
      <c r="W144" s="872"/>
      <c r="X144" s="872"/>
      <c r="Y144" s="872"/>
      <c r="Z144" s="872"/>
    </row>
    <row r="145" spans="1:26" s="920" customFormat="1" ht="15.75" customHeight="1">
      <c r="A145" s="871"/>
      <c r="B145" s="40" t="s">
        <v>328</v>
      </c>
      <c r="C145" s="977" t="s">
        <v>2708</v>
      </c>
      <c r="D145" s="914"/>
      <c r="E145" s="914"/>
      <c r="F145" s="871"/>
      <c r="G145" s="1486"/>
      <c r="H145" s="1486"/>
      <c r="I145" s="1533">
        <f t="shared" si="33"/>
        <v>0</v>
      </c>
      <c r="J145" s="1486"/>
      <c r="K145" s="1486"/>
      <c r="L145" s="1486"/>
      <c r="M145" s="1533">
        <f t="shared" si="34"/>
        <v>0</v>
      </c>
      <c r="N145" s="1486"/>
      <c r="O145" s="1362"/>
      <c r="P145" s="872"/>
      <c r="Q145" s="872"/>
      <c r="R145" s="915"/>
      <c r="S145" s="872"/>
      <c r="T145" s="872"/>
      <c r="U145" s="872"/>
      <c r="V145" s="872"/>
      <c r="W145" s="872"/>
      <c r="X145" s="872"/>
      <c r="Y145" s="872"/>
      <c r="Z145" s="872"/>
    </row>
    <row r="146" spans="1:26" s="920" customFormat="1" ht="15.75" customHeight="1">
      <c r="A146" s="871"/>
      <c r="B146" s="40" t="s">
        <v>328</v>
      </c>
      <c r="C146" s="977" t="s">
        <v>2708</v>
      </c>
      <c r="D146" s="914"/>
      <c r="E146" s="914"/>
      <c r="F146" s="871"/>
      <c r="G146" s="1486"/>
      <c r="H146" s="1486"/>
      <c r="I146" s="1533">
        <f t="shared" si="33"/>
        <v>0</v>
      </c>
      <c r="J146" s="1486"/>
      <c r="K146" s="1486"/>
      <c r="L146" s="1486"/>
      <c r="M146" s="1533">
        <f t="shared" si="34"/>
        <v>0</v>
      </c>
      <c r="N146" s="1486"/>
      <c r="O146" s="1362"/>
      <c r="P146" s="872"/>
      <c r="Q146" s="872"/>
      <c r="R146" s="915"/>
      <c r="S146" s="872"/>
      <c r="T146" s="872"/>
      <c r="U146" s="872"/>
      <c r="V146" s="872"/>
      <c r="W146" s="872"/>
      <c r="X146" s="872"/>
      <c r="Y146" s="872"/>
      <c r="Z146" s="872"/>
    </row>
    <row r="147" spans="1:26" s="920" customFormat="1" ht="15.75" customHeight="1">
      <c r="A147" s="871"/>
      <c r="B147" s="40" t="s">
        <v>328</v>
      </c>
      <c r="C147" s="977" t="s">
        <v>2708</v>
      </c>
      <c r="D147" s="914"/>
      <c r="E147" s="914"/>
      <c r="F147" s="871"/>
      <c r="G147" s="1536"/>
      <c r="H147" s="1536"/>
      <c r="I147" s="1533">
        <f>SUM(G147:H147)</f>
        <v>0</v>
      </c>
      <c r="J147" s="1536"/>
      <c r="K147" s="1536"/>
      <c r="L147" s="1536"/>
      <c r="M147" s="1533">
        <f t="shared" si="34"/>
        <v>0</v>
      </c>
      <c r="N147" s="1536"/>
      <c r="O147" s="1362"/>
      <c r="P147" s="872"/>
      <c r="Q147" s="872"/>
      <c r="R147" s="915"/>
      <c r="S147" s="872"/>
      <c r="T147" s="872"/>
      <c r="U147" s="872"/>
      <c r="V147" s="872"/>
      <c r="W147" s="872"/>
      <c r="X147" s="872"/>
      <c r="Y147" s="872"/>
      <c r="Z147" s="872"/>
    </row>
    <row r="148" spans="1:26" ht="15.75" customHeight="1">
      <c r="A148" s="43"/>
      <c r="B148" s="43" t="s">
        <v>3079</v>
      </c>
      <c r="C148" s="43"/>
      <c r="D148" s="43"/>
      <c r="E148" s="43"/>
      <c r="F148" s="43"/>
      <c r="G148" s="1530">
        <f>SUM(G141:G147)</f>
        <v>0</v>
      </c>
      <c r="H148" s="1530">
        <f>SUM(H141:H147)</f>
        <v>0</v>
      </c>
      <c r="I148" s="1537">
        <f>SUM(G148:H148)</f>
        <v>0</v>
      </c>
      <c r="J148" s="1530">
        <f>SUM(J141:J147)</f>
        <v>0</v>
      </c>
      <c r="K148" s="1530">
        <f>SUM(K141:K147)</f>
        <v>0</v>
      </c>
      <c r="L148" s="1530">
        <f>SUM(L141:L147)</f>
        <v>0</v>
      </c>
      <c r="M148" s="1537">
        <f>SUM(K148:L148)</f>
        <v>0</v>
      </c>
      <c r="N148" s="1530">
        <f>SUM(N141:N147)</f>
        <v>0</v>
      </c>
      <c r="O148" s="1363"/>
      <c r="P148" s="7"/>
      <c r="Q148" s="7"/>
      <c r="R148" s="7"/>
      <c r="S148" s="7"/>
      <c r="T148" s="7"/>
      <c r="U148" s="7"/>
      <c r="V148" s="7"/>
      <c r="W148" s="7"/>
      <c r="X148" s="7"/>
      <c r="Y148" s="7"/>
      <c r="Z148" s="7"/>
    </row>
    <row r="149" spans="1:26" ht="15.75" customHeight="1">
      <c r="A149" s="152"/>
      <c r="B149" s="7"/>
      <c r="C149" s="7"/>
      <c r="D149" s="7"/>
      <c r="E149" s="7"/>
      <c r="F149" s="152"/>
      <c r="G149" s="1531"/>
      <c r="H149" s="1531"/>
      <c r="I149" s="1531"/>
      <c r="J149" s="1531"/>
      <c r="K149" s="1531"/>
      <c r="L149" s="1531"/>
      <c r="M149" s="1531"/>
      <c r="N149" s="1531"/>
      <c r="O149" s="1081"/>
      <c r="P149" s="152"/>
      <c r="Q149" s="152"/>
      <c r="R149" s="7"/>
      <c r="S149" s="7"/>
      <c r="T149" s="152"/>
      <c r="U149" s="152"/>
      <c r="V149" s="152"/>
      <c r="W149" s="152"/>
      <c r="X149" s="152"/>
      <c r="Y149" s="152"/>
      <c r="Z149" s="152"/>
    </row>
    <row r="150" spans="1:26" s="953" customFormat="1" ht="15.75" customHeight="1">
      <c r="A150" s="948"/>
      <c r="B150" s="949" t="s">
        <v>1709</v>
      </c>
      <c r="C150" s="949"/>
      <c r="D150" s="949"/>
      <c r="E150" s="949"/>
      <c r="F150" s="948"/>
      <c r="G150" s="1895"/>
      <c r="H150" s="1895"/>
      <c r="I150" s="1539">
        <f>SUM(G150:H150)</f>
        <v>0</v>
      </c>
      <c r="J150" s="1538"/>
      <c r="K150" s="1538"/>
      <c r="L150" s="1538"/>
      <c r="M150" s="1539">
        <f t="shared" ref="M150:M224" si="35">SUM(K150:L150)</f>
        <v>0</v>
      </c>
      <c r="N150" s="1538"/>
      <c r="O150" s="1365"/>
      <c r="P150" s="879"/>
      <c r="Q150" s="879"/>
      <c r="R150" s="954"/>
      <c r="S150" s="954"/>
      <c r="T150" s="879"/>
      <c r="U150" s="879"/>
      <c r="V150" s="879"/>
      <c r="W150" s="879"/>
      <c r="X150" s="879"/>
      <c r="Y150" s="879"/>
      <c r="Z150" s="879"/>
    </row>
    <row r="151" spans="1:26" ht="15.75" customHeight="1">
      <c r="A151" s="40"/>
      <c r="B151" s="40" t="s">
        <v>324</v>
      </c>
      <c r="C151" s="40" t="s">
        <v>1774</v>
      </c>
      <c r="D151" s="40" t="s">
        <v>1775</v>
      </c>
      <c r="E151" s="36"/>
      <c r="F151" s="40"/>
      <c r="G151" s="1427"/>
      <c r="H151" s="1427"/>
      <c r="I151" s="1526">
        <f t="shared" ref="I151:I224" si="36">SUM(G151:H151)</f>
        <v>0</v>
      </c>
      <c r="J151" s="1427"/>
      <c r="K151" s="1427"/>
      <c r="L151" s="1427"/>
      <c r="M151" s="1526">
        <f t="shared" si="35"/>
        <v>0</v>
      </c>
      <c r="N151" s="1427"/>
      <c r="O151" s="1081"/>
      <c r="P151" s="152"/>
      <c r="Q151" s="152"/>
      <c r="R151" s="7"/>
      <c r="S151" s="7"/>
      <c r="T151" s="152"/>
      <c r="U151" s="152"/>
      <c r="V151" s="152"/>
      <c r="W151" s="152"/>
      <c r="X151" s="152"/>
      <c r="Y151" s="152"/>
      <c r="Z151" s="152"/>
    </row>
    <row r="152" spans="1:26" ht="15.75" customHeight="1">
      <c r="A152" s="40"/>
      <c r="B152" s="40" t="s">
        <v>324</v>
      </c>
      <c r="C152" s="40" t="s">
        <v>1774</v>
      </c>
      <c r="D152" s="40" t="s">
        <v>1776</v>
      </c>
      <c r="E152" s="36"/>
      <c r="F152" s="40"/>
      <c r="G152" s="1427"/>
      <c r="H152" s="1427"/>
      <c r="I152" s="1526">
        <f t="shared" si="36"/>
        <v>0</v>
      </c>
      <c r="J152" s="1427"/>
      <c r="K152" s="1427"/>
      <c r="L152" s="1427"/>
      <c r="M152" s="1526">
        <f t="shared" si="35"/>
        <v>0</v>
      </c>
      <c r="N152" s="1427"/>
      <c r="O152" s="1081"/>
      <c r="P152" s="152"/>
      <c r="Q152" s="152"/>
      <c r="R152" s="7"/>
      <c r="S152" s="7"/>
      <c r="T152" s="152"/>
      <c r="U152" s="152"/>
      <c r="V152" s="152"/>
      <c r="W152" s="152"/>
      <c r="X152" s="152"/>
      <c r="Y152" s="152"/>
      <c r="Z152" s="152"/>
    </row>
    <row r="153" spans="1:26" ht="15.75" customHeight="1">
      <c r="A153" s="40"/>
      <c r="B153" s="40" t="s">
        <v>324</v>
      </c>
      <c r="C153" s="40" t="s">
        <v>1774</v>
      </c>
      <c r="D153" s="40" t="s">
        <v>1777</v>
      </c>
      <c r="E153" s="36"/>
      <c r="F153" s="40"/>
      <c r="G153" s="1427"/>
      <c r="H153" s="1427"/>
      <c r="I153" s="1526">
        <f t="shared" si="36"/>
        <v>0</v>
      </c>
      <c r="J153" s="1427"/>
      <c r="K153" s="1427"/>
      <c r="L153" s="1427"/>
      <c r="M153" s="1526">
        <f t="shared" si="35"/>
        <v>0</v>
      </c>
      <c r="N153" s="1427"/>
      <c r="O153" s="1081"/>
      <c r="P153" s="152"/>
      <c r="Q153" s="152"/>
      <c r="R153" s="7"/>
      <c r="S153" s="7"/>
      <c r="T153" s="152"/>
      <c r="U153" s="152"/>
      <c r="V153" s="152"/>
      <c r="W153" s="152"/>
      <c r="X153" s="152"/>
      <c r="Y153" s="152"/>
      <c r="Z153" s="152"/>
    </row>
    <row r="154" spans="1:26" ht="15.75" customHeight="1">
      <c r="A154" s="40"/>
      <c r="B154" s="40" t="s">
        <v>324</v>
      </c>
      <c r="C154" s="40" t="s">
        <v>1774</v>
      </c>
      <c r="D154" s="40" t="s">
        <v>1778</v>
      </c>
      <c r="E154" s="36"/>
      <c r="F154" s="40"/>
      <c r="G154" s="1427"/>
      <c r="H154" s="1427"/>
      <c r="I154" s="1526">
        <f t="shared" si="36"/>
        <v>0</v>
      </c>
      <c r="J154" s="1427"/>
      <c r="K154" s="1427"/>
      <c r="L154" s="1427"/>
      <c r="M154" s="1526">
        <f t="shared" si="35"/>
        <v>0</v>
      </c>
      <c r="N154" s="1427"/>
      <c r="O154" s="1081"/>
      <c r="P154" s="152"/>
      <c r="Q154" s="152"/>
      <c r="R154" s="7"/>
      <c r="S154" s="7"/>
      <c r="T154" s="152"/>
      <c r="U154" s="152"/>
      <c r="V154" s="152"/>
      <c r="W154" s="152"/>
      <c r="X154" s="152"/>
      <c r="Y154" s="152"/>
      <c r="Z154" s="152"/>
    </row>
    <row r="155" spans="1:26" ht="15.75" customHeight="1">
      <c r="A155" s="40"/>
      <c r="B155" s="40" t="s">
        <v>324</v>
      </c>
      <c r="C155" s="40" t="s">
        <v>1774</v>
      </c>
      <c r="D155" s="40" t="s">
        <v>1779</v>
      </c>
      <c r="E155" s="36"/>
      <c r="F155" s="40"/>
      <c r="G155" s="1427"/>
      <c r="H155" s="1427"/>
      <c r="I155" s="1526">
        <f t="shared" si="36"/>
        <v>0</v>
      </c>
      <c r="J155" s="1427"/>
      <c r="K155" s="1427"/>
      <c r="L155" s="1427"/>
      <c r="M155" s="1526">
        <f t="shared" si="35"/>
        <v>0</v>
      </c>
      <c r="N155" s="1427"/>
      <c r="O155" s="1081"/>
      <c r="P155" s="152"/>
      <c r="Q155" s="152"/>
      <c r="R155" s="7"/>
      <c r="S155" s="7"/>
      <c r="T155" s="152"/>
      <c r="U155" s="152"/>
      <c r="V155" s="152"/>
      <c r="W155" s="152"/>
      <c r="X155" s="152"/>
      <c r="Y155" s="152"/>
      <c r="Z155" s="152"/>
    </row>
    <row r="156" spans="1:26" ht="15.75" customHeight="1">
      <c r="A156" s="40"/>
      <c r="B156" s="40" t="s">
        <v>324</v>
      </c>
      <c r="C156" s="40" t="s">
        <v>1774</v>
      </c>
      <c r="D156" s="40" t="s">
        <v>1780</v>
      </c>
      <c r="E156" s="36"/>
      <c r="F156" s="40"/>
      <c r="G156" s="1427"/>
      <c r="H156" s="1427"/>
      <c r="I156" s="1526">
        <f t="shared" si="36"/>
        <v>0</v>
      </c>
      <c r="J156" s="1427"/>
      <c r="K156" s="1427"/>
      <c r="L156" s="1427"/>
      <c r="M156" s="1526">
        <f t="shared" si="35"/>
        <v>0</v>
      </c>
      <c r="N156" s="1427"/>
      <c r="O156" s="1081"/>
      <c r="P156" s="152"/>
      <c r="Q156" s="152"/>
      <c r="R156" s="7"/>
      <c r="S156" s="7"/>
      <c r="T156" s="152"/>
      <c r="U156" s="152"/>
      <c r="V156" s="152"/>
      <c r="W156" s="152"/>
      <c r="X156" s="152"/>
      <c r="Y156" s="152"/>
      <c r="Z156" s="152"/>
    </row>
    <row r="157" spans="1:26" ht="15.75" customHeight="1">
      <c r="A157" s="40"/>
      <c r="B157" s="40" t="s">
        <v>324</v>
      </c>
      <c r="C157" s="40" t="s">
        <v>1774</v>
      </c>
      <c r="D157" s="40" t="s">
        <v>1781</v>
      </c>
      <c r="E157" s="36"/>
      <c r="F157" s="40"/>
      <c r="G157" s="1427"/>
      <c r="H157" s="1427"/>
      <c r="I157" s="1526">
        <f t="shared" si="36"/>
        <v>0</v>
      </c>
      <c r="J157" s="1427"/>
      <c r="K157" s="1427"/>
      <c r="L157" s="1427"/>
      <c r="M157" s="1526">
        <f t="shared" si="35"/>
        <v>0</v>
      </c>
      <c r="N157" s="1427"/>
      <c r="O157" s="1081"/>
      <c r="P157" s="152"/>
      <c r="Q157" s="152"/>
      <c r="R157" s="7"/>
      <c r="S157" s="7"/>
      <c r="T157" s="152"/>
      <c r="U157" s="152"/>
      <c r="V157" s="152"/>
      <c r="W157" s="152"/>
      <c r="X157" s="152"/>
      <c r="Y157" s="152"/>
      <c r="Z157" s="152"/>
    </row>
    <row r="158" spans="1:26" ht="15.75" customHeight="1">
      <c r="A158" s="40"/>
      <c r="B158" s="40" t="s">
        <v>324</v>
      </c>
      <c r="C158" s="40" t="s">
        <v>1774</v>
      </c>
      <c r="D158" s="40" t="s">
        <v>1782</v>
      </c>
      <c r="E158" s="36"/>
      <c r="F158" s="40"/>
      <c r="G158" s="1427"/>
      <c r="H158" s="1427"/>
      <c r="I158" s="1526">
        <f t="shared" si="36"/>
        <v>0</v>
      </c>
      <c r="J158" s="1427"/>
      <c r="K158" s="1427"/>
      <c r="L158" s="1427"/>
      <c r="M158" s="1526">
        <f t="shared" si="35"/>
        <v>0</v>
      </c>
      <c r="N158" s="1427"/>
      <c r="O158" s="1081"/>
      <c r="P158" s="152"/>
      <c r="Q158" s="152"/>
      <c r="R158" s="7"/>
      <c r="S158" s="7"/>
      <c r="T158" s="152"/>
      <c r="U158" s="152"/>
      <c r="V158" s="152"/>
      <c r="W158" s="152"/>
      <c r="X158" s="152"/>
      <c r="Y158" s="152"/>
      <c r="Z158" s="152"/>
    </row>
    <row r="159" spans="1:26" ht="15.75" customHeight="1">
      <c r="A159" s="40"/>
      <c r="B159" s="40" t="s">
        <v>324</v>
      </c>
      <c r="C159" s="40" t="s">
        <v>1774</v>
      </c>
      <c r="D159" s="40" t="s">
        <v>1783</v>
      </c>
      <c r="E159" s="36"/>
      <c r="F159" s="40"/>
      <c r="G159" s="1427"/>
      <c r="H159" s="1427"/>
      <c r="I159" s="1526">
        <f t="shared" si="36"/>
        <v>0</v>
      </c>
      <c r="J159" s="1427"/>
      <c r="K159" s="1427"/>
      <c r="L159" s="1427"/>
      <c r="M159" s="1526">
        <f t="shared" si="35"/>
        <v>0</v>
      </c>
      <c r="N159" s="1427"/>
      <c r="O159" s="1081"/>
      <c r="P159" s="152"/>
      <c r="Q159" s="152"/>
      <c r="R159" s="7"/>
      <c r="S159" s="7"/>
      <c r="T159" s="152"/>
      <c r="U159" s="152"/>
      <c r="V159" s="152"/>
      <c r="W159" s="152"/>
      <c r="X159" s="152"/>
      <c r="Y159" s="152"/>
      <c r="Z159" s="152"/>
    </row>
    <row r="160" spans="1:26" ht="15.75" customHeight="1">
      <c r="A160" s="40"/>
      <c r="B160" s="40" t="s">
        <v>324</v>
      </c>
      <c r="C160" s="40" t="s">
        <v>1774</v>
      </c>
      <c r="D160" s="40" t="s">
        <v>1784</v>
      </c>
      <c r="E160" s="36"/>
      <c r="F160" s="40"/>
      <c r="G160" s="1427"/>
      <c r="H160" s="1427"/>
      <c r="I160" s="1526">
        <f t="shared" si="36"/>
        <v>0</v>
      </c>
      <c r="J160" s="1427"/>
      <c r="K160" s="1427"/>
      <c r="L160" s="1427"/>
      <c r="M160" s="1526">
        <f t="shared" si="35"/>
        <v>0</v>
      </c>
      <c r="N160" s="1427"/>
      <c r="O160" s="1081"/>
      <c r="P160" s="152"/>
      <c r="Q160" s="152"/>
      <c r="R160" s="7"/>
      <c r="S160" s="7"/>
      <c r="T160" s="152"/>
      <c r="U160" s="152"/>
      <c r="V160" s="152"/>
      <c r="W160" s="152"/>
      <c r="X160" s="152"/>
      <c r="Y160" s="152"/>
      <c r="Z160" s="152"/>
    </row>
    <row r="161" spans="1:26" ht="15.75" customHeight="1">
      <c r="A161" s="40"/>
      <c r="B161" s="40" t="s">
        <v>324</v>
      </c>
      <c r="C161" s="40" t="s">
        <v>1774</v>
      </c>
      <c r="D161" s="40" t="s">
        <v>1785</v>
      </c>
      <c r="E161" s="36"/>
      <c r="F161" s="40"/>
      <c r="G161" s="1427"/>
      <c r="H161" s="1427"/>
      <c r="I161" s="1526">
        <f t="shared" si="36"/>
        <v>0</v>
      </c>
      <c r="J161" s="1427"/>
      <c r="K161" s="1427"/>
      <c r="L161" s="1427"/>
      <c r="M161" s="1526">
        <f t="shared" si="35"/>
        <v>0</v>
      </c>
      <c r="N161" s="1427"/>
      <c r="O161" s="1081"/>
      <c r="P161" s="152"/>
      <c r="Q161" s="152"/>
      <c r="R161" s="7"/>
      <c r="S161" s="7"/>
      <c r="T161" s="152"/>
      <c r="U161" s="152"/>
      <c r="V161" s="152"/>
      <c r="W161" s="152"/>
      <c r="X161" s="152"/>
      <c r="Y161" s="152"/>
      <c r="Z161" s="152"/>
    </row>
    <row r="162" spans="1:26" ht="15.75" customHeight="1">
      <c r="A162" s="40"/>
      <c r="B162" s="40" t="s">
        <v>324</v>
      </c>
      <c r="C162" s="40" t="s">
        <v>1774</v>
      </c>
      <c r="D162" s="40" t="s">
        <v>1786</v>
      </c>
      <c r="E162" s="36"/>
      <c r="F162" s="40"/>
      <c r="G162" s="1427"/>
      <c r="H162" s="1427"/>
      <c r="I162" s="1526">
        <f t="shared" si="36"/>
        <v>0</v>
      </c>
      <c r="J162" s="1427"/>
      <c r="K162" s="1427"/>
      <c r="L162" s="1427"/>
      <c r="M162" s="1526">
        <f t="shared" si="35"/>
        <v>0</v>
      </c>
      <c r="N162" s="1427"/>
      <c r="O162" s="1081"/>
      <c r="P162" s="152"/>
      <c r="Q162" s="152"/>
      <c r="R162" s="7"/>
      <c r="S162" s="7"/>
      <c r="T162" s="152"/>
      <c r="U162" s="152"/>
      <c r="V162" s="152"/>
      <c r="W162" s="152"/>
      <c r="X162" s="152"/>
      <c r="Y162" s="152"/>
      <c r="Z162" s="152"/>
    </row>
    <row r="163" spans="1:26" ht="15.75" customHeight="1">
      <c r="A163" s="40"/>
      <c r="B163" s="40" t="s">
        <v>324</v>
      </c>
      <c r="C163" s="40" t="s">
        <v>1774</v>
      </c>
      <c r="D163" s="40" t="s">
        <v>1787</v>
      </c>
      <c r="E163" s="36"/>
      <c r="F163" s="40"/>
      <c r="G163" s="1427"/>
      <c r="H163" s="1427"/>
      <c r="I163" s="1526">
        <f t="shared" si="36"/>
        <v>0</v>
      </c>
      <c r="J163" s="1427"/>
      <c r="K163" s="1427"/>
      <c r="L163" s="1427"/>
      <c r="M163" s="1526">
        <f t="shared" si="35"/>
        <v>0</v>
      </c>
      <c r="N163" s="1427"/>
      <c r="O163" s="1081"/>
      <c r="P163" s="152"/>
      <c r="Q163" s="152"/>
      <c r="R163" s="7"/>
      <c r="S163" s="7"/>
      <c r="T163" s="152"/>
      <c r="U163" s="152"/>
      <c r="V163" s="152"/>
      <c r="W163" s="152"/>
      <c r="X163" s="152"/>
      <c r="Y163" s="152"/>
      <c r="Z163" s="152"/>
    </row>
    <row r="164" spans="1:26" ht="15.75" customHeight="1">
      <c r="A164" s="40"/>
      <c r="B164" s="40" t="s">
        <v>324</v>
      </c>
      <c r="C164" s="40" t="s">
        <v>1774</v>
      </c>
      <c r="D164" s="40" t="s">
        <v>1788</v>
      </c>
      <c r="E164" s="36"/>
      <c r="F164" s="40"/>
      <c r="G164" s="1427"/>
      <c r="H164" s="1427"/>
      <c r="I164" s="1526">
        <f t="shared" si="36"/>
        <v>0</v>
      </c>
      <c r="J164" s="1427"/>
      <c r="K164" s="1427"/>
      <c r="L164" s="1427"/>
      <c r="M164" s="1526">
        <f t="shared" si="35"/>
        <v>0</v>
      </c>
      <c r="N164" s="1427"/>
      <c r="O164" s="1081"/>
      <c r="P164" s="152"/>
      <c r="Q164" s="152"/>
      <c r="R164" s="7"/>
      <c r="S164" s="7"/>
      <c r="T164" s="152"/>
      <c r="U164" s="152"/>
      <c r="V164" s="152"/>
      <c r="W164" s="152"/>
      <c r="X164" s="152"/>
      <c r="Y164" s="152"/>
      <c r="Z164" s="152"/>
    </row>
    <row r="165" spans="1:26" ht="15.75" customHeight="1">
      <c r="A165" s="40"/>
      <c r="B165" s="40" t="s">
        <v>324</v>
      </c>
      <c r="C165" s="40" t="s">
        <v>1774</v>
      </c>
      <c r="D165" s="40" t="s">
        <v>1789</v>
      </c>
      <c r="E165" s="36"/>
      <c r="F165" s="40"/>
      <c r="G165" s="1427"/>
      <c r="H165" s="1427"/>
      <c r="I165" s="1526">
        <f t="shared" si="36"/>
        <v>0</v>
      </c>
      <c r="J165" s="1427"/>
      <c r="K165" s="1427"/>
      <c r="L165" s="1427"/>
      <c r="M165" s="1526">
        <f t="shared" si="35"/>
        <v>0</v>
      </c>
      <c r="N165" s="1427"/>
      <c r="O165" s="1081"/>
      <c r="P165" s="152"/>
      <c r="Q165" s="152"/>
      <c r="R165" s="7"/>
      <c r="S165" s="7"/>
      <c r="T165" s="152"/>
      <c r="U165" s="152"/>
      <c r="V165" s="152"/>
      <c r="W165" s="152"/>
      <c r="X165" s="152"/>
      <c r="Y165" s="152"/>
      <c r="Z165" s="152"/>
    </row>
    <row r="166" spans="1:26" ht="15.75" customHeight="1">
      <c r="A166" s="40"/>
      <c r="B166" s="40" t="s">
        <v>324</v>
      </c>
      <c r="C166" s="40" t="s">
        <v>1774</v>
      </c>
      <c r="D166" s="40" t="s">
        <v>1790</v>
      </c>
      <c r="E166" s="36"/>
      <c r="F166" s="40"/>
      <c r="G166" s="1427"/>
      <c r="H166" s="1427"/>
      <c r="I166" s="1526">
        <f t="shared" si="36"/>
        <v>0</v>
      </c>
      <c r="J166" s="1427"/>
      <c r="K166" s="1427"/>
      <c r="L166" s="1427"/>
      <c r="M166" s="1526">
        <f t="shared" si="35"/>
        <v>0</v>
      </c>
      <c r="N166" s="1427"/>
      <c r="O166" s="1081"/>
      <c r="P166" s="152"/>
      <c r="Q166" s="152"/>
      <c r="R166" s="7"/>
      <c r="S166" s="7"/>
      <c r="T166" s="152"/>
      <c r="U166" s="152"/>
      <c r="V166" s="152"/>
      <c r="W166" s="152"/>
      <c r="X166" s="152"/>
      <c r="Y166" s="152"/>
      <c r="Z166" s="152"/>
    </row>
    <row r="167" spans="1:26" ht="15.75" customHeight="1">
      <c r="A167" s="40"/>
      <c r="B167" s="40" t="s">
        <v>324</v>
      </c>
      <c r="C167" s="40" t="s">
        <v>1774</v>
      </c>
      <c r="D167" s="66" t="s">
        <v>1791</v>
      </c>
      <c r="E167" s="36"/>
      <c r="F167" s="40"/>
      <c r="G167" s="1427"/>
      <c r="H167" s="1427"/>
      <c r="I167" s="1526">
        <f t="shared" si="36"/>
        <v>0</v>
      </c>
      <c r="J167" s="1427"/>
      <c r="K167" s="1427"/>
      <c r="L167" s="1427"/>
      <c r="M167" s="1526">
        <f t="shared" si="35"/>
        <v>0</v>
      </c>
      <c r="N167" s="1427"/>
      <c r="O167" s="1081"/>
      <c r="P167" s="152"/>
      <c r="Q167" s="152"/>
      <c r="R167" s="7"/>
      <c r="S167" s="7"/>
      <c r="T167" s="152"/>
      <c r="U167" s="152"/>
      <c r="V167" s="152"/>
      <c r="W167" s="152"/>
      <c r="X167" s="152"/>
      <c r="Y167" s="152"/>
      <c r="Z167" s="152"/>
    </row>
    <row r="168" spans="1:26" ht="15.75" customHeight="1">
      <c r="A168" s="40"/>
      <c r="B168" s="40" t="s">
        <v>324</v>
      </c>
      <c r="C168" s="40" t="s">
        <v>1774</v>
      </c>
      <c r="D168" s="66" t="s">
        <v>1792</v>
      </c>
      <c r="E168" s="36"/>
      <c r="F168" s="40"/>
      <c r="G168" s="1427"/>
      <c r="H168" s="1427"/>
      <c r="I168" s="1526">
        <f t="shared" si="36"/>
        <v>0</v>
      </c>
      <c r="J168" s="1427"/>
      <c r="K168" s="1427"/>
      <c r="L168" s="1427"/>
      <c r="M168" s="1526">
        <f t="shared" si="35"/>
        <v>0</v>
      </c>
      <c r="N168" s="1427"/>
      <c r="O168" s="1081"/>
      <c r="P168" s="152"/>
      <c r="Q168" s="152"/>
      <c r="R168" s="7"/>
      <c r="S168" s="7"/>
      <c r="T168" s="152"/>
      <c r="U168" s="152"/>
      <c r="V168" s="152"/>
      <c r="W168" s="152"/>
      <c r="X168" s="152"/>
      <c r="Y168" s="152"/>
      <c r="Z168" s="152"/>
    </row>
    <row r="169" spans="1:26" ht="15.75" customHeight="1">
      <c r="A169" s="40"/>
      <c r="B169" s="40" t="s">
        <v>324</v>
      </c>
      <c r="C169" s="40" t="s">
        <v>1774</v>
      </c>
      <c r="D169" s="66" t="s">
        <v>1793</v>
      </c>
      <c r="E169" s="36"/>
      <c r="F169" s="40"/>
      <c r="G169" s="1427"/>
      <c r="H169" s="1427"/>
      <c r="I169" s="1526">
        <f t="shared" si="36"/>
        <v>0</v>
      </c>
      <c r="J169" s="1427"/>
      <c r="K169" s="1427"/>
      <c r="L169" s="1427"/>
      <c r="M169" s="1526">
        <f t="shared" si="35"/>
        <v>0</v>
      </c>
      <c r="N169" s="1427"/>
      <c r="O169" s="1081"/>
      <c r="P169" s="152"/>
      <c r="Q169" s="152"/>
      <c r="R169" s="7"/>
      <c r="S169" s="7"/>
      <c r="T169" s="152"/>
      <c r="U169" s="152"/>
      <c r="V169" s="152"/>
      <c r="W169" s="152"/>
      <c r="X169" s="152"/>
      <c r="Y169" s="152"/>
      <c r="Z169" s="152"/>
    </row>
    <row r="170" spans="1:26" ht="15.75" customHeight="1">
      <c r="A170" s="40"/>
      <c r="B170" s="40" t="s">
        <v>324</v>
      </c>
      <c r="C170" s="40" t="s">
        <v>1774</v>
      </c>
      <c r="D170" s="40" t="s">
        <v>1794</v>
      </c>
      <c r="E170" s="36"/>
      <c r="F170" s="40"/>
      <c r="G170" s="1427"/>
      <c r="H170" s="1427"/>
      <c r="I170" s="1526">
        <f t="shared" si="36"/>
        <v>0</v>
      </c>
      <c r="J170" s="1427"/>
      <c r="K170" s="1427"/>
      <c r="L170" s="1427"/>
      <c r="M170" s="1526">
        <f t="shared" si="35"/>
        <v>0</v>
      </c>
      <c r="N170" s="1427"/>
      <c r="O170" s="1081"/>
      <c r="P170" s="152"/>
      <c r="Q170" s="152"/>
      <c r="R170" s="7"/>
      <c r="S170" s="7"/>
      <c r="T170" s="152"/>
      <c r="U170" s="152"/>
      <c r="V170" s="152"/>
      <c r="W170" s="152"/>
      <c r="X170" s="152"/>
      <c r="Y170" s="152"/>
      <c r="Z170" s="152"/>
    </row>
    <row r="171" spans="1:26" ht="15.75" customHeight="1">
      <c r="A171" s="40"/>
      <c r="B171" s="40" t="s">
        <v>324</v>
      </c>
      <c r="C171" s="40" t="s">
        <v>1774</v>
      </c>
      <c r="D171" s="40" t="s">
        <v>1795</v>
      </c>
      <c r="E171" s="36"/>
      <c r="F171" s="40"/>
      <c r="G171" s="1427"/>
      <c r="H171" s="1427"/>
      <c r="I171" s="1526">
        <f t="shared" si="36"/>
        <v>0</v>
      </c>
      <c r="J171" s="1427"/>
      <c r="K171" s="1427"/>
      <c r="L171" s="1427"/>
      <c r="M171" s="1526">
        <f t="shared" si="35"/>
        <v>0</v>
      </c>
      <c r="N171" s="1427"/>
      <c r="O171" s="1081"/>
      <c r="P171" s="152"/>
      <c r="Q171" s="152"/>
      <c r="R171" s="7"/>
      <c r="S171" s="7"/>
      <c r="T171" s="152"/>
      <c r="U171" s="152"/>
      <c r="V171" s="152"/>
      <c r="W171" s="152"/>
      <c r="X171" s="152"/>
      <c r="Y171" s="152"/>
      <c r="Z171" s="152"/>
    </row>
    <row r="172" spans="1:26" ht="15.75" customHeight="1">
      <c r="A172" s="40"/>
      <c r="B172" s="40" t="s">
        <v>324</v>
      </c>
      <c r="C172" s="40" t="s">
        <v>1774</v>
      </c>
      <c r="D172" s="40" t="s">
        <v>1796</v>
      </c>
      <c r="E172" s="36"/>
      <c r="F172" s="40"/>
      <c r="G172" s="1427"/>
      <c r="H172" s="1427"/>
      <c r="I172" s="1526">
        <f t="shared" si="36"/>
        <v>0</v>
      </c>
      <c r="J172" s="1427"/>
      <c r="K172" s="1427"/>
      <c r="L172" s="1427"/>
      <c r="M172" s="1526">
        <f t="shared" si="35"/>
        <v>0</v>
      </c>
      <c r="N172" s="1427"/>
      <c r="O172" s="1081"/>
      <c r="P172" s="152"/>
      <c r="Q172" s="152"/>
      <c r="R172" s="7"/>
      <c r="S172" s="7"/>
      <c r="T172" s="152"/>
      <c r="U172" s="152"/>
      <c r="V172" s="152"/>
      <c r="W172" s="152"/>
      <c r="X172" s="152"/>
      <c r="Y172" s="152"/>
      <c r="Z172" s="152"/>
    </row>
    <row r="173" spans="1:26" ht="15.75" customHeight="1">
      <c r="A173" s="40"/>
      <c r="B173" s="40" t="s">
        <v>324</v>
      </c>
      <c r="C173" s="40" t="s">
        <v>1774</v>
      </c>
      <c r="D173" s="40" t="s">
        <v>1797</v>
      </c>
      <c r="E173" s="36"/>
      <c r="F173" s="40"/>
      <c r="G173" s="1427"/>
      <c r="H173" s="1427"/>
      <c r="I173" s="1526">
        <f t="shared" si="36"/>
        <v>0</v>
      </c>
      <c r="J173" s="1427"/>
      <c r="K173" s="1427"/>
      <c r="L173" s="1427"/>
      <c r="M173" s="1526">
        <f t="shared" si="35"/>
        <v>0</v>
      </c>
      <c r="N173" s="1427"/>
      <c r="O173" s="1081"/>
      <c r="P173" s="152"/>
      <c r="Q173" s="152"/>
      <c r="R173" s="7"/>
      <c r="S173" s="7"/>
      <c r="T173" s="152"/>
      <c r="U173" s="152"/>
      <c r="V173" s="152"/>
      <c r="W173" s="152"/>
      <c r="X173" s="152"/>
      <c r="Y173" s="152"/>
      <c r="Z173" s="152"/>
    </row>
    <row r="174" spans="1:26" ht="15.75" customHeight="1">
      <c r="A174" s="40"/>
      <c r="B174" s="40" t="s">
        <v>324</v>
      </c>
      <c r="C174" s="40" t="s">
        <v>1774</v>
      </c>
      <c r="D174" s="40" t="s">
        <v>1798</v>
      </c>
      <c r="E174" s="36"/>
      <c r="F174" s="40"/>
      <c r="G174" s="1427"/>
      <c r="H174" s="1427"/>
      <c r="I174" s="1526">
        <f t="shared" si="36"/>
        <v>0</v>
      </c>
      <c r="J174" s="1427"/>
      <c r="K174" s="1427"/>
      <c r="L174" s="1427"/>
      <c r="M174" s="1526">
        <f t="shared" si="35"/>
        <v>0</v>
      </c>
      <c r="N174" s="1427"/>
      <c r="O174" s="1081"/>
      <c r="P174" s="152"/>
      <c r="Q174" s="152"/>
      <c r="R174" s="7"/>
      <c r="S174" s="7"/>
      <c r="T174" s="152"/>
      <c r="U174" s="152"/>
      <c r="V174" s="152"/>
      <c r="W174" s="152"/>
      <c r="X174" s="152"/>
      <c r="Y174" s="152"/>
      <c r="Z174" s="152"/>
    </row>
    <row r="175" spans="1:26" ht="15.75" customHeight="1">
      <c r="A175" s="40"/>
      <c r="B175" s="40" t="s">
        <v>324</v>
      </c>
      <c r="C175" s="40" t="s">
        <v>1774</v>
      </c>
      <c r="D175" s="40" t="s">
        <v>1799</v>
      </c>
      <c r="E175" s="36"/>
      <c r="F175" s="40"/>
      <c r="G175" s="1427"/>
      <c r="H175" s="1427"/>
      <c r="I175" s="1526">
        <f t="shared" si="36"/>
        <v>0</v>
      </c>
      <c r="J175" s="1427"/>
      <c r="K175" s="1427"/>
      <c r="L175" s="1427"/>
      <c r="M175" s="1526">
        <f t="shared" si="35"/>
        <v>0</v>
      </c>
      <c r="N175" s="1427"/>
      <c r="O175" s="1081"/>
      <c r="P175" s="152"/>
      <c r="Q175" s="152"/>
      <c r="R175" s="7"/>
      <c r="S175" s="7"/>
      <c r="T175" s="152"/>
      <c r="U175" s="152"/>
      <c r="V175" s="152"/>
      <c r="W175" s="152"/>
      <c r="X175" s="152"/>
      <c r="Y175" s="152"/>
      <c r="Z175" s="152"/>
    </row>
    <row r="176" spans="1:26" ht="15.75" customHeight="1">
      <c r="A176" s="40"/>
      <c r="B176" s="40" t="s">
        <v>324</v>
      </c>
      <c r="C176" s="40" t="s">
        <v>1774</v>
      </c>
      <c r="D176" s="40" t="s">
        <v>1800</v>
      </c>
      <c r="E176" s="36"/>
      <c r="F176" s="40"/>
      <c r="G176" s="1427"/>
      <c r="H176" s="1427"/>
      <c r="I176" s="1526">
        <f t="shared" si="36"/>
        <v>0</v>
      </c>
      <c r="J176" s="1427"/>
      <c r="K176" s="1427"/>
      <c r="L176" s="1427"/>
      <c r="M176" s="1526">
        <f t="shared" si="35"/>
        <v>0</v>
      </c>
      <c r="N176" s="1427"/>
      <c r="O176" s="1081"/>
      <c r="P176" s="152"/>
      <c r="Q176" s="152"/>
      <c r="R176" s="7"/>
      <c r="S176" s="7"/>
      <c r="T176" s="152"/>
      <c r="U176" s="152"/>
      <c r="V176" s="152"/>
      <c r="W176" s="152"/>
      <c r="X176" s="152"/>
      <c r="Y176" s="152"/>
      <c r="Z176" s="152"/>
    </row>
    <row r="177" spans="1:26" ht="15.75" customHeight="1">
      <c r="A177" s="40"/>
      <c r="B177" s="40" t="s">
        <v>324</v>
      </c>
      <c r="C177" s="40" t="s">
        <v>1774</v>
      </c>
      <c r="D177" s="40" t="s">
        <v>1801</v>
      </c>
      <c r="E177" s="36"/>
      <c r="F177" s="40"/>
      <c r="G177" s="1427"/>
      <c r="H177" s="1427"/>
      <c r="I177" s="1526">
        <f t="shared" si="36"/>
        <v>0</v>
      </c>
      <c r="J177" s="1427"/>
      <c r="K177" s="1427"/>
      <c r="L177" s="1427"/>
      <c r="M177" s="1526">
        <f t="shared" si="35"/>
        <v>0</v>
      </c>
      <c r="N177" s="1427"/>
      <c r="O177" s="1081"/>
      <c r="P177" s="152"/>
      <c r="Q177" s="152"/>
      <c r="R177" s="7"/>
      <c r="S177" s="7"/>
      <c r="T177" s="152"/>
      <c r="U177" s="152"/>
      <c r="V177" s="152"/>
      <c r="W177" s="152"/>
      <c r="X177" s="152"/>
      <c r="Y177" s="152"/>
      <c r="Z177" s="152"/>
    </row>
    <row r="178" spans="1:26" ht="15.75" customHeight="1">
      <c r="A178" s="40"/>
      <c r="B178" s="40" t="s">
        <v>324</v>
      </c>
      <c r="C178" s="40" t="s">
        <v>1774</v>
      </c>
      <c r="D178" s="40" t="s">
        <v>1802</v>
      </c>
      <c r="E178" s="36"/>
      <c r="F178" s="40"/>
      <c r="G178" s="1427"/>
      <c r="H178" s="1427"/>
      <c r="I178" s="1526">
        <f t="shared" si="36"/>
        <v>0</v>
      </c>
      <c r="J178" s="1427"/>
      <c r="K178" s="1427"/>
      <c r="L178" s="1427"/>
      <c r="M178" s="1526">
        <f t="shared" si="35"/>
        <v>0</v>
      </c>
      <c r="N178" s="1427"/>
      <c r="O178" s="1081"/>
      <c r="P178" s="152"/>
      <c r="Q178" s="152"/>
      <c r="R178" s="7"/>
      <c r="S178" s="7"/>
      <c r="T178" s="152"/>
      <c r="U178" s="152"/>
      <c r="V178" s="152"/>
      <c r="W178" s="152"/>
      <c r="X178" s="152"/>
      <c r="Y178" s="152"/>
      <c r="Z178" s="152"/>
    </row>
    <row r="179" spans="1:26" ht="15.75" customHeight="1">
      <c r="A179" s="40"/>
      <c r="B179" s="40" t="s">
        <v>324</v>
      </c>
      <c r="C179" s="40" t="s">
        <v>1774</v>
      </c>
      <c r="D179" s="40" t="s">
        <v>1803</v>
      </c>
      <c r="E179" s="36"/>
      <c r="F179" s="40"/>
      <c r="G179" s="1427"/>
      <c r="H179" s="1427"/>
      <c r="I179" s="1526">
        <f t="shared" si="36"/>
        <v>0</v>
      </c>
      <c r="J179" s="1427"/>
      <c r="K179" s="1427"/>
      <c r="L179" s="1427"/>
      <c r="M179" s="1526">
        <f t="shared" si="35"/>
        <v>0</v>
      </c>
      <c r="N179" s="1427"/>
      <c r="O179" s="1081"/>
      <c r="P179" s="152"/>
      <c r="Q179" s="152"/>
      <c r="R179" s="7"/>
      <c r="S179" s="7"/>
      <c r="T179" s="152"/>
      <c r="U179" s="152"/>
      <c r="V179" s="152"/>
      <c r="W179" s="152"/>
      <c r="X179" s="152"/>
      <c r="Y179" s="152"/>
      <c r="Z179" s="152"/>
    </row>
    <row r="180" spans="1:26" ht="15.75" customHeight="1">
      <c r="A180" s="40"/>
      <c r="B180" s="40" t="s">
        <v>324</v>
      </c>
      <c r="C180" s="40" t="s">
        <v>1774</v>
      </c>
      <c r="D180" s="40" t="s">
        <v>1804</v>
      </c>
      <c r="E180" s="36"/>
      <c r="F180" s="40"/>
      <c r="G180" s="1427"/>
      <c r="H180" s="1427"/>
      <c r="I180" s="1526">
        <f t="shared" si="36"/>
        <v>0</v>
      </c>
      <c r="J180" s="1427"/>
      <c r="K180" s="1427"/>
      <c r="L180" s="1427"/>
      <c r="M180" s="1526">
        <f t="shared" si="35"/>
        <v>0</v>
      </c>
      <c r="N180" s="1427"/>
      <c r="O180" s="1081"/>
      <c r="P180" s="152"/>
      <c r="Q180" s="152"/>
      <c r="R180" s="7"/>
      <c r="S180" s="7"/>
      <c r="T180" s="152"/>
      <c r="U180" s="152"/>
      <c r="V180" s="152"/>
      <c r="W180" s="152"/>
      <c r="X180" s="152"/>
      <c r="Y180" s="152"/>
      <c r="Z180" s="152"/>
    </row>
    <row r="181" spans="1:26" ht="15.75" customHeight="1">
      <c r="A181" s="40"/>
      <c r="B181" s="40" t="s">
        <v>324</v>
      </c>
      <c r="C181" s="40" t="s">
        <v>1774</v>
      </c>
      <c r="D181" s="40" t="s">
        <v>1805</v>
      </c>
      <c r="E181" s="36"/>
      <c r="F181" s="40"/>
      <c r="G181" s="1427"/>
      <c r="H181" s="1427"/>
      <c r="I181" s="1526">
        <f t="shared" si="36"/>
        <v>0</v>
      </c>
      <c r="J181" s="1427"/>
      <c r="K181" s="1427"/>
      <c r="L181" s="1427"/>
      <c r="M181" s="1526">
        <f t="shared" si="35"/>
        <v>0</v>
      </c>
      <c r="N181" s="1427"/>
      <c r="O181" s="1081"/>
      <c r="P181" s="152"/>
      <c r="Q181" s="152"/>
      <c r="R181" s="7"/>
      <c r="S181" s="7"/>
      <c r="T181" s="152"/>
      <c r="U181" s="152"/>
      <c r="V181" s="152"/>
      <c r="W181" s="152"/>
      <c r="X181" s="152"/>
      <c r="Y181" s="152"/>
      <c r="Z181" s="152"/>
    </row>
    <row r="182" spans="1:26" ht="15.75" customHeight="1">
      <c r="A182" s="40"/>
      <c r="B182" s="40" t="s">
        <v>324</v>
      </c>
      <c r="C182" s="40" t="s">
        <v>1774</v>
      </c>
      <c r="D182" s="40" t="s">
        <v>1806</v>
      </c>
      <c r="E182" s="36"/>
      <c r="F182" s="40"/>
      <c r="G182" s="1427"/>
      <c r="H182" s="1427"/>
      <c r="I182" s="1526">
        <f t="shared" si="36"/>
        <v>0</v>
      </c>
      <c r="J182" s="1427"/>
      <c r="K182" s="1427"/>
      <c r="L182" s="1427"/>
      <c r="M182" s="1526">
        <f t="shared" si="35"/>
        <v>0</v>
      </c>
      <c r="N182" s="1427"/>
      <c r="O182" s="1081"/>
      <c r="P182" s="152"/>
      <c r="Q182" s="152"/>
      <c r="R182" s="7"/>
      <c r="S182" s="7"/>
      <c r="T182" s="152"/>
      <c r="U182" s="152"/>
      <c r="V182" s="152"/>
      <c r="W182" s="152"/>
      <c r="X182" s="152"/>
      <c r="Y182" s="152"/>
      <c r="Z182" s="152"/>
    </row>
    <row r="183" spans="1:26" ht="15.75" customHeight="1">
      <c r="A183" s="40"/>
      <c r="B183" s="40" t="s">
        <v>324</v>
      </c>
      <c r="C183" s="40" t="s">
        <v>1774</v>
      </c>
      <c r="D183" s="40" t="s">
        <v>1807</v>
      </c>
      <c r="E183" s="36"/>
      <c r="F183" s="40"/>
      <c r="G183" s="1427"/>
      <c r="H183" s="1427"/>
      <c r="I183" s="1526">
        <f t="shared" si="36"/>
        <v>0</v>
      </c>
      <c r="J183" s="1427"/>
      <c r="K183" s="1427"/>
      <c r="L183" s="1427"/>
      <c r="M183" s="1526">
        <f t="shared" si="35"/>
        <v>0</v>
      </c>
      <c r="N183" s="1427"/>
      <c r="O183" s="1081"/>
      <c r="P183" s="152"/>
      <c r="Q183" s="152"/>
      <c r="R183" s="7"/>
      <c r="S183" s="7"/>
      <c r="T183" s="152"/>
      <c r="U183" s="152"/>
      <c r="V183" s="152"/>
      <c r="W183" s="152"/>
      <c r="X183" s="152"/>
      <c r="Y183" s="152"/>
      <c r="Z183" s="152"/>
    </row>
    <row r="184" spans="1:26" ht="15.75" customHeight="1">
      <c r="A184" s="40"/>
      <c r="B184" s="40" t="s">
        <v>324</v>
      </c>
      <c r="C184" s="40" t="s">
        <v>1774</v>
      </c>
      <c r="D184" s="40" t="s">
        <v>1808</v>
      </c>
      <c r="E184" s="36"/>
      <c r="F184" s="40"/>
      <c r="G184" s="1427"/>
      <c r="H184" s="1427"/>
      <c r="I184" s="1526">
        <f t="shared" si="36"/>
        <v>0</v>
      </c>
      <c r="J184" s="1427"/>
      <c r="K184" s="1427"/>
      <c r="L184" s="1427"/>
      <c r="M184" s="1526">
        <f t="shared" si="35"/>
        <v>0</v>
      </c>
      <c r="N184" s="1427"/>
      <c r="O184" s="1081"/>
      <c r="P184" s="152"/>
      <c r="Q184" s="152"/>
      <c r="R184" s="7"/>
      <c r="S184" s="7"/>
      <c r="T184" s="152"/>
      <c r="U184" s="152"/>
      <c r="V184" s="152"/>
      <c r="W184" s="152"/>
      <c r="X184" s="152"/>
      <c r="Y184" s="152"/>
      <c r="Z184" s="152"/>
    </row>
    <row r="185" spans="1:26" ht="15.75" customHeight="1">
      <c r="A185" s="40"/>
      <c r="B185" s="40" t="s">
        <v>324</v>
      </c>
      <c r="C185" s="40" t="s">
        <v>1774</v>
      </c>
      <c r="D185" s="40" t="s">
        <v>1809</v>
      </c>
      <c r="E185" s="36"/>
      <c r="F185" s="40"/>
      <c r="G185" s="1427"/>
      <c r="H185" s="1427"/>
      <c r="I185" s="1526">
        <f t="shared" si="36"/>
        <v>0</v>
      </c>
      <c r="J185" s="1427"/>
      <c r="K185" s="1427"/>
      <c r="L185" s="1427"/>
      <c r="M185" s="1526">
        <f t="shared" si="35"/>
        <v>0</v>
      </c>
      <c r="N185" s="1427"/>
      <c r="O185" s="1081"/>
      <c r="P185" s="152"/>
      <c r="Q185" s="152"/>
      <c r="R185" s="7"/>
      <c r="S185" s="7"/>
      <c r="T185" s="152"/>
      <c r="U185" s="152"/>
      <c r="V185" s="152"/>
      <c r="W185" s="152"/>
      <c r="X185" s="152"/>
      <c r="Y185" s="152"/>
      <c r="Z185" s="152"/>
    </row>
    <row r="186" spans="1:26" ht="15.75" customHeight="1">
      <c r="A186" s="40"/>
      <c r="B186" s="40" t="s">
        <v>324</v>
      </c>
      <c r="C186" s="40" t="s">
        <v>1774</v>
      </c>
      <c r="D186" s="40" t="s">
        <v>1810</v>
      </c>
      <c r="E186" s="36"/>
      <c r="F186" s="40"/>
      <c r="G186" s="1427"/>
      <c r="H186" s="1427"/>
      <c r="I186" s="1526">
        <f t="shared" si="36"/>
        <v>0</v>
      </c>
      <c r="J186" s="1427"/>
      <c r="K186" s="1427"/>
      <c r="L186" s="1427"/>
      <c r="M186" s="1526">
        <f t="shared" si="35"/>
        <v>0</v>
      </c>
      <c r="N186" s="1427"/>
      <c r="O186" s="1081"/>
      <c r="P186" s="152"/>
      <c r="Q186" s="152"/>
      <c r="R186" s="7"/>
      <c r="S186" s="7"/>
      <c r="T186" s="152"/>
      <c r="U186" s="152"/>
      <c r="V186" s="152"/>
      <c r="W186" s="152"/>
      <c r="X186" s="152"/>
      <c r="Y186" s="152"/>
      <c r="Z186" s="152"/>
    </row>
    <row r="187" spans="1:26" ht="15.75" customHeight="1">
      <c r="A187" s="40"/>
      <c r="B187" s="40" t="s">
        <v>324</v>
      </c>
      <c r="C187" s="40" t="s">
        <v>1774</v>
      </c>
      <c r="D187" s="40" t="s">
        <v>1811</v>
      </c>
      <c r="E187" s="36"/>
      <c r="F187" s="40"/>
      <c r="G187" s="1427"/>
      <c r="H187" s="1427"/>
      <c r="I187" s="1526">
        <f t="shared" si="36"/>
        <v>0</v>
      </c>
      <c r="J187" s="1427"/>
      <c r="K187" s="1427"/>
      <c r="L187" s="1427"/>
      <c r="M187" s="1526">
        <f t="shared" si="35"/>
        <v>0</v>
      </c>
      <c r="N187" s="1427"/>
      <c r="O187" s="1081"/>
      <c r="P187" s="152"/>
      <c r="Q187" s="152"/>
      <c r="R187" s="7"/>
      <c r="S187" s="7"/>
      <c r="T187" s="152"/>
      <c r="U187" s="152"/>
      <c r="V187" s="152"/>
      <c r="W187" s="152"/>
      <c r="X187" s="152"/>
      <c r="Y187" s="152"/>
      <c r="Z187" s="152"/>
    </row>
    <row r="188" spans="1:26" ht="15.75" customHeight="1">
      <c r="A188" s="40"/>
      <c r="B188" s="40" t="s">
        <v>324</v>
      </c>
      <c r="C188" s="40" t="s">
        <v>1774</v>
      </c>
      <c r="D188" s="40" t="s">
        <v>1812</v>
      </c>
      <c r="E188" s="36"/>
      <c r="F188" s="40"/>
      <c r="G188" s="1427"/>
      <c r="H188" s="1427"/>
      <c r="I188" s="1526">
        <f t="shared" si="36"/>
        <v>0</v>
      </c>
      <c r="J188" s="1427"/>
      <c r="K188" s="1427"/>
      <c r="L188" s="1427"/>
      <c r="M188" s="1526">
        <f t="shared" si="35"/>
        <v>0</v>
      </c>
      <c r="N188" s="1427"/>
      <c r="O188" s="1081"/>
      <c r="P188" s="152"/>
      <c r="Q188" s="152"/>
      <c r="R188" s="7"/>
      <c r="S188" s="7"/>
      <c r="T188" s="152"/>
      <c r="U188" s="152"/>
      <c r="V188" s="152"/>
      <c r="W188" s="152"/>
      <c r="X188" s="152"/>
      <c r="Y188" s="152"/>
      <c r="Z188" s="152"/>
    </row>
    <row r="189" spans="1:26" ht="15.75" customHeight="1">
      <c r="A189" s="40"/>
      <c r="B189" s="40" t="s">
        <v>324</v>
      </c>
      <c r="C189" s="40" t="s">
        <v>1774</v>
      </c>
      <c r="D189" s="66" t="s">
        <v>1813</v>
      </c>
      <c r="E189" s="36"/>
      <c r="F189" s="40"/>
      <c r="G189" s="1427"/>
      <c r="H189" s="1427"/>
      <c r="I189" s="1526">
        <f t="shared" si="36"/>
        <v>0</v>
      </c>
      <c r="J189" s="1427"/>
      <c r="K189" s="1427"/>
      <c r="L189" s="1427"/>
      <c r="M189" s="1526">
        <f t="shared" si="35"/>
        <v>0</v>
      </c>
      <c r="N189" s="1427"/>
      <c r="O189" s="1081"/>
      <c r="P189" s="152"/>
      <c r="Q189" s="152"/>
      <c r="R189" s="7"/>
      <c r="S189" s="7"/>
      <c r="T189" s="152"/>
      <c r="U189" s="152"/>
      <c r="V189" s="152"/>
      <c r="W189" s="152"/>
      <c r="X189" s="152"/>
      <c r="Y189" s="152"/>
      <c r="Z189" s="152"/>
    </row>
    <row r="190" spans="1:26" ht="15.75" customHeight="1">
      <c r="A190" s="40"/>
      <c r="B190" s="40" t="s">
        <v>324</v>
      </c>
      <c r="C190" s="40" t="s">
        <v>1774</v>
      </c>
      <c r="D190" s="40" t="s">
        <v>1814</v>
      </c>
      <c r="E190" s="36"/>
      <c r="F190" s="40"/>
      <c r="G190" s="1427"/>
      <c r="H190" s="1427"/>
      <c r="I190" s="1526">
        <f t="shared" si="36"/>
        <v>0</v>
      </c>
      <c r="J190" s="1427"/>
      <c r="K190" s="1427"/>
      <c r="L190" s="1427"/>
      <c r="M190" s="1526">
        <f t="shared" si="35"/>
        <v>0</v>
      </c>
      <c r="N190" s="1427"/>
      <c r="O190" s="1081"/>
      <c r="P190" s="152"/>
      <c r="Q190" s="152"/>
      <c r="R190" s="7"/>
      <c r="S190" s="7"/>
      <c r="T190" s="152"/>
      <c r="U190" s="152"/>
      <c r="V190" s="152"/>
      <c r="W190" s="152"/>
      <c r="X190" s="152"/>
      <c r="Y190" s="152"/>
      <c r="Z190" s="152"/>
    </row>
    <row r="191" spans="1:26" ht="15.75" customHeight="1">
      <c r="A191" s="40"/>
      <c r="B191" s="40" t="s">
        <v>324</v>
      </c>
      <c r="C191" s="40" t="s">
        <v>1774</v>
      </c>
      <c r="D191" s="40" t="s">
        <v>1815</v>
      </c>
      <c r="E191" s="36"/>
      <c r="F191" s="40"/>
      <c r="G191" s="1427"/>
      <c r="H191" s="1427"/>
      <c r="I191" s="1526">
        <f t="shared" si="36"/>
        <v>0</v>
      </c>
      <c r="J191" s="1427"/>
      <c r="K191" s="1427"/>
      <c r="L191" s="1427"/>
      <c r="M191" s="1526">
        <f t="shared" si="35"/>
        <v>0</v>
      </c>
      <c r="N191" s="1427"/>
      <c r="O191" s="1081"/>
      <c r="P191" s="152"/>
      <c r="Q191" s="152"/>
      <c r="R191" s="7"/>
      <c r="S191" s="7"/>
      <c r="T191" s="152"/>
      <c r="U191" s="152"/>
      <c r="V191" s="152"/>
      <c r="W191" s="152"/>
      <c r="X191" s="152"/>
      <c r="Y191" s="152"/>
      <c r="Z191" s="152"/>
    </row>
    <row r="192" spans="1:26" ht="15.75" customHeight="1">
      <c r="A192" s="40"/>
      <c r="B192" s="40" t="s">
        <v>324</v>
      </c>
      <c r="C192" s="40" t="s">
        <v>1774</v>
      </c>
      <c r="D192" s="40" t="s">
        <v>1816</v>
      </c>
      <c r="E192" s="36"/>
      <c r="F192" s="40"/>
      <c r="G192" s="1427"/>
      <c r="H192" s="1427"/>
      <c r="I192" s="1526">
        <f t="shared" si="36"/>
        <v>0</v>
      </c>
      <c r="J192" s="1427"/>
      <c r="K192" s="1427"/>
      <c r="L192" s="1427"/>
      <c r="M192" s="1526">
        <f t="shared" si="35"/>
        <v>0</v>
      </c>
      <c r="N192" s="1427"/>
      <c r="O192" s="1081"/>
      <c r="P192" s="152"/>
      <c r="Q192" s="152"/>
      <c r="R192" s="7"/>
      <c r="S192" s="7"/>
      <c r="T192" s="152"/>
      <c r="U192" s="152"/>
      <c r="V192" s="152"/>
      <c r="W192" s="152"/>
      <c r="X192" s="152"/>
      <c r="Y192" s="152"/>
      <c r="Z192" s="152"/>
    </row>
    <row r="193" spans="1:26" ht="15.75" customHeight="1">
      <c r="A193" s="40"/>
      <c r="B193" s="40" t="s">
        <v>324</v>
      </c>
      <c r="C193" s="40" t="s">
        <v>1774</v>
      </c>
      <c r="D193" s="40" t="s">
        <v>1817</v>
      </c>
      <c r="E193" s="36"/>
      <c r="F193" s="40"/>
      <c r="G193" s="1427"/>
      <c r="H193" s="1427"/>
      <c r="I193" s="1526">
        <f t="shared" si="36"/>
        <v>0</v>
      </c>
      <c r="J193" s="1427"/>
      <c r="K193" s="1427"/>
      <c r="L193" s="1427"/>
      <c r="M193" s="1526">
        <f t="shared" si="35"/>
        <v>0</v>
      </c>
      <c r="N193" s="1427"/>
      <c r="O193" s="1081"/>
      <c r="P193" s="152"/>
      <c r="Q193" s="152"/>
      <c r="R193" s="7"/>
      <c r="S193" s="7"/>
      <c r="T193" s="152"/>
      <c r="U193" s="152"/>
      <c r="V193" s="152"/>
      <c r="W193" s="152"/>
      <c r="X193" s="152"/>
      <c r="Y193" s="152"/>
      <c r="Z193" s="152"/>
    </row>
    <row r="194" spans="1:26" ht="15.75" customHeight="1">
      <c r="A194" s="40"/>
      <c r="B194" s="40" t="s">
        <v>324</v>
      </c>
      <c r="C194" s="40" t="s">
        <v>1774</v>
      </c>
      <c r="D194" s="40" t="s">
        <v>1818</v>
      </c>
      <c r="E194" s="36"/>
      <c r="F194" s="40"/>
      <c r="G194" s="1427"/>
      <c r="H194" s="1427"/>
      <c r="I194" s="1526">
        <f t="shared" si="36"/>
        <v>0</v>
      </c>
      <c r="J194" s="1427"/>
      <c r="K194" s="1427"/>
      <c r="L194" s="1427"/>
      <c r="M194" s="1526">
        <f t="shared" si="35"/>
        <v>0</v>
      </c>
      <c r="N194" s="1427"/>
      <c r="O194" s="1081"/>
      <c r="P194" s="152"/>
      <c r="Q194" s="152"/>
      <c r="R194" s="7"/>
      <c r="S194" s="7"/>
      <c r="T194" s="152"/>
      <c r="U194" s="152"/>
      <c r="V194" s="152"/>
      <c r="W194" s="152"/>
      <c r="X194" s="152"/>
      <c r="Y194" s="152"/>
      <c r="Z194" s="152"/>
    </row>
    <row r="195" spans="1:26" ht="15.75" customHeight="1">
      <c r="A195" s="40"/>
      <c r="B195" s="40" t="s">
        <v>324</v>
      </c>
      <c r="C195" s="40" t="s">
        <v>1774</v>
      </c>
      <c r="D195" s="66" t="s">
        <v>1819</v>
      </c>
      <c r="E195" s="36"/>
      <c r="F195" s="40"/>
      <c r="G195" s="1427"/>
      <c r="H195" s="1427"/>
      <c r="I195" s="1526">
        <f t="shared" si="36"/>
        <v>0</v>
      </c>
      <c r="J195" s="1427"/>
      <c r="K195" s="1427"/>
      <c r="L195" s="1427"/>
      <c r="M195" s="1526">
        <f t="shared" si="35"/>
        <v>0</v>
      </c>
      <c r="N195" s="1427"/>
      <c r="O195" s="1081"/>
      <c r="P195" s="152"/>
      <c r="Q195" s="152"/>
      <c r="R195" s="7"/>
      <c r="S195" s="7"/>
      <c r="T195" s="152"/>
      <c r="U195" s="152"/>
      <c r="V195" s="152"/>
      <c r="W195" s="152"/>
      <c r="X195" s="152"/>
      <c r="Y195" s="152"/>
      <c r="Z195" s="152"/>
    </row>
    <row r="196" spans="1:26" ht="15.75" customHeight="1">
      <c r="A196" s="40"/>
      <c r="B196" s="40" t="s">
        <v>324</v>
      </c>
      <c r="C196" s="40" t="s">
        <v>1774</v>
      </c>
      <c r="D196" s="40" t="s">
        <v>1820</v>
      </c>
      <c r="E196" s="36"/>
      <c r="F196" s="40"/>
      <c r="G196" s="1427"/>
      <c r="H196" s="1427"/>
      <c r="I196" s="1526">
        <f t="shared" si="36"/>
        <v>0</v>
      </c>
      <c r="J196" s="1427"/>
      <c r="K196" s="1427"/>
      <c r="L196" s="1427"/>
      <c r="M196" s="1526">
        <f t="shared" si="35"/>
        <v>0</v>
      </c>
      <c r="N196" s="1427"/>
      <c r="O196" s="1081"/>
      <c r="P196" s="152"/>
      <c r="Q196" s="152"/>
      <c r="R196" s="7"/>
      <c r="S196" s="7"/>
      <c r="T196" s="152"/>
      <c r="U196" s="152"/>
      <c r="V196" s="152"/>
      <c r="W196" s="152"/>
      <c r="X196" s="152"/>
      <c r="Y196" s="152"/>
      <c r="Z196" s="152"/>
    </row>
    <row r="197" spans="1:26" ht="15.75" customHeight="1">
      <c r="A197" s="40"/>
      <c r="B197" s="40" t="s">
        <v>324</v>
      </c>
      <c r="C197" s="40" t="s">
        <v>1774</v>
      </c>
      <c r="D197" s="40" t="s">
        <v>1821</v>
      </c>
      <c r="E197" s="36"/>
      <c r="F197" s="40"/>
      <c r="G197" s="1427"/>
      <c r="H197" s="1427"/>
      <c r="I197" s="1526">
        <f t="shared" si="36"/>
        <v>0</v>
      </c>
      <c r="J197" s="1427"/>
      <c r="K197" s="1427"/>
      <c r="L197" s="1427"/>
      <c r="M197" s="1526">
        <f t="shared" si="35"/>
        <v>0</v>
      </c>
      <c r="N197" s="1427"/>
      <c r="O197" s="1081"/>
      <c r="P197" s="152"/>
      <c r="Q197" s="152"/>
      <c r="R197" s="7"/>
      <c r="S197" s="7"/>
      <c r="T197" s="152"/>
      <c r="U197" s="152"/>
      <c r="V197" s="152"/>
      <c r="W197" s="152"/>
      <c r="X197" s="152"/>
      <c r="Y197" s="152"/>
      <c r="Z197" s="152"/>
    </row>
    <row r="198" spans="1:26" ht="15.75" customHeight="1">
      <c r="A198" s="40"/>
      <c r="B198" s="40" t="s">
        <v>324</v>
      </c>
      <c r="C198" s="40" t="s">
        <v>1774</v>
      </c>
      <c r="D198" s="40" t="s">
        <v>1822</v>
      </c>
      <c r="E198" s="36"/>
      <c r="F198" s="40"/>
      <c r="G198" s="1427"/>
      <c r="H198" s="1427"/>
      <c r="I198" s="1526">
        <f t="shared" si="36"/>
        <v>0</v>
      </c>
      <c r="J198" s="1427"/>
      <c r="K198" s="1427"/>
      <c r="L198" s="1427"/>
      <c r="M198" s="1526">
        <f t="shared" si="35"/>
        <v>0</v>
      </c>
      <c r="N198" s="1427"/>
      <c r="O198" s="1081"/>
      <c r="P198" s="152"/>
      <c r="Q198" s="152"/>
      <c r="R198" s="7"/>
      <c r="S198" s="7"/>
      <c r="T198" s="152"/>
      <c r="U198" s="152"/>
      <c r="V198" s="152"/>
      <c r="W198" s="152"/>
      <c r="X198" s="152"/>
      <c r="Y198" s="152"/>
      <c r="Z198" s="152"/>
    </row>
    <row r="199" spans="1:26" ht="15.75" customHeight="1">
      <c r="A199" s="40"/>
      <c r="B199" s="40" t="s">
        <v>324</v>
      </c>
      <c r="C199" s="40" t="s">
        <v>1774</v>
      </c>
      <c r="D199" s="40" t="s">
        <v>1823</v>
      </c>
      <c r="E199" s="36"/>
      <c r="F199" s="40"/>
      <c r="G199" s="1427"/>
      <c r="H199" s="1427"/>
      <c r="I199" s="1526">
        <f t="shared" si="36"/>
        <v>0</v>
      </c>
      <c r="J199" s="1427"/>
      <c r="K199" s="1427"/>
      <c r="L199" s="1427"/>
      <c r="M199" s="1526">
        <f t="shared" si="35"/>
        <v>0</v>
      </c>
      <c r="N199" s="1427"/>
      <c r="O199" s="1081"/>
      <c r="P199" s="152"/>
      <c r="Q199" s="152"/>
      <c r="R199" s="7"/>
      <c r="S199" s="7"/>
      <c r="T199" s="152"/>
      <c r="U199" s="152"/>
      <c r="V199" s="152"/>
      <c r="W199" s="152"/>
      <c r="X199" s="152"/>
      <c r="Y199" s="152"/>
      <c r="Z199" s="152"/>
    </row>
    <row r="200" spans="1:26" ht="15.75" customHeight="1">
      <c r="A200" s="40"/>
      <c r="B200" s="40" t="s">
        <v>324</v>
      </c>
      <c r="C200" s="40" t="s">
        <v>1774</v>
      </c>
      <c r="D200" s="40" t="s">
        <v>1824</v>
      </c>
      <c r="E200" s="36"/>
      <c r="F200" s="40"/>
      <c r="G200" s="1427"/>
      <c r="H200" s="1427"/>
      <c r="I200" s="1526">
        <f t="shared" si="36"/>
        <v>0</v>
      </c>
      <c r="J200" s="1427"/>
      <c r="K200" s="1427"/>
      <c r="L200" s="1427"/>
      <c r="M200" s="1526">
        <f t="shared" si="35"/>
        <v>0</v>
      </c>
      <c r="N200" s="1427"/>
      <c r="O200" s="1081"/>
      <c r="P200" s="152"/>
      <c r="Q200" s="152"/>
      <c r="R200" s="7"/>
      <c r="S200" s="7"/>
      <c r="T200" s="152"/>
      <c r="U200" s="152"/>
      <c r="V200" s="152"/>
      <c r="W200" s="152"/>
      <c r="X200" s="152"/>
      <c r="Y200" s="152"/>
      <c r="Z200" s="152"/>
    </row>
    <row r="201" spans="1:26" ht="15.75" customHeight="1">
      <c r="A201" s="40"/>
      <c r="B201" s="40" t="s">
        <v>324</v>
      </c>
      <c r="C201" s="40" t="s">
        <v>1774</v>
      </c>
      <c r="D201" s="40" t="s">
        <v>1825</v>
      </c>
      <c r="E201" s="36"/>
      <c r="F201" s="40"/>
      <c r="G201" s="1427"/>
      <c r="H201" s="1427"/>
      <c r="I201" s="1526">
        <f t="shared" si="36"/>
        <v>0</v>
      </c>
      <c r="J201" s="1427"/>
      <c r="K201" s="1427"/>
      <c r="L201" s="1427"/>
      <c r="M201" s="1526">
        <f t="shared" si="35"/>
        <v>0</v>
      </c>
      <c r="N201" s="1427"/>
      <c r="O201" s="1081"/>
      <c r="P201" s="152"/>
      <c r="Q201" s="152"/>
      <c r="R201" s="7"/>
      <c r="S201" s="7"/>
      <c r="T201" s="152"/>
      <c r="U201" s="152"/>
      <c r="V201" s="152"/>
      <c r="W201" s="152"/>
      <c r="X201" s="152"/>
      <c r="Y201" s="152"/>
      <c r="Z201" s="152"/>
    </row>
    <row r="202" spans="1:26" ht="15.75" customHeight="1">
      <c r="A202" s="40"/>
      <c r="B202" s="40" t="s">
        <v>324</v>
      </c>
      <c r="C202" s="40" t="s">
        <v>1774</v>
      </c>
      <c r="D202" s="40" t="s">
        <v>1826</v>
      </c>
      <c r="E202" s="36"/>
      <c r="F202" s="40"/>
      <c r="G202" s="1427"/>
      <c r="H202" s="1427"/>
      <c r="I202" s="1526">
        <f t="shared" si="36"/>
        <v>0</v>
      </c>
      <c r="J202" s="1427"/>
      <c r="K202" s="1427"/>
      <c r="L202" s="1427"/>
      <c r="M202" s="1526">
        <f t="shared" si="35"/>
        <v>0</v>
      </c>
      <c r="N202" s="1427"/>
      <c r="O202" s="1081"/>
      <c r="P202" s="152"/>
      <c r="Q202" s="152"/>
      <c r="R202" s="7"/>
      <c r="S202" s="7"/>
      <c r="T202" s="152"/>
      <c r="U202" s="152"/>
      <c r="V202" s="152"/>
      <c r="W202" s="152"/>
      <c r="X202" s="152"/>
      <c r="Y202" s="152"/>
      <c r="Z202" s="152"/>
    </row>
    <row r="203" spans="1:26" ht="15.75" customHeight="1">
      <c r="A203" s="40"/>
      <c r="B203" s="40" t="s">
        <v>324</v>
      </c>
      <c r="C203" s="40" t="s">
        <v>1774</v>
      </c>
      <c r="D203" s="40" t="s">
        <v>1827</v>
      </c>
      <c r="E203" s="36"/>
      <c r="F203" s="40"/>
      <c r="G203" s="1427"/>
      <c r="H203" s="1427"/>
      <c r="I203" s="1526">
        <f t="shared" si="36"/>
        <v>0</v>
      </c>
      <c r="J203" s="1427"/>
      <c r="K203" s="1427"/>
      <c r="L203" s="1427"/>
      <c r="M203" s="1526">
        <f t="shared" si="35"/>
        <v>0</v>
      </c>
      <c r="N203" s="1427"/>
      <c r="O203" s="1081"/>
      <c r="P203" s="152"/>
      <c r="Q203" s="152"/>
      <c r="R203" s="7"/>
      <c r="S203" s="7"/>
      <c r="T203" s="152"/>
      <c r="U203" s="152"/>
      <c r="V203" s="152"/>
      <c r="W203" s="152"/>
      <c r="X203" s="152"/>
      <c r="Y203" s="152"/>
      <c r="Z203" s="152"/>
    </row>
    <row r="204" spans="1:26" ht="15.75" customHeight="1">
      <c r="A204" s="40"/>
      <c r="B204" s="40" t="s">
        <v>324</v>
      </c>
      <c r="C204" s="40" t="s">
        <v>1774</v>
      </c>
      <c r="D204" s="40" t="s">
        <v>1828</v>
      </c>
      <c r="E204" s="36"/>
      <c r="F204" s="40"/>
      <c r="G204" s="1427"/>
      <c r="H204" s="1427"/>
      <c r="I204" s="1526">
        <f t="shared" si="36"/>
        <v>0</v>
      </c>
      <c r="J204" s="1427"/>
      <c r="K204" s="1427"/>
      <c r="L204" s="1427"/>
      <c r="M204" s="1526">
        <f t="shared" si="35"/>
        <v>0</v>
      </c>
      <c r="N204" s="1427"/>
      <c r="O204" s="1081"/>
      <c r="P204" s="152"/>
      <c r="Q204" s="152"/>
      <c r="R204" s="7"/>
      <c r="S204" s="7"/>
      <c r="T204" s="152"/>
      <c r="U204" s="152"/>
      <c r="V204" s="152"/>
      <c r="W204" s="152"/>
      <c r="X204" s="152"/>
      <c r="Y204" s="152"/>
      <c r="Z204" s="152"/>
    </row>
    <row r="205" spans="1:26" ht="15.75" customHeight="1">
      <c r="A205" s="40"/>
      <c r="B205" s="40" t="s">
        <v>324</v>
      </c>
      <c r="C205" s="40" t="s">
        <v>1774</v>
      </c>
      <c r="D205" s="40" t="s">
        <v>1829</v>
      </c>
      <c r="E205" s="36"/>
      <c r="F205" s="40"/>
      <c r="G205" s="1427"/>
      <c r="H205" s="1427"/>
      <c r="I205" s="1526">
        <f t="shared" si="36"/>
        <v>0</v>
      </c>
      <c r="J205" s="1427"/>
      <c r="K205" s="1427"/>
      <c r="L205" s="1427"/>
      <c r="M205" s="1526">
        <f t="shared" si="35"/>
        <v>0</v>
      </c>
      <c r="N205" s="1427"/>
      <c r="O205" s="1081"/>
      <c r="P205" s="152"/>
      <c r="Q205" s="152"/>
      <c r="R205" s="7"/>
      <c r="S205" s="7"/>
      <c r="T205" s="152"/>
      <c r="U205" s="152"/>
      <c r="V205" s="152"/>
      <c r="W205" s="152"/>
      <c r="X205" s="152"/>
      <c r="Y205" s="152"/>
      <c r="Z205" s="152"/>
    </row>
    <row r="206" spans="1:26" ht="15.75" customHeight="1">
      <c r="A206" s="40"/>
      <c r="B206" s="40" t="s">
        <v>324</v>
      </c>
      <c r="C206" s="40" t="s">
        <v>1774</v>
      </c>
      <c r="D206" s="40" t="s">
        <v>1830</v>
      </c>
      <c r="E206" s="36"/>
      <c r="F206" s="40"/>
      <c r="G206" s="1427"/>
      <c r="H206" s="1427"/>
      <c r="I206" s="1526">
        <f t="shared" si="36"/>
        <v>0</v>
      </c>
      <c r="J206" s="1427"/>
      <c r="K206" s="1427"/>
      <c r="L206" s="1427"/>
      <c r="M206" s="1526">
        <f t="shared" si="35"/>
        <v>0</v>
      </c>
      <c r="N206" s="1427"/>
      <c r="O206" s="1081"/>
      <c r="P206" s="152"/>
      <c r="Q206" s="152"/>
      <c r="R206" s="7"/>
      <c r="S206" s="7"/>
      <c r="T206" s="152"/>
      <c r="U206" s="152"/>
      <c r="V206" s="152"/>
      <c r="W206" s="152"/>
      <c r="X206" s="152"/>
      <c r="Y206" s="152"/>
      <c r="Z206" s="152"/>
    </row>
    <row r="207" spans="1:26" ht="15.75" customHeight="1">
      <c r="A207" s="40"/>
      <c r="B207" s="40" t="s">
        <v>324</v>
      </c>
      <c r="C207" s="40" t="s">
        <v>1774</v>
      </c>
      <c r="D207" s="40" t="s">
        <v>1831</v>
      </c>
      <c r="E207" s="36"/>
      <c r="F207" s="40"/>
      <c r="G207" s="1427"/>
      <c r="H207" s="1427"/>
      <c r="I207" s="1526">
        <f t="shared" si="36"/>
        <v>0</v>
      </c>
      <c r="J207" s="1427"/>
      <c r="K207" s="1427"/>
      <c r="L207" s="1427"/>
      <c r="M207" s="1526">
        <f t="shared" si="35"/>
        <v>0</v>
      </c>
      <c r="N207" s="1427"/>
      <c r="O207" s="1081"/>
      <c r="P207" s="152"/>
      <c r="Q207" s="152"/>
      <c r="R207" s="7"/>
      <c r="S207" s="7"/>
      <c r="T207" s="152"/>
      <c r="U207" s="152"/>
      <c r="V207" s="152"/>
      <c r="W207" s="152"/>
      <c r="X207" s="152"/>
      <c r="Y207" s="152"/>
      <c r="Z207" s="152"/>
    </row>
    <row r="208" spans="1:26" ht="15.75" customHeight="1">
      <c r="A208" s="40"/>
      <c r="B208" s="40" t="s">
        <v>324</v>
      </c>
      <c r="C208" s="40" t="s">
        <v>1774</v>
      </c>
      <c r="D208" s="40" t="s">
        <v>1832</v>
      </c>
      <c r="E208" s="36"/>
      <c r="F208" s="40"/>
      <c r="G208" s="1427"/>
      <c r="H208" s="1427"/>
      <c r="I208" s="1526">
        <f t="shared" si="36"/>
        <v>0</v>
      </c>
      <c r="J208" s="1427"/>
      <c r="K208" s="1427"/>
      <c r="L208" s="1427"/>
      <c r="M208" s="1526">
        <f t="shared" si="35"/>
        <v>0</v>
      </c>
      <c r="N208" s="1427"/>
      <c r="O208" s="1081"/>
      <c r="P208" s="152"/>
      <c r="Q208" s="152"/>
      <c r="R208" s="7"/>
      <c r="S208" s="7"/>
      <c r="T208" s="152"/>
      <c r="U208" s="152"/>
      <c r="V208" s="152"/>
      <c r="W208" s="152"/>
      <c r="X208" s="152"/>
      <c r="Y208" s="152"/>
      <c r="Z208" s="152"/>
    </row>
    <row r="209" spans="1:26" ht="15.75" customHeight="1">
      <c r="A209" s="40"/>
      <c r="B209" s="40" t="s">
        <v>324</v>
      </c>
      <c r="C209" s="40" t="s">
        <v>1774</v>
      </c>
      <c r="D209" s="40" t="s">
        <v>1833</v>
      </c>
      <c r="E209" s="36"/>
      <c r="F209" s="40"/>
      <c r="G209" s="1427"/>
      <c r="H209" s="1427"/>
      <c r="I209" s="1526">
        <f t="shared" si="36"/>
        <v>0</v>
      </c>
      <c r="J209" s="1427"/>
      <c r="K209" s="1427"/>
      <c r="L209" s="1427"/>
      <c r="M209" s="1526">
        <f t="shared" si="35"/>
        <v>0</v>
      </c>
      <c r="N209" s="1427"/>
      <c r="O209" s="1081"/>
      <c r="P209" s="152"/>
      <c r="Q209" s="152"/>
      <c r="R209" s="7"/>
      <c r="S209" s="7"/>
      <c r="T209" s="152"/>
      <c r="U209" s="152"/>
      <c r="V209" s="152"/>
      <c r="W209" s="152"/>
      <c r="X209" s="152"/>
      <c r="Y209" s="152"/>
      <c r="Z209" s="152"/>
    </row>
    <row r="210" spans="1:26" ht="15.75" customHeight="1">
      <c r="A210" s="40"/>
      <c r="B210" s="40" t="s">
        <v>324</v>
      </c>
      <c r="C210" s="40" t="s">
        <v>1774</v>
      </c>
      <c r="D210" s="40" t="s">
        <v>1834</v>
      </c>
      <c r="E210" s="36"/>
      <c r="F210" s="40"/>
      <c r="G210" s="1427"/>
      <c r="H210" s="1427"/>
      <c r="I210" s="1526">
        <f t="shared" si="36"/>
        <v>0</v>
      </c>
      <c r="J210" s="1427"/>
      <c r="K210" s="1427"/>
      <c r="L210" s="1427"/>
      <c r="M210" s="1526">
        <f t="shared" si="35"/>
        <v>0</v>
      </c>
      <c r="N210" s="1427"/>
      <c r="O210" s="1081"/>
      <c r="P210" s="152"/>
      <c r="Q210" s="152"/>
      <c r="R210" s="7"/>
      <c r="S210" s="7"/>
      <c r="T210" s="152"/>
      <c r="U210" s="152"/>
      <c r="V210" s="152"/>
      <c r="W210" s="152"/>
      <c r="X210" s="152"/>
      <c r="Y210" s="152"/>
      <c r="Z210" s="152"/>
    </row>
    <row r="211" spans="1:26" ht="15.75" customHeight="1">
      <c r="A211" s="40"/>
      <c r="B211" s="40" t="s">
        <v>324</v>
      </c>
      <c r="C211" s="40" t="s">
        <v>1774</v>
      </c>
      <c r="D211" s="40" t="s">
        <v>1835</v>
      </c>
      <c r="E211" s="36"/>
      <c r="F211" s="40"/>
      <c r="G211" s="1427"/>
      <c r="H211" s="1427"/>
      <c r="I211" s="1526">
        <f t="shared" si="36"/>
        <v>0</v>
      </c>
      <c r="J211" s="1427"/>
      <c r="K211" s="1427"/>
      <c r="L211" s="1427"/>
      <c r="M211" s="1526">
        <f t="shared" si="35"/>
        <v>0</v>
      </c>
      <c r="N211" s="1427"/>
      <c r="O211" s="1081"/>
      <c r="P211" s="152"/>
      <c r="Q211" s="152"/>
      <c r="R211" s="7"/>
      <c r="S211" s="7"/>
      <c r="T211" s="152"/>
      <c r="U211" s="152"/>
      <c r="V211" s="152"/>
      <c r="W211" s="152"/>
      <c r="X211" s="152"/>
      <c r="Y211" s="152"/>
      <c r="Z211" s="152"/>
    </row>
    <row r="212" spans="1:26" ht="15.75" customHeight="1">
      <c r="A212" s="40"/>
      <c r="B212" s="40" t="s">
        <v>324</v>
      </c>
      <c r="C212" s="40" t="s">
        <v>1774</v>
      </c>
      <c r="D212" s="40" t="s">
        <v>1836</v>
      </c>
      <c r="E212" s="36"/>
      <c r="F212" s="40"/>
      <c r="G212" s="1427"/>
      <c r="H212" s="1427"/>
      <c r="I212" s="1526">
        <f t="shared" si="36"/>
        <v>0</v>
      </c>
      <c r="J212" s="1427"/>
      <c r="K212" s="1427"/>
      <c r="L212" s="1427"/>
      <c r="M212" s="1526">
        <f t="shared" si="35"/>
        <v>0</v>
      </c>
      <c r="N212" s="1427"/>
      <c r="O212" s="1081"/>
      <c r="P212" s="152"/>
      <c r="Q212" s="152"/>
      <c r="R212" s="7"/>
      <c r="S212" s="7"/>
      <c r="T212" s="152"/>
      <c r="U212" s="152"/>
      <c r="V212" s="152"/>
      <c r="W212" s="152"/>
      <c r="X212" s="152"/>
      <c r="Y212" s="152"/>
      <c r="Z212" s="152"/>
    </row>
    <row r="213" spans="1:26" ht="15.75" customHeight="1">
      <c r="A213" s="40"/>
      <c r="B213" s="40" t="s">
        <v>324</v>
      </c>
      <c r="C213" s="40" t="s">
        <v>1774</v>
      </c>
      <c r="D213" s="40" t="s">
        <v>1837</v>
      </c>
      <c r="E213" s="36"/>
      <c r="F213" s="40"/>
      <c r="G213" s="1427"/>
      <c r="H213" s="1427"/>
      <c r="I213" s="1526">
        <f t="shared" si="36"/>
        <v>0</v>
      </c>
      <c r="J213" s="1427"/>
      <c r="K213" s="1427"/>
      <c r="L213" s="1427"/>
      <c r="M213" s="1526">
        <f t="shared" si="35"/>
        <v>0</v>
      </c>
      <c r="N213" s="1427"/>
      <c r="O213" s="1081"/>
      <c r="P213" s="152"/>
      <c r="Q213" s="152"/>
      <c r="R213" s="7"/>
      <c r="S213" s="7"/>
      <c r="T213" s="152"/>
      <c r="U213" s="152"/>
      <c r="V213" s="152"/>
      <c r="W213" s="152"/>
      <c r="X213" s="152"/>
      <c r="Y213" s="152"/>
      <c r="Z213" s="152"/>
    </row>
    <row r="214" spans="1:26" ht="15.75" customHeight="1">
      <c r="A214" s="40"/>
      <c r="B214" s="40" t="s">
        <v>324</v>
      </c>
      <c r="C214" s="40" t="s">
        <v>1774</v>
      </c>
      <c r="D214" s="40" t="s">
        <v>1838</v>
      </c>
      <c r="E214" s="36"/>
      <c r="F214" s="40"/>
      <c r="G214" s="1427"/>
      <c r="H214" s="1427"/>
      <c r="I214" s="1526">
        <f t="shared" si="36"/>
        <v>0</v>
      </c>
      <c r="J214" s="1427"/>
      <c r="K214" s="1427"/>
      <c r="L214" s="1427"/>
      <c r="M214" s="1526">
        <f t="shared" si="35"/>
        <v>0</v>
      </c>
      <c r="N214" s="1427"/>
      <c r="O214" s="1081"/>
      <c r="P214" s="152"/>
      <c r="Q214" s="152"/>
      <c r="R214" s="7"/>
      <c r="S214" s="7"/>
      <c r="T214" s="152"/>
      <c r="U214" s="152"/>
      <c r="V214" s="152"/>
      <c r="W214" s="152"/>
      <c r="X214" s="152"/>
      <c r="Y214" s="152"/>
      <c r="Z214" s="152"/>
    </row>
    <row r="215" spans="1:26" ht="15.75" customHeight="1">
      <c r="A215" s="40"/>
      <c r="B215" s="40" t="s">
        <v>324</v>
      </c>
      <c r="C215" s="40" t="s">
        <v>1774</v>
      </c>
      <c r="D215" s="40" t="s">
        <v>1839</v>
      </c>
      <c r="E215" s="36"/>
      <c r="F215" s="40"/>
      <c r="G215" s="1427"/>
      <c r="H215" s="1427"/>
      <c r="I215" s="1526">
        <f t="shared" si="36"/>
        <v>0</v>
      </c>
      <c r="J215" s="1427"/>
      <c r="K215" s="1427"/>
      <c r="L215" s="1427"/>
      <c r="M215" s="1526">
        <f t="shared" si="35"/>
        <v>0</v>
      </c>
      <c r="N215" s="1427"/>
      <c r="O215" s="1081"/>
      <c r="P215" s="152"/>
      <c r="Q215" s="152"/>
      <c r="R215" s="7"/>
      <c r="S215" s="7"/>
      <c r="T215" s="152"/>
      <c r="U215" s="152"/>
      <c r="V215" s="152"/>
      <c r="W215" s="152"/>
      <c r="X215" s="152"/>
      <c r="Y215" s="152"/>
      <c r="Z215" s="152"/>
    </row>
    <row r="216" spans="1:26" ht="15.75" customHeight="1">
      <c r="A216" s="40"/>
      <c r="B216" s="40" t="s">
        <v>324</v>
      </c>
      <c r="C216" s="40" t="s">
        <v>1774</v>
      </c>
      <c r="D216" s="40" t="s">
        <v>1840</v>
      </c>
      <c r="E216" s="36"/>
      <c r="F216" s="40"/>
      <c r="G216" s="1427"/>
      <c r="H216" s="1427"/>
      <c r="I216" s="1526">
        <f t="shared" si="36"/>
        <v>0</v>
      </c>
      <c r="J216" s="1427"/>
      <c r="K216" s="1427"/>
      <c r="L216" s="1427"/>
      <c r="M216" s="1526">
        <f t="shared" si="35"/>
        <v>0</v>
      </c>
      <c r="N216" s="1427"/>
      <c r="O216" s="1081"/>
      <c r="P216" s="152"/>
      <c r="Q216" s="152"/>
      <c r="R216" s="7"/>
      <c r="S216" s="7"/>
      <c r="T216" s="152"/>
      <c r="U216" s="152"/>
      <c r="V216" s="152"/>
      <c r="W216" s="152"/>
      <c r="X216" s="152"/>
      <c r="Y216" s="152"/>
      <c r="Z216" s="152"/>
    </row>
    <row r="217" spans="1:26" ht="15.75" customHeight="1">
      <c r="A217" s="40"/>
      <c r="B217" s="40" t="s">
        <v>324</v>
      </c>
      <c r="C217" s="40" t="s">
        <v>1774</v>
      </c>
      <c r="D217" s="40" t="s">
        <v>1841</v>
      </c>
      <c r="E217" s="36"/>
      <c r="F217" s="40"/>
      <c r="G217" s="1427"/>
      <c r="H217" s="1427"/>
      <c r="I217" s="1526">
        <f t="shared" si="36"/>
        <v>0</v>
      </c>
      <c r="J217" s="1427"/>
      <c r="K217" s="1427"/>
      <c r="L217" s="1427"/>
      <c r="M217" s="1526">
        <f t="shared" si="35"/>
        <v>0</v>
      </c>
      <c r="N217" s="1427"/>
      <c r="O217" s="1081"/>
      <c r="P217" s="152"/>
      <c r="Q217" s="152"/>
      <c r="R217" s="7"/>
      <c r="S217" s="7"/>
      <c r="T217" s="152"/>
      <c r="U217" s="152"/>
      <c r="V217" s="152"/>
      <c r="W217" s="152"/>
      <c r="X217" s="152"/>
      <c r="Y217" s="152"/>
      <c r="Z217" s="152"/>
    </row>
    <row r="218" spans="1:26" ht="15.75" customHeight="1">
      <c r="A218" s="40"/>
      <c r="B218" s="40" t="s">
        <v>324</v>
      </c>
      <c r="C218" s="40" t="s">
        <v>1774</v>
      </c>
      <c r="D218" s="40" t="s">
        <v>1842</v>
      </c>
      <c r="E218" s="36"/>
      <c r="F218" s="40"/>
      <c r="G218" s="1427"/>
      <c r="H218" s="1427"/>
      <c r="I218" s="1526">
        <f t="shared" si="36"/>
        <v>0</v>
      </c>
      <c r="J218" s="1427"/>
      <c r="K218" s="1427"/>
      <c r="L218" s="1427"/>
      <c r="M218" s="1526">
        <f t="shared" si="35"/>
        <v>0</v>
      </c>
      <c r="N218" s="1427"/>
      <c r="O218" s="1081"/>
      <c r="P218" s="152"/>
      <c r="Q218" s="152"/>
      <c r="R218" s="7"/>
      <c r="S218" s="7"/>
      <c r="T218" s="152"/>
      <c r="U218" s="152"/>
      <c r="V218" s="152"/>
      <c r="W218" s="152"/>
      <c r="X218" s="152"/>
      <c r="Y218" s="152"/>
      <c r="Z218" s="152"/>
    </row>
    <row r="219" spans="1:26" ht="15.75" customHeight="1">
      <c r="A219" s="40"/>
      <c r="B219" s="40" t="s">
        <v>324</v>
      </c>
      <c r="C219" s="40" t="s">
        <v>1774</v>
      </c>
      <c r="D219" s="40" t="s">
        <v>1843</v>
      </c>
      <c r="E219" s="36"/>
      <c r="F219" s="40"/>
      <c r="G219" s="1427"/>
      <c r="H219" s="1427"/>
      <c r="I219" s="1526">
        <f t="shared" si="36"/>
        <v>0</v>
      </c>
      <c r="J219" s="1427"/>
      <c r="K219" s="1427"/>
      <c r="L219" s="1427"/>
      <c r="M219" s="1526">
        <f t="shared" si="35"/>
        <v>0</v>
      </c>
      <c r="N219" s="1427"/>
      <c r="O219" s="1081"/>
      <c r="P219" s="152"/>
      <c r="Q219" s="152"/>
      <c r="R219" s="7"/>
      <c r="S219" s="7"/>
      <c r="T219" s="152"/>
      <c r="U219" s="152"/>
      <c r="V219" s="152"/>
      <c r="W219" s="152"/>
      <c r="X219" s="152"/>
      <c r="Y219" s="152"/>
      <c r="Z219" s="152"/>
    </row>
    <row r="220" spans="1:26" ht="15.75" customHeight="1">
      <c r="A220" s="40"/>
      <c r="B220" s="40" t="s">
        <v>324</v>
      </c>
      <c r="C220" s="40" t="s">
        <v>1774</v>
      </c>
      <c r="D220" s="40" t="s">
        <v>1844</v>
      </c>
      <c r="E220" s="36"/>
      <c r="F220" s="40"/>
      <c r="G220" s="1427"/>
      <c r="H220" s="1427"/>
      <c r="I220" s="1526">
        <f t="shared" si="36"/>
        <v>0</v>
      </c>
      <c r="J220" s="1427"/>
      <c r="K220" s="1427"/>
      <c r="L220" s="1427"/>
      <c r="M220" s="1526">
        <f t="shared" si="35"/>
        <v>0</v>
      </c>
      <c r="N220" s="1427"/>
      <c r="O220" s="1081"/>
      <c r="P220" s="152"/>
      <c r="Q220" s="152"/>
      <c r="R220" s="7"/>
      <c r="S220" s="7"/>
      <c r="T220" s="152"/>
      <c r="U220" s="152"/>
      <c r="V220" s="152"/>
      <c r="W220" s="152"/>
      <c r="X220" s="152"/>
      <c r="Y220" s="152"/>
      <c r="Z220" s="152"/>
    </row>
    <row r="221" spans="1:26" ht="15.75" customHeight="1">
      <c r="A221" s="40"/>
      <c r="B221" s="40" t="s">
        <v>324</v>
      </c>
      <c r="C221" s="40" t="s">
        <v>1774</v>
      </c>
      <c r="D221" s="66" t="s">
        <v>1845</v>
      </c>
      <c r="E221" s="36"/>
      <c r="F221" s="40"/>
      <c r="G221" s="1427"/>
      <c r="H221" s="1427"/>
      <c r="I221" s="1526">
        <f t="shared" si="36"/>
        <v>0</v>
      </c>
      <c r="J221" s="1427"/>
      <c r="K221" s="1427"/>
      <c r="L221" s="1427"/>
      <c r="M221" s="1526">
        <f t="shared" si="35"/>
        <v>0</v>
      </c>
      <c r="N221" s="1427"/>
      <c r="O221" s="1081"/>
      <c r="P221" s="152"/>
      <c r="Q221" s="152"/>
      <c r="R221" s="7"/>
      <c r="S221" s="7"/>
      <c r="T221" s="152"/>
      <c r="U221" s="152"/>
      <c r="V221" s="152"/>
      <c r="W221" s="152"/>
      <c r="X221" s="152"/>
      <c r="Y221" s="152"/>
      <c r="Z221" s="152"/>
    </row>
    <row r="222" spans="1:26" ht="15.75" customHeight="1">
      <c r="A222" s="40"/>
      <c r="B222" s="40" t="s">
        <v>324</v>
      </c>
      <c r="C222" s="40" t="s">
        <v>1774</v>
      </c>
      <c r="D222" s="40" t="s">
        <v>1846</v>
      </c>
      <c r="E222" s="36"/>
      <c r="F222" s="40"/>
      <c r="G222" s="1427"/>
      <c r="H222" s="1427"/>
      <c r="I222" s="1526">
        <f t="shared" si="36"/>
        <v>0</v>
      </c>
      <c r="J222" s="1427"/>
      <c r="K222" s="1427"/>
      <c r="L222" s="1427"/>
      <c r="M222" s="1526">
        <f t="shared" si="35"/>
        <v>0</v>
      </c>
      <c r="N222" s="1427"/>
      <c r="O222" s="1081"/>
      <c r="P222" s="152"/>
      <c r="Q222" s="152"/>
      <c r="R222" s="7"/>
      <c r="S222" s="7"/>
      <c r="T222" s="152"/>
      <c r="U222" s="152"/>
      <c r="V222" s="152"/>
      <c r="W222" s="152"/>
      <c r="X222" s="152"/>
      <c r="Y222" s="152"/>
      <c r="Z222" s="152"/>
    </row>
    <row r="223" spans="1:26" ht="15.75" customHeight="1">
      <c r="A223" s="40"/>
      <c r="B223" s="40" t="s">
        <v>324</v>
      </c>
      <c r="C223" s="40" t="s">
        <v>1774</v>
      </c>
      <c r="D223" s="976" t="s">
        <v>2710</v>
      </c>
      <c r="E223" s="36"/>
      <c r="F223" s="40"/>
      <c r="G223" s="1427"/>
      <c r="H223" s="1427"/>
      <c r="I223" s="1526">
        <f t="shared" si="36"/>
        <v>0</v>
      </c>
      <c r="J223" s="1427"/>
      <c r="K223" s="1427"/>
      <c r="L223" s="1427"/>
      <c r="M223" s="1526">
        <f t="shared" si="35"/>
        <v>0</v>
      </c>
      <c r="N223" s="1486"/>
      <c r="O223" s="1081"/>
      <c r="P223" s="152"/>
      <c r="Q223" s="152"/>
      <c r="R223" s="7"/>
      <c r="S223" s="7"/>
      <c r="T223" s="152"/>
      <c r="U223" s="152"/>
      <c r="V223" s="152"/>
      <c r="W223" s="152"/>
      <c r="X223" s="152"/>
      <c r="Y223" s="152"/>
      <c r="Z223" s="152"/>
    </row>
    <row r="224" spans="1:26" s="913" customFormat="1" ht="15.75" customHeight="1">
      <c r="A224" s="871"/>
      <c r="B224" s="40" t="s">
        <v>324</v>
      </c>
      <c r="C224" s="40" t="s">
        <v>1774</v>
      </c>
      <c r="D224" s="976" t="s">
        <v>2709</v>
      </c>
      <c r="E224" s="916"/>
      <c r="F224" s="871"/>
      <c r="G224" s="1486"/>
      <c r="H224" s="1486"/>
      <c r="I224" s="1526">
        <f t="shared" si="36"/>
        <v>0</v>
      </c>
      <c r="J224" s="1486"/>
      <c r="K224" s="1486"/>
      <c r="L224" s="1486"/>
      <c r="M224" s="1526">
        <f t="shared" si="35"/>
        <v>0</v>
      </c>
      <c r="N224" s="1486"/>
      <c r="O224" s="1362"/>
      <c r="P224" s="872"/>
      <c r="Q224" s="872"/>
      <c r="R224" s="917"/>
      <c r="S224" s="917"/>
      <c r="T224" s="872"/>
      <c r="U224" s="872"/>
      <c r="V224" s="872"/>
      <c r="W224" s="872"/>
      <c r="X224" s="872"/>
      <c r="Y224" s="872"/>
      <c r="Z224" s="872"/>
    </row>
    <row r="225" spans="1:26" s="913" customFormat="1" ht="15.75" customHeight="1">
      <c r="A225" s="871"/>
      <c r="B225" s="40" t="s">
        <v>324</v>
      </c>
      <c r="C225" s="40" t="s">
        <v>1774</v>
      </c>
      <c r="D225" s="976" t="s">
        <v>2709</v>
      </c>
      <c r="E225" s="916"/>
      <c r="F225" s="871"/>
      <c r="G225" s="1486"/>
      <c r="H225" s="1486"/>
      <c r="I225" s="1526">
        <f t="shared" ref="I225:I228" si="37">SUM(G225:H225)</f>
        <v>0</v>
      </c>
      <c r="J225" s="1486"/>
      <c r="K225" s="1486"/>
      <c r="L225" s="1486"/>
      <c r="M225" s="1526">
        <f t="shared" ref="M225:M228" si="38">SUM(K225:L225)</f>
        <v>0</v>
      </c>
      <c r="N225" s="1486"/>
      <c r="O225" s="1362"/>
      <c r="P225" s="872"/>
      <c r="Q225" s="872"/>
      <c r="R225" s="917"/>
      <c r="S225" s="917"/>
      <c r="T225" s="872"/>
      <c r="U225" s="872"/>
      <c r="V225" s="872"/>
      <c r="W225" s="872"/>
      <c r="X225" s="872"/>
      <c r="Y225" s="872"/>
      <c r="Z225" s="872"/>
    </row>
    <row r="226" spans="1:26" s="913" customFormat="1" ht="15.75" customHeight="1">
      <c r="A226" s="871"/>
      <c r="B226" s="40" t="s">
        <v>324</v>
      </c>
      <c r="C226" s="40" t="s">
        <v>1774</v>
      </c>
      <c r="D226" s="976" t="s">
        <v>2709</v>
      </c>
      <c r="E226" s="916"/>
      <c r="F226" s="871"/>
      <c r="G226" s="1486"/>
      <c r="H226" s="1486"/>
      <c r="I226" s="1526">
        <f t="shared" si="37"/>
        <v>0</v>
      </c>
      <c r="J226" s="1486"/>
      <c r="K226" s="1486"/>
      <c r="L226" s="1486"/>
      <c r="M226" s="1526">
        <f t="shared" si="38"/>
        <v>0</v>
      </c>
      <c r="N226" s="1486"/>
      <c r="O226" s="1362"/>
      <c r="P226" s="872"/>
      <c r="Q226" s="872"/>
      <c r="R226" s="917"/>
      <c r="S226" s="917"/>
      <c r="T226" s="872"/>
      <c r="U226" s="872"/>
      <c r="V226" s="872"/>
      <c r="W226" s="872"/>
      <c r="X226" s="872"/>
      <c r="Y226" s="872"/>
      <c r="Z226" s="872"/>
    </row>
    <row r="227" spans="1:26" s="913" customFormat="1" ht="15.75" customHeight="1">
      <c r="A227" s="871"/>
      <c r="B227" s="40" t="s">
        <v>324</v>
      </c>
      <c r="C227" s="40" t="s">
        <v>1774</v>
      </c>
      <c r="D227" s="976" t="s">
        <v>2709</v>
      </c>
      <c r="E227" s="916"/>
      <c r="F227" s="871"/>
      <c r="G227" s="1486"/>
      <c r="H227" s="1486"/>
      <c r="I227" s="1526">
        <f t="shared" si="37"/>
        <v>0</v>
      </c>
      <c r="J227" s="1486"/>
      <c r="K227" s="1486"/>
      <c r="L227" s="1486"/>
      <c r="M227" s="1526">
        <f t="shared" si="38"/>
        <v>0</v>
      </c>
      <c r="N227" s="1486"/>
      <c r="O227" s="1362"/>
      <c r="P227" s="872"/>
      <c r="Q227" s="872"/>
      <c r="R227" s="917"/>
      <c r="S227" s="917"/>
      <c r="T227" s="872"/>
      <c r="U227" s="872"/>
      <c r="V227" s="872"/>
      <c r="W227" s="872"/>
      <c r="X227" s="872"/>
      <c r="Y227" s="872"/>
      <c r="Z227" s="872"/>
    </row>
    <row r="228" spans="1:26" s="913" customFormat="1" ht="15.75" customHeight="1">
      <c r="A228" s="871"/>
      <c r="B228" s="40" t="s">
        <v>324</v>
      </c>
      <c r="C228" s="40" t="s">
        <v>1774</v>
      </c>
      <c r="D228" s="976" t="s">
        <v>2709</v>
      </c>
      <c r="E228" s="916"/>
      <c r="F228" s="871"/>
      <c r="G228" s="1486"/>
      <c r="H228" s="1486"/>
      <c r="I228" s="1526">
        <f t="shared" si="37"/>
        <v>0</v>
      </c>
      <c r="J228" s="1486"/>
      <c r="K228" s="1486"/>
      <c r="L228" s="1486"/>
      <c r="M228" s="1526">
        <f t="shared" si="38"/>
        <v>0</v>
      </c>
      <c r="N228" s="1486"/>
      <c r="O228" s="1362"/>
      <c r="P228" s="872"/>
      <c r="Q228" s="872"/>
      <c r="R228" s="917"/>
      <c r="S228" s="917"/>
      <c r="T228" s="872"/>
      <c r="U228" s="872"/>
      <c r="V228" s="872"/>
      <c r="W228" s="872"/>
      <c r="X228" s="872"/>
      <c r="Y228" s="872"/>
      <c r="Z228" s="872"/>
    </row>
    <row r="229" spans="1:26" ht="15.75" customHeight="1">
      <c r="A229" s="36"/>
      <c r="B229" s="36" t="s">
        <v>324</v>
      </c>
      <c r="C229" s="36" t="s">
        <v>1774</v>
      </c>
      <c r="D229" s="36"/>
      <c r="E229" s="36"/>
      <c r="F229" s="36"/>
      <c r="G229" s="1527">
        <f>SUM(G151:G228)</f>
        <v>0</v>
      </c>
      <c r="H229" s="1527">
        <f>SUM(H151:H228)</f>
        <v>0</v>
      </c>
      <c r="I229" s="1527">
        <f>SUM(I151:I228)</f>
        <v>0</v>
      </c>
      <c r="J229" s="1527">
        <f t="shared" ref="J229" si="39">SUM(J151:J228)</f>
        <v>0</v>
      </c>
      <c r="K229" s="1527">
        <f t="shared" ref="K229" si="40">SUM(K151:K228)</f>
        <v>0</v>
      </c>
      <c r="L229" s="1527">
        <f>SUM(L151:L228)</f>
        <v>0</v>
      </c>
      <c r="M229" s="1527">
        <f>SUM(M151:M228)</f>
        <v>0</v>
      </c>
      <c r="N229" s="1527">
        <f>SUM(N151:N228)</f>
        <v>0</v>
      </c>
      <c r="O229" s="1363"/>
      <c r="P229" s="7"/>
      <c r="Q229" s="7"/>
      <c r="R229" s="7"/>
      <c r="S229" s="7"/>
      <c r="T229" s="7"/>
      <c r="U229" s="7"/>
      <c r="V229" s="7"/>
      <c r="W229" s="7"/>
      <c r="X229" s="7"/>
      <c r="Y229" s="7"/>
      <c r="Z229" s="7"/>
    </row>
    <row r="230" spans="1:26" ht="15.75" customHeight="1">
      <c r="A230" s="40"/>
      <c r="B230" s="40" t="s">
        <v>324</v>
      </c>
      <c r="C230" s="40" t="s">
        <v>326</v>
      </c>
      <c r="D230" s="40" t="s">
        <v>1847</v>
      </c>
      <c r="E230" s="36"/>
      <c r="F230" s="40"/>
      <c r="G230" s="1427"/>
      <c r="H230" s="1427"/>
      <c r="I230" s="1526">
        <f>SUM(G230:H230)</f>
        <v>0</v>
      </c>
      <c r="J230" s="1427"/>
      <c r="K230" s="1427"/>
      <c r="L230" s="1427"/>
      <c r="M230" s="1526">
        <f t="shared" ref="M230:M252" si="41">SUM(K230:L230)</f>
        <v>0</v>
      </c>
      <c r="N230" s="1427"/>
      <c r="O230" s="1081"/>
      <c r="P230" s="152"/>
      <c r="Q230" s="152"/>
      <c r="R230" s="7"/>
      <c r="S230" s="7"/>
      <c r="T230" s="152"/>
      <c r="U230" s="152"/>
      <c r="V230" s="152"/>
      <c r="W230" s="152"/>
      <c r="X230" s="152"/>
      <c r="Y230" s="152"/>
      <c r="Z230" s="152"/>
    </row>
    <row r="231" spans="1:26" ht="15.75" customHeight="1">
      <c r="A231" s="40"/>
      <c r="B231" s="40" t="s">
        <v>324</v>
      </c>
      <c r="C231" s="40" t="s">
        <v>326</v>
      </c>
      <c r="D231" s="40" t="s">
        <v>1848</v>
      </c>
      <c r="E231" s="36"/>
      <c r="F231" s="40"/>
      <c r="G231" s="1427"/>
      <c r="H231" s="1427"/>
      <c r="I231" s="1526">
        <f>SUM(G231:H231)</f>
        <v>0</v>
      </c>
      <c r="J231" s="1427"/>
      <c r="K231" s="1427"/>
      <c r="L231" s="1427"/>
      <c r="M231" s="1526">
        <f t="shared" si="41"/>
        <v>0</v>
      </c>
      <c r="N231" s="1427"/>
      <c r="O231" s="1081"/>
      <c r="P231" s="152"/>
      <c r="Q231" s="152"/>
      <c r="R231" s="7"/>
      <c r="S231" s="7"/>
      <c r="T231" s="152"/>
      <c r="U231" s="152"/>
      <c r="V231" s="152"/>
      <c r="W231" s="152"/>
      <c r="X231" s="152"/>
      <c r="Y231" s="152"/>
      <c r="Z231" s="152"/>
    </row>
    <row r="232" spans="1:26" ht="15.75" customHeight="1">
      <c r="A232" s="40"/>
      <c r="B232" s="40" t="s">
        <v>324</v>
      </c>
      <c r="C232" s="40" t="s">
        <v>326</v>
      </c>
      <c r="D232" s="40" t="s">
        <v>1849</v>
      </c>
      <c r="E232" s="36"/>
      <c r="F232" s="40"/>
      <c r="G232" s="1427"/>
      <c r="H232" s="1427"/>
      <c r="I232" s="1526">
        <f t="shared" ref="I232:I251" si="42">SUM(G232:H232)</f>
        <v>0</v>
      </c>
      <c r="J232" s="1427"/>
      <c r="K232" s="1427"/>
      <c r="L232" s="1427"/>
      <c r="M232" s="1526">
        <f t="shared" si="41"/>
        <v>0</v>
      </c>
      <c r="N232" s="1427"/>
      <c r="O232" s="1081"/>
      <c r="P232" s="152"/>
      <c r="Q232" s="152"/>
      <c r="R232" s="7"/>
      <c r="S232" s="7"/>
      <c r="T232" s="152"/>
      <c r="U232" s="152"/>
      <c r="V232" s="152"/>
      <c r="W232" s="152"/>
      <c r="X232" s="152"/>
      <c r="Y232" s="152"/>
      <c r="Z232" s="152"/>
    </row>
    <row r="233" spans="1:26" ht="15.75" customHeight="1">
      <c r="A233" s="40"/>
      <c r="B233" s="40" t="s">
        <v>324</v>
      </c>
      <c r="C233" s="40" t="s">
        <v>326</v>
      </c>
      <c r="D233" s="40" t="s">
        <v>1850</v>
      </c>
      <c r="E233" s="36"/>
      <c r="F233" s="40"/>
      <c r="G233" s="1427"/>
      <c r="H233" s="1427"/>
      <c r="I233" s="1526">
        <f t="shared" si="42"/>
        <v>0</v>
      </c>
      <c r="J233" s="1427"/>
      <c r="K233" s="1427"/>
      <c r="L233" s="1427"/>
      <c r="M233" s="1526">
        <f t="shared" si="41"/>
        <v>0</v>
      </c>
      <c r="N233" s="1427"/>
      <c r="O233" s="1081"/>
      <c r="P233" s="152"/>
      <c r="Q233" s="152"/>
      <c r="R233" s="7"/>
      <c r="S233" s="7"/>
      <c r="T233" s="152"/>
      <c r="U233" s="152"/>
      <c r="V233" s="152"/>
      <c r="W233" s="152"/>
      <c r="X233" s="152"/>
      <c r="Y233" s="152"/>
      <c r="Z233" s="152"/>
    </row>
    <row r="234" spans="1:26" ht="15.75" customHeight="1">
      <c r="A234" s="40"/>
      <c r="B234" s="40" t="s">
        <v>324</v>
      </c>
      <c r="C234" s="40" t="s">
        <v>326</v>
      </c>
      <c r="D234" s="40" t="s">
        <v>1851</v>
      </c>
      <c r="E234" s="36"/>
      <c r="F234" s="40"/>
      <c r="G234" s="1427"/>
      <c r="H234" s="1427"/>
      <c r="I234" s="1526">
        <f t="shared" si="42"/>
        <v>0</v>
      </c>
      <c r="J234" s="1427"/>
      <c r="K234" s="1427"/>
      <c r="L234" s="1427"/>
      <c r="M234" s="1526">
        <f t="shared" si="41"/>
        <v>0</v>
      </c>
      <c r="N234" s="1427"/>
      <c r="O234" s="1081"/>
      <c r="P234" s="152"/>
      <c r="Q234" s="152"/>
      <c r="R234" s="7"/>
      <c r="S234" s="7"/>
      <c r="T234" s="152"/>
      <c r="U234" s="152"/>
      <c r="V234" s="152"/>
      <c r="W234" s="152"/>
      <c r="X234" s="152"/>
      <c r="Y234" s="152"/>
      <c r="Z234" s="152"/>
    </row>
    <row r="235" spans="1:26" ht="15.75" customHeight="1">
      <c r="A235" s="40"/>
      <c r="B235" s="40" t="s">
        <v>324</v>
      </c>
      <c r="C235" s="40" t="s">
        <v>326</v>
      </c>
      <c r="D235" s="40" t="s">
        <v>1852</v>
      </c>
      <c r="E235" s="36"/>
      <c r="F235" s="40"/>
      <c r="G235" s="1427"/>
      <c r="H235" s="1427"/>
      <c r="I235" s="1526">
        <f t="shared" si="42"/>
        <v>0</v>
      </c>
      <c r="J235" s="1427"/>
      <c r="K235" s="1427"/>
      <c r="L235" s="1427"/>
      <c r="M235" s="1526">
        <f t="shared" si="41"/>
        <v>0</v>
      </c>
      <c r="N235" s="1427"/>
      <c r="O235" s="1081"/>
      <c r="P235" s="152"/>
      <c r="Q235" s="152"/>
      <c r="R235" s="7"/>
      <c r="S235" s="7"/>
      <c r="T235" s="152"/>
      <c r="U235" s="152"/>
      <c r="V235" s="152"/>
      <c r="W235" s="152"/>
      <c r="X235" s="152"/>
      <c r="Y235" s="152"/>
      <c r="Z235" s="152"/>
    </row>
    <row r="236" spans="1:26" ht="15.75" customHeight="1">
      <c r="A236" s="40"/>
      <c r="B236" s="40" t="s">
        <v>324</v>
      </c>
      <c r="C236" s="40" t="s">
        <v>326</v>
      </c>
      <c r="D236" s="40" t="s">
        <v>1853</v>
      </c>
      <c r="E236" s="36"/>
      <c r="F236" s="40"/>
      <c r="G236" s="1427"/>
      <c r="H236" s="1427"/>
      <c r="I236" s="1526">
        <f t="shared" si="42"/>
        <v>0</v>
      </c>
      <c r="J236" s="1427"/>
      <c r="K236" s="1427"/>
      <c r="L236" s="1427"/>
      <c r="M236" s="1526">
        <f t="shared" si="41"/>
        <v>0</v>
      </c>
      <c r="N236" s="1427"/>
      <c r="O236" s="1081"/>
      <c r="P236" s="152"/>
      <c r="Q236" s="152"/>
      <c r="R236" s="7"/>
      <c r="S236" s="7"/>
      <c r="T236" s="152"/>
      <c r="U236" s="152"/>
      <c r="V236" s="152"/>
      <c r="W236" s="152"/>
      <c r="X236" s="152"/>
      <c r="Y236" s="152"/>
      <c r="Z236" s="152"/>
    </row>
    <row r="237" spans="1:26" ht="15.75" customHeight="1">
      <c r="A237" s="40"/>
      <c r="B237" s="40" t="s">
        <v>324</v>
      </c>
      <c r="C237" s="40" t="s">
        <v>326</v>
      </c>
      <c r="D237" s="40" t="s">
        <v>1854</v>
      </c>
      <c r="E237" s="36"/>
      <c r="F237" s="40"/>
      <c r="G237" s="1427"/>
      <c r="H237" s="1427"/>
      <c r="I237" s="1526">
        <f t="shared" si="42"/>
        <v>0</v>
      </c>
      <c r="J237" s="1427"/>
      <c r="K237" s="1427"/>
      <c r="L237" s="1427"/>
      <c r="M237" s="1526">
        <f t="shared" si="41"/>
        <v>0</v>
      </c>
      <c r="N237" s="1427"/>
      <c r="O237" s="1081"/>
      <c r="P237" s="152"/>
      <c r="Q237" s="152"/>
      <c r="R237" s="7"/>
      <c r="S237" s="7"/>
      <c r="T237" s="152"/>
      <c r="U237" s="152"/>
      <c r="V237" s="152"/>
      <c r="W237" s="152"/>
      <c r="X237" s="152"/>
      <c r="Y237" s="152"/>
      <c r="Z237" s="152"/>
    </row>
    <row r="238" spans="1:26" ht="15.75" customHeight="1">
      <c r="A238" s="40"/>
      <c r="B238" s="40" t="s">
        <v>324</v>
      </c>
      <c r="C238" s="40" t="s">
        <v>326</v>
      </c>
      <c r="D238" s="40" t="s">
        <v>1855</v>
      </c>
      <c r="E238" s="36"/>
      <c r="F238" s="40"/>
      <c r="G238" s="1427"/>
      <c r="H238" s="1427"/>
      <c r="I238" s="1526">
        <f t="shared" si="42"/>
        <v>0</v>
      </c>
      <c r="J238" s="1427"/>
      <c r="K238" s="1427"/>
      <c r="L238" s="1427"/>
      <c r="M238" s="1526">
        <f t="shared" si="41"/>
        <v>0</v>
      </c>
      <c r="N238" s="1427"/>
      <c r="O238" s="1081"/>
      <c r="P238" s="152"/>
      <c r="Q238" s="152"/>
      <c r="R238" s="7"/>
      <c r="S238" s="7"/>
      <c r="T238" s="152"/>
      <c r="U238" s="152"/>
      <c r="V238" s="152"/>
      <c r="W238" s="152"/>
      <c r="X238" s="152"/>
      <c r="Y238" s="152"/>
      <c r="Z238" s="152"/>
    </row>
    <row r="239" spans="1:26" ht="15.75" customHeight="1">
      <c r="A239" s="40"/>
      <c r="B239" s="40" t="s">
        <v>324</v>
      </c>
      <c r="C239" s="40" t="s">
        <v>326</v>
      </c>
      <c r="D239" s="40" t="s">
        <v>1856</v>
      </c>
      <c r="E239" s="36"/>
      <c r="F239" s="40"/>
      <c r="G239" s="1427"/>
      <c r="H239" s="1427"/>
      <c r="I239" s="1526">
        <f t="shared" si="42"/>
        <v>0</v>
      </c>
      <c r="J239" s="1427"/>
      <c r="K239" s="1427"/>
      <c r="L239" s="1427"/>
      <c r="M239" s="1526">
        <f t="shared" si="41"/>
        <v>0</v>
      </c>
      <c r="N239" s="1427"/>
      <c r="O239" s="1081"/>
      <c r="P239" s="152"/>
      <c r="Q239" s="152"/>
      <c r="R239" s="7"/>
      <c r="S239" s="7"/>
      <c r="T239" s="152"/>
      <c r="U239" s="152"/>
      <c r="V239" s="152"/>
      <c r="W239" s="152"/>
      <c r="X239" s="152"/>
      <c r="Y239" s="152"/>
      <c r="Z239" s="152"/>
    </row>
    <row r="240" spans="1:26" ht="15.75" customHeight="1">
      <c r="A240" s="40"/>
      <c r="B240" s="40" t="s">
        <v>324</v>
      </c>
      <c r="C240" s="40" t="s">
        <v>326</v>
      </c>
      <c r="D240" s="40" t="s">
        <v>1857</v>
      </c>
      <c r="E240" s="36"/>
      <c r="F240" s="40"/>
      <c r="G240" s="1427"/>
      <c r="H240" s="1427"/>
      <c r="I240" s="1526">
        <f t="shared" si="42"/>
        <v>0</v>
      </c>
      <c r="J240" s="1427"/>
      <c r="K240" s="1427"/>
      <c r="L240" s="1427"/>
      <c r="M240" s="1526">
        <f t="shared" si="41"/>
        <v>0</v>
      </c>
      <c r="N240" s="1427"/>
      <c r="O240" s="1081"/>
      <c r="P240" s="152"/>
      <c r="Q240" s="152"/>
      <c r="R240" s="7"/>
      <c r="S240" s="7"/>
      <c r="T240" s="152"/>
      <c r="U240" s="152"/>
      <c r="V240" s="152"/>
      <c r="W240" s="152"/>
      <c r="X240" s="152"/>
      <c r="Y240" s="152"/>
      <c r="Z240" s="152"/>
    </row>
    <row r="241" spans="1:26" ht="15.75" customHeight="1">
      <c r="A241" s="40"/>
      <c r="B241" s="40" t="s">
        <v>324</v>
      </c>
      <c r="C241" s="40" t="s">
        <v>326</v>
      </c>
      <c r="D241" s="40" t="s">
        <v>1858</v>
      </c>
      <c r="E241" s="36"/>
      <c r="F241" s="40"/>
      <c r="G241" s="1427"/>
      <c r="H241" s="1427"/>
      <c r="I241" s="1526">
        <f t="shared" si="42"/>
        <v>0</v>
      </c>
      <c r="J241" s="1427"/>
      <c r="K241" s="1427"/>
      <c r="L241" s="1427"/>
      <c r="M241" s="1526">
        <f t="shared" si="41"/>
        <v>0</v>
      </c>
      <c r="N241" s="1427"/>
      <c r="O241" s="1081"/>
      <c r="P241" s="152"/>
      <c r="Q241" s="152"/>
      <c r="R241" s="7"/>
      <c r="S241" s="7"/>
      <c r="T241" s="152"/>
      <c r="U241" s="152"/>
      <c r="V241" s="152"/>
      <c r="W241" s="152"/>
      <c r="X241" s="152"/>
      <c r="Y241" s="152"/>
      <c r="Z241" s="152"/>
    </row>
    <row r="242" spans="1:26" ht="15.75" customHeight="1">
      <c r="A242" s="40"/>
      <c r="B242" s="40" t="s">
        <v>324</v>
      </c>
      <c r="C242" s="40" t="s">
        <v>326</v>
      </c>
      <c r="D242" s="40" t="s">
        <v>1859</v>
      </c>
      <c r="E242" s="36"/>
      <c r="F242" s="40"/>
      <c r="G242" s="1427"/>
      <c r="H242" s="1427"/>
      <c r="I242" s="1526">
        <f t="shared" si="42"/>
        <v>0</v>
      </c>
      <c r="J242" s="1427"/>
      <c r="K242" s="1427"/>
      <c r="L242" s="1427"/>
      <c r="M242" s="1526">
        <f t="shared" si="41"/>
        <v>0</v>
      </c>
      <c r="N242" s="1427"/>
      <c r="O242" s="1081"/>
      <c r="P242" s="152"/>
      <c r="Q242" s="152"/>
      <c r="R242" s="7"/>
      <c r="S242" s="7"/>
      <c r="T242" s="152"/>
      <c r="U242" s="152"/>
      <c r="V242" s="152"/>
      <c r="W242" s="152"/>
      <c r="X242" s="152"/>
      <c r="Y242" s="152"/>
      <c r="Z242" s="152"/>
    </row>
    <row r="243" spans="1:26" ht="15.75" customHeight="1">
      <c r="A243" s="40"/>
      <c r="B243" s="40" t="s">
        <v>324</v>
      </c>
      <c r="C243" s="40" t="s">
        <v>326</v>
      </c>
      <c r="D243" s="40" t="s">
        <v>1860</v>
      </c>
      <c r="E243" s="36"/>
      <c r="F243" s="40"/>
      <c r="G243" s="1427"/>
      <c r="H243" s="1427"/>
      <c r="I243" s="1526">
        <f t="shared" si="42"/>
        <v>0</v>
      </c>
      <c r="J243" s="1427"/>
      <c r="K243" s="1427"/>
      <c r="L243" s="1427"/>
      <c r="M243" s="1526">
        <f t="shared" si="41"/>
        <v>0</v>
      </c>
      <c r="N243" s="1427"/>
      <c r="O243" s="1081"/>
      <c r="P243" s="152"/>
      <c r="Q243" s="152"/>
      <c r="R243" s="7"/>
      <c r="S243" s="7"/>
      <c r="T243" s="152"/>
      <c r="U243" s="152"/>
      <c r="V243" s="152"/>
      <c r="W243" s="152"/>
      <c r="X243" s="152"/>
      <c r="Y243" s="152"/>
      <c r="Z243" s="152"/>
    </row>
    <row r="244" spans="1:26" ht="15.75" customHeight="1">
      <c r="A244" s="40"/>
      <c r="B244" s="40" t="s">
        <v>324</v>
      </c>
      <c r="C244" s="40" t="s">
        <v>326</v>
      </c>
      <c r="D244" s="40" t="s">
        <v>1861</v>
      </c>
      <c r="E244" s="36"/>
      <c r="F244" s="40"/>
      <c r="G244" s="1427"/>
      <c r="H244" s="1427"/>
      <c r="I244" s="1526">
        <f t="shared" si="42"/>
        <v>0</v>
      </c>
      <c r="J244" s="1427"/>
      <c r="K244" s="1427"/>
      <c r="L244" s="1427"/>
      <c r="M244" s="1526">
        <f t="shared" si="41"/>
        <v>0</v>
      </c>
      <c r="N244" s="1427"/>
      <c r="O244" s="1081"/>
      <c r="P244" s="152"/>
      <c r="Q244" s="152"/>
      <c r="R244" s="7"/>
      <c r="S244" s="7"/>
      <c r="T244" s="152"/>
      <c r="U244" s="152"/>
      <c r="V244" s="152"/>
      <c r="W244" s="152"/>
      <c r="X244" s="152"/>
      <c r="Y244" s="152"/>
      <c r="Z244" s="152"/>
    </row>
    <row r="245" spans="1:26" ht="15.75" customHeight="1">
      <c r="A245" s="40"/>
      <c r="B245" s="40" t="s">
        <v>324</v>
      </c>
      <c r="C245" s="40" t="s">
        <v>326</v>
      </c>
      <c r="D245" s="40" t="s">
        <v>1862</v>
      </c>
      <c r="E245" s="36"/>
      <c r="F245" s="40"/>
      <c r="G245" s="1427"/>
      <c r="H245" s="1427"/>
      <c r="I245" s="1526">
        <f t="shared" si="42"/>
        <v>0</v>
      </c>
      <c r="J245" s="1427"/>
      <c r="K245" s="1427"/>
      <c r="L245" s="1427"/>
      <c r="M245" s="1526">
        <f t="shared" si="41"/>
        <v>0</v>
      </c>
      <c r="N245" s="1427"/>
      <c r="O245" s="1081"/>
      <c r="P245" s="152"/>
      <c r="Q245" s="152"/>
      <c r="R245" s="7"/>
      <c r="S245" s="7"/>
      <c r="T245" s="152"/>
      <c r="U245" s="152"/>
      <c r="V245" s="152"/>
      <c r="W245" s="152"/>
      <c r="X245" s="152"/>
      <c r="Y245" s="152"/>
      <c r="Z245" s="152"/>
    </row>
    <row r="246" spans="1:26" ht="15.75" customHeight="1">
      <c r="A246" s="40"/>
      <c r="B246" s="40" t="s">
        <v>324</v>
      </c>
      <c r="C246" s="40" t="s">
        <v>326</v>
      </c>
      <c r="D246" s="40" t="s">
        <v>1863</v>
      </c>
      <c r="E246" s="36"/>
      <c r="F246" s="40"/>
      <c r="G246" s="1427"/>
      <c r="H246" s="1427"/>
      <c r="I246" s="1526">
        <f t="shared" si="42"/>
        <v>0</v>
      </c>
      <c r="J246" s="1427"/>
      <c r="K246" s="1427"/>
      <c r="L246" s="1427"/>
      <c r="M246" s="1526">
        <f t="shared" si="41"/>
        <v>0</v>
      </c>
      <c r="N246" s="1427"/>
      <c r="O246" s="1081"/>
      <c r="P246" s="152"/>
      <c r="Q246" s="152"/>
      <c r="R246" s="7"/>
      <c r="S246" s="7"/>
      <c r="T246" s="152"/>
      <c r="U246" s="152"/>
      <c r="V246" s="152"/>
      <c r="W246" s="152"/>
      <c r="X246" s="152"/>
      <c r="Y246" s="152"/>
      <c r="Z246" s="152"/>
    </row>
    <row r="247" spans="1:26" ht="15.75" customHeight="1">
      <c r="A247" s="40"/>
      <c r="B247" s="40" t="s">
        <v>324</v>
      </c>
      <c r="C247" s="40" t="s">
        <v>326</v>
      </c>
      <c r="D247" s="976" t="s">
        <v>1864</v>
      </c>
      <c r="E247" s="36"/>
      <c r="F247" s="40"/>
      <c r="G247" s="1427"/>
      <c r="H247" s="1427"/>
      <c r="I247" s="1526">
        <f t="shared" si="42"/>
        <v>0</v>
      </c>
      <c r="J247" s="1427"/>
      <c r="K247" s="1427"/>
      <c r="L247" s="1427"/>
      <c r="M247" s="1526">
        <f t="shared" si="41"/>
        <v>0</v>
      </c>
      <c r="N247" s="1486"/>
      <c r="O247" s="1081"/>
      <c r="P247" s="152"/>
      <c r="Q247" s="152"/>
      <c r="R247" s="7"/>
      <c r="S247" s="7"/>
      <c r="T247" s="152"/>
      <c r="U247" s="152"/>
      <c r="V247" s="152"/>
      <c r="W247" s="152"/>
      <c r="X247" s="152"/>
      <c r="Y247" s="152"/>
      <c r="Z247" s="152"/>
    </row>
    <row r="248" spans="1:26" s="913" customFormat="1" ht="15.75" customHeight="1">
      <c r="A248" s="871"/>
      <c r="B248" s="40" t="s">
        <v>324</v>
      </c>
      <c r="C248" s="40" t="s">
        <v>326</v>
      </c>
      <c r="D248" s="976" t="s">
        <v>2708</v>
      </c>
      <c r="E248" s="916"/>
      <c r="F248" s="871"/>
      <c r="G248" s="1486"/>
      <c r="H248" s="1486"/>
      <c r="I248" s="1526">
        <f t="shared" si="42"/>
        <v>0</v>
      </c>
      <c r="J248" s="1486"/>
      <c r="K248" s="1486"/>
      <c r="L248" s="1486"/>
      <c r="M248" s="1526">
        <f t="shared" si="41"/>
        <v>0</v>
      </c>
      <c r="N248" s="1486"/>
      <c r="O248" s="1362"/>
      <c r="P248" s="872"/>
      <c r="Q248" s="872"/>
      <c r="R248" s="917"/>
      <c r="S248" s="917"/>
      <c r="T248" s="872"/>
      <c r="U248" s="872"/>
      <c r="V248" s="872"/>
      <c r="W248" s="872"/>
      <c r="X248" s="872"/>
      <c r="Y248" s="872"/>
      <c r="Z248" s="872"/>
    </row>
    <row r="249" spans="1:26" s="913" customFormat="1" ht="15.75" customHeight="1">
      <c r="A249" s="871"/>
      <c r="B249" s="40" t="s">
        <v>324</v>
      </c>
      <c r="C249" s="40" t="s">
        <v>326</v>
      </c>
      <c r="D249" s="976" t="s">
        <v>2708</v>
      </c>
      <c r="E249" s="916"/>
      <c r="F249" s="871"/>
      <c r="G249" s="1486"/>
      <c r="H249" s="1486"/>
      <c r="I249" s="1526">
        <f t="shared" si="42"/>
        <v>0</v>
      </c>
      <c r="J249" s="1486"/>
      <c r="K249" s="1486"/>
      <c r="L249" s="1486"/>
      <c r="M249" s="1526">
        <f t="shared" si="41"/>
        <v>0</v>
      </c>
      <c r="N249" s="1486"/>
      <c r="O249" s="1362"/>
      <c r="P249" s="872"/>
      <c r="Q249" s="872"/>
      <c r="R249" s="917"/>
      <c r="S249" s="917"/>
      <c r="T249" s="872"/>
      <c r="U249" s="872"/>
      <c r="V249" s="872"/>
      <c r="W249" s="872"/>
      <c r="X249" s="872"/>
      <c r="Y249" s="872"/>
      <c r="Z249" s="872"/>
    </row>
    <row r="250" spans="1:26" s="913" customFormat="1" ht="15.75" customHeight="1">
      <c r="A250" s="871"/>
      <c r="B250" s="40" t="s">
        <v>324</v>
      </c>
      <c r="C250" s="40" t="s">
        <v>326</v>
      </c>
      <c r="D250" s="976" t="s">
        <v>2708</v>
      </c>
      <c r="E250" s="916"/>
      <c r="F250" s="871"/>
      <c r="G250" s="1486"/>
      <c r="H250" s="1486"/>
      <c r="I250" s="1526">
        <f t="shared" si="42"/>
        <v>0</v>
      </c>
      <c r="J250" s="1486"/>
      <c r="K250" s="1486"/>
      <c r="L250" s="1486"/>
      <c r="M250" s="1526">
        <f t="shared" si="41"/>
        <v>0</v>
      </c>
      <c r="N250" s="1486"/>
      <c r="O250" s="1362"/>
      <c r="P250" s="872"/>
      <c r="Q250" s="872"/>
      <c r="R250" s="917"/>
      <c r="S250" s="917"/>
      <c r="T250" s="872"/>
      <c r="U250" s="872"/>
      <c r="V250" s="872"/>
      <c r="W250" s="872"/>
      <c r="X250" s="872"/>
      <c r="Y250" s="872"/>
      <c r="Z250" s="872"/>
    </row>
    <row r="251" spans="1:26" s="913" customFormat="1" ht="15.75" customHeight="1">
      <c r="A251" s="871"/>
      <c r="B251" s="40" t="s">
        <v>324</v>
      </c>
      <c r="C251" s="40" t="s">
        <v>326</v>
      </c>
      <c r="D251" s="976" t="s">
        <v>2708</v>
      </c>
      <c r="E251" s="916"/>
      <c r="F251" s="871"/>
      <c r="G251" s="1486"/>
      <c r="H251" s="1486"/>
      <c r="I251" s="1526">
        <f t="shared" si="42"/>
        <v>0</v>
      </c>
      <c r="J251" s="1486"/>
      <c r="K251" s="1486"/>
      <c r="L251" s="1486"/>
      <c r="M251" s="1526">
        <f t="shared" si="41"/>
        <v>0</v>
      </c>
      <c r="N251" s="1486"/>
      <c r="O251" s="1362"/>
      <c r="P251" s="872"/>
      <c r="Q251" s="872"/>
      <c r="R251" s="917"/>
      <c r="S251" s="917"/>
      <c r="T251" s="872"/>
      <c r="U251" s="872"/>
      <c r="V251" s="872"/>
      <c r="W251" s="872"/>
      <c r="X251" s="872"/>
      <c r="Y251" s="872"/>
      <c r="Z251" s="872"/>
    </row>
    <row r="252" spans="1:26" s="913" customFormat="1" ht="15.75" customHeight="1">
      <c r="A252" s="871"/>
      <c r="B252" s="40" t="s">
        <v>324</v>
      </c>
      <c r="C252" s="40" t="s">
        <v>326</v>
      </c>
      <c r="D252" s="976" t="s">
        <v>2708</v>
      </c>
      <c r="E252" s="916"/>
      <c r="F252" s="871"/>
      <c r="G252" s="1486"/>
      <c r="H252" s="1486"/>
      <c r="I252" s="1526">
        <f>SUM(G252:H252)</f>
        <v>0</v>
      </c>
      <c r="J252" s="1486"/>
      <c r="K252" s="1486"/>
      <c r="L252" s="1486"/>
      <c r="M252" s="1526">
        <f t="shared" si="41"/>
        <v>0</v>
      </c>
      <c r="N252" s="1486"/>
      <c r="O252" s="1362"/>
      <c r="P252" s="872"/>
      <c r="Q252" s="872"/>
      <c r="R252" s="917"/>
      <c r="S252" s="917"/>
      <c r="T252" s="872"/>
      <c r="U252" s="872"/>
      <c r="V252" s="872"/>
      <c r="W252" s="872"/>
      <c r="X252" s="872"/>
      <c r="Y252" s="872"/>
      <c r="Z252" s="872"/>
    </row>
    <row r="253" spans="1:26" ht="15.75" customHeight="1">
      <c r="A253" s="36"/>
      <c r="B253" s="36" t="s">
        <v>324</v>
      </c>
      <c r="C253" s="36" t="s">
        <v>326</v>
      </c>
      <c r="D253" s="36"/>
      <c r="E253" s="36"/>
      <c r="F253" s="36"/>
      <c r="G253" s="1527">
        <f>SUM(G230:G252)</f>
        <v>0</v>
      </c>
      <c r="H253" s="1527">
        <f t="shared" ref="H253:N253" si="43">SUM(H230:H252)</f>
        <v>0</v>
      </c>
      <c r="I253" s="1527">
        <f t="shared" si="43"/>
        <v>0</v>
      </c>
      <c r="J253" s="1527">
        <f t="shared" si="43"/>
        <v>0</v>
      </c>
      <c r="K253" s="1527">
        <f t="shared" si="43"/>
        <v>0</v>
      </c>
      <c r="L253" s="1527">
        <f t="shared" si="43"/>
        <v>0</v>
      </c>
      <c r="M253" s="1527">
        <f t="shared" si="43"/>
        <v>0</v>
      </c>
      <c r="N253" s="1527">
        <f t="shared" si="43"/>
        <v>0</v>
      </c>
      <c r="O253" s="1363"/>
      <c r="P253" s="7"/>
      <c r="Q253" s="7"/>
      <c r="R253" s="7"/>
      <c r="S253" s="7"/>
      <c r="T253" s="7"/>
      <c r="U253" s="7"/>
      <c r="V253" s="7"/>
      <c r="W253" s="7"/>
      <c r="X253" s="7"/>
      <c r="Y253" s="7"/>
      <c r="Z253" s="7"/>
    </row>
    <row r="254" spans="1:26" s="920" customFormat="1" ht="15.75" customHeight="1">
      <c r="A254" s="916"/>
      <c r="B254" s="40" t="s">
        <v>324</v>
      </c>
      <c r="C254" s="40" t="s">
        <v>327</v>
      </c>
      <c r="D254" s="40" t="s">
        <v>1865</v>
      </c>
      <c r="E254" s="916"/>
      <c r="F254" s="916"/>
      <c r="G254" s="1490"/>
      <c r="H254" s="1490"/>
      <c r="I254" s="1526">
        <f>SUM(G254:H254)</f>
        <v>0</v>
      </c>
      <c r="J254" s="1490"/>
      <c r="K254" s="1490"/>
      <c r="L254" s="1490"/>
      <c r="M254" s="1526">
        <f>SUM(K254:L254)</f>
        <v>0</v>
      </c>
      <c r="N254" s="1490"/>
      <c r="O254" s="1364"/>
      <c r="P254" s="917"/>
      <c r="Q254" s="917"/>
      <c r="R254" s="917"/>
      <c r="S254" s="917"/>
      <c r="T254" s="917"/>
      <c r="U254" s="917"/>
      <c r="V254" s="917"/>
      <c r="W254" s="917"/>
      <c r="X254" s="917"/>
      <c r="Y254" s="917"/>
      <c r="Z254" s="917"/>
    </row>
    <row r="255" spans="1:26" s="920" customFormat="1" ht="15.75" customHeight="1">
      <c r="A255" s="916"/>
      <c r="B255" s="40" t="s">
        <v>324</v>
      </c>
      <c r="C255" s="40" t="s">
        <v>327</v>
      </c>
      <c r="D255" s="40" t="s">
        <v>1866</v>
      </c>
      <c r="E255" s="916"/>
      <c r="F255" s="916"/>
      <c r="G255" s="1490"/>
      <c r="H255" s="1490"/>
      <c r="I255" s="1526">
        <f t="shared" ref="I255:I258" si="44">SUM(G255:H255)</f>
        <v>0</v>
      </c>
      <c r="J255" s="1490"/>
      <c r="K255" s="1490"/>
      <c r="L255" s="1490"/>
      <c r="M255" s="1526">
        <f t="shared" ref="M255:M258" si="45">SUM(K255:L255)</f>
        <v>0</v>
      </c>
      <c r="N255" s="1490"/>
      <c r="O255" s="1364"/>
      <c r="P255" s="917"/>
      <c r="Q255" s="917"/>
      <c r="R255" s="917"/>
      <c r="S255" s="917"/>
      <c r="T255" s="917"/>
      <c r="U255" s="917"/>
      <c r="V255" s="917"/>
      <c r="W255" s="917"/>
      <c r="X255" s="917"/>
      <c r="Y255" s="917"/>
      <c r="Z255" s="917"/>
    </row>
    <row r="256" spans="1:26" s="920" customFormat="1" ht="15.75" customHeight="1">
      <c r="A256" s="916"/>
      <c r="B256" s="40" t="s">
        <v>324</v>
      </c>
      <c r="C256" s="40" t="s">
        <v>327</v>
      </c>
      <c r="D256" s="40" t="s">
        <v>1867</v>
      </c>
      <c r="E256" s="916"/>
      <c r="F256" s="916"/>
      <c r="G256" s="1490"/>
      <c r="H256" s="1490"/>
      <c r="I256" s="1526">
        <f t="shared" si="44"/>
        <v>0</v>
      </c>
      <c r="J256" s="1490"/>
      <c r="K256" s="1490"/>
      <c r="L256" s="1490"/>
      <c r="M256" s="1526">
        <f t="shared" si="45"/>
        <v>0</v>
      </c>
      <c r="N256" s="1490"/>
      <c r="O256" s="1364"/>
      <c r="P256" s="917"/>
      <c r="Q256" s="917"/>
      <c r="R256" s="917"/>
      <c r="S256" s="917"/>
      <c r="T256" s="917"/>
      <c r="U256" s="917"/>
      <c r="V256" s="917"/>
      <c r="W256" s="917"/>
      <c r="X256" s="917"/>
      <c r="Y256" s="917"/>
      <c r="Z256" s="917"/>
    </row>
    <row r="257" spans="1:26" s="920" customFormat="1" ht="15.75" customHeight="1">
      <c r="A257" s="916"/>
      <c r="B257" s="40" t="s">
        <v>324</v>
      </c>
      <c r="C257" s="40" t="s">
        <v>327</v>
      </c>
      <c r="D257" s="40" t="s">
        <v>1868</v>
      </c>
      <c r="E257" s="916"/>
      <c r="F257" s="916"/>
      <c r="G257" s="1490"/>
      <c r="H257" s="1490"/>
      <c r="I257" s="1526">
        <f t="shared" si="44"/>
        <v>0</v>
      </c>
      <c r="J257" s="1490"/>
      <c r="K257" s="1490"/>
      <c r="L257" s="1490"/>
      <c r="M257" s="1526">
        <f t="shared" si="45"/>
        <v>0</v>
      </c>
      <c r="N257" s="1490"/>
      <c r="O257" s="1364"/>
      <c r="P257" s="917"/>
      <c r="Q257" s="917"/>
      <c r="R257" s="917"/>
      <c r="S257" s="917"/>
      <c r="T257" s="917"/>
      <c r="U257" s="917"/>
      <c r="V257" s="917"/>
      <c r="W257" s="917"/>
      <c r="X257" s="917"/>
      <c r="Y257" s="917"/>
      <c r="Z257" s="917"/>
    </row>
    <row r="258" spans="1:26" s="920" customFormat="1" ht="15.75" customHeight="1">
      <c r="A258" s="916"/>
      <c r="B258" s="40" t="s">
        <v>324</v>
      </c>
      <c r="C258" s="40" t="s">
        <v>327</v>
      </c>
      <c r="D258" s="976" t="s">
        <v>2708</v>
      </c>
      <c r="E258" s="916"/>
      <c r="F258" s="916"/>
      <c r="G258" s="1490"/>
      <c r="H258" s="1490"/>
      <c r="I258" s="1526">
        <f t="shared" si="44"/>
        <v>0</v>
      </c>
      <c r="J258" s="1490"/>
      <c r="K258" s="1490"/>
      <c r="L258" s="1490"/>
      <c r="M258" s="1526">
        <f t="shared" si="45"/>
        <v>0</v>
      </c>
      <c r="N258" s="1490"/>
      <c r="O258" s="1364"/>
      <c r="P258" s="917"/>
      <c r="Q258" s="917"/>
      <c r="R258" s="917"/>
      <c r="S258" s="917"/>
      <c r="T258" s="917"/>
      <c r="U258" s="917"/>
      <c r="V258" s="917"/>
      <c r="W258" s="917"/>
      <c r="X258" s="917"/>
      <c r="Y258" s="917"/>
      <c r="Z258" s="917"/>
    </row>
    <row r="259" spans="1:26" ht="15.75" customHeight="1">
      <c r="A259" s="40"/>
      <c r="B259" s="40" t="s">
        <v>324</v>
      </c>
      <c r="C259" s="40" t="s">
        <v>327</v>
      </c>
      <c r="D259" s="976" t="s">
        <v>2708</v>
      </c>
      <c r="E259" s="36"/>
      <c r="F259" s="40"/>
      <c r="G259" s="1427"/>
      <c r="H259" s="1427"/>
      <c r="I259" s="1526">
        <f>SUM(G259:H259)</f>
        <v>0</v>
      </c>
      <c r="J259" s="1427"/>
      <c r="K259" s="1427"/>
      <c r="L259" s="1427"/>
      <c r="M259" s="1526">
        <f t="shared" ref="M259:M262" si="46">SUM(K259:L259)</f>
        <v>0</v>
      </c>
      <c r="N259" s="1427"/>
      <c r="O259" s="1081"/>
      <c r="P259" s="152"/>
      <c r="Q259" s="152"/>
      <c r="R259" s="7"/>
      <c r="S259" s="7"/>
      <c r="T259" s="152"/>
      <c r="U259" s="152"/>
      <c r="V259" s="152"/>
      <c r="W259" s="152"/>
      <c r="X259" s="152"/>
      <c r="Y259" s="152"/>
      <c r="Z259" s="152"/>
    </row>
    <row r="260" spans="1:26" ht="15.75" customHeight="1">
      <c r="A260" s="40"/>
      <c r="B260" s="40" t="s">
        <v>324</v>
      </c>
      <c r="C260" s="40" t="s">
        <v>327</v>
      </c>
      <c r="D260" s="976" t="s">
        <v>2708</v>
      </c>
      <c r="E260" s="36"/>
      <c r="F260" s="40"/>
      <c r="G260" s="1427"/>
      <c r="H260" s="1427"/>
      <c r="I260" s="1526">
        <f t="shared" ref="I260:I262" si="47">SUM(G260:H260)</f>
        <v>0</v>
      </c>
      <c r="J260" s="1427"/>
      <c r="K260" s="1427"/>
      <c r="L260" s="1427"/>
      <c r="M260" s="1526">
        <f t="shared" si="46"/>
        <v>0</v>
      </c>
      <c r="N260" s="1427"/>
      <c r="O260" s="1081"/>
      <c r="P260" s="152"/>
      <c r="Q260" s="152"/>
      <c r="R260" s="7"/>
      <c r="S260" s="7"/>
      <c r="T260" s="152"/>
      <c r="U260" s="152"/>
      <c r="V260" s="152"/>
      <c r="W260" s="152"/>
      <c r="X260" s="152"/>
      <c r="Y260" s="152"/>
      <c r="Z260" s="152"/>
    </row>
    <row r="261" spans="1:26" ht="15.75" customHeight="1">
      <c r="A261" s="40"/>
      <c r="B261" s="40" t="s">
        <v>324</v>
      </c>
      <c r="C261" s="40" t="s">
        <v>327</v>
      </c>
      <c r="D261" s="976" t="s">
        <v>2708</v>
      </c>
      <c r="E261" s="36"/>
      <c r="F261" s="40"/>
      <c r="G261" s="1427"/>
      <c r="H261" s="1427"/>
      <c r="I261" s="1526">
        <f t="shared" si="47"/>
        <v>0</v>
      </c>
      <c r="J261" s="1427"/>
      <c r="K261" s="1427"/>
      <c r="L261" s="1427"/>
      <c r="M261" s="1526">
        <f t="shared" si="46"/>
        <v>0</v>
      </c>
      <c r="N261" s="1427"/>
      <c r="O261" s="1081"/>
      <c r="P261" s="152"/>
      <c r="Q261" s="152"/>
      <c r="R261" s="7"/>
      <c r="S261" s="7"/>
      <c r="T261" s="152"/>
      <c r="U261" s="152"/>
      <c r="V261" s="152"/>
      <c r="W261" s="152"/>
      <c r="X261" s="152"/>
      <c r="Y261" s="152"/>
      <c r="Z261" s="152"/>
    </row>
    <row r="262" spans="1:26" ht="15.75" customHeight="1">
      <c r="A262" s="40"/>
      <c r="B262" s="40" t="s">
        <v>324</v>
      </c>
      <c r="C262" s="40" t="s">
        <v>327</v>
      </c>
      <c r="D262" s="976" t="s">
        <v>2708</v>
      </c>
      <c r="E262" s="36"/>
      <c r="F262" s="40"/>
      <c r="G262" s="1427"/>
      <c r="H262" s="1427"/>
      <c r="I262" s="1526">
        <f t="shared" si="47"/>
        <v>0</v>
      </c>
      <c r="J262" s="1427"/>
      <c r="K262" s="1427"/>
      <c r="L262" s="1427"/>
      <c r="M262" s="1526">
        <f t="shared" si="46"/>
        <v>0</v>
      </c>
      <c r="N262" s="1488"/>
      <c r="O262" s="1081"/>
      <c r="P262" s="152"/>
      <c r="Q262" s="152"/>
      <c r="R262" s="7"/>
      <c r="S262" s="7"/>
      <c r="T262" s="152"/>
      <c r="U262" s="152"/>
      <c r="V262" s="152"/>
      <c r="W262" s="152"/>
      <c r="X262" s="152"/>
      <c r="Y262" s="152"/>
      <c r="Z262" s="152"/>
    </row>
    <row r="263" spans="1:26" ht="15.75" customHeight="1">
      <c r="A263" s="36"/>
      <c r="B263" s="36" t="s">
        <v>324</v>
      </c>
      <c r="C263" s="36" t="s">
        <v>327</v>
      </c>
      <c r="D263" s="36"/>
      <c r="E263" s="36"/>
      <c r="F263" s="36"/>
      <c r="G263" s="1529">
        <f t="shared" ref="G263:N263" si="48">SUM(G254:G262)</f>
        <v>0</v>
      </c>
      <c r="H263" s="1529">
        <f t="shared" si="48"/>
        <v>0</v>
      </c>
      <c r="I263" s="1529">
        <f t="shared" si="48"/>
        <v>0</v>
      </c>
      <c r="J263" s="1529">
        <f t="shared" si="48"/>
        <v>0</v>
      </c>
      <c r="K263" s="1529">
        <f t="shared" si="48"/>
        <v>0</v>
      </c>
      <c r="L263" s="1529">
        <f t="shared" si="48"/>
        <v>0</v>
      </c>
      <c r="M263" s="1529">
        <f t="shared" si="48"/>
        <v>0</v>
      </c>
      <c r="N263" s="1529">
        <f t="shared" si="48"/>
        <v>0</v>
      </c>
      <c r="O263" s="1363"/>
      <c r="P263" s="7"/>
      <c r="Q263" s="7"/>
      <c r="R263" s="7"/>
      <c r="S263" s="7"/>
      <c r="T263" s="7"/>
      <c r="U263" s="7"/>
      <c r="V263" s="7"/>
      <c r="W263" s="7"/>
      <c r="X263" s="7"/>
      <c r="Y263" s="7"/>
      <c r="Z263" s="7"/>
    </row>
    <row r="264" spans="1:26" ht="15.75" customHeight="1">
      <c r="A264" s="42"/>
      <c r="B264" s="43" t="s">
        <v>1869</v>
      </c>
      <c r="C264" s="42"/>
      <c r="D264" s="42"/>
      <c r="E264" s="42"/>
      <c r="F264" s="42"/>
      <c r="G264" s="1535">
        <f>G263+G253+G229</f>
        <v>0</v>
      </c>
      <c r="H264" s="1535">
        <f>H263+H253+H229</f>
        <v>0</v>
      </c>
      <c r="I264" s="1535">
        <f>G264+H264</f>
        <v>0</v>
      </c>
      <c r="J264" s="1535">
        <f>J263+J253+J229</f>
        <v>0</v>
      </c>
      <c r="K264" s="1535">
        <f>K263+K253+K229</f>
        <v>0</v>
      </c>
      <c r="L264" s="1535">
        <f>L263+L253+L229</f>
        <v>0</v>
      </c>
      <c r="M264" s="1535">
        <f>K264+L264</f>
        <v>0</v>
      </c>
      <c r="N264" s="1535">
        <f>N263+N253+N229</f>
        <v>0</v>
      </c>
      <c r="O264" s="1081"/>
      <c r="P264" s="152"/>
      <c r="Q264" s="152"/>
      <c r="R264" s="152"/>
      <c r="S264" s="152"/>
      <c r="T264" s="152"/>
      <c r="U264" s="152"/>
      <c r="V264" s="152"/>
      <c r="W264" s="152"/>
      <c r="X264" s="152"/>
      <c r="Y264" s="152"/>
      <c r="Z264" s="152"/>
    </row>
    <row r="265" spans="1:26" ht="15.75" customHeight="1">
      <c r="A265" s="152"/>
      <c r="B265" s="152"/>
      <c r="C265" s="152"/>
      <c r="D265" s="152"/>
      <c r="E265" s="152"/>
      <c r="F265" s="152"/>
      <c r="G265" s="1531"/>
      <c r="H265" s="1531"/>
      <c r="I265" s="1531"/>
      <c r="J265" s="1531"/>
      <c r="K265" s="1531"/>
      <c r="L265" s="1531"/>
      <c r="M265" s="1531"/>
      <c r="N265" s="1531"/>
      <c r="O265" s="1081"/>
      <c r="P265" s="152"/>
      <c r="Q265" s="152"/>
      <c r="R265" s="152"/>
      <c r="S265" s="152"/>
      <c r="T265" s="152"/>
      <c r="U265" s="152"/>
      <c r="V265" s="152"/>
      <c r="W265" s="152"/>
      <c r="X265" s="152"/>
      <c r="Y265" s="152"/>
      <c r="Z265" s="152"/>
    </row>
    <row r="266" spans="1:26" ht="15.75" customHeight="1">
      <c r="A266" s="36"/>
      <c r="B266" s="36" t="s">
        <v>312</v>
      </c>
      <c r="C266" s="36" t="s">
        <v>313</v>
      </c>
      <c r="D266" s="36"/>
      <c r="E266" s="36"/>
      <c r="F266" s="36"/>
      <c r="G266" s="1491"/>
      <c r="H266" s="1491"/>
      <c r="I266" s="1528">
        <f>SUM(G266:H266)</f>
        <v>0</v>
      </c>
      <c r="J266" s="1429"/>
      <c r="K266" s="1429"/>
      <c r="L266" s="1429"/>
      <c r="M266" s="1528">
        <f t="shared" ref="M266:M285" si="49">SUM(K266:L266)</f>
        <v>0</v>
      </c>
      <c r="N266" s="1429"/>
      <c r="O266" s="1363"/>
      <c r="P266" s="7"/>
      <c r="Q266" s="7"/>
      <c r="R266" s="7"/>
      <c r="S266" s="7"/>
      <c r="T266" s="7"/>
      <c r="U266" s="7"/>
      <c r="V266" s="7"/>
      <c r="W266" s="7"/>
      <c r="X266" s="7"/>
      <c r="Y266" s="7"/>
      <c r="Z266" s="7"/>
    </row>
    <row r="267" spans="1:26" ht="15.75" customHeight="1">
      <c r="A267" s="40"/>
      <c r="B267" s="40" t="s">
        <v>312</v>
      </c>
      <c r="C267" s="40" t="s">
        <v>314</v>
      </c>
      <c r="D267" s="40" t="s">
        <v>1870</v>
      </c>
      <c r="E267" s="40"/>
      <c r="F267" s="40"/>
      <c r="G267" s="1427"/>
      <c r="H267" s="1427"/>
      <c r="I267" s="1526">
        <f t="shared" ref="I267:I285" si="50">SUM(G267:H267)</f>
        <v>0</v>
      </c>
      <c r="J267" s="1427"/>
      <c r="K267" s="1427"/>
      <c r="L267" s="1427"/>
      <c r="M267" s="1526">
        <f t="shared" si="49"/>
        <v>0</v>
      </c>
      <c r="N267" s="1427"/>
      <c r="O267" s="1081"/>
      <c r="P267" s="152"/>
      <c r="Q267" s="152"/>
      <c r="R267" s="152"/>
      <c r="S267" s="152"/>
      <c r="T267" s="152"/>
      <c r="U267" s="152"/>
      <c r="V267" s="152"/>
      <c r="W267" s="152"/>
      <c r="X267" s="152"/>
      <c r="Y267" s="152"/>
      <c r="Z267" s="152"/>
    </row>
    <row r="268" spans="1:26" ht="15.75" customHeight="1">
      <c r="A268" s="40"/>
      <c r="B268" s="40" t="s">
        <v>312</v>
      </c>
      <c r="C268" s="40" t="s">
        <v>314</v>
      </c>
      <c r="D268" s="40" t="s">
        <v>1871</v>
      </c>
      <c r="E268" s="40"/>
      <c r="F268" s="40"/>
      <c r="G268" s="1427"/>
      <c r="H268" s="1427"/>
      <c r="I268" s="1526">
        <f t="shared" si="50"/>
        <v>0</v>
      </c>
      <c r="J268" s="1427"/>
      <c r="K268" s="1427"/>
      <c r="L268" s="1427"/>
      <c r="M268" s="1526">
        <f t="shared" si="49"/>
        <v>0</v>
      </c>
      <c r="N268" s="1427"/>
      <c r="O268" s="1081"/>
      <c r="P268" s="152"/>
      <c r="Q268" s="152"/>
      <c r="R268" s="152"/>
      <c r="S268" s="152"/>
      <c r="T268" s="152"/>
      <c r="U268" s="152"/>
      <c r="V268" s="152"/>
      <c r="W268" s="152"/>
      <c r="X268" s="152"/>
      <c r="Y268" s="152"/>
      <c r="Z268" s="152"/>
    </row>
    <row r="269" spans="1:26" ht="15.75" customHeight="1">
      <c r="A269" s="40"/>
      <c r="B269" s="40" t="s">
        <v>312</v>
      </c>
      <c r="C269" s="40" t="s">
        <v>314</v>
      </c>
      <c r="D269" s="40" t="s">
        <v>1872</v>
      </c>
      <c r="E269" s="40"/>
      <c r="F269" s="40"/>
      <c r="G269" s="1427"/>
      <c r="H269" s="1427"/>
      <c r="I269" s="1526">
        <f t="shared" si="50"/>
        <v>0</v>
      </c>
      <c r="J269" s="1427"/>
      <c r="K269" s="1427"/>
      <c r="L269" s="1427"/>
      <c r="M269" s="1526">
        <f t="shared" si="49"/>
        <v>0</v>
      </c>
      <c r="N269" s="1427"/>
      <c r="O269" s="1081"/>
      <c r="P269" s="152"/>
      <c r="Q269" s="152"/>
      <c r="R269" s="152"/>
      <c r="S269" s="152"/>
      <c r="T269" s="152"/>
      <c r="U269" s="152"/>
      <c r="V269" s="152"/>
      <c r="W269" s="152"/>
      <c r="X269" s="152"/>
      <c r="Y269" s="152"/>
      <c r="Z269" s="152"/>
    </row>
    <row r="270" spans="1:26" ht="15.75" customHeight="1">
      <c r="A270" s="40"/>
      <c r="B270" s="40" t="s">
        <v>312</v>
      </c>
      <c r="C270" s="40" t="s">
        <v>314</v>
      </c>
      <c r="D270" s="40" t="s">
        <v>1873</v>
      </c>
      <c r="E270" s="40"/>
      <c r="F270" s="40"/>
      <c r="G270" s="1427"/>
      <c r="H270" s="1427"/>
      <c r="I270" s="1526">
        <f t="shared" si="50"/>
        <v>0</v>
      </c>
      <c r="J270" s="1427"/>
      <c r="K270" s="1427"/>
      <c r="L270" s="1427"/>
      <c r="M270" s="1526">
        <f t="shared" si="49"/>
        <v>0</v>
      </c>
      <c r="N270" s="1427"/>
      <c r="O270" s="1081"/>
      <c r="P270" s="152"/>
      <c r="Q270" s="152"/>
      <c r="R270" s="152"/>
      <c r="S270" s="152"/>
      <c r="T270" s="152"/>
      <c r="U270" s="152"/>
      <c r="V270" s="152"/>
      <c r="W270" s="152"/>
      <c r="X270" s="152"/>
      <c r="Y270" s="152"/>
      <c r="Z270" s="152"/>
    </row>
    <row r="271" spans="1:26" ht="15.75" customHeight="1">
      <c r="A271" s="40"/>
      <c r="B271" s="40" t="s">
        <v>312</v>
      </c>
      <c r="C271" s="40" t="s">
        <v>314</v>
      </c>
      <c r="D271" s="40" t="s">
        <v>1874</v>
      </c>
      <c r="E271" s="40"/>
      <c r="F271" s="40"/>
      <c r="G271" s="1427"/>
      <c r="H271" s="1427"/>
      <c r="I271" s="1526">
        <f t="shared" si="50"/>
        <v>0</v>
      </c>
      <c r="J271" s="1427"/>
      <c r="K271" s="1427"/>
      <c r="L271" s="1427"/>
      <c r="M271" s="1526">
        <f t="shared" si="49"/>
        <v>0</v>
      </c>
      <c r="N271" s="1427"/>
      <c r="O271" s="1081"/>
      <c r="P271" s="152"/>
      <c r="Q271" s="152"/>
      <c r="R271" s="152"/>
      <c r="S271" s="152"/>
      <c r="T271" s="152"/>
      <c r="U271" s="152"/>
      <c r="V271" s="152"/>
      <c r="W271" s="152"/>
      <c r="X271" s="152"/>
      <c r="Y271" s="152"/>
      <c r="Z271" s="152"/>
    </row>
    <row r="272" spans="1:26" ht="15.75" customHeight="1">
      <c r="A272" s="40"/>
      <c r="B272" s="40" t="s">
        <v>312</v>
      </c>
      <c r="C272" s="40" t="s">
        <v>314</v>
      </c>
      <c r="D272" s="40" t="s">
        <v>1875</v>
      </c>
      <c r="E272" s="40"/>
      <c r="F272" s="40"/>
      <c r="G272" s="1427"/>
      <c r="H272" s="1427"/>
      <c r="I272" s="1526">
        <f t="shared" si="50"/>
        <v>0</v>
      </c>
      <c r="J272" s="1427"/>
      <c r="K272" s="1427"/>
      <c r="L272" s="1427"/>
      <c r="M272" s="1526">
        <f t="shared" si="49"/>
        <v>0</v>
      </c>
      <c r="N272" s="1427"/>
      <c r="O272" s="1081"/>
      <c r="P272" s="152"/>
      <c r="Q272" s="152"/>
      <c r="R272" s="152"/>
      <c r="S272" s="152"/>
      <c r="T272" s="152"/>
      <c r="U272" s="152"/>
      <c r="V272" s="152"/>
      <c r="W272" s="152"/>
      <c r="X272" s="152"/>
      <c r="Y272" s="152"/>
      <c r="Z272" s="152"/>
    </row>
    <row r="273" spans="1:26" ht="15.75" customHeight="1">
      <c r="A273" s="40"/>
      <c r="B273" s="40" t="s">
        <v>312</v>
      </c>
      <c r="C273" s="40" t="s">
        <v>314</v>
      </c>
      <c r="D273" s="40" t="s">
        <v>1876</v>
      </c>
      <c r="E273" s="40"/>
      <c r="F273" s="40"/>
      <c r="G273" s="1427"/>
      <c r="H273" s="1427"/>
      <c r="I273" s="1526">
        <f t="shared" si="50"/>
        <v>0</v>
      </c>
      <c r="J273" s="1427"/>
      <c r="K273" s="1427"/>
      <c r="L273" s="1427"/>
      <c r="M273" s="1526">
        <f t="shared" si="49"/>
        <v>0</v>
      </c>
      <c r="N273" s="1427"/>
      <c r="O273" s="1081"/>
      <c r="P273" s="152"/>
      <c r="Q273" s="152"/>
      <c r="R273" s="152"/>
      <c r="S273" s="152"/>
      <c r="T273" s="152"/>
      <c r="U273" s="152"/>
      <c r="V273" s="152"/>
      <c r="W273" s="152"/>
      <c r="X273" s="152"/>
      <c r="Y273" s="152"/>
      <c r="Z273" s="152"/>
    </row>
    <row r="274" spans="1:26" ht="15.75" customHeight="1">
      <c r="A274" s="40"/>
      <c r="B274" s="40" t="s">
        <v>312</v>
      </c>
      <c r="C274" s="40" t="s">
        <v>314</v>
      </c>
      <c r="D274" s="40" t="s">
        <v>1877</v>
      </c>
      <c r="E274" s="40"/>
      <c r="F274" s="40"/>
      <c r="G274" s="1427"/>
      <c r="H274" s="1427"/>
      <c r="I274" s="1526">
        <f t="shared" si="50"/>
        <v>0</v>
      </c>
      <c r="J274" s="1427"/>
      <c r="K274" s="1427"/>
      <c r="L274" s="1427"/>
      <c r="M274" s="1526">
        <f t="shared" si="49"/>
        <v>0</v>
      </c>
      <c r="N274" s="1427"/>
      <c r="O274" s="1081"/>
      <c r="P274" s="152"/>
      <c r="Q274" s="152"/>
      <c r="R274" s="152"/>
      <c r="S274" s="152"/>
      <c r="T274" s="152"/>
      <c r="U274" s="152"/>
      <c r="V274" s="152"/>
      <c r="W274" s="152"/>
      <c r="X274" s="152"/>
      <c r="Y274" s="152"/>
      <c r="Z274" s="152"/>
    </row>
    <row r="275" spans="1:26" ht="15.75" customHeight="1">
      <c r="A275" s="40"/>
      <c r="B275" s="40" t="s">
        <v>312</v>
      </c>
      <c r="C275" s="40" t="s">
        <v>314</v>
      </c>
      <c r="D275" s="40" t="s">
        <v>1878</v>
      </c>
      <c r="E275" s="40"/>
      <c r="F275" s="40"/>
      <c r="G275" s="1427"/>
      <c r="H275" s="1427"/>
      <c r="I275" s="1526">
        <f t="shared" si="50"/>
        <v>0</v>
      </c>
      <c r="J275" s="1427"/>
      <c r="K275" s="1427"/>
      <c r="L275" s="1427"/>
      <c r="M275" s="1526">
        <f t="shared" si="49"/>
        <v>0</v>
      </c>
      <c r="N275" s="1427"/>
      <c r="O275" s="1081"/>
      <c r="P275" s="152"/>
      <c r="Q275" s="152"/>
      <c r="R275" s="152"/>
      <c r="S275" s="152"/>
      <c r="T275" s="152"/>
      <c r="U275" s="152"/>
      <c r="V275" s="152"/>
      <c r="W275" s="152"/>
      <c r="X275" s="152"/>
      <c r="Y275" s="152"/>
      <c r="Z275" s="152"/>
    </row>
    <row r="276" spans="1:26" ht="15.75" customHeight="1">
      <c r="A276" s="40"/>
      <c r="B276" s="40" t="s">
        <v>312</v>
      </c>
      <c r="C276" s="40" t="s">
        <v>314</v>
      </c>
      <c r="D276" s="40" t="s">
        <v>1879</v>
      </c>
      <c r="E276" s="40"/>
      <c r="F276" s="40"/>
      <c r="G276" s="1427"/>
      <c r="H276" s="1427"/>
      <c r="I276" s="1526">
        <f t="shared" si="50"/>
        <v>0</v>
      </c>
      <c r="J276" s="1427"/>
      <c r="K276" s="1427"/>
      <c r="L276" s="1427"/>
      <c r="M276" s="1526">
        <f t="shared" si="49"/>
        <v>0</v>
      </c>
      <c r="N276" s="1427"/>
      <c r="O276" s="1081"/>
      <c r="P276" s="152"/>
      <c r="Q276" s="152"/>
      <c r="R276" s="152"/>
      <c r="S276" s="152"/>
      <c r="T276" s="152"/>
      <c r="U276" s="152"/>
      <c r="V276" s="152"/>
      <c r="W276" s="152"/>
      <c r="X276" s="152"/>
      <c r="Y276" s="152"/>
      <c r="Z276" s="152"/>
    </row>
    <row r="277" spans="1:26" s="920" customFormat="1" ht="15.75" customHeight="1">
      <c r="A277" s="871"/>
      <c r="B277" s="40" t="s">
        <v>312</v>
      </c>
      <c r="C277" s="40" t="s">
        <v>314</v>
      </c>
      <c r="D277" s="40" t="s">
        <v>1880</v>
      </c>
      <c r="E277" s="871"/>
      <c r="F277" s="871"/>
      <c r="G277" s="1486"/>
      <c r="H277" s="1486"/>
      <c r="I277" s="1526">
        <f t="shared" si="50"/>
        <v>0</v>
      </c>
      <c r="J277" s="1486"/>
      <c r="K277" s="1486"/>
      <c r="L277" s="1486"/>
      <c r="M277" s="1526">
        <f t="shared" si="49"/>
        <v>0</v>
      </c>
      <c r="N277" s="1486"/>
      <c r="O277" s="1362"/>
      <c r="P277" s="872"/>
      <c r="Q277" s="872"/>
      <c r="R277" s="872"/>
      <c r="S277" s="872"/>
      <c r="T277" s="872"/>
      <c r="U277" s="872"/>
      <c r="V277" s="872"/>
      <c r="W277" s="872"/>
      <c r="X277" s="872"/>
      <c r="Y277" s="872"/>
      <c r="Z277" s="872"/>
    </row>
    <row r="278" spans="1:26" s="920" customFormat="1" ht="15.75" customHeight="1">
      <c r="A278" s="871"/>
      <c r="B278" s="40" t="s">
        <v>312</v>
      </c>
      <c r="C278" s="40" t="s">
        <v>314</v>
      </c>
      <c r="D278" s="40" t="s">
        <v>1881</v>
      </c>
      <c r="E278" s="871"/>
      <c r="F278" s="871"/>
      <c r="G278" s="1486"/>
      <c r="H278" s="1486"/>
      <c r="I278" s="1526">
        <f t="shared" si="50"/>
        <v>0</v>
      </c>
      <c r="J278" s="1486"/>
      <c r="K278" s="1486"/>
      <c r="L278" s="1486"/>
      <c r="M278" s="1526">
        <f t="shared" si="49"/>
        <v>0</v>
      </c>
      <c r="N278" s="1486"/>
      <c r="O278" s="1362"/>
      <c r="P278" s="872"/>
      <c r="Q278" s="872"/>
      <c r="R278" s="872"/>
      <c r="S278" s="872"/>
      <c r="T278" s="872"/>
      <c r="U278" s="872"/>
      <c r="V278" s="872"/>
      <c r="W278" s="872"/>
      <c r="X278" s="872"/>
      <c r="Y278" s="872"/>
      <c r="Z278" s="872"/>
    </row>
    <row r="279" spans="1:26" s="920" customFormat="1" ht="15.75" customHeight="1">
      <c r="A279" s="871"/>
      <c r="B279" s="40" t="s">
        <v>312</v>
      </c>
      <c r="C279" s="40" t="s">
        <v>314</v>
      </c>
      <c r="D279" s="40" t="s">
        <v>1882</v>
      </c>
      <c r="E279" s="871"/>
      <c r="F279" s="871"/>
      <c r="G279" s="1486"/>
      <c r="H279" s="1486"/>
      <c r="I279" s="1526">
        <f t="shared" si="50"/>
        <v>0</v>
      </c>
      <c r="J279" s="1486"/>
      <c r="K279" s="1486"/>
      <c r="L279" s="1486"/>
      <c r="M279" s="1526">
        <f t="shared" si="49"/>
        <v>0</v>
      </c>
      <c r="N279" s="1486"/>
      <c r="O279" s="1362"/>
      <c r="P279" s="872"/>
      <c r="Q279" s="872"/>
      <c r="R279" s="872"/>
      <c r="S279" s="872"/>
      <c r="T279" s="872"/>
      <c r="U279" s="872"/>
      <c r="V279" s="872"/>
      <c r="W279" s="872"/>
      <c r="X279" s="872"/>
      <c r="Y279" s="872"/>
      <c r="Z279" s="872"/>
    </row>
    <row r="280" spans="1:26" s="920" customFormat="1" ht="15.75" customHeight="1">
      <c r="A280" s="871"/>
      <c r="B280" s="40" t="s">
        <v>312</v>
      </c>
      <c r="C280" s="40" t="s">
        <v>314</v>
      </c>
      <c r="D280" s="40" t="s">
        <v>1883</v>
      </c>
      <c r="E280" s="871"/>
      <c r="F280" s="871"/>
      <c r="G280" s="1486"/>
      <c r="H280" s="1486"/>
      <c r="I280" s="1526">
        <f t="shared" si="50"/>
        <v>0</v>
      </c>
      <c r="J280" s="1486"/>
      <c r="K280" s="1486"/>
      <c r="L280" s="1486"/>
      <c r="M280" s="1526">
        <f t="shared" si="49"/>
        <v>0</v>
      </c>
      <c r="N280" s="1486"/>
      <c r="O280" s="1362"/>
      <c r="P280" s="872"/>
      <c r="Q280" s="872"/>
      <c r="R280" s="872"/>
      <c r="S280" s="872"/>
      <c r="T280" s="872"/>
      <c r="U280" s="872"/>
      <c r="V280" s="872"/>
      <c r="W280" s="872"/>
      <c r="X280" s="872"/>
      <c r="Y280" s="872"/>
      <c r="Z280" s="872"/>
    </row>
    <row r="281" spans="1:26" s="920" customFormat="1" ht="15.75" customHeight="1">
      <c r="A281" s="871"/>
      <c r="B281" s="40" t="s">
        <v>312</v>
      </c>
      <c r="C281" s="40" t="s">
        <v>314</v>
      </c>
      <c r="D281" s="976" t="s">
        <v>2708</v>
      </c>
      <c r="E281" s="871"/>
      <c r="F281" s="871"/>
      <c r="G281" s="1486"/>
      <c r="H281" s="1486"/>
      <c r="I281" s="1526">
        <f t="shared" si="50"/>
        <v>0</v>
      </c>
      <c r="J281" s="1486"/>
      <c r="K281" s="1486"/>
      <c r="L281" s="1486"/>
      <c r="M281" s="1526">
        <f t="shared" si="49"/>
        <v>0</v>
      </c>
      <c r="N281" s="1486"/>
      <c r="O281" s="1362"/>
      <c r="P281" s="872"/>
      <c r="Q281" s="872"/>
      <c r="R281" s="872"/>
      <c r="S281" s="872"/>
      <c r="T281" s="872"/>
      <c r="U281" s="872"/>
      <c r="V281" s="872"/>
      <c r="W281" s="872"/>
      <c r="X281" s="872"/>
      <c r="Y281" s="872"/>
      <c r="Z281" s="872"/>
    </row>
    <row r="282" spans="1:26" ht="15.75" customHeight="1">
      <c r="A282" s="40"/>
      <c r="B282" s="40" t="s">
        <v>312</v>
      </c>
      <c r="C282" s="40" t="s">
        <v>314</v>
      </c>
      <c r="D282" s="976" t="s">
        <v>2708</v>
      </c>
      <c r="E282" s="40"/>
      <c r="F282" s="40"/>
      <c r="G282" s="1427"/>
      <c r="H282" s="1427"/>
      <c r="I282" s="1526">
        <f t="shared" si="50"/>
        <v>0</v>
      </c>
      <c r="J282" s="1427"/>
      <c r="K282" s="1427"/>
      <c r="L282" s="1427"/>
      <c r="M282" s="1526">
        <f t="shared" si="49"/>
        <v>0</v>
      </c>
      <c r="N282" s="1427"/>
      <c r="O282" s="1081"/>
      <c r="P282" s="152"/>
      <c r="Q282" s="152"/>
      <c r="R282" s="152"/>
      <c r="S282" s="152"/>
      <c r="T282" s="152"/>
      <c r="U282" s="152"/>
      <c r="V282" s="152"/>
      <c r="W282" s="152"/>
      <c r="X282" s="152"/>
      <c r="Y282" s="152"/>
      <c r="Z282" s="152"/>
    </row>
    <row r="283" spans="1:26" ht="15.75" customHeight="1">
      <c r="A283" s="40"/>
      <c r="B283" s="40" t="s">
        <v>312</v>
      </c>
      <c r="C283" s="40" t="s">
        <v>314</v>
      </c>
      <c r="D283" s="976" t="s">
        <v>2708</v>
      </c>
      <c r="E283" s="40"/>
      <c r="F283" s="40"/>
      <c r="G283" s="1427"/>
      <c r="H283" s="1427"/>
      <c r="I283" s="1526">
        <f t="shared" si="50"/>
        <v>0</v>
      </c>
      <c r="J283" s="1427"/>
      <c r="K283" s="1427"/>
      <c r="L283" s="1427"/>
      <c r="M283" s="1526">
        <f t="shared" si="49"/>
        <v>0</v>
      </c>
      <c r="N283" s="1427"/>
      <c r="O283" s="1081"/>
      <c r="P283" s="152"/>
      <c r="Q283" s="152"/>
      <c r="R283" s="152"/>
      <c r="S283" s="152"/>
      <c r="T283" s="152"/>
      <c r="U283" s="152"/>
      <c r="V283" s="152"/>
      <c r="W283" s="152"/>
      <c r="X283" s="152"/>
      <c r="Y283" s="152"/>
      <c r="Z283" s="152"/>
    </row>
    <row r="284" spans="1:26" ht="15.75" customHeight="1">
      <c r="A284" s="40"/>
      <c r="B284" s="40" t="s">
        <v>312</v>
      </c>
      <c r="C284" s="40" t="s">
        <v>314</v>
      </c>
      <c r="D284" s="976" t="s">
        <v>2708</v>
      </c>
      <c r="E284" s="40"/>
      <c r="F284" s="40"/>
      <c r="G284" s="1427"/>
      <c r="H284" s="1427"/>
      <c r="I284" s="1526">
        <f t="shared" si="50"/>
        <v>0</v>
      </c>
      <c r="J284" s="1427"/>
      <c r="K284" s="1427"/>
      <c r="L284" s="1427"/>
      <c r="M284" s="1526">
        <f t="shared" si="49"/>
        <v>0</v>
      </c>
      <c r="N284" s="1427"/>
      <c r="O284" s="1081"/>
      <c r="P284" s="152"/>
      <c r="Q284" s="152"/>
      <c r="R284" s="152"/>
      <c r="S284" s="152"/>
      <c r="T284" s="152"/>
      <c r="U284" s="152"/>
      <c r="V284" s="152"/>
      <c r="W284" s="152"/>
      <c r="X284" s="152"/>
      <c r="Y284" s="152"/>
      <c r="Z284" s="152"/>
    </row>
    <row r="285" spans="1:26" ht="15.75" customHeight="1">
      <c r="A285" s="40"/>
      <c r="B285" s="40" t="s">
        <v>312</v>
      </c>
      <c r="C285" s="40" t="s">
        <v>314</v>
      </c>
      <c r="D285" s="976" t="s">
        <v>2708</v>
      </c>
      <c r="E285" s="40"/>
      <c r="F285" s="40"/>
      <c r="G285" s="1427"/>
      <c r="H285" s="1427"/>
      <c r="I285" s="1526">
        <f t="shared" si="50"/>
        <v>0</v>
      </c>
      <c r="J285" s="1427"/>
      <c r="K285" s="1427"/>
      <c r="L285" s="1427"/>
      <c r="M285" s="1526">
        <f t="shared" si="49"/>
        <v>0</v>
      </c>
      <c r="N285" s="1427"/>
      <c r="O285" s="1081"/>
      <c r="P285" s="152"/>
      <c r="Q285" s="152"/>
      <c r="R285" s="152"/>
      <c r="S285" s="152"/>
      <c r="T285" s="152"/>
      <c r="U285" s="152"/>
      <c r="V285" s="152"/>
      <c r="W285" s="152"/>
      <c r="X285" s="152"/>
      <c r="Y285" s="152"/>
      <c r="Z285" s="152"/>
    </row>
    <row r="286" spans="1:26" ht="15.75" customHeight="1">
      <c r="A286" s="36"/>
      <c r="B286" s="36" t="s">
        <v>312</v>
      </c>
      <c r="C286" s="36" t="s">
        <v>314</v>
      </c>
      <c r="D286" s="36"/>
      <c r="E286" s="36"/>
      <c r="F286" s="36"/>
      <c r="G286" s="1529">
        <f>SUM(G267:G285)</f>
        <v>0</v>
      </c>
      <c r="H286" s="1529">
        <f t="shared" ref="H286:N286" si="51">SUM(H267:H285)</f>
        <v>0</v>
      </c>
      <c r="I286" s="1529">
        <f t="shared" si="51"/>
        <v>0</v>
      </c>
      <c r="J286" s="1529">
        <f t="shared" si="51"/>
        <v>0</v>
      </c>
      <c r="K286" s="1529">
        <f t="shared" si="51"/>
        <v>0</v>
      </c>
      <c r="L286" s="1529">
        <f t="shared" si="51"/>
        <v>0</v>
      </c>
      <c r="M286" s="1529">
        <f t="shared" si="51"/>
        <v>0</v>
      </c>
      <c r="N286" s="1529">
        <f t="shared" si="51"/>
        <v>0</v>
      </c>
      <c r="O286" s="1363"/>
      <c r="P286" s="7"/>
      <c r="Q286" s="7"/>
      <c r="R286" s="7"/>
      <c r="S286" s="7"/>
      <c r="T286" s="7"/>
      <c r="U286" s="7"/>
      <c r="V286" s="7"/>
      <c r="W286" s="7"/>
      <c r="X286" s="7"/>
      <c r="Y286" s="7"/>
      <c r="Z286" s="7"/>
    </row>
    <row r="287" spans="1:26" ht="15.75" customHeight="1">
      <c r="A287" s="43"/>
      <c r="B287" s="43" t="s">
        <v>1884</v>
      </c>
      <c r="C287" s="43"/>
      <c r="D287" s="43"/>
      <c r="E287" s="43"/>
      <c r="F287" s="43"/>
      <c r="G287" s="1530">
        <f>G266+G286</f>
        <v>0</v>
      </c>
      <c r="H287" s="1530">
        <f>H266+H286</f>
        <v>0</v>
      </c>
      <c r="I287" s="1530">
        <f>H287+G287</f>
        <v>0</v>
      </c>
      <c r="J287" s="1530">
        <f>J266+J286</f>
        <v>0</v>
      </c>
      <c r="K287" s="1530">
        <f>K266+K286</f>
        <v>0</v>
      </c>
      <c r="L287" s="1530">
        <f>L266+L286</f>
        <v>0</v>
      </c>
      <c r="M287" s="1530">
        <f>K287+L287</f>
        <v>0</v>
      </c>
      <c r="N287" s="1530">
        <f>N266+N286</f>
        <v>0</v>
      </c>
      <c r="O287" s="1081"/>
      <c r="P287" s="152"/>
      <c r="Q287" s="152"/>
      <c r="R287" s="152"/>
      <c r="S287" s="152"/>
      <c r="T287" s="152"/>
      <c r="U287" s="152"/>
      <c r="V287" s="152"/>
      <c r="W287" s="152"/>
      <c r="X287" s="152"/>
      <c r="Y287" s="152"/>
      <c r="Z287" s="152"/>
    </row>
    <row r="288" spans="1:26" ht="15.75" customHeight="1">
      <c r="A288" s="152"/>
      <c r="B288" s="152"/>
      <c r="C288" s="152"/>
      <c r="D288" s="152"/>
      <c r="E288" s="152"/>
      <c r="F288" s="152"/>
      <c r="G288" s="1531"/>
      <c r="H288" s="1531"/>
      <c r="I288" s="1531"/>
      <c r="J288" s="1531"/>
      <c r="K288" s="1531"/>
      <c r="L288" s="1531"/>
      <c r="M288" s="1531"/>
      <c r="N288" s="1531"/>
      <c r="O288" s="1081"/>
      <c r="P288" s="152"/>
      <c r="Q288" s="152"/>
      <c r="R288" s="152"/>
      <c r="S288" s="152"/>
      <c r="T288" s="152"/>
      <c r="U288" s="152"/>
      <c r="V288" s="152"/>
      <c r="W288" s="152"/>
      <c r="X288" s="152"/>
      <c r="Y288" s="152"/>
      <c r="Z288" s="152"/>
    </row>
    <row r="289" spans="1:26" ht="15.75" customHeight="1">
      <c r="A289" s="40"/>
      <c r="B289" s="40" t="s">
        <v>315</v>
      </c>
      <c r="C289" s="40" t="s">
        <v>316</v>
      </c>
      <c r="D289" s="40" t="s">
        <v>1885</v>
      </c>
      <c r="E289" s="36"/>
      <c r="F289" s="40"/>
      <c r="G289" s="1427"/>
      <c r="H289" s="1427"/>
      <c r="I289" s="1526">
        <f t="shared" ref="I289:I303" si="52">SUM(G289:H289)</f>
        <v>0</v>
      </c>
      <c r="J289" s="1427"/>
      <c r="K289" s="1427"/>
      <c r="L289" s="1427"/>
      <c r="M289" s="1526">
        <f t="shared" ref="M289:M303" si="53">SUM(K289:L289)</f>
        <v>0</v>
      </c>
      <c r="N289" s="1427"/>
      <c r="O289" s="1081"/>
      <c r="P289" s="152"/>
      <c r="Q289" s="152"/>
      <c r="R289" s="152" t="s">
        <v>1886</v>
      </c>
      <c r="S289" s="152"/>
      <c r="T289" s="152"/>
      <c r="U289" s="152"/>
      <c r="V289" s="152"/>
      <c r="W289" s="152"/>
      <c r="X289" s="152"/>
      <c r="Y289" s="152"/>
      <c r="Z289" s="152"/>
    </row>
    <row r="290" spans="1:26" ht="15.75" customHeight="1">
      <c r="A290" s="40"/>
      <c r="B290" s="40" t="s">
        <v>315</v>
      </c>
      <c r="C290" s="40" t="s">
        <v>316</v>
      </c>
      <c r="D290" s="40" t="s">
        <v>1887</v>
      </c>
      <c r="E290" s="40"/>
      <c r="F290" s="40"/>
      <c r="G290" s="1427"/>
      <c r="H290" s="1427"/>
      <c r="I290" s="1526">
        <f t="shared" si="52"/>
        <v>0</v>
      </c>
      <c r="J290" s="1427"/>
      <c r="K290" s="1427"/>
      <c r="L290" s="1427"/>
      <c r="M290" s="1526">
        <f t="shared" si="53"/>
        <v>0</v>
      </c>
      <c r="N290" s="1427"/>
      <c r="O290" s="1081"/>
      <c r="P290" s="152"/>
      <c r="Q290" s="152"/>
      <c r="R290" s="152" t="s">
        <v>1886</v>
      </c>
      <c r="S290" s="152"/>
      <c r="T290" s="152"/>
      <c r="U290" s="152"/>
      <c r="V290" s="152"/>
      <c r="W290" s="152"/>
      <c r="X290" s="152"/>
      <c r="Y290" s="152"/>
      <c r="Z290" s="152"/>
    </row>
    <row r="291" spans="1:26" ht="15.75" customHeight="1">
      <c r="A291" s="40"/>
      <c r="B291" s="40" t="s">
        <v>315</v>
      </c>
      <c r="C291" s="40" t="s">
        <v>316</v>
      </c>
      <c r="D291" s="40" t="s">
        <v>1888</v>
      </c>
      <c r="E291" s="40"/>
      <c r="F291" s="40"/>
      <c r="G291" s="1427"/>
      <c r="H291" s="1427"/>
      <c r="I291" s="1526">
        <f t="shared" si="52"/>
        <v>0</v>
      </c>
      <c r="J291" s="1427"/>
      <c r="K291" s="1427"/>
      <c r="L291" s="1427"/>
      <c r="M291" s="1526">
        <f t="shared" si="53"/>
        <v>0</v>
      </c>
      <c r="N291" s="1427"/>
      <c r="O291" s="1081"/>
      <c r="P291" s="152"/>
      <c r="Q291" s="152"/>
      <c r="R291" s="152" t="s">
        <v>1886</v>
      </c>
      <c r="S291" s="152"/>
      <c r="T291" s="152"/>
      <c r="U291" s="152"/>
      <c r="V291" s="152"/>
      <c r="W291" s="152"/>
      <c r="X291" s="152"/>
      <c r="Y291" s="152"/>
      <c r="Z291" s="152"/>
    </row>
    <row r="292" spans="1:26" ht="15.75" customHeight="1">
      <c r="A292" s="40"/>
      <c r="B292" s="40" t="s">
        <v>315</v>
      </c>
      <c r="C292" s="40" t="s">
        <v>316</v>
      </c>
      <c r="D292" s="40" t="s">
        <v>1889</v>
      </c>
      <c r="E292" s="40"/>
      <c r="F292" s="40"/>
      <c r="G292" s="1427"/>
      <c r="H292" s="1427"/>
      <c r="I292" s="1526">
        <f t="shared" si="52"/>
        <v>0</v>
      </c>
      <c r="J292" s="1427"/>
      <c r="K292" s="1427"/>
      <c r="L292" s="1427"/>
      <c r="M292" s="1526">
        <f t="shared" si="53"/>
        <v>0</v>
      </c>
      <c r="N292" s="1427"/>
      <c r="O292" s="1081"/>
      <c r="P292" s="152"/>
      <c r="Q292" s="152"/>
      <c r="R292" s="152"/>
      <c r="S292" s="152"/>
      <c r="T292" s="152"/>
      <c r="U292" s="152"/>
      <c r="V292" s="152"/>
      <c r="W292" s="152"/>
      <c r="X292" s="152"/>
      <c r="Y292" s="152"/>
      <c r="Z292" s="152"/>
    </row>
    <row r="293" spans="1:26" ht="15.75" customHeight="1">
      <c r="A293" s="40"/>
      <c r="B293" s="40" t="s">
        <v>315</v>
      </c>
      <c r="C293" s="40" t="s">
        <v>316</v>
      </c>
      <c r="D293" s="40" t="s">
        <v>1890</v>
      </c>
      <c r="E293" s="40"/>
      <c r="F293" s="40"/>
      <c r="G293" s="1427"/>
      <c r="H293" s="1427"/>
      <c r="I293" s="1526">
        <f t="shared" si="52"/>
        <v>0</v>
      </c>
      <c r="J293" s="1427"/>
      <c r="K293" s="1427"/>
      <c r="L293" s="1427"/>
      <c r="M293" s="1526">
        <f t="shared" si="53"/>
        <v>0</v>
      </c>
      <c r="N293" s="1427"/>
      <c r="O293" s="1081"/>
      <c r="P293" s="152"/>
      <c r="Q293" s="152"/>
      <c r="R293" s="152"/>
      <c r="S293" s="152" t="s">
        <v>1891</v>
      </c>
      <c r="T293" s="152"/>
      <c r="U293" s="152"/>
      <c r="V293" s="152"/>
      <c r="W293" s="152"/>
      <c r="X293" s="152"/>
      <c r="Y293" s="152"/>
      <c r="Z293" s="152"/>
    </row>
    <row r="294" spans="1:26" ht="15.75" customHeight="1">
      <c r="A294" s="40"/>
      <c r="B294" s="40" t="s">
        <v>315</v>
      </c>
      <c r="C294" s="40" t="s">
        <v>316</v>
      </c>
      <c r="D294" s="40" t="s">
        <v>1892</v>
      </c>
      <c r="E294" s="40"/>
      <c r="F294" s="40"/>
      <c r="G294" s="1427"/>
      <c r="H294" s="1427"/>
      <c r="I294" s="1526">
        <f t="shared" si="52"/>
        <v>0</v>
      </c>
      <c r="J294" s="1427"/>
      <c r="K294" s="1427"/>
      <c r="L294" s="1427"/>
      <c r="M294" s="1526">
        <f t="shared" si="53"/>
        <v>0</v>
      </c>
      <c r="N294" s="1427"/>
      <c r="O294" s="1081"/>
      <c r="P294" s="152"/>
      <c r="Q294" s="152"/>
      <c r="R294" s="152"/>
      <c r="S294" s="152"/>
      <c r="T294" s="152"/>
      <c r="U294" s="152"/>
      <c r="V294" s="152"/>
      <c r="W294" s="152"/>
      <c r="X294" s="152"/>
      <c r="Y294" s="152"/>
      <c r="Z294" s="152"/>
    </row>
    <row r="295" spans="1:26" ht="15.75" customHeight="1">
      <c r="A295" s="40"/>
      <c r="B295" s="40" t="s">
        <v>315</v>
      </c>
      <c r="C295" s="40" t="s">
        <v>316</v>
      </c>
      <c r="D295" s="66" t="s">
        <v>1893</v>
      </c>
      <c r="E295" s="66"/>
      <c r="F295" s="40"/>
      <c r="G295" s="1427"/>
      <c r="H295" s="1427"/>
      <c r="I295" s="1526">
        <f t="shared" si="52"/>
        <v>0</v>
      </c>
      <c r="J295" s="1427"/>
      <c r="K295" s="1427"/>
      <c r="L295" s="1427"/>
      <c r="M295" s="1526">
        <f t="shared" si="53"/>
        <v>0</v>
      </c>
      <c r="N295" s="1427"/>
      <c r="O295" s="1081"/>
      <c r="P295" s="152"/>
      <c r="Q295" s="152"/>
      <c r="R295" s="793"/>
      <c r="S295" s="152" t="s">
        <v>1894</v>
      </c>
      <c r="T295" s="152"/>
      <c r="U295" s="152"/>
      <c r="V295" s="152"/>
      <c r="W295" s="152"/>
      <c r="X295" s="152"/>
      <c r="Y295" s="152"/>
      <c r="Z295" s="152"/>
    </row>
    <row r="296" spans="1:26" ht="15.75" customHeight="1">
      <c r="A296" s="40"/>
      <c r="B296" s="40" t="s">
        <v>315</v>
      </c>
      <c r="C296" s="40" t="s">
        <v>317</v>
      </c>
      <c r="D296" s="40" t="s">
        <v>1895</v>
      </c>
      <c r="E296" s="40"/>
      <c r="F296" s="40"/>
      <c r="G296" s="1427"/>
      <c r="H296" s="1427"/>
      <c r="I296" s="1526">
        <f t="shared" si="52"/>
        <v>0</v>
      </c>
      <c r="J296" s="1427"/>
      <c r="K296" s="1427"/>
      <c r="L296" s="1427"/>
      <c r="M296" s="1526">
        <f t="shared" si="53"/>
        <v>0</v>
      </c>
      <c r="N296" s="1427"/>
      <c r="O296" s="1081"/>
      <c r="P296" s="152"/>
      <c r="Q296" s="152"/>
      <c r="R296" s="152"/>
      <c r="S296" s="152"/>
      <c r="T296" s="152"/>
      <c r="U296" s="152"/>
      <c r="V296" s="152"/>
      <c r="W296" s="152"/>
      <c r="X296" s="152"/>
      <c r="Y296" s="152"/>
      <c r="Z296" s="152"/>
    </row>
    <row r="297" spans="1:26" ht="15.75" customHeight="1">
      <c r="A297" s="40"/>
      <c r="B297" s="40" t="s">
        <v>315</v>
      </c>
      <c r="C297" s="40" t="s">
        <v>317</v>
      </c>
      <c r="D297" s="40" t="s">
        <v>1896</v>
      </c>
      <c r="E297" s="40"/>
      <c r="F297" s="40"/>
      <c r="G297" s="1427"/>
      <c r="H297" s="1427"/>
      <c r="I297" s="1526">
        <f t="shared" si="52"/>
        <v>0</v>
      </c>
      <c r="J297" s="1427"/>
      <c r="K297" s="1427"/>
      <c r="L297" s="1427"/>
      <c r="M297" s="1526">
        <f t="shared" si="53"/>
        <v>0</v>
      </c>
      <c r="N297" s="1427"/>
      <c r="O297" s="1081"/>
      <c r="P297" s="152"/>
      <c r="Q297" s="152"/>
      <c r="R297" s="152"/>
      <c r="S297" s="152"/>
      <c r="T297" s="152"/>
      <c r="U297" s="152"/>
      <c r="V297" s="152"/>
      <c r="W297" s="152"/>
      <c r="X297" s="152"/>
      <c r="Y297" s="152"/>
      <c r="Z297" s="152"/>
    </row>
    <row r="298" spans="1:26" ht="15.75" customHeight="1">
      <c r="A298" s="40"/>
      <c r="B298" s="40" t="s">
        <v>315</v>
      </c>
      <c r="C298" s="976" t="s">
        <v>318</v>
      </c>
      <c r="D298" s="40"/>
      <c r="E298" s="40"/>
      <c r="F298" s="40"/>
      <c r="G298" s="1486"/>
      <c r="H298" s="1486"/>
      <c r="I298" s="1533">
        <f t="shared" si="52"/>
        <v>0</v>
      </c>
      <c r="J298" s="1486"/>
      <c r="K298" s="1486"/>
      <c r="L298" s="1486"/>
      <c r="M298" s="1533">
        <f t="shared" si="53"/>
        <v>0</v>
      </c>
      <c r="N298" s="1486"/>
      <c r="O298" s="1081"/>
      <c r="P298" s="152"/>
      <c r="Q298" s="152"/>
      <c r="R298" s="152"/>
      <c r="S298" s="152" t="s">
        <v>1758</v>
      </c>
      <c r="T298" s="152"/>
      <c r="U298" s="152"/>
      <c r="V298" s="152"/>
      <c r="W298" s="152"/>
      <c r="X298" s="152"/>
      <c r="Y298" s="152"/>
      <c r="Z298" s="152"/>
    </row>
    <row r="299" spans="1:26" s="913" customFormat="1" ht="15.75" customHeight="1">
      <c r="A299" s="871"/>
      <c r="B299" s="40" t="s">
        <v>315</v>
      </c>
      <c r="C299" s="976" t="s">
        <v>318</v>
      </c>
      <c r="D299" s="871"/>
      <c r="E299" s="871"/>
      <c r="F299" s="871"/>
      <c r="G299" s="1486"/>
      <c r="H299" s="1486"/>
      <c r="I299" s="1533">
        <f t="shared" si="52"/>
        <v>0</v>
      </c>
      <c r="J299" s="1486"/>
      <c r="K299" s="1486"/>
      <c r="L299" s="1486"/>
      <c r="M299" s="1533">
        <f t="shared" si="53"/>
        <v>0</v>
      </c>
      <c r="N299" s="1486"/>
      <c r="O299" s="1362"/>
      <c r="P299" s="872"/>
      <c r="Q299" s="872"/>
      <c r="R299" s="872"/>
      <c r="S299" s="872"/>
      <c r="T299" s="872"/>
      <c r="U299" s="872"/>
      <c r="V299" s="872"/>
      <c r="W299" s="872"/>
      <c r="X299" s="872"/>
      <c r="Y299" s="872"/>
      <c r="Z299" s="872"/>
    </row>
    <row r="300" spans="1:26" s="913" customFormat="1" ht="15.75" customHeight="1">
      <c r="A300" s="871"/>
      <c r="B300" s="40" t="s">
        <v>315</v>
      </c>
      <c r="C300" s="976" t="s">
        <v>318</v>
      </c>
      <c r="D300" s="871"/>
      <c r="E300" s="871"/>
      <c r="F300" s="871"/>
      <c r="G300" s="1486"/>
      <c r="H300" s="1486"/>
      <c r="I300" s="1533">
        <f t="shared" si="52"/>
        <v>0</v>
      </c>
      <c r="J300" s="1486"/>
      <c r="K300" s="1486"/>
      <c r="L300" s="1486"/>
      <c r="M300" s="1533">
        <f t="shared" si="53"/>
        <v>0</v>
      </c>
      <c r="N300" s="1486"/>
      <c r="O300" s="1362"/>
      <c r="P300" s="872"/>
      <c r="Q300" s="872"/>
      <c r="R300" s="872"/>
      <c r="S300" s="872"/>
      <c r="T300" s="872"/>
      <c r="U300" s="872"/>
      <c r="V300" s="872"/>
      <c r="W300" s="872"/>
      <c r="X300" s="872"/>
      <c r="Y300" s="872"/>
      <c r="Z300" s="872"/>
    </row>
    <row r="301" spans="1:26" s="913" customFormat="1" ht="15.75" customHeight="1">
      <c r="A301" s="871"/>
      <c r="B301" s="40" t="s">
        <v>315</v>
      </c>
      <c r="C301" s="976" t="s">
        <v>318</v>
      </c>
      <c r="D301" s="871"/>
      <c r="E301" s="871"/>
      <c r="F301" s="871"/>
      <c r="G301" s="1486"/>
      <c r="H301" s="1486"/>
      <c r="I301" s="1533">
        <f t="shared" si="52"/>
        <v>0</v>
      </c>
      <c r="J301" s="1486"/>
      <c r="K301" s="1486"/>
      <c r="L301" s="1486"/>
      <c r="M301" s="1533">
        <f t="shared" si="53"/>
        <v>0</v>
      </c>
      <c r="N301" s="1486"/>
      <c r="O301" s="1362"/>
      <c r="P301" s="872"/>
      <c r="Q301" s="872"/>
      <c r="R301" s="872"/>
      <c r="S301" s="872"/>
      <c r="T301" s="872"/>
      <c r="U301" s="872"/>
      <c r="V301" s="872"/>
      <c r="W301" s="872"/>
      <c r="X301" s="872"/>
      <c r="Y301" s="872"/>
      <c r="Z301" s="872"/>
    </row>
    <row r="302" spans="1:26" s="913" customFormat="1" ht="15.75" customHeight="1">
      <c r="A302" s="871"/>
      <c r="B302" s="40" t="s">
        <v>315</v>
      </c>
      <c r="C302" s="976" t="s">
        <v>318</v>
      </c>
      <c r="D302" s="871"/>
      <c r="E302" s="871"/>
      <c r="F302" s="871"/>
      <c r="G302" s="1486"/>
      <c r="H302" s="1486"/>
      <c r="I302" s="1533">
        <f t="shared" si="52"/>
        <v>0</v>
      </c>
      <c r="J302" s="1486"/>
      <c r="K302" s="1486"/>
      <c r="L302" s="1486"/>
      <c r="M302" s="1533">
        <f t="shared" si="53"/>
        <v>0</v>
      </c>
      <c r="N302" s="1486"/>
      <c r="O302" s="1362"/>
      <c r="P302" s="872"/>
      <c r="Q302" s="872"/>
      <c r="R302" s="872"/>
      <c r="S302" s="872"/>
      <c r="T302" s="872"/>
      <c r="U302" s="872"/>
      <c r="V302" s="872"/>
      <c r="W302" s="872"/>
      <c r="X302" s="872"/>
      <c r="Y302" s="872"/>
      <c r="Z302" s="872"/>
    </row>
    <row r="303" spans="1:26" s="913" customFormat="1" ht="15.75" customHeight="1">
      <c r="A303" s="871"/>
      <c r="B303" s="40" t="s">
        <v>315</v>
      </c>
      <c r="C303" s="976" t="s">
        <v>318</v>
      </c>
      <c r="D303" s="871"/>
      <c r="E303" s="871"/>
      <c r="F303" s="871"/>
      <c r="G303" s="1536"/>
      <c r="H303" s="1536"/>
      <c r="I303" s="1533">
        <f t="shared" si="52"/>
        <v>0</v>
      </c>
      <c r="J303" s="1536"/>
      <c r="K303" s="1536"/>
      <c r="L303" s="1536"/>
      <c r="M303" s="1533">
        <f t="shared" si="53"/>
        <v>0</v>
      </c>
      <c r="N303" s="1536"/>
      <c r="O303" s="1362"/>
      <c r="P303" s="872"/>
      <c r="Q303" s="872"/>
      <c r="R303" s="872"/>
      <c r="S303" s="872"/>
      <c r="T303" s="872"/>
      <c r="U303" s="872"/>
      <c r="V303" s="872"/>
      <c r="W303" s="872"/>
      <c r="X303" s="872"/>
      <c r="Y303" s="872"/>
      <c r="Z303" s="872"/>
    </row>
    <row r="304" spans="1:26" ht="15.75" customHeight="1">
      <c r="A304" s="43"/>
      <c r="B304" s="43" t="s">
        <v>1897</v>
      </c>
      <c r="C304" s="43"/>
      <c r="D304" s="43"/>
      <c r="E304" s="43"/>
      <c r="F304" s="43"/>
      <c r="G304" s="1530">
        <f>SUM(G289:G303)</f>
        <v>0</v>
      </c>
      <c r="H304" s="1530">
        <f t="shared" ref="H304:N304" si="54">SUM(H289:H303)</f>
        <v>0</v>
      </c>
      <c r="I304" s="1537">
        <f>SUM(I289:I303)</f>
        <v>0</v>
      </c>
      <c r="J304" s="1530">
        <f>SUM(J289:J303)</f>
        <v>0</v>
      </c>
      <c r="K304" s="1530">
        <f t="shared" si="54"/>
        <v>0</v>
      </c>
      <c r="L304" s="1530">
        <f t="shared" si="54"/>
        <v>0</v>
      </c>
      <c r="M304" s="1537">
        <f t="shared" si="54"/>
        <v>0</v>
      </c>
      <c r="N304" s="1530">
        <f t="shared" si="54"/>
        <v>0</v>
      </c>
      <c r="O304" s="1363"/>
      <c r="P304" s="7"/>
      <c r="Q304" s="7"/>
      <c r="R304" s="7"/>
      <c r="S304" s="7"/>
      <c r="T304" s="7"/>
      <c r="U304" s="7"/>
      <c r="V304" s="7"/>
      <c r="W304" s="7"/>
      <c r="X304" s="7"/>
      <c r="Y304" s="7"/>
      <c r="Z304" s="7"/>
    </row>
    <row r="305" spans="1:26" ht="15.75" customHeight="1">
      <c r="A305" s="152"/>
      <c r="B305" s="152"/>
      <c r="C305" s="152"/>
      <c r="D305" s="152"/>
      <c r="E305" s="152"/>
      <c r="F305" s="152"/>
      <c r="G305" s="1531"/>
      <c r="H305" s="1531"/>
      <c r="I305" s="1531"/>
      <c r="J305" s="1531"/>
      <c r="K305" s="1531"/>
      <c r="L305" s="1531"/>
      <c r="M305" s="1531"/>
      <c r="N305" s="1531"/>
      <c r="O305" s="1081"/>
      <c r="P305" s="152"/>
      <c r="Q305" s="152"/>
      <c r="R305" s="152"/>
      <c r="S305" s="152"/>
      <c r="T305" s="152"/>
      <c r="U305" s="152"/>
      <c r="V305" s="152"/>
      <c r="W305" s="152"/>
      <c r="X305" s="152"/>
      <c r="Y305" s="152"/>
      <c r="Z305" s="152"/>
    </row>
    <row r="306" spans="1:26" s="953" customFormat="1" ht="15.75" customHeight="1">
      <c r="A306" s="930"/>
      <c r="B306" s="922" t="s">
        <v>319</v>
      </c>
      <c r="C306" s="922" t="s">
        <v>320</v>
      </c>
      <c r="D306" s="922" t="s">
        <v>410</v>
      </c>
      <c r="E306" s="930"/>
      <c r="F306" s="930"/>
      <c r="G306" s="1540"/>
      <c r="H306" s="1540"/>
      <c r="I306" s="1526">
        <f t="shared" ref="I306:I310" si="55">SUM(G306:H306)</f>
        <v>0</v>
      </c>
      <c r="J306" s="1540"/>
      <c r="K306" s="1540"/>
      <c r="L306" s="1540"/>
      <c r="M306" s="1526">
        <f t="shared" ref="M306:M310" si="56">SUM(K306:L306)</f>
        <v>0</v>
      </c>
      <c r="N306" s="1540"/>
      <c r="O306" s="1366"/>
      <c r="P306" s="955"/>
      <c r="Q306" s="955"/>
      <c r="R306" s="955"/>
      <c r="S306" s="955"/>
      <c r="T306" s="955"/>
      <c r="U306" s="955"/>
      <c r="V306" s="955"/>
      <c r="W306" s="955"/>
      <c r="X306" s="955"/>
      <c r="Y306" s="955"/>
      <c r="Z306" s="955"/>
    </row>
    <row r="307" spans="1:26" s="953" customFormat="1" ht="15.75" customHeight="1">
      <c r="A307" s="930"/>
      <c r="B307" s="922" t="s">
        <v>319</v>
      </c>
      <c r="C307" s="922" t="s">
        <v>320</v>
      </c>
      <c r="D307" s="922" t="s">
        <v>1898</v>
      </c>
      <c r="E307" s="930"/>
      <c r="F307" s="930"/>
      <c r="G307" s="1540"/>
      <c r="H307" s="1540"/>
      <c r="I307" s="1526">
        <f t="shared" si="55"/>
        <v>0</v>
      </c>
      <c r="J307" s="1540"/>
      <c r="K307" s="1540"/>
      <c r="L307" s="1540"/>
      <c r="M307" s="1526">
        <f t="shared" si="56"/>
        <v>0</v>
      </c>
      <c r="N307" s="1540"/>
      <c r="O307" s="1366"/>
      <c r="P307" s="955"/>
      <c r="Q307" s="955"/>
      <c r="R307" s="955"/>
      <c r="S307" s="955"/>
      <c r="T307" s="955"/>
      <c r="U307" s="955"/>
      <c r="V307" s="955"/>
      <c r="W307" s="955"/>
      <c r="X307" s="955"/>
      <c r="Y307" s="955"/>
      <c r="Z307" s="955"/>
    </row>
    <row r="308" spans="1:26" s="953" customFormat="1" ht="15.75" customHeight="1">
      <c r="A308" s="930"/>
      <c r="B308" s="922" t="s">
        <v>319</v>
      </c>
      <c r="C308" s="922" t="s">
        <v>320</v>
      </c>
      <c r="D308" s="922" t="s">
        <v>1899</v>
      </c>
      <c r="E308" s="930"/>
      <c r="F308" s="930"/>
      <c r="G308" s="1540"/>
      <c r="H308" s="1540"/>
      <c r="I308" s="1526">
        <f t="shared" si="55"/>
        <v>0</v>
      </c>
      <c r="J308" s="1540"/>
      <c r="K308" s="1540"/>
      <c r="L308" s="1540"/>
      <c r="M308" s="1526">
        <f t="shared" si="56"/>
        <v>0</v>
      </c>
      <c r="N308" s="1540"/>
      <c r="O308" s="1366"/>
      <c r="P308" s="955"/>
      <c r="Q308" s="955"/>
      <c r="R308" s="955"/>
      <c r="S308" s="879" t="s">
        <v>1891</v>
      </c>
      <c r="T308" s="955"/>
      <c r="U308" s="955"/>
      <c r="V308" s="955"/>
      <c r="W308" s="955"/>
      <c r="X308" s="955"/>
      <c r="Y308" s="955"/>
      <c r="Z308" s="955"/>
    </row>
    <row r="309" spans="1:26" s="953" customFormat="1" ht="15.75" customHeight="1">
      <c r="A309" s="930"/>
      <c r="B309" s="40" t="s">
        <v>319</v>
      </c>
      <c r="C309" s="40" t="s">
        <v>320</v>
      </c>
      <c r="D309" s="976" t="s">
        <v>318</v>
      </c>
      <c r="E309" s="930"/>
      <c r="F309" s="930"/>
      <c r="G309" s="1540"/>
      <c r="H309" s="1540"/>
      <c r="I309" s="1526">
        <f t="shared" si="55"/>
        <v>0</v>
      </c>
      <c r="J309" s="1540"/>
      <c r="K309" s="1540"/>
      <c r="L309" s="1540"/>
      <c r="M309" s="1526">
        <f t="shared" si="56"/>
        <v>0</v>
      </c>
      <c r="N309" s="1540"/>
      <c r="O309" s="1366"/>
      <c r="P309" s="955"/>
      <c r="Q309" s="955"/>
      <c r="R309" s="955"/>
      <c r="S309" s="955"/>
      <c r="T309" s="955"/>
      <c r="U309" s="955"/>
      <c r="V309" s="955"/>
      <c r="W309" s="955"/>
      <c r="X309" s="955"/>
      <c r="Y309" s="955"/>
      <c r="Z309" s="955"/>
    </row>
    <row r="310" spans="1:26" s="953" customFormat="1" ht="15.75" customHeight="1">
      <c r="A310" s="930"/>
      <c r="B310" s="40" t="s">
        <v>319</v>
      </c>
      <c r="C310" s="40" t="s">
        <v>320</v>
      </c>
      <c r="D310" s="976" t="s">
        <v>318</v>
      </c>
      <c r="E310" s="930"/>
      <c r="F310" s="930"/>
      <c r="G310" s="1540"/>
      <c r="H310" s="1540"/>
      <c r="I310" s="1526">
        <f t="shared" si="55"/>
        <v>0</v>
      </c>
      <c r="J310" s="1540"/>
      <c r="K310" s="1540"/>
      <c r="L310" s="1540"/>
      <c r="M310" s="1526">
        <f t="shared" si="56"/>
        <v>0</v>
      </c>
      <c r="N310" s="1540"/>
      <c r="O310" s="1366"/>
      <c r="P310" s="955"/>
      <c r="Q310" s="955"/>
      <c r="R310" s="955"/>
      <c r="S310" s="955"/>
      <c r="T310" s="955"/>
      <c r="U310" s="955"/>
      <c r="V310" s="955"/>
      <c r="W310" s="955"/>
      <c r="X310" s="955"/>
      <c r="Y310" s="955"/>
      <c r="Z310" s="955"/>
    </row>
    <row r="311" spans="1:26" ht="15.75" customHeight="1">
      <c r="A311" s="40"/>
      <c r="B311" s="40" t="s">
        <v>319</v>
      </c>
      <c r="C311" s="40" t="s">
        <v>320</v>
      </c>
      <c r="D311" s="976" t="s">
        <v>318</v>
      </c>
      <c r="E311" s="40"/>
      <c r="F311" s="40"/>
      <c r="G311" s="1427"/>
      <c r="H311" s="1427"/>
      <c r="I311" s="1526">
        <f t="shared" ref="I311:I313" si="57">SUM(G311:H311)</f>
        <v>0</v>
      </c>
      <c r="J311" s="1427"/>
      <c r="K311" s="1427"/>
      <c r="L311" s="1427"/>
      <c r="M311" s="1526">
        <f t="shared" ref="M311:M313" si="58">SUM(K311:L311)</f>
        <v>0</v>
      </c>
      <c r="N311" s="1427"/>
      <c r="O311" s="1081"/>
      <c r="P311" s="152"/>
      <c r="Q311" s="152"/>
      <c r="R311" s="152"/>
      <c r="S311" s="152"/>
      <c r="T311" s="152"/>
      <c r="U311" s="152"/>
      <c r="V311" s="152"/>
      <c r="W311" s="152"/>
      <c r="X311" s="152"/>
      <c r="Y311" s="152"/>
      <c r="Z311" s="152"/>
    </row>
    <row r="312" spans="1:26" ht="15.75" customHeight="1">
      <c r="A312" s="40"/>
      <c r="B312" s="40" t="s">
        <v>319</v>
      </c>
      <c r="C312" s="40" t="s">
        <v>320</v>
      </c>
      <c r="D312" s="976" t="s">
        <v>318</v>
      </c>
      <c r="E312" s="40"/>
      <c r="F312" s="40"/>
      <c r="G312" s="1427"/>
      <c r="H312" s="1427"/>
      <c r="I312" s="1526">
        <f t="shared" si="57"/>
        <v>0</v>
      </c>
      <c r="J312" s="1427"/>
      <c r="K312" s="1427"/>
      <c r="L312" s="1427"/>
      <c r="M312" s="1526">
        <f t="shared" si="58"/>
        <v>0</v>
      </c>
      <c r="N312" s="1427"/>
      <c r="O312" s="1081"/>
      <c r="P312" s="152"/>
      <c r="Q312" s="152"/>
      <c r="R312" s="152"/>
      <c r="S312" s="152"/>
      <c r="T312" s="152"/>
      <c r="U312" s="152"/>
      <c r="V312" s="152"/>
      <c r="W312" s="152"/>
      <c r="X312" s="152"/>
      <c r="Y312" s="152"/>
      <c r="Z312" s="152"/>
    </row>
    <row r="313" spans="1:26" ht="15.75" customHeight="1">
      <c r="A313" s="40"/>
      <c r="B313" s="40" t="s">
        <v>319</v>
      </c>
      <c r="C313" s="40" t="s">
        <v>320</v>
      </c>
      <c r="D313" s="976" t="s">
        <v>318</v>
      </c>
      <c r="E313" s="40"/>
      <c r="F313" s="40"/>
      <c r="G313" s="1427"/>
      <c r="H313" s="1427"/>
      <c r="I313" s="1526">
        <f t="shared" si="57"/>
        <v>0</v>
      </c>
      <c r="J313" s="1427"/>
      <c r="K313" s="1427"/>
      <c r="L313" s="1427"/>
      <c r="M313" s="1526">
        <f t="shared" si="58"/>
        <v>0</v>
      </c>
      <c r="N313" s="1427"/>
      <c r="O313" s="1081"/>
      <c r="P313" s="152"/>
      <c r="Q313" s="152"/>
      <c r="R313" s="152"/>
      <c r="S313" s="152"/>
      <c r="T313" s="152"/>
      <c r="U313" s="152"/>
      <c r="V313" s="152"/>
      <c r="W313" s="152"/>
      <c r="X313" s="152"/>
      <c r="Y313" s="152"/>
      <c r="Z313" s="152"/>
    </row>
    <row r="314" spans="1:26" ht="15.75" customHeight="1">
      <c r="A314" s="36"/>
      <c r="B314" s="36" t="s">
        <v>319</v>
      </c>
      <c r="C314" s="36" t="s">
        <v>320</v>
      </c>
      <c r="D314" s="36"/>
      <c r="E314" s="36"/>
      <c r="F314" s="36"/>
      <c r="G314" s="1527">
        <f>SUM(G306:G313)</f>
        <v>0</v>
      </c>
      <c r="H314" s="1527">
        <f>SUM(H306:H313)</f>
        <v>0</v>
      </c>
      <c r="I314" s="1527">
        <f>SUM(I306:I313)</f>
        <v>0</v>
      </c>
      <c r="J314" s="1527">
        <f>SUM(J306:J313)</f>
        <v>0</v>
      </c>
      <c r="K314" s="1527">
        <f t="shared" ref="K314:N314" si="59">SUM(K306:K313)</f>
        <v>0</v>
      </c>
      <c r="L314" s="1527">
        <f t="shared" si="59"/>
        <v>0</v>
      </c>
      <c r="M314" s="1527">
        <f t="shared" si="59"/>
        <v>0</v>
      </c>
      <c r="N314" s="1527">
        <f t="shared" si="59"/>
        <v>0</v>
      </c>
      <c r="O314" s="1363"/>
      <c r="P314" s="7"/>
      <c r="Q314" s="7"/>
      <c r="R314" s="7"/>
      <c r="S314" s="7"/>
      <c r="T314" s="7"/>
      <c r="U314" s="7"/>
      <c r="V314" s="7"/>
      <c r="W314" s="7"/>
      <c r="X314" s="7"/>
      <c r="Y314" s="7"/>
      <c r="Z314" s="7"/>
    </row>
    <row r="315" spans="1:26" ht="15.75" customHeight="1">
      <c r="A315" s="36"/>
      <c r="B315" s="36" t="s">
        <v>319</v>
      </c>
      <c r="C315" s="36" t="s">
        <v>321</v>
      </c>
      <c r="D315" s="36"/>
      <c r="E315" s="36"/>
      <c r="F315" s="36"/>
      <c r="G315" s="1409"/>
      <c r="H315" s="1409"/>
      <c r="I315" s="1534">
        <f>SUM(G315:H315)</f>
        <v>0</v>
      </c>
      <c r="J315" s="1409"/>
      <c r="K315" s="1409"/>
      <c r="L315" s="1409"/>
      <c r="M315" s="1534">
        <f>SUM(K315:L315)</f>
        <v>0</v>
      </c>
      <c r="N315" s="1409"/>
      <c r="O315" s="1363"/>
      <c r="P315" s="7"/>
      <c r="Q315" s="7"/>
      <c r="R315" s="7"/>
      <c r="S315" s="7"/>
      <c r="T315" s="7"/>
      <c r="U315" s="7"/>
      <c r="V315" s="7"/>
      <c r="W315" s="7"/>
      <c r="X315" s="7"/>
      <c r="Y315" s="7"/>
      <c r="Z315" s="7"/>
    </row>
    <row r="316" spans="1:26" ht="15.75" customHeight="1">
      <c r="A316" s="42"/>
      <c r="B316" s="43" t="s">
        <v>1900</v>
      </c>
      <c r="C316" s="42"/>
      <c r="D316" s="42"/>
      <c r="E316" s="42"/>
      <c r="F316" s="42"/>
      <c r="G316" s="1535">
        <f>G314+G315</f>
        <v>0</v>
      </c>
      <c r="H316" s="1535">
        <f t="shared" ref="H316" si="60">H314+H315</f>
        <v>0</v>
      </c>
      <c r="I316" s="1535">
        <f>G316+H316</f>
        <v>0</v>
      </c>
      <c r="J316" s="1535">
        <f t="shared" ref="J316:L316" si="61">J314+J315</f>
        <v>0</v>
      </c>
      <c r="K316" s="1535">
        <f t="shared" si="61"/>
        <v>0</v>
      </c>
      <c r="L316" s="1535">
        <f t="shared" si="61"/>
        <v>0</v>
      </c>
      <c r="M316" s="1535">
        <f>K316+L316</f>
        <v>0</v>
      </c>
      <c r="N316" s="1535">
        <f>N314+N315</f>
        <v>0</v>
      </c>
      <c r="O316" s="1081"/>
      <c r="P316" s="152"/>
      <c r="Q316" s="152"/>
      <c r="R316" s="152"/>
      <c r="S316" s="152"/>
      <c r="T316" s="152"/>
      <c r="U316" s="152"/>
      <c r="V316" s="152"/>
      <c r="W316" s="152"/>
      <c r="X316" s="152"/>
      <c r="Y316" s="152"/>
      <c r="Z316" s="152"/>
    </row>
    <row r="317" spans="1:26" ht="15.75" customHeight="1">
      <c r="A317" s="152"/>
      <c r="B317" s="152"/>
      <c r="C317" s="152"/>
      <c r="D317" s="152"/>
      <c r="E317" s="152"/>
      <c r="F317" s="152"/>
      <c r="G317" s="1531"/>
      <c r="H317" s="1531"/>
      <c r="I317" s="1531"/>
      <c r="J317" s="1531"/>
      <c r="K317" s="1531"/>
      <c r="L317" s="1531"/>
      <c r="M317" s="1531"/>
      <c r="N317" s="1531"/>
      <c r="O317" s="1081"/>
      <c r="P317" s="152"/>
      <c r="Q317" s="152"/>
      <c r="R317" s="152"/>
      <c r="S317" s="152"/>
      <c r="T317" s="152"/>
      <c r="U317" s="152"/>
      <c r="V317" s="152"/>
      <c r="W317" s="152"/>
      <c r="X317" s="152"/>
      <c r="Y317" s="152"/>
      <c r="Z317" s="152"/>
    </row>
    <row r="318" spans="1:26" ht="15.75" customHeight="1">
      <c r="A318" s="40"/>
      <c r="B318" s="40" t="s">
        <v>322</v>
      </c>
      <c r="C318" s="40" t="s">
        <v>323</v>
      </c>
      <c r="D318" s="40" t="s">
        <v>1901</v>
      </c>
      <c r="E318" s="40"/>
      <c r="F318" s="40"/>
      <c r="G318" s="1427"/>
      <c r="H318" s="1427"/>
      <c r="I318" s="1526">
        <f t="shared" ref="I318:I333" si="62">SUM(G318:H318)</f>
        <v>0</v>
      </c>
      <c r="J318" s="1427"/>
      <c r="K318" s="1427"/>
      <c r="L318" s="1427"/>
      <c r="M318" s="1526">
        <f t="shared" ref="M318:M333" si="63">SUM(K318:L318)</f>
        <v>0</v>
      </c>
      <c r="N318" s="1427"/>
      <c r="O318" s="1081"/>
      <c r="P318" s="152"/>
      <c r="Q318" s="152"/>
      <c r="R318" s="152"/>
      <c r="S318" s="152"/>
      <c r="T318" s="152"/>
      <c r="U318" s="152"/>
      <c r="V318" s="152"/>
      <c r="W318" s="152"/>
      <c r="X318" s="152"/>
      <c r="Y318" s="152"/>
      <c r="Z318" s="152"/>
    </row>
    <row r="319" spans="1:26" ht="15.75" customHeight="1">
      <c r="A319" s="40"/>
      <c r="B319" s="40" t="s">
        <v>322</v>
      </c>
      <c r="C319" s="40" t="s">
        <v>323</v>
      </c>
      <c r="D319" s="40" t="s">
        <v>1902</v>
      </c>
      <c r="E319" s="40"/>
      <c r="F319" s="40"/>
      <c r="G319" s="1427"/>
      <c r="H319" s="1427"/>
      <c r="I319" s="1526">
        <f t="shared" si="62"/>
        <v>0</v>
      </c>
      <c r="J319" s="1427"/>
      <c r="K319" s="1427"/>
      <c r="L319" s="1427"/>
      <c r="M319" s="1526">
        <f t="shared" si="63"/>
        <v>0</v>
      </c>
      <c r="N319" s="1427"/>
      <c r="O319" s="1081"/>
      <c r="P319" s="152"/>
      <c r="Q319" s="152"/>
      <c r="R319" s="152"/>
      <c r="S319" s="152"/>
      <c r="T319" s="152"/>
      <c r="U319" s="152"/>
      <c r="V319" s="152"/>
      <c r="W319" s="152"/>
      <c r="X319" s="152"/>
      <c r="Y319" s="152"/>
      <c r="Z319" s="152"/>
    </row>
    <row r="320" spans="1:26" ht="15.75" customHeight="1">
      <c r="A320" s="40"/>
      <c r="B320" s="40" t="s">
        <v>322</v>
      </c>
      <c r="C320" s="40" t="s">
        <v>323</v>
      </c>
      <c r="D320" s="40" t="s">
        <v>1903</v>
      </c>
      <c r="E320" s="40"/>
      <c r="F320" s="40"/>
      <c r="G320" s="1427"/>
      <c r="H320" s="1427"/>
      <c r="I320" s="1526">
        <f t="shared" si="62"/>
        <v>0</v>
      </c>
      <c r="J320" s="1427"/>
      <c r="K320" s="1427"/>
      <c r="L320" s="1427"/>
      <c r="M320" s="1526">
        <f t="shared" si="63"/>
        <v>0</v>
      </c>
      <c r="N320" s="1427"/>
      <c r="O320" s="1081"/>
      <c r="P320" s="152"/>
      <c r="Q320" s="152"/>
      <c r="R320" s="152"/>
      <c r="S320" s="152"/>
      <c r="T320" s="152"/>
      <c r="U320" s="152"/>
      <c r="V320" s="152"/>
      <c r="W320" s="152"/>
      <c r="X320" s="152"/>
      <c r="Y320" s="152"/>
      <c r="Z320" s="152"/>
    </row>
    <row r="321" spans="1:26" ht="15.75" customHeight="1">
      <c r="A321" s="40"/>
      <c r="B321" s="40" t="s">
        <v>322</v>
      </c>
      <c r="C321" s="40" t="s">
        <v>323</v>
      </c>
      <c r="D321" s="40" t="s">
        <v>1904</v>
      </c>
      <c r="E321" s="40"/>
      <c r="F321" s="40"/>
      <c r="G321" s="1427"/>
      <c r="H321" s="1427"/>
      <c r="I321" s="1526">
        <f t="shared" si="62"/>
        <v>0</v>
      </c>
      <c r="J321" s="1427"/>
      <c r="K321" s="1427"/>
      <c r="L321" s="1427"/>
      <c r="M321" s="1526">
        <f t="shared" si="63"/>
        <v>0</v>
      </c>
      <c r="N321" s="1427"/>
      <c r="O321" s="1081"/>
      <c r="P321" s="152"/>
      <c r="Q321" s="152"/>
      <c r="R321" s="152"/>
      <c r="S321" s="152"/>
      <c r="T321" s="152"/>
      <c r="U321" s="152"/>
      <c r="V321" s="152"/>
      <c r="W321" s="152"/>
      <c r="X321" s="152"/>
      <c r="Y321" s="152"/>
      <c r="Z321" s="152"/>
    </row>
    <row r="322" spans="1:26" ht="15.75" customHeight="1">
      <c r="A322" s="40"/>
      <c r="B322" s="40" t="s">
        <v>322</v>
      </c>
      <c r="C322" s="40" t="s">
        <v>323</v>
      </c>
      <c r="D322" s="66" t="s">
        <v>1905</v>
      </c>
      <c r="E322" s="66"/>
      <c r="F322" s="40"/>
      <c r="G322" s="1427"/>
      <c r="H322" s="1427"/>
      <c r="I322" s="1526">
        <f t="shared" si="62"/>
        <v>0</v>
      </c>
      <c r="J322" s="1427"/>
      <c r="K322" s="1427"/>
      <c r="L322" s="1427"/>
      <c r="M322" s="1526">
        <f t="shared" si="63"/>
        <v>0</v>
      </c>
      <c r="N322" s="1427"/>
      <c r="O322" s="1081"/>
      <c r="P322" s="152"/>
      <c r="Q322" s="152"/>
      <c r="R322" s="793"/>
      <c r="S322" s="152"/>
      <c r="T322" s="152"/>
      <c r="U322" s="152"/>
      <c r="V322" s="152"/>
      <c r="W322" s="152"/>
      <c r="X322" s="152"/>
      <c r="Y322" s="152"/>
      <c r="Z322" s="152"/>
    </row>
    <row r="323" spans="1:26" ht="15.75" customHeight="1">
      <c r="A323" s="40"/>
      <c r="B323" s="40" t="s">
        <v>322</v>
      </c>
      <c r="C323" s="40" t="s">
        <v>323</v>
      </c>
      <c r="D323" s="66" t="s">
        <v>1906</v>
      </c>
      <c r="E323" s="66"/>
      <c r="F323" s="40"/>
      <c r="G323" s="1427"/>
      <c r="H323" s="1427"/>
      <c r="I323" s="1526">
        <f t="shared" si="62"/>
        <v>0</v>
      </c>
      <c r="J323" s="1427"/>
      <c r="K323" s="1427"/>
      <c r="L323" s="1427"/>
      <c r="M323" s="1526">
        <f t="shared" si="63"/>
        <v>0</v>
      </c>
      <c r="N323" s="1427"/>
      <c r="O323" s="1081"/>
      <c r="P323" s="152"/>
      <c r="Q323" s="152"/>
      <c r="R323" s="793"/>
      <c r="S323" s="152"/>
      <c r="T323" s="152"/>
      <c r="U323" s="152"/>
      <c r="V323" s="152"/>
      <c r="W323" s="152"/>
      <c r="X323" s="152"/>
      <c r="Y323" s="152"/>
      <c r="Z323" s="152"/>
    </row>
    <row r="324" spans="1:26" ht="15.75" customHeight="1">
      <c r="A324" s="40"/>
      <c r="B324" s="40" t="s">
        <v>322</v>
      </c>
      <c r="C324" s="40" t="s">
        <v>323</v>
      </c>
      <c r="D324" s="66" t="s">
        <v>1907</v>
      </c>
      <c r="E324" s="66"/>
      <c r="F324" s="40"/>
      <c r="G324" s="1427"/>
      <c r="H324" s="1427"/>
      <c r="I324" s="1526">
        <f t="shared" si="62"/>
        <v>0</v>
      </c>
      <c r="J324" s="1427"/>
      <c r="K324" s="1427"/>
      <c r="L324" s="1427"/>
      <c r="M324" s="1526">
        <f t="shared" si="63"/>
        <v>0</v>
      </c>
      <c r="N324" s="1427"/>
      <c r="O324" s="1081"/>
      <c r="P324" s="152"/>
      <c r="Q324" s="152"/>
      <c r="R324" s="793"/>
      <c r="S324" s="152"/>
      <c r="T324" s="152"/>
      <c r="U324" s="152"/>
      <c r="V324" s="152"/>
      <c r="W324" s="152"/>
      <c r="X324" s="152"/>
      <c r="Y324" s="152"/>
      <c r="Z324" s="152"/>
    </row>
    <row r="325" spans="1:26" s="920" customFormat="1" ht="15.75" customHeight="1">
      <c r="A325" s="871"/>
      <c r="B325" s="40" t="s">
        <v>322</v>
      </c>
      <c r="C325" s="40" t="s">
        <v>323</v>
      </c>
      <c r="D325" s="66" t="s">
        <v>1908</v>
      </c>
      <c r="E325" s="914"/>
      <c r="F325" s="871"/>
      <c r="G325" s="1486"/>
      <c r="H325" s="1486"/>
      <c r="I325" s="1526">
        <f t="shared" si="62"/>
        <v>0</v>
      </c>
      <c r="J325" s="1486"/>
      <c r="K325" s="1486"/>
      <c r="L325" s="1486"/>
      <c r="M325" s="1526">
        <f t="shared" si="63"/>
        <v>0</v>
      </c>
      <c r="N325" s="1486"/>
      <c r="O325" s="1362"/>
      <c r="P325" s="872"/>
      <c r="Q325" s="872"/>
      <c r="R325" s="915"/>
      <c r="S325" s="872"/>
      <c r="T325" s="872"/>
      <c r="U325" s="872"/>
      <c r="V325" s="872"/>
      <c r="W325" s="872"/>
      <c r="X325" s="872"/>
      <c r="Y325" s="872"/>
      <c r="Z325" s="872"/>
    </row>
    <row r="326" spans="1:26" s="920" customFormat="1" ht="15.75" customHeight="1">
      <c r="A326" s="871"/>
      <c r="B326" s="40" t="s">
        <v>322</v>
      </c>
      <c r="C326" s="40" t="s">
        <v>323</v>
      </c>
      <c r="D326" s="66" t="s">
        <v>1909</v>
      </c>
      <c r="E326" s="914"/>
      <c r="F326" s="871"/>
      <c r="G326" s="1486"/>
      <c r="H326" s="1486"/>
      <c r="I326" s="1526">
        <f t="shared" si="62"/>
        <v>0</v>
      </c>
      <c r="J326" s="1486"/>
      <c r="K326" s="1486"/>
      <c r="L326" s="1486"/>
      <c r="M326" s="1526">
        <f t="shared" si="63"/>
        <v>0</v>
      </c>
      <c r="N326" s="1486"/>
      <c r="O326" s="1362"/>
      <c r="P326" s="872"/>
      <c r="Q326" s="872"/>
      <c r="R326" s="915"/>
      <c r="S326" s="872"/>
      <c r="T326" s="872"/>
      <c r="U326" s="872"/>
      <c r="V326" s="872"/>
      <c r="W326" s="872"/>
      <c r="X326" s="872"/>
      <c r="Y326" s="872"/>
      <c r="Z326" s="872"/>
    </row>
    <row r="327" spans="1:26" s="920" customFormat="1" ht="15.75" customHeight="1">
      <c r="A327" s="871"/>
      <c r="B327" s="40" t="s">
        <v>322</v>
      </c>
      <c r="C327" s="40" t="s">
        <v>323</v>
      </c>
      <c r="D327" s="66" t="s">
        <v>1910</v>
      </c>
      <c r="E327" s="914"/>
      <c r="F327" s="871"/>
      <c r="G327" s="1486"/>
      <c r="H327" s="1486"/>
      <c r="I327" s="1526">
        <f t="shared" si="62"/>
        <v>0</v>
      </c>
      <c r="J327" s="1486"/>
      <c r="K327" s="1486"/>
      <c r="L327" s="1486"/>
      <c r="M327" s="1526">
        <f t="shared" si="63"/>
        <v>0</v>
      </c>
      <c r="N327" s="1486"/>
      <c r="O327" s="1362"/>
      <c r="P327" s="872"/>
      <c r="Q327" s="872"/>
      <c r="R327" s="915"/>
      <c r="S327" s="872"/>
      <c r="T327" s="872"/>
      <c r="U327" s="872"/>
      <c r="V327" s="872"/>
      <c r="W327" s="872"/>
      <c r="X327" s="872"/>
      <c r="Y327" s="872"/>
      <c r="Z327" s="872"/>
    </row>
    <row r="328" spans="1:26" s="920" customFormat="1" ht="15.75" customHeight="1">
      <c r="A328" s="871"/>
      <c r="B328" s="40" t="s">
        <v>322</v>
      </c>
      <c r="C328" s="40" t="s">
        <v>323</v>
      </c>
      <c r="D328" s="40" t="s">
        <v>1911</v>
      </c>
      <c r="E328" s="914"/>
      <c r="F328" s="871"/>
      <c r="G328" s="1486"/>
      <c r="H328" s="1486"/>
      <c r="I328" s="1526">
        <f t="shared" si="62"/>
        <v>0</v>
      </c>
      <c r="J328" s="1486"/>
      <c r="K328" s="1486"/>
      <c r="L328" s="1486"/>
      <c r="M328" s="1526">
        <f t="shared" si="63"/>
        <v>0</v>
      </c>
      <c r="N328" s="1486"/>
      <c r="O328" s="1362"/>
      <c r="P328" s="872"/>
      <c r="Q328" s="872"/>
      <c r="R328" s="915"/>
      <c r="S328" s="152" t="s">
        <v>1912</v>
      </c>
      <c r="T328" s="872"/>
      <c r="U328" s="872"/>
      <c r="V328" s="872"/>
      <c r="W328" s="872"/>
      <c r="X328" s="872"/>
      <c r="Y328" s="872"/>
      <c r="Z328" s="872"/>
    </row>
    <row r="329" spans="1:26" s="920" customFormat="1" ht="15.75" customHeight="1">
      <c r="A329" s="871"/>
      <c r="B329" s="40" t="s">
        <v>322</v>
      </c>
      <c r="C329" s="40" t="s">
        <v>323</v>
      </c>
      <c r="D329" s="976" t="s">
        <v>318</v>
      </c>
      <c r="E329" s="914"/>
      <c r="F329" s="871"/>
      <c r="G329" s="1486"/>
      <c r="H329" s="1486"/>
      <c r="I329" s="1526">
        <f t="shared" si="62"/>
        <v>0</v>
      </c>
      <c r="J329" s="1486"/>
      <c r="K329" s="1486"/>
      <c r="L329" s="1486"/>
      <c r="M329" s="1526">
        <f t="shared" si="63"/>
        <v>0</v>
      </c>
      <c r="N329" s="1486"/>
      <c r="O329" s="1362"/>
      <c r="P329" s="872"/>
      <c r="Q329" s="872"/>
      <c r="R329" s="915"/>
      <c r="S329" s="872"/>
      <c r="T329" s="872"/>
      <c r="U329" s="872"/>
      <c r="V329" s="872"/>
      <c r="W329" s="872"/>
      <c r="X329" s="872"/>
      <c r="Y329" s="872"/>
      <c r="Z329" s="872"/>
    </row>
    <row r="330" spans="1:26" ht="15.75" customHeight="1">
      <c r="A330" s="40"/>
      <c r="B330" s="40" t="s">
        <v>322</v>
      </c>
      <c r="C330" s="40" t="s">
        <v>323</v>
      </c>
      <c r="D330" s="976" t="s">
        <v>318</v>
      </c>
      <c r="E330" s="66"/>
      <c r="F330" s="40"/>
      <c r="G330" s="1427"/>
      <c r="H330" s="1427"/>
      <c r="I330" s="1526">
        <f t="shared" si="62"/>
        <v>0</v>
      </c>
      <c r="J330" s="1427"/>
      <c r="K330" s="1427"/>
      <c r="L330" s="1427"/>
      <c r="M330" s="1526">
        <f t="shared" si="63"/>
        <v>0</v>
      </c>
      <c r="N330" s="1427"/>
      <c r="O330" s="1081"/>
      <c r="P330" s="152"/>
      <c r="Q330" s="152"/>
      <c r="R330" s="793"/>
      <c r="S330" s="152"/>
      <c r="T330" s="152"/>
      <c r="U330" s="152"/>
      <c r="V330" s="152"/>
      <c r="W330" s="152"/>
      <c r="X330" s="152"/>
      <c r="Y330" s="152"/>
      <c r="Z330" s="152"/>
    </row>
    <row r="331" spans="1:26" ht="15.75" customHeight="1">
      <c r="A331" s="40"/>
      <c r="B331" s="40" t="s">
        <v>322</v>
      </c>
      <c r="C331" s="40" t="s">
        <v>323</v>
      </c>
      <c r="D331" s="976" t="s">
        <v>318</v>
      </c>
      <c r="E331" s="66"/>
      <c r="F331" s="40"/>
      <c r="G331" s="1427"/>
      <c r="H331" s="1427"/>
      <c r="I331" s="1526">
        <f t="shared" si="62"/>
        <v>0</v>
      </c>
      <c r="J331" s="1427"/>
      <c r="K331" s="1427"/>
      <c r="L331" s="1427"/>
      <c r="M331" s="1526">
        <f t="shared" si="63"/>
        <v>0</v>
      </c>
      <c r="N331" s="1427"/>
      <c r="O331" s="1081"/>
      <c r="P331" s="152"/>
      <c r="Q331" s="152"/>
      <c r="R331" s="793"/>
      <c r="S331" s="152"/>
      <c r="T331" s="152"/>
      <c r="U331" s="152"/>
      <c r="V331" s="152"/>
      <c r="W331" s="152"/>
      <c r="X331" s="152"/>
      <c r="Y331" s="152"/>
      <c r="Z331" s="152"/>
    </row>
    <row r="332" spans="1:26" ht="15.75" customHeight="1">
      <c r="A332" s="40"/>
      <c r="B332" s="40" t="s">
        <v>322</v>
      </c>
      <c r="C332" s="40" t="s">
        <v>323</v>
      </c>
      <c r="D332" s="976" t="s">
        <v>318</v>
      </c>
      <c r="E332" s="66"/>
      <c r="F332" s="40"/>
      <c r="G332" s="1427"/>
      <c r="H332" s="1427"/>
      <c r="I332" s="1526">
        <f t="shared" si="62"/>
        <v>0</v>
      </c>
      <c r="J332" s="1427"/>
      <c r="K332" s="1427"/>
      <c r="L332" s="1427"/>
      <c r="M332" s="1526">
        <f t="shared" si="63"/>
        <v>0</v>
      </c>
      <c r="N332" s="1427"/>
      <c r="O332" s="1081"/>
      <c r="P332" s="152"/>
      <c r="Q332" s="152"/>
      <c r="R332" s="793"/>
      <c r="S332" s="152"/>
      <c r="T332" s="152"/>
      <c r="U332" s="152"/>
      <c r="V332" s="152"/>
      <c r="W332" s="152"/>
      <c r="X332" s="152"/>
      <c r="Y332" s="152"/>
      <c r="Z332" s="152"/>
    </row>
    <row r="333" spans="1:26" ht="15.75" customHeight="1">
      <c r="A333" s="40"/>
      <c r="B333" s="40" t="s">
        <v>322</v>
      </c>
      <c r="C333" s="40" t="s">
        <v>323</v>
      </c>
      <c r="D333" s="976" t="s">
        <v>318</v>
      </c>
      <c r="E333" s="40"/>
      <c r="F333" s="40"/>
      <c r="G333" s="1411"/>
      <c r="H333" s="1411"/>
      <c r="I333" s="1532">
        <f t="shared" si="62"/>
        <v>0</v>
      </c>
      <c r="J333" s="1411"/>
      <c r="K333" s="1411"/>
      <c r="L333" s="1411"/>
      <c r="M333" s="1532">
        <f t="shared" si="63"/>
        <v>0</v>
      </c>
      <c r="N333" s="1411"/>
      <c r="O333" s="1081"/>
      <c r="P333" s="152"/>
      <c r="Q333" s="152"/>
      <c r="R333" s="152"/>
      <c r="S333" s="152"/>
      <c r="T333" s="152"/>
      <c r="U333" s="152"/>
      <c r="V333" s="152"/>
      <c r="W333" s="152"/>
      <c r="X333" s="152"/>
      <c r="Y333" s="152"/>
      <c r="Z333" s="152"/>
    </row>
    <row r="334" spans="1:26" ht="15.75" customHeight="1">
      <c r="A334" s="43"/>
      <c r="B334" s="43" t="s">
        <v>1913</v>
      </c>
      <c r="C334" s="43" t="s">
        <v>323</v>
      </c>
      <c r="D334" s="43"/>
      <c r="E334" s="43"/>
      <c r="F334" s="43"/>
      <c r="G334" s="1530">
        <f>SUM(G318:G333)</f>
        <v>0</v>
      </c>
      <c r="H334" s="1530">
        <f>SUM(H318:H333)</f>
        <v>0</v>
      </c>
      <c r="I334" s="1530">
        <f>SUM(I318:I333)</f>
        <v>0</v>
      </c>
      <c r="J334" s="1530">
        <f t="shared" ref="J334:M334" si="64">SUM(J318:J333)</f>
        <v>0</v>
      </c>
      <c r="K334" s="1530">
        <f t="shared" si="64"/>
        <v>0</v>
      </c>
      <c r="L334" s="1530">
        <f t="shared" si="64"/>
        <v>0</v>
      </c>
      <c r="M334" s="1530">
        <f t="shared" si="64"/>
        <v>0</v>
      </c>
      <c r="N334" s="1530">
        <f>SUM(N318:N333)</f>
        <v>0</v>
      </c>
      <c r="O334" s="1363"/>
      <c r="P334" s="7"/>
      <c r="Q334" s="7"/>
      <c r="R334" s="7"/>
      <c r="S334" s="7"/>
      <c r="T334" s="7"/>
      <c r="U334" s="7"/>
      <c r="V334" s="7"/>
      <c r="W334" s="7"/>
      <c r="X334" s="7"/>
      <c r="Y334" s="7"/>
      <c r="Z334" s="7"/>
    </row>
    <row r="335" spans="1:26" ht="15.75" customHeight="1">
      <c r="A335" s="7"/>
      <c r="B335" s="7"/>
      <c r="C335" s="7"/>
      <c r="D335" s="808"/>
      <c r="E335" s="808"/>
      <c r="F335" s="7"/>
      <c r="G335" s="1541"/>
      <c r="H335" s="1541"/>
      <c r="I335" s="1541"/>
      <c r="J335" s="1541"/>
      <c r="K335" s="1541"/>
      <c r="L335" s="1541"/>
      <c r="M335" s="1541"/>
      <c r="N335" s="1541"/>
      <c r="O335" s="1363"/>
      <c r="P335" s="7"/>
      <c r="Q335" s="7"/>
      <c r="R335" s="808"/>
      <c r="S335" s="7"/>
      <c r="T335" s="7"/>
      <c r="U335" s="7"/>
      <c r="V335" s="7"/>
      <c r="W335" s="7"/>
      <c r="X335" s="7"/>
      <c r="Y335" s="7"/>
      <c r="Z335" s="7"/>
    </row>
    <row r="336" spans="1:26" s="4" customFormat="1" ht="15.75" customHeight="1">
      <c r="A336" s="36"/>
      <c r="B336" s="36" t="s">
        <v>328</v>
      </c>
      <c r="C336" s="994" t="s">
        <v>309</v>
      </c>
      <c r="D336" s="44"/>
      <c r="E336" s="44"/>
      <c r="F336" s="36"/>
      <c r="G336" s="1490"/>
      <c r="H336" s="1490"/>
      <c r="I336" s="1542">
        <f>SUM(G336:H336)</f>
        <v>0</v>
      </c>
      <c r="J336" s="1490"/>
      <c r="K336" s="1490"/>
      <c r="L336" s="1490"/>
      <c r="M336" s="1542">
        <f>SUM(K336:L336)</f>
        <v>0</v>
      </c>
      <c r="N336" s="1490"/>
      <c r="O336" s="1363"/>
      <c r="P336" s="7"/>
      <c r="Q336" s="7"/>
      <c r="R336" s="808"/>
      <c r="S336" s="7" t="s">
        <v>1914</v>
      </c>
      <c r="T336" s="7"/>
      <c r="U336" s="7"/>
      <c r="V336" s="7"/>
      <c r="W336" s="7"/>
      <c r="X336" s="7"/>
      <c r="Y336" s="7"/>
      <c r="Z336" s="7"/>
    </row>
    <row r="337" spans="1:26" s="1821" customFormat="1" ht="15.75" customHeight="1">
      <c r="A337" s="931"/>
      <c r="B337" s="36" t="s">
        <v>328</v>
      </c>
      <c r="C337" s="1079" t="s">
        <v>1356</v>
      </c>
      <c r="D337" s="932"/>
      <c r="E337" s="932"/>
      <c r="F337" s="931"/>
      <c r="G337" s="1543"/>
      <c r="H337" s="1543"/>
      <c r="I337" s="1542">
        <f t="shared" ref="I337:I341" si="65">SUM(G337:H337)</f>
        <v>0</v>
      </c>
      <c r="J337" s="1543"/>
      <c r="K337" s="1543"/>
      <c r="L337" s="1543"/>
      <c r="M337" s="1542">
        <f t="shared" ref="M337:M341" si="66">SUM(K337:L337)</f>
        <v>0</v>
      </c>
      <c r="N337" s="1543"/>
      <c r="O337" s="1367"/>
      <c r="P337" s="951"/>
      <c r="Q337" s="951"/>
      <c r="R337" s="952"/>
      <c r="S337" s="951"/>
      <c r="T337" s="951"/>
      <c r="U337" s="951"/>
      <c r="V337" s="951"/>
      <c r="W337" s="951"/>
      <c r="X337" s="951"/>
      <c r="Y337" s="951"/>
      <c r="Z337" s="951"/>
    </row>
    <row r="338" spans="1:26" s="4" customFormat="1" ht="15.75" customHeight="1">
      <c r="A338" s="36"/>
      <c r="B338" s="36" t="s">
        <v>328</v>
      </c>
      <c r="C338" s="1079" t="s">
        <v>1356</v>
      </c>
      <c r="D338" s="44"/>
      <c r="E338" s="44"/>
      <c r="F338" s="36"/>
      <c r="G338" s="1490"/>
      <c r="H338" s="1490"/>
      <c r="I338" s="1542">
        <f t="shared" si="65"/>
        <v>0</v>
      </c>
      <c r="J338" s="1490"/>
      <c r="K338" s="1490"/>
      <c r="L338" s="1490"/>
      <c r="M338" s="1542">
        <f t="shared" si="66"/>
        <v>0</v>
      </c>
      <c r="N338" s="1490"/>
      <c r="O338" s="1363"/>
      <c r="P338" s="7"/>
      <c r="Q338" s="7"/>
      <c r="R338" s="808"/>
      <c r="S338" s="7"/>
      <c r="T338" s="7"/>
      <c r="U338" s="7"/>
      <c r="V338" s="7"/>
      <c r="W338" s="7"/>
      <c r="X338" s="7"/>
      <c r="Y338" s="7"/>
      <c r="Z338" s="7"/>
    </row>
    <row r="339" spans="1:26" s="4" customFormat="1" ht="15.75" customHeight="1">
      <c r="A339" s="916"/>
      <c r="B339" s="36" t="s">
        <v>328</v>
      </c>
      <c r="C339" s="1079" t="s">
        <v>1356</v>
      </c>
      <c r="D339" s="929"/>
      <c r="E339" s="929"/>
      <c r="F339" s="916"/>
      <c r="G339" s="1490"/>
      <c r="H339" s="1490"/>
      <c r="I339" s="1542">
        <f t="shared" si="65"/>
        <v>0</v>
      </c>
      <c r="J339" s="1490"/>
      <c r="K339" s="1490"/>
      <c r="L339" s="1490"/>
      <c r="M339" s="1542">
        <f t="shared" si="66"/>
        <v>0</v>
      </c>
      <c r="N339" s="1490"/>
      <c r="O339" s="1364"/>
      <c r="P339" s="917"/>
      <c r="Q339" s="917"/>
      <c r="R339" s="928"/>
      <c r="S339" s="917"/>
      <c r="T339" s="917"/>
      <c r="U339" s="917"/>
      <c r="V339" s="917"/>
      <c r="W339" s="917"/>
      <c r="X339" s="917"/>
      <c r="Y339" s="917"/>
      <c r="Z339" s="917"/>
    </row>
    <row r="340" spans="1:26" s="4" customFormat="1" ht="15.75" customHeight="1">
      <c r="A340" s="916"/>
      <c r="B340" s="36" t="s">
        <v>328</v>
      </c>
      <c r="C340" s="1079" t="s">
        <v>1356</v>
      </c>
      <c r="D340" s="929"/>
      <c r="E340" s="929"/>
      <c r="F340" s="916"/>
      <c r="G340" s="1490"/>
      <c r="H340" s="1490"/>
      <c r="I340" s="1542">
        <f t="shared" si="65"/>
        <v>0</v>
      </c>
      <c r="J340" s="1490"/>
      <c r="K340" s="1490"/>
      <c r="L340" s="1490"/>
      <c r="M340" s="1542">
        <f t="shared" si="66"/>
        <v>0</v>
      </c>
      <c r="N340" s="1490"/>
      <c r="O340" s="1364"/>
      <c r="P340" s="917"/>
      <c r="Q340" s="917"/>
      <c r="R340" s="928"/>
      <c r="S340" s="917"/>
      <c r="T340" s="917"/>
      <c r="U340" s="917"/>
      <c r="V340" s="917"/>
      <c r="W340" s="917"/>
      <c r="X340" s="917"/>
      <c r="Y340" s="917"/>
      <c r="Z340" s="917"/>
    </row>
    <row r="341" spans="1:26" s="4" customFormat="1" ht="15.75" customHeight="1">
      <c r="A341" s="916"/>
      <c r="B341" s="36" t="s">
        <v>328</v>
      </c>
      <c r="C341" s="1079" t="s">
        <v>1356</v>
      </c>
      <c r="D341" s="929"/>
      <c r="E341" s="929"/>
      <c r="F341" s="916"/>
      <c r="G341" s="1509"/>
      <c r="H341" s="1509"/>
      <c r="I341" s="1542">
        <f t="shared" si="65"/>
        <v>0</v>
      </c>
      <c r="J341" s="1509"/>
      <c r="K341" s="1509"/>
      <c r="L341" s="1509"/>
      <c r="M341" s="1542">
        <f t="shared" si="66"/>
        <v>0</v>
      </c>
      <c r="N341" s="1509"/>
      <c r="O341" s="1364"/>
      <c r="P341" s="917"/>
      <c r="Q341" s="917"/>
      <c r="R341" s="928"/>
      <c r="S341" s="917"/>
      <c r="T341" s="917"/>
      <c r="U341" s="917"/>
      <c r="V341" s="917"/>
      <c r="W341" s="917"/>
      <c r="X341" s="917"/>
      <c r="Y341" s="917"/>
      <c r="Z341" s="917"/>
    </row>
    <row r="342" spans="1:26" s="4" customFormat="1" ht="15.75" customHeight="1">
      <c r="A342" s="43"/>
      <c r="B342" s="43" t="s">
        <v>1915</v>
      </c>
      <c r="C342" s="43"/>
      <c r="D342" s="822"/>
      <c r="E342" s="822"/>
      <c r="F342" s="43"/>
      <c r="G342" s="1530">
        <f>SUM(G336:G341)</f>
        <v>0</v>
      </c>
      <c r="H342" s="1530">
        <f>SUM(H336:H341)</f>
        <v>0</v>
      </c>
      <c r="I342" s="1537">
        <f>G342+H342</f>
        <v>0</v>
      </c>
      <c r="J342" s="1530">
        <f>SUM(J336:J341)</f>
        <v>0</v>
      </c>
      <c r="K342" s="1530">
        <f t="shared" ref="K342:L342" si="67">SUM(K336:K341)</f>
        <v>0</v>
      </c>
      <c r="L342" s="1530">
        <f t="shared" si="67"/>
        <v>0</v>
      </c>
      <c r="M342" s="1537">
        <f>K342+L342</f>
        <v>0</v>
      </c>
      <c r="N342" s="1530">
        <f>SUM(N336:N341)</f>
        <v>0</v>
      </c>
      <c r="O342" s="1363"/>
      <c r="P342" s="7"/>
      <c r="Q342" s="7"/>
      <c r="R342" s="808"/>
      <c r="S342" s="7"/>
      <c r="T342" s="7"/>
      <c r="U342" s="7"/>
      <c r="V342" s="7"/>
      <c r="W342" s="7"/>
      <c r="X342" s="7"/>
      <c r="Y342" s="7"/>
      <c r="Z342" s="7"/>
    </row>
    <row r="343" spans="1:26" ht="15.75" customHeight="1">
      <c r="A343" s="152"/>
      <c r="B343" s="7"/>
      <c r="C343" s="152"/>
      <c r="D343" s="793"/>
      <c r="E343" s="793"/>
      <c r="F343" s="152"/>
      <c r="G343" s="1544"/>
      <c r="H343" s="1544"/>
      <c r="I343" s="1544"/>
      <c r="J343" s="1544"/>
      <c r="K343" s="1544"/>
      <c r="L343" s="1544"/>
      <c r="M343" s="1544"/>
      <c r="N343" s="1544"/>
      <c r="O343" s="1081"/>
      <c r="P343" s="152"/>
      <c r="Q343" s="152"/>
      <c r="R343" s="793"/>
      <c r="S343" s="152"/>
      <c r="T343" s="152"/>
      <c r="U343" s="152"/>
      <c r="V343" s="152"/>
      <c r="W343" s="152"/>
      <c r="X343" s="152"/>
      <c r="Y343" s="152"/>
      <c r="Z343" s="152"/>
    </row>
    <row r="344" spans="1:26" ht="15.75" customHeight="1">
      <c r="A344" s="152"/>
      <c r="B344" s="7" t="s">
        <v>1711</v>
      </c>
      <c r="C344" s="7"/>
      <c r="D344" s="7"/>
      <c r="E344" s="7"/>
      <c r="F344" s="152"/>
      <c r="G344" s="1545">
        <f>G81+G93+G106+G131+G139+G148+G264+G287+G304+G316+G334+G342</f>
        <v>0</v>
      </c>
      <c r="H344" s="1545">
        <f>H81+H93+H106+H131+H139+H148+H264+H287+H304+H316+H334+H342</f>
        <v>0</v>
      </c>
      <c r="I344" s="1545">
        <f>G344+H344</f>
        <v>0</v>
      </c>
      <c r="J344" s="1545">
        <f>J81+J93+J106+J131+J139+J148+J264+J287+J304+J316+J334+J342</f>
        <v>0</v>
      </c>
      <c r="K344" s="1545">
        <f>K81+K93+K106+K131+K139+K148+K264+K287+K304+K316+K334+K342</f>
        <v>0</v>
      </c>
      <c r="L344" s="1545">
        <f>L81+L93+L106+L131+L139+L148+L264+L287+L304+L316+L334+L342</f>
        <v>0</v>
      </c>
      <c r="M344" s="1545">
        <f>K344+L344</f>
        <v>0</v>
      </c>
      <c r="N344" s="1545">
        <f>N81+N93+N106+N131+N139+N148+N264+N287+N304+N316+N334+N342</f>
        <v>0</v>
      </c>
      <c r="O344" s="1081"/>
      <c r="P344" s="152"/>
      <c r="Q344" s="152"/>
      <c r="R344" s="7"/>
      <c r="S344" s="7"/>
      <c r="T344" s="152"/>
      <c r="U344" s="152"/>
      <c r="V344" s="152"/>
      <c r="W344" s="152"/>
      <c r="X344" s="152"/>
      <c r="Y344" s="152"/>
      <c r="Z344" s="152"/>
    </row>
    <row r="345" spans="1:26" ht="15.75" customHeight="1">
      <c r="A345" s="152"/>
      <c r="B345" s="152"/>
      <c r="C345" s="152"/>
      <c r="D345" s="152"/>
      <c r="E345" s="152"/>
      <c r="F345" s="152"/>
      <c r="G345" s="1531"/>
      <c r="H345" s="1531"/>
      <c r="I345" s="1531"/>
      <c r="J345" s="1531"/>
      <c r="K345" s="1531"/>
      <c r="L345" s="1531"/>
      <c r="M345" s="1531"/>
      <c r="N345" s="1531"/>
      <c r="O345" s="1081"/>
      <c r="P345" s="152"/>
      <c r="Q345" s="152"/>
      <c r="R345" s="152"/>
      <c r="S345" s="152"/>
      <c r="T345" s="152"/>
      <c r="U345" s="152"/>
      <c r="V345" s="152"/>
      <c r="W345" s="152"/>
      <c r="X345" s="152"/>
      <c r="Y345" s="152"/>
      <c r="Z345" s="152"/>
    </row>
    <row r="346" spans="1:26" ht="15.75" customHeight="1">
      <c r="A346" s="152"/>
      <c r="B346" s="7" t="s">
        <v>892</v>
      </c>
      <c r="C346" s="7"/>
      <c r="D346" s="7"/>
      <c r="E346" s="7"/>
      <c r="F346" s="152"/>
      <c r="G346" s="1531"/>
      <c r="H346" s="1531"/>
      <c r="I346" s="1531"/>
      <c r="J346" s="1531"/>
      <c r="K346" s="1531"/>
      <c r="L346" s="1531"/>
      <c r="M346" s="1531"/>
      <c r="N346" s="1531"/>
      <c r="O346" s="1081"/>
      <c r="P346" s="152"/>
      <c r="Q346" s="152"/>
      <c r="R346" s="7"/>
      <c r="S346" s="7"/>
      <c r="T346" s="152"/>
      <c r="U346" s="152"/>
      <c r="V346" s="152"/>
      <c r="W346" s="152"/>
      <c r="X346" s="152"/>
      <c r="Y346" s="152"/>
      <c r="Z346" s="152"/>
    </row>
    <row r="347" spans="1:26" ht="15.75" customHeight="1">
      <c r="A347" s="32"/>
      <c r="B347" s="32" t="s">
        <v>1712</v>
      </c>
      <c r="C347" s="32" t="s">
        <v>1916</v>
      </c>
      <c r="D347" s="32" t="s">
        <v>1917</v>
      </c>
      <c r="E347" s="32"/>
      <c r="F347" s="32"/>
      <c r="G347" s="1403"/>
      <c r="H347" s="1403"/>
      <c r="I347" s="1546">
        <f t="shared" ref="I347:I367" si="68">SUM(G347:H347)</f>
        <v>0</v>
      </c>
      <c r="J347" s="1403"/>
      <c r="K347" s="1403"/>
      <c r="L347" s="1403"/>
      <c r="M347" s="1546">
        <f t="shared" ref="M347:M367" si="69">SUM(K347:L347)</f>
        <v>0</v>
      </c>
      <c r="N347" s="1403"/>
      <c r="O347" s="1081"/>
      <c r="P347" s="152"/>
      <c r="Q347" s="152"/>
      <c r="R347" s="152"/>
      <c r="S347" s="152"/>
      <c r="T347" s="152"/>
      <c r="U347" s="152"/>
      <c r="V347" s="152"/>
      <c r="W347" s="152"/>
      <c r="X347" s="152"/>
      <c r="Y347" s="152"/>
      <c r="Z347" s="152"/>
    </row>
    <row r="348" spans="1:26" ht="15.75" customHeight="1">
      <c r="A348" s="32"/>
      <c r="B348" s="32" t="s">
        <v>1712</v>
      </c>
      <c r="C348" s="32" t="s">
        <v>1916</v>
      </c>
      <c r="D348" s="32" t="s">
        <v>1918</v>
      </c>
      <c r="E348" s="32"/>
      <c r="F348" s="32"/>
      <c r="G348" s="1403"/>
      <c r="H348" s="1403"/>
      <c r="I348" s="1546">
        <f t="shared" si="68"/>
        <v>0</v>
      </c>
      <c r="J348" s="1403"/>
      <c r="K348" s="1403"/>
      <c r="L348" s="1403"/>
      <c r="M348" s="1546">
        <f t="shared" si="69"/>
        <v>0</v>
      </c>
      <c r="N348" s="1403"/>
      <c r="O348" s="1081"/>
      <c r="P348" s="152"/>
      <c r="Q348" s="152"/>
      <c r="R348" s="152"/>
      <c r="S348" s="152"/>
      <c r="T348" s="152"/>
      <c r="U348" s="152"/>
      <c r="V348" s="152"/>
      <c r="W348" s="152"/>
      <c r="X348" s="152"/>
      <c r="Y348" s="152"/>
      <c r="Z348" s="152"/>
    </row>
    <row r="349" spans="1:26" ht="15.75" customHeight="1">
      <c r="A349" s="32"/>
      <c r="B349" s="32" t="s">
        <v>1712</v>
      </c>
      <c r="C349" s="32" t="s">
        <v>1916</v>
      </c>
      <c r="D349" s="32" t="s">
        <v>1919</v>
      </c>
      <c r="E349" s="32"/>
      <c r="F349" s="32"/>
      <c r="G349" s="1403"/>
      <c r="H349" s="1403"/>
      <c r="I349" s="1546">
        <f t="shared" si="68"/>
        <v>0</v>
      </c>
      <c r="J349" s="1403"/>
      <c r="K349" s="1403"/>
      <c r="L349" s="1403"/>
      <c r="M349" s="1546">
        <f t="shared" si="69"/>
        <v>0</v>
      </c>
      <c r="N349" s="1403"/>
      <c r="O349" s="1081"/>
      <c r="P349" s="152"/>
      <c r="Q349" s="152"/>
      <c r="R349" s="152"/>
      <c r="S349" s="152"/>
      <c r="T349" s="152"/>
      <c r="U349" s="152"/>
      <c r="V349" s="152"/>
      <c r="W349" s="152"/>
      <c r="X349" s="152"/>
      <c r="Y349" s="152"/>
      <c r="Z349" s="152"/>
    </row>
    <row r="350" spans="1:26" ht="15.75" customHeight="1">
      <c r="A350" s="32"/>
      <c r="B350" s="32" t="s">
        <v>1712</v>
      </c>
      <c r="C350" s="32" t="s">
        <v>1916</v>
      </c>
      <c r="D350" s="32" t="s">
        <v>1920</v>
      </c>
      <c r="E350" s="32"/>
      <c r="F350" s="32"/>
      <c r="G350" s="1403"/>
      <c r="H350" s="1403"/>
      <c r="I350" s="1546">
        <f t="shared" si="68"/>
        <v>0</v>
      </c>
      <c r="J350" s="1403"/>
      <c r="K350" s="1403"/>
      <c r="L350" s="1403"/>
      <c r="M350" s="1546">
        <f t="shared" si="69"/>
        <v>0</v>
      </c>
      <c r="N350" s="1403"/>
      <c r="O350" s="1081"/>
      <c r="P350" s="152"/>
      <c r="Q350" s="152"/>
      <c r="R350" s="152"/>
      <c r="S350" s="152"/>
      <c r="T350" s="152"/>
      <c r="U350" s="152"/>
      <c r="V350" s="152"/>
      <c r="W350" s="152"/>
      <c r="X350" s="152"/>
      <c r="Y350" s="152"/>
      <c r="Z350" s="152"/>
    </row>
    <row r="351" spans="1:26" ht="15.75" customHeight="1">
      <c r="A351" s="32"/>
      <c r="B351" s="32" t="s">
        <v>1712</v>
      </c>
      <c r="C351" s="32" t="s">
        <v>1916</v>
      </c>
      <c r="D351" s="32" t="s">
        <v>1921</v>
      </c>
      <c r="E351" s="32"/>
      <c r="F351" s="32"/>
      <c r="G351" s="1403"/>
      <c r="H351" s="1403"/>
      <c r="I351" s="1546">
        <f t="shared" si="68"/>
        <v>0</v>
      </c>
      <c r="J351" s="1403"/>
      <c r="K351" s="1403"/>
      <c r="L351" s="1403"/>
      <c r="M351" s="1546">
        <f t="shared" si="69"/>
        <v>0</v>
      </c>
      <c r="N351" s="1403"/>
      <c r="O351" s="1081"/>
      <c r="P351" s="152"/>
      <c r="Q351" s="152"/>
      <c r="R351" s="152"/>
      <c r="S351" s="152"/>
      <c r="T351" s="152"/>
      <c r="U351" s="152"/>
      <c r="V351" s="152"/>
      <c r="W351" s="152"/>
      <c r="X351" s="152"/>
      <c r="Y351" s="152"/>
      <c r="Z351" s="152"/>
    </row>
    <row r="352" spans="1:26" ht="15.75" customHeight="1">
      <c r="A352" s="32"/>
      <c r="B352" s="32" t="s">
        <v>1712</v>
      </c>
      <c r="C352" s="32" t="s">
        <v>1916</v>
      </c>
      <c r="D352" s="32" t="s">
        <v>1922</v>
      </c>
      <c r="E352" s="32"/>
      <c r="F352" s="32"/>
      <c r="G352" s="1403"/>
      <c r="H352" s="1403"/>
      <c r="I352" s="1546">
        <f t="shared" si="68"/>
        <v>0</v>
      </c>
      <c r="J352" s="1403"/>
      <c r="K352" s="1403"/>
      <c r="L352" s="1403"/>
      <c r="M352" s="1546">
        <f t="shared" si="69"/>
        <v>0</v>
      </c>
      <c r="N352" s="1403"/>
      <c r="O352" s="1081"/>
      <c r="P352" s="152"/>
      <c r="Q352" s="152"/>
      <c r="R352" s="152"/>
      <c r="S352" s="152"/>
      <c r="T352" s="152"/>
      <c r="U352" s="152"/>
      <c r="V352" s="152"/>
      <c r="W352" s="152"/>
      <c r="X352" s="152"/>
      <c r="Y352" s="152"/>
      <c r="Z352" s="152"/>
    </row>
    <row r="353" spans="1:26" ht="15.75" customHeight="1">
      <c r="A353" s="32"/>
      <c r="B353" s="32" t="s">
        <v>1712</v>
      </c>
      <c r="C353" s="32" t="s">
        <v>1916</v>
      </c>
      <c r="D353" s="32" t="s">
        <v>1923</v>
      </c>
      <c r="E353" s="32"/>
      <c r="F353" s="32"/>
      <c r="G353" s="1403"/>
      <c r="H353" s="1403"/>
      <c r="I353" s="1546">
        <f t="shared" si="68"/>
        <v>0</v>
      </c>
      <c r="J353" s="1403"/>
      <c r="K353" s="1403"/>
      <c r="L353" s="1403"/>
      <c r="M353" s="1546">
        <f t="shared" si="69"/>
        <v>0</v>
      </c>
      <c r="N353" s="1403"/>
      <c r="O353" s="1081"/>
      <c r="P353" s="152"/>
      <c r="Q353" s="152"/>
      <c r="R353" s="152"/>
      <c r="S353" s="152"/>
      <c r="T353" s="152"/>
      <c r="U353" s="152"/>
      <c r="V353" s="152"/>
      <c r="W353" s="152"/>
      <c r="X353" s="152"/>
      <c r="Y353" s="152"/>
      <c r="Z353" s="152"/>
    </row>
    <row r="354" spans="1:26" ht="15.75" customHeight="1">
      <c r="A354" s="32"/>
      <c r="B354" s="32" t="s">
        <v>1712</v>
      </c>
      <c r="C354" s="32" t="s">
        <v>1916</v>
      </c>
      <c r="D354" s="32" t="s">
        <v>1924</v>
      </c>
      <c r="E354" s="32"/>
      <c r="F354" s="32"/>
      <c r="G354" s="1403"/>
      <c r="H354" s="1403"/>
      <c r="I354" s="1546">
        <f t="shared" si="68"/>
        <v>0</v>
      </c>
      <c r="J354" s="1403"/>
      <c r="K354" s="1403"/>
      <c r="L354" s="1403"/>
      <c r="M354" s="1546">
        <f t="shared" si="69"/>
        <v>0</v>
      </c>
      <c r="N354" s="1403"/>
      <c r="O354" s="1081"/>
      <c r="P354" s="152"/>
      <c r="Q354" s="152"/>
      <c r="R354" s="152"/>
      <c r="S354" s="152"/>
      <c r="T354" s="152"/>
      <c r="U354" s="152"/>
      <c r="V354" s="152"/>
      <c r="W354" s="152"/>
      <c r="X354" s="152"/>
      <c r="Y354" s="152"/>
      <c r="Z354" s="152"/>
    </row>
    <row r="355" spans="1:26" ht="15.75" customHeight="1">
      <c r="A355" s="32"/>
      <c r="B355" s="32" t="s">
        <v>1712</v>
      </c>
      <c r="C355" s="32" t="s">
        <v>1916</v>
      </c>
      <c r="D355" s="32" t="s">
        <v>1925</v>
      </c>
      <c r="E355" s="32"/>
      <c r="F355" s="32"/>
      <c r="G355" s="1403"/>
      <c r="H355" s="1403"/>
      <c r="I355" s="1546">
        <f t="shared" si="68"/>
        <v>0</v>
      </c>
      <c r="J355" s="1403"/>
      <c r="K355" s="1403"/>
      <c r="L355" s="1403"/>
      <c r="M355" s="1546">
        <f t="shared" si="69"/>
        <v>0</v>
      </c>
      <c r="N355" s="1403"/>
      <c r="O355" s="1081"/>
      <c r="P355" s="152"/>
      <c r="Q355" s="152"/>
      <c r="R355" s="152"/>
      <c r="S355" s="152"/>
      <c r="T355" s="152"/>
      <c r="U355" s="152"/>
      <c r="V355" s="152"/>
      <c r="W355" s="152"/>
      <c r="X355" s="152"/>
      <c r="Y355" s="152"/>
      <c r="Z355" s="152"/>
    </row>
    <row r="356" spans="1:26" ht="15.75" customHeight="1">
      <c r="A356" s="32"/>
      <c r="B356" s="32" t="s">
        <v>1712</v>
      </c>
      <c r="C356" s="32" t="s">
        <v>1916</v>
      </c>
      <c r="D356" s="32" t="s">
        <v>1926</v>
      </c>
      <c r="E356" s="32"/>
      <c r="F356" s="32"/>
      <c r="G356" s="1403"/>
      <c r="H356" s="1403"/>
      <c r="I356" s="1546">
        <f t="shared" si="68"/>
        <v>0</v>
      </c>
      <c r="J356" s="1403"/>
      <c r="K356" s="1403"/>
      <c r="L356" s="1403"/>
      <c r="M356" s="1546">
        <f t="shared" si="69"/>
        <v>0</v>
      </c>
      <c r="N356" s="1403"/>
      <c r="O356" s="1081"/>
      <c r="P356" s="152"/>
      <c r="Q356" s="152"/>
      <c r="R356" s="152"/>
      <c r="S356" s="152"/>
      <c r="T356" s="152"/>
      <c r="U356" s="152"/>
      <c r="V356" s="152"/>
      <c r="W356" s="152"/>
      <c r="X356" s="152"/>
      <c r="Y356" s="152"/>
      <c r="Z356" s="152"/>
    </row>
    <row r="357" spans="1:26" ht="15.75" customHeight="1">
      <c r="A357" s="32"/>
      <c r="B357" s="32" t="s">
        <v>1712</v>
      </c>
      <c r="C357" s="32" t="s">
        <v>1916</v>
      </c>
      <c r="D357" s="32" t="s">
        <v>1927</v>
      </c>
      <c r="E357" s="32"/>
      <c r="F357" s="32"/>
      <c r="G357" s="1403"/>
      <c r="H357" s="1403"/>
      <c r="I357" s="1546">
        <f t="shared" si="68"/>
        <v>0</v>
      </c>
      <c r="J357" s="1403"/>
      <c r="K357" s="1403"/>
      <c r="L357" s="1403"/>
      <c r="M357" s="1546">
        <f t="shared" si="69"/>
        <v>0</v>
      </c>
      <c r="N357" s="1403"/>
      <c r="O357" s="1081"/>
      <c r="P357" s="152"/>
      <c r="Q357" s="152"/>
      <c r="R357" s="152"/>
      <c r="S357" s="152"/>
      <c r="T357" s="152"/>
      <c r="U357" s="152"/>
      <c r="V357" s="152"/>
      <c r="W357" s="152"/>
      <c r="X357" s="152"/>
      <c r="Y357" s="152"/>
      <c r="Z357" s="152"/>
    </row>
    <row r="358" spans="1:26" ht="15.75" customHeight="1">
      <c r="A358" s="32"/>
      <c r="B358" s="32" t="s">
        <v>1712</v>
      </c>
      <c r="C358" s="32" t="s">
        <v>1916</v>
      </c>
      <c r="D358" s="32" t="s">
        <v>1928</v>
      </c>
      <c r="E358" s="32"/>
      <c r="F358" s="32"/>
      <c r="G358" s="1403"/>
      <c r="H358" s="1403"/>
      <c r="I358" s="1546">
        <f t="shared" si="68"/>
        <v>0</v>
      </c>
      <c r="J358" s="1403"/>
      <c r="K358" s="1403"/>
      <c r="L358" s="1403"/>
      <c r="M358" s="1546">
        <f t="shared" si="69"/>
        <v>0</v>
      </c>
      <c r="N358" s="1403"/>
      <c r="O358" s="1081"/>
      <c r="P358" s="152"/>
      <c r="Q358" s="152"/>
      <c r="R358" s="152"/>
      <c r="S358" s="152" t="s">
        <v>1929</v>
      </c>
      <c r="T358" s="152"/>
      <c r="U358" s="152"/>
      <c r="V358" s="152"/>
      <c r="W358" s="152"/>
      <c r="X358" s="152"/>
      <c r="Y358" s="152"/>
      <c r="Z358" s="152"/>
    </row>
    <row r="359" spans="1:26" s="920" customFormat="1" ht="15.75" customHeight="1">
      <c r="A359" s="918"/>
      <c r="B359" s="32" t="s">
        <v>1712</v>
      </c>
      <c r="C359" s="32" t="s">
        <v>1916</v>
      </c>
      <c r="D359" s="32" t="s">
        <v>1930</v>
      </c>
      <c r="E359" s="918"/>
      <c r="F359" s="918"/>
      <c r="G359" s="1405"/>
      <c r="H359" s="1405"/>
      <c r="I359" s="1546">
        <f t="shared" si="68"/>
        <v>0</v>
      </c>
      <c r="J359" s="1405"/>
      <c r="K359" s="1405"/>
      <c r="L359" s="1405"/>
      <c r="M359" s="1546">
        <f t="shared" si="69"/>
        <v>0</v>
      </c>
      <c r="N359" s="1405"/>
      <c r="O359" s="1362"/>
      <c r="P359" s="872"/>
      <c r="Q359" s="872"/>
      <c r="R359" s="872"/>
      <c r="S359" s="872"/>
      <c r="T359" s="872"/>
      <c r="U359" s="872"/>
      <c r="V359" s="872"/>
      <c r="W359" s="872"/>
      <c r="X359" s="872"/>
      <c r="Y359" s="872"/>
      <c r="Z359" s="872"/>
    </row>
    <row r="360" spans="1:26" s="920" customFormat="1" ht="15.75" customHeight="1">
      <c r="A360" s="918"/>
      <c r="B360" s="32" t="s">
        <v>1712</v>
      </c>
      <c r="C360" s="32" t="s">
        <v>1916</v>
      </c>
      <c r="D360" s="32" t="s">
        <v>1931</v>
      </c>
      <c r="E360" s="918"/>
      <c r="F360" s="918"/>
      <c r="G360" s="1405"/>
      <c r="H360" s="1405"/>
      <c r="I360" s="1546">
        <f t="shared" si="68"/>
        <v>0</v>
      </c>
      <c r="J360" s="1405"/>
      <c r="K360" s="1405"/>
      <c r="L360" s="1405"/>
      <c r="M360" s="1546">
        <f t="shared" si="69"/>
        <v>0</v>
      </c>
      <c r="N360" s="1405"/>
      <c r="O360" s="1362"/>
      <c r="P360" s="872"/>
      <c r="Q360" s="872"/>
      <c r="R360" s="872"/>
      <c r="S360" s="872"/>
      <c r="T360" s="872"/>
      <c r="U360" s="872"/>
      <c r="V360" s="872"/>
      <c r="W360" s="872"/>
      <c r="X360" s="872"/>
      <c r="Y360" s="872"/>
      <c r="Z360" s="872"/>
    </row>
    <row r="361" spans="1:26" s="920" customFormat="1" ht="15.75" customHeight="1">
      <c r="A361" s="918"/>
      <c r="B361" s="32" t="s">
        <v>1712</v>
      </c>
      <c r="C361" s="32" t="s">
        <v>1916</v>
      </c>
      <c r="D361" s="32" t="s">
        <v>1932</v>
      </c>
      <c r="E361" s="918"/>
      <c r="F361" s="918"/>
      <c r="G361" s="1405"/>
      <c r="H361" s="1405"/>
      <c r="I361" s="1546">
        <f t="shared" si="68"/>
        <v>0</v>
      </c>
      <c r="J361" s="1405"/>
      <c r="K361" s="1405"/>
      <c r="L361" s="1405"/>
      <c r="M361" s="1546">
        <f t="shared" si="69"/>
        <v>0</v>
      </c>
      <c r="N361" s="1405"/>
      <c r="O361" s="1362"/>
      <c r="P361" s="872"/>
      <c r="Q361" s="872"/>
      <c r="R361" s="872"/>
      <c r="S361" s="872"/>
      <c r="T361" s="872"/>
      <c r="U361" s="872"/>
      <c r="V361" s="872"/>
      <c r="W361" s="872"/>
      <c r="X361" s="872"/>
      <c r="Y361" s="872"/>
      <c r="Z361" s="872"/>
    </row>
    <row r="362" spans="1:26" s="920" customFormat="1" ht="15.75" customHeight="1">
      <c r="A362" s="918"/>
      <c r="B362" s="32" t="s">
        <v>1712</v>
      </c>
      <c r="C362" s="32" t="s">
        <v>1916</v>
      </c>
      <c r="D362" s="32" t="s">
        <v>1933</v>
      </c>
      <c r="E362" s="918"/>
      <c r="F362" s="918"/>
      <c r="G362" s="1405"/>
      <c r="H362" s="1405"/>
      <c r="I362" s="1546">
        <f t="shared" si="68"/>
        <v>0</v>
      </c>
      <c r="J362" s="1405"/>
      <c r="K362" s="1405"/>
      <c r="L362" s="1405"/>
      <c r="M362" s="1546">
        <f t="shared" si="69"/>
        <v>0</v>
      </c>
      <c r="N362" s="1405"/>
      <c r="O362" s="1362"/>
      <c r="P362" s="872"/>
      <c r="Q362" s="872"/>
      <c r="R362" s="872"/>
      <c r="S362" s="872"/>
      <c r="T362" s="872"/>
      <c r="U362" s="872"/>
      <c r="V362" s="872"/>
      <c r="W362" s="872"/>
      <c r="X362" s="872"/>
      <c r="Y362" s="872"/>
      <c r="Z362" s="872"/>
    </row>
    <row r="363" spans="1:26" s="920" customFormat="1" ht="15.75" customHeight="1">
      <c r="A363" s="918"/>
      <c r="B363" s="32" t="s">
        <v>1712</v>
      </c>
      <c r="C363" s="32" t="s">
        <v>1916</v>
      </c>
      <c r="D363" s="973" t="s">
        <v>2709</v>
      </c>
      <c r="E363" s="918"/>
      <c r="F363" s="918"/>
      <c r="G363" s="1405"/>
      <c r="H363" s="1405"/>
      <c r="I363" s="1546">
        <f t="shared" si="68"/>
        <v>0</v>
      </c>
      <c r="J363" s="1405"/>
      <c r="K363" s="1405"/>
      <c r="L363" s="1405"/>
      <c r="M363" s="1546">
        <f t="shared" si="69"/>
        <v>0</v>
      </c>
      <c r="N363" s="1405"/>
      <c r="O363" s="1362"/>
      <c r="P363" s="872"/>
      <c r="Q363" s="872"/>
      <c r="R363" s="872"/>
      <c r="S363" s="872"/>
      <c r="T363" s="872"/>
      <c r="U363" s="872"/>
      <c r="V363" s="872"/>
      <c r="W363" s="872"/>
      <c r="X363" s="872"/>
      <c r="Y363" s="872"/>
      <c r="Z363" s="872"/>
    </row>
    <row r="364" spans="1:26" ht="15.75" customHeight="1">
      <c r="A364" s="32"/>
      <c r="B364" s="32" t="s">
        <v>1712</v>
      </c>
      <c r="C364" s="32" t="s">
        <v>1916</v>
      </c>
      <c r="D364" s="973" t="s">
        <v>2709</v>
      </c>
      <c r="E364" s="32"/>
      <c r="F364" s="32"/>
      <c r="G364" s="1403"/>
      <c r="H364" s="1403"/>
      <c r="I364" s="1546">
        <f t="shared" si="68"/>
        <v>0</v>
      </c>
      <c r="J364" s="1403"/>
      <c r="K364" s="1403"/>
      <c r="L364" s="1403"/>
      <c r="M364" s="1546">
        <f t="shared" si="69"/>
        <v>0</v>
      </c>
      <c r="N364" s="1403"/>
      <c r="O364" s="1081"/>
      <c r="P364" s="152"/>
      <c r="Q364" s="152"/>
      <c r="R364" s="152"/>
      <c r="S364" s="152"/>
      <c r="T364" s="152"/>
      <c r="U364" s="152"/>
      <c r="V364" s="152"/>
      <c r="W364" s="152"/>
      <c r="X364" s="152"/>
      <c r="Y364" s="152"/>
      <c r="Z364" s="152"/>
    </row>
    <row r="365" spans="1:26" ht="15.75" customHeight="1">
      <c r="A365" s="32"/>
      <c r="B365" s="32" t="s">
        <v>1712</v>
      </c>
      <c r="C365" s="32" t="s">
        <v>1916</v>
      </c>
      <c r="D365" s="973" t="s">
        <v>2709</v>
      </c>
      <c r="E365" s="32"/>
      <c r="F365" s="32"/>
      <c r="G365" s="1403"/>
      <c r="H365" s="1403"/>
      <c r="I365" s="1546">
        <f t="shared" si="68"/>
        <v>0</v>
      </c>
      <c r="J365" s="1403"/>
      <c r="K365" s="1403"/>
      <c r="L365" s="1403"/>
      <c r="M365" s="1546">
        <f t="shared" si="69"/>
        <v>0</v>
      </c>
      <c r="N365" s="1403"/>
      <c r="O365" s="1081"/>
      <c r="P365" s="152"/>
      <c r="Q365" s="152"/>
      <c r="R365" s="152"/>
      <c r="S365" s="152"/>
      <c r="T365" s="152"/>
      <c r="U365" s="152"/>
      <c r="V365" s="152"/>
      <c r="W365" s="152"/>
      <c r="X365" s="152"/>
      <c r="Y365" s="152"/>
      <c r="Z365" s="152"/>
    </row>
    <row r="366" spans="1:26" ht="15.75" customHeight="1">
      <c r="A366" s="32"/>
      <c r="B366" s="32" t="s">
        <v>1712</v>
      </c>
      <c r="C366" s="32" t="s">
        <v>1916</v>
      </c>
      <c r="D366" s="973" t="s">
        <v>2709</v>
      </c>
      <c r="E366" s="32"/>
      <c r="F366" s="32"/>
      <c r="G366" s="1403"/>
      <c r="H366" s="1403"/>
      <c r="I366" s="1546">
        <f t="shared" si="68"/>
        <v>0</v>
      </c>
      <c r="J366" s="1403"/>
      <c r="K366" s="1403"/>
      <c r="L366" s="1403"/>
      <c r="M366" s="1546">
        <f t="shared" si="69"/>
        <v>0</v>
      </c>
      <c r="N366" s="1403"/>
      <c r="O366" s="1081"/>
      <c r="P366" s="152"/>
      <c r="Q366" s="152"/>
      <c r="R366" s="152"/>
      <c r="S366" s="152"/>
      <c r="T366" s="152"/>
      <c r="U366" s="152"/>
      <c r="V366" s="152"/>
      <c r="W366" s="152"/>
      <c r="X366" s="152"/>
      <c r="Y366" s="152"/>
      <c r="Z366" s="152"/>
    </row>
    <row r="367" spans="1:26" ht="15.75" customHeight="1">
      <c r="A367" s="32"/>
      <c r="B367" s="32" t="s">
        <v>1712</v>
      </c>
      <c r="C367" s="32" t="s">
        <v>1916</v>
      </c>
      <c r="D367" s="973" t="s">
        <v>2709</v>
      </c>
      <c r="E367" s="32"/>
      <c r="F367" s="32"/>
      <c r="G367" s="1403"/>
      <c r="H367" s="1403"/>
      <c r="I367" s="1546">
        <f t="shared" si="68"/>
        <v>0</v>
      </c>
      <c r="J367" s="1403"/>
      <c r="K367" s="1403"/>
      <c r="L367" s="1403"/>
      <c r="M367" s="1546">
        <f t="shared" si="69"/>
        <v>0</v>
      </c>
      <c r="N367" s="1403"/>
      <c r="O367" s="1081"/>
      <c r="P367" s="152"/>
      <c r="Q367" s="152"/>
      <c r="R367" s="152"/>
      <c r="S367" s="152"/>
      <c r="T367" s="152"/>
      <c r="U367" s="152"/>
      <c r="V367" s="152"/>
      <c r="W367" s="152"/>
      <c r="X367" s="152"/>
      <c r="Y367" s="152"/>
      <c r="Z367" s="152"/>
    </row>
    <row r="368" spans="1:26" ht="15.75" customHeight="1">
      <c r="A368" s="35"/>
      <c r="B368" s="35" t="s">
        <v>1712</v>
      </c>
      <c r="C368" s="35" t="s">
        <v>1916</v>
      </c>
      <c r="D368" s="35"/>
      <c r="E368" s="35"/>
      <c r="F368" s="35"/>
      <c r="G368" s="1547">
        <f>SUM(G347:G367)</f>
        <v>0</v>
      </c>
      <c r="H368" s="1547">
        <f>SUM(H347:H367)</f>
        <v>0</v>
      </c>
      <c r="I368" s="1547">
        <f>SUM(I347:I367)</f>
        <v>0</v>
      </c>
      <c r="J368" s="1547">
        <f>SUM(J347:J367)</f>
        <v>0</v>
      </c>
      <c r="K368" s="1547">
        <f>SUM(K347:K367)</f>
        <v>0</v>
      </c>
      <c r="L368" s="1547">
        <f t="shared" ref="L368:N368" si="70">SUM(L347:L367)</f>
        <v>0</v>
      </c>
      <c r="M368" s="1547">
        <f t="shared" si="70"/>
        <v>0</v>
      </c>
      <c r="N368" s="1547">
        <f t="shared" si="70"/>
        <v>0</v>
      </c>
      <c r="O368" s="1363"/>
      <c r="P368" s="7"/>
      <c r="Q368" s="7"/>
      <c r="R368" s="7"/>
      <c r="S368" s="7"/>
      <c r="T368" s="7"/>
      <c r="U368" s="7"/>
      <c r="V368" s="7"/>
      <c r="W368" s="7"/>
      <c r="X368" s="7"/>
      <c r="Y368" s="7"/>
      <c r="Z368" s="7"/>
    </row>
    <row r="369" spans="1:26" s="920" customFormat="1" ht="15.75" customHeight="1">
      <c r="A369" s="919"/>
      <c r="B369" s="32" t="s">
        <v>1712</v>
      </c>
      <c r="C369" s="33" t="s">
        <v>1934</v>
      </c>
      <c r="D369" s="32" t="s">
        <v>1935</v>
      </c>
      <c r="E369" s="919"/>
      <c r="F369" s="919"/>
      <c r="G369" s="1408"/>
      <c r="H369" s="1408"/>
      <c r="I369" s="1546">
        <f t="shared" ref="I369:I373" si="71">SUM(G369:H369)</f>
        <v>0</v>
      </c>
      <c r="J369" s="1408"/>
      <c r="K369" s="1408"/>
      <c r="L369" s="1408"/>
      <c r="M369" s="1546">
        <f t="shared" ref="M369:M373" si="72">SUM(K369:L369)</f>
        <v>0</v>
      </c>
      <c r="N369" s="1408"/>
      <c r="O369" s="1364"/>
      <c r="P369" s="917"/>
      <c r="Q369" s="917"/>
      <c r="R369" s="917"/>
      <c r="S369" s="917"/>
      <c r="T369" s="917"/>
      <c r="U369" s="917"/>
      <c r="V369" s="917"/>
      <c r="W369" s="917"/>
      <c r="X369" s="917"/>
      <c r="Y369" s="917"/>
      <c r="Z369" s="917"/>
    </row>
    <row r="370" spans="1:26" s="920" customFormat="1" ht="15.75" customHeight="1">
      <c r="A370" s="919"/>
      <c r="B370" s="32" t="s">
        <v>1712</v>
      </c>
      <c r="C370" s="33" t="s">
        <v>1934</v>
      </c>
      <c r="D370" s="32" t="s">
        <v>1936</v>
      </c>
      <c r="E370" s="919"/>
      <c r="F370" s="919"/>
      <c r="G370" s="1408"/>
      <c r="H370" s="1408"/>
      <c r="I370" s="1546">
        <f t="shared" si="71"/>
        <v>0</v>
      </c>
      <c r="J370" s="1408"/>
      <c r="K370" s="1408"/>
      <c r="L370" s="1408"/>
      <c r="M370" s="1546">
        <f t="shared" si="72"/>
        <v>0</v>
      </c>
      <c r="N370" s="1408"/>
      <c r="O370" s="1364"/>
      <c r="P370" s="917"/>
      <c r="Q370" s="917"/>
      <c r="R370" s="917"/>
      <c r="S370" s="917"/>
      <c r="T370" s="917"/>
      <c r="U370" s="917"/>
      <c r="V370" s="917"/>
      <c r="W370" s="917"/>
      <c r="X370" s="917"/>
      <c r="Y370" s="917"/>
      <c r="Z370" s="917"/>
    </row>
    <row r="371" spans="1:26" s="920" customFormat="1" ht="15.75" customHeight="1">
      <c r="A371" s="919"/>
      <c r="B371" s="32" t="s">
        <v>1712</v>
      </c>
      <c r="C371" s="33" t="s">
        <v>1934</v>
      </c>
      <c r="D371" s="32" t="s">
        <v>1771</v>
      </c>
      <c r="E371" s="919"/>
      <c r="F371" s="919"/>
      <c r="G371" s="1408"/>
      <c r="H371" s="1408"/>
      <c r="I371" s="1546">
        <f t="shared" si="71"/>
        <v>0</v>
      </c>
      <c r="J371" s="1408"/>
      <c r="K371" s="1408"/>
      <c r="L371" s="1408"/>
      <c r="M371" s="1546">
        <f t="shared" si="72"/>
        <v>0</v>
      </c>
      <c r="N371" s="1408"/>
      <c r="O371" s="1364"/>
      <c r="P371" s="917"/>
      <c r="Q371" s="917"/>
      <c r="R371" s="917"/>
      <c r="S371" s="917"/>
      <c r="T371" s="917"/>
      <c r="U371" s="917"/>
      <c r="V371" s="917"/>
      <c r="W371" s="917"/>
      <c r="X371" s="917"/>
      <c r="Y371" s="917"/>
      <c r="Z371" s="917"/>
    </row>
    <row r="372" spans="1:26" s="920" customFormat="1" ht="15.75" customHeight="1">
      <c r="A372" s="919"/>
      <c r="B372" s="32" t="s">
        <v>1712</v>
      </c>
      <c r="C372" s="33" t="s">
        <v>1934</v>
      </c>
      <c r="D372" s="32" t="s">
        <v>1937</v>
      </c>
      <c r="E372" s="919"/>
      <c r="F372" s="919"/>
      <c r="G372" s="1408"/>
      <c r="H372" s="1408"/>
      <c r="I372" s="1546">
        <f t="shared" si="71"/>
        <v>0</v>
      </c>
      <c r="J372" s="1408"/>
      <c r="K372" s="1408"/>
      <c r="L372" s="1408"/>
      <c r="M372" s="1546">
        <f t="shared" si="72"/>
        <v>0</v>
      </c>
      <c r="N372" s="1408"/>
      <c r="O372" s="1364"/>
      <c r="P372" s="917"/>
      <c r="Q372" s="917"/>
      <c r="R372" s="917"/>
      <c r="S372" s="917"/>
      <c r="T372" s="917"/>
      <c r="U372" s="917"/>
      <c r="V372" s="917"/>
      <c r="W372" s="917"/>
      <c r="X372" s="917"/>
      <c r="Y372" s="917"/>
      <c r="Z372" s="917"/>
    </row>
    <row r="373" spans="1:26" s="920" customFormat="1" ht="15.75" customHeight="1">
      <c r="A373" s="919"/>
      <c r="B373" s="32" t="s">
        <v>1712</v>
      </c>
      <c r="C373" s="33" t="s">
        <v>1934</v>
      </c>
      <c r="D373" s="973" t="s">
        <v>2709</v>
      </c>
      <c r="E373" s="919"/>
      <c r="F373" s="919"/>
      <c r="G373" s="1408"/>
      <c r="H373" s="1408"/>
      <c r="I373" s="1546">
        <f t="shared" si="71"/>
        <v>0</v>
      </c>
      <c r="J373" s="1408"/>
      <c r="K373" s="1408"/>
      <c r="L373" s="1408"/>
      <c r="M373" s="1546">
        <f t="shared" si="72"/>
        <v>0</v>
      </c>
      <c r="N373" s="1408"/>
      <c r="O373" s="1364"/>
      <c r="P373" s="917"/>
      <c r="Q373" s="917"/>
      <c r="R373" s="917"/>
      <c r="S373" s="917"/>
      <c r="T373" s="917"/>
      <c r="U373" s="917"/>
      <c r="V373" s="917"/>
      <c r="W373" s="917"/>
      <c r="X373" s="917"/>
      <c r="Y373" s="917"/>
      <c r="Z373" s="917"/>
    </row>
    <row r="374" spans="1:26" ht="15.75" customHeight="1">
      <c r="A374" s="32"/>
      <c r="B374" s="32" t="s">
        <v>1712</v>
      </c>
      <c r="C374" s="33" t="s">
        <v>1934</v>
      </c>
      <c r="D374" s="973" t="s">
        <v>2709</v>
      </c>
      <c r="E374" s="32"/>
      <c r="F374" s="32"/>
      <c r="G374" s="1403"/>
      <c r="H374" s="1403"/>
      <c r="I374" s="1546">
        <f t="shared" ref="I374:I377" si="73">SUM(G374:H374)</f>
        <v>0</v>
      </c>
      <c r="J374" s="1403"/>
      <c r="K374" s="1403"/>
      <c r="L374" s="1403"/>
      <c r="M374" s="1546">
        <f t="shared" ref="M374:M377" si="74">SUM(K374:L374)</f>
        <v>0</v>
      </c>
      <c r="N374" s="1403"/>
      <c r="O374" s="1081"/>
      <c r="P374" s="152"/>
      <c r="Q374" s="152"/>
      <c r="R374" s="152"/>
      <c r="S374" s="152"/>
      <c r="T374" s="152"/>
      <c r="U374" s="152"/>
      <c r="V374" s="152"/>
      <c r="W374" s="152"/>
      <c r="X374" s="152"/>
      <c r="Y374" s="152"/>
      <c r="Z374" s="152"/>
    </row>
    <row r="375" spans="1:26" ht="15.75" customHeight="1">
      <c r="A375" s="32"/>
      <c r="B375" s="32" t="s">
        <v>1712</v>
      </c>
      <c r="C375" s="33" t="s">
        <v>1934</v>
      </c>
      <c r="D375" s="973" t="s">
        <v>2709</v>
      </c>
      <c r="E375" s="32"/>
      <c r="F375" s="32"/>
      <c r="G375" s="1403"/>
      <c r="H375" s="1403"/>
      <c r="I375" s="1546">
        <f t="shared" si="73"/>
        <v>0</v>
      </c>
      <c r="J375" s="1403"/>
      <c r="K375" s="1403"/>
      <c r="L375" s="1403"/>
      <c r="M375" s="1546">
        <f t="shared" si="74"/>
        <v>0</v>
      </c>
      <c r="N375" s="1403"/>
      <c r="O375" s="1081"/>
      <c r="P375" s="152"/>
      <c r="Q375" s="152"/>
      <c r="R375" s="152"/>
      <c r="S375" s="152"/>
      <c r="T375" s="152"/>
      <c r="U375" s="152"/>
      <c r="V375" s="152"/>
      <c r="W375" s="152"/>
      <c r="X375" s="152"/>
      <c r="Y375" s="152"/>
      <c r="Z375" s="152"/>
    </row>
    <row r="376" spans="1:26" ht="15.75" customHeight="1">
      <c r="A376" s="32"/>
      <c r="B376" s="32" t="s">
        <v>1712</v>
      </c>
      <c r="C376" s="33" t="s">
        <v>1934</v>
      </c>
      <c r="D376" s="973" t="s">
        <v>2709</v>
      </c>
      <c r="E376" s="32"/>
      <c r="F376" s="32"/>
      <c r="G376" s="1403"/>
      <c r="H376" s="1403"/>
      <c r="I376" s="1546">
        <f t="shared" si="73"/>
        <v>0</v>
      </c>
      <c r="J376" s="1403"/>
      <c r="K376" s="1403"/>
      <c r="L376" s="1403"/>
      <c r="M376" s="1546">
        <f t="shared" si="74"/>
        <v>0</v>
      </c>
      <c r="N376" s="1403"/>
      <c r="O376" s="1081"/>
      <c r="P376" s="152"/>
      <c r="Q376" s="152"/>
      <c r="R376" s="152"/>
      <c r="S376" s="152"/>
      <c r="T376" s="152"/>
      <c r="U376" s="152"/>
      <c r="V376" s="152"/>
      <c r="W376" s="152"/>
      <c r="X376" s="152"/>
      <c r="Y376" s="152"/>
      <c r="Z376" s="152"/>
    </row>
    <row r="377" spans="1:26" ht="15.75" customHeight="1">
      <c r="A377" s="32"/>
      <c r="B377" s="32" t="s">
        <v>1712</v>
      </c>
      <c r="C377" s="33" t="s">
        <v>1934</v>
      </c>
      <c r="D377" s="973" t="s">
        <v>2709</v>
      </c>
      <c r="E377" s="32"/>
      <c r="F377" s="32"/>
      <c r="G377" s="1403"/>
      <c r="H377" s="1403"/>
      <c r="I377" s="1546">
        <f t="shared" si="73"/>
        <v>0</v>
      </c>
      <c r="J377" s="1403"/>
      <c r="K377" s="1403"/>
      <c r="L377" s="1403"/>
      <c r="M377" s="1546">
        <f t="shared" si="74"/>
        <v>0</v>
      </c>
      <c r="N377" s="1403"/>
      <c r="O377" s="1081"/>
      <c r="P377" s="152"/>
      <c r="Q377" s="152"/>
      <c r="R377" s="152"/>
      <c r="S377" s="152"/>
      <c r="T377" s="152"/>
      <c r="U377" s="152"/>
      <c r="V377" s="152"/>
      <c r="W377" s="152"/>
      <c r="X377" s="152"/>
      <c r="Y377" s="152"/>
      <c r="Z377" s="152"/>
    </row>
    <row r="378" spans="1:26" ht="15.75" customHeight="1">
      <c r="A378" s="35"/>
      <c r="B378" s="35" t="s">
        <v>1712</v>
      </c>
      <c r="C378" s="39" t="s">
        <v>1934</v>
      </c>
      <c r="D378" s="35"/>
      <c r="E378" s="35"/>
      <c r="F378" s="35"/>
      <c r="G378" s="1547">
        <f>SUM(G369:G377)</f>
        <v>0</v>
      </c>
      <c r="H378" s="1547">
        <f>SUM(H369:H377)</f>
        <v>0</v>
      </c>
      <c r="I378" s="1547">
        <f>SUM(I369:I377)</f>
        <v>0</v>
      </c>
      <c r="J378" s="1547">
        <f>SUM(J369:J377)</f>
        <v>0</v>
      </c>
      <c r="K378" s="1547">
        <f t="shared" ref="K378:L378" si="75">SUM(K369:K377)</f>
        <v>0</v>
      </c>
      <c r="L378" s="1547">
        <f t="shared" si="75"/>
        <v>0</v>
      </c>
      <c r="M378" s="1547">
        <f t="shared" ref="M378" si="76">SUM(M369:M377)</f>
        <v>0</v>
      </c>
      <c r="N378" s="1547">
        <f>SUM(N369:N377)</f>
        <v>0</v>
      </c>
      <c r="O378" s="1363"/>
      <c r="P378" s="7"/>
      <c r="Q378" s="7"/>
      <c r="R378" s="7"/>
      <c r="S378" s="7"/>
      <c r="T378" s="7"/>
      <c r="U378" s="7"/>
      <c r="V378" s="7"/>
      <c r="W378" s="7"/>
      <c r="X378" s="7"/>
      <c r="Y378" s="7"/>
      <c r="Z378" s="7"/>
    </row>
    <row r="379" spans="1:26" ht="15.75" customHeight="1">
      <c r="A379" s="35"/>
      <c r="B379" s="35" t="s">
        <v>1712</v>
      </c>
      <c r="C379" s="39" t="s">
        <v>1938</v>
      </c>
      <c r="D379" s="35" t="s">
        <v>1939</v>
      </c>
      <c r="E379" s="35"/>
      <c r="F379" s="35"/>
      <c r="G379" s="1407"/>
      <c r="H379" s="1407"/>
      <c r="I379" s="1548">
        <f>SUM(G379:H379)</f>
        <v>0</v>
      </c>
      <c r="J379" s="1407"/>
      <c r="K379" s="1407"/>
      <c r="L379" s="1407"/>
      <c r="M379" s="1548">
        <f t="shared" ref="M379:M395" si="77">SUM(K379:L379)</f>
        <v>0</v>
      </c>
      <c r="N379" s="1407"/>
      <c r="O379" s="1363"/>
      <c r="P379" s="7"/>
      <c r="Q379" s="7"/>
      <c r="R379" s="7"/>
      <c r="S379" s="7"/>
      <c r="T379" s="7"/>
      <c r="U379" s="7"/>
      <c r="V379" s="7"/>
      <c r="W379" s="7"/>
      <c r="X379" s="7"/>
      <c r="Y379" s="7"/>
      <c r="Z379" s="7"/>
    </row>
    <row r="380" spans="1:26" ht="15.75" customHeight="1">
      <c r="A380" s="32"/>
      <c r="B380" s="32" t="s">
        <v>1712</v>
      </c>
      <c r="C380" s="32" t="s">
        <v>1940</v>
      </c>
      <c r="D380" s="32" t="s">
        <v>1941</v>
      </c>
      <c r="E380" s="32"/>
      <c r="F380" s="809"/>
      <c r="G380" s="1403"/>
      <c r="H380" s="1403"/>
      <c r="I380" s="1546">
        <f t="shared" ref="I380:I395" si="78">SUM(G380:H380)</f>
        <v>0</v>
      </c>
      <c r="J380" s="1403"/>
      <c r="K380" s="1403"/>
      <c r="L380" s="1403"/>
      <c r="M380" s="1546">
        <f t="shared" si="77"/>
        <v>0</v>
      </c>
      <c r="N380" s="1403"/>
      <c r="O380" s="1081"/>
      <c r="P380" s="152"/>
      <c r="Q380" s="152"/>
      <c r="R380" s="152"/>
      <c r="S380" s="810"/>
      <c r="T380" s="810"/>
      <c r="U380" s="152"/>
      <c r="V380" s="152"/>
      <c r="W380" s="152"/>
      <c r="X380" s="152"/>
      <c r="Y380" s="152"/>
      <c r="Z380" s="152"/>
    </row>
    <row r="381" spans="1:26" ht="15.75" customHeight="1">
      <c r="A381" s="32"/>
      <c r="B381" s="32" t="s">
        <v>1712</v>
      </c>
      <c r="C381" s="32" t="s">
        <v>1940</v>
      </c>
      <c r="D381" s="32" t="s">
        <v>1942</v>
      </c>
      <c r="E381" s="32"/>
      <c r="F381" s="32"/>
      <c r="G381" s="1403"/>
      <c r="H381" s="1403"/>
      <c r="I381" s="1546">
        <f t="shared" si="78"/>
        <v>0</v>
      </c>
      <c r="J381" s="1403"/>
      <c r="K381" s="1403"/>
      <c r="L381" s="1403"/>
      <c r="M381" s="1546">
        <f t="shared" si="77"/>
        <v>0</v>
      </c>
      <c r="N381" s="1403"/>
      <c r="O381" s="1081"/>
      <c r="P381" s="152"/>
      <c r="Q381" s="152"/>
      <c r="R381" s="152"/>
      <c r="S381" s="152"/>
      <c r="T381" s="152"/>
      <c r="U381" s="152"/>
      <c r="V381" s="152"/>
      <c r="W381" s="152"/>
      <c r="X381" s="152"/>
      <c r="Y381" s="152"/>
      <c r="Z381" s="152"/>
    </row>
    <row r="382" spans="1:26" ht="15.75" customHeight="1">
      <c r="A382" s="32"/>
      <c r="B382" s="32" t="s">
        <v>1712</v>
      </c>
      <c r="C382" s="32" t="s">
        <v>1940</v>
      </c>
      <c r="D382" s="32" t="s">
        <v>1943</v>
      </c>
      <c r="E382" s="32"/>
      <c r="F382" s="32"/>
      <c r="G382" s="1403"/>
      <c r="H382" s="1403"/>
      <c r="I382" s="1546">
        <f t="shared" si="78"/>
        <v>0</v>
      </c>
      <c r="J382" s="1403"/>
      <c r="K382" s="1403"/>
      <c r="L382" s="1403"/>
      <c r="M382" s="1546">
        <f t="shared" si="77"/>
        <v>0</v>
      </c>
      <c r="N382" s="1403"/>
      <c r="O382" s="1081"/>
      <c r="P382" s="152"/>
      <c r="Q382" s="152"/>
      <c r="R382" s="152"/>
      <c r="S382" s="152"/>
      <c r="T382" s="152"/>
      <c r="U382" s="152"/>
      <c r="V382" s="152"/>
      <c r="W382" s="152"/>
      <c r="X382" s="152"/>
      <c r="Y382" s="152"/>
      <c r="Z382" s="152"/>
    </row>
    <row r="383" spans="1:26" ht="15.75" customHeight="1">
      <c r="A383" s="32"/>
      <c r="B383" s="32" t="s">
        <v>1712</v>
      </c>
      <c r="C383" s="32" t="s">
        <v>1940</v>
      </c>
      <c r="D383" s="32" t="s">
        <v>1944</v>
      </c>
      <c r="E383" s="32"/>
      <c r="F383" s="809"/>
      <c r="G383" s="1403"/>
      <c r="H383" s="1403"/>
      <c r="I383" s="1546">
        <f t="shared" si="78"/>
        <v>0</v>
      </c>
      <c r="J383" s="1403"/>
      <c r="K383" s="1403"/>
      <c r="L383" s="1403"/>
      <c r="M383" s="1546">
        <f t="shared" si="77"/>
        <v>0</v>
      </c>
      <c r="N383" s="1403"/>
      <c r="O383" s="1081"/>
      <c r="P383" s="152"/>
      <c r="Q383" s="152"/>
      <c r="R383" s="152"/>
      <c r="S383" s="810"/>
      <c r="T383" s="810"/>
      <c r="U383" s="152"/>
      <c r="V383" s="152"/>
      <c r="W383" s="152"/>
      <c r="X383" s="152"/>
      <c r="Y383" s="152"/>
      <c r="Z383" s="152"/>
    </row>
    <row r="384" spans="1:26" ht="15.75" customHeight="1">
      <c r="A384" s="32"/>
      <c r="B384" s="32" t="s">
        <v>1712</v>
      </c>
      <c r="C384" s="32" t="s">
        <v>1940</v>
      </c>
      <c r="D384" s="32" t="s">
        <v>1945</v>
      </c>
      <c r="E384" s="32"/>
      <c r="F384" s="809"/>
      <c r="G384" s="1403"/>
      <c r="H384" s="1403"/>
      <c r="I384" s="1546">
        <f t="shared" si="78"/>
        <v>0</v>
      </c>
      <c r="J384" s="1403"/>
      <c r="K384" s="1403"/>
      <c r="L384" s="1403"/>
      <c r="M384" s="1546">
        <f t="shared" si="77"/>
        <v>0</v>
      </c>
      <c r="N384" s="1403"/>
      <c r="O384" s="1081"/>
      <c r="P384" s="152"/>
      <c r="Q384" s="152"/>
      <c r="R384" s="152"/>
      <c r="S384" s="810"/>
      <c r="T384" s="810"/>
      <c r="U384" s="152"/>
      <c r="V384" s="152"/>
      <c r="W384" s="152"/>
      <c r="X384" s="152"/>
      <c r="Y384" s="152"/>
      <c r="Z384" s="152"/>
    </row>
    <row r="385" spans="1:26" ht="15.75" customHeight="1">
      <c r="A385" s="32"/>
      <c r="B385" s="32" t="s">
        <v>1712</v>
      </c>
      <c r="C385" s="32" t="s">
        <v>1940</v>
      </c>
      <c r="D385" s="32" t="s">
        <v>1946</v>
      </c>
      <c r="E385" s="32"/>
      <c r="F385" s="809"/>
      <c r="G385" s="1403"/>
      <c r="H385" s="1403"/>
      <c r="I385" s="1546">
        <f t="shared" si="78"/>
        <v>0</v>
      </c>
      <c r="J385" s="1403"/>
      <c r="K385" s="1403"/>
      <c r="L385" s="1403"/>
      <c r="M385" s="1546">
        <f t="shared" si="77"/>
        <v>0</v>
      </c>
      <c r="N385" s="1403"/>
      <c r="O385" s="1081"/>
      <c r="P385" s="152"/>
      <c r="Q385" s="152"/>
      <c r="R385" s="152"/>
      <c r="S385" s="810"/>
      <c r="T385" s="810"/>
      <c r="U385" s="152"/>
      <c r="V385" s="152"/>
      <c r="W385" s="152"/>
      <c r="X385" s="152"/>
      <c r="Y385" s="152"/>
      <c r="Z385" s="152"/>
    </row>
    <row r="386" spans="1:26" ht="15.75" customHeight="1">
      <c r="A386" s="32"/>
      <c r="B386" s="32" t="s">
        <v>1712</v>
      </c>
      <c r="C386" s="32" t="s">
        <v>1940</v>
      </c>
      <c r="D386" s="32" t="s">
        <v>1947</v>
      </c>
      <c r="E386" s="32"/>
      <c r="F386" s="809"/>
      <c r="G386" s="1403"/>
      <c r="H386" s="1403"/>
      <c r="I386" s="1546">
        <f t="shared" si="78"/>
        <v>0</v>
      </c>
      <c r="J386" s="1403"/>
      <c r="K386" s="1403"/>
      <c r="L386" s="1403"/>
      <c r="M386" s="1546">
        <f t="shared" si="77"/>
        <v>0</v>
      </c>
      <c r="N386" s="1403"/>
      <c r="O386" s="1081"/>
      <c r="P386" s="152"/>
      <c r="Q386" s="152"/>
      <c r="R386" s="152"/>
      <c r="S386" s="810"/>
      <c r="T386" s="810"/>
      <c r="U386" s="152"/>
      <c r="V386" s="152"/>
      <c r="W386" s="152"/>
      <c r="X386" s="152"/>
      <c r="Y386" s="152"/>
      <c r="Z386" s="152"/>
    </row>
    <row r="387" spans="1:26" s="920" customFormat="1" ht="15.75" customHeight="1">
      <c r="A387" s="918"/>
      <c r="B387" s="32" t="s">
        <v>1712</v>
      </c>
      <c r="C387" s="32" t="s">
        <v>1940</v>
      </c>
      <c r="D387" s="32" t="s">
        <v>1948</v>
      </c>
      <c r="E387" s="918"/>
      <c r="F387" s="923"/>
      <c r="G387" s="1405"/>
      <c r="H387" s="1405"/>
      <c r="I387" s="1546">
        <f t="shared" si="78"/>
        <v>0</v>
      </c>
      <c r="J387" s="1405"/>
      <c r="K387" s="1405"/>
      <c r="L387" s="1405"/>
      <c r="M387" s="1546">
        <f t="shared" si="77"/>
        <v>0</v>
      </c>
      <c r="N387" s="1405"/>
      <c r="O387" s="1362"/>
      <c r="P387" s="872"/>
      <c r="Q387" s="872"/>
      <c r="R387" s="872"/>
      <c r="S387" s="924"/>
      <c r="T387" s="924"/>
      <c r="U387" s="872"/>
      <c r="V387" s="872"/>
      <c r="W387" s="872"/>
      <c r="X387" s="872"/>
      <c r="Y387" s="872"/>
      <c r="Z387" s="872"/>
    </row>
    <row r="388" spans="1:26" s="920" customFormat="1" ht="15.75" customHeight="1">
      <c r="A388" s="918"/>
      <c r="B388" s="32" t="s">
        <v>1712</v>
      </c>
      <c r="C388" s="32" t="s">
        <v>1940</v>
      </c>
      <c r="D388" s="32" t="s">
        <v>1949</v>
      </c>
      <c r="E388" s="918"/>
      <c r="F388" s="923"/>
      <c r="G388" s="1405"/>
      <c r="H388" s="1405"/>
      <c r="I388" s="1546">
        <f t="shared" si="78"/>
        <v>0</v>
      </c>
      <c r="J388" s="1405"/>
      <c r="K388" s="1405"/>
      <c r="L388" s="1405"/>
      <c r="M388" s="1546">
        <f t="shared" si="77"/>
        <v>0</v>
      </c>
      <c r="N388" s="1405"/>
      <c r="O388" s="1362"/>
      <c r="P388" s="872"/>
      <c r="Q388" s="872"/>
      <c r="R388" s="872"/>
      <c r="S388" s="924"/>
      <c r="T388" s="924"/>
      <c r="U388" s="872"/>
      <c r="V388" s="872"/>
      <c r="W388" s="872"/>
      <c r="X388" s="872"/>
      <c r="Y388" s="872"/>
      <c r="Z388" s="872"/>
    </row>
    <row r="389" spans="1:26" s="920" customFormat="1" ht="15.75" customHeight="1">
      <c r="A389" s="918"/>
      <c r="B389" s="32" t="s">
        <v>1712</v>
      </c>
      <c r="C389" s="32" t="s">
        <v>1940</v>
      </c>
      <c r="D389" s="32" t="s">
        <v>1950</v>
      </c>
      <c r="E389" s="918"/>
      <c r="F389" s="923"/>
      <c r="G389" s="1405"/>
      <c r="H389" s="1405"/>
      <c r="I389" s="1546">
        <f t="shared" si="78"/>
        <v>0</v>
      </c>
      <c r="J389" s="1405"/>
      <c r="K389" s="1405"/>
      <c r="L389" s="1405"/>
      <c r="M389" s="1546">
        <f t="shared" si="77"/>
        <v>0</v>
      </c>
      <c r="N389" s="1405"/>
      <c r="O389" s="1362"/>
      <c r="P389" s="872"/>
      <c r="Q389" s="872"/>
      <c r="R389" s="872"/>
      <c r="S389" s="924"/>
      <c r="T389" s="924"/>
      <c r="U389" s="872"/>
      <c r="V389" s="872"/>
      <c r="W389" s="872"/>
      <c r="X389" s="872"/>
      <c r="Y389" s="872"/>
      <c r="Z389" s="872"/>
    </row>
    <row r="390" spans="1:26" s="920" customFormat="1" ht="15.75" customHeight="1">
      <c r="A390" s="918"/>
      <c r="B390" s="32" t="s">
        <v>1712</v>
      </c>
      <c r="C390" s="32" t="s">
        <v>1940</v>
      </c>
      <c r="D390" s="32" t="s">
        <v>1951</v>
      </c>
      <c r="E390" s="918"/>
      <c r="F390" s="923"/>
      <c r="G390" s="1405"/>
      <c r="H390" s="1405"/>
      <c r="I390" s="1546">
        <f t="shared" si="78"/>
        <v>0</v>
      </c>
      <c r="J390" s="1405"/>
      <c r="K390" s="1405"/>
      <c r="L390" s="1405"/>
      <c r="M390" s="1546">
        <f t="shared" si="77"/>
        <v>0</v>
      </c>
      <c r="N390" s="1405"/>
      <c r="O390" s="1362"/>
      <c r="P390" s="872"/>
      <c r="Q390" s="872"/>
      <c r="R390" s="872"/>
      <c r="S390" s="152" t="s">
        <v>1952</v>
      </c>
      <c r="T390" s="924"/>
      <c r="U390" s="872"/>
      <c r="V390" s="872"/>
      <c r="W390" s="872"/>
      <c r="X390" s="872"/>
      <c r="Y390" s="872"/>
      <c r="Z390" s="872"/>
    </row>
    <row r="391" spans="1:26" s="920" customFormat="1" ht="15.75" customHeight="1">
      <c r="A391" s="918"/>
      <c r="B391" s="32" t="s">
        <v>1712</v>
      </c>
      <c r="C391" s="32" t="s">
        <v>1940</v>
      </c>
      <c r="D391" s="973" t="s">
        <v>2709</v>
      </c>
      <c r="E391" s="918"/>
      <c r="F391" s="923"/>
      <c r="G391" s="1405"/>
      <c r="H391" s="1405"/>
      <c r="I391" s="1546">
        <f t="shared" si="78"/>
        <v>0</v>
      </c>
      <c r="J391" s="1405"/>
      <c r="K391" s="1405"/>
      <c r="L391" s="1405"/>
      <c r="M391" s="1546">
        <f t="shared" si="77"/>
        <v>0</v>
      </c>
      <c r="N391" s="1405"/>
      <c r="O391" s="1362"/>
      <c r="P391" s="872"/>
      <c r="Q391" s="872"/>
      <c r="R391" s="872"/>
      <c r="S391" s="924"/>
      <c r="T391" s="924"/>
      <c r="U391" s="872"/>
      <c r="V391" s="872"/>
      <c r="W391" s="872"/>
      <c r="X391" s="872"/>
      <c r="Y391" s="872"/>
      <c r="Z391" s="872"/>
    </row>
    <row r="392" spans="1:26" ht="15.75" customHeight="1">
      <c r="A392" s="32"/>
      <c r="B392" s="32" t="s">
        <v>1712</v>
      </c>
      <c r="C392" s="32" t="s">
        <v>1940</v>
      </c>
      <c r="D392" s="973" t="s">
        <v>2709</v>
      </c>
      <c r="E392" s="32"/>
      <c r="F392" s="809"/>
      <c r="G392" s="1403"/>
      <c r="H392" s="1403"/>
      <c r="I392" s="1546">
        <f t="shared" si="78"/>
        <v>0</v>
      </c>
      <c r="J392" s="1403"/>
      <c r="K392" s="1403"/>
      <c r="L392" s="1403"/>
      <c r="M392" s="1546">
        <f t="shared" si="77"/>
        <v>0</v>
      </c>
      <c r="N392" s="1403"/>
      <c r="O392" s="1081"/>
      <c r="P392" s="152"/>
      <c r="Q392" s="152"/>
      <c r="R392" s="152"/>
      <c r="S392" s="810"/>
      <c r="T392" s="810"/>
      <c r="U392" s="152"/>
      <c r="V392" s="152"/>
      <c r="W392" s="152"/>
      <c r="X392" s="152"/>
      <c r="Y392" s="152"/>
      <c r="Z392" s="152"/>
    </row>
    <row r="393" spans="1:26" ht="15.75" customHeight="1">
      <c r="A393" s="32"/>
      <c r="B393" s="32" t="s">
        <v>1712</v>
      </c>
      <c r="C393" s="32" t="s">
        <v>1940</v>
      </c>
      <c r="D393" s="973" t="s">
        <v>2709</v>
      </c>
      <c r="E393" s="32"/>
      <c r="F393" s="809"/>
      <c r="G393" s="1403"/>
      <c r="H393" s="1403"/>
      <c r="I393" s="1546">
        <f t="shared" si="78"/>
        <v>0</v>
      </c>
      <c r="J393" s="1403"/>
      <c r="K393" s="1403"/>
      <c r="L393" s="1403"/>
      <c r="M393" s="1546">
        <f t="shared" si="77"/>
        <v>0</v>
      </c>
      <c r="N393" s="1403"/>
      <c r="O393" s="1081"/>
      <c r="P393" s="152"/>
      <c r="Q393" s="152"/>
      <c r="R393" s="152"/>
      <c r="S393" s="810"/>
      <c r="T393" s="810"/>
      <c r="U393" s="152"/>
      <c r="V393" s="152"/>
      <c r="W393" s="152"/>
      <c r="X393" s="152"/>
      <c r="Y393" s="152"/>
      <c r="Z393" s="152"/>
    </row>
    <row r="394" spans="1:26" ht="15.75" customHeight="1">
      <c r="A394" s="32"/>
      <c r="B394" s="32" t="s">
        <v>1712</v>
      </c>
      <c r="C394" s="32" t="s">
        <v>1940</v>
      </c>
      <c r="D394" s="973" t="s">
        <v>2709</v>
      </c>
      <c r="E394" s="32"/>
      <c r="F394" s="32"/>
      <c r="G394" s="1403"/>
      <c r="H394" s="1403"/>
      <c r="I394" s="1546">
        <f t="shared" si="78"/>
        <v>0</v>
      </c>
      <c r="J394" s="1403"/>
      <c r="K394" s="1403"/>
      <c r="L394" s="1403"/>
      <c r="M394" s="1546">
        <f t="shared" si="77"/>
        <v>0</v>
      </c>
      <c r="N394" s="1403"/>
      <c r="O394" s="1081"/>
      <c r="P394" s="152"/>
      <c r="Q394" s="152"/>
      <c r="R394" s="152"/>
      <c r="S394" s="152"/>
      <c r="T394" s="152"/>
      <c r="U394" s="152"/>
      <c r="V394" s="152"/>
      <c r="W394" s="152"/>
      <c r="X394" s="152"/>
      <c r="Y394" s="152"/>
      <c r="Z394" s="152"/>
    </row>
    <row r="395" spans="1:26" ht="15.75" customHeight="1">
      <c r="A395" s="32"/>
      <c r="B395" s="32" t="s">
        <v>1712</v>
      </c>
      <c r="C395" s="32" t="s">
        <v>1940</v>
      </c>
      <c r="D395" s="973" t="s">
        <v>2709</v>
      </c>
      <c r="E395" s="32"/>
      <c r="F395" s="32"/>
      <c r="G395" s="1403"/>
      <c r="H395" s="1403"/>
      <c r="I395" s="1546">
        <f t="shared" si="78"/>
        <v>0</v>
      </c>
      <c r="J395" s="1403"/>
      <c r="K395" s="1403"/>
      <c r="L395" s="1403"/>
      <c r="M395" s="1546">
        <f t="shared" si="77"/>
        <v>0</v>
      </c>
      <c r="N395" s="1403"/>
      <c r="O395" s="1081"/>
      <c r="P395" s="152"/>
      <c r="Q395" s="152"/>
      <c r="R395" s="152"/>
      <c r="S395" s="152"/>
      <c r="T395" s="152"/>
      <c r="U395" s="152"/>
      <c r="V395" s="152"/>
      <c r="W395" s="152"/>
      <c r="X395" s="152"/>
      <c r="Y395" s="152"/>
      <c r="Z395" s="152"/>
    </row>
    <row r="396" spans="1:26" ht="15.75" customHeight="1">
      <c r="A396" s="35"/>
      <c r="B396" s="35" t="s">
        <v>1712</v>
      </c>
      <c r="C396" s="35" t="s">
        <v>1940</v>
      </c>
      <c r="D396" s="35"/>
      <c r="E396" s="35"/>
      <c r="F396" s="35"/>
      <c r="G396" s="1549">
        <f>SUM(G380:G395)</f>
        <v>0</v>
      </c>
      <c r="H396" s="1549">
        <f>SUM(H380:H395)</f>
        <v>0</v>
      </c>
      <c r="I396" s="1549">
        <f>SUM(I380:I395)</f>
        <v>0</v>
      </c>
      <c r="J396" s="1549">
        <f t="shared" ref="J396:M396" si="79">SUM(J380:J395)</f>
        <v>0</v>
      </c>
      <c r="K396" s="1549">
        <f t="shared" si="79"/>
        <v>0</v>
      </c>
      <c r="L396" s="1549">
        <f t="shared" si="79"/>
        <v>0</v>
      </c>
      <c r="M396" s="1549">
        <f t="shared" si="79"/>
        <v>0</v>
      </c>
      <c r="N396" s="1549">
        <f>SUM(N380:N395)</f>
        <v>0</v>
      </c>
      <c r="O396" s="1363"/>
      <c r="P396" s="7"/>
      <c r="Q396" s="7"/>
      <c r="R396" s="7"/>
      <c r="S396" s="7"/>
      <c r="T396" s="7"/>
      <c r="U396" s="7"/>
      <c r="V396" s="7"/>
      <c r="W396" s="7"/>
      <c r="X396" s="7"/>
      <c r="Y396" s="7"/>
      <c r="Z396" s="7"/>
    </row>
    <row r="397" spans="1:26" ht="15.75" customHeight="1">
      <c r="A397" s="42"/>
      <c r="B397" s="43" t="s">
        <v>1953</v>
      </c>
      <c r="C397" s="42"/>
      <c r="D397" s="811"/>
      <c r="E397" s="811"/>
      <c r="F397" s="42"/>
      <c r="G397" s="1535">
        <f>G368+G378+G379+G396</f>
        <v>0</v>
      </c>
      <c r="H397" s="1535">
        <f>H368+H378+H379+H396</f>
        <v>0</v>
      </c>
      <c r="I397" s="1535">
        <f>G397+H397</f>
        <v>0</v>
      </c>
      <c r="J397" s="1535">
        <f>J368+J378+J379+J396</f>
        <v>0</v>
      </c>
      <c r="K397" s="1535">
        <f>K368+K378+K379+K396</f>
        <v>0</v>
      </c>
      <c r="L397" s="1535">
        <f>L368+L378+L379+L396</f>
        <v>0</v>
      </c>
      <c r="M397" s="1535">
        <f>K397+L397</f>
        <v>0</v>
      </c>
      <c r="N397" s="1535">
        <f>N368+N378+N379+N396</f>
        <v>0</v>
      </c>
      <c r="O397" s="1081"/>
      <c r="P397" s="152"/>
      <c r="Q397" s="152"/>
      <c r="R397" s="812"/>
      <c r="S397" s="152"/>
      <c r="T397" s="152"/>
      <c r="U397" s="152"/>
      <c r="V397" s="152"/>
      <c r="W397" s="152"/>
      <c r="X397" s="152"/>
      <c r="Y397" s="152"/>
      <c r="Z397" s="152"/>
    </row>
    <row r="398" spans="1:26" ht="15.75" customHeight="1">
      <c r="A398" s="152"/>
      <c r="B398" s="152"/>
      <c r="C398" s="152"/>
      <c r="D398" s="812"/>
      <c r="E398" s="812"/>
      <c r="F398" s="152"/>
      <c r="G398" s="1531"/>
      <c r="H398" s="1531"/>
      <c r="I398" s="1531"/>
      <c r="J398" s="1531"/>
      <c r="K398" s="1531"/>
      <c r="L398" s="1531"/>
      <c r="M398" s="1531"/>
      <c r="N398" s="1531"/>
      <c r="O398" s="1081"/>
      <c r="P398" s="152"/>
      <c r="Q398" s="152"/>
      <c r="R398" s="812"/>
      <c r="S398" s="152"/>
      <c r="T398" s="152"/>
      <c r="U398" s="152"/>
      <c r="V398" s="152"/>
      <c r="W398" s="152"/>
      <c r="X398" s="152"/>
      <c r="Y398" s="152"/>
      <c r="Z398" s="152"/>
    </row>
    <row r="399" spans="1:26" ht="15.75" customHeight="1">
      <c r="A399" s="32"/>
      <c r="B399" s="32" t="s">
        <v>1713</v>
      </c>
      <c r="C399" s="32" t="s">
        <v>1954</v>
      </c>
      <c r="D399" s="813"/>
      <c r="E399" s="813"/>
      <c r="F399" s="32"/>
      <c r="G399" s="1403"/>
      <c r="H399" s="1403"/>
      <c r="I399" s="1546">
        <f t="shared" ref="I399:I404" si="80">SUM(G399:H399)</f>
        <v>0</v>
      </c>
      <c r="J399" s="1403"/>
      <c r="K399" s="1403"/>
      <c r="L399" s="1403"/>
      <c r="M399" s="1546">
        <f t="shared" ref="M399:M405" si="81">SUM(K399:L399)</f>
        <v>0</v>
      </c>
      <c r="N399" s="1403"/>
      <c r="O399" s="1081"/>
      <c r="P399" s="152"/>
      <c r="Q399" s="152"/>
      <c r="R399" s="812"/>
      <c r="S399" s="152"/>
      <c r="T399" s="152"/>
      <c r="U399" s="152"/>
      <c r="V399" s="152"/>
      <c r="W399" s="152"/>
      <c r="X399" s="152"/>
      <c r="Y399" s="152"/>
      <c r="Z399" s="152"/>
    </row>
    <row r="400" spans="1:26" s="920" customFormat="1" ht="15.75" customHeight="1">
      <c r="A400" s="918"/>
      <c r="B400" s="32" t="s">
        <v>1713</v>
      </c>
      <c r="C400" s="32" t="s">
        <v>1955</v>
      </c>
      <c r="D400" s="926"/>
      <c r="E400" s="926"/>
      <c r="F400" s="918"/>
      <c r="G400" s="1405"/>
      <c r="H400" s="1405"/>
      <c r="I400" s="1546">
        <f t="shared" si="80"/>
        <v>0</v>
      </c>
      <c r="J400" s="1405"/>
      <c r="K400" s="1405"/>
      <c r="L400" s="1405"/>
      <c r="M400" s="1546">
        <f t="shared" si="81"/>
        <v>0</v>
      </c>
      <c r="N400" s="1405"/>
      <c r="O400" s="1362"/>
      <c r="P400" s="872"/>
      <c r="Q400" s="872"/>
      <c r="R400" s="927"/>
      <c r="S400" s="872"/>
      <c r="T400" s="872"/>
      <c r="U400" s="872"/>
      <c r="V400" s="872"/>
      <c r="W400" s="872"/>
      <c r="X400" s="872"/>
      <c r="Y400" s="872"/>
      <c r="Z400" s="872"/>
    </row>
    <row r="401" spans="1:26" s="920" customFormat="1" ht="15.75" customHeight="1">
      <c r="A401" s="918"/>
      <c r="B401" s="32" t="s">
        <v>1713</v>
      </c>
      <c r="C401" s="973" t="s">
        <v>2709</v>
      </c>
      <c r="D401" s="926"/>
      <c r="E401" s="926"/>
      <c r="F401" s="918"/>
      <c r="G401" s="1405"/>
      <c r="H401" s="1405"/>
      <c r="I401" s="1546">
        <f t="shared" si="80"/>
        <v>0</v>
      </c>
      <c r="J401" s="1405"/>
      <c r="K401" s="1405"/>
      <c r="L401" s="1405"/>
      <c r="M401" s="1546">
        <f t="shared" si="81"/>
        <v>0</v>
      </c>
      <c r="N401" s="1405"/>
      <c r="O401" s="1362"/>
      <c r="P401" s="872"/>
      <c r="Q401" s="872"/>
      <c r="R401" s="927"/>
      <c r="S401" s="872"/>
      <c r="T401" s="872"/>
      <c r="U401" s="872"/>
      <c r="V401" s="872"/>
      <c r="W401" s="872"/>
      <c r="X401" s="872"/>
      <c r="Y401" s="872"/>
      <c r="Z401" s="872"/>
    </row>
    <row r="402" spans="1:26" s="920" customFormat="1" ht="15.75" customHeight="1">
      <c r="A402" s="918"/>
      <c r="B402" s="32" t="s">
        <v>1713</v>
      </c>
      <c r="C402" s="973" t="s">
        <v>2709</v>
      </c>
      <c r="D402" s="926"/>
      <c r="E402" s="926"/>
      <c r="F402" s="918"/>
      <c r="G402" s="1405"/>
      <c r="H402" s="1405"/>
      <c r="I402" s="1546">
        <f t="shared" si="80"/>
        <v>0</v>
      </c>
      <c r="J402" s="1405"/>
      <c r="K402" s="1405"/>
      <c r="L402" s="1405"/>
      <c r="M402" s="1546">
        <f t="shared" si="81"/>
        <v>0</v>
      </c>
      <c r="N402" s="1405"/>
      <c r="O402" s="1362"/>
      <c r="P402" s="872"/>
      <c r="Q402" s="872"/>
      <c r="R402" s="927"/>
      <c r="S402" s="872"/>
      <c r="T402" s="872"/>
      <c r="U402" s="872"/>
      <c r="V402" s="872"/>
      <c r="W402" s="872"/>
      <c r="X402" s="872"/>
      <c r="Y402" s="872"/>
      <c r="Z402" s="872"/>
    </row>
    <row r="403" spans="1:26" s="920" customFormat="1" ht="15.75" customHeight="1">
      <c r="A403" s="918"/>
      <c r="B403" s="32" t="s">
        <v>1713</v>
      </c>
      <c r="C403" s="973" t="s">
        <v>2709</v>
      </c>
      <c r="D403" s="926"/>
      <c r="E403" s="926"/>
      <c r="F403" s="918"/>
      <c r="G403" s="1405"/>
      <c r="H403" s="1405"/>
      <c r="I403" s="1546">
        <f t="shared" si="80"/>
        <v>0</v>
      </c>
      <c r="J403" s="1405"/>
      <c r="K403" s="1405"/>
      <c r="L403" s="1405"/>
      <c r="M403" s="1546">
        <f t="shared" si="81"/>
        <v>0</v>
      </c>
      <c r="N403" s="1405"/>
      <c r="O403" s="1362"/>
      <c r="P403" s="872"/>
      <c r="Q403" s="872"/>
      <c r="R403" s="927"/>
      <c r="S403" s="872"/>
      <c r="T403" s="872"/>
      <c r="U403" s="872"/>
      <c r="V403" s="872"/>
      <c r="W403" s="872"/>
      <c r="X403" s="872"/>
      <c r="Y403" s="872"/>
      <c r="Z403" s="872"/>
    </row>
    <row r="404" spans="1:26" s="920" customFormat="1" ht="15.75" customHeight="1">
      <c r="A404" s="918"/>
      <c r="B404" s="32" t="s">
        <v>1713</v>
      </c>
      <c r="C404" s="973" t="s">
        <v>2709</v>
      </c>
      <c r="D404" s="926"/>
      <c r="E404" s="926"/>
      <c r="F404" s="918"/>
      <c r="G404" s="1405"/>
      <c r="H404" s="1405"/>
      <c r="I404" s="1546">
        <f t="shared" si="80"/>
        <v>0</v>
      </c>
      <c r="J404" s="1405"/>
      <c r="K404" s="1405"/>
      <c r="L404" s="1405"/>
      <c r="M404" s="1546">
        <f t="shared" si="81"/>
        <v>0</v>
      </c>
      <c r="N404" s="1405"/>
      <c r="O404" s="1362"/>
      <c r="P404" s="872"/>
      <c r="Q404" s="872"/>
      <c r="R404" s="927"/>
      <c r="S404" s="872"/>
      <c r="T404" s="872"/>
      <c r="U404" s="872"/>
      <c r="V404" s="872"/>
      <c r="W404" s="872"/>
      <c r="X404" s="872"/>
      <c r="Y404" s="872"/>
      <c r="Z404" s="872"/>
    </row>
    <row r="405" spans="1:26" ht="15.75" customHeight="1">
      <c r="A405" s="32"/>
      <c r="B405" s="32" t="s">
        <v>1713</v>
      </c>
      <c r="C405" s="973" t="s">
        <v>2709</v>
      </c>
      <c r="D405" s="32"/>
      <c r="E405" s="32"/>
      <c r="F405" s="32"/>
      <c r="G405" s="1493"/>
      <c r="H405" s="1493"/>
      <c r="I405" s="1550">
        <f>SUM(G405:H405)</f>
        <v>0</v>
      </c>
      <c r="J405" s="1493"/>
      <c r="K405" s="1493"/>
      <c r="L405" s="1493"/>
      <c r="M405" s="1550">
        <f t="shared" si="81"/>
        <v>0</v>
      </c>
      <c r="N405" s="1493"/>
      <c r="O405" s="1081"/>
      <c r="P405" s="152"/>
      <c r="Q405" s="152"/>
      <c r="R405" s="152"/>
      <c r="S405" s="152"/>
      <c r="T405" s="152"/>
      <c r="U405" s="152"/>
      <c r="V405" s="152"/>
      <c r="W405" s="152"/>
      <c r="X405" s="152"/>
      <c r="Y405" s="152"/>
      <c r="Z405" s="152"/>
    </row>
    <row r="406" spans="1:26" ht="15.75" customHeight="1">
      <c r="A406" s="43"/>
      <c r="B406" s="43" t="s">
        <v>1956</v>
      </c>
      <c r="C406" s="43"/>
      <c r="D406" s="814"/>
      <c r="E406" s="814"/>
      <c r="F406" s="43"/>
      <c r="G406" s="1530">
        <f>SUM(G399:G405)</f>
        <v>0</v>
      </c>
      <c r="H406" s="1530">
        <f>SUM(H399:H405)</f>
        <v>0</v>
      </c>
      <c r="I406" s="1530">
        <f>H406+G406</f>
        <v>0</v>
      </c>
      <c r="J406" s="1530">
        <f>SUM(J399:J405)</f>
        <v>0</v>
      </c>
      <c r="K406" s="1530">
        <f t="shared" ref="K406:L406" si="82">SUM(K399:K405)</f>
        <v>0</v>
      </c>
      <c r="L406" s="1530">
        <f t="shared" si="82"/>
        <v>0</v>
      </c>
      <c r="M406" s="1530">
        <f>K406+L406</f>
        <v>0</v>
      </c>
      <c r="N406" s="1530">
        <f>SUM(N399:N405)</f>
        <v>0</v>
      </c>
      <c r="O406" s="1363"/>
      <c r="P406" s="7"/>
      <c r="Q406" s="7"/>
      <c r="R406" s="815"/>
      <c r="S406" s="7"/>
      <c r="T406" s="7"/>
      <c r="U406" s="7"/>
      <c r="V406" s="7"/>
      <c r="W406" s="7"/>
      <c r="X406" s="7"/>
      <c r="Y406" s="7"/>
      <c r="Z406" s="7"/>
    </row>
    <row r="407" spans="1:26" ht="15.75" customHeight="1">
      <c r="A407" s="152"/>
      <c r="B407" s="152"/>
      <c r="C407" s="152"/>
      <c r="D407" s="152"/>
      <c r="E407" s="152"/>
      <c r="F407" s="810"/>
      <c r="G407" s="1531"/>
      <c r="H407" s="1531"/>
      <c r="I407" s="1531"/>
      <c r="J407" s="1531"/>
      <c r="K407" s="1531"/>
      <c r="L407" s="1531"/>
      <c r="M407" s="1531"/>
      <c r="N407" s="1531"/>
      <c r="O407" s="1081"/>
      <c r="P407" s="152"/>
      <c r="Q407" s="152"/>
      <c r="R407" s="152"/>
      <c r="S407" s="810"/>
      <c r="T407" s="810"/>
      <c r="U407" s="152"/>
      <c r="V407" s="152"/>
      <c r="W407" s="152"/>
      <c r="X407" s="152"/>
      <c r="Y407" s="152"/>
      <c r="Z407" s="152"/>
    </row>
    <row r="408" spans="1:26" ht="15.75" customHeight="1">
      <c r="A408" s="32"/>
      <c r="B408" s="32" t="s">
        <v>541</v>
      </c>
      <c r="C408" s="32" t="s">
        <v>1957</v>
      </c>
      <c r="D408" s="32"/>
      <c r="E408" s="32"/>
      <c r="F408" s="809"/>
      <c r="G408" s="1403"/>
      <c r="H408" s="1403"/>
      <c r="I408" s="1546">
        <f t="shared" ref="I408:I415" si="83">SUM(G408:H408)</f>
        <v>0</v>
      </c>
      <c r="J408" s="1403"/>
      <c r="K408" s="1403"/>
      <c r="L408" s="1403"/>
      <c r="M408" s="1546">
        <f t="shared" ref="M408:M415" si="84">SUM(K408:L408)</f>
        <v>0</v>
      </c>
      <c r="N408" s="1403"/>
      <c r="O408" s="1081"/>
      <c r="P408" s="152"/>
      <c r="Q408" s="152"/>
      <c r="R408" s="152"/>
      <c r="S408" s="810"/>
      <c r="T408" s="810"/>
      <c r="U408" s="152"/>
      <c r="V408" s="152"/>
      <c r="W408" s="152"/>
      <c r="X408" s="152"/>
      <c r="Y408" s="152"/>
      <c r="Z408" s="152"/>
    </row>
    <row r="409" spans="1:26" ht="15.75" customHeight="1">
      <c r="A409" s="32"/>
      <c r="B409" s="32" t="s">
        <v>541</v>
      </c>
      <c r="C409" s="32" t="s">
        <v>1958</v>
      </c>
      <c r="D409" s="32"/>
      <c r="E409" s="32"/>
      <c r="F409" s="35"/>
      <c r="G409" s="1403"/>
      <c r="H409" s="1403"/>
      <c r="I409" s="1546">
        <f t="shared" si="83"/>
        <v>0</v>
      </c>
      <c r="J409" s="1403"/>
      <c r="K409" s="1403"/>
      <c r="L409" s="1403"/>
      <c r="M409" s="1546">
        <f t="shared" si="84"/>
        <v>0</v>
      </c>
      <c r="N409" s="1403"/>
      <c r="O409" s="1081"/>
      <c r="P409" s="152"/>
      <c r="Q409" s="152"/>
      <c r="R409" s="152"/>
      <c r="S409" s="152"/>
      <c r="T409" s="7"/>
      <c r="U409" s="152"/>
      <c r="V409" s="152"/>
      <c r="W409" s="152"/>
      <c r="X409" s="152"/>
      <c r="Y409" s="152"/>
      <c r="Z409" s="152"/>
    </row>
    <row r="410" spans="1:26" s="920" customFormat="1" ht="15.75" customHeight="1">
      <c r="A410" s="918"/>
      <c r="B410" s="32" t="s">
        <v>541</v>
      </c>
      <c r="C410" s="32" t="s">
        <v>1959</v>
      </c>
      <c r="D410" s="918"/>
      <c r="E410" s="918"/>
      <c r="F410" s="919"/>
      <c r="G410" s="1405"/>
      <c r="H410" s="1405"/>
      <c r="I410" s="1546">
        <f t="shared" si="83"/>
        <v>0</v>
      </c>
      <c r="J410" s="1405"/>
      <c r="K410" s="1405"/>
      <c r="L410" s="1405"/>
      <c r="M410" s="1546">
        <f t="shared" si="84"/>
        <v>0</v>
      </c>
      <c r="N410" s="1405"/>
      <c r="O410" s="1362"/>
      <c r="P410" s="872"/>
      <c r="Q410" s="872"/>
      <c r="R410" s="872"/>
      <c r="S410" s="872"/>
      <c r="T410" s="917"/>
      <c r="U410" s="872"/>
      <c r="V410" s="872"/>
      <c r="W410" s="872"/>
      <c r="X410" s="872"/>
      <c r="Y410" s="872"/>
      <c r="Z410" s="872"/>
    </row>
    <row r="411" spans="1:26" s="920" customFormat="1" ht="15.75" customHeight="1">
      <c r="A411" s="918"/>
      <c r="B411" s="32" t="s">
        <v>541</v>
      </c>
      <c r="C411" s="973" t="s">
        <v>2709</v>
      </c>
      <c r="D411" s="918"/>
      <c r="E411" s="918"/>
      <c r="F411" s="919"/>
      <c r="G411" s="1405"/>
      <c r="H411" s="1405"/>
      <c r="I411" s="1546">
        <f t="shared" si="83"/>
        <v>0</v>
      </c>
      <c r="J411" s="1405"/>
      <c r="K411" s="1405"/>
      <c r="L411" s="1405"/>
      <c r="M411" s="1546">
        <f t="shared" si="84"/>
        <v>0</v>
      </c>
      <c r="N411" s="1405"/>
      <c r="O411" s="1362"/>
      <c r="P411" s="872"/>
      <c r="Q411" s="872"/>
      <c r="R411" s="872"/>
      <c r="S411" s="872"/>
      <c r="T411" s="917"/>
      <c r="U411" s="872"/>
      <c r="V411" s="872"/>
      <c r="W411" s="872"/>
      <c r="X411" s="872"/>
      <c r="Y411" s="872"/>
      <c r="Z411" s="872"/>
    </row>
    <row r="412" spans="1:26" s="920" customFormat="1" ht="15.75" customHeight="1">
      <c r="A412" s="918"/>
      <c r="B412" s="32" t="s">
        <v>541</v>
      </c>
      <c r="C412" s="973" t="s">
        <v>2709</v>
      </c>
      <c r="D412" s="918"/>
      <c r="E412" s="918"/>
      <c r="F412" s="919"/>
      <c r="G412" s="1405"/>
      <c r="H412" s="1405"/>
      <c r="I412" s="1546">
        <f t="shared" si="83"/>
        <v>0</v>
      </c>
      <c r="J412" s="1405"/>
      <c r="K412" s="1405"/>
      <c r="L412" s="1405"/>
      <c r="M412" s="1546">
        <f t="shared" si="84"/>
        <v>0</v>
      </c>
      <c r="N412" s="1405"/>
      <c r="O412" s="1362"/>
      <c r="P412" s="872"/>
      <c r="Q412" s="872"/>
      <c r="R412" s="872"/>
      <c r="S412" s="872"/>
      <c r="T412" s="917"/>
      <c r="U412" s="872"/>
      <c r="V412" s="872"/>
      <c r="W412" s="872"/>
      <c r="X412" s="872"/>
      <c r="Y412" s="872"/>
      <c r="Z412" s="872"/>
    </row>
    <row r="413" spans="1:26" s="920" customFormat="1" ht="15.75" customHeight="1">
      <c r="A413" s="918"/>
      <c r="B413" s="32" t="s">
        <v>541</v>
      </c>
      <c r="C413" s="973" t="s">
        <v>2709</v>
      </c>
      <c r="D413" s="918"/>
      <c r="E413" s="918"/>
      <c r="F413" s="919"/>
      <c r="G413" s="1405"/>
      <c r="H413" s="1405"/>
      <c r="I413" s="1546">
        <f t="shared" si="83"/>
        <v>0</v>
      </c>
      <c r="J413" s="1405"/>
      <c r="K413" s="1405"/>
      <c r="L413" s="1405"/>
      <c r="M413" s="1546">
        <f t="shared" si="84"/>
        <v>0</v>
      </c>
      <c r="N413" s="1405"/>
      <c r="O413" s="1362"/>
      <c r="P413" s="872"/>
      <c r="Q413" s="872"/>
      <c r="R413" s="872"/>
      <c r="S413" s="872"/>
      <c r="T413" s="917"/>
      <c r="U413" s="872"/>
      <c r="V413" s="872"/>
      <c r="W413" s="872"/>
      <c r="X413" s="872"/>
      <c r="Y413" s="872"/>
      <c r="Z413" s="872"/>
    </row>
    <row r="414" spans="1:26" s="920" customFormat="1" ht="15.75" customHeight="1">
      <c r="A414" s="918"/>
      <c r="B414" s="32" t="s">
        <v>541</v>
      </c>
      <c r="C414" s="973" t="s">
        <v>2709</v>
      </c>
      <c r="D414" s="918"/>
      <c r="E414" s="918"/>
      <c r="F414" s="919"/>
      <c r="G414" s="1405"/>
      <c r="H414" s="1405"/>
      <c r="I414" s="1546">
        <f t="shared" si="83"/>
        <v>0</v>
      </c>
      <c r="J414" s="1405"/>
      <c r="K414" s="1405"/>
      <c r="L414" s="1405"/>
      <c r="M414" s="1546">
        <f t="shared" si="84"/>
        <v>0</v>
      </c>
      <c r="N414" s="1405"/>
      <c r="O414" s="1362"/>
      <c r="P414" s="872"/>
      <c r="Q414" s="872"/>
      <c r="R414" s="872"/>
      <c r="S414" s="872"/>
      <c r="T414" s="917"/>
      <c r="U414" s="872"/>
      <c r="V414" s="872"/>
      <c r="W414" s="872"/>
      <c r="X414" s="872"/>
      <c r="Y414" s="872"/>
      <c r="Z414" s="872"/>
    </row>
    <row r="415" spans="1:26" ht="15.75" customHeight="1">
      <c r="A415" s="32"/>
      <c r="B415" s="32" t="s">
        <v>541</v>
      </c>
      <c r="C415" s="973" t="s">
        <v>2709</v>
      </c>
      <c r="D415" s="32"/>
      <c r="E415" s="32"/>
      <c r="F415" s="32"/>
      <c r="G415" s="1493"/>
      <c r="H415" s="1493"/>
      <c r="I415" s="1550">
        <f t="shared" si="83"/>
        <v>0</v>
      </c>
      <c r="J415" s="1493"/>
      <c r="K415" s="1493"/>
      <c r="L415" s="1493"/>
      <c r="M415" s="1550">
        <f t="shared" si="84"/>
        <v>0</v>
      </c>
      <c r="N415" s="1493"/>
      <c r="O415" s="1081"/>
      <c r="P415" s="152"/>
      <c r="Q415" s="152"/>
      <c r="R415" s="152"/>
      <c r="S415" s="152"/>
      <c r="T415" s="152"/>
      <c r="U415" s="152"/>
      <c r="V415" s="152"/>
      <c r="W415" s="152"/>
      <c r="X415" s="152"/>
      <c r="Y415" s="152"/>
      <c r="Z415" s="152"/>
    </row>
    <row r="416" spans="1:26" ht="15.75" customHeight="1">
      <c r="A416" s="43"/>
      <c r="B416" s="43" t="s">
        <v>1960</v>
      </c>
      <c r="C416" s="43"/>
      <c r="D416" s="43"/>
      <c r="E416" s="43"/>
      <c r="F416" s="43"/>
      <c r="G416" s="1530">
        <f>SUM(G408:G415)</f>
        <v>0</v>
      </c>
      <c r="H416" s="1530">
        <f>SUM(H408:H415)</f>
        <v>0</v>
      </c>
      <c r="I416" s="1530">
        <f>G416+H416</f>
        <v>0</v>
      </c>
      <c r="J416" s="1530">
        <f>SUM(J408:J415)</f>
        <v>0</v>
      </c>
      <c r="K416" s="1530">
        <f>SUM(K408:K415)</f>
        <v>0</v>
      </c>
      <c r="L416" s="1530">
        <f t="shared" ref="L416" si="85">SUM(L408:L415)</f>
        <v>0</v>
      </c>
      <c r="M416" s="1530">
        <f>K416+L416</f>
        <v>0</v>
      </c>
      <c r="N416" s="1530">
        <f>SUM(N408:N415)</f>
        <v>0</v>
      </c>
      <c r="O416" s="1363"/>
      <c r="P416" s="7"/>
      <c r="Q416" s="7"/>
      <c r="R416" s="7"/>
      <c r="S416" s="7"/>
      <c r="T416" s="7"/>
      <c r="U416" s="7"/>
      <c r="V416" s="7"/>
      <c r="W416" s="7"/>
      <c r="X416" s="7"/>
      <c r="Y416" s="7"/>
      <c r="Z416" s="7"/>
    </row>
    <row r="417" spans="1:26" ht="15.75" customHeight="1">
      <c r="A417" s="152"/>
      <c r="B417" s="152"/>
      <c r="C417" s="152"/>
      <c r="D417" s="152"/>
      <c r="E417" s="152"/>
      <c r="F417" s="152"/>
      <c r="G417" s="1531"/>
      <c r="H417" s="1531"/>
      <c r="I417" s="1531"/>
      <c r="J417" s="1531"/>
      <c r="K417" s="1531"/>
      <c r="L417" s="1531"/>
      <c r="M417" s="1531"/>
      <c r="N417" s="1531"/>
      <c r="O417" s="1081"/>
      <c r="P417" s="152"/>
      <c r="Q417" s="152"/>
      <c r="R417" s="152"/>
      <c r="S417" s="152"/>
      <c r="T417" s="152"/>
      <c r="U417" s="152"/>
      <c r="V417" s="152"/>
      <c r="W417" s="152"/>
      <c r="X417" s="152"/>
      <c r="Y417" s="152"/>
      <c r="Z417" s="152"/>
    </row>
    <row r="418" spans="1:26" ht="15.75" customHeight="1">
      <c r="A418" s="32"/>
      <c r="B418" s="32" t="s">
        <v>1714</v>
      </c>
      <c r="C418" s="32" t="s">
        <v>1961</v>
      </c>
      <c r="D418" s="32" t="s">
        <v>1962</v>
      </c>
      <c r="E418" s="32"/>
      <c r="F418" s="32"/>
      <c r="G418" s="1403"/>
      <c r="H418" s="1403"/>
      <c r="I418" s="1546">
        <f t="shared" ref="I418:I431" si="86">SUM(G418:H418)</f>
        <v>0</v>
      </c>
      <c r="J418" s="1403"/>
      <c r="K418" s="1403"/>
      <c r="L418" s="1403"/>
      <c r="M418" s="1546">
        <f t="shared" ref="M418:M431" si="87">SUM(K418:L418)</f>
        <v>0</v>
      </c>
      <c r="N418" s="1403"/>
      <c r="O418" s="1081"/>
      <c r="P418" s="152"/>
      <c r="Q418" s="152"/>
      <c r="R418" s="152"/>
      <c r="S418" s="152"/>
      <c r="T418" s="152"/>
      <c r="U418" s="152"/>
      <c r="V418" s="152"/>
      <c r="W418" s="152"/>
      <c r="X418" s="152"/>
      <c r="Y418" s="152"/>
      <c r="Z418" s="152"/>
    </row>
    <row r="419" spans="1:26" ht="15.75" customHeight="1">
      <c r="A419" s="32"/>
      <c r="B419" s="32" t="s">
        <v>1714</v>
      </c>
      <c r="C419" s="32" t="s">
        <v>1961</v>
      </c>
      <c r="D419" s="32" t="s">
        <v>1963</v>
      </c>
      <c r="E419" s="32"/>
      <c r="F419" s="32"/>
      <c r="G419" s="1403"/>
      <c r="H419" s="1403"/>
      <c r="I419" s="1546">
        <f t="shared" si="86"/>
        <v>0</v>
      </c>
      <c r="J419" s="1403"/>
      <c r="K419" s="1403"/>
      <c r="L419" s="1403"/>
      <c r="M419" s="1546">
        <f t="shared" si="87"/>
        <v>0</v>
      </c>
      <c r="N419" s="1403"/>
      <c r="O419" s="1081"/>
      <c r="P419" s="152"/>
      <c r="Q419" s="152"/>
      <c r="R419" s="152"/>
      <c r="S419" s="152"/>
      <c r="T419" s="152"/>
      <c r="U419" s="152"/>
      <c r="V419" s="152"/>
      <c r="W419" s="152"/>
      <c r="X419" s="152"/>
      <c r="Y419" s="152"/>
      <c r="Z419" s="152"/>
    </row>
    <row r="420" spans="1:26" ht="15.75" customHeight="1">
      <c r="A420" s="32"/>
      <c r="B420" s="32" t="s">
        <v>1714</v>
      </c>
      <c r="C420" s="32" t="s">
        <v>1961</v>
      </c>
      <c r="D420" s="32" t="s">
        <v>1964</v>
      </c>
      <c r="E420" s="32"/>
      <c r="F420" s="32"/>
      <c r="G420" s="1403"/>
      <c r="H420" s="1403"/>
      <c r="I420" s="1546">
        <f t="shared" si="86"/>
        <v>0</v>
      </c>
      <c r="J420" s="1403"/>
      <c r="K420" s="1403"/>
      <c r="L420" s="1403"/>
      <c r="M420" s="1546">
        <f t="shared" si="87"/>
        <v>0</v>
      </c>
      <c r="N420" s="1403"/>
      <c r="O420" s="1081"/>
      <c r="P420" s="152"/>
      <c r="Q420" s="152"/>
      <c r="R420" s="152"/>
      <c r="S420" s="152"/>
      <c r="T420" s="152"/>
      <c r="U420" s="152"/>
      <c r="V420" s="152"/>
      <c r="W420" s="152"/>
      <c r="X420" s="152"/>
      <c r="Y420" s="152"/>
      <c r="Z420" s="152"/>
    </row>
    <row r="421" spans="1:26" ht="15.75" customHeight="1">
      <c r="A421" s="32"/>
      <c r="B421" s="32" t="s">
        <v>1714</v>
      </c>
      <c r="C421" s="32" t="s">
        <v>1961</v>
      </c>
      <c r="D421" s="32" t="s">
        <v>1965</v>
      </c>
      <c r="E421" s="32"/>
      <c r="F421" s="32"/>
      <c r="G421" s="1403"/>
      <c r="H421" s="1403"/>
      <c r="I421" s="1546">
        <f t="shared" si="86"/>
        <v>0</v>
      </c>
      <c r="J421" s="1403"/>
      <c r="K421" s="1403"/>
      <c r="L421" s="1403"/>
      <c r="M421" s="1546">
        <f t="shared" si="87"/>
        <v>0</v>
      </c>
      <c r="N421" s="1403"/>
      <c r="O421" s="1081"/>
      <c r="P421" s="152"/>
      <c r="Q421" s="152"/>
      <c r="R421" s="152"/>
      <c r="S421" s="152"/>
      <c r="T421" s="152"/>
      <c r="U421" s="152"/>
      <c r="V421" s="152"/>
      <c r="W421" s="152"/>
      <c r="X421" s="152"/>
      <c r="Y421" s="152"/>
      <c r="Z421" s="152"/>
    </row>
    <row r="422" spans="1:26" ht="15.75" customHeight="1">
      <c r="A422" s="32"/>
      <c r="B422" s="32" t="s">
        <v>1714</v>
      </c>
      <c r="C422" s="32" t="s">
        <v>1961</v>
      </c>
      <c r="D422" s="32" t="s">
        <v>1966</v>
      </c>
      <c r="E422" s="32"/>
      <c r="F422" s="32"/>
      <c r="G422" s="1403"/>
      <c r="H422" s="1403"/>
      <c r="I422" s="1546">
        <f t="shared" si="86"/>
        <v>0</v>
      </c>
      <c r="J422" s="1403"/>
      <c r="K422" s="1403"/>
      <c r="L422" s="1403"/>
      <c r="M422" s="1546">
        <f t="shared" si="87"/>
        <v>0</v>
      </c>
      <c r="N422" s="1403"/>
      <c r="O422" s="1081"/>
      <c r="P422" s="152"/>
      <c r="Q422" s="152"/>
      <c r="R422" s="152"/>
      <c r="S422" s="152"/>
      <c r="T422" s="152"/>
      <c r="U422" s="152"/>
      <c r="V422" s="152"/>
      <c r="W422" s="152"/>
      <c r="X422" s="152"/>
      <c r="Y422" s="152"/>
      <c r="Z422" s="152"/>
    </row>
    <row r="423" spans="1:26" s="920" customFormat="1" ht="15.75" customHeight="1">
      <c r="A423" s="918"/>
      <c r="B423" s="32" t="s">
        <v>1714</v>
      </c>
      <c r="C423" s="32" t="s">
        <v>1961</v>
      </c>
      <c r="D423" s="32" t="s">
        <v>1967</v>
      </c>
      <c r="E423" s="918"/>
      <c r="F423" s="918"/>
      <c r="G423" s="1405"/>
      <c r="H423" s="1405"/>
      <c r="I423" s="1546">
        <f t="shared" si="86"/>
        <v>0</v>
      </c>
      <c r="J423" s="1405"/>
      <c r="K423" s="1405"/>
      <c r="L423" s="1405"/>
      <c r="M423" s="1546">
        <f t="shared" si="87"/>
        <v>0</v>
      </c>
      <c r="N423" s="1405"/>
      <c r="O423" s="1362"/>
      <c r="P423" s="872"/>
      <c r="Q423" s="872"/>
      <c r="R423" s="872"/>
      <c r="S423" s="872"/>
      <c r="T423" s="872"/>
      <c r="U423" s="872"/>
      <c r="V423" s="872"/>
      <c r="W423" s="872"/>
      <c r="X423" s="872"/>
      <c r="Y423" s="872"/>
      <c r="Z423" s="872"/>
    </row>
    <row r="424" spans="1:26" s="920" customFormat="1" ht="15.75" customHeight="1">
      <c r="A424" s="918"/>
      <c r="B424" s="32" t="s">
        <v>1714</v>
      </c>
      <c r="C424" s="32" t="s">
        <v>1961</v>
      </c>
      <c r="D424" s="32" t="s">
        <v>1968</v>
      </c>
      <c r="E424" s="918"/>
      <c r="F424" s="918"/>
      <c r="G424" s="1405"/>
      <c r="H424" s="1405"/>
      <c r="I424" s="1546">
        <f t="shared" si="86"/>
        <v>0</v>
      </c>
      <c r="J424" s="1405"/>
      <c r="K424" s="1405"/>
      <c r="L424" s="1405"/>
      <c r="M424" s="1546">
        <f t="shared" si="87"/>
        <v>0</v>
      </c>
      <c r="N424" s="1405"/>
      <c r="O424" s="1362"/>
      <c r="P424" s="872"/>
      <c r="Q424" s="872"/>
      <c r="R424" s="872"/>
      <c r="S424" s="872"/>
      <c r="T424" s="872"/>
      <c r="U424" s="872"/>
      <c r="V424" s="872"/>
      <c r="W424" s="872"/>
      <c r="X424" s="872"/>
      <c r="Y424" s="872"/>
      <c r="Z424" s="872"/>
    </row>
    <row r="425" spans="1:26" s="920" customFormat="1" ht="15.75" customHeight="1">
      <c r="A425" s="918"/>
      <c r="B425" s="32" t="s">
        <v>1714</v>
      </c>
      <c r="C425" s="32" t="s">
        <v>1961</v>
      </c>
      <c r="D425" s="32" t="s">
        <v>1969</v>
      </c>
      <c r="E425" s="918"/>
      <c r="F425" s="918"/>
      <c r="G425" s="1405"/>
      <c r="H425" s="1405"/>
      <c r="I425" s="1546">
        <f t="shared" si="86"/>
        <v>0</v>
      </c>
      <c r="J425" s="1405"/>
      <c r="K425" s="1405"/>
      <c r="L425" s="1405"/>
      <c r="M425" s="1546">
        <f t="shared" si="87"/>
        <v>0</v>
      </c>
      <c r="N425" s="1405"/>
      <c r="O425" s="1362"/>
      <c r="P425" s="872"/>
      <c r="Q425" s="872"/>
      <c r="R425" s="872"/>
      <c r="S425" s="872"/>
      <c r="T425" s="872"/>
      <c r="U425" s="872"/>
      <c r="V425" s="872"/>
      <c r="W425" s="872"/>
      <c r="X425" s="872"/>
      <c r="Y425" s="872"/>
      <c r="Z425" s="872"/>
    </row>
    <row r="426" spans="1:26" s="920" customFormat="1" ht="15.75" customHeight="1">
      <c r="A426" s="918"/>
      <c r="B426" s="32" t="s">
        <v>1714</v>
      </c>
      <c r="C426" s="32" t="s">
        <v>1961</v>
      </c>
      <c r="D426" s="32" t="s">
        <v>1970</v>
      </c>
      <c r="E426" s="918"/>
      <c r="F426" s="918"/>
      <c r="G426" s="1405"/>
      <c r="H426" s="1405"/>
      <c r="I426" s="1546">
        <f t="shared" si="86"/>
        <v>0</v>
      </c>
      <c r="J426" s="1405"/>
      <c r="K426" s="1405"/>
      <c r="L426" s="1405"/>
      <c r="M426" s="1546">
        <f t="shared" si="87"/>
        <v>0</v>
      </c>
      <c r="N426" s="1405"/>
      <c r="O426" s="1362"/>
      <c r="P426" s="872"/>
      <c r="Q426" s="872"/>
      <c r="R426" s="872"/>
      <c r="S426" s="872"/>
      <c r="T426" s="872"/>
      <c r="U426" s="872"/>
      <c r="V426" s="872"/>
      <c r="W426" s="872"/>
      <c r="X426" s="872"/>
      <c r="Y426" s="872"/>
      <c r="Z426" s="872"/>
    </row>
    <row r="427" spans="1:26" s="920" customFormat="1" ht="15.75" customHeight="1">
      <c r="A427" s="918"/>
      <c r="B427" s="32" t="s">
        <v>1714</v>
      </c>
      <c r="C427" s="32" t="s">
        <v>1961</v>
      </c>
      <c r="D427" s="973" t="s">
        <v>2709</v>
      </c>
      <c r="E427" s="918"/>
      <c r="F427" s="918"/>
      <c r="G427" s="1405"/>
      <c r="H427" s="1405"/>
      <c r="I427" s="1546">
        <f>SUM(G427:H427)</f>
        <v>0</v>
      </c>
      <c r="J427" s="1405"/>
      <c r="K427" s="1405"/>
      <c r="L427" s="1405"/>
      <c r="M427" s="1546">
        <f t="shared" si="87"/>
        <v>0</v>
      </c>
      <c r="N427" s="1405"/>
      <c r="O427" s="1362"/>
      <c r="P427" s="872"/>
      <c r="Q427" s="872"/>
      <c r="R427" s="872"/>
      <c r="S427" s="872"/>
      <c r="T427" s="872"/>
      <c r="U427" s="872"/>
      <c r="V427" s="872"/>
      <c r="W427" s="872"/>
      <c r="X427" s="872"/>
      <c r="Y427" s="872"/>
      <c r="Z427" s="872"/>
    </row>
    <row r="428" spans="1:26" ht="15.75" customHeight="1">
      <c r="A428" s="32"/>
      <c r="B428" s="32" t="s">
        <v>1714</v>
      </c>
      <c r="C428" s="32" t="s">
        <v>1961</v>
      </c>
      <c r="D428" s="973" t="s">
        <v>2709</v>
      </c>
      <c r="E428" s="32"/>
      <c r="F428" s="32"/>
      <c r="G428" s="1403"/>
      <c r="H428" s="1403"/>
      <c r="I428" s="1546">
        <f t="shared" si="86"/>
        <v>0</v>
      </c>
      <c r="J428" s="1403"/>
      <c r="K428" s="1403"/>
      <c r="L428" s="1403"/>
      <c r="M428" s="1546">
        <f t="shared" si="87"/>
        <v>0</v>
      </c>
      <c r="N428" s="1403"/>
      <c r="O428" s="1081"/>
      <c r="P428" s="152"/>
      <c r="Q428" s="152"/>
      <c r="R428" s="152"/>
      <c r="S428" s="152"/>
      <c r="T428" s="152"/>
      <c r="U428" s="152"/>
      <c r="V428" s="152"/>
      <c r="W428" s="152"/>
      <c r="X428" s="152"/>
      <c r="Y428" s="152"/>
      <c r="Z428" s="152"/>
    </row>
    <row r="429" spans="1:26" ht="15.75" customHeight="1">
      <c r="A429" s="32"/>
      <c r="B429" s="32" t="s">
        <v>1714</v>
      </c>
      <c r="C429" s="32" t="s">
        <v>1961</v>
      </c>
      <c r="D429" s="973" t="s">
        <v>2709</v>
      </c>
      <c r="E429" s="32"/>
      <c r="F429" s="32"/>
      <c r="G429" s="1403"/>
      <c r="H429" s="1403"/>
      <c r="I429" s="1546">
        <f>SUM(G429:H429)</f>
        <v>0</v>
      </c>
      <c r="J429" s="1403"/>
      <c r="K429" s="1403"/>
      <c r="L429" s="1403"/>
      <c r="M429" s="1546">
        <f t="shared" si="87"/>
        <v>0</v>
      </c>
      <c r="N429" s="1403"/>
      <c r="O429" s="1081"/>
      <c r="P429" s="152"/>
      <c r="Q429" s="152"/>
      <c r="R429" s="152"/>
      <c r="S429" s="152"/>
      <c r="T429" s="152"/>
      <c r="U429" s="152"/>
      <c r="V429" s="152"/>
      <c r="W429" s="152"/>
      <c r="X429" s="152"/>
      <c r="Y429" s="152"/>
      <c r="Z429" s="152"/>
    </row>
    <row r="430" spans="1:26" ht="15.75" customHeight="1">
      <c r="A430" s="32"/>
      <c r="B430" s="32" t="s">
        <v>1714</v>
      </c>
      <c r="C430" s="32" t="s">
        <v>1961</v>
      </c>
      <c r="D430" s="973" t="s">
        <v>2709</v>
      </c>
      <c r="E430" s="32"/>
      <c r="F430" s="32"/>
      <c r="G430" s="1403"/>
      <c r="H430" s="1403"/>
      <c r="I430" s="1546">
        <f t="shared" si="86"/>
        <v>0</v>
      </c>
      <c r="J430" s="1403"/>
      <c r="K430" s="1403"/>
      <c r="L430" s="1403"/>
      <c r="M430" s="1546">
        <f t="shared" si="87"/>
        <v>0</v>
      </c>
      <c r="N430" s="1403"/>
      <c r="O430" s="1081"/>
      <c r="P430" s="152"/>
      <c r="Q430" s="152"/>
      <c r="R430" s="152"/>
      <c r="S430" s="152"/>
      <c r="T430" s="152"/>
      <c r="U430" s="152"/>
      <c r="V430" s="152"/>
      <c r="W430" s="152"/>
      <c r="X430" s="152"/>
      <c r="Y430" s="152"/>
      <c r="Z430" s="152"/>
    </row>
    <row r="431" spans="1:26" ht="15.75" customHeight="1">
      <c r="A431" s="32"/>
      <c r="B431" s="32" t="s">
        <v>1714</v>
      </c>
      <c r="C431" s="32" t="s">
        <v>1961</v>
      </c>
      <c r="D431" s="973" t="s">
        <v>2709</v>
      </c>
      <c r="E431" s="32"/>
      <c r="F431" s="32"/>
      <c r="G431" s="1403"/>
      <c r="H431" s="1403"/>
      <c r="I431" s="1546">
        <f t="shared" si="86"/>
        <v>0</v>
      </c>
      <c r="J431" s="1403"/>
      <c r="K431" s="1403"/>
      <c r="L431" s="1403"/>
      <c r="M431" s="1546">
        <f t="shared" si="87"/>
        <v>0</v>
      </c>
      <c r="N431" s="1403"/>
      <c r="O431" s="1081"/>
      <c r="P431" s="152"/>
      <c r="Q431" s="152"/>
      <c r="R431" s="152"/>
      <c r="S431" s="152"/>
      <c r="T431" s="152"/>
      <c r="U431" s="152"/>
      <c r="V431" s="152"/>
      <c r="W431" s="152"/>
      <c r="X431" s="152"/>
      <c r="Y431" s="152"/>
      <c r="Z431" s="152"/>
    </row>
    <row r="432" spans="1:26" ht="15.75" customHeight="1">
      <c r="A432" s="35"/>
      <c r="B432" s="35" t="s">
        <v>1714</v>
      </c>
      <c r="C432" s="35" t="s">
        <v>1961</v>
      </c>
      <c r="D432" s="35"/>
      <c r="E432" s="35"/>
      <c r="F432" s="35"/>
      <c r="G432" s="1547">
        <f>SUM(G418:G431)</f>
        <v>0</v>
      </c>
      <c r="H432" s="1547">
        <f>SUM(H418:H431)</f>
        <v>0</v>
      </c>
      <c r="I432" s="1547">
        <f>SUM(I418:I431)</f>
        <v>0</v>
      </c>
      <c r="J432" s="1547">
        <f>SUM(J418:J431)</f>
        <v>0</v>
      </c>
      <c r="K432" s="1547">
        <f>SUM(K418:K431)</f>
        <v>0</v>
      </c>
      <c r="L432" s="1547">
        <f t="shared" ref="L432:M432" si="88">SUM(L418:L431)</f>
        <v>0</v>
      </c>
      <c r="M432" s="1547">
        <f t="shared" si="88"/>
        <v>0</v>
      </c>
      <c r="N432" s="1547">
        <f>SUM(N418:N431)</f>
        <v>0</v>
      </c>
      <c r="O432" s="1363"/>
      <c r="P432" s="7"/>
      <c r="Q432" s="7"/>
      <c r="R432" s="7"/>
      <c r="S432" s="7"/>
      <c r="T432" s="7"/>
      <c r="U432" s="7"/>
      <c r="V432" s="7"/>
      <c r="W432" s="7"/>
      <c r="X432" s="7"/>
      <c r="Y432" s="7"/>
      <c r="Z432" s="7"/>
    </row>
    <row r="433" spans="1:26" ht="15.75" customHeight="1">
      <c r="A433" s="32"/>
      <c r="B433" s="32" t="s">
        <v>1714</v>
      </c>
      <c r="C433" s="33" t="s">
        <v>1971</v>
      </c>
      <c r="D433" s="32" t="s">
        <v>1972</v>
      </c>
      <c r="E433" s="32"/>
      <c r="F433" s="32"/>
      <c r="G433" s="1403"/>
      <c r="H433" s="1403"/>
      <c r="I433" s="1546">
        <f t="shared" ref="I433:I443" si="89">SUM(G433:H433)</f>
        <v>0</v>
      </c>
      <c r="J433" s="1403"/>
      <c r="K433" s="1403"/>
      <c r="L433" s="1403"/>
      <c r="M433" s="1546">
        <f t="shared" ref="M433:M443" si="90">SUM(K433:L433)</f>
        <v>0</v>
      </c>
      <c r="N433" s="1403"/>
      <c r="O433" s="1081"/>
      <c r="P433" s="152"/>
      <c r="Q433" s="152"/>
      <c r="R433" s="152"/>
      <c r="S433" s="152"/>
      <c r="T433" s="152"/>
      <c r="U433" s="152"/>
      <c r="V433" s="152"/>
      <c r="W433" s="152"/>
      <c r="X433" s="152"/>
      <c r="Y433" s="152"/>
      <c r="Z433" s="152"/>
    </row>
    <row r="434" spans="1:26" ht="15.75" customHeight="1">
      <c r="A434" s="32"/>
      <c r="B434" s="32" t="s">
        <v>1714</v>
      </c>
      <c r="C434" s="33" t="s">
        <v>1971</v>
      </c>
      <c r="D434" s="32" t="s">
        <v>1973</v>
      </c>
      <c r="E434" s="32"/>
      <c r="F434" s="32"/>
      <c r="G434" s="1403"/>
      <c r="H434" s="1403"/>
      <c r="I434" s="1546">
        <f t="shared" si="89"/>
        <v>0</v>
      </c>
      <c r="J434" s="1403"/>
      <c r="K434" s="1403"/>
      <c r="L434" s="1403"/>
      <c r="M434" s="1546">
        <f t="shared" si="90"/>
        <v>0</v>
      </c>
      <c r="N434" s="1403"/>
      <c r="O434" s="1081"/>
      <c r="P434" s="152"/>
      <c r="Q434" s="152"/>
      <c r="R434" s="152"/>
      <c r="S434" s="152"/>
      <c r="T434" s="152"/>
      <c r="U434" s="152"/>
      <c r="V434" s="152"/>
      <c r="W434" s="152"/>
      <c r="X434" s="152"/>
      <c r="Y434" s="152"/>
      <c r="Z434" s="152"/>
    </row>
    <row r="435" spans="1:26" s="920" customFormat="1" ht="15.75" customHeight="1">
      <c r="A435" s="918"/>
      <c r="B435" s="32" t="s">
        <v>1714</v>
      </c>
      <c r="C435" s="33" t="s">
        <v>1971</v>
      </c>
      <c r="D435" s="32" t="s">
        <v>1974</v>
      </c>
      <c r="E435" s="918"/>
      <c r="F435" s="918"/>
      <c r="G435" s="1405"/>
      <c r="H435" s="1405"/>
      <c r="I435" s="1546">
        <f t="shared" si="89"/>
        <v>0</v>
      </c>
      <c r="J435" s="1405"/>
      <c r="K435" s="1405"/>
      <c r="L435" s="1405"/>
      <c r="M435" s="1546">
        <f t="shared" si="90"/>
        <v>0</v>
      </c>
      <c r="N435" s="1405"/>
      <c r="O435" s="1362"/>
      <c r="P435" s="872"/>
      <c r="Q435" s="872"/>
      <c r="R435" s="872"/>
      <c r="S435" s="872"/>
      <c r="T435" s="872"/>
      <c r="U435" s="872"/>
      <c r="V435" s="872"/>
      <c r="W435" s="872"/>
      <c r="X435" s="872"/>
      <c r="Y435" s="872"/>
      <c r="Z435" s="872"/>
    </row>
    <row r="436" spans="1:26" s="920" customFormat="1" ht="15.75" customHeight="1">
      <c r="A436" s="918"/>
      <c r="B436" s="32" t="s">
        <v>1714</v>
      </c>
      <c r="C436" s="33" t="s">
        <v>1971</v>
      </c>
      <c r="D436" s="32" t="s">
        <v>1975</v>
      </c>
      <c r="E436" s="918"/>
      <c r="F436" s="918"/>
      <c r="G436" s="1405"/>
      <c r="H436" s="1405"/>
      <c r="I436" s="1546">
        <f t="shared" si="89"/>
        <v>0</v>
      </c>
      <c r="J436" s="1405"/>
      <c r="K436" s="1405"/>
      <c r="L436" s="1405"/>
      <c r="M436" s="1546">
        <f t="shared" si="90"/>
        <v>0</v>
      </c>
      <c r="N436" s="1405"/>
      <c r="O436" s="1362"/>
      <c r="P436" s="872"/>
      <c r="Q436" s="872"/>
      <c r="R436" s="872"/>
      <c r="S436" s="872"/>
      <c r="T436" s="872"/>
      <c r="U436" s="872"/>
      <c r="V436" s="872"/>
      <c r="W436" s="872"/>
      <c r="X436" s="872"/>
      <c r="Y436" s="872"/>
      <c r="Z436" s="872"/>
    </row>
    <row r="437" spans="1:26" s="920" customFormat="1" ht="15.75" customHeight="1">
      <c r="A437" s="918"/>
      <c r="B437" s="32" t="s">
        <v>1714</v>
      </c>
      <c r="C437" s="33" t="s">
        <v>1971</v>
      </c>
      <c r="D437" s="32" t="s">
        <v>1976</v>
      </c>
      <c r="E437" s="918"/>
      <c r="F437" s="918"/>
      <c r="G437" s="1405"/>
      <c r="H437" s="1405"/>
      <c r="I437" s="1546">
        <f t="shared" si="89"/>
        <v>0</v>
      </c>
      <c r="J437" s="1405"/>
      <c r="K437" s="1405"/>
      <c r="L437" s="1405"/>
      <c r="M437" s="1546">
        <f t="shared" si="90"/>
        <v>0</v>
      </c>
      <c r="N437" s="1405"/>
      <c r="O437" s="1362"/>
      <c r="P437" s="872"/>
      <c r="Q437" s="872"/>
      <c r="R437" s="872"/>
      <c r="S437" s="872"/>
      <c r="T437" s="872"/>
      <c r="U437" s="872"/>
      <c r="V437" s="872"/>
      <c r="W437" s="872"/>
      <c r="X437" s="872"/>
      <c r="Y437" s="872"/>
      <c r="Z437" s="872"/>
    </row>
    <row r="438" spans="1:26" s="920" customFormat="1" ht="15.75" customHeight="1">
      <c r="A438" s="918"/>
      <c r="B438" s="32" t="s">
        <v>1714</v>
      </c>
      <c r="C438" s="33" t="s">
        <v>1971</v>
      </c>
      <c r="D438" s="32" t="s">
        <v>1977</v>
      </c>
      <c r="E438" s="918"/>
      <c r="F438" s="918"/>
      <c r="G438" s="1405"/>
      <c r="H438" s="1405"/>
      <c r="I438" s="1546">
        <f t="shared" si="89"/>
        <v>0</v>
      </c>
      <c r="J438" s="1405"/>
      <c r="K438" s="1405"/>
      <c r="L438" s="1405"/>
      <c r="M438" s="1546">
        <f t="shared" si="90"/>
        <v>0</v>
      </c>
      <c r="N438" s="1405"/>
      <c r="O438" s="1362"/>
      <c r="P438" s="872"/>
      <c r="Q438" s="872"/>
      <c r="R438" s="872"/>
      <c r="S438" s="872"/>
      <c r="T438" s="872"/>
      <c r="U438" s="872"/>
      <c r="V438" s="872"/>
      <c r="W438" s="872"/>
      <c r="X438" s="872"/>
      <c r="Y438" s="872"/>
      <c r="Z438" s="872"/>
    </row>
    <row r="439" spans="1:26" s="920" customFormat="1" ht="15.75" customHeight="1">
      <c r="A439" s="918"/>
      <c r="B439" s="32" t="s">
        <v>1714</v>
      </c>
      <c r="C439" s="33" t="s">
        <v>1971</v>
      </c>
      <c r="D439" s="973" t="s">
        <v>2709</v>
      </c>
      <c r="E439" s="918"/>
      <c r="F439" s="918"/>
      <c r="G439" s="1405"/>
      <c r="H439" s="1405"/>
      <c r="I439" s="1546">
        <f t="shared" si="89"/>
        <v>0</v>
      </c>
      <c r="J439" s="1405"/>
      <c r="K439" s="1405"/>
      <c r="L439" s="1405"/>
      <c r="M439" s="1546">
        <f t="shared" si="90"/>
        <v>0</v>
      </c>
      <c r="N439" s="1405"/>
      <c r="O439" s="1362"/>
      <c r="P439" s="872"/>
      <c r="Q439" s="872"/>
      <c r="R439" s="872"/>
      <c r="S439" s="872"/>
      <c r="T439" s="872"/>
      <c r="U439" s="872"/>
      <c r="V439" s="872"/>
      <c r="W439" s="872"/>
      <c r="X439" s="872"/>
      <c r="Y439" s="872"/>
      <c r="Z439" s="872"/>
    </row>
    <row r="440" spans="1:26" ht="15.75" customHeight="1">
      <c r="A440" s="32"/>
      <c r="B440" s="32" t="s">
        <v>1714</v>
      </c>
      <c r="C440" s="33" t="s">
        <v>1971</v>
      </c>
      <c r="D440" s="973" t="s">
        <v>2709</v>
      </c>
      <c r="E440" s="32"/>
      <c r="F440" s="32"/>
      <c r="G440" s="1403"/>
      <c r="H440" s="1403"/>
      <c r="I440" s="1546">
        <f t="shared" si="89"/>
        <v>0</v>
      </c>
      <c r="J440" s="1403"/>
      <c r="K440" s="1403"/>
      <c r="L440" s="1403"/>
      <c r="M440" s="1546">
        <f t="shared" si="90"/>
        <v>0</v>
      </c>
      <c r="N440" s="1403"/>
      <c r="O440" s="1081"/>
      <c r="P440" s="152"/>
      <c r="Q440" s="152"/>
      <c r="R440" s="152"/>
      <c r="S440" s="152"/>
      <c r="T440" s="152"/>
      <c r="U440" s="152"/>
      <c r="V440" s="152"/>
      <c r="W440" s="152"/>
      <c r="X440" s="152"/>
      <c r="Y440" s="152"/>
      <c r="Z440" s="152"/>
    </row>
    <row r="441" spans="1:26" ht="15.75" customHeight="1">
      <c r="A441" s="32"/>
      <c r="B441" s="32" t="s">
        <v>1714</v>
      </c>
      <c r="C441" s="33" t="s">
        <v>1971</v>
      </c>
      <c r="D441" s="973" t="s">
        <v>2709</v>
      </c>
      <c r="E441" s="32"/>
      <c r="F441" s="32"/>
      <c r="G441" s="1403"/>
      <c r="H441" s="1403"/>
      <c r="I441" s="1546">
        <f t="shared" si="89"/>
        <v>0</v>
      </c>
      <c r="J441" s="1403"/>
      <c r="K441" s="1403"/>
      <c r="L441" s="1403"/>
      <c r="M441" s="1546">
        <f t="shared" si="90"/>
        <v>0</v>
      </c>
      <c r="N441" s="1403"/>
      <c r="O441" s="1081"/>
      <c r="P441" s="152"/>
      <c r="Q441" s="152"/>
      <c r="R441" s="152"/>
      <c r="S441" s="152"/>
      <c r="T441" s="152"/>
      <c r="U441" s="152"/>
      <c r="V441" s="152"/>
      <c r="W441" s="152"/>
      <c r="X441" s="152"/>
      <c r="Y441" s="152"/>
      <c r="Z441" s="152"/>
    </row>
    <row r="442" spans="1:26" ht="15.75" customHeight="1">
      <c r="A442" s="32"/>
      <c r="B442" s="32" t="s">
        <v>1714</v>
      </c>
      <c r="C442" s="33" t="s">
        <v>1971</v>
      </c>
      <c r="D442" s="973" t="s">
        <v>2709</v>
      </c>
      <c r="E442" s="32"/>
      <c r="F442" s="32"/>
      <c r="G442" s="1403"/>
      <c r="H442" s="1403"/>
      <c r="I442" s="1546">
        <f t="shared" si="89"/>
        <v>0</v>
      </c>
      <c r="J442" s="1403"/>
      <c r="K442" s="1403"/>
      <c r="L442" s="1403"/>
      <c r="M442" s="1546">
        <f t="shared" si="90"/>
        <v>0</v>
      </c>
      <c r="N442" s="1403"/>
      <c r="O442" s="1081"/>
      <c r="P442" s="152"/>
      <c r="Q442" s="152"/>
      <c r="R442" s="152"/>
      <c r="S442" s="152"/>
      <c r="T442" s="152"/>
      <c r="U442" s="152"/>
      <c r="V442" s="152"/>
      <c r="W442" s="152"/>
      <c r="X442" s="152"/>
      <c r="Y442" s="152"/>
      <c r="Z442" s="152"/>
    </row>
    <row r="443" spans="1:26" ht="15.75" customHeight="1">
      <c r="A443" s="32"/>
      <c r="B443" s="32" t="s">
        <v>1714</v>
      </c>
      <c r="C443" s="33" t="s">
        <v>1971</v>
      </c>
      <c r="D443" s="973" t="s">
        <v>2709</v>
      </c>
      <c r="E443" s="32"/>
      <c r="F443" s="32"/>
      <c r="G443" s="1403"/>
      <c r="H443" s="1403"/>
      <c r="I443" s="1546">
        <f t="shared" si="89"/>
        <v>0</v>
      </c>
      <c r="J443" s="1403"/>
      <c r="K443" s="1403"/>
      <c r="L443" s="1403"/>
      <c r="M443" s="1546">
        <f t="shared" si="90"/>
        <v>0</v>
      </c>
      <c r="N443" s="1403"/>
      <c r="O443" s="1081"/>
      <c r="P443" s="152"/>
      <c r="Q443" s="152"/>
      <c r="R443" s="152"/>
      <c r="S443" s="152"/>
      <c r="T443" s="152"/>
      <c r="U443" s="152"/>
      <c r="V443" s="152"/>
      <c r="W443" s="152"/>
      <c r="X443" s="152"/>
      <c r="Y443" s="152"/>
      <c r="Z443" s="152"/>
    </row>
    <row r="444" spans="1:26" ht="15.75" customHeight="1">
      <c r="A444" s="35"/>
      <c r="B444" s="35" t="s">
        <v>1714</v>
      </c>
      <c r="C444" s="39" t="s">
        <v>1971</v>
      </c>
      <c r="D444" s="35"/>
      <c r="E444" s="35"/>
      <c r="F444" s="35"/>
      <c r="G444" s="1547">
        <f>SUM(G433:G443)</f>
        <v>0</v>
      </c>
      <c r="H444" s="1547">
        <f>SUM(H433:H443)</f>
        <v>0</v>
      </c>
      <c r="I444" s="1547">
        <f>SUM(I433:I443)</f>
        <v>0</v>
      </c>
      <c r="J444" s="1547">
        <f>SUM(J433:J443)</f>
        <v>0</v>
      </c>
      <c r="K444" s="1547">
        <f t="shared" ref="K444:L444" si="91">SUM(K433:K443)</f>
        <v>0</v>
      </c>
      <c r="L444" s="1547">
        <f t="shared" si="91"/>
        <v>0</v>
      </c>
      <c r="M444" s="1547">
        <f>SUM(M433:M443)</f>
        <v>0</v>
      </c>
      <c r="N444" s="1547">
        <f>SUM(N433:N443)</f>
        <v>0</v>
      </c>
      <c r="O444" s="1363"/>
      <c r="P444" s="7"/>
      <c r="Q444" s="7"/>
      <c r="R444" s="7"/>
      <c r="S444" s="7"/>
      <c r="T444" s="7"/>
      <c r="U444" s="7"/>
      <c r="V444" s="7"/>
      <c r="W444" s="7"/>
      <c r="X444" s="7"/>
      <c r="Y444" s="7"/>
      <c r="Z444" s="7"/>
    </row>
    <row r="445" spans="1:26" ht="15.75" customHeight="1">
      <c r="A445" s="32"/>
      <c r="B445" s="32" t="s">
        <v>1714</v>
      </c>
      <c r="C445" s="32" t="s">
        <v>1978</v>
      </c>
      <c r="D445" s="32" t="s">
        <v>1979</v>
      </c>
      <c r="E445" s="32"/>
      <c r="F445" s="32"/>
      <c r="G445" s="1403"/>
      <c r="H445" s="1403"/>
      <c r="I445" s="1546">
        <f t="shared" ref="I445:I464" si="92">SUM(G445:H445)</f>
        <v>0</v>
      </c>
      <c r="J445" s="1403"/>
      <c r="K445" s="1403"/>
      <c r="L445" s="1403"/>
      <c r="M445" s="1546">
        <f t="shared" ref="M445:M464" si="93">SUM(K445:L445)</f>
        <v>0</v>
      </c>
      <c r="N445" s="1403"/>
      <c r="O445" s="1081"/>
      <c r="P445" s="152"/>
      <c r="Q445" s="152"/>
      <c r="R445" s="152"/>
      <c r="S445" s="152"/>
      <c r="T445" s="152"/>
      <c r="U445" s="152"/>
      <c r="V445" s="152"/>
      <c r="W445" s="152"/>
      <c r="X445" s="152"/>
      <c r="Y445" s="152"/>
      <c r="Z445" s="152"/>
    </row>
    <row r="446" spans="1:26" ht="15.75" customHeight="1">
      <c r="A446" s="32"/>
      <c r="B446" s="32" t="s">
        <v>1714</v>
      </c>
      <c r="C446" s="32" t="s">
        <v>1978</v>
      </c>
      <c r="D446" s="32" t="s">
        <v>1980</v>
      </c>
      <c r="E446" s="32"/>
      <c r="F446" s="32"/>
      <c r="G446" s="1403"/>
      <c r="H446" s="1403"/>
      <c r="I446" s="1546">
        <f t="shared" si="92"/>
        <v>0</v>
      </c>
      <c r="J446" s="1403"/>
      <c r="K446" s="1403"/>
      <c r="L446" s="1403"/>
      <c r="M446" s="1546">
        <f t="shared" si="93"/>
        <v>0</v>
      </c>
      <c r="N446" s="1403"/>
      <c r="O446" s="1081"/>
      <c r="P446" s="152"/>
      <c r="Q446" s="152"/>
      <c r="R446" s="152"/>
      <c r="S446" s="152"/>
      <c r="T446" s="152"/>
      <c r="U446" s="152"/>
      <c r="V446" s="152"/>
      <c r="W446" s="152"/>
      <c r="X446" s="152"/>
      <c r="Y446" s="152"/>
      <c r="Z446" s="152"/>
    </row>
    <row r="447" spans="1:26" ht="15.75" customHeight="1">
      <c r="A447" s="32"/>
      <c r="B447" s="32" t="s">
        <v>1714</v>
      </c>
      <c r="C447" s="32" t="s">
        <v>1978</v>
      </c>
      <c r="D447" s="32" t="s">
        <v>1981</v>
      </c>
      <c r="E447" s="32"/>
      <c r="F447" s="32"/>
      <c r="G447" s="1403"/>
      <c r="H447" s="1403"/>
      <c r="I447" s="1546">
        <f t="shared" si="92"/>
        <v>0</v>
      </c>
      <c r="J447" s="1403"/>
      <c r="K447" s="1403"/>
      <c r="L447" s="1403"/>
      <c r="M447" s="1546">
        <f t="shared" si="93"/>
        <v>0</v>
      </c>
      <c r="N447" s="1403"/>
      <c r="O447" s="1081"/>
      <c r="P447" s="152"/>
      <c r="Q447" s="152"/>
      <c r="R447" s="152"/>
      <c r="S447" s="152"/>
      <c r="T447" s="152"/>
      <c r="U447" s="152"/>
      <c r="V447" s="152"/>
      <c r="W447" s="152"/>
      <c r="X447" s="152"/>
      <c r="Y447" s="152"/>
      <c r="Z447" s="152"/>
    </row>
    <row r="448" spans="1:26" ht="15.75" customHeight="1">
      <c r="A448" s="32"/>
      <c r="B448" s="32" t="s">
        <v>1714</v>
      </c>
      <c r="C448" s="32" t="s">
        <v>1978</v>
      </c>
      <c r="D448" s="32" t="s">
        <v>1982</v>
      </c>
      <c r="E448" s="32"/>
      <c r="F448" s="32"/>
      <c r="G448" s="1403"/>
      <c r="H448" s="1403"/>
      <c r="I448" s="1546">
        <f t="shared" si="92"/>
        <v>0</v>
      </c>
      <c r="J448" s="1403"/>
      <c r="K448" s="1403"/>
      <c r="L448" s="1403"/>
      <c r="M448" s="1546">
        <f t="shared" si="93"/>
        <v>0</v>
      </c>
      <c r="N448" s="1403"/>
      <c r="O448" s="1081"/>
      <c r="P448" s="152"/>
      <c r="Q448" s="152"/>
      <c r="R448" s="152"/>
      <c r="S448" s="152"/>
      <c r="T448" s="152"/>
      <c r="U448" s="152"/>
      <c r="V448" s="152"/>
      <c r="W448" s="152"/>
      <c r="X448" s="152"/>
      <c r="Y448" s="152"/>
      <c r="Z448" s="152"/>
    </row>
    <row r="449" spans="1:26" ht="15.75" customHeight="1">
      <c r="A449" s="32"/>
      <c r="B449" s="32" t="s">
        <v>1714</v>
      </c>
      <c r="C449" s="32" t="s">
        <v>1978</v>
      </c>
      <c r="D449" s="32" t="s">
        <v>1983</v>
      </c>
      <c r="E449" s="32"/>
      <c r="F449" s="32"/>
      <c r="G449" s="1403"/>
      <c r="H449" s="1403"/>
      <c r="I449" s="1546">
        <f t="shared" si="92"/>
        <v>0</v>
      </c>
      <c r="J449" s="1403"/>
      <c r="K449" s="1403"/>
      <c r="L449" s="1403"/>
      <c r="M449" s="1546">
        <f t="shared" si="93"/>
        <v>0</v>
      </c>
      <c r="N449" s="1403"/>
      <c r="O449" s="1081"/>
      <c r="P449" s="152"/>
      <c r="Q449" s="152"/>
      <c r="R449" s="152"/>
      <c r="S449" s="152"/>
      <c r="T449" s="152"/>
      <c r="U449" s="152"/>
      <c r="V449" s="152"/>
      <c r="W449" s="152"/>
      <c r="X449" s="152"/>
      <c r="Y449" s="152"/>
      <c r="Z449" s="152"/>
    </row>
    <row r="450" spans="1:26" ht="15.75" customHeight="1">
      <c r="A450" s="32"/>
      <c r="B450" s="32" t="s">
        <v>1714</v>
      </c>
      <c r="C450" s="32" t="s">
        <v>1978</v>
      </c>
      <c r="D450" s="32" t="s">
        <v>1984</v>
      </c>
      <c r="E450" s="32"/>
      <c r="F450" s="32"/>
      <c r="G450" s="1403"/>
      <c r="H450" s="1403"/>
      <c r="I450" s="1546">
        <f t="shared" si="92"/>
        <v>0</v>
      </c>
      <c r="J450" s="1403"/>
      <c r="K450" s="1403"/>
      <c r="L450" s="1403"/>
      <c r="M450" s="1546">
        <f t="shared" si="93"/>
        <v>0</v>
      </c>
      <c r="N450" s="1403"/>
      <c r="O450" s="1081"/>
      <c r="P450" s="152"/>
      <c r="Q450" s="152"/>
      <c r="R450" s="152"/>
      <c r="S450" s="152"/>
      <c r="T450" s="152"/>
      <c r="U450" s="152"/>
      <c r="V450" s="152"/>
      <c r="W450" s="152"/>
      <c r="X450" s="152"/>
      <c r="Y450" s="152"/>
      <c r="Z450" s="152"/>
    </row>
    <row r="451" spans="1:26" ht="15.75" customHeight="1">
      <c r="A451" s="32"/>
      <c r="B451" s="32" t="s">
        <v>1714</v>
      </c>
      <c r="C451" s="32" t="s">
        <v>1978</v>
      </c>
      <c r="D451" s="32" t="s">
        <v>1985</v>
      </c>
      <c r="E451" s="32"/>
      <c r="F451" s="32"/>
      <c r="G451" s="1403"/>
      <c r="H451" s="1403"/>
      <c r="I451" s="1546">
        <f t="shared" si="92"/>
        <v>0</v>
      </c>
      <c r="J451" s="1403"/>
      <c r="K451" s="1403"/>
      <c r="L451" s="1403"/>
      <c r="M451" s="1546">
        <f t="shared" si="93"/>
        <v>0</v>
      </c>
      <c r="N451" s="1403"/>
      <c r="O451" s="1081"/>
      <c r="P451" s="152"/>
      <c r="Q451" s="152"/>
      <c r="R451" s="152"/>
      <c r="S451" s="152"/>
      <c r="T451" s="152"/>
      <c r="U451" s="152"/>
      <c r="V451" s="152"/>
      <c r="W451" s="152"/>
      <c r="X451" s="152"/>
      <c r="Y451" s="152"/>
      <c r="Z451" s="152"/>
    </row>
    <row r="452" spans="1:26" ht="15.75" customHeight="1">
      <c r="A452" s="32"/>
      <c r="B452" s="32" t="s">
        <v>1714</v>
      </c>
      <c r="C452" s="32" t="s">
        <v>1978</v>
      </c>
      <c r="D452" s="32" t="s">
        <v>1986</v>
      </c>
      <c r="E452" s="32"/>
      <c r="F452" s="32"/>
      <c r="G452" s="1403"/>
      <c r="H452" s="1403"/>
      <c r="I452" s="1546">
        <f t="shared" si="92"/>
        <v>0</v>
      </c>
      <c r="J452" s="1403"/>
      <c r="K452" s="1403"/>
      <c r="L452" s="1403"/>
      <c r="M452" s="1546">
        <f t="shared" si="93"/>
        <v>0</v>
      </c>
      <c r="N452" s="1403"/>
      <c r="O452" s="1081"/>
      <c r="P452" s="152"/>
      <c r="Q452" s="152"/>
      <c r="R452" s="152"/>
      <c r="S452" s="152"/>
      <c r="T452" s="152"/>
      <c r="U452" s="152"/>
      <c r="V452" s="152"/>
      <c r="W452" s="152"/>
      <c r="X452" s="152"/>
      <c r="Y452" s="152"/>
      <c r="Z452" s="152"/>
    </row>
    <row r="453" spans="1:26" ht="15.75" customHeight="1">
      <c r="A453" s="32"/>
      <c r="B453" s="32" t="s">
        <v>1714</v>
      </c>
      <c r="C453" s="32" t="s">
        <v>1978</v>
      </c>
      <c r="D453" s="813" t="s">
        <v>1987</v>
      </c>
      <c r="E453" s="813"/>
      <c r="F453" s="32"/>
      <c r="G453" s="1403"/>
      <c r="H453" s="1403"/>
      <c r="I453" s="1546">
        <f t="shared" si="92"/>
        <v>0</v>
      </c>
      <c r="J453" s="1403"/>
      <c r="K453" s="1403"/>
      <c r="L453" s="1403"/>
      <c r="M453" s="1546">
        <f t="shared" si="93"/>
        <v>0</v>
      </c>
      <c r="N453" s="1403"/>
      <c r="O453" s="1081"/>
      <c r="P453" s="152"/>
      <c r="Q453" s="152"/>
      <c r="R453" s="812"/>
      <c r="S453" s="152"/>
      <c r="T453" s="152"/>
      <c r="U453" s="152"/>
      <c r="V453" s="152"/>
      <c r="W453" s="152"/>
      <c r="X453" s="152"/>
      <c r="Y453" s="152"/>
      <c r="Z453" s="152"/>
    </row>
    <row r="454" spans="1:26" ht="15.75" customHeight="1">
      <c r="A454" s="32"/>
      <c r="B454" s="32" t="s">
        <v>1714</v>
      </c>
      <c r="C454" s="32" t="s">
        <v>1978</v>
      </c>
      <c r="D454" s="813" t="s">
        <v>1988</v>
      </c>
      <c r="E454" s="813"/>
      <c r="F454" s="32"/>
      <c r="G454" s="1403"/>
      <c r="H454" s="1403"/>
      <c r="I454" s="1546">
        <f t="shared" si="92"/>
        <v>0</v>
      </c>
      <c r="J454" s="1403"/>
      <c r="K454" s="1403"/>
      <c r="L454" s="1403"/>
      <c r="M454" s="1546">
        <f t="shared" si="93"/>
        <v>0</v>
      </c>
      <c r="N454" s="1403"/>
      <c r="O454" s="1081"/>
      <c r="P454" s="152"/>
      <c r="Q454" s="152"/>
      <c r="R454" s="812"/>
      <c r="S454" s="152"/>
      <c r="T454" s="152"/>
      <c r="U454" s="152"/>
      <c r="V454" s="152"/>
      <c r="W454" s="152"/>
      <c r="X454" s="152"/>
      <c r="Y454" s="152"/>
      <c r="Z454" s="152"/>
    </row>
    <row r="455" spans="1:26" ht="15.75" customHeight="1">
      <c r="A455" s="32"/>
      <c r="B455" s="32" t="s">
        <v>1714</v>
      </c>
      <c r="C455" s="32" t="s">
        <v>1978</v>
      </c>
      <c r="D455" s="813" t="s">
        <v>1989</v>
      </c>
      <c r="E455" s="813"/>
      <c r="F455" s="32"/>
      <c r="G455" s="1403"/>
      <c r="H455" s="1403"/>
      <c r="I455" s="1546">
        <f t="shared" si="92"/>
        <v>0</v>
      </c>
      <c r="J455" s="1403"/>
      <c r="K455" s="1403"/>
      <c r="L455" s="1403"/>
      <c r="M455" s="1546">
        <f t="shared" si="93"/>
        <v>0</v>
      </c>
      <c r="N455" s="1403"/>
      <c r="O455" s="1081"/>
      <c r="P455" s="152"/>
      <c r="Q455" s="152"/>
      <c r="R455" s="812"/>
      <c r="S455" s="152"/>
      <c r="T455" s="152"/>
      <c r="U455" s="152"/>
      <c r="V455" s="152"/>
      <c r="W455" s="152"/>
      <c r="X455" s="152"/>
      <c r="Y455" s="152"/>
      <c r="Z455" s="152"/>
    </row>
    <row r="456" spans="1:26" s="920" customFormat="1" ht="15.75" customHeight="1">
      <c r="A456" s="918"/>
      <c r="B456" s="32" t="s">
        <v>1714</v>
      </c>
      <c r="C456" s="32" t="s">
        <v>1978</v>
      </c>
      <c r="D456" s="816" t="s">
        <v>1990</v>
      </c>
      <c r="E456" s="926"/>
      <c r="F456" s="918"/>
      <c r="G456" s="1405"/>
      <c r="H456" s="1405"/>
      <c r="I456" s="1546">
        <f t="shared" si="92"/>
        <v>0</v>
      </c>
      <c r="J456" s="1405"/>
      <c r="K456" s="1405"/>
      <c r="L456" s="1405"/>
      <c r="M456" s="1546">
        <f t="shared" si="93"/>
        <v>0</v>
      </c>
      <c r="N456" s="1405"/>
      <c r="O456" s="1362"/>
      <c r="P456" s="872"/>
      <c r="Q456" s="872"/>
      <c r="R456" s="927"/>
      <c r="S456" s="872"/>
      <c r="T456" s="872"/>
      <c r="U456" s="872"/>
      <c r="V456" s="872"/>
      <c r="W456" s="872"/>
      <c r="X456" s="872"/>
      <c r="Y456" s="872"/>
      <c r="Z456" s="872"/>
    </row>
    <row r="457" spans="1:26" s="920" customFormat="1" ht="15.75" customHeight="1">
      <c r="A457" s="918"/>
      <c r="B457" s="32" t="s">
        <v>1714</v>
      </c>
      <c r="C457" s="32" t="s">
        <v>1978</v>
      </c>
      <c r="D457" s="813" t="s">
        <v>1991</v>
      </c>
      <c r="E457" s="926"/>
      <c r="F457" s="918"/>
      <c r="G457" s="1405"/>
      <c r="H457" s="1405"/>
      <c r="I457" s="1546">
        <f t="shared" si="92"/>
        <v>0</v>
      </c>
      <c r="J457" s="1405"/>
      <c r="K457" s="1405"/>
      <c r="L457" s="1405"/>
      <c r="M457" s="1546">
        <f t="shared" si="93"/>
        <v>0</v>
      </c>
      <c r="N457" s="1405"/>
      <c r="O457" s="1362"/>
      <c r="P457" s="872"/>
      <c r="Q457" s="872"/>
      <c r="R457" s="927"/>
      <c r="S457" s="872"/>
      <c r="T457" s="872"/>
      <c r="U457" s="872"/>
      <c r="V457" s="872"/>
      <c r="W457" s="872"/>
      <c r="X457" s="872"/>
      <c r="Y457" s="872"/>
      <c r="Z457" s="872"/>
    </row>
    <row r="458" spans="1:26" s="920" customFormat="1" ht="15.75" customHeight="1">
      <c r="A458" s="918"/>
      <c r="B458" s="32" t="s">
        <v>1714</v>
      </c>
      <c r="C458" s="32" t="s">
        <v>1978</v>
      </c>
      <c r="D458" s="813" t="s">
        <v>1992</v>
      </c>
      <c r="E458" s="926"/>
      <c r="F458" s="918"/>
      <c r="G458" s="1405"/>
      <c r="H458" s="1405"/>
      <c r="I458" s="1546">
        <f t="shared" si="92"/>
        <v>0</v>
      </c>
      <c r="J458" s="1405"/>
      <c r="K458" s="1405"/>
      <c r="L458" s="1405"/>
      <c r="M458" s="1546">
        <f t="shared" si="93"/>
        <v>0</v>
      </c>
      <c r="N458" s="1405"/>
      <c r="O458" s="1362"/>
      <c r="P458" s="872"/>
      <c r="Q458" s="872"/>
      <c r="R458" s="927"/>
      <c r="S458" s="872"/>
      <c r="T458" s="872"/>
      <c r="U458" s="872"/>
      <c r="V458" s="872"/>
      <c r="W458" s="872"/>
      <c r="X458" s="872"/>
      <c r="Y458" s="872"/>
      <c r="Z458" s="872"/>
    </row>
    <row r="459" spans="1:26" s="920" customFormat="1" ht="15.75" customHeight="1">
      <c r="A459" s="918"/>
      <c r="B459" s="32" t="s">
        <v>1714</v>
      </c>
      <c r="C459" s="32" t="s">
        <v>1978</v>
      </c>
      <c r="D459" s="816" t="s">
        <v>1993</v>
      </c>
      <c r="E459" s="926"/>
      <c r="F459" s="918"/>
      <c r="G459" s="1405"/>
      <c r="H459" s="1405"/>
      <c r="I459" s="1546">
        <f t="shared" si="92"/>
        <v>0</v>
      </c>
      <c r="J459" s="1405"/>
      <c r="K459" s="1405"/>
      <c r="L459" s="1405"/>
      <c r="M459" s="1546">
        <f t="shared" si="93"/>
        <v>0</v>
      </c>
      <c r="N459" s="1405"/>
      <c r="O459" s="1362"/>
      <c r="P459" s="872"/>
      <c r="Q459" s="872"/>
      <c r="R459" s="927"/>
      <c r="S459" s="872"/>
      <c r="T459" s="872"/>
      <c r="U459" s="872"/>
      <c r="V459" s="872"/>
      <c r="W459" s="872"/>
      <c r="X459" s="872"/>
      <c r="Y459" s="872"/>
      <c r="Z459" s="872"/>
    </row>
    <row r="460" spans="1:26" s="920" customFormat="1" ht="15.75" customHeight="1">
      <c r="A460" s="918"/>
      <c r="B460" s="32" t="s">
        <v>1714</v>
      </c>
      <c r="C460" s="32" t="s">
        <v>1978</v>
      </c>
      <c r="D460" s="973" t="s">
        <v>2709</v>
      </c>
      <c r="E460" s="926"/>
      <c r="F460" s="918"/>
      <c r="G460" s="1405"/>
      <c r="H460" s="1405"/>
      <c r="I460" s="1546">
        <f t="shared" si="92"/>
        <v>0</v>
      </c>
      <c r="J460" s="1405"/>
      <c r="K460" s="1405"/>
      <c r="L460" s="1405"/>
      <c r="M460" s="1546">
        <f t="shared" si="93"/>
        <v>0</v>
      </c>
      <c r="N460" s="1405"/>
      <c r="O460" s="1362"/>
      <c r="P460" s="872"/>
      <c r="Q460" s="872"/>
      <c r="R460" s="927"/>
      <c r="S460" s="872"/>
      <c r="T460" s="872"/>
      <c r="U460" s="872"/>
      <c r="V460" s="872"/>
      <c r="W460" s="872"/>
      <c r="X460" s="872"/>
      <c r="Y460" s="872"/>
      <c r="Z460" s="872"/>
    </row>
    <row r="461" spans="1:26" ht="15.75" customHeight="1">
      <c r="A461" s="32"/>
      <c r="B461" s="32" t="s">
        <v>1714</v>
      </c>
      <c r="C461" s="32" t="s">
        <v>1978</v>
      </c>
      <c r="D461" s="973" t="s">
        <v>2709</v>
      </c>
      <c r="E461" s="816"/>
      <c r="F461" s="32"/>
      <c r="G461" s="1403"/>
      <c r="H461" s="1403"/>
      <c r="I461" s="1546">
        <f t="shared" si="92"/>
        <v>0</v>
      </c>
      <c r="J461" s="1403"/>
      <c r="K461" s="1403"/>
      <c r="L461" s="1403"/>
      <c r="M461" s="1546">
        <f t="shared" si="93"/>
        <v>0</v>
      </c>
      <c r="N461" s="1403"/>
      <c r="O461" s="1081"/>
      <c r="P461" s="152"/>
      <c r="Q461" s="152"/>
      <c r="R461" s="817"/>
      <c r="S461" s="152"/>
      <c r="T461" s="152"/>
      <c r="U461" s="152"/>
      <c r="V461" s="152"/>
      <c r="W461" s="152"/>
      <c r="X461" s="152"/>
      <c r="Y461" s="152"/>
      <c r="Z461" s="152"/>
    </row>
    <row r="462" spans="1:26" ht="15.75" customHeight="1">
      <c r="A462" s="32"/>
      <c r="B462" s="32" t="s">
        <v>1714</v>
      </c>
      <c r="C462" s="32" t="s">
        <v>1978</v>
      </c>
      <c r="D462" s="973" t="s">
        <v>2709</v>
      </c>
      <c r="E462" s="813"/>
      <c r="F462" s="32"/>
      <c r="G462" s="1403"/>
      <c r="H462" s="1403"/>
      <c r="I462" s="1546">
        <f t="shared" si="92"/>
        <v>0</v>
      </c>
      <c r="J462" s="1403"/>
      <c r="K462" s="1403"/>
      <c r="L462" s="1403"/>
      <c r="M462" s="1546">
        <f t="shared" si="93"/>
        <v>0</v>
      </c>
      <c r="N462" s="1403"/>
      <c r="O462" s="1081"/>
      <c r="P462" s="152"/>
      <c r="Q462" s="152"/>
      <c r="R462" s="812"/>
      <c r="S462" s="152"/>
      <c r="T462" s="152"/>
      <c r="U462" s="152"/>
      <c r="V462" s="152"/>
      <c r="W462" s="152"/>
      <c r="X462" s="152"/>
      <c r="Y462" s="152"/>
      <c r="Z462" s="152"/>
    </row>
    <row r="463" spans="1:26" ht="15.75" customHeight="1">
      <c r="A463" s="32"/>
      <c r="B463" s="32" t="s">
        <v>1714</v>
      </c>
      <c r="C463" s="32" t="s">
        <v>1978</v>
      </c>
      <c r="D463" s="973" t="s">
        <v>2709</v>
      </c>
      <c r="E463" s="813"/>
      <c r="F463" s="32"/>
      <c r="G463" s="1403"/>
      <c r="H463" s="1403"/>
      <c r="I463" s="1546">
        <f t="shared" si="92"/>
        <v>0</v>
      </c>
      <c r="J463" s="1403"/>
      <c r="K463" s="1403"/>
      <c r="L463" s="1403"/>
      <c r="M463" s="1546">
        <f t="shared" si="93"/>
        <v>0</v>
      </c>
      <c r="N463" s="1403"/>
      <c r="O463" s="1081"/>
      <c r="P463" s="152"/>
      <c r="Q463" s="152"/>
      <c r="R463" s="812"/>
      <c r="S463" s="152"/>
      <c r="T463" s="152"/>
      <c r="U463" s="152"/>
      <c r="V463" s="152"/>
      <c r="W463" s="152"/>
      <c r="X463" s="152"/>
      <c r="Y463" s="152"/>
      <c r="Z463" s="152"/>
    </row>
    <row r="464" spans="1:26" ht="15.75" customHeight="1">
      <c r="A464" s="32"/>
      <c r="B464" s="32" t="s">
        <v>1714</v>
      </c>
      <c r="C464" s="32" t="s">
        <v>1978</v>
      </c>
      <c r="D464" s="973" t="s">
        <v>2709</v>
      </c>
      <c r="E464" s="816"/>
      <c r="F464" s="32"/>
      <c r="G464" s="1403"/>
      <c r="H464" s="1403"/>
      <c r="I464" s="1546">
        <f t="shared" si="92"/>
        <v>0</v>
      </c>
      <c r="J464" s="1403"/>
      <c r="K464" s="1403"/>
      <c r="L464" s="1403"/>
      <c r="M464" s="1546">
        <f t="shared" si="93"/>
        <v>0</v>
      </c>
      <c r="N464" s="1403"/>
      <c r="O464" s="1081"/>
      <c r="P464" s="152"/>
      <c r="Q464" s="152"/>
      <c r="R464" s="817"/>
      <c r="S464" s="152"/>
      <c r="T464" s="152"/>
      <c r="U464" s="152"/>
      <c r="V464" s="152"/>
      <c r="W464" s="152"/>
      <c r="X464" s="152"/>
      <c r="Y464" s="152"/>
      <c r="Z464" s="152"/>
    </row>
    <row r="465" spans="1:26" ht="15.75" customHeight="1">
      <c r="A465" s="35"/>
      <c r="B465" s="35" t="s">
        <v>1714</v>
      </c>
      <c r="C465" s="35" t="s">
        <v>1978</v>
      </c>
      <c r="D465" s="818"/>
      <c r="E465" s="818"/>
      <c r="F465" s="35"/>
      <c r="G465" s="1549">
        <f>SUM(G445:G464)</f>
        <v>0</v>
      </c>
      <c r="H465" s="1549">
        <f t="shared" ref="H465:M465" si="94">SUM(H445:H464)</f>
        <v>0</v>
      </c>
      <c r="I465" s="1549">
        <f>SUM(I445:I464)</f>
        <v>0</v>
      </c>
      <c r="J465" s="1549">
        <f t="shared" si="94"/>
        <v>0</v>
      </c>
      <c r="K465" s="1549">
        <f t="shared" si="94"/>
        <v>0</v>
      </c>
      <c r="L465" s="1549">
        <f t="shared" si="94"/>
        <v>0</v>
      </c>
      <c r="M465" s="1549">
        <f t="shared" si="94"/>
        <v>0</v>
      </c>
      <c r="N465" s="1549">
        <f>SUM(N445:N464)</f>
        <v>0</v>
      </c>
      <c r="O465" s="1363"/>
      <c r="P465" s="7"/>
      <c r="Q465" s="7"/>
      <c r="R465" s="819"/>
      <c r="S465" s="7"/>
      <c r="T465" s="7"/>
      <c r="U465" s="7"/>
      <c r="V465" s="7"/>
      <c r="W465" s="7"/>
      <c r="X465" s="7"/>
      <c r="Y465" s="7"/>
      <c r="Z465" s="7"/>
    </row>
    <row r="466" spans="1:26" ht="15.75" customHeight="1">
      <c r="A466" s="42"/>
      <c r="B466" s="43" t="s">
        <v>1994</v>
      </c>
      <c r="C466" s="42"/>
      <c r="D466" s="42"/>
      <c r="E466" s="42"/>
      <c r="F466" s="42"/>
      <c r="G466" s="1530">
        <f>G465+G444+G432</f>
        <v>0</v>
      </c>
      <c r="H466" s="1530">
        <f t="shared" ref="H466" si="95">H465+H444+H432</f>
        <v>0</v>
      </c>
      <c r="I466" s="1530">
        <f>G466+H466</f>
        <v>0</v>
      </c>
      <c r="J466" s="1530">
        <f t="shared" ref="J466:L466" si="96">J465+J444+J432</f>
        <v>0</v>
      </c>
      <c r="K466" s="1530">
        <f t="shared" si="96"/>
        <v>0</v>
      </c>
      <c r="L466" s="1530">
        <f t="shared" si="96"/>
        <v>0</v>
      </c>
      <c r="M466" s="1530">
        <f>K466+L466</f>
        <v>0</v>
      </c>
      <c r="N466" s="1530">
        <f>N465+N444+N432</f>
        <v>0</v>
      </c>
      <c r="O466" s="1081"/>
      <c r="P466" s="152"/>
      <c r="Q466" s="152"/>
      <c r="R466" s="152"/>
      <c r="S466" s="152"/>
      <c r="T466" s="152"/>
      <c r="U466" s="152"/>
      <c r="V466" s="152"/>
      <c r="W466" s="152"/>
      <c r="X466" s="152"/>
      <c r="Y466" s="152"/>
      <c r="Z466" s="152"/>
    </row>
    <row r="467" spans="1:26" ht="15.75" customHeight="1">
      <c r="A467" s="152"/>
      <c r="B467" s="152"/>
      <c r="C467" s="152"/>
      <c r="D467" s="152"/>
      <c r="E467" s="152"/>
      <c r="F467" s="152"/>
      <c r="G467" s="1531"/>
      <c r="H467" s="1531"/>
      <c r="I467" s="1531"/>
      <c r="J467" s="1531"/>
      <c r="K467" s="1531"/>
      <c r="L467" s="1531"/>
      <c r="M467" s="1531"/>
      <c r="N467" s="1531"/>
      <c r="O467" s="1081"/>
      <c r="P467" s="152"/>
      <c r="Q467" s="152"/>
      <c r="R467" s="152"/>
      <c r="S467" s="152"/>
      <c r="T467" s="152"/>
      <c r="U467" s="152"/>
      <c r="V467" s="152"/>
      <c r="W467" s="152"/>
      <c r="X467" s="152"/>
      <c r="Y467" s="152"/>
      <c r="Z467" s="152"/>
    </row>
    <row r="468" spans="1:26" ht="15.75" customHeight="1">
      <c r="A468" s="32"/>
      <c r="B468" s="32" t="s">
        <v>1715</v>
      </c>
      <c r="C468" s="32" t="s">
        <v>1995</v>
      </c>
      <c r="D468" s="32" t="s">
        <v>1996</v>
      </c>
      <c r="E468" s="32"/>
      <c r="F468" s="32"/>
      <c r="G468" s="1403"/>
      <c r="H468" s="1403"/>
      <c r="I468" s="1546">
        <f t="shared" ref="I468:I478" si="97">SUM(G468:H468)</f>
        <v>0</v>
      </c>
      <c r="J468" s="1403"/>
      <c r="K468" s="1403"/>
      <c r="L468" s="1403"/>
      <c r="M468" s="1546">
        <f t="shared" ref="M468:M478" si="98">SUM(K468:L468)</f>
        <v>0</v>
      </c>
      <c r="N468" s="1403"/>
      <c r="O468" s="1081"/>
      <c r="P468" s="152"/>
      <c r="Q468" s="152"/>
      <c r="R468" s="152"/>
      <c r="S468" s="152"/>
      <c r="T468" s="152"/>
      <c r="U468" s="152"/>
      <c r="V468" s="152"/>
      <c r="W468" s="152"/>
      <c r="X468" s="152"/>
      <c r="Y468" s="152"/>
      <c r="Z468" s="152"/>
    </row>
    <row r="469" spans="1:26" ht="15.75" customHeight="1">
      <c r="A469" s="32"/>
      <c r="B469" s="32" t="s">
        <v>1715</v>
      </c>
      <c r="C469" s="32" t="s">
        <v>1995</v>
      </c>
      <c r="D469" s="32" t="s">
        <v>1997</v>
      </c>
      <c r="E469" s="32"/>
      <c r="F469" s="32"/>
      <c r="G469" s="1403"/>
      <c r="H469" s="1403"/>
      <c r="I469" s="1546">
        <f t="shared" si="97"/>
        <v>0</v>
      </c>
      <c r="J469" s="1403"/>
      <c r="K469" s="1403"/>
      <c r="L469" s="1403"/>
      <c r="M469" s="1546">
        <f t="shared" si="98"/>
        <v>0</v>
      </c>
      <c r="N469" s="1403"/>
      <c r="O469" s="1081"/>
      <c r="P469" s="152"/>
      <c r="Q469" s="152"/>
      <c r="R469" s="152"/>
      <c r="S469" s="152"/>
      <c r="T469" s="152"/>
      <c r="U469" s="152"/>
      <c r="V469" s="152"/>
      <c r="W469" s="152"/>
      <c r="X469" s="152"/>
      <c r="Y469" s="152"/>
      <c r="Z469" s="152"/>
    </row>
    <row r="470" spans="1:26" s="920" customFormat="1" ht="15.75" customHeight="1">
      <c r="A470" s="918"/>
      <c r="B470" s="32" t="s">
        <v>1715</v>
      </c>
      <c r="C470" s="32" t="s">
        <v>1995</v>
      </c>
      <c r="D470" s="32" t="s">
        <v>1998</v>
      </c>
      <c r="E470" s="918"/>
      <c r="F470" s="918"/>
      <c r="G470" s="1405"/>
      <c r="H470" s="1405"/>
      <c r="I470" s="1546">
        <f t="shared" si="97"/>
        <v>0</v>
      </c>
      <c r="J470" s="1405"/>
      <c r="K470" s="1405"/>
      <c r="L470" s="1405"/>
      <c r="M470" s="1546">
        <f t="shared" si="98"/>
        <v>0</v>
      </c>
      <c r="N470" s="1405"/>
      <c r="O470" s="1362"/>
      <c r="P470" s="872"/>
      <c r="Q470" s="872"/>
      <c r="R470" s="872"/>
      <c r="S470" s="872"/>
      <c r="T470" s="872"/>
      <c r="U470" s="872"/>
      <c r="V470" s="872"/>
      <c r="W470" s="872"/>
      <c r="X470" s="872"/>
      <c r="Y470" s="872"/>
      <c r="Z470" s="872"/>
    </row>
    <row r="471" spans="1:26" s="920" customFormat="1" ht="15.75" customHeight="1">
      <c r="A471" s="918"/>
      <c r="B471" s="32" t="s">
        <v>1715</v>
      </c>
      <c r="C471" s="32" t="s">
        <v>1995</v>
      </c>
      <c r="D471" s="32" t="s">
        <v>1999</v>
      </c>
      <c r="E471" s="918"/>
      <c r="F471" s="918"/>
      <c r="G471" s="1405"/>
      <c r="H471" s="1405"/>
      <c r="I471" s="1546">
        <f t="shared" si="97"/>
        <v>0</v>
      </c>
      <c r="J471" s="1405"/>
      <c r="K471" s="1405"/>
      <c r="L471" s="1405"/>
      <c r="M471" s="1546">
        <f t="shared" si="98"/>
        <v>0</v>
      </c>
      <c r="N471" s="1405"/>
      <c r="O471" s="1362"/>
      <c r="P471" s="872"/>
      <c r="Q471" s="872"/>
      <c r="R471" s="872"/>
      <c r="S471" s="872"/>
      <c r="T471" s="872"/>
      <c r="U471" s="872"/>
      <c r="V471" s="872"/>
      <c r="W471" s="872"/>
      <c r="X471" s="872"/>
      <c r="Y471" s="872"/>
      <c r="Z471" s="872"/>
    </row>
    <row r="472" spans="1:26" s="920" customFormat="1" ht="15.75" customHeight="1">
      <c r="A472" s="918"/>
      <c r="B472" s="32" t="s">
        <v>1715</v>
      </c>
      <c r="C472" s="32" t="s">
        <v>1995</v>
      </c>
      <c r="D472" s="32" t="s">
        <v>2000</v>
      </c>
      <c r="E472" s="918"/>
      <c r="F472" s="918"/>
      <c r="G472" s="1405"/>
      <c r="H472" s="1405"/>
      <c r="I472" s="1546">
        <f t="shared" si="97"/>
        <v>0</v>
      </c>
      <c r="J472" s="1405"/>
      <c r="K472" s="1405"/>
      <c r="L472" s="1405"/>
      <c r="M472" s="1546">
        <f t="shared" si="98"/>
        <v>0</v>
      </c>
      <c r="N472" s="1405"/>
      <c r="O472" s="1362"/>
      <c r="P472" s="872"/>
      <c r="Q472" s="872"/>
      <c r="R472" s="872"/>
      <c r="S472" s="152" t="s">
        <v>2001</v>
      </c>
      <c r="T472" s="872"/>
      <c r="U472" s="872"/>
      <c r="V472" s="872"/>
      <c r="W472" s="872"/>
      <c r="X472" s="872"/>
      <c r="Y472" s="872"/>
      <c r="Z472" s="872"/>
    </row>
    <row r="473" spans="1:26" s="920" customFormat="1" ht="15.75" customHeight="1">
      <c r="A473" s="918"/>
      <c r="B473" s="32" t="s">
        <v>1715</v>
      </c>
      <c r="C473" s="32" t="s">
        <v>1995</v>
      </c>
      <c r="D473" s="32" t="s">
        <v>2002</v>
      </c>
      <c r="E473" s="918"/>
      <c r="F473" s="918"/>
      <c r="G473" s="1405"/>
      <c r="H473" s="1405"/>
      <c r="I473" s="1546">
        <f t="shared" si="97"/>
        <v>0</v>
      </c>
      <c r="J473" s="1405"/>
      <c r="K473" s="1405"/>
      <c r="L473" s="1405"/>
      <c r="M473" s="1546">
        <f t="shared" si="98"/>
        <v>0</v>
      </c>
      <c r="N473" s="1405"/>
      <c r="O473" s="1362"/>
      <c r="P473" s="872"/>
      <c r="Q473" s="872"/>
      <c r="R473" s="872"/>
      <c r="S473" s="152" t="s">
        <v>2003</v>
      </c>
      <c r="T473" s="872"/>
      <c r="U473" s="872"/>
      <c r="V473" s="872"/>
      <c r="W473" s="872"/>
      <c r="X473" s="872"/>
      <c r="Y473" s="872"/>
      <c r="Z473" s="872"/>
    </row>
    <row r="474" spans="1:26" s="920" customFormat="1" ht="15.75" customHeight="1">
      <c r="A474" s="918"/>
      <c r="B474" s="32" t="s">
        <v>1715</v>
      </c>
      <c r="C474" s="32" t="s">
        <v>1995</v>
      </c>
      <c r="D474" s="973" t="s">
        <v>2709</v>
      </c>
      <c r="E474" s="918"/>
      <c r="F474" s="918"/>
      <c r="G474" s="1405"/>
      <c r="H474" s="1405"/>
      <c r="I474" s="1546">
        <f t="shared" si="97"/>
        <v>0</v>
      </c>
      <c r="J474" s="1405"/>
      <c r="K474" s="1405"/>
      <c r="L474" s="1405"/>
      <c r="M474" s="1546">
        <f t="shared" si="98"/>
        <v>0</v>
      </c>
      <c r="N474" s="1405"/>
      <c r="O474" s="1362"/>
      <c r="P474" s="872"/>
      <c r="Q474" s="872"/>
      <c r="R474" s="872"/>
      <c r="S474" s="872"/>
      <c r="T474" s="872"/>
      <c r="U474" s="872"/>
      <c r="V474" s="872"/>
      <c r="W474" s="872"/>
      <c r="X474" s="872"/>
      <c r="Y474" s="872"/>
      <c r="Z474" s="872"/>
    </row>
    <row r="475" spans="1:26" ht="15.75" customHeight="1">
      <c r="A475" s="32"/>
      <c r="B475" s="32" t="s">
        <v>1715</v>
      </c>
      <c r="C475" s="32" t="s">
        <v>1995</v>
      </c>
      <c r="D475" s="973" t="s">
        <v>2709</v>
      </c>
      <c r="E475" s="32"/>
      <c r="F475" s="32"/>
      <c r="G475" s="1403"/>
      <c r="H475" s="1403"/>
      <c r="I475" s="1546">
        <f t="shared" si="97"/>
        <v>0</v>
      </c>
      <c r="J475" s="1403"/>
      <c r="K475" s="1403"/>
      <c r="L475" s="1403"/>
      <c r="M475" s="1546">
        <f t="shared" si="98"/>
        <v>0</v>
      </c>
      <c r="N475" s="1403"/>
      <c r="O475" s="1081"/>
      <c r="P475" s="152"/>
      <c r="Q475" s="152"/>
      <c r="R475" s="152"/>
      <c r="S475" s="152"/>
      <c r="T475" s="152"/>
      <c r="U475" s="152"/>
      <c r="V475" s="152"/>
      <c r="W475" s="152"/>
      <c r="X475" s="152"/>
      <c r="Y475" s="152"/>
      <c r="Z475" s="152"/>
    </row>
    <row r="476" spans="1:26" ht="15.75" customHeight="1">
      <c r="A476" s="32"/>
      <c r="B476" s="32" t="s">
        <v>1715</v>
      </c>
      <c r="C476" s="32" t="s">
        <v>1995</v>
      </c>
      <c r="D476" s="973" t="s">
        <v>2709</v>
      </c>
      <c r="E476" s="32"/>
      <c r="F476" s="32"/>
      <c r="G476" s="1403"/>
      <c r="H476" s="1403"/>
      <c r="I476" s="1546">
        <f t="shared" si="97"/>
        <v>0</v>
      </c>
      <c r="J476" s="1403"/>
      <c r="K476" s="1403"/>
      <c r="L476" s="1403"/>
      <c r="M476" s="1546">
        <f t="shared" si="98"/>
        <v>0</v>
      </c>
      <c r="N476" s="1403"/>
      <c r="O476" s="1081"/>
      <c r="P476" s="152"/>
      <c r="Q476" s="152"/>
      <c r="R476" s="152"/>
      <c r="S476" s="152"/>
      <c r="T476" s="152"/>
      <c r="U476" s="152"/>
      <c r="V476" s="152"/>
      <c r="W476" s="152"/>
      <c r="X476" s="152"/>
      <c r="Y476" s="152"/>
      <c r="Z476" s="152"/>
    </row>
    <row r="477" spans="1:26" ht="15.75" customHeight="1">
      <c r="A477" s="32"/>
      <c r="B477" s="32" t="s">
        <v>1715</v>
      </c>
      <c r="C477" s="32" t="s">
        <v>1995</v>
      </c>
      <c r="D477" s="973" t="s">
        <v>2709</v>
      </c>
      <c r="E477" s="32"/>
      <c r="F477" s="32"/>
      <c r="G477" s="1403"/>
      <c r="H477" s="1403"/>
      <c r="I477" s="1546">
        <f t="shared" si="97"/>
        <v>0</v>
      </c>
      <c r="J477" s="1403"/>
      <c r="K477" s="1403"/>
      <c r="L477" s="1403"/>
      <c r="M477" s="1546">
        <f t="shared" si="98"/>
        <v>0</v>
      </c>
      <c r="N477" s="1403"/>
      <c r="O477" s="1081"/>
      <c r="P477" s="152"/>
      <c r="Q477" s="152"/>
      <c r="R477" s="152"/>
      <c r="S477" s="152"/>
      <c r="T477" s="152"/>
      <c r="U477" s="152"/>
      <c r="V477" s="152"/>
      <c r="W477" s="152"/>
      <c r="X477" s="152"/>
      <c r="Y477" s="152"/>
      <c r="Z477" s="152"/>
    </row>
    <row r="478" spans="1:26" ht="15.75" customHeight="1">
      <c r="A478" s="32"/>
      <c r="B478" s="32" t="s">
        <v>1715</v>
      </c>
      <c r="C478" s="32" t="s">
        <v>1995</v>
      </c>
      <c r="D478" s="973" t="s">
        <v>2709</v>
      </c>
      <c r="E478" s="32"/>
      <c r="F478" s="32"/>
      <c r="G478" s="1403"/>
      <c r="H478" s="1403"/>
      <c r="I478" s="1546">
        <f t="shared" si="97"/>
        <v>0</v>
      </c>
      <c r="J478" s="1403"/>
      <c r="K478" s="1403"/>
      <c r="L478" s="1403"/>
      <c r="M478" s="1546">
        <f t="shared" si="98"/>
        <v>0</v>
      </c>
      <c r="N478" s="1403"/>
      <c r="O478" s="1081"/>
      <c r="P478" s="152"/>
      <c r="Q478" s="152"/>
      <c r="R478" s="152"/>
      <c r="S478" s="152"/>
      <c r="T478" s="152"/>
      <c r="U478" s="152"/>
      <c r="V478" s="152"/>
      <c r="W478" s="152"/>
      <c r="X478" s="152"/>
      <c r="Y478" s="152"/>
      <c r="Z478" s="152"/>
    </row>
    <row r="479" spans="1:26" ht="15.75" customHeight="1">
      <c r="A479" s="35"/>
      <c r="B479" s="35" t="s">
        <v>1715</v>
      </c>
      <c r="C479" s="35" t="s">
        <v>1995</v>
      </c>
      <c r="D479" s="35"/>
      <c r="E479" s="35"/>
      <c r="F479" s="35"/>
      <c r="G479" s="1547">
        <f>SUM(G468:G478)</f>
        <v>0</v>
      </c>
      <c r="H479" s="1547">
        <f>SUM(H468:H478)</f>
        <v>0</v>
      </c>
      <c r="I479" s="1547">
        <f>SUM(I468:I478)</f>
        <v>0</v>
      </c>
      <c r="J479" s="1547">
        <f t="shared" ref="J479:L479" si="99">SUM(J468:J478)</f>
        <v>0</v>
      </c>
      <c r="K479" s="1547">
        <f t="shared" si="99"/>
        <v>0</v>
      </c>
      <c r="L479" s="1547">
        <f t="shared" si="99"/>
        <v>0</v>
      </c>
      <c r="M479" s="1547">
        <f>SUM(M468:M478)</f>
        <v>0</v>
      </c>
      <c r="N479" s="1547">
        <f>SUM(N468:N478)</f>
        <v>0</v>
      </c>
      <c r="O479" s="1363"/>
      <c r="P479" s="7"/>
      <c r="Q479" s="7"/>
      <c r="R479" s="7"/>
      <c r="S479" s="7"/>
      <c r="T479" s="7"/>
      <c r="U479" s="7"/>
      <c r="V479" s="7"/>
      <c r="W479" s="7"/>
      <c r="X479" s="7"/>
      <c r="Y479" s="7"/>
      <c r="Z479" s="7"/>
    </row>
    <row r="480" spans="1:26" ht="15.75" customHeight="1">
      <c r="A480" s="32"/>
      <c r="B480" s="32" t="s">
        <v>1715</v>
      </c>
      <c r="C480" s="32" t="s">
        <v>2004</v>
      </c>
      <c r="D480" s="32" t="s">
        <v>2005</v>
      </c>
      <c r="E480" s="32"/>
      <c r="F480" s="32"/>
      <c r="G480" s="1403"/>
      <c r="H480" s="1403"/>
      <c r="I480" s="1546">
        <f t="shared" ref="I480:I497" si="100">SUM(G480:H480)</f>
        <v>0</v>
      </c>
      <c r="J480" s="1403"/>
      <c r="K480" s="1403"/>
      <c r="L480" s="1403"/>
      <c r="M480" s="1546">
        <f t="shared" ref="M480:M497" si="101">SUM(K480:L480)</f>
        <v>0</v>
      </c>
      <c r="N480" s="1403"/>
      <c r="O480" s="1081"/>
      <c r="P480" s="152"/>
      <c r="Q480" s="152"/>
      <c r="R480" s="152"/>
      <c r="S480" s="152" t="s">
        <v>2006</v>
      </c>
      <c r="T480" s="152" t="s">
        <v>2007</v>
      </c>
      <c r="U480" s="152"/>
      <c r="V480" s="152"/>
      <c r="W480" s="152"/>
      <c r="X480" s="152"/>
      <c r="Y480" s="152"/>
      <c r="Z480" s="152"/>
    </row>
    <row r="481" spans="1:26" ht="15.75" customHeight="1">
      <c r="A481" s="32"/>
      <c r="B481" s="32" t="s">
        <v>1715</v>
      </c>
      <c r="C481" s="32" t="s">
        <v>2004</v>
      </c>
      <c r="D481" s="32" t="s">
        <v>2008</v>
      </c>
      <c r="E481" s="32" t="s">
        <v>2009</v>
      </c>
      <c r="F481" s="32"/>
      <c r="G481" s="1403"/>
      <c r="H481" s="1403"/>
      <c r="I481" s="1546">
        <f t="shared" si="100"/>
        <v>0</v>
      </c>
      <c r="J481" s="1403"/>
      <c r="K481" s="1403"/>
      <c r="L481" s="1403"/>
      <c r="M481" s="1546">
        <f t="shared" si="101"/>
        <v>0</v>
      </c>
      <c r="N481" s="1403"/>
      <c r="O481" s="1081"/>
      <c r="P481" s="152"/>
      <c r="Q481" s="152"/>
      <c r="R481" s="152"/>
      <c r="S481" s="152" t="s">
        <v>2010</v>
      </c>
      <c r="T481" s="152"/>
      <c r="U481" s="152"/>
      <c r="V481" s="152"/>
      <c r="W481" s="152"/>
      <c r="X481" s="152"/>
      <c r="Y481" s="152"/>
      <c r="Z481" s="152"/>
    </row>
    <row r="482" spans="1:26" ht="15.75" customHeight="1">
      <c r="A482" s="32"/>
      <c r="B482" s="32" t="s">
        <v>1715</v>
      </c>
      <c r="C482" s="32" t="s">
        <v>2004</v>
      </c>
      <c r="D482" s="32" t="s">
        <v>2008</v>
      </c>
      <c r="E482" s="32" t="s">
        <v>2011</v>
      </c>
      <c r="F482" s="32"/>
      <c r="G482" s="1403"/>
      <c r="H482" s="1403"/>
      <c r="I482" s="1546">
        <f t="shared" si="100"/>
        <v>0</v>
      </c>
      <c r="J482" s="1403"/>
      <c r="K482" s="1403"/>
      <c r="L482" s="1403"/>
      <c r="M482" s="1546">
        <f t="shared" si="101"/>
        <v>0</v>
      </c>
      <c r="N482" s="1403"/>
      <c r="O482" s="1081"/>
      <c r="P482" s="152"/>
      <c r="Q482" s="152"/>
      <c r="R482" s="152"/>
      <c r="S482" s="152" t="s">
        <v>2010</v>
      </c>
      <c r="T482" s="152"/>
      <c r="U482" s="152"/>
      <c r="V482" s="152"/>
      <c r="W482" s="152"/>
      <c r="X482" s="152"/>
      <c r="Y482" s="152"/>
      <c r="Z482" s="152"/>
    </row>
    <row r="483" spans="1:26" ht="15.75" customHeight="1">
      <c r="A483" s="32"/>
      <c r="B483" s="32" t="s">
        <v>1715</v>
      </c>
      <c r="C483" s="32" t="s">
        <v>2004</v>
      </c>
      <c r="D483" s="32" t="s">
        <v>2008</v>
      </c>
      <c r="E483" s="32" t="s">
        <v>2012</v>
      </c>
      <c r="F483" s="32"/>
      <c r="G483" s="1403"/>
      <c r="H483" s="1403"/>
      <c r="I483" s="1546">
        <f t="shared" si="100"/>
        <v>0</v>
      </c>
      <c r="J483" s="1403"/>
      <c r="K483" s="1403"/>
      <c r="L483" s="1403"/>
      <c r="M483" s="1546">
        <f t="shared" si="101"/>
        <v>0</v>
      </c>
      <c r="N483" s="1403"/>
      <c r="O483" s="1081"/>
      <c r="P483" s="152"/>
      <c r="Q483" s="152"/>
      <c r="R483" s="152"/>
      <c r="S483" s="152" t="s">
        <v>2010</v>
      </c>
      <c r="T483" s="152"/>
      <c r="U483" s="152"/>
      <c r="V483" s="152"/>
      <c r="W483" s="152"/>
      <c r="X483" s="152"/>
      <c r="Y483" s="152"/>
      <c r="Z483" s="152"/>
    </row>
    <row r="484" spans="1:26" ht="15.75" customHeight="1">
      <c r="A484" s="32"/>
      <c r="B484" s="32" t="s">
        <v>1715</v>
      </c>
      <c r="C484" s="32" t="s">
        <v>2004</v>
      </c>
      <c r="D484" s="32" t="s">
        <v>2013</v>
      </c>
      <c r="E484" s="32"/>
      <c r="F484" s="32"/>
      <c r="G484" s="1403"/>
      <c r="H484" s="1403"/>
      <c r="I484" s="1546">
        <f t="shared" si="100"/>
        <v>0</v>
      </c>
      <c r="J484" s="1403"/>
      <c r="K484" s="1403"/>
      <c r="L484" s="1403"/>
      <c r="M484" s="1546">
        <f t="shared" si="101"/>
        <v>0</v>
      </c>
      <c r="N484" s="1403"/>
      <c r="O484" s="1081"/>
      <c r="P484" s="152"/>
      <c r="Q484" s="152"/>
      <c r="R484" s="152"/>
      <c r="S484" s="152" t="s">
        <v>2010</v>
      </c>
      <c r="T484" s="152"/>
      <c r="U484" s="152"/>
      <c r="V484" s="152"/>
      <c r="W484" s="152"/>
      <c r="X484" s="152"/>
      <c r="Y484" s="152"/>
      <c r="Z484" s="152"/>
    </row>
    <row r="485" spans="1:26" ht="15.75" customHeight="1">
      <c r="A485" s="32"/>
      <c r="B485" s="32" t="s">
        <v>1715</v>
      </c>
      <c r="C485" s="32" t="s">
        <v>2004</v>
      </c>
      <c r="D485" s="32" t="s">
        <v>2014</v>
      </c>
      <c r="E485" s="32" t="s">
        <v>2015</v>
      </c>
      <c r="F485" s="32"/>
      <c r="G485" s="1403"/>
      <c r="H485" s="1403"/>
      <c r="I485" s="1546">
        <f t="shared" si="100"/>
        <v>0</v>
      </c>
      <c r="J485" s="1403"/>
      <c r="K485" s="1403"/>
      <c r="L485" s="1403"/>
      <c r="M485" s="1546">
        <f t="shared" si="101"/>
        <v>0</v>
      </c>
      <c r="N485" s="1403"/>
      <c r="O485" s="1081"/>
      <c r="P485" s="152"/>
      <c r="Q485" s="152"/>
      <c r="R485" s="152"/>
      <c r="S485" s="152" t="s">
        <v>2016</v>
      </c>
      <c r="T485" s="152"/>
      <c r="U485" s="152"/>
      <c r="V485" s="152"/>
      <c r="W485" s="152"/>
      <c r="X485" s="152"/>
      <c r="Y485" s="152"/>
      <c r="Z485" s="152"/>
    </row>
    <row r="486" spans="1:26" ht="15.75" customHeight="1">
      <c r="A486" s="32"/>
      <c r="B486" s="32" t="s">
        <v>1715</v>
      </c>
      <c r="C486" s="32" t="s">
        <v>2004</v>
      </c>
      <c r="D486" s="32" t="s">
        <v>2014</v>
      </c>
      <c r="E486" s="32" t="s">
        <v>2017</v>
      </c>
      <c r="F486" s="32"/>
      <c r="G486" s="1403"/>
      <c r="H486" s="1403"/>
      <c r="I486" s="1546">
        <f t="shared" si="100"/>
        <v>0</v>
      </c>
      <c r="J486" s="1403"/>
      <c r="K486" s="1403"/>
      <c r="L486" s="1403"/>
      <c r="M486" s="1546">
        <f t="shared" si="101"/>
        <v>0</v>
      </c>
      <c r="N486" s="1403"/>
      <c r="O486" s="1081"/>
      <c r="P486" s="152"/>
      <c r="Q486" s="152"/>
      <c r="R486" s="152"/>
      <c r="S486" s="152" t="s">
        <v>2016</v>
      </c>
      <c r="T486" s="152"/>
      <c r="U486" s="152"/>
      <c r="V486" s="152"/>
      <c r="W486" s="152"/>
      <c r="X486" s="152"/>
      <c r="Y486" s="152"/>
      <c r="Z486" s="152"/>
    </row>
    <row r="487" spans="1:26" ht="15.75" customHeight="1">
      <c r="A487" s="32"/>
      <c r="B487" s="32" t="s">
        <v>1715</v>
      </c>
      <c r="C487" s="32" t="s">
        <v>2004</v>
      </c>
      <c r="D487" s="32" t="s">
        <v>2014</v>
      </c>
      <c r="E487" s="32" t="s">
        <v>2018</v>
      </c>
      <c r="F487" s="32"/>
      <c r="G487" s="1403"/>
      <c r="H487" s="1403"/>
      <c r="I487" s="1546">
        <f t="shared" si="100"/>
        <v>0</v>
      </c>
      <c r="J487" s="1403"/>
      <c r="K487" s="1403"/>
      <c r="L487" s="1403"/>
      <c r="M487" s="1546">
        <f t="shared" si="101"/>
        <v>0</v>
      </c>
      <c r="N487" s="1403"/>
      <c r="O487" s="1081"/>
      <c r="P487" s="152"/>
      <c r="Q487" s="152"/>
      <c r="R487" s="152"/>
      <c r="S487" s="152" t="s">
        <v>2016</v>
      </c>
      <c r="T487" s="152"/>
      <c r="U487" s="152"/>
      <c r="V487" s="152"/>
      <c r="W487" s="152"/>
      <c r="X487" s="152"/>
      <c r="Y487" s="152"/>
      <c r="Z487" s="152"/>
    </row>
    <row r="488" spans="1:26" s="920" customFormat="1" ht="15.75" customHeight="1">
      <c r="A488" s="918"/>
      <c r="B488" s="32" t="s">
        <v>1715</v>
      </c>
      <c r="C488" s="32" t="s">
        <v>2004</v>
      </c>
      <c r="D488" s="32" t="s">
        <v>2014</v>
      </c>
      <c r="E488" s="32" t="s">
        <v>2019</v>
      </c>
      <c r="F488" s="918"/>
      <c r="G488" s="1405"/>
      <c r="H488" s="1405"/>
      <c r="I488" s="1546">
        <f t="shared" si="100"/>
        <v>0</v>
      </c>
      <c r="J488" s="1405"/>
      <c r="K488" s="1405"/>
      <c r="L488" s="1405"/>
      <c r="M488" s="1546">
        <f t="shared" si="101"/>
        <v>0</v>
      </c>
      <c r="N488" s="1405"/>
      <c r="O488" s="1362"/>
      <c r="P488" s="872"/>
      <c r="Q488" s="872"/>
      <c r="R488" s="872"/>
      <c r="S488" s="152" t="s">
        <v>2016</v>
      </c>
      <c r="T488" s="872"/>
      <c r="U488" s="872"/>
      <c r="V488" s="872"/>
      <c r="W488" s="872"/>
      <c r="X488" s="872"/>
      <c r="Y488" s="872"/>
      <c r="Z488" s="872"/>
    </row>
    <row r="489" spans="1:26" s="920" customFormat="1" ht="15.75" customHeight="1">
      <c r="A489" s="918"/>
      <c r="B489" s="32" t="s">
        <v>1715</v>
      </c>
      <c r="C489" s="32" t="s">
        <v>2004</v>
      </c>
      <c r="D489" s="32" t="s">
        <v>2014</v>
      </c>
      <c r="E489" s="32" t="s">
        <v>2020</v>
      </c>
      <c r="F489" s="918"/>
      <c r="G489" s="1405"/>
      <c r="H489" s="1405"/>
      <c r="I489" s="1546">
        <f t="shared" si="100"/>
        <v>0</v>
      </c>
      <c r="J489" s="1405"/>
      <c r="K489" s="1405"/>
      <c r="L489" s="1405"/>
      <c r="M489" s="1546">
        <f t="shared" si="101"/>
        <v>0</v>
      </c>
      <c r="N489" s="1405"/>
      <c r="O489" s="1362"/>
      <c r="P489" s="872"/>
      <c r="Q489" s="872"/>
      <c r="R489" s="872"/>
      <c r="S489" s="152" t="s">
        <v>2016</v>
      </c>
      <c r="T489" s="872"/>
      <c r="U489" s="872"/>
      <c r="V489" s="872"/>
      <c r="W489" s="872"/>
      <c r="X489" s="872"/>
      <c r="Y489" s="872"/>
      <c r="Z489" s="872"/>
    </row>
    <row r="490" spans="1:26" s="920" customFormat="1" ht="15.75" customHeight="1">
      <c r="A490" s="918"/>
      <c r="B490" s="32" t="s">
        <v>1715</v>
      </c>
      <c r="C490" s="32" t="s">
        <v>2004</v>
      </c>
      <c r="D490" s="32" t="s">
        <v>2014</v>
      </c>
      <c r="E490" s="32" t="s">
        <v>2021</v>
      </c>
      <c r="F490" s="918"/>
      <c r="G490" s="1405"/>
      <c r="H490" s="1405"/>
      <c r="I490" s="1546">
        <f t="shared" si="100"/>
        <v>0</v>
      </c>
      <c r="J490" s="1405"/>
      <c r="K490" s="1405"/>
      <c r="L490" s="1405"/>
      <c r="M490" s="1546">
        <f t="shared" si="101"/>
        <v>0</v>
      </c>
      <c r="N490" s="1405"/>
      <c r="O490" s="1362"/>
      <c r="P490" s="872"/>
      <c r="Q490" s="872"/>
      <c r="R490" s="872"/>
      <c r="S490" s="152" t="s">
        <v>2016</v>
      </c>
      <c r="T490" s="872"/>
      <c r="U490" s="872"/>
      <c r="V490" s="872"/>
      <c r="W490" s="872"/>
      <c r="X490" s="872"/>
      <c r="Y490" s="872"/>
      <c r="Z490" s="872"/>
    </row>
    <row r="491" spans="1:26" s="920" customFormat="1" ht="15.75" customHeight="1">
      <c r="A491" s="918"/>
      <c r="B491" s="32" t="s">
        <v>1715</v>
      </c>
      <c r="C491" s="32" t="s">
        <v>2004</v>
      </c>
      <c r="D491" s="32" t="s">
        <v>2014</v>
      </c>
      <c r="E491" s="32" t="s">
        <v>2022</v>
      </c>
      <c r="F491" s="918"/>
      <c r="G491" s="1405"/>
      <c r="H491" s="1405"/>
      <c r="I491" s="1546">
        <f t="shared" si="100"/>
        <v>0</v>
      </c>
      <c r="J491" s="1405"/>
      <c r="K491" s="1405"/>
      <c r="L491" s="1405"/>
      <c r="M491" s="1546">
        <f t="shared" si="101"/>
        <v>0</v>
      </c>
      <c r="N491" s="1405"/>
      <c r="O491" s="1362"/>
      <c r="P491" s="872"/>
      <c r="Q491" s="872"/>
      <c r="R491" s="872"/>
      <c r="S491" s="152" t="s">
        <v>2016</v>
      </c>
      <c r="T491" s="872"/>
      <c r="U491" s="872"/>
      <c r="V491" s="872"/>
      <c r="W491" s="872"/>
      <c r="X491" s="872"/>
      <c r="Y491" s="872"/>
      <c r="Z491" s="872"/>
    </row>
    <row r="492" spans="1:26" s="920" customFormat="1" ht="15.75" customHeight="1">
      <c r="A492" s="918"/>
      <c r="B492" s="32" t="s">
        <v>1715</v>
      </c>
      <c r="C492" s="32" t="s">
        <v>2004</v>
      </c>
      <c r="D492" s="32" t="s">
        <v>2014</v>
      </c>
      <c r="E492" s="32" t="s">
        <v>2023</v>
      </c>
      <c r="F492" s="918"/>
      <c r="G492" s="1405"/>
      <c r="H492" s="1405"/>
      <c r="I492" s="1546">
        <f t="shared" si="100"/>
        <v>0</v>
      </c>
      <c r="J492" s="1405"/>
      <c r="K492" s="1405"/>
      <c r="L492" s="1405"/>
      <c r="M492" s="1546">
        <f t="shared" si="101"/>
        <v>0</v>
      </c>
      <c r="N492" s="1405"/>
      <c r="O492" s="1362"/>
      <c r="P492" s="872"/>
      <c r="Q492" s="872"/>
      <c r="R492" s="872"/>
      <c r="S492" s="152" t="s">
        <v>2016</v>
      </c>
      <c r="T492" s="872"/>
      <c r="U492" s="872"/>
      <c r="V492" s="872"/>
      <c r="W492" s="872"/>
      <c r="X492" s="872"/>
      <c r="Y492" s="872"/>
      <c r="Z492" s="872"/>
    </row>
    <row r="493" spans="1:26" s="920" customFormat="1" ht="15.75" customHeight="1">
      <c r="A493" s="918"/>
      <c r="B493" s="32" t="s">
        <v>1715</v>
      </c>
      <c r="C493" s="32" t="s">
        <v>2004</v>
      </c>
      <c r="D493" s="32" t="s">
        <v>2014</v>
      </c>
      <c r="E493" s="973" t="s">
        <v>1356</v>
      </c>
      <c r="F493" s="918"/>
      <c r="G493" s="1405"/>
      <c r="H493" s="1405"/>
      <c r="I493" s="1546">
        <f t="shared" si="100"/>
        <v>0</v>
      </c>
      <c r="J493" s="1405"/>
      <c r="K493" s="1405"/>
      <c r="L493" s="1405"/>
      <c r="M493" s="1546">
        <f t="shared" si="101"/>
        <v>0</v>
      </c>
      <c r="N493" s="1405"/>
      <c r="O493" s="1362"/>
      <c r="P493" s="872"/>
      <c r="Q493" s="872"/>
      <c r="R493" s="872"/>
      <c r="S493" s="872"/>
      <c r="T493" s="872"/>
      <c r="U493" s="872"/>
      <c r="V493" s="872"/>
      <c r="W493" s="872"/>
      <c r="X493" s="872"/>
      <c r="Y493" s="872"/>
      <c r="Z493" s="872"/>
    </row>
    <row r="494" spans="1:26" ht="15.75" customHeight="1">
      <c r="A494" s="32"/>
      <c r="B494" s="32" t="s">
        <v>1715</v>
      </c>
      <c r="C494" s="32" t="s">
        <v>2004</v>
      </c>
      <c r="D494" s="32" t="s">
        <v>2014</v>
      </c>
      <c r="E494" s="973" t="s">
        <v>1356</v>
      </c>
      <c r="F494" s="32"/>
      <c r="G494" s="1403"/>
      <c r="H494" s="1403"/>
      <c r="I494" s="1546">
        <f t="shared" si="100"/>
        <v>0</v>
      </c>
      <c r="J494" s="1403"/>
      <c r="K494" s="1403"/>
      <c r="L494" s="1403"/>
      <c r="M494" s="1546">
        <f t="shared" si="101"/>
        <v>0</v>
      </c>
      <c r="N494" s="1403"/>
      <c r="O494" s="1081"/>
      <c r="P494" s="152"/>
      <c r="Q494" s="152"/>
      <c r="R494" s="152"/>
      <c r="S494" s="152"/>
      <c r="T494" s="152"/>
      <c r="U494" s="152"/>
      <c r="V494" s="152"/>
      <c r="W494" s="152"/>
      <c r="X494" s="152"/>
      <c r="Y494" s="152"/>
      <c r="Z494" s="152"/>
    </row>
    <row r="495" spans="1:26" ht="15.75" customHeight="1">
      <c r="A495" s="32"/>
      <c r="B495" s="32" t="s">
        <v>1715</v>
      </c>
      <c r="C495" s="32" t="s">
        <v>2004</v>
      </c>
      <c r="D495" s="32" t="s">
        <v>2014</v>
      </c>
      <c r="E495" s="973" t="s">
        <v>1356</v>
      </c>
      <c r="F495" s="32"/>
      <c r="G495" s="1403"/>
      <c r="H495" s="1403"/>
      <c r="I495" s="1546">
        <f t="shared" si="100"/>
        <v>0</v>
      </c>
      <c r="J495" s="1403"/>
      <c r="K495" s="1403"/>
      <c r="L495" s="1403"/>
      <c r="M495" s="1546">
        <f t="shared" si="101"/>
        <v>0</v>
      </c>
      <c r="N495" s="1403"/>
      <c r="O495" s="1081"/>
      <c r="P495" s="152"/>
      <c r="Q495" s="152"/>
      <c r="R495" s="152"/>
      <c r="S495" s="152"/>
      <c r="T495" s="152"/>
      <c r="U495" s="152"/>
      <c r="V495" s="152"/>
      <c r="W495" s="152"/>
      <c r="X495" s="152"/>
      <c r="Y495" s="152"/>
      <c r="Z495" s="152"/>
    </row>
    <row r="496" spans="1:26" ht="15.75" customHeight="1">
      <c r="A496" s="32"/>
      <c r="B496" s="32" t="s">
        <v>1715</v>
      </c>
      <c r="C496" s="32" t="s">
        <v>2004</v>
      </c>
      <c r="D496" s="32" t="s">
        <v>2014</v>
      </c>
      <c r="E496" s="973" t="s">
        <v>1356</v>
      </c>
      <c r="F496" s="32"/>
      <c r="G496" s="1403"/>
      <c r="H496" s="1403"/>
      <c r="I496" s="1546">
        <f t="shared" si="100"/>
        <v>0</v>
      </c>
      <c r="J496" s="1403"/>
      <c r="K496" s="1403"/>
      <c r="L496" s="1403"/>
      <c r="M496" s="1546">
        <f t="shared" si="101"/>
        <v>0</v>
      </c>
      <c r="N496" s="1403"/>
      <c r="O496" s="1081"/>
      <c r="P496" s="152"/>
      <c r="Q496" s="152"/>
      <c r="R496" s="152"/>
      <c r="S496" s="152"/>
      <c r="T496" s="152"/>
      <c r="U496" s="152"/>
      <c r="V496" s="152"/>
      <c r="W496" s="152"/>
      <c r="X496" s="152"/>
      <c r="Y496" s="152"/>
      <c r="Z496" s="152"/>
    </row>
    <row r="497" spans="1:26" ht="15.75" customHeight="1">
      <c r="A497" s="32"/>
      <c r="B497" s="32" t="s">
        <v>1715</v>
      </c>
      <c r="C497" s="32" t="s">
        <v>2004</v>
      </c>
      <c r="D497" s="32" t="s">
        <v>2014</v>
      </c>
      <c r="E497" s="973" t="s">
        <v>1356</v>
      </c>
      <c r="F497" s="32"/>
      <c r="G497" s="1403"/>
      <c r="H497" s="1403"/>
      <c r="I497" s="1546">
        <f t="shared" si="100"/>
        <v>0</v>
      </c>
      <c r="J497" s="1403"/>
      <c r="K497" s="1403"/>
      <c r="L497" s="1403"/>
      <c r="M497" s="1546">
        <f t="shared" si="101"/>
        <v>0</v>
      </c>
      <c r="N497" s="1403"/>
      <c r="O497" s="1081"/>
      <c r="P497" s="152"/>
      <c r="Q497" s="152"/>
      <c r="R497" s="152"/>
      <c r="S497" s="152"/>
      <c r="T497" s="152"/>
      <c r="U497" s="152"/>
      <c r="V497" s="152"/>
      <c r="W497" s="152"/>
      <c r="X497" s="152"/>
      <c r="Y497" s="152"/>
      <c r="Z497" s="152"/>
    </row>
    <row r="498" spans="1:26" ht="15.75" customHeight="1">
      <c r="A498" s="35"/>
      <c r="B498" s="35" t="s">
        <v>1715</v>
      </c>
      <c r="C498" s="35" t="s">
        <v>2004</v>
      </c>
      <c r="D498" s="35"/>
      <c r="E498" s="35"/>
      <c r="F498" s="35"/>
      <c r="G498" s="1547">
        <f>SUM(G480:G497)</f>
        <v>0</v>
      </c>
      <c r="H498" s="1547">
        <f t="shared" ref="H498:N498" si="102">SUM(H480:H497)</f>
        <v>0</v>
      </c>
      <c r="I498" s="1547">
        <f t="shared" si="102"/>
        <v>0</v>
      </c>
      <c r="J498" s="1547">
        <f>SUM(J480:J497)</f>
        <v>0</v>
      </c>
      <c r="K498" s="1547">
        <f t="shared" si="102"/>
        <v>0</v>
      </c>
      <c r="L498" s="1547">
        <f t="shared" si="102"/>
        <v>0</v>
      </c>
      <c r="M498" s="1547">
        <f t="shared" si="102"/>
        <v>0</v>
      </c>
      <c r="N498" s="1547">
        <f t="shared" si="102"/>
        <v>0</v>
      </c>
      <c r="O498" s="1363"/>
      <c r="P498" s="7"/>
      <c r="Q498" s="7"/>
      <c r="R498" s="7"/>
      <c r="S498" s="7"/>
      <c r="T498" s="7"/>
      <c r="U498" s="7"/>
      <c r="V498" s="7"/>
      <c r="W498" s="7"/>
      <c r="X498" s="7"/>
      <c r="Y498" s="7"/>
      <c r="Z498" s="7"/>
    </row>
    <row r="499" spans="1:26" ht="15.75" customHeight="1">
      <c r="A499" s="32"/>
      <c r="B499" s="32" t="s">
        <v>1715</v>
      </c>
      <c r="C499" s="32" t="s">
        <v>2024</v>
      </c>
      <c r="D499" s="32" t="s">
        <v>440</v>
      </c>
      <c r="E499" s="32"/>
      <c r="F499" s="32"/>
      <c r="G499" s="1403"/>
      <c r="H499" s="1403"/>
      <c r="I499" s="1546">
        <f t="shared" ref="I499:I505" si="103">SUM(G499:H499)</f>
        <v>0</v>
      </c>
      <c r="J499" s="1403"/>
      <c r="K499" s="1403"/>
      <c r="L499" s="1403"/>
      <c r="M499" s="1546">
        <f t="shared" ref="M499:M505" si="104">SUM(K499:L499)</f>
        <v>0</v>
      </c>
      <c r="N499" s="1403"/>
      <c r="O499" s="1081"/>
      <c r="P499" s="152"/>
      <c r="Q499" s="152"/>
      <c r="R499" s="152"/>
      <c r="S499" s="152"/>
      <c r="T499" s="152"/>
      <c r="U499" s="152"/>
      <c r="V499" s="152"/>
      <c r="W499" s="152"/>
      <c r="X499" s="152"/>
      <c r="Y499" s="152"/>
      <c r="Z499" s="152"/>
    </row>
    <row r="500" spans="1:26" s="920" customFormat="1" ht="15.75" customHeight="1">
      <c r="A500" s="918"/>
      <c r="B500" s="32" t="s">
        <v>1715</v>
      </c>
      <c r="C500" s="32" t="s">
        <v>2024</v>
      </c>
      <c r="D500" s="32" t="s">
        <v>434</v>
      </c>
      <c r="E500" s="918"/>
      <c r="F500" s="918"/>
      <c r="G500" s="1405"/>
      <c r="H500" s="1405"/>
      <c r="I500" s="1546">
        <f t="shared" si="103"/>
        <v>0</v>
      </c>
      <c r="J500" s="1405"/>
      <c r="K500" s="1405"/>
      <c r="L500" s="1405"/>
      <c r="M500" s="1546">
        <f t="shared" si="104"/>
        <v>0</v>
      </c>
      <c r="N500" s="1405"/>
      <c r="O500" s="1362"/>
      <c r="P500" s="872"/>
      <c r="Q500" s="872"/>
      <c r="R500" s="872"/>
      <c r="S500" s="872"/>
      <c r="T500" s="872"/>
      <c r="U500" s="872"/>
      <c r="V500" s="872"/>
      <c r="W500" s="872"/>
      <c r="X500" s="872"/>
      <c r="Y500" s="872"/>
      <c r="Z500" s="872"/>
    </row>
    <row r="501" spans="1:26" s="920" customFormat="1" ht="15.75" customHeight="1">
      <c r="A501" s="918"/>
      <c r="B501" s="32" t="s">
        <v>1715</v>
      </c>
      <c r="C501" s="32" t="s">
        <v>2024</v>
      </c>
      <c r="D501" s="973" t="s">
        <v>1356</v>
      </c>
      <c r="E501" s="918"/>
      <c r="F501" s="918"/>
      <c r="G501" s="1405"/>
      <c r="H501" s="1405"/>
      <c r="I501" s="1546">
        <f t="shared" si="103"/>
        <v>0</v>
      </c>
      <c r="J501" s="1405"/>
      <c r="K501" s="1405"/>
      <c r="L501" s="1405"/>
      <c r="M501" s="1546">
        <f t="shared" si="104"/>
        <v>0</v>
      </c>
      <c r="N501" s="1405"/>
      <c r="O501" s="1362"/>
      <c r="P501" s="872"/>
      <c r="Q501" s="872"/>
      <c r="R501" s="872"/>
      <c r="S501" s="872"/>
      <c r="T501" s="872"/>
      <c r="U501" s="872"/>
      <c r="V501" s="872"/>
      <c r="W501" s="872"/>
      <c r="X501" s="872"/>
      <c r="Y501" s="872"/>
      <c r="Z501" s="872"/>
    </row>
    <row r="502" spans="1:26" s="920" customFormat="1" ht="15.75" customHeight="1">
      <c r="A502" s="918"/>
      <c r="B502" s="32" t="s">
        <v>1715</v>
      </c>
      <c r="C502" s="32" t="s">
        <v>2024</v>
      </c>
      <c r="D502" s="973" t="s">
        <v>1356</v>
      </c>
      <c r="E502" s="918"/>
      <c r="F502" s="918"/>
      <c r="G502" s="1405"/>
      <c r="H502" s="1405"/>
      <c r="I502" s="1546">
        <f t="shared" si="103"/>
        <v>0</v>
      </c>
      <c r="J502" s="1405"/>
      <c r="K502" s="1405"/>
      <c r="L502" s="1405"/>
      <c r="M502" s="1546">
        <f t="shared" si="104"/>
        <v>0</v>
      </c>
      <c r="N502" s="1405"/>
      <c r="O502" s="1362"/>
      <c r="P502" s="872"/>
      <c r="Q502" s="872"/>
      <c r="R502" s="872"/>
      <c r="S502" s="872"/>
      <c r="T502" s="872"/>
      <c r="U502" s="872"/>
      <c r="V502" s="872"/>
      <c r="W502" s="872"/>
      <c r="X502" s="872"/>
      <c r="Y502" s="872"/>
      <c r="Z502" s="872"/>
    </row>
    <row r="503" spans="1:26" s="920" customFormat="1" ht="15.75" customHeight="1">
      <c r="A503" s="918"/>
      <c r="B503" s="32" t="s">
        <v>1715</v>
      </c>
      <c r="C503" s="32" t="s">
        <v>2024</v>
      </c>
      <c r="D503" s="973" t="s">
        <v>1356</v>
      </c>
      <c r="E503" s="918"/>
      <c r="F503" s="918"/>
      <c r="G503" s="1405"/>
      <c r="H503" s="1405"/>
      <c r="I503" s="1546">
        <f t="shared" si="103"/>
        <v>0</v>
      </c>
      <c r="J503" s="1405"/>
      <c r="K503" s="1405"/>
      <c r="L503" s="1405"/>
      <c r="M503" s="1546">
        <f t="shared" si="104"/>
        <v>0</v>
      </c>
      <c r="N503" s="1405"/>
      <c r="O503" s="1362"/>
      <c r="P503" s="872"/>
      <c r="Q503" s="872"/>
      <c r="R503" s="872"/>
      <c r="S503" s="872"/>
      <c r="T503" s="872"/>
      <c r="U503" s="872"/>
      <c r="V503" s="872"/>
      <c r="W503" s="872"/>
      <c r="X503" s="872"/>
      <c r="Y503" s="872"/>
      <c r="Z503" s="872"/>
    </row>
    <row r="504" spans="1:26" s="920" customFormat="1" ht="15.75" customHeight="1">
      <c r="A504" s="918"/>
      <c r="B504" s="32" t="s">
        <v>1715</v>
      </c>
      <c r="C504" s="32" t="s">
        <v>2024</v>
      </c>
      <c r="D504" s="973" t="s">
        <v>1356</v>
      </c>
      <c r="E504" s="918"/>
      <c r="F504" s="918"/>
      <c r="G504" s="1405"/>
      <c r="H504" s="1405"/>
      <c r="I504" s="1546">
        <f t="shared" si="103"/>
        <v>0</v>
      </c>
      <c r="J504" s="1405"/>
      <c r="K504" s="1405"/>
      <c r="L504" s="1405"/>
      <c r="M504" s="1546">
        <f t="shared" si="104"/>
        <v>0</v>
      </c>
      <c r="N504" s="1405"/>
      <c r="O504" s="1362"/>
      <c r="P504" s="872"/>
      <c r="Q504" s="872"/>
      <c r="R504" s="872"/>
      <c r="S504" s="872"/>
      <c r="T504" s="872"/>
      <c r="U504" s="872"/>
      <c r="V504" s="872"/>
      <c r="W504" s="872"/>
      <c r="X504" s="872"/>
      <c r="Y504" s="872"/>
      <c r="Z504" s="872"/>
    </row>
    <row r="505" spans="1:26" ht="15.75" customHeight="1">
      <c r="A505" s="32"/>
      <c r="B505" s="32" t="s">
        <v>1715</v>
      </c>
      <c r="C505" s="32" t="s">
        <v>2024</v>
      </c>
      <c r="D505" s="973" t="s">
        <v>1356</v>
      </c>
      <c r="E505" s="32"/>
      <c r="F505" s="32"/>
      <c r="G505" s="1403"/>
      <c r="H505" s="1403"/>
      <c r="I505" s="1546">
        <f t="shared" si="103"/>
        <v>0</v>
      </c>
      <c r="J505" s="1403"/>
      <c r="K505" s="1403"/>
      <c r="L505" s="1403"/>
      <c r="M505" s="1546">
        <f t="shared" si="104"/>
        <v>0</v>
      </c>
      <c r="N505" s="1403"/>
      <c r="O505" s="1081"/>
      <c r="P505" s="152"/>
      <c r="Q505" s="152"/>
      <c r="R505" s="152"/>
      <c r="S505" s="152"/>
      <c r="T505" s="152"/>
      <c r="U505" s="152"/>
      <c r="V505" s="152"/>
      <c r="W505" s="152"/>
      <c r="X505" s="152"/>
      <c r="Y505" s="152"/>
      <c r="Z505" s="152"/>
    </row>
    <row r="506" spans="1:26" ht="15.75" customHeight="1">
      <c r="A506" s="35"/>
      <c r="B506" s="35" t="s">
        <v>1715</v>
      </c>
      <c r="C506" s="35" t="s">
        <v>2024</v>
      </c>
      <c r="D506" s="35"/>
      <c r="E506" s="35"/>
      <c r="F506" s="35"/>
      <c r="G506" s="1547">
        <f>SUM(G499:G505)</f>
        <v>0</v>
      </c>
      <c r="H506" s="1547">
        <f>SUM(H499:H505)</f>
        <v>0</v>
      </c>
      <c r="I506" s="1547">
        <f t="shared" ref="I506:N506" si="105">SUM(I499:I505)</f>
        <v>0</v>
      </c>
      <c r="J506" s="1547">
        <f>SUM(J499:J505)</f>
        <v>0</v>
      </c>
      <c r="K506" s="1547">
        <f t="shared" si="105"/>
        <v>0</v>
      </c>
      <c r="L506" s="1547">
        <f t="shared" si="105"/>
        <v>0</v>
      </c>
      <c r="M506" s="1547">
        <f t="shared" si="105"/>
        <v>0</v>
      </c>
      <c r="N506" s="1547">
        <f t="shared" si="105"/>
        <v>0</v>
      </c>
      <c r="O506" s="1363"/>
      <c r="P506" s="7"/>
      <c r="Q506" s="7"/>
      <c r="R506" s="7"/>
      <c r="S506" s="7"/>
      <c r="T506" s="7"/>
      <c r="U506" s="7"/>
      <c r="V506" s="7"/>
      <c r="W506" s="7"/>
      <c r="X506" s="7"/>
      <c r="Y506" s="7"/>
      <c r="Z506" s="7"/>
    </row>
    <row r="507" spans="1:26" ht="15.75" customHeight="1">
      <c r="A507" s="32"/>
      <c r="B507" s="32" t="s">
        <v>1715</v>
      </c>
      <c r="C507" s="32" t="s">
        <v>2025</v>
      </c>
      <c r="D507" s="32" t="s">
        <v>2026</v>
      </c>
      <c r="E507" s="32"/>
      <c r="F507" s="32"/>
      <c r="G507" s="1403"/>
      <c r="H507" s="1403"/>
      <c r="I507" s="1546">
        <f t="shared" ref="I507:I518" si="106">SUM(G507:H507)</f>
        <v>0</v>
      </c>
      <c r="J507" s="1403"/>
      <c r="K507" s="1403"/>
      <c r="L507" s="1403"/>
      <c r="M507" s="1546">
        <f t="shared" ref="M507:M518" si="107">SUM(K507:L507)</f>
        <v>0</v>
      </c>
      <c r="N507" s="1403"/>
      <c r="O507" s="1081"/>
      <c r="P507" s="152"/>
      <c r="Q507" s="152"/>
      <c r="R507" s="152"/>
      <c r="S507" s="152"/>
      <c r="T507" s="152"/>
      <c r="U507" s="152"/>
      <c r="V507" s="152"/>
      <c r="W507" s="152"/>
      <c r="X507" s="152"/>
      <c r="Y507" s="152"/>
      <c r="Z507" s="152"/>
    </row>
    <row r="508" spans="1:26" ht="15.75" customHeight="1">
      <c r="A508" s="32"/>
      <c r="B508" s="32" t="s">
        <v>1715</v>
      </c>
      <c r="C508" s="32" t="s">
        <v>2025</v>
      </c>
      <c r="D508" s="32" t="s">
        <v>2027</v>
      </c>
      <c r="E508" s="32"/>
      <c r="F508" s="32"/>
      <c r="G508" s="1403"/>
      <c r="H508" s="1403"/>
      <c r="I508" s="1546">
        <f t="shared" si="106"/>
        <v>0</v>
      </c>
      <c r="J508" s="1403"/>
      <c r="K508" s="1403"/>
      <c r="L508" s="1403"/>
      <c r="M508" s="1546">
        <f t="shared" si="107"/>
        <v>0</v>
      </c>
      <c r="N508" s="1403"/>
      <c r="O508" s="1081"/>
      <c r="P508" s="152"/>
      <c r="Q508" s="152"/>
      <c r="R508" s="152"/>
      <c r="S508" s="152"/>
      <c r="T508" s="152"/>
      <c r="U508" s="152"/>
      <c r="V508" s="152"/>
      <c r="W508" s="152"/>
      <c r="X508" s="152"/>
      <c r="Y508" s="152"/>
      <c r="Z508" s="152"/>
    </row>
    <row r="509" spans="1:26" ht="15.75" customHeight="1">
      <c r="A509" s="32"/>
      <c r="B509" s="32" t="s">
        <v>1715</v>
      </c>
      <c r="C509" s="32" t="s">
        <v>2025</v>
      </c>
      <c r="D509" s="32" t="s">
        <v>2028</v>
      </c>
      <c r="E509" s="32"/>
      <c r="F509" s="32"/>
      <c r="G509" s="1403"/>
      <c r="H509" s="1403"/>
      <c r="I509" s="1546">
        <f t="shared" si="106"/>
        <v>0</v>
      </c>
      <c r="J509" s="1403"/>
      <c r="K509" s="1403"/>
      <c r="L509" s="1403"/>
      <c r="M509" s="1546">
        <f t="shared" si="107"/>
        <v>0</v>
      </c>
      <c r="N509" s="1403"/>
      <c r="O509" s="1081"/>
      <c r="P509" s="152"/>
      <c r="Q509" s="152"/>
      <c r="R509" s="152"/>
      <c r="S509" s="152"/>
      <c r="T509" s="152"/>
      <c r="U509" s="152"/>
      <c r="V509" s="152"/>
      <c r="W509" s="152"/>
      <c r="X509" s="152"/>
      <c r="Y509" s="152"/>
      <c r="Z509" s="152"/>
    </row>
    <row r="510" spans="1:26" s="920" customFormat="1" ht="15.75" customHeight="1">
      <c r="A510" s="918"/>
      <c r="B510" s="32" t="s">
        <v>1715</v>
      </c>
      <c r="C510" s="32" t="s">
        <v>2025</v>
      </c>
      <c r="D510" s="32" t="s">
        <v>2029</v>
      </c>
      <c r="E510" s="918"/>
      <c r="F510" s="918"/>
      <c r="G510" s="1405"/>
      <c r="H510" s="1405"/>
      <c r="I510" s="1546">
        <f t="shared" si="106"/>
        <v>0</v>
      </c>
      <c r="J510" s="1405"/>
      <c r="K510" s="1405"/>
      <c r="L510" s="1405"/>
      <c r="M510" s="1546">
        <f t="shared" si="107"/>
        <v>0</v>
      </c>
      <c r="N510" s="1405"/>
      <c r="O510" s="1362"/>
      <c r="P510" s="872"/>
      <c r="Q510" s="872"/>
      <c r="R510" s="872"/>
      <c r="S510" s="872"/>
      <c r="T510" s="872"/>
      <c r="U510" s="872"/>
      <c r="V510" s="872"/>
      <c r="W510" s="872"/>
      <c r="X510" s="872"/>
      <c r="Y510" s="872"/>
      <c r="Z510" s="872"/>
    </row>
    <row r="511" spans="1:26" s="920" customFormat="1" ht="15.75" customHeight="1">
      <c r="A511" s="918"/>
      <c r="B511" s="32" t="s">
        <v>1715</v>
      </c>
      <c r="C511" s="32" t="s">
        <v>2025</v>
      </c>
      <c r="D511" s="32" t="s">
        <v>2030</v>
      </c>
      <c r="E511" s="918"/>
      <c r="F511" s="918"/>
      <c r="G511" s="1405"/>
      <c r="H511" s="1405"/>
      <c r="I511" s="1546">
        <f t="shared" si="106"/>
        <v>0</v>
      </c>
      <c r="J511" s="1405"/>
      <c r="K511" s="1405"/>
      <c r="L511" s="1405"/>
      <c r="M511" s="1546">
        <f t="shared" si="107"/>
        <v>0</v>
      </c>
      <c r="N511" s="1405"/>
      <c r="O511" s="1362"/>
      <c r="P511" s="872"/>
      <c r="Q511" s="872"/>
      <c r="R511" s="872"/>
      <c r="S511" s="872"/>
      <c r="T511" s="872"/>
      <c r="U511" s="872"/>
      <c r="V511" s="872"/>
      <c r="W511" s="872"/>
      <c r="X511" s="872"/>
      <c r="Y511" s="872"/>
      <c r="Z511" s="872"/>
    </row>
    <row r="512" spans="1:26" s="920" customFormat="1" ht="15.75" customHeight="1">
      <c r="A512" s="918"/>
      <c r="B512" s="32" t="s">
        <v>1715</v>
      </c>
      <c r="C512" s="32" t="s">
        <v>2025</v>
      </c>
      <c r="D512" s="32" t="s">
        <v>2031</v>
      </c>
      <c r="E512" s="918"/>
      <c r="F512" s="918"/>
      <c r="G512" s="1405"/>
      <c r="H512" s="1405"/>
      <c r="I512" s="1546">
        <f t="shared" si="106"/>
        <v>0</v>
      </c>
      <c r="J512" s="1405"/>
      <c r="K512" s="1405"/>
      <c r="L512" s="1405"/>
      <c r="M512" s="1546">
        <f t="shared" si="107"/>
        <v>0</v>
      </c>
      <c r="N512" s="1405"/>
      <c r="O512" s="1362"/>
      <c r="P512" s="872"/>
      <c r="Q512" s="872"/>
      <c r="R512" s="872"/>
      <c r="S512" s="872"/>
      <c r="T512" s="872"/>
      <c r="U512" s="872"/>
      <c r="V512" s="872"/>
      <c r="W512" s="872"/>
      <c r="X512" s="872"/>
      <c r="Y512" s="872"/>
      <c r="Z512" s="872"/>
    </row>
    <row r="513" spans="1:26" s="920" customFormat="1" ht="15.75" customHeight="1">
      <c r="A513" s="918"/>
      <c r="B513" s="32" t="s">
        <v>1715</v>
      </c>
      <c r="C513" s="32" t="s">
        <v>2025</v>
      </c>
      <c r="D513" s="32" t="s">
        <v>2032</v>
      </c>
      <c r="E513" s="918"/>
      <c r="F513" s="918"/>
      <c r="G513" s="1405"/>
      <c r="H513" s="1405"/>
      <c r="I513" s="1546">
        <f t="shared" si="106"/>
        <v>0</v>
      </c>
      <c r="J513" s="1405"/>
      <c r="K513" s="1405"/>
      <c r="L513" s="1405"/>
      <c r="M513" s="1546">
        <f t="shared" si="107"/>
        <v>0</v>
      </c>
      <c r="N513" s="1405"/>
      <c r="O513" s="1362"/>
      <c r="P513" s="872"/>
      <c r="Q513" s="872"/>
      <c r="R513" s="872"/>
      <c r="S513" s="872"/>
      <c r="T513" s="872"/>
      <c r="U513" s="872"/>
      <c r="V513" s="872"/>
      <c r="W513" s="872"/>
      <c r="X513" s="872"/>
      <c r="Y513" s="872"/>
      <c r="Z513" s="872"/>
    </row>
    <row r="514" spans="1:26" s="920" customFormat="1" ht="15.75" customHeight="1">
      <c r="A514" s="918"/>
      <c r="B514" s="32" t="s">
        <v>1715</v>
      </c>
      <c r="C514" s="32" t="s">
        <v>2025</v>
      </c>
      <c r="D514" s="973" t="s">
        <v>1356</v>
      </c>
      <c r="E514" s="918"/>
      <c r="F514" s="918"/>
      <c r="G514" s="1405"/>
      <c r="H514" s="1405"/>
      <c r="I514" s="1546">
        <f t="shared" si="106"/>
        <v>0</v>
      </c>
      <c r="J514" s="1405"/>
      <c r="K514" s="1405"/>
      <c r="L514" s="1405"/>
      <c r="M514" s="1546">
        <f t="shared" si="107"/>
        <v>0</v>
      </c>
      <c r="N514" s="1405"/>
      <c r="O514" s="1362"/>
      <c r="P514" s="872"/>
      <c r="Q514" s="872"/>
      <c r="R514" s="872"/>
      <c r="S514" s="872"/>
      <c r="T514" s="872"/>
      <c r="U514" s="872"/>
      <c r="V514" s="872"/>
      <c r="W514" s="872"/>
      <c r="X514" s="872"/>
      <c r="Y514" s="872"/>
      <c r="Z514" s="872"/>
    </row>
    <row r="515" spans="1:26" ht="15.75" customHeight="1">
      <c r="A515" s="32"/>
      <c r="B515" s="32" t="s">
        <v>1715</v>
      </c>
      <c r="C515" s="32" t="s">
        <v>2025</v>
      </c>
      <c r="D515" s="973" t="s">
        <v>1356</v>
      </c>
      <c r="E515" s="32"/>
      <c r="F515" s="32"/>
      <c r="G515" s="1403"/>
      <c r="H515" s="1403"/>
      <c r="I515" s="1546">
        <f t="shared" si="106"/>
        <v>0</v>
      </c>
      <c r="J515" s="1403"/>
      <c r="K515" s="1403"/>
      <c r="L515" s="1403"/>
      <c r="M515" s="1546">
        <f t="shared" si="107"/>
        <v>0</v>
      </c>
      <c r="N515" s="1403"/>
      <c r="O515" s="1081"/>
      <c r="P515" s="152"/>
      <c r="Q515" s="152"/>
      <c r="R515" s="152"/>
      <c r="S515" s="152"/>
      <c r="T515" s="152"/>
      <c r="U515" s="152"/>
      <c r="V515" s="152"/>
      <c r="W515" s="152"/>
      <c r="X515" s="152"/>
      <c r="Y515" s="152"/>
      <c r="Z515" s="152"/>
    </row>
    <row r="516" spans="1:26" ht="15.75" customHeight="1">
      <c r="A516" s="32"/>
      <c r="B516" s="32" t="s">
        <v>1715</v>
      </c>
      <c r="C516" s="32" t="s">
        <v>2025</v>
      </c>
      <c r="D516" s="973" t="s">
        <v>1356</v>
      </c>
      <c r="E516" s="32"/>
      <c r="F516" s="32"/>
      <c r="G516" s="1403"/>
      <c r="H516" s="1403"/>
      <c r="I516" s="1546">
        <f t="shared" si="106"/>
        <v>0</v>
      </c>
      <c r="J516" s="1403"/>
      <c r="K516" s="1403"/>
      <c r="L516" s="1403"/>
      <c r="M516" s="1546">
        <f t="shared" si="107"/>
        <v>0</v>
      </c>
      <c r="N516" s="1403"/>
      <c r="O516" s="1081"/>
      <c r="P516" s="152"/>
      <c r="Q516" s="152"/>
      <c r="R516" s="152"/>
      <c r="S516" s="152"/>
      <c r="T516" s="152"/>
      <c r="U516" s="152"/>
      <c r="V516" s="152"/>
      <c r="W516" s="152"/>
      <c r="X516" s="152"/>
      <c r="Y516" s="152"/>
      <c r="Z516" s="152"/>
    </row>
    <row r="517" spans="1:26" ht="15.75" customHeight="1">
      <c r="A517" s="32"/>
      <c r="B517" s="32" t="s">
        <v>1715</v>
      </c>
      <c r="C517" s="32" t="s">
        <v>2025</v>
      </c>
      <c r="D517" s="973" t="s">
        <v>1356</v>
      </c>
      <c r="E517" s="32"/>
      <c r="F517" s="32"/>
      <c r="G517" s="1403"/>
      <c r="H517" s="1403"/>
      <c r="I517" s="1546">
        <f t="shared" si="106"/>
        <v>0</v>
      </c>
      <c r="J517" s="1403"/>
      <c r="K517" s="1403"/>
      <c r="L517" s="1403"/>
      <c r="M517" s="1546">
        <f t="shared" si="107"/>
        <v>0</v>
      </c>
      <c r="N517" s="1403"/>
      <c r="O517" s="1081"/>
      <c r="P517" s="152"/>
      <c r="Q517" s="152"/>
      <c r="R517" s="152"/>
      <c r="S517" s="152"/>
      <c r="T517" s="152"/>
      <c r="U517" s="152"/>
      <c r="V517" s="152"/>
      <c r="W517" s="152"/>
      <c r="X517" s="152"/>
      <c r="Y517" s="152"/>
      <c r="Z517" s="152"/>
    </row>
    <row r="518" spans="1:26" ht="15.75" customHeight="1">
      <c r="A518" s="32"/>
      <c r="B518" s="32" t="s">
        <v>1715</v>
      </c>
      <c r="C518" s="32" t="s">
        <v>2025</v>
      </c>
      <c r="D518" s="973" t="s">
        <v>1356</v>
      </c>
      <c r="E518" s="32"/>
      <c r="F518" s="32"/>
      <c r="G518" s="1403"/>
      <c r="H518" s="1403"/>
      <c r="I518" s="1546">
        <f t="shared" si="106"/>
        <v>0</v>
      </c>
      <c r="J518" s="1403"/>
      <c r="K518" s="1403"/>
      <c r="L518" s="1403"/>
      <c r="M518" s="1546">
        <f t="shared" si="107"/>
        <v>0</v>
      </c>
      <c r="N518" s="1403"/>
      <c r="O518" s="1081"/>
      <c r="P518" s="152"/>
      <c r="Q518" s="152"/>
      <c r="R518" s="152"/>
      <c r="S518" s="152"/>
      <c r="T518" s="152"/>
      <c r="U518" s="152"/>
      <c r="V518" s="152"/>
      <c r="W518" s="152"/>
      <c r="X518" s="152"/>
      <c r="Y518" s="152"/>
      <c r="Z518" s="152"/>
    </row>
    <row r="519" spans="1:26" ht="15.75" customHeight="1">
      <c r="A519" s="35"/>
      <c r="B519" s="35" t="s">
        <v>1715</v>
      </c>
      <c r="C519" s="35" t="s">
        <v>2025</v>
      </c>
      <c r="D519" s="35"/>
      <c r="E519" s="35"/>
      <c r="F519" s="35"/>
      <c r="G519" s="1547">
        <f>SUM(G507:G518)</f>
        <v>0</v>
      </c>
      <c r="H519" s="1547">
        <f>SUM(H507:H518)</f>
        <v>0</v>
      </c>
      <c r="I519" s="1547">
        <f>SUM(I507:I518)</f>
        <v>0</v>
      </c>
      <c r="J519" s="1547">
        <f>SUM(J507:J518)</f>
        <v>0</v>
      </c>
      <c r="K519" s="1547">
        <f>SUM(K507:K518)</f>
        <v>0</v>
      </c>
      <c r="L519" s="1547">
        <f t="shared" ref="L519:N519" si="108">SUM(L507:L518)</f>
        <v>0</v>
      </c>
      <c r="M519" s="1547">
        <f t="shared" si="108"/>
        <v>0</v>
      </c>
      <c r="N519" s="1547">
        <f t="shared" si="108"/>
        <v>0</v>
      </c>
      <c r="O519" s="1363"/>
      <c r="P519" s="7"/>
      <c r="Q519" s="7"/>
      <c r="R519" s="7"/>
      <c r="S519" s="7"/>
      <c r="T519" s="7"/>
      <c r="U519" s="7"/>
      <c r="V519" s="7"/>
      <c r="W519" s="7"/>
      <c r="X519" s="7"/>
      <c r="Y519" s="7"/>
      <c r="Z519" s="7"/>
    </row>
    <row r="520" spans="1:26" ht="15.75" customHeight="1">
      <c r="A520" s="32"/>
      <c r="B520" s="32" t="s">
        <v>1715</v>
      </c>
      <c r="C520" s="32" t="s">
        <v>2033</v>
      </c>
      <c r="D520" s="32" t="s">
        <v>444</v>
      </c>
      <c r="E520" s="32"/>
      <c r="F520" s="32"/>
      <c r="G520" s="1403"/>
      <c r="H520" s="1403"/>
      <c r="I520" s="1546">
        <f t="shared" ref="I520:I529" si="109">SUM(G520:H520)</f>
        <v>0</v>
      </c>
      <c r="J520" s="1403"/>
      <c r="K520" s="1403"/>
      <c r="L520" s="1403"/>
      <c r="M520" s="1546">
        <f t="shared" ref="M520:M529" si="110">SUM(K520:L520)</f>
        <v>0</v>
      </c>
      <c r="N520" s="1403"/>
      <c r="O520" s="1081"/>
      <c r="P520" s="152"/>
      <c r="Q520" s="152"/>
      <c r="R520" s="152"/>
      <c r="S520" s="152"/>
      <c r="T520" s="152"/>
      <c r="U520" s="152"/>
      <c r="V520" s="152"/>
      <c r="W520" s="152"/>
      <c r="X520" s="152"/>
      <c r="Y520" s="152"/>
      <c r="Z520" s="152"/>
    </row>
    <row r="521" spans="1:26" s="920" customFormat="1" ht="15.75" customHeight="1">
      <c r="A521" s="918"/>
      <c r="B521" s="32" t="s">
        <v>1715</v>
      </c>
      <c r="C521" s="32" t="s">
        <v>2033</v>
      </c>
      <c r="D521" s="32" t="s">
        <v>2034</v>
      </c>
      <c r="E521" s="918"/>
      <c r="F521" s="918"/>
      <c r="G521" s="1405"/>
      <c r="H521" s="1405"/>
      <c r="I521" s="1546">
        <f t="shared" si="109"/>
        <v>0</v>
      </c>
      <c r="J521" s="1405"/>
      <c r="K521" s="1405"/>
      <c r="L521" s="1405"/>
      <c r="M521" s="1546">
        <f t="shared" si="110"/>
        <v>0</v>
      </c>
      <c r="N521" s="1405"/>
      <c r="O521" s="1362"/>
      <c r="P521" s="872"/>
      <c r="Q521" s="872"/>
      <c r="R521" s="872"/>
      <c r="S521" s="872"/>
      <c r="T521" s="872"/>
      <c r="U521" s="872"/>
      <c r="V521" s="872"/>
      <c r="W521" s="872"/>
      <c r="X521" s="872"/>
      <c r="Y521" s="872"/>
      <c r="Z521" s="872"/>
    </row>
    <row r="522" spans="1:26" s="920" customFormat="1" ht="15.75" customHeight="1">
      <c r="A522" s="918"/>
      <c r="B522" s="32" t="s">
        <v>1715</v>
      </c>
      <c r="C522" s="32" t="s">
        <v>2033</v>
      </c>
      <c r="D522" s="32" t="s">
        <v>2035</v>
      </c>
      <c r="E522" s="918"/>
      <c r="F522" s="918"/>
      <c r="G522" s="1405"/>
      <c r="H522" s="1405"/>
      <c r="I522" s="1546">
        <f t="shared" si="109"/>
        <v>0</v>
      </c>
      <c r="J522" s="1405"/>
      <c r="K522" s="1405"/>
      <c r="L522" s="1405"/>
      <c r="M522" s="1546">
        <f t="shared" si="110"/>
        <v>0</v>
      </c>
      <c r="N522" s="1405"/>
      <c r="O522" s="1362"/>
      <c r="P522" s="872"/>
      <c r="Q522" s="872"/>
      <c r="R522" s="872"/>
      <c r="S522" s="872"/>
      <c r="T522" s="872"/>
      <c r="U522" s="872"/>
      <c r="V522" s="872"/>
      <c r="W522" s="872"/>
      <c r="X522" s="872"/>
      <c r="Y522" s="872"/>
      <c r="Z522" s="872"/>
    </row>
    <row r="523" spans="1:26" s="920" customFormat="1" ht="15.75" customHeight="1">
      <c r="A523" s="918"/>
      <c r="B523" s="32" t="s">
        <v>1715</v>
      </c>
      <c r="C523" s="32" t="s">
        <v>2033</v>
      </c>
      <c r="D523" s="32" t="s">
        <v>2036</v>
      </c>
      <c r="E523" s="918"/>
      <c r="F523" s="918"/>
      <c r="G523" s="1405"/>
      <c r="H523" s="1405"/>
      <c r="I523" s="1546">
        <f t="shared" si="109"/>
        <v>0</v>
      </c>
      <c r="J523" s="1405"/>
      <c r="K523" s="1405"/>
      <c r="L523" s="1405"/>
      <c r="M523" s="1546">
        <f t="shared" si="110"/>
        <v>0</v>
      </c>
      <c r="N523" s="1405"/>
      <c r="O523" s="1362"/>
      <c r="P523" s="872"/>
      <c r="Q523" s="872"/>
      <c r="R523" s="872"/>
      <c r="S523" s="872"/>
      <c r="T523" s="872"/>
      <c r="U523" s="872"/>
      <c r="V523" s="872"/>
      <c r="W523" s="872"/>
      <c r="X523" s="872"/>
      <c r="Y523" s="872"/>
      <c r="Z523" s="872"/>
    </row>
    <row r="524" spans="1:26" s="920" customFormat="1" ht="15.75" customHeight="1">
      <c r="A524" s="918"/>
      <c r="B524" s="32" t="s">
        <v>1715</v>
      </c>
      <c r="C524" s="32" t="s">
        <v>2033</v>
      </c>
      <c r="D524" s="32" t="s">
        <v>2037</v>
      </c>
      <c r="E524" s="918"/>
      <c r="F524" s="918"/>
      <c r="G524" s="1405"/>
      <c r="H524" s="1405"/>
      <c r="I524" s="1546">
        <f t="shared" si="109"/>
        <v>0</v>
      </c>
      <c r="J524" s="1405"/>
      <c r="K524" s="1405"/>
      <c r="L524" s="1405"/>
      <c r="M524" s="1546">
        <f t="shared" si="110"/>
        <v>0</v>
      </c>
      <c r="N524" s="1405"/>
      <c r="O524" s="1362"/>
      <c r="P524" s="872"/>
      <c r="Q524" s="872"/>
      <c r="R524" s="872"/>
      <c r="S524" s="872"/>
      <c r="T524" s="872"/>
      <c r="U524" s="872"/>
      <c r="V524" s="872"/>
      <c r="W524" s="872"/>
      <c r="X524" s="872"/>
      <c r="Y524" s="872"/>
      <c r="Z524" s="872"/>
    </row>
    <row r="525" spans="1:26" s="920" customFormat="1" ht="15.75" customHeight="1">
      <c r="A525" s="918"/>
      <c r="B525" s="32" t="s">
        <v>1715</v>
      </c>
      <c r="C525" s="32" t="s">
        <v>2033</v>
      </c>
      <c r="D525" s="973" t="s">
        <v>1356</v>
      </c>
      <c r="E525" s="918"/>
      <c r="F525" s="918"/>
      <c r="G525" s="1405"/>
      <c r="H525" s="1405"/>
      <c r="I525" s="1546">
        <f t="shared" si="109"/>
        <v>0</v>
      </c>
      <c r="J525" s="1405"/>
      <c r="K525" s="1405"/>
      <c r="L525" s="1405"/>
      <c r="M525" s="1546">
        <f t="shared" si="110"/>
        <v>0</v>
      </c>
      <c r="N525" s="1405"/>
      <c r="O525" s="1362"/>
      <c r="P525" s="872"/>
      <c r="Q525" s="872"/>
      <c r="R525" s="872"/>
      <c r="S525" s="872"/>
      <c r="T525" s="872"/>
      <c r="U525" s="872"/>
      <c r="V525" s="872"/>
      <c r="W525" s="872"/>
      <c r="X525" s="872"/>
      <c r="Y525" s="872"/>
      <c r="Z525" s="872"/>
    </row>
    <row r="526" spans="1:26" ht="15.75" customHeight="1">
      <c r="A526" s="32"/>
      <c r="B526" s="32" t="s">
        <v>1715</v>
      </c>
      <c r="C526" s="32" t="s">
        <v>2033</v>
      </c>
      <c r="D526" s="973" t="s">
        <v>1356</v>
      </c>
      <c r="E526" s="32"/>
      <c r="F526" s="32"/>
      <c r="G526" s="1403"/>
      <c r="H526" s="1403"/>
      <c r="I526" s="1546">
        <f t="shared" si="109"/>
        <v>0</v>
      </c>
      <c r="J526" s="1403"/>
      <c r="K526" s="1403"/>
      <c r="L526" s="1403"/>
      <c r="M526" s="1546">
        <f t="shared" si="110"/>
        <v>0</v>
      </c>
      <c r="N526" s="1403"/>
      <c r="O526" s="1081"/>
      <c r="P526" s="152"/>
      <c r="Q526" s="152"/>
      <c r="R526" s="152"/>
      <c r="S526" s="152"/>
      <c r="T526" s="152"/>
      <c r="U526" s="152"/>
      <c r="V526" s="152"/>
      <c r="W526" s="152"/>
      <c r="X526" s="152"/>
      <c r="Y526" s="152"/>
      <c r="Z526" s="152"/>
    </row>
    <row r="527" spans="1:26" ht="15.75" customHeight="1">
      <c r="A527" s="32"/>
      <c r="B527" s="32" t="s">
        <v>1715</v>
      </c>
      <c r="C527" s="32" t="s">
        <v>2033</v>
      </c>
      <c r="D527" s="973" t="s">
        <v>1356</v>
      </c>
      <c r="E527" s="32"/>
      <c r="F527" s="32"/>
      <c r="G527" s="1403"/>
      <c r="H527" s="1403"/>
      <c r="I527" s="1546">
        <f t="shared" si="109"/>
        <v>0</v>
      </c>
      <c r="J527" s="1403"/>
      <c r="K527" s="1403"/>
      <c r="L527" s="1403"/>
      <c r="M527" s="1546">
        <f t="shared" si="110"/>
        <v>0</v>
      </c>
      <c r="N527" s="1403"/>
      <c r="O527" s="1081"/>
      <c r="P527" s="152"/>
      <c r="Q527" s="152"/>
      <c r="R527" s="152"/>
      <c r="S527" s="152"/>
      <c r="T527" s="152"/>
      <c r="U527" s="152"/>
      <c r="V527" s="152"/>
      <c r="W527" s="152"/>
      <c r="X527" s="152"/>
      <c r="Y527" s="152"/>
      <c r="Z527" s="152"/>
    </row>
    <row r="528" spans="1:26" ht="15.75" customHeight="1">
      <c r="A528" s="32"/>
      <c r="B528" s="32" t="s">
        <v>1715</v>
      </c>
      <c r="C528" s="32" t="s">
        <v>2033</v>
      </c>
      <c r="D528" s="973" t="s">
        <v>1356</v>
      </c>
      <c r="E528" s="32"/>
      <c r="F528" s="32"/>
      <c r="G528" s="1403"/>
      <c r="H528" s="1403"/>
      <c r="I528" s="1546">
        <f t="shared" si="109"/>
        <v>0</v>
      </c>
      <c r="J528" s="1403"/>
      <c r="K528" s="1403"/>
      <c r="L528" s="1403"/>
      <c r="M528" s="1546">
        <f t="shared" si="110"/>
        <v>0</v>
      </c>
      <c r="N528" s="1403"/>
      <c r="O528" s="1081"/>
      <c r="P528" s="152"/>
      <c r="Q528" s="152"/>
      <c r="R528" s="152"/>
      <c r="S528" s="152"/>
      <c r="T528" s="152"/>
      <c r="U528" s="152"/>
      <c r="V528" s="152"/>
      <c r="W528" s="152"/>
      <c r="X528" s="152"/>
      <c r="Y528" s="152"/>
      <c r="Z528" s="152"/>
    </row>
    <row r="529" spans="1:26" ht="15.75" customHeight="1">
      <c r="A529" s="32"/>
      <c r="B529" s="32" t="s">
        <v>1715</v>
      </c>
      <c r="C529" s="32" t="s">
        <v>2033</v>
      </c>
      <c r="D529" s="973" t="s">
        <v>1356</v>
      </c>
      <c r="E529" s="32"/>
      <c r="F529" s="32"/>
      <c r="G529" s="1403"/>
      <c r="H529" s="1403"/>
      <c r="I529" s="1546">
        <f t="shared" si="109"/>
        <v>0</v>
      </c>
      <c r="J529" s="1403"/>
      <c r="K529" s="1403"/>
      <c r="L529" s="1403"/>
      <c r="M529" s="1546">
        <f t="shared" si="110"/>
        <v>0</v>
      </c>
      <c r="N529" s="1403"/>
      <c r="O529" s="1081"/>
      <c r="P529" s="152"/>
      <c r="Q529" s="152"/>
      <c r="R529" s="152"/>
      <c r="S529" s="152"/>
      <c r="T529" s="152"/>
      <c r="U529" s="152"/>
      <c r="V529" s="152"/>
      <c r="W529" s="152"/>
      <c r="X529" s="152"/>
      <c r="Y529" s="152"/>
      <c r="Z529" s="152"/>
    </row>
    <row r="530" spans="1:26" ht="15.75" customHeight="1">
      <c r="A530" s="35"/>
      <c r="B530" s="35" t="s">
        <v>1715</v>
      </c>
      <c r="C530" s="35" t="s">
        <v>2033</v>
      </c>
      <c r="D530" s="35"/>
      <c r="E530" s="35"/>
      <c r="F530" s="35"/>
      <c r="G530" s="1547">
        <f>SUM(G520:G529)</f>
        <v>0</v>
      </c>
      <c r="H530" s="1547">
        <f>SUM(H520:H529)</f>
        <v>0</v>
      </c>
      <c r="I530" s="1547">
        <f>SUM(I520:I529)</f>
        <v>0</v>
      </c>
      <c r="J530" s="1547">
        <f t="shared" ref="J530:N530" si="111">SUM(J520:J529)</f>
        <v>0</v>
      </c>
      <c r="K530" s="1547">
        <f t="shared" si="111"/>
        <v>0</v>
      </c>
      <c r="L530" s="1547">
        <f t="shared" si="111"/>
        <v>0</v>
      </c>
      <c r="M530" s="1547">
        <f t="shared" si="111"/>
        <v>0</v>
      </c>
      <c r="N530" s="1547">
        <f t="shared" si="111"/>
        <v>0</v>
      </c>
      <c r="O530" s="1363"/>
      <c r="P530" s="7"/>
      <c r="Q530" s="7"/>
      <c r="R530" s="7"/>
      <c r="S530" s="7"/>
      <c r="T530" s="7"/>
      <c r="U530" s="7"/>
      <c r="V530" s="7"/>
      <c r="W530" s="7"/>
      <c r="X530" s="7"/>
      <c r="Y530" s="7"/>
      <c r="Z530" s="7"/>
    </row>
    <row r="531" spans="1:26" ht="15.75" customHeight="1">
      <c r="A531" s="33"/>
      <c r="B531" s="32" t="s">
        <v>1715</v>
      </c>
      <c r="C531" s="33" t="s">
        <v>2038</v>
      </c>
      <c r="D531" s="33" t="s">
        <v>454</v>
      </c>
      <c r="E531" s="33"/>
      <c r="F531" s="33"/>
      <c r="G531" s="1551"/>
      <c r="H531" s="1551"/>
      <c r="I531" s="1546">
        <f t="shared" ref="I531:I543" si="112">SUM(G531:H531)</f>
        <v>0</v>
      </c>
      <c r="J531" s="1403"/>
      <c r="K531" s="1551"/>
      <c r="L531" s="1551"/>
      <c r="M531" s="1546">
        <f t="shared" ref="M531:M543" si="113">SUM(K531:L531)</f>
        <v>0</v>
      </c>
      <c r="N531" s="1403"/>
      <c r="O531" s="1368"/>
      <c r="P531" s="793"/>
      <c r="Q531" s="793"/>
      <c r="R531" s="793"/>
      <c r="S531" s="152" t="s">
        <v>2039</v>
      </c>
      <c r="T531" s="793"/>
      <c r="U531" s="793"/>
      <c r="V531" s="793"/>
      <c r="W531" s="793"/>
      <c r="X531" s="793"/>
      <c r="Y531" s="793"/>
      <c r="Z531" s="793"/>
    </row>
    <row r="532" spans="1:26" ht="15.75" customHeight="1">
      <c r="A532" s="33"/>
      <c r="B532" s="32" t="s">
        <v>1715</v>
      </c>
      <c r="C532" s="33" t="s">
        <v>2038</v>
      </c>
      <c r="D532" s="33" t="s">
        <v>2040</v>
      </c>
      <c r="E532" s="33"/>
      <c r="F532" s="33"/>
      <c r="G532" s="1551"/>
      <c r="H532" s="1551"/>
      <c r="I532" s="1546">
        <f t="shared" si="112"/>
        <v>0</v>
      </c>
      <c r="J532" s="1403"/>
      <c r="K532" s="1551"/>
      <c r="L532" s="1551"/>
      <c r="M532" s="1546">
        <f t="shared" si="113"/>
        <v>0</v>
      </c>
      <c r="N532" s="1403"/>
      <c r="O532" s="1368"/>
      <c r="P532" s="793"/>
      <c r="Q532" s="793"/>
      <c r="R532" s="793"/>
      <c r="S532" s="152"/>
      <c r="T532" s="793"/>
      <c r="U532" s="793"/>
      <c r="V532" s="793"/>
      <c r="W532" s="793"/>
      <c r="X532" s="793"/>
      <c r="Y532" s="793"/>
      <c r="Z532" s="793"/>
    </row>
    <row r="533" spans="1:26" ht="15.75" customHeight="1">
      <c r="A533" s="33"/>
      <c r="B533" s="32" t="s">
        <v>1715</v>
      </c>
      <c r="C533" s="33" t="s">
        <v>2038</v>
      </c>
      <c r="D533" s="33" t="s">
        <v>435</v>
      </c>
      <c r="E533" s="33"/>
      <c r="F533" s="33"/>
      <c r="G533" s="1551"/>
      <c r="H533" s="1551"/>
      <c r="I533" s="1546">
        <f t="shared" si="112"/>
        <v>0</v>
      </c>
      <c r="J533" s="1403"/>
      <c r="K533" s="1551"/>
      <c r="L533" s="1551"/>
      <c r="M533" s="1546">
        <f t="shared" si="113"/>
        <v>0</v>
      </c>
      <c r="N533" s="1403"/>
      <c r="O533" s="1368"/>
      <c r="P533" s="793"/>
      <c r="Q533" s="793"/>
      <c r="R533" s="793"/>
      <c r="S533" s="152"/>
      <c r="T533" s="793"/>
      <c r="U533" s="793"/>
      <c r="V533" s="793"/>
      <c r="W533" s="793"/>
      <c r="X533" s="793"/>
      <c r="Y533" s="793"/>
      <c r="Z533" s="793"/>
    </row>
    <row r="534" spans="1:26" ht="15.75" customHeight="1">
      <c r="A534" s="33"/>
      <c r="B534" s="32" t="s">
        <v>1715</v>
      </c>
      <c r="C534" s="33" t="s">
        <v>2038</v>
      </c>
      <c r="D534" s="32" t="s">
        <v>440</v>
      </c>
      <c r="E534" s="32"/>
      <c r="F534" s="33"/>
      <c r="G534" s="1551"/>
      <c r="H534" s="1551"/>
      <c r="I534" s="1546">
        <f t="shared" si="112"/>
        <v>0</v>
      </c>
      <c r="J534" s="1403"/>
      <c r="K534" s="1551"/>
      <c r="L534" s="1551"/>
      <c r="M534" s="1546">
        <f t="shared" si="113"/>
        <v>0</v>
      </c>
      <c r="N534" s="1403"/>
      <c r="O534" s="1368"/>
      <c r="P534" s="793"/>
      <c r="Q534" s="793"/>
      <c r="R534" s="152"/>
      <c r="S534" s="152"/>
      <c r="T534" s="793"/>
      <c r="U534" s="793"/>
      <c r="V534" s="793"/>
      <c r="W534" s="793"/>
      <c r="X534" s="793"/>
      <c r="Y534" s="793"/>
      <c r="Z534" s="793"/>
    </row>
    <row r="535" spans="1:26" s="920" customFormat="1" ht="15.75" customHeight="1">
      <c r="A535" s="925"/>
      <c r="B535" s="32" t="s">
        <v>1715</v>
      </c>
      <c r="C535" s="33" t="s">
        <v>2038</v>
      </c>
      <c r="D535" s="33" t="s">
        <v>2041</v>
      </c>
      <c r="E535" s="918"/>
      <c r="F535" s="925"/>
      <c r="G535" s="1552"/>
      <c r="H535" s="1552"/>
      <c r="I535" s="1546">
        <f t="shared" si="112"/>
        <v>0</v>
      </c>
      <c r="J535" s="1405"/>
      <c r="K535" s="1552"/>
      <c r="L535" s="1552"/>
      <c r="M535" s="1546">
        <f t="shared" si="113"/>
        <v>0</v>
      </c>
      <c r="N535" s="1405"/>
      <c r="O535" s="1369"/>
      <c r="P535" s="915"/>
      <c r="Q535" s="915"/>
      <c r="R535" s="872"/>
      <c r="S535" s="872"/>
      <c r="T535" s="915"/>
      <c r="U535" s="915"/>
      <c r="V535" s="915"/>
      <c r="W535" s="915"/>
      <c r="X535" s="915"/>
      <c r="Y535" s="915"/>
      <c r="Z535" s="915"/>
    </row>
    <row r="536" spans="1:26" s="920" customFormat="1" ht="15.75" customHeight="1">
      <c r="A536" s="925"/>
      <c r="B536" s="32" t="s">
        <v>1715</v>
      </c>
      <c r="C536" s="33" t="s">
        <v>2038</v>
      </c>
      <c r="D536" s="33" t="s">
        <v>2042</v>
      </c>
      <c r="E536" s="918"/>
      <c r="F536" s="925"/>
      <c r="G536" s="1552"/>
      <c r="H536" s="1552"/>
      <c r="I536" s="1546">
        <f t="shared" si="112"/>
        <v>0</v>
      </c>
      <c r="J536" s="1405"/>
      <c r="K536" s="1552"/>
      <c r="L536" s="1552"/>
      <c r="M536" s="1546">
        <f t="shared" si="113"/>
        <v>0</v>
      </c>
      <c r="N536" s="1405"/>
      <c r="O536" s="1369"/>
      <c r="P536" s="915"/>
      <c r="Q536" s="915"/>
      <c r="R536" s="872"/>
      <c r="S536" s="872"/>
      <c r="T536" s="915"/>
      <c r="U536" s="915"/>
      <c r="V536" s="915"/>
      <c r="W536" s="915"/>
      <c r="X536" s="915"/>
      <c r="Y536" s="915"/>
      <c r="Z536" s="915"/>
    </row>
    <row r="537" spans="1:26" s="920" customFormat="1" ht="15.75" customHeight="1">
      <c r="A537" s="925"/>
      <c r="B537" s="32" t="s">
        <v>1715</v>
      </c>
      <c r="C537" s="33" t="s">
        <v>2038</v>
      </c>
      <c r="D537" s="33" t="s">
        <v>2043</v>
      </c>
      <c r="E537" s="918"/>
      <c r="F537" s="925"/>
      <c r="G537" s="1552"/>
      <c r="H537" s="1552"/>
      <c r="I537" s="1546">
        <f t="shared" si="112"/>
        <v>0</v>
      </c>
      <c r="J537" s="1405"/>
      <c r="K537" s="1552"/>
      <c r="L537" s="1552"/>
      <c r="M537" s="1546">
        <f t="shared" si="113"/>
        <v>0</v>
      </c>
      <c r="N537" s="1405"/>
      <c r="O537" s="1369"/>
      <c r="P537" s="915"/>
      <c r="Q537" s="915"/>
      <c r="R537" s="872"/>
      <c r="S537" s="872"/>
      <c r="T537" s="915"/>
      <c r="U537" s="915"/>
      <c r="V537" s="915"/>
      <c r="W537" s="915"/>
      <c r="X537" s="915"/>
      <c r="Y537" s="915"/>
      <c r="Z537" s="915"/>
    </row>
    <row r="538" spans="1:26" s="920" customFormat="1" ht="15.75" customHeight="1">
      <c r="A538" s="925"/>
      <c r="B538" s="32" t="s">
        <v>1715</v>
      </c>
      <c r="C538" s="33" t="s">
        <v>2038</v>
      </c>
      <c r="D538" s="33" t="s">
        <v>2044</v>
      </c>
      <c r="E538" s="918"/>
      <c r="F538" s="925"/>
      <c r="G538" s="1552"/>
      <c r="H538" s="1552"/>
      <c r="I538" s="1546">
        <f t="shared" si="112"/>
        <v>0</v>
      </c>
      <c r="J538" s="1405"/>
      <c r="K538" s="1552"/>
      <c r="L538" s="1552"/>
      <c r="M538" s="1546">
        <f t="shared" si="113"/>
        <v>0</v>
      </c>
      <c r="N538" s="1405"/>
      <c r="O538" s="1369"/>
      <c r="P538" s="915"/>
      <c r="Q538" s="915"/>
      <c r="R538" s="872"/>
      <c r="S538" s="872"/>
      <c r="T538" s="915"/>
      <c r="U538" s="915"/>
      <c r="V538" s="915"/>
      <c r="W538" s="915"/>
      <c r="X538" s="915"/>
      <c r="Y538" s="915"/>
      <c r="Z538" s="915"/>
    </row>
    <row r="539" spans="1:26" s="920" customFormat="1" ht="15.75" customHeight="1">
      <c r="A539" s="925"/>
      <c r="B539" s="32" t="s">
        <v>1715</v>
      </c>
      <c r="C539" s="33" t="s">
        <v>2038</v>
      </c>
      <c r="D539" s="973" t="s">
        <v>1356</v>
      </c>
      <c r="E539" s="918"/>
      <c r="F539" s="925"/>
      <c r="G539" s="1552"/>
      <c r="H539" s="1552"/>
      <c r="I539" s="1546">
        <f t="shared" si="112"/>
        <v>0</v>
      </c>
      <c r="J539" s="1405"/>
      <c r="K539" s="1552"/>
      <c r="L539" s="1552"/>
      <c r="M539" s="1546">
        <f t="shared" si="113"/>
        <v>0</v>
      </c>
      <c r="N539" s="1405"/>
      <c r="O539" s="1369"/>
      <c r="P539" s="915"/>
      <c r="Q539" s="915"/>
      <c r="R539" s="872"/>
      <c r="S539" s="872"/>
      <c r="T539" s="915"/>
      <c r="U539" s="915"/>
      <c r="V539" s="915"/>
      <c r="W539" s="915"/>
      <c r="X539" s="915"/>
      <c r="Y539" s="915"/>
      <c r="Z539" s="915"/>
    </row>
    <row r="540" spans="1:26" ht="15.75" customHeight="1">
      <c r="A540" s="33"/>
      <c r="B540" s="32" t="s">
        <v>1715</v>
      </c>
      <c r="C540" s="33" t="s">
        <v>2038</v>
      </c>
      <c r="D540" s="973" t="s">
        <v>1356</v>
      </c>
      <c r="E540" s="33"/>
      <c r="F540" s="33"/>
      <c r="G540" s="1551"/>
      <c r="H540" s="1551"/>
      <c r="I540" s="1546">
        <f t="shared" si="112"/>
        <v>0</v>
      </c>
      <c r="J540" s="1403"/>
      <c r="K540" s="1551"/>
      <c r="L540" s="1551"/>
      <c r="M540" s="1546">
        <f t="shared" si="113"/>
        <v>0</v>
      </c>
      <c r="N540" s="1403"/>
      <c r="O540" s="1368"/>
      <c r="P540" s="793"/>
      <c r="Q540" s="793"/>
      <c r="R540" s="793"/>
      <c r="S540" s="152"/>
      <c r="T540" s="793"/>
      <c r="U540" s="793"/>
      <c r="V540" s="793"/>
      <c r="W540" s="793"/>
      <c r="X540" s="793"/>
      <c r="Y540" s="793"/>
      <c r="Z540" s="793"/>
    </row>
    <row r="541" spans="1:26" ht="15.75" customHeight="1">
      <c r="A541" s="33"/>
      <c r="B541" s="32" t="s">
        <v>1715</v>
      </c>
      <c r="C541" s="33" t="s">
        <v>2038</v>
      </c>
      <c r="D541" s="973" t="s">
        <v>1356</v>
      </c>
      <c r="E541" s="33"/>
      <c r="F541" s="33"/>
      <c r="G541" s="1551"/>
      <c r="H541" s="1551"/>
      <c r="I541" s="1546">
        <f t="shared" si="112"/>
        <v>0</v>
      </c>
      <c r="J541" s="1403"/>
      <c r="K541" s="1551"/>
      <c r="L541" s="1551"/>
      <c r="M541" s="1546">
        <f t="shared" si="113"/>
        <v>0</v>
      </c>
      <c r="N541" s="1403"/>
      <c r="O541" s="1368"/>
      <c r="P541" s="793"/>
      <c r="Q541" s="793"/>
      <c r="R541" s="793"/>
      <c r="S541" s="152"/>
      <c r="T541" s="793"/>
      <c r="U541" s="793"/>
      <c r="V541" s="793"/>
      <c r="W541" s="793"/>
      <c r="X541" s="793"/>
      <c r="Y541" s="793"/>
      <c r="Z541" s="793"/>
    </row>
    <row r="542" spans="1:26" ht="15.75" customHeight="1">
      <c r="A542" s="33"/>
      <c r="B542" s="32" t="s">
        <v>1715</v>
      </c>
      <c r="C542" s="33" t="s">
        <v>2038</v>
      </c>
      <c r="D542" s="973" t="s">
        <v>1356</v>
      </c>
      <c r="E542" s="33"/>
      <c r="F542" s="33"/>
      <c r="G542" s="1551"/>
      <c r="H542" s="1551"/>
      <c r="I542" s="1546">
        <f t="shared" si="112"/>
        <v>0</v>
      </c>
      <c r="J542" s="1403"/>
      <c r="K542" s="1551"/>
      <c r="L542" s="1551"/>
      <c r="M542" s="1546">
        <f t="shared" si="113"/>
        <v>0</v>
      </c>
      <c r="N542" s="1403"/>
      <c r="O542" s="1368"/>
      <c r="P542" s="793"/>
      <c r="Q542" s="793"/>
      <c r="R542" s="793"/>
      <c r="S542" s="152"/>
      <c r="T542" s="793"/>
      <c r="U542" s="793"/>
      <c r="V542" s="793"/>
      <c r="W542" s="793"/>
      <c r="X542" s="793"/>
      <c r="Y542" s="793"/>
      <c r="Z542" s="793"/>
    </row>
    <row r="543" spans="1:26" ht="15.75" customHeight="1">
      <c r="A543" s="33"/>
      <c r="B543" s="32" t="s">
        <v>1715</v>
      </c>
      <c r="C543" s="33" t="s">
        <v>2038</v>
      </c>
      <c r="D543" s="973" t="s">
        <v>1356</v>
      </c>
      <c r="E543" s="33"/>
      <c r="F543" s="33"/>
      <c r="G543" s="1551"/>
      <c r="H543" s="1551"/>
      <c r="I543" s="1546">
        <f t="shared" si="112"/>
        <v>0</v>
      </c>
      <c r="J543" s="1403"/>
      <c r="K543" s="1551"/>
      <c r="L543" s="1551"/>
      <c r="M543" s="1546">
        <f t="shared" si="113"/>
        <v>0</v>
      </c>
      <c r="N543" s="1403"/>
      <c r="O543" s="1368"/>
      <c r="P543" s="793"/>
      <c r="Q543" s="793"/>
      <c r="R543" s="793"/>
      <c r="S543" s="152"/>
      <c r="T543" s="793"/>
      <c r="U543" s="793"/>
      <c r="V543" s="793"/>
      <c r="W543" s="793"/>
      <c r="X543" s="793"/>
      <c r="Y543" s="793"/>
      <c r="Z543" s="793"/>
    </row>
    <row r="544" spans="1:26" ht="15.75" customHeight="1">
      <c r="A544" s="39"/>
      <c r="B544" s="35" t="s">
        <v>1715</v>
      </c>
      <c r="C544" s="39" t="s">
        <v>2038</v>
      </c>
      <c r="D544" s="39"/>
      <c r="E544" s="39"/>
      <c r="F544" s="39"/>
      <c r="G544" s="1553">
        <f>SUM(G531:G543)</f>
        <v>0</v>
      </c>
      <c r="H544" s="1553">
        <f>SUM(H531:H543)</f>
        <v>0</v>
      </c>
      <c r="I544" s="1553">
        <f t="shared" ref="I544:N544" si="114">SUM(I531:I543)</f>
        <v>0</v>
      </c>
      <c r="J544" s="1553">
        <f t="shared" si="114"/>
        <v>0</v>
      </c>
      <c r="K544" s="1553">
        <f t="shared" si="114"/>
        <v>0</v>
      </c>
      <c r="L544" s="1553">
        <f t="shared" si="114"/>
        <v>0</v>
      </c>
      <c r="M544" s="1553">
        <f t="shared" si="114"/>
        <v>0</v>
      </c>
      <c r="N544" s="1553">
        <f t="shared" si="114"/>
        <v>0</v>
      </c>
      <c r="O544" s="1370"/>
      <c r="P544" s="808"/>
      <c r="Q544" s="808"/>
      <c r="R544" s="808"/>
      <c r="S544" s="7"/>
      <c r="T544" s="808"/>
      <c r="U544" s="808"/>
      <c r="V544" s="808"/>
      <c r="W544" s="808"/>
      <c r="X544" s="808"/>
      <c r="Y544" s="808"/>
      <c r="Z544" s="808"/>
    </row>
    <row r="545" spans="1:26" ht="15.75" customHeight="1">
      <c r="A545" s="35"/>
      <c r="B545" s="35" t="s">
        <v>1715</v>
      </c>
      <c r="C545" s="35" t="s">
        <v>2045</v>
      </c>
      <c r="D545" s="35"/>
      <c r="E545" s="35"/>
      <c r="F545" s="35"/>
      <c r="G545" s="1407"/>
      <c r="H545" s="1407"/>
      <c r="I545" s="1548">
        <f t="shared" ref="I545:I559" si="115">SUM(G545:H545)</f>
        <v>0</v>
      </c>
      <c r="J545" s="1407"/>
      <c r="K545" s="1407"/>
      <c r="L545" s="1407"/>
      <c r="M545" s="1548">
        <f t="shared" ref="M545:M559" si="116">SUM(K545:L545)</f>
        <v>0</v>
      </c>
      <c r="N545" s="1407"/>
      <c r="O545" s="1363"/>
      <c r="P545" s="7"/>
      <c r="Q545" s="7"/>
      <c r="R545" s="7"/>
      <c r="S545" s="7"/>
      <c r="T545" s="7"/>
      <c r="U545" s="7"/>
      <c r="V545" s="7"/>
      <c r="W545" s="7"/>
      <c r="X545" s="7"/>
      <c r="Y545" s="7"/>
      <c r="Z545" s="7"/>
    </row>
    <row r="546" spans="1:26" ht="15.75" customHeight="1">
      <c r="A546" s="32"/>
      <c r="B546" s="32" t="s">
        <v>1715</v>
      </c>
      <c r="C546" s="32" t="s">
        <v>2046</v>
      </c>
      <c r="D546" s="32" t="s">
        <v>2047</v>
      </c>
      <c r="E546" s="32"/>
      <c r="F546" s="32"/>
      <c r="G546" s="1403"/>
      <c r="H546" s="1403"/>
      <c r="I546" s="1546">
        <f t="shared" si="115"/>
        <v>0</v>
      </c>
      <c r="J546" s="1403"/>
      <c r="K546" s="1403"/>
      <c r="L546" s="1403"/>
      <c r="M546" s="1546">
        <f t="shared" si="116"/>
        <v>0</v>
      </c>
      <c r="N546" s="1403"/>
      <c r="O546" s="1081"/>
      <c r="P546" s="152"/>
      <c r="Q546" s="152"/>
      <c r="R546" s="152"/>
      <c r="S546" s="152"/>
      <c r="T546" s="152"/>
      <c r="U546" s="152"/>
      <c r="V546" s="152"/>
      <c r="W546" s="152"/>
      <c r="X546" s="152"/>
      <c r="Y546" s="152"/>
      <c r="Z546" s="152"/>
    </row>
    <row r="547" spans="1:26" ht="15.75" customHeight="1">
      <c r="A547" s="32"/>
      <c r="B547" s="32" t="s">
        <v>1715</v>
      </c>
      <c r="C547" s="32" t="s">
        <v>2046</v>
      </c>
      <c r="D547" s="32" t="s">
        <v>2048</v>
      </c>
      <c r="E547" s="32"/>
      <c r="F547" s="32"/>
      <c r="G547" s="1403"/>
      <c r="H547" s="1403"/>
      <c r="I547" s="1546">
        <f t="shared" si="115"/>
        <v>0</v>
      </c>
      <c r="J547" s="1403"/>
      <c r="K547" s="1403"/>
      <c r="L547" s="1403"/>
      <c r="M547" s="1546">
        <f t="shared" si="116"/>
        <v>0</v>
      </c>
      <c r="N547" s="1403"/>
      <c r="O547" s="1081"/>
      <c r="P547" s="152"/>
      <c r="Q547" s="152"/>
      <c r="R547" s="152"/>
      <c r="S547" s="152"/>
      <c r="T547" s="152"/>
      <c r="U547" s="152"/>
      <c r="V547" s="152"/>
      <c r="W547" s="152"/>
      <c r="X547" s="152"/>
      <c r="Y547" s="152"/>
      <c r="Z547" s="152"/>
    </row>
    <row r="548" spans="1:26" ht="15.75" customHeight="1">
      <c r="A548" s="32"/>
      <c r="B548" s="32" t="s">
        <v>1715</v>
      </c>
      <c r="C548" s="32" t="s">
        <v>2046</v>
      </c>
      <c r="D548" s="32" t="s">
        <v>2049</v>
      </c>
      <c r="E548" s="32"/>
      <c r="F548" s="32"/>
      <c r="G548" s="1403"/>
      <c r="H548" s="1403"/>
      <c r="I548" s="1546">
        <f t="shared" si="115"/>
        <v>0</v>
      </c>
      <c r="J548" s="1403"/>
      <c r="K548" s="1403"/>
      <c r="L548" s="1403"/>
      <c r="M548" s="1546">
        <f t="shared" si="116"/>
        <v>0</v>
      </c>
      <c r="N548" s="1403"/>
      <c r="O548" s="1081"/>
      <c r="P548" s="152"/>
      <c r="Q548" s="152"/>
      <c r="R548" s="152"/>
      <c r="S548" s="152"/>
      <c r="T548" s="152"/>
      <c r="U548" s="152"/>
      <c r="V548" s="152"/>
      <c r="W548" s="152"/>
      <c r="X548" s="152"/>
      <c r="Y548" s="152"/>
      <c r="Z548" s="152"/>
    </row>
    <row r="549" spans="1:26" ht="15.75" customHeight="1">
      <c r="A549" s="32"/>
      <c r="B549" s="32" t="s">
        <v>1715</v>
      </c>
      <c r="C549" s="32" t="s">
        <v>2046</v>
      </c>
      <c r="D549" s="32" t="s">
        <v>2050</v>
      </c>
      <c r="E549" s="32"/>
      <c r="F549" s="32"/>
      <c r="G549" s="1403"/>
      <c r="H549" s="1403"/>
      <c r="I549" s="1546">
        <f t="shared" si="115"/>
        <v>0</v>
      </c>
      <c r="J549" s="1403"/>
      <c r="K549" s="1403"/>
      <c r="L549" s="1403"/>
      <c r="M549" s="1546">
        <f t="shared" si="116"/>
        <v>0</v>
      </c>
      <c r="N549" s="1403"/>
      <c r="O549" s="1081"/>
      <c r="P549" s="152"/>
      <c r="Q549" s="152"/>
      <c r="R549" s="152"/>
      <c r="S549" s="152"/>
      <c r="T549" s="152"/>
      <c r="U549" s="152"/>
      <c r="V549" s="152"/>
      <c r="W549" s="152"/>
      <c r="X549" s="152"/>
      <c r="Y549" s="152"/>
      <c r="Z549" s="152"/>
    </row>
    <row r="550" spans="1:26" ht="15.75" customHeight="1">
      <c r="A550" s="32"/>
      <c r="B550" s="32" t="s">
        <v>1715</v>
      </c>
      <c r="C550" s="32" t="s">
        <v>2046</v>
      </c>
      <c r="D550" s="32" t="s">
        <v>1722</v>
      </c>
      <c r="E550" s="32" t="s">
        <v>2051</v>
      </c>
      <c r="F550" s="32"/>
      <c r="G550" s="1403"/>
      <c r="H550" s="1403"/>
      <c r="I550" s="1546">
        <f t="shared" si="115"/>
        <v>0</v>
      </c>
      <c r="J550" s="1403"/>
      <c r="K550" s="1403"/>
      <c r="L550" s="1403"/>
      <c r="M550" s="1546">
        <f t="shared" si="116"/>
        <v>0</v>
      </c>
      <c r="N550" s="1403"/>
      <c r="O550" s="1081"/>
      <c r="P550" s="152"/>
      <c r="Q550" s="152"/>
      <c r="R550" s="152"/>
      <c r="S550" s="152"/>
      <c r="T550" s="152"/>
      <c r="U550" s="152"/>
      <c r="V550" s="152"/>
      <c r="W550" s="152"/>
      <c r="X550" s="152"/>
      <c r="Y550" s="152"/>
      <c r="Z550" s="152"/>
    </row>
    <row r="551" spans="1:26" s="920" customFormat="1" ht="15.75" customHeight="1">
      <c r="A551" s="918"/>
      <c r="B551" s="32" t="s">
        <v>1715</v>
      </c>
      <c r="C551" s="32" t="s">
        <v>2046</v>
      </c>
      <c r="D551" s="32" t="s">
        <v>1722</v>
      </c>
      <c r="E551" s="32" t="s">
        <v>2052</v>
      </c>
      <c r="F551" s="918"/>
      <c r="G551" s="1405"/>
      <c r="H551" s="1405"/>
      <c r="I551" s="1546">
        <f t="shared" si="115"/>
        <v>0</v>
      </c>
      <c r="J551" s="1405"/>
      <c r="K551" s="1405"/>
      <c r="L551" s="1405"/>
      <c r="M551" s="1546">
        <f t="shared" si="116"/>
        <v>0</v>
      </c>
      <c r="N551" s="1405"/>
      <c r="O551" s="1362"/>
      <c r="P551" s="872"/>
      <c r="Q551" s="872"/>
      <c r="R551" s="872"/>
      <c r="S551" s="872"/>
      <c r="T551" s="872"/>
      <c r="U551" s="872"/>
      <c r="V551" s="872"/>
      <c r="W551" s="872"/>
      <c r="X551" s="872"/>
      <c r="Y551" s="872"/>
      <c r="Z551" s="872"/>
    </row>
    <row r="552" spans="1:26" s="920" customFormat="1" ht="15.75" customHeight="1">
      <c r="A552" s="918"/>
      <c r="B552" s="32" t="s">
        <v>1715</v>
      </c>
      <c r="C552" s="32" t="s">
        <v>2046</v>
      </c>
      <c r="D552" s="32" t="s">
        <v>1722</v>
      </c>
      <c r="E552" s="32" t="s">
        <v>2053</v>
      </c>
      <c r="F552" s="918"/>
      <c r="G552" s="1405"/>
      <c r="H552" s="1405"/>
      <c r="I552" s="1546">
        <f t="shared" si="115"/>
        <v>0</v>
      </c>
      <c r="J552" s="1405"/>
      <c r="K552" s="1405"/>
      <c r="L552" s="1405"/>
      <c r="M552" s="1546">
        <f t="shared" si="116"/>
        <v>0</v>
      </c>
      <c r="N552" s="1405"/>
      <c r="O552" s="1362"/>
      <c r="P552" s="872"/>
      <c r="Q552" s="872"/>
      <c r="R552" s="872"/>
      <c r="S552" s="872"/>
      <c r="T552" s="872"/>
      <c r="U552" s="872"/>
      <c r="V552" s="872"/>
      <c r="W552" s="872"/>
      <c r="X552" s="872"/>
      <c r="Y552" s="872"/>
      <c r="Z552" s="872"/>
    </row>
    <row r="553" spans="1:26" s="920" customFormat="1" ht="15.75" customHeight="1">
      <c r="A553" s="918"/>
      <c r="B553" s="32" t="s">
        <v>1715</v>
      </c>
      <c r="C553" s="32" t="s">
        <v>2046</v>
      </c>
      <c r="D553" s="32" t="s">
        <v>1722</v>
      </c>
      <c r="E553" s="32" t="s">
        <v>2054</v>
      </c>
      <c r="F553" s="918"/>
      <c r="G553" s="1405"/>
      <c r="H553" s="1405"/>
      <c r="I553" s="1546">
        <f t="shared" si="115"/>
        <v>0</v>
      </c>
      <c r="J553" s="1405"/>
      <c r="K553" s="1405"/>
      <c r="L553" s="1405"/>
      <c r="M553" s="1546">
        <f t="shared" si="116"/>
        <v>0</v>
      </c>
      <c r="N553" s="1405"/>
      <c r="O553" s="1362"/>
      <c r="P553" s="872"/>
      <c r="Q553" s="872"/>
      <c r="R553" s="872"/>
      <c r="S553" s="872"/>
      <c r="T553" s="872"/>
      <c r="U553" s="872"/>
      <c r="V553" s="872"/>
      <c r="W553" s="872"/>
      <c r="X553" s="872"/>
      <c r="Y553" s="872"/>
      <c r="Z553" s="872"/>
    </row>
    <row r="554" spans="1:26" s="920" customFormat="1" ht="15.75" customHeight="1">
      <c r="A554" s="918"/>
      <c r="B554" s="32" t="s">
        <v>1715</v>
      </c>
      <c r="C554" s="32" t="s">
        <v>2046</v>
      </c>
      <c r="D554" s="32" t="s">
        <v>2055</v>
      </c>
      <c r="E554" s="32"/>
      <c r="F554" s="918"/>
      <c r="G554" s="1405"/>
      <c r="H554" s="1405"/>
      <c r="I554" s="1546">
        <f t="shared" si="115"/>
        <v>0</v>
      </c>
      <c r="J554" s="1405"/>
      <c r="K554" s="1405"/>
      <c r="L554" s="1405"/>
      <c r="M554" s="1546">
        <f t="shared" si="116"/>
        <v>0</v>
      </c>
      <c r="N554" s="1405"/>
      <c r="O554" s="1362"/>
      <c r="P554" s="872"/>
      <c r="Q554" s="872"/>
      <c r="R554" s="872"/>
      <c r="S554" s="872"/>
      <c r="T554" s="872"/>
      <c r="U554" s="872"/>
      <c r="V554" s="872"/>
      <c r="W554" s="872"/>
      <c r="X554" s="872"/>
      <c r="Y554" s="872"/>
      <c r="Z554" s="872"/>
    </row>
    <row r="555" spans="1:26" s="920" customFormat="1" ht="15.75" customHeight="1">
      <c r="A555" s="918"/>
      <c r="B555" s="32" t="s">
        <v>1715</v>
      </c>
      <c r="C555" s="32" t="s">
        <v>2046</v>
      </c>
      <c r="D555" s="973" t="s">
        <v>1356</v>
      </c>
      <c r="E555" s="918"/>
      <c r="F555" s="918"/>
      <c r="G555" s="1405"/>
      <c r="H555" s="1405"/>
      <c r="I555" s="1546">
        <f t="shared" si="115"/>
        <v>0</v>
      </c>
      <c r="J555" s="1405"/>
      <c r="K555" s="1405"/>
      <c r="L555" s="1405"/>
      <c r="M555" s="1546">
        <f t="shared" si="116"/>
        <v>0</v>
      </c>
      <c r="N555" s="1405"/>
      <c r="O555" s="1362"/>
      <c r="P555" s="872"/>
      <c r="Q555" s="872"/>
      <c r="R555" s="872"/>
      <c r="S555" s="872"/>
      <c r="T555" s="872"/>
      <c r="U555" s="872"/>
      <c r="V555" s="872"/>
      <c r="W555" s="872"/>
      <c r="X555" s="872"/>
      <c r="Y555" s="872"/>
      <c r="Z555" s="872"/>
    </row>
    <row r="556" spans="1:26" ht="15.75" customHeight="1">
      <c r="A556" s="32"/>
      <c r="B556" s="32" t="s">
        <v>1715</v>
      </c>
      <c r="C556" s="32" t="s">
        <v>2046</v>
      </c>
      <c r="D556" s="973" t="s">
        <v>1356</v>
      </c>
      <c r="E556" s="32"/>
      <c r="F556" s="32"/>
      <c r="G556" s="1403"/>
      <c r="H556" s="1403"/>
      <c r="I556" s="1546">
        <f t="shared" si="115"/>
        <v>0</v>
      </c>
      <c r="J556" s="1403"/>
      <c r="K556" s="1403"/>
      <c r="L556" s="1403"/>
      <c r="M556" s="1546">
        <f t="shared" si="116"/>
        <v>0</v>
      </c>
      <c r="N556" s="1403"/>
      <c r="O556" s="1081"/>
      <c r="P556" s="152"/>
      <c r="Q556" s="152"/>
      <c r="R556" s="152"/>
      <c r="S556" s="152"/>
      <c r="T556" s="152"/>
      <c r="U556" s="152"/>
      <c r="V556" s="152"/>
      <c r="W556" s="152"/>
      <c r="X556" s="152"/>
      <c r="Y556" s="152"/>
      <c r="Z556" s="152"/>
    </row>
    <row r="557" spans="1:26" ht="15.75" customHeight="1">
      <c r="A557" s="32"/>
      <c r="B557" s="32" t="s">
        <v>1715</v>
      </c>
      <c r="C557" s="32" t="s">
        <v>2046</v>
      </c>
      <c r="D557" s="973" t="s">
        <v>1356</v>
      </c>
      <c r="E557" s="32"/>
      <c r="F557" s="32"/>
      <c r="G557" s="1403"/>
      <c r="H557" s="1403"/>
      <c r="I557" s="1546">
        <f t="shared" si="115"/>
        <v>0</v>
      </c>
      <c r="J557" s="1403"/>
      <c r="K557" s="1403"/>
      <c r="L557" s="1403"/>
      <c r="M557" s="1546">
        <f t="shared" si="116"/>
        <v>0</v>
      </c>
      <c r="N557" s="1403"/>
      <c r="O557" s="1081"/>
      <c r="P557" s="152"/>
      <c r="Q557" s="152"/>
      <c r="R557" s="152"/>
      <c r="S557" s="152"/>
      <c r="T557" s="152"/>
      <c r="U557" s="152"/>
      <c r="V557" s="152"/>
      <c r="W557" s="152"/>
      <c r="X557" s="152"/>
      <c r="Y557" s="152"/>
      <c r="Z557" s="152"/>
    </row>
    <row r="558" spans="1:26" ht="15.75" customHeight="1">
      <c r="A558" s="32"/>
      <c r="B558" s="32" t="s">
        <v>1715</v>
      </c>
      <c r="C558" s="32" t="s">
        <v>2046</v>
      </c>
      <c r="D558" s="973" t="s">
        <v>1356</v>
      </c>
      <c r="E558" s="32"/>
      <c r="F558" s="32"/>
      <c r="G558" s="1403"/>
      <c r="H558" s="1403"/>
      <c r="I558" s="1546">
        <f t="shared" si="115"/>
        <v>0</v>
      </c>
      <c r="J558" s="1403"/>
      <c r="K558" s="1403"/>
      <c r="L558" s="1403"/>
      <c r="M558" s="1546">
        <f t="shared" si="116"/>
        <v>0</v>
      </c>
      <c r="N558" s="1403"/>
      <c r="O558" s="1081"/>
      <c r="P558" s="152"/>
      <c r="Q558" s="152"/>
      <c r="R558" s="152"/>
      <c r="S558" s="152"/>
      <c r="T558" s="152"/>
      <c r="U558" s="152"/>
      <c r="V558" s="152"/>
      <c r="W558" s="152"/>
      <c r="X558" s="152"/>
      <c r="Y558" s="152"/>
      <c r="Z558" s="152"/>
    </row>
    <row r="559" spans="1:26" ht="15.75" customHeight="1">
      <c r="A559" s="32"/>
      <c r="B559" s="32" t="s">
        <v>1715</v>
      </c>
      <c r="C559" s="32" t="s">
        <v>2046</v>
      </c>
      <c r="D559" s="973" t="s">
        <v>1356</v>
      </c>
      <c r="E559" s="32"/>
      <c r="F559" s="32"/>
      <c r="G559" s="1403"/>
      <c r="H559" s="1403"/>
      <c r="I559" s="1546">
        <f t="shared" si="115"/>
        <v>0</v>
      </c>
      <c r="J559" s="1403"/>
      <c r="K559" s="1403"/>
      <c r="L559" s="1403"/>
      <c r="M559" s="1546">
        <f t="shared" si="116"/>
        <v>0</v>
      </c>
      <c r="N559" s="1403"/>
      <c r="O559" s="1081"/>
      <c r="P559" s="152"/>
      <c r="Q559" s="152"/>
      <c r="R559" s="152"/>
      <c r="S559" s="152"/>
      <c r="T559" s="152"/>
      <c r="U559" s="152"/>
      <c r="V559" s="152"/>
      <c r="W559" s="152"/>
      <c r="X559" s="152"/>
      <c r="Y559" s="152"/>
      <c r="Z559" s="152"/>
    </row>
    <row r="560" spans="1:26" ht="15.75" customHeight="1">
      <c r="A560" s="35"/>
      <c r="B560" s="35" t="s">
        <v>1715</v>
      </c>
      <c r="C560" s="35" t="s">
        <v>2046</v>
      </c>
      <c r="D560" s="35"/>
      <c r="E560" s="35"/>
      <c r="F560" s="35"/>
      <c r="G560" s="1547">
        <f>SUM(G546:G559)</f>
        <v>0</v>
      </c>
      <c r="H560" s="1547">
        <f t="shared" ref="H560:M560" si="117">SUM(H546:H559)</f>
        <v>0</v>
      </c>
      <c r="I560" s="1547">
        <f t="shared" si="117"/>
        <v>0</v>
      </c>
      <c r="J560" s="1547">
        <f t="shared" si="117"/>
        <v>0</v>
      </c>
      <c r="K560" s="1547">
        <f t="shared" si="117"/>
        <v>0</v>
      </c>
      <c r="L560" s="1547">
        <f t="shared" si="117"/>
        <v>0</v>
      </c>
      <c r="M560" s="1547">
        <f t="shared" si="117"/>
        <v>0</v>
      </c>
      <c r="N560" s="1547">
        <f>SUM(N546:N559)</f>
        <v>0</v>
      </c>
      <c r="O560" s="1363"/>
      <c r="P560" s="7"/>
      <c r="Q560" s="7"/>
      <c r="R560" s="7"/>
      <c r="S560" s="7"/>
      <c r="T560" s="7"/>
      <c r="U560" s="7"/>
      <c r="V560" s="7"/>
      <c r="W560" s="7"/>
      <c r="X560" s="7"/>
      <c r="Y560" s="7"/>
      <c r="Z560" s="7"/>
    </row>
    <row r="561" spans="1:26" ht="15.75" customHeight="1">
      <c r="A561" s="32"/>
      <c r="B561" s="32" t="s">
        <v>1715</v>
      </c>
      <c r="C561" s="32" t="s">
        <v>2056</v>
      </c>
      <c r="D561" s="32" t="s">
        <v>2057</v>
      </c>
      <c r="E561" s="32"/>
      <c r="F561" s="32"/>
      <c r="G561" s="1403"/>
      <c r="H561" s="1403"/>
      <c r="I561" s="1546">
        <f t="shared" ref="I561:I649" si="118">SUM(G561:H561)</f>
        <v>0</v>
      </c>
      <c r="J561" s="1403"/>
      <c r="K561" s="1403"/>
      <c r="L561" s="1403"/>
      <c r="M561" s="1546">
        <f t="shared" ref="M561:M649" si="119">SUM(K561:L561)</f>
        <v>0</v>
      </c>
      <c r="N561" s="1403"/>
      <c r="O561" s="1081"/>
      <c r="P561" s="152"/>
      <c r="Q561" s="152"/>
      <c r="R561" s="152"/>
      <c r="S561" s="152"/>
      <c r="T561" s="152"/>
      <c r="U561" s="152"/>
      <c r="V561" s="152"/>
      <c r="W561" s="152"/>
      <c r="X561" s="152"/>
      <c r="Y561" s="152"/>
      <c r="Z561" s="152"/>
    </row>
    <row r="562" spans="1:26" ht="15.75" customHeight="1">
      <c r="A562" s="32"/>
      <c r="B562" s="32" t="s">
        <v>1715</v>
      </c>
      <c r="C562" s="32" t="s">
        <v>2056</v>
      </c>
      <c r="D562" s="32" t="s">
        <v>2058</v>
      </c>
      <c r="E562" s="32" t="s">
        <v>2059</v>
      </c>
      <c r="F562" s="32"/>
      <c r="G562" s="1403"/>
      <c r="H562" s="1403"/>
      <c r="I562" s="1546">
        <f t="shared" si="118"/>
        <v>0</v>
      </c>
      <c r="J562" s="1403"/>
      <c r="K562" s="1403"/>
      <c r="L562" s="1403"/>
      <c r="M562" s="1546">
        <f t="shared" si="119"/>
        <v>0</v>
      </c>
      <c r="N562" s="1403"/>
      <c r="O562" s="1081"/>
      <c r="P562" s="152"/>
      <c r="Q562" s="152"/>
      <c r="R562" s="152"/>
      <c r="S562" s="152"/>
      <c r="T562" s="152"/>
      <c r="U562" s="152"/>
      <c r="V562" s="152"/>
      <c r="W562" s="152"/>
      <c r="X562" s="152"/>
      <c r="Y562" s="152"/>
      <c r="Z562" s="152"/>
    </row>
    <row r="563" spans="1:26" ht="15.75" customHeight="1">
      <c r="A563" s="32"/>
      <c r="B563" s="32" t="s">
        <v>1715</v>
      </c>
      <c r="C563" s="32" t="s">
        <v>2056</v>
      </c>
      <c r="D563" s="32" t="s">
        <v>2058</v>
      </c>
      <c r="E563" s="32" t="s">
        <v>2060</v>
      </c>
      <c r="F563" s="32"/>
      <c r="G563" s="1403"/>
      <c r="H563" s="1403"/>
      <c r="I563" s="1546">
        <f t="shared" si="118"/>
        <v>0</v>
      </c>
      <c r="J563" s="1403"/>
      <c r="K563" s="1403"/>
      <c r="L563" s="1403"/>
      <c r="M563" s="1546">
        <f t="shared" si="119"/>
        <v>0</v>
      </c>
      <c r="N563" s="1403"/>
      <c r="O563" s="1081"/>
      <c r="P563" s="152"/>
      <c r="Q563" s="152"/>
      <c r="R563" s="152"/>
      <c r="S563" s="152"/>
      <c r="T563" s="152"/>
      <c r="U563" s="152"/>
      <c r="V563" s="152"/>
      <c r="W563" s="152"/>
      <c r="X563" s="152"/>
      <c r="Y563" s="152"/>
      <c r="Z563" s="152"/>
    </row>
    <row r="564" spans="1:26" ht="15.75" customHeight="1">
      <c r="A564" s="32"/>
      <c r="B564" s="32" t="s">
        <v>1715</v>
      </c>
      <c r="C564" s="32" t="s">
        <v>2056</v>
      </c>
      <c r="D564" s="32" t="s">
        <v>2058</v>
      </c>
      <c r="E564" s="32" t="s">
        <v>2061</v>
      </c>
      <c r="F564" s="32"/>
      <c r="G564" s="1403"/>
      <c r="H564" s="1403"/>
      <c r="I564" s="1546">
        <f t="shared" si="118"/>
        <v>0</v>
      </c>
      <c r="J564" s="1403"/>
      <c r="K564" s="1403"/>
      <c r="L564" s="1403"/>
      <c r="M564" s="1546">
        <f t="shared" si="119"/>
        <v>0</v>
      </c>
      <c r="N564" s="1403"/>
      <c r="O564" s="1081"/>
      <c r="P564" s="152"/>
      <c r="Q564" s="152"/>
      <c r="R564" s="152"/>
      <c r="S564" s="152"/>
      <c r="T564" s="152"/>
      <c r="U564" s="152"/>
      <c r="V564" s="152"/>
      <c r="W564" s="152"/>
      <c r="X564" s="152"/>
      <c r="Y564" s="152"/>
      <c r="Z564" s="152"/>
    </row>
    <row r="565" spans="1:26" ht="15.75" customHeight="1">
      <c r="A565" s="32"/>
      <c r="B565" s="32" t="s">
        <v>1715</v>
      </c>
      <c r="C565" s="32" t="s">
        <v>2056</v>
      </c>
      <c r="D565" s="32" t="s">
        <v>2058</v>
      </c>
      <c r="E565" s="32" t="s">
        <v>2062</v>
      </c>
      <c r="F565" s="32"/>
      <c r="G565" s="1403"/>
      <c r="H565" s="1403"/>
      <c r="I565" s="1546">
        <f t="shared" si="118"/>
        <v>0</v>
      </c>
      <c r="J565" s="1403"/>
      <c r="K565" s="1403"/>
      <c r="L565" s="1403"/>
      <c r="M565" s="1546">
        <f t="shared" si="119"/>
        <v>0</v>
      </c>
      <c r="N565" s="1403"/>
      <c r="O565" s="1081"/>
      <c r="P565" s="152"/>
      <c r="Q565" s="152"/>
      <c r="R565" s="152"/>
      <c r="S565" s="152"/>
      <c r="T565" s="152"/>
      <c r="U565" s="152"/>
      <c r="V565" s="152"/>
      <c r="W565" s="152"/>
      <c r="X565" s="152"/>
      <c r="Y565" s="152"/>
      <c r="Z565" s="152"/>
    </row>
    <row r="566" spans="1:26" ht="15.75" customHeight="1">
      <c r="A566" s="32"/>
      <c r="B566" s="32" t="s">
        <v>1715</v>
      </c>
      <c r="C566" s="32" t="s">
        <v>2056</v>
      </c>
      <c r="D566" s="32" t="s">
        <v>2058</v>
      </c>
      <c r="E566" s="32" t="s">
        <v>2063</v>
      </c>
      <c r="F566" s="32"/>
      <c r="G566" s="1403"/>
      <c r="H566" s="1403"/>
      <c r="I566" s="1546">
        <f t="shared" si="118"/>
        <v>0</v>
      </c>
      <c r="J566" s="1403"/>
      <c r="K566" s="1403"/>
      <c r="L566" s="1403"/>
      <c r="M566" s="1546">
        <f t="shared" si="119"/>
        <v>0</v>
      </c>
      <c r="N566" s="1403"/>
      <c r="O566" s="1081"/>
      <c r="P566" s="152"/>
      <c r="Q566" s="152"/>
      <c r="R566" s="152"/>
      <c r="S566" s="152"/>
      <c r="T566" s="152"/>
      <c r="U566" s="152"/>
      <c r="V566" s="152"/>
      <c r="W566" s="152"/>
      <c r="X566" s="152"/>
      <c r="Y566" s="152"/>
      <c r="Z566" s="152"/>
    </row>
    <row r="567" spans="1:26" ht="15.75" customHeight="1">
      <c r="A567" s="32"/>
      <c r="B567" s="32" t="s">
        <v>1715</v>
      </c>
      <c r="C567" s="32" t="s">
        <v>2056</v>
      </c>
      <c r="D567" s="32" t="s">
        <v>2058</v>
      </c>
      <c r="E567" s="32" t="s">
        <v>2064</v>
      </c>
      <c r="F567" s="32"/>
      <c r="G567" s="1403"/>
      <c r="H567" s="1403"/>
      <c r="I567" s="1546">
        <f t="shared" si="118"/>
        <v>0</v>
      </c>
      <c r="J567" s="1403"/>
      <c r="K567" s="1403"/>
      <c r="L567" s="1403"/>
      <c r="M567" s="1546">
        <f t="shared" si="119"/>
        <v>0</v>
      </c>
      <c r="N567" s="1403"/>
      <c r="O567" s="1081"/>
      <c r="P567" s="152"/>
      <c r="Q567" s="152"/>
      <c r="R567" s="152"/>
      <c r="S567" s="152"/>
      <c r="T567" s="152"/>
      <c r="U567" s="152"/>
      <c r="V567" s="152"/>
      <c r="W567" s="152"/>
      <c r="X567" s="152"/>
      <c r="Y567" s="152"/>
      <c r="Z567" s="152"/>
    </row>
    <row r="568" spans="1:26" ht="15.75" customHeight="1">
      <c r="A568" s="32"/>
      <c r="B568" s="32" t="s">
        <v>1715</v>
      </c>
      <c r="C568" s="32" t="s">
        <v>2056</v>
      </c>
      <c r="D568" s="32" t="s">
        <v>2058</v>
      </c>
      <c r="E568" s="32" t="s">
        <v>2065</v>
      </c>
      <c r="F568" s="32"/>
      <c r="G568" s="1403"/>
      <c r="H568" s="1403"/>
      <c r="I568" s="1546">
        <f t="shared" si="118"/>
        <v>0</v>
      </c>
      <c r="J568" s="1403"/>
      <c r="K568" s="1403"/>
      <c r="L568" s="1403"/>
      <c r="M568" s="1546">
        <f t="shared" si="119"/>
        <v>0</v>
      </c>
      <c r="N568" s="1403"/>
      <c r="O568" s="1081"/>
      <c r="P568" s="152"/>
      <c r="Q568" s="152"/>
      <c r="R568" s="152"/>
      <c r="S568" s="152"/>
      <c r="T568" s="152"/>
      <c r="U568" s="152"/>
      <c r="V568" s="152"/>
      <c r="W568" s="152"/>
      <c r="X568" s="152"/>
      <c r="Y568" s="152"/>
      <c r="Z568" s="152"/>
    </row>
    <row r="569" spans="1:26" ht="15.75" customHeight="1">
      <c r="A569" s="32"/>
      <c r="B569" s="32" t="s">
        <v>1715</v>
      </c>
      <c r="C569" s="32" t="s">
        <v>2056</v>
      </c>
      <c r="D569" s="32" t="s">
        <v>2058</v>
      </c>
      <c r="E569" s="32" t="s">
        <v>2066</v>
      </c>
      <c r="F569" s="32"/>
      <c r="G569" s="1403"/>
      <c r="H569" s="1403"/>
      <c r="I569" s="1546">
        <f t="shared" si="118"/>
        <v>0</v>
      </c>
      <c r="J569" s="1403"/>
      <c r="K569" s="1403"/>
      <c r="L569" s="1403"/>
      <c r="M569" s="1546">
        <f t="shared" si="119"/>
        <v>0</v>
      </c>
      <c r="N569" s="1403"/>
      <c r="O569" s="1081"/>
      <c r="P569" s="152"/>
      <c r="Q569" s="152"/>
      <c r="R569" s="152"/>
      <c r="S569" s="152"/>
      <c r="T569" s="152"/>
      <c r="U569" s="152"/>
      <c r="V569" s="152"/>
      <c r="W569" s="152"/>
      <c r="X569" s="152"/>
      <c r="Y569" s="152"/>
      <c r="Z569" s="152"/>
    </row>
    <row r="570" spans="1:26" ht="15.75" customHeight="1">
      <c r="A570" s="32"/>
      <c r="B570" s="32" t="s">
        <v>1715</v>
      </c>
      <c r="C570" s="32" t="s">
        <v>2056</v>
      </c>
      <c r="D570" s="32" t="s">
        <v>2058</v>
      </c>
      <c r="E570" s="32" t="s">
        <v>2067</v>
      </c>
      <c r="F570" s="32"/>
      <c r="G570" s="1403"/>
      <c r="H570" s="1403"/>
      <c r="I570" s="1546">
        <f t="shared" si="118"/>
        <v>0</v>
      </c>
      <c r="J570" s="1403"/>
      <c r="K570" s="1403"/>
      <c r="L570" s="1403"/>
      <c r="M570" s="1546">
        <f t="shared" si="119"/>
        <v>0</v>
      </c>
      <c r="N570" s="1403"/>
      <c r="O570" s="1081"/>
      <c r="P570" s="152"/>
      <c r="Q570" s="152"/>
      <c r="R570" s="152"/>
      <c r="S570" s="152"/>
      <c r="T570" s="152"/>
      <c r="U570" s="152"/>
      <c r="V570" s="152"/>
      <c r="W570" s="152"/>
      <c r="X570" s="152"/>
      <c r="Y570" s="152"/>
      <c r="Z570" s="152"/>
    </row>
    <row r="571" spans="1:26" ht="15.75" customHeight="1">
      <c r="A571" s="32"/>
      <c r="B571" s="32" t="s">
        <v>1715</v>
      </c>
      <c r="C571" s="32" t="s">
        <v>2056</v>
      </c>
      <c r="D571" s="37" t="s">
        <v>2068</v>
      </c>
      <c r="E571" s="32" t="s">
        <v>2069</v>
      </c>
      <c r="F571" s="32"/>
      <c r="G571" s="1403"/>
      <c r="H571" s="1403"/>
      <c r="I571" s="1546">
        <f t="shared" si="118"/>
        <v>0</v>
      </c>
      <c r="J571" s="1403"/>
      <c r="K571" s="1403"/>
      <c r="L571" s="1403"/>
      <c r="M571" s="1546">
        <f t="shared" si="119"/>
        <v>0</v>
      </c>
      <c r="N571" s="1403"/>
      <c r="O571" s="1081"/>
      <c r="P571" s="152"/>
      <c r="Q571" s="152"/>
      <c r="R571" s="152"/>
      <c r="S571" s="152" t="s">
        <v>2070</v>
      </c>
      <c r="T571" s="152"/>
      <c r="U571" s="152"/>
      <c r="V571" s="152"/>
      <c r="W571" s="152"/>
      <c r="X571" s="152"/>
      <c r="Y571" s="152"/>
      <c r="Z571" s="152"/>
    </row>
    <row r="572" spans="1:26" ht="15.75" customHeight="1">
      <c r="A572" s="32"/>
      <c r="B572" s="32" t="s">
        <v>1715</v>
      </c>
      <c r="C572" s="32" t="s">
        <v>2056</v>
      </c>
      <c r="D572" s="37" t="s">
        <v>2068</v>
      </c>
      <c r="E572" s="32" t="s">
        <v>1792</v>
      </c>
      <c r="F572" s="32"/>
      <c r="G572" s="1403"/>
      <c r="H572" s="1403"/>
      <c r="I572" s="1546">
        <f t="shared" si="118"/>
        <v>0</v>
      </c>
      <c r="J572" s="1403"/>
      <c r="K572" s="1403"/>
      <c r="L572" s="1403"/>
      <c r="M572" s="1546">
        <f t="shared" si="119"/>
        <v>0</v>
      </c>
      <c r="N572" s="1403"/>
      <c r="O572" s="1081"/>
      <c r="P572" s="793"/>
      <c r="Q572" s="152"/>
      <c r="R572" s="152"/>
      <c r="S572" s="820"/>
      <c r="T572" s="152"/>
      <c r="U572" s="152"/>
      <c r="V572" s="152"/>
      <c r="W572" s="152"/>
      <c r="X572" s="152"/>
      <c r="Y572" s="152"/>
      <c r="Z572" s="152"/>
    </row>
    <row r="573" spans="1:26" ht="15.75" customHeight="1">
      <c r="A573" s="32"/>
      <c r="B573" s="32" t="s">
        <v>1715</v>
      </c>
      <c r="C573" s="32" t="s">
        <v>2056</v>
      </c>
      <c r="D573" s="37" t="s">
        <v>2068</v>
      </c>
      <c r="E573" s="32" t="s">
        <v>2071</v>
      </c>
      <c r="F573" s="32"/>
      <c r="G573" s="1403"/>
      <c r="H573" s="1403"/>
      <c r="I573" s="1546">
        <f t="shared" si="118"/>
        <v>0</v>
      </c>
      <c r="J573" s="1403"/>
      <c r="K573" s="1403"/>
      <c r="L573" s="1403"/>
      <c r="M573" s="1546">
        <f t="shared" si="119"/>
        <v>0</v>
      </c>
      <c r="N573" s="1403"/>
      <c r="O573" s="1081"/>
      <c r="P573" s="793"/>
      <c r="Q573" s="152"/>
      <c r="R573" s="152"/>
      <c r="S573" s="820"/>
      <c r="T573" s="152"/>
      <c r="U573" s="152"/>
      <c r="V573" s="152"/>
      <c r="W573" s="152"/>
      <c r="X573" s="152"/>
      <c r="Y573" s="152"/>
      <c r="Z573" s="152"/>
    </row>
    <row r="574" spans="1:26" ht="15.75" customHeight="1">
      <c r="A574" s="32"/>
      <c r="B574" s="32" t="s">
        <v>1715</v>
      </c>
      <c r="C574" s="32" t="s">
        <v>2056</v>
      </c>
      <c r="D574" s="37" t="s">
        <v>2068</v>
      </c>
      <c r="E574" s="32" t="s">
        <v>2072</v>
      </c>
      <c r="F574" s="32"/>
      <c r="G574" s="1403"/>
      <c r="H574" s="1403"/>
      <c r="I574" s="1546">
        <f t="shared" si="118"/>
        <v>0</v>
      </c>
      <c r="J574" s="1403"/>
      <c r="K574" s="1403"/>
      <c r="L574" s="1403"/>
      <c r="M574" s="1546">
        <f t="shared" si="119"/>
        <v>0</v>
      </c>
      <c r="N574" s="1403"/>
      <c r="O574" s="1081"/>
      <c r="P574" s="793"/>
      <c r="Q574" s="152"/>
      <c r="R574" s="152"/>
      <c r="S574" s="820"/>
      <c r="T574" s="152"/>
      <c r="U574" s="152"/>
      <c r="V574" s="152"/>
      <c r="W574" s="152"/>
      <c r="X574" s="152"/>
      <c r="Y574" s="152"/>
      <c r="Z574" s="152"/>
    </row>
    <row r="575" spans="1:26" ht="15.75" customHeight="1">
      <c r="A575" s="32"/>
      <c r="B575" s="32" t="s">
        <v>1715</v>
      </c>
      <c r="C575" s="32" t="s">
        <v>2056</v>
      </c>
      <c r="D575" s="37" t="s">
        <v>2068</v>
      </c>
      <c r="E575" s="32" t="s">
        <v>2073</v>
      </c>
      <c r="F575" s="32"/>
      <c r="G575" s="1403"/>
      <c r="H575" s="1403"/>
      <c r="I575" s="1546">
        <f t="shared" si="118"/>
        <v>0</v>
      </c>
      <c r="J575" s="1403"/>
      <c r="K575" s="1403"/>
      <c r="L575" s="1403"/>
      <c r="M575" s="1546">
        <f t="shared" si="119"/>
        <v>0</v>
      </c>
      <c r="N575" s="1403"/>
      <c r="O575" s="1081"/>
      <c r="P575" s="793"/>
      <c r="Q575" s="152"/>
      <c r="R575" s="152"/>
      <c r="S575" s="820"/>
      <c r="T575" s="152"/>
      <c r="U575" s="152"/>
      <c r="V575" s="152"/>
      <c r="W575" s="152"/>
      <c r="X575" s="152"/>
      <c r="Y575" s="152"/>
      <c r="Z575" s="152"/>
    </row>
    <row r="576" spans="1:26" ht="15.75" customHeight="1">
      <c r="A576" s="32"/>
      <c r="B576" s="32" t="s">
        <v>1715</v>
      </c>
      <c r="C576" s="32" t="s">
        <v>2056</v>
      </c>
      <c r="D576" s="37" t="s">
        <v>2068</v>
      </c>
      <c r="E576" s="32" t="s">
        <v>2074</v>
      </c>
      <c r="F576" s="32"/>
      <c r="G576" s="1403"/>
      <c r="H576" s="1403"/>
      <c r="I576" s="1546">
        <f t="shared" si="118"/>
        <v>0</v>
      </c>
      <c r="J576" s="1403"/>
      <c r="K576" s="1403"/>
      <c r="L576" s="1403"/>
      <c r="M576" s="1546">
        <f t="shared" si="119"/>
        <v>0</v>
      </c>
      <c r="N576" s="1403"/>
      <c r="O576" s="1081"/>
      <c r="P576" s="793"/>
      <c r="Q576" s="152"/>
      <c r="R576" s="152"/>
      <c r="S576" s="820"/>
      <c r="T576" s="152"/>
      <c r="U576" s="152"/>
      <c r="V576" s="152"/>
      <c r="W576" s="152"/>
      <c r="X576" s="152"/>
      <c r="Y576" s="152"/>
      <c r="Z576" s="152"/>
    </row>
    <row r="577" spans="1:26" ht="15.75" customHeight="1">
      <c r="A577" s="32"/>
      <c r="B577" s="32" t="s">
        <v>1715</v>
      </c>
      <c r="C577" s="32" t="s">
        <v>2056</v>
      </c>
      <c r="D577" s="37" t="s">
        <v>2068</v>
      </c>
      <c r="E577" s="32" t="s">
        <v>2075</v>
      </c>
      <c r="F577" s="32"/>
      <c r="G577" s="1403"/>
      <c r="H577" s="1403"/>
      <c r="I577" s="1546">
        <f t="shared" si="118"/>
        <v>0</v>
      </c>
      <c r="J577" s="1403"/>
      <c r="K577" s="1403"/>
      <c r="L577" s="1403"/>
      <c r="M577" s="1546">
        <f t="shared" si="119"/>
        <v>0</v>
      </c>
      <c r="N577" s="1403"/>
      <c r="O577" s="1081"/>
      <c r="P577" s="793"/>
      <c r="Q577" s="152"/>
      <c r="R577" s="152"/>
      <c r="S577" s="820"/>
      <c r="T577" s="152"/>
      <c r="U577" s="152"/>
      <c r="V577" s="152"/>
      <c r="W577" s="152"/>
      <c r="X577" s="152"/>
      <c r="Y577" s="152"/>
      <c r="Z577" s="152"/>
    </row>
    <row r="578" spans="1:26" ht="15.75" customHeight="1">
      <c r="A578" s="32"/>
      <c r="B578" s="32" t="s">
        <v>1715</v>
      </c>
      <c r="C578" s="32" t="s">
        <v>2056</v>
      </c>
      <c r="D578" s="37" t="s">
        <v>2068</v>
      </c>
      <c r="E578" s="32" t="s">
        <v>2076</v>
      </c>
      <c r="F578" s="32"/>
      <c r="G578" s="1403"/>
      <c r="H578" s="1403"/>
      <c r="I578" s="1546">
        <f t="shared" si="118"/>
        <v>0</v>
      </c>
      <c r="J578" s="1403"/>
      <c r="K578" s="1403"/>
      <c r="L578" s="1403"/>
      <c r="M578" s="1546">
        <f t="shared" si="119"/>
        <v>0</v>
      </c>
      <c r="N578" s="1403"/>
      <c r="O578" s="1081"/>
      <c r="P578" s="793"/>
      <c r="Q578" s="152"/>
      <c r="R578" s="152"/>
      <c r="S578" s="821" t="s">
        <v>2077</v>
      </c>
      <c r="T578" s="152" t="s">
        <v>2078</v>
      </c>
      <c r="U578" s="152"/>
      <c r="V578" s="152"/>
      <c r="W578" s="152"/>
      <c r="X578" s="152"/>
      <c r="Y578" s="152"/>
      <c r="Z578" s="152"/>
    </row>
    <row r="579" spans="1:26" ht="15.75" customHeight="1">
      <c r="A579" s="32"/>
      <c r="B579" s="32" t="s">
        <v>1715</v>
      </c>
      <c r="C579" s="32" t="s">
        <v>2056</v>
      </c>
      <c r="D579" s="37" t="s">
        <v>2068</v>
      </c>
      <c r="E579" s="32" t="s">
        <v>2079</v>
      </c>
      <c r="F579" s="32"/>
      <c r="G579" s="1403"/>
      <c r="H579" s="1403"/>
      <c r="I579" s="1546">
        <f t="shared" si="118"/>
        <v>0</v>
      </c>
      <c r="J579" s="1403"/>
      <c r="K579" s="1403"/>
      <c r="L579" s="1403"/>
      <c r="M579" s="1546">
        <f t="shared" si="119"/>
        <v>0</v>
      </c>
      <c r="N579" s="1403"/>
      <c r="O579" s="1081"/>
      <c r="P579" s="793"/>
      <c r="Q579" s="152"/>
      <c r="R579" s="152"/>
      <c r="S579" s="820"/>
      <c r="T579" s="152"/>
      <c r="U579" s="152"/>
      <c r="V579" s="152"/>
      <c r="W579" s="152"/>
      <c r="X579" s="152"/>
      <c r="Y579" s="152"/>
      <c r="Z579" s="152"/>
    </row>
    <row r="580" spans="1:26" ht="15.75" customHeight="1">
      <c r="A580" s="32"/>
      <c r="B580" s="32" t="s">
        <v>1715</v>
      </c>
      <c r="C580" s="32" t="s">
        <v>2056</v>
      </c>
      <c r="D580" s="37" t="s">
        <v>2068</v>
      </c>
      <c r="E580" s="32" t="s">
        <v>2080</v>
      </c>
      <c r="F580" s="32"/>
      <c r="G580" s="1403"/>
      <c r="H580" s="1403"/>
      <c r="I580" s="1546">
        <f t="shared" si="118"/>
        <v>0</v>
      </c>
      <c r="J580" s="1403"/>
      <c r="K580" s="1403"/>
      <c r="L580" s="1403"/>
      <c r="M580" s="1546">
        <f t="shared" si="119"/>
        <v>0</v>
      </c>
      <c r="N580" s="1403"/>
      <c r="O580" s="1081"/>
      <c r="P580" s="793"/>
      <c r="Q580" s="152"/>
      <c r="R580" s="152"/>
      <c r="S580" s="820"/>
      <c r="T580" s="152"/>
      <c r="U580" s="152"/>
      <c r="V580" s="152"/>
      <c r="W580" s="152"/>
      <c r="X580" s="152"/>
      <c r="Y580" s="152"/>
      <c r="Z580" s="152"/>
    </row>
    <row r="581" spans="1:26" ht="15.75" customHeight="1">
      <c r="A581" s="32"/>
      <c r="B581" s="32" t="s">
        <v>1715</v>
      </c>
      <c r="C581" s="32" t="s">
        <v>2056</v>
      </c>
      <c r="D581" s="37" t="s">
        <v>2068</v>
      </c>
      <c r="E581" s="32" t="s">
        <v>2081</v>
      </c>
      <c r="F581" s="32"/>
      <c r="G581" s="1403"/>
      <c r="H581" s="1403"/>
      <c r="I581" s="1546">
        <f t="shared" si="118"/>
        <v>0</v>
      </c>
      <c r="J581" s="1403"/>
      <c r="K581" s="1403"/>
      <c r="L581" s="1403"/>
      <c r="M581" s="1546">
        <f t="shared" si="119"/>
        <v>0</v>
      </c>
      <c r="N581" s="1403"/>
      <c r="O581" s="1081"/>
      <c r="P581" s="793"/>
      <c r="Q581" s="152"/>
      <c r="R581" s="152"/>
      <c r="S581" s="820"/>
      <c r="T581" s="152"/>
      <c r="U581" s="152"/>
      <c r="V581" s="152"/>
      <c r="W581" s="152"/>
      <c r="X581" s="152"/>
      <c r="Y581" s="152"/>
      <c r="Z581" s="152"/>
    </row>
    <row r="582" spans="1:26" ht="15.75" customHeight="1">
      <c r="A582" s="32"/>
      <c r="B582" s="32" t="s">
        <v>1715</v>
      </c>
      <c r="C582" s="32" t="s">
        <v>2056</v>
      </c>
      <c r="D582" s="37" t="s">
        <v>2068</v>
      </c>
      <c r="E582" s="32" t="s">
        <v>2082</v>
      </c>
      <c r="F582" s="32"/>
      <c r="G582" s="1403"/>
      <c r="H582" s="1403"/>
      <c r="I582" s="1546">
        <f t="shared" si="118"/>
        <v>0</v>
      </c>
      <c r="J582" s="1403"/>
      <c r="K582" s="1403"/>
      <c r="L582" s="1403"/>
      <c r="M582" s="1546">
        <f t="shared" si="119"/>
        <v>0</v>
      </c>
      <c r="N582" s="1403"/>
      <c r="O582" s="1081"/>
      <c r="P582" s="793"/>
      <c r="Q582" s="152"/>
      <c r="R582" s="152"/>
      <c r="S582" s="820"/>
      <c r="T582" s="152"/>
      <c r="U582" s="152"/>
      <c r="V582" s="152"/>
      <c r="W582" s="152"/>
      <c r="X582" s="152"/>
      <c r="Y582" s="152"/>
      <c r="Z582" s="152"/>
    </row>
    <row r="583" spans="1:26" ht="15.75" customHeight="1">
      <c r="A583" s="32"/>
      <c r="B583" s="32" t="s">
        <v>1715</v>
      </c>
      <c r="C583" s="32" t="s">
        <v>2056</v>
      </c>
      <c r="D583" s="37" t="s">
        <v>2068</v>
      </c>
      <c r="E583" s="32" t="s">
        <v>2083</v>
      </c>
      <c r="F583" s="32"/>
      <c r="G583" s="1403"/>
      <c r="H583" s="1403"/>
      <c r="I583" s="1546">
        <f t="shared" si="118"/>
        <v>0</v>
      </c>
      <c r="J583" s="1403"/>
      <c r="K583" s="1403"/>
      <c r="L583" s="1403"/>
      <c r="M583" s="1546">
        <f t="shared" si="119"/>
        <v>0</v>
      </c>
      <c r="N583" s="1403"/>
      <c r="O583" s="1081"/>
      <c r="P583" s="793"/>
      <c r="Q583" s="152"/>
      <c r="R583" s="152"/>
      <c r="S583" s="820"/>
      <c r="T583" s="152"/>
      <c r="U583" s="152"/>
      <c r="V583" s="152"/>
      <c r="W583" s="152"/>
      <c r="X583" s="152"/>
      <c r="Y583" s="152"/>
      <c r="Z583" s="152"/>
    </row>
    <row r="584" spans="1:26" ht="15.75" customHeight="1">
      <c r="A584" s="32"/>
      <c r="B584" s="32" t="s">
        <v>1715</v>
      </c>
      <c r="C584" s="32" t="s">
        <v>2056</v>
      </c>
      <c r="D584" s="37" t="s">
        <v>2068</v>
      </c>
      <c r="E584" s="32" t="s">
        <v>2084</v>
      </c>
      <c r="F584" s="32"/>
      <c r="G584" s="1403"/>
      <c r="H584" s="1403"/>
      <c r="I584" s="1546">
        <f t="shared" si="118"/>
        <v>0</v>
      </c>
      <c r="J584" s="1403"/>
      <c r="K584" s="1403"/>
      <c r="L584" s="1403"/>
      <c r="M584" s="1546">
        <f t="shared" si="119"/>
        <v>0</v>
      </c>
      <c r="N584" s="1403"/>
      <c r="O584" s="1081"/>
      <c r="P584" s="793"/>
      <c r="Q584" s="152"/>
      <c r="R584" s="152"/>
      <c r="S584" s="820"/>
      <c r="T584" s="152"/>
      <c r="U584" s="152"/>
      <c r="V584" s="152"/>
      <c r="W584" s="152"/>
      <c r="X584" s="152"/>
      <c r="Y584" s="152"/>
      <c r="Z584" s="152"/>
    </row>
    <row r="585" spans="1:26" ht="15.75" customHeight="1">
      <c r="A585" s="32"/>
      <c r="B585" s="32" t="s">
        <v>1715</v>
      </c>
      <c r="C585" s="32" t="s">
        <v>2056</v>
      </c>
      <c r="D585" s="37" t="s">
        <v>2068</v>
      </c>
      <c r="E585" s="32" t="s">
        <v>2085</v>
      </c>
      <c r="F585" s="32"/>
      <c r="G585" s="1403"/>
      <c r="H585" s="1403"/>
      <c r="I585" s="1546">
        <f t="shared" si="118"/>
        <v>0</v>
      </c>
      <c r="J585" s="1403"/>
      <c r="K585" s="1403"/>
      <c r="L585" s="1403"/>
      <c r="M585" s="1546">
        <f t="shared" si="119"/>
        <v>0</v>
      </c>
      <c r="N585" s="1403"/>
      <c r="O585" s="1081"/>
      <c r="P585" s="793"/>
      <c r="Q585" s="152"/>
      <c r="R585" s="152"/>
      <c r="S585" s="820"/>
      <c r="T585" s="152"/>
      <c r="U585" s="152"/>
      <c r="V585" s="152"/>
      <c r="W585" s="152"/>
      <c r="X585" s="152"/>
      <c r="Y585" s="152"/>
      <c r="Z585" s="152"/>
    </row>
    <row r="586" spans="1:26" ht="15.75" customHeight="1">
      <c r="A586" s="32"/>
      <c r="B586" s="32" t="s">
        <v>1715</v>
      </c>
      <c r="C586" s="32" t="s">
        <v>2056</v>
      </c>
      <c r="D586" s="37" t="s">
        <v>2068</v>
      </c>
      <c r="E586" s="32" t="s">
        <v>2086</v>
      </c>
      <c r="F586" s="32"/>
      <c r="G586" s="1403"/>
      <c r="H586" s="1403"/>
      <c r="I586" s="1546">
        <f t="shared" si="118"/>
        <v>0</v>
      </c>
      <c r="J586" s="1403"/>
      <c r="K586" s="1403"/>
      <c r="L586" s="1403"/>
      <c r="M586" s="1546">
        <f t="shared" si="119"/>
        <v>0</v>
      </c>
      <c r="N586" s="1403"/>
      <c r="O586" s="1081"/>
      <c r="P586" s="793"/>
      <c r="Q586" s="152"/>
      <c r="R586" s="152"/>
      <c r="S586" s="820"/>
      <c r="T586" s="152"/>
      <c r="U586" s="152"/>
      <c r="V586" s="152"/>
      <c r="W586" s="152"/>
      <c r="X586" s="152"/>
      <c r="Y586" s="152"/>
      <c r="Z586" s="152"/>
    </row>
    <row r="587" spans="1:26" ht="15.75" customHeight="1">
      <c r="A587" s="32"/>
      <c r="B587" s="32" t="s">
        <v>1715</v>
      </c>
      <c r="C587" s="32" t="s">
        <v>2056</v>
      </c>
      <c r="D587" s="37" t="s">
        <v>2068</v>
      </c>
      <c r="E587" s="32" t="s">
        <v>2087</v>
      </c>
      <c r="F587" s="32"/>
      <c r="G587" s="1403"/>
      <c r="H587" s="1403"/>
      <c r="I587" s="1546">
        <f t="shared" si="118"/>
        <v>0</v>
      </c>
      <c r="J587" s="1403"/>
      <c r="K587" s="1403"/>
      <c r="L587" s="1403"/>
      <c r="M587" s="1546">
        <f t="shared" si="119"/>
        <v>0</v>
      </c>
      <c r="N587" s="1403"/>
      <c r="O587" s="1081"/>
      <c r="P587" s="793"/>
      <c r="Q587" s="152"/>
      <c r="R587" s="152"/>
      <c r="S587" s="820"/>
      <c r="T587" s="152"/>
      <c r="U587" s="152"/>
      <c r="V587" s="152"/>
      <c r="W587" s="152"/>
      <c r="X587" s="152"/>
      <c r="Y587" s="152"/>
      <c r="Z587" s="152"/>
    </row>
    <row r="588" spans="1:26" ht="15.75" customHeight="1">
      <c r="A588" s="32"/>
      <c r="B588" s="32" t="s">
        <v>1715</v>
      </c>
      <c r="C588" s="32" t="s">
        <v>2056</v>
      </c>
      <c r="D588" s="37" t="s">
        <v>2068</v>
      </c>
      <c r="E588" s="32" t="s">
        <v>2088</v>
      </c>
      <c r="F588" s="32"/>
      <c r="G588" s="1403"/>
      <c r="H588" s="1403"/>
      <c r="I588" s="1546">
        <f t="shared" si="118"/>
        <v>0</v>
      </c>
      <c r="J588" s="1403"/>
      <c r="K588" s="1403"/>
      <c r="L588" s="1403"/>
      <c r="M588" s="1546">
        <f t="shared" si="119"/>
        <v>0</v>
      </c>
      <c r="N588" s="1403"/>
      <c r="O588" s="1081"/>
      <c r="P588" s="793"/>
      <c r="Q588" s="152"/>
      <c r="R588" s="152"/>
      <c r="S588" s="820"/>
      <c r="T588" s="152"/>
      <c r="U588" s="152"/>
      <c r="V588" s="152"/>
      <c r="W588" s="152"/>
      <c r="X588" s="152"/>
      <c r="Y588" s="152"/>
      <c r="Z588" s="152"/>
    </row>
    <row r="589" spans="1:26" ht="15.75" customHeight="1">
      <c r="A589" s="32"/>
      <c r="B589" s="32" t="s">
        <v>1715</v>
      </c>
      <c r="C589" s="32" t="s">
        <v>2056</v>
      </c>
      <c r="D589" s="37" t="s">
        <v>2068</v>
      </c>
      <c r="E589" s="32" t="s">
        <v>2089</v>
      </c>
      <c r="F589" s="32"/>
      <c r="G589" s="1403"/>
      <c r="H589" s="1403"/>
      <c r="I589" s="1546">
        <f t="shared" si="118"/>
        <v>0</v>
      </c>
      <c r="J589" s="1403"/>
      <c r="K589" s="1403"/>
      <c r="L589" s="1403"/>
      <c r="M589" s="1546">
        <f t="shared" si="119"/>
        <v>0</v>
      </c>
      <c r="N589" s="1403"/>
      <c r="O589" s="1081"/>
      <c r="P589" s="793"/>
      <c r="Q589" s="152"/>
      <c r="R589" s="152"/>
      <c r="S589" s="820"/>
      <c r="T589" s="152"/>
      <c r="U589" s="152"/>
      <c r="V589" s="152"/>
      <c r="W589" s="152"/>
      <c r="X589" s="152"/>
      <c r="Y589" s="152"/>
      <c r="Z589" s="152"/>
    </row>
    <row r="590" spans="1:26" ht="15.75" customHeight="1">
      <c r="A590" s="32"/>
      <c r="B590" s="32" t="s">
        <v>1715</v>
      </c>
      <c r="C590" s="32" t="s">
        <v>2056</v>
      </c>
      <c r="D590" s="37" t="s">
        <v>2068</v>
      </c>
      <c r="E590" s="32" t="s">
        <v>2090</v>
      </c>
      <c r="F590" s="32"/>
      <c r="G590" s="1403"/>
      <c r="H590" s="1403"/>
      <c r="I590" s="1546">
        <f t="shared" si="118"/>
        <v>0</v>
      </c>
      <c r="J590" s="1403"/>
      <c r="K590" s="1403"/>
      <c r="L590" s="1403"/>
      <c r="M590" s="1546">
        <f t="shared" si="119"/>
        <v>0</v>
      </c>
      <c r="N590" s="1403"/>
      <c r="O590" s="1081"/>
      <c r="P590" s="793"/>
      <c r="Q590" s="152"/>
      <c r="R590" s="152"/>
      <c r="S590" s="820"/>
      <c r="T590" s="152"/>
      <c r="U590" s="152"/>
      <c r="V590" s="152"/>
      <c r="W590" s="152"/>
      <c r="X590" s="152"/>
      <c r="Y590" s="152"/>
      <c r="Z590" s="152"/>
    </row>
    <row r="591" spans="1:26" ht="15.75" customHeight="1">
      <c r="A591" s="32"/>
      <c r="B591" s="32" t="s">
        <v>1715</v>
      </c>
      <c r="C591" s="32" t="s">
        <v>2056</v>
      </c>
      <c r="D591" s="37" t="s">
        <v>2068</v>
      </c>
      <c r="E591" s="32" t="s">
        <v>2091</v>
      </c>
      <c r="F591" s="32"/>
      <c r="G591" s="1403"/>
      <c r="H591" s="1403"/>
      <c r="I591" s="1546">
        <f t="shared" si="118"/>
        <v>0</v>
      </c>
      <c r="J591" s="1403"/>
      <c r="K591" s="1403"/>
      <c r="L591" s="1403"/>
      <c r="M591" s="1546">
        <f t="shared" si="119"/>
        <v>0</v>
      </c>
      <c r="N591" s="1403"/>
      <c r="O591" s="1081"/>
      <c r="P591" s="793"/>
      <c r="Q591" s="152"/>
      <c r="R591" s="152"/>
      <c r="S591" s="820"/>
      <c r="T591" s="152"/>
      <c r="U591" s="152"/>
      <c r="V591" s="152"/>
      <c r="W591" s="152"/>
      <c r="X591" s="152"/>
      <c r="Y591" s="152"/>
      <c r="Z591" s="152"/>
    </row>
    <row r="592" spans="1:26" ht="15.75" customHeight="1">
      <c r="A592" s="32"/>
      <c r="B592" s="32" t="s">
        <v>1715</v>
      </c>
      <c r="C592" s="32" t="s">
        <v>2056</v>
      </c>
      <c r="D592" s="37" t="s">
        <v>2068</v>
      </c>
      <c r="E592" s="32" t="s">
        <v>2092</v>
      </c>
      <c r="F592" s="32"/>
      <c r="G592" s="1403"/>
      <c r="H592" s="1403"/>
      <c r="I592" s="1546">
        <f t="shared" si="118"/>
        <v>0</v>
      </c>
      <c r="J592" s="1403"/>
      <c r="K592" s="1403"/>
      <c r="L592" s="1403"/>
      <c r="M592" s="1546">
        <f t="shared" si="119"/>
        <v>0</v>
      </c>
      <c r="N592" s="1403"/>
      <c r="O592" s="1081"/>
      <c r="P592" s="793"/>
      <c r="Q592" s="152"/>
      <c r="R592" s="152"/>
      <c r="S592" s="820"/>
      <c r="T592" s="152"/>
      <c r="U592" s="152"/>
      <c r="V592" s="152"/>
      <c r="W592" s="152"/>
      <c r="X592" s="152"/>
      <c r="Y592" s="152"/>
      <c r="Z592" s="152"/>
    </row>
    <row r="593" spans="1:26" ht="15.75" customHeight="1">
      <c r="A593" s="32"/>
      <c r="B593" s="32" t="s">
        <v>1715</v>
      </c>
      <c r="C593" s="32" t="s">
        <v>2056</v>
      </c>
      <c r="D593" s="37" t="s">
        <v>2068</v>
      </c>
      <c r="E593" s="32" t="s">
        <v>2093</v>
      </c>
      <c r="F593" s="32"/>
      <c r="G593" s="1403"/>
      <c r="H593" s="1403"/>
      <c r="I593" s="1546">
        <f t="shared" si="118"/>
        <v>0</v>
      </c>
      <c r="J593" s="1403"/>
      <c r="K593" s="1403"/>
      <c r="L593" s="1403"/>
      <c r="M593" s="1546">
        <f t="shared" si="119"/>
        <v>0</v>
      </c>
      <c r="N593" s="1403"/>
      <c r="O593" s="1081"/>
      <c r="P593" s="793"/>
      <c r="Q593" s="152"/>
      <c r="R593" s="152"/>
      <c r="S593" s="820"/>
      <c r="T593" s="152"/>
      <c r="U593" s="152"/>
      <c r="V593" s="152"/>
      <c r="W593" s="152"/>
      <c r="X593" s="152"/>
      <c r="Y593" s="152"/>
      <c r="Z593" s="152"/>
    </row>
    <row r="594" spans="1:26" ht="15.75" customHeight="1">
      <c r="A594" s="32"/>
      <c r="B594" s="32" t="s">
        <v>1715</v>
      </c>
      <c r="C594" s="32" t="s">
        <v>2056</v>
      </c>
      <c r="D594" s="37" t="s">
        <v>2068</v>
      </c>
      <c r="E594" s="32" t="s">
        <v>2094</v>
      </c>
      <c r="F594" s="32"/>
      <c r="G594" s="1403"/>
      <c r="H594" s="1403"/>
      <c r="I594" s="1546">
        <f t="shared" si="118"/>
        <v>0</v>
      </c>
      <c r="J594" s="1403"/>
      <c r="K594" s="1403"/>
      <c r="L594" s="1403"/>
      <c r="M594" s="1546">
        <f t="shared" si="119"/>
        <v>0</v>
      </c>
      <c r="N594" s="1403"/>
      <c r="O594" s="1081"/>
      <c r="P594" s="793"/>
      <c r="Q594" s="152"/>
      <c r="R594" s="152"/>
      <c r="S594" s="820"/>
      <c r="T594" s="152"/>
      <c r="U594" s="152"/>
      <c r="V594" s="152"/>
      <c r="W594" s="152"/>
      <c r="X594" s="152"/>
      <c r="Y594" s="152"/>
      <c r="Z594" s="152"/>
    </row>
    <row r="595" spans="1:26" ht="15.75" customHeight="1">
      <c r="A595" s="32"/>
      <c r="B595" s="32" t="s">
        <v>1715</v>
      </c>
      <c r="C595" s="32" t="s">
        <v>2056</v>
      </c>
      <c r="D595" s="37" t="s">
        <v>2068</v>
      </c>
      <c r="E595" s="32" t="s">
        <v>2095</v>
      </c>
      <c r="F595" s="32"/>
      <c r="G595" s="1403"/>
      <c r="H595" s="1403"/>
      <c r="I595" s="1546">
        <f t="shared" si="118"/>
        <v>0</v>
      </c>
      <c r="J595" s="1403"/>
      <c r="K595" s="1403"/>
      <c r="L595" s="1403"/>
      <c r="M595" s="1546">
        <f t="shared" si="119"/>
        <v>0</v>
      </c>
      <c r="N595" s="1403"/>
      <c r="O595" s="1081"/>
      <c r="P595" s="793"/>
      <c r="Q595" s="152"/>
      <c r="R595" s="152"/>
      <c r="S595" s="820"/>
      <c r="T595" s="152"/>
      <c r="U595" s="152"/>
      <c r="V595" s="152"/>
      <c r="W595" s="152"/>
      <c r="X595" s="152"/>
      <c r="Y595" s="152"/>
      <c r="Z595" s="152"/>
    </row>
    <row r="596" spans="1:26" ht="15.75" customHeight="1">
      <c r="A596" s="32"/>
      <c r="B596" s="32" t="s">
        <v>1715</v>
      </c>
      <c r="C596" s="32" t="s">
        <v>2056</v>
      </c>
      <c r="D596" s="37" t="s">
        <v>2068</v>
      </c>
      <c r="E596" s="32" t="s">
        <v>2096</v>
      </c>
      <c r="F596" s="32"/>
      <c r="G596" s="1403"/>
      <c r="H596" s="1403"/>
      <c r="I596" s="1546">
        <f t="shared" si="118"/>
        <v>0</v>
      </c>
      <c r="J596" s="1403"/>
      <c r="K596" s="1403"/>
      <c r="L596" s="1403"/>
      <c r="M596" s="1546">
        <f t="shared" si="119"/>
        <v>0</v>
      </c>
      <c r="N596" s="1403"/>
      <c r="O596" s="1081"/>
      <c r="P596" s="793"/>
      <c r="Q596" s="152"/>
      <c r="R596" s="152"/>
      <c r="S596" s="820"/>
      <c r="T596" s="152"/>
      <c r="U596" s="152"/>
      <c r="V596" s="152"/>
      <c r="W596" s="152"/>
      <c r="X596" s="152"/>
      <c r="Y596" s="152"/>
      <c r="Z596" s="152"/>
    </row>
    <row r="597" spans="1:26" ht="15.75" customHeight="1">
      <c r="A597" s="32"/>
      <c r="B597" s="32" t="s">
        <v>1715</v>
      </c>
      <c r="C597" s="32" t="s">
        <v>2056</v>
      </c>
      <c r="D597" s="37" t="s">
        <v>2068</v>
      </c>
      <c r="E597" s="32" t="s">
        <v>2097</v>
      </c>
      <c r="F597" s="32"/>
      <c r="G597" s="1403"/>
      <c r="H597" s="1403"/>
      <c r="I597" s="1546">
        <f t="shared" si="118"/>
        <v>0</v>
      </c>
      <c r="J597" s="1403"/>
      <c r="K597" s="1403"/>
      <c r="L597" s="1403"/>
      <c r="M597" s="1546">
        <f t="shared" si="119"/>
        <v>0</v>
      </c>
      <c r="N597" s="1403"/>
      <c r="O597" s="1081"/>
      <c r="P597" s="793"/>
      <c r="Q597" s="152"/>
      <c r="R597" s="152"/>
      <c r="S597" s="820"/>
      <c r="T597" s="152"/>
      <c r="U597" s="152"/>
      <c r="V597" s="152"/>
      <c r="W597" s="152"/>
      <c r="X597" s="152"/>
      <c r="Y597" s="152"/>
      <c r="Z597" s="152"/>
    </row>
    <row r="598" spans="1:26" ht="15.75" customHeight="1">
      <c r="A598" s="32"/>
      <c r="B598" s="32" t="s">
        <v>1715</v>
      </c>
      <c r="C598" s="32" t="s">
        <v>2056</v>
      </c>
      <c r="D598" s="37" t="s">
        <v>2068</v>
      </c>
      <c r="E598" s="32" t="s">
        <v>2098</v>
      </c>
      <c r="F598" s="32"/>
      <c r="G598" s="1403"/>
      <c r="H598" s="1403"/>
      <c r="I598" s="1546">
        <f t="shared" si="118"/>
        <v>0</v>
      </c>
      <c r="J598" s="1403"/>
      <c r="K598" s="1403"/>
      <c r="L598" s="1403"/>
      <c r="M598" s="1546">
        <f t="shared" si="119"/>
        <v>0</v>
      </c>
      <c r="N598" s="1403"/>
      <c r="O598" s="1081"/>
      <c r="P598" s="793"/>
      <c r="Q598" s="152"/>
      <c r="R598" s="152"/>
      <c r="S598" s="820"/>
      <c r="T598" s="152"/>
      <c r="U598" s="152"/>
      <c r="V598" s="152"/>
      <c r="W598" s="152"/>
      <c r="X598" s="152"/>
      <c r="Y598" s="152"/>
      <c r="Z598" s="152"/>
    </row>
    <row r="599" spans="1:26" ht="15.75" customHeight="1">
      <c r="A599" s="32"/>
      <c r="B599" s="32" t="s">
        <v>1715</v>
      </c>
      <c r="C599" s="32" t="s">
        <v>2056</v>
      </c>
      <c r="D599" s="37" t="s">
        <v>2068</v>
      </c>
      <c r="E599" s="32" t="s">
        <v>2099</v>
      </c>
      <c r="F599" s="32"/>
      <c r="G599" s="1403"/>
      <c r="H599" s="1403"/>
      <c r="I599" s="1546">
        <f t="shared" si="118"/>
        <v>0</v>
      </c>
      <c r="J599" s="1403"/>
      <c r="K599" s="1403"/>
      <c r="L599" s="1403"/>
      <c r="M599" s="1546">
        <f t="shared" si="119"/>
        <v>0</v>
      </c>
      <c r="N599" s="1403"/>
      <c r="O599" s="1081"/>
      <c r="P599" s="793"/>
      <c r="Q599" s="152"/>
      <c r="R599" s="152"/>
      <c r="S599" s="820"/>
      <c r="T599" s="152" t="s">
        <v>2007</v>
      </c>
      <c r="U599" s="152"/>
      <c r="V599" s="152"/>
      <c r="W599" s="152"/>
      <c r="X599" s="152"/>
      <c r="Y599" s="152"/>
      <c r="Z599" s="152"/>
    </row>
    <row r="600" spans="1:26" ht="15.75" customHeight="1">
      <c r="A600" s="32"/>
      <c r="B600" s="32" t="s">
        <v>1715</v>
      </c>
      <c r="C600" s="32" t="s">
        <v>2056</v>
      </c>
      <c r="D600" s="37" t="s">
        <v>2068</v>
      </c>
      <c r="E600" s="32" t="s">
        <v>2100</v>
      </c>
      <c r="F600" s="32"/>
      <c r="G600" s="1403"/>
      <c r="H600" s="1403"/>
      <c r="I600" s="1546">
        <f t="shared" si="118"/>
        <v>0</v>
      </c>
      <c r="J600" s="1403"/>
      <c r="K600" s="1403"/>
      <c r="L600" s="1403"/>
      <c r="M600" s="1546">
        <f t="shared" si="119"/>
        <v>0</v>
      </c>
      <c r="N600" s="1403"/>
      <c r="O600" s="1081"/>
      <c r="P600" s="793"/>
      <c r="Q600" s="152"/>
      <c r="R600" s="152"/>
      <c r="S600" s="820"/>
      <c r="T600" s="152"/>
      <c r="U600" s="152"/>
      <c r="V600" s="152"/>
      <c r="W600" s="152"/>
      <c r="X600" s="152"/>
      <c r="Y600" s="152"/>
      <c r="Z600" s="152"/>
    </row>
    <row r="601" spans="1:26" ht="15.75" customHeight="1">
      <c r="A601" s="32"/>
      <c r="B601" s="32" t="s">
        <v>1715</v>
      </c>
      <c r="C601" s="32" t="s">
        <v>2056</v>
      </c>
      <c r="D601" s="37" t="s">
        <v>2068</v>
      </c>
      <c r="E601" s="32" t="s">
        <v>2101</v>
      </c>
      <c r="F601" s="32"/>
      <c r="G601" s="1403"/>
      <c r="H601" s="1403"/>
      <c r="I601" s="1546">
        <f t="shared" si="118"/>
        <v>0</v>
      </c>
      <c r="J601" s="1403"/>
      <c r="K601" s="1403"/>
      <c r="L601" s="1403"/>
      <c r="M601" s="1546">
        <f t="shared" si="119"/>
        <v>0</v>
      </c>
      <c r="N601" s="1403"/>
      <c r="O601" s="1081"/>
      <c r="P601" s="793"/>
      <c r="Q601" s="152"/>
      <c r="R601" s="152"/>
      <c r="S601" s="820"/>
      <c r="T601" s="152"/>
      <c r="U601" s="152"/>
      <c r="V601" s="152"/>
      <c r="W601" s="152"/>
      <c r="X601" s="152"/>
      <c r="Y601" s="152"/>
      <c r="Z601" s="152"/>
    </row>
    <row r="602" spans="1:26" ht="15.75" customHeight="1">
      <c r="A602" s="32"/>
      <c r="B602" s="32" t="s">
        <v>1715</v>
      </c>
      <c r="C602" s="32" t="s">
        <v>2056</v>
      </c>
      <c r="D602" s="37" t="s">
        <v>2068</v>
      </c>
      <c r="E602" s="32" t="s">
        <v>2102</v>
      </c>
      <c r="F602" s="32"/>
      <c r="G602" s="1403"/>
      <c r="H602" s="1403"/>
      <c r="I602" s="1546">
        <f t="shared" si="118"/>
        <v>0</v>
      </c>
      <c r="J602" s="1403"/>
      <c r="K602" s="1403"/>
      <c r="L602" s="1403"/>
      <c r="M602" s="1546">
        <f t="shared" si="119"/>
        <v>0</v>
      </c>
      <c r="N602" s="1403"/>
      <c r="O602" s="1081"/>
      <c r="P602" s="793"/>
      <c r="Q602" s="152"/>
      <c r="R602" s="152"/>
      <c r="S602" s="820"/>
      <c r="T602" s="152"/>
      <c r="U602" s="152"/>
      <c r="V602" s="152"/>
      <c r="W602" s="152"/>
      <c r="X602" s="152"/>
      <c r="Y602" s="152"/>
      <c r="Z602" s="152"/>
    </row>
    <row r="603" spans="1:26" ht="15.75" customHeight="1">
      <c r="A603" s="32"/>
      <c r="B603" s="32" t="s">
        <v>1715</v>
      </c>
      <c r="C603" s="32" t="s">
        <v>2056</v>
      </c>
      <c r="D603" s="37" t="s">
        <v>2068</v>
      </c>
      <c r="E603" s="32" t="s">
        <v>2103</v>
      </c>
      <c r="F603" s="32"/>
      <c r="G603" s="1403"/>
      <c r="H603" s="1403"/>
      <c r="I603" s="1546">
        <f t="shared" si="118"/>
        <v>0</v>
      </c>
      <c r="J603" s="1403"/>
      <c r="K603" s="1403"/>
      <c r="L603" s="1403"/>
      <c r="M603" s="1546">
        <f t="shared" si="119"/>
        <v>0</v>
      </c>
      <c r="N603" s="1403"/>
      <c r="O603" s="1081"/>
      <c r="P603" s="793"/>
      <c r="Q603" s="152"/>
      <c r="R603" s="152"/>
      <c r="S603" s="820"/>
      <c r="T603" s="152"/>
      <c r="U603" s="152"/>
      <c r="V603" s="152"/>
      <c r="W603" s="152"/>
      <c r="X603" s="152"/>
      <c r="Y603" s="152"/>
      <c r="Z603" s="152"/>
    </row>
    <row r="604" spans="1:26" ht="15.75" customHeight="1">
      <c r="A604" s="32"/>
      <c r="B604" s="32" t="s">
        <v>1715</v>
      </c>
      <c r="C604" s="32" t="s">
        <v>2056</v>
      </c>
      <c r="D604" s="37" t="s">
        <v>2068</v>
      </c>
      <c r="E604" s="32" t="s">
        <v>2104</v>
      </c>
      <c r="F604" s="32"/>
      <c r="G604" s="1403"/>
      <c r="H604" s="1403"/>
      <c r="I604" s="1546">
        <f t="shared" si="118"/>
        <v>0</v>
      </c>
      <c r="J604" s="1403"/>
      <c r="K604" s="1403"/>
      <c r="L604" s="1403"/>
      <c r="M604" s="1546">
        <f t="shared" si="119"/>
        <v>0</v>
      </c>
      <c r="N604" s="1403"/>
      <c r="O604" s="1081"/>
      <c r="P604" s="793"/>
      <c r="Q604" s="152"/>
      <c r="R604" s="152"/>
      <c r="S604" s="820"/>
      <c r="T604" s="152"/>
      <c r="U604" s="152"/>
      <c r="V604" s="152"/>
      <c r="W604" s="152"/>
      <c r="X604" s="152"/>
      <c r="Y604" s="152"/>
      <c r="Z604" s="152"/>
    </row>
    <row r="605" spans="1:26" ht="15.75" customHeight="1">
      <c r="A605" s="32"/>
      <c r="B605" s="32" t="s">
        <v>1715</v>
      </c>
      <c r="C605" s="32" t="s">
        <v>2056</v>
      </c>
      <c r="D605" s="37" t="s">
        <v>2068</v>
      </c>
      <c r="E605" s="32" t="s">
        <v>2105</v>
      </c>
      <c r="F605" s="32"/>
      <c r="G605" s="1403"/>
      <c r="H605" s="1403"/>
      <c r="I605" s="1546">
        <f t="shared" si="118"/>
        <v>0</v>
      </c>
      <c r="J605" s="1403"/>
      <c r="K605" s="1403"/>
      <c r="L605" s="1403"/>
      <c r="M605" s="1546">
        <f t="shared" si="119"/>
        <v>0</v>
      </c>
      <c r="N605" s="1403"/>
      <c r="O605" s="1081"/>
      <c r="P605" s="793"/>
      <c r="Q605" s="152"/>
      <c r="R605" s="152"/>
      <c r="S605" s="820"/>
      <c r="T605" s="152"/>
      <c r="U605" s="152"/>
      <c r="V605" s="152"/>
      <c r="W605" s="152"/>
      <c r="X605" s="152"/>
      <c r="Y605" s="152"/>
      <c r="Z605" s="152"/>
    </row>
    <row r="606" spans="1:26" ht="15.75" customHeight="1">
      <c r="A606" s="32"/>
      <c r="B606" s="32" t="s">
        <v>1715</v>
      </c>
      <c r="C606" s="32" t="s">
        <v>2056</v>
      </c>
      <c r="D606" s="37" t="s">
        <v>2068</v>
      </c>
      <c r="E606" s="32" t="s">
        <v>2106</v>
      </c>
      <c r="F606" s="32"/>
      <c r="G606" s="1403"/>
      <c r="H606" s="1403"/>
      <c r="I606" s="1546">
        <f t="shared" si="118"/>
        <v>0</v>
      </c>
      <c r="J606" s="1403"/>
      <c r="K606" s="1403"/>
      <c r="L606" s="1403"/>
      <c r="M606" s="1546">
        <f t="shared" si="119"/>
        <v>0</v>
      </c>
      <c r="N606" s="1403"/>
      <c r="O606" s="1081"/>
      <c r="P606" s="793"/>
      <c r="Q606" s="152"/>
      <c r="R606" s="152"/>
      <c r="S606" s="820"/>
      <c r="T606" s="152"/>
      <c r="U606" s="152"/>
      <c r="V606" s="152"/>
      <c r="W606" s="152"/>
      <c r="X606" s="152"/>
      <c r="Y606" s="152"/>
      <c r="Z606" s="152"/>
    </row>
    <row r="607" spans="1:26" ht="15.75" customHeight="1">
      <c r="A607" s="32"/>
      <c r="B607" s="32" t="s">
        <v>1715</v>
      </c>
      <c r="C607" s="32" t="s">
        <v>2056</v>
      </c>
      <c r="D607" s="37" t="s">
        <v>2068</v>
      </c>
      <c r="E607" s="32" t="s">
        <v>2107</v>
      </c>
      <c r="F607" s="32"/>
      <c r="G607" s="1403"/>
      <c r="H607" s="1403"/>
      <c r="I607" s="1546">
        <f t="shared" si="118"/>
        <v>0</v>
      </c>
      <c r="J607" s="1403"/>
      <c r="K607" s="1403"/>
      <c r="L607" s="1403"/>
      <c r="M607" s="1546">
        <f t="shared" si="119"/>
        <v>0</v>
      </c>
      <c r="N607" s="1403"/>
      <c r="O607" s="1081"/>
      <c r="P607" s="793"/>
      <c r="Q607" s="152"/>
      <c r="R607" s="152"/>
      <c r="S607" s="820"/>
      <c r="T607" s="152"/>
      <c r="U607" s="152"/>
      <c r="V607" s="152"/>
      <c r="W607" s="152"/>
      <c r="X607" s="152"/>
      <c r="Y607" s="152"/>
      <c r="Z607" s="152"/>
    </row>
    <row r="608" spans="1:26" ht="15.75" customHeight="1">
      <c r="A608" s="32"/>
      <c r="B608" s="32" t="s">
        <v>1715</v>
      </c>
      <c r="C608" s="32" t="s">
        <v>2056</v>
      </c>
      <c r="D608" s="37" t="s">
        <v>2068</v>
      </c>
      <c r="E608" s="32" t="s">
        <v>2108</v>
      </c>
      <c r="F608" s="32"/>
      <c r="G608" s="1403"/>
      <c r="H608" s="1403"/>
      <c r="I608" s="1546">
        <f t="shared" si="118"/>
        <v>0</v>
      </c>
      <c r="J608" s="1403"/>
      <c r="K608" s="1403"/>
      <c r="L608" s="1403"/>
      <c r="M608" s="1546">
        <f t="shared" si="119"/>
        <v>0</v>
      </c>
      <c r="N608" s="1403"/>
      <c r="O608" s="1081"/>
      <c r="P608" s="793"/>
      <c r="Q608" s="152"/>
      <c r="R608" s="152"/>
      <c r="S608" s="820"/>
      <c r="T608" s="152"/>
      <c r="U608" s="152"/>
      <c r="V608" s="152"/>
      <c r="W608" s="152"/>
      <c r="X608" s="152"/>
      <c r="Y608" s="152"/>
      <c r="Z608" s="152"/>
    </row>
    <row r="609" spans="1:26" ht="15.75" customHeight="1">
      <c r="A609" s="32"/>
      <c r="B609" s="32" t="s">
        <v>1715</v>
      </c>
      <c r="C609" s="32" t="s">
        <v>2056</v>
      </c>
      <c r="D609" s="37" t="s">
        <v>2068</v>
      </c>
      <c r="E609" s="32" t="s">
        <v>2109</v>
      </c>
      <c r="F609" s="32"/>
      <c r="G609" s="1403"/>
      <c r="H609" s="1403"/>
      <c r="I609" s="1546">
        <f t="shared" si="118"/>
        <v>0</v>
      </c>
      <c r="J609" s="1403"/>
      <c r="K609" s="1403"/>
      <c r="L609" s="1403"/>
      <c r="M609" s="1546">
        <f t="shared" si="119"/>
        <v>0</v>
      </c>
      <c r="N609" s="1403"/>
      <c r="O609" s="1081"/>
      <c r="P609" s="793"/>
      <c r="Q609" s="152"/>
      <c r="R609" s="152"/>
      <c r="S609" s="820"/>
      <c r="T609" s="152"/>
      <c r="U609" s="152"/>
      <c r="V609" s="152"/>
      <c r="W609" s="152"/>
      <c r="X609" s="152"/>
      <c r="Y609" s="152"/>
      <c r="Z609" s="152"/>
    </row>
    <row r="610" spans="1:26" ht="15.75" customHeight="1">
      <c r="A610" s="32"/>
      <c r="B610" s="32" t="s">
        <v>1715</v>
      </c>
      <c r="C610" s="32" t="s">
        <v>2056</v>
      </c>
      <c r="D610" s="37" t="s">
        <v>2068</v>
      </c>
      <c r="E610" s="32" t="s">
        <v>2110</v>
      </c>
      <c r="F610" s="32"/>
      <c r="G610" s="1403"/>
      <c r="H610" s="1403"/>
      <c r="I610" s="1546">
        <f t="shared" si="118"/>
        <v>0</v>
      </c>
      <c r="J610" s="1403"/>
      <c r="K610" s="1403"/>
      <c r="L610" s="1403"/>
      <c r="M610" s="1546">
        <f t="shared" si="119"/>
        <v>0</v>
      </c>
      <c r="N610" s="1403"/>
      <c r="O610" s="1081"/>
      <c r="P610" s="793"/>
      <c r="Q610" s="152"/>
      <c r="R610" s="152"/>
      <c r="S610" s="820"/>
      <c r="T610" s="152"/>
      <c r="U610" s="152"/>
      <c r="V610" s="152"/>
      <c r="W610" s="152"/>
      <c r="X610" s="152"/>
      <c r="Y610" s="152"/>
      <c r="Z610" s="152"/>
    </row>
    <row r="611" spans="1:26" ht="15.75" customHeight="1">
      <c r="A611" s="32"/>
      <c r="B611" s="32" t="s">
        <v>1715</v>
      </c>
      <c r="C611" s="32" t="s">
        <v>2056</v>
      </c>
      <c r="D611" s="37" t="s">
        <v>2068</v>
      </c>
      <c r="E611" s="32" t="s">
        <v>2111</v>
      </c>
      <c r="F611" s="32"/>
      <c r="G611" s="1403"/>
      <c r="H611" s="1403"/>
      <c r="I611" s="1546">
        <f t="shared" si="118"/>
        <v>0</v>
      </c>
      <c r="J611" s="1403"/>
      <c r="K611" s="1403"/>
      <c r="L611" s="1403"/>
      <c r="M611" s="1546">
        <f t="shared" si="119"/>
        <v>0</v>
      </c>
      <c r="N611" s="1403"/>
      <c r="O611" s="1081"/>
      <c r="P611" s="793"/>
      <c r="Q611" s="152"/>
      <c r="R611" s="152"/>
      <c r="S611" s="820"/>
      <c r="T611" s="152"/>
      <c r="U611" s="152"/>
      <c r="V611" s="152"/>
      <c r="W611" s="152"/>
      <c r="X611" s="152"/>
      <c r="Y611" s="152"/>
      <c r="Z611" s="152"/>
    </row>
    <row r="612" spans="1:26" ht="15.75" customHeight="1">
      <c r="A612" s="32"/>
      <c r="B612" s="32" t="s">
        <v>1715</v>
      </c>
      <c r="C612" s="32" t="s">
        <v>2056</v>
      </c>
      <c r="D612" s="37" t="s">
        <v>2068</v>
      </c>
      <c r="E612" s="32" t="s">
        <v>2112</v>
      </c>
      <c r="F612" s="32"/>
      <c r="G612" s="1403"/>
      <c r="H612" s="1403"/>
      <c r="I612" s="1546">
        <f t="shared" si="118"/>
        <v>0</v>
      </c>
      <c r="J612" s="1403"/>
      <c r="K612" s="1403"/>
      <c r="L612" s="1403"/>
      <c r="M612" s="1546">
        <f t="shared" si="119"/>
        <v>0</v>
      </c>
      <c r="N612" s="1403"/>
      <c r="O612" s="1081"/>
      <c r="P612" s="793"/>
      <c r="Q612" s="152"/>
      <c r="R612" s="152"/>
      <c r="S612" s="820"/>
      <c r="T612" s="152"/>
      <c r="U612" s="152"/>
      <c r="V612" s="152"/>
      <c r="W612" s="152"/>
      <c r="X612" s="152"/>
      <c r="Y612" s="152"/>
      <c r="Z612" s="152"/>
    </row>
    <row r="613" spans="1:26" ht="15.75" customHeight="1">
      <c r="A613" s="32"/>
      <c r="B613" s="32" t="s">
        <v>1715</v>
      </c>
      <c r="C613" s="32" t="s">
        <v>2056</v>
      </c>
      <c r="D613" s="37" t="s">
        <v>2068</v>
      </c>
      <c r="E613" s="32" t="s">
        <v>2067</v>
      </c>
      <c r="F613" s="32"/>
      <c r="G613" s="1403"/>
      <c r="H613" s="1403"/>
      <c r="I613" s="1546">
        <f t="shared" si="118"/>
        <v>0</v>
      </c>
      <c r="J613" s="1403"/>
      <c r="K613" s="1403"/>
      <c r="L613" s="1403"/>
      <c r="M613" s="1546">
        <f t="shared" si="119"/>
        <v>0</v>
      </c>
      <c r="N613" s="1403"/>
      <c r="O613" s="1081"/>
      <c r="P613" s="793"/>
      <c r="Q613" s="152"/>
      <c r="R613" s="152"/>
      <c r="S613" s="820"/>
      <c r="T613" s="152"/>
      <c r="U613" s="152"/>
      <c r="V613" s="152"/>
      <c r="W613" s="152"/>
      <c r="X613" s="152"/>
      <c r="Y613" s="152"/>
      <c r="Z613" s="152"/>
    </row>
    <row r="614" spans="1:26" ht="15.75" customHeight="1">
      <c r="A614" s="32"/>
      <c r="B614" s="32" t="s">
        <v>1715</v>
      </c>
      <c r="C614" s="32" t="s">
        <v>2056</v>
      </c>
      <c r="D614" s="32" t="s">
        <v>2113</v>
      </c>
      <c r="E614" s="32" t="s">
        <v>2114</v>
      </c>
      <c r="F614" s="32"/>
      <c r="G614" s="1403"/>
      <c r="H614" s="1403"/>
      <c r="I614" s="1546">
        <f t="shared" si="118"/>
        <v>0</v>
      </c>
      <c r="J614" s="1403"/>
      <c r="K614" s="1403"/>
      <c r="L614" s="1403"/>
      <c r="M614" s="1546">
        <f t="shared" si="119"/>
        <v>0</v>
      </c>
      <c r="N614" s="1403"/>
      <c r="O614" s="1081"/>
      <c r="P614" s="793"/>
      <c r="Q614" s="152"/>
      <c r="R614" s="152"/>
      <c r="S614" s="820"/>
      <c r="T614" s="152"/>
      <c r="U614" s="152"/>
      <c r="V614" s="152"/>
      <c r="W614" s="152"/>
      <c r="X614" s="152"/>
      <c r="Y614" s="152"/>
      <c r="Z614" s="152"/>
    </row>
    <row r="615" spans="1:26" ht="15.75" customHeight="1">
      <c r="A615" s="32"/>
      <c r="B615" s="32" t="s">
        <v>1715</v>
      </c>
      <c r="C615" s="32" t="s">
        <v>2056</v>
      </c>
      <c r="D615" s="32" t="s">
        <v>2113</v>
      </c>
      <c r="E615" s="32" t="s">
        <v>2115</v>
      </c>
      <c r="F615" s="32"/>
      <c r="G615" s="1403"/>
      <c r="H615" s="1403"/>
      <c r="I615" s="1546">
        <f t="shared" si="118"/>
        <v>0</v>
      </c>
      <c r="J615" s="1403"/>
      <c r="K615" s="1403"/>
      <c r="L615" s="1403"/>
      <c r="M615" s="1546">
        <f t="shared" si="119"/>
        <v>0</v>
      </c>
      <c r="N615" s="1403"/>
      <c r="O615" s="1081"/>
      <c r="P615" s="793"/>
      <c r="Q615" s="152"/>
      <c r="R615" s="152"/>
      <c r="S615" s="820"/>
      <c r="T615" s="152"/>
      <c r="U615" s="152"/>
      <c r="V615" s="152"/>
      <c r="W615" s="152"/>
      <c r="X615" s="152"/>
      <c r="Y615" s="152"/>
      <c r="Z615" s="152"/>
    </row>
    <row r="616" spans="1:26" ht="15.75" customHeight="1">
      <c r="A616" s="32"/>
      <c r="B616" s="32" t="s">
        <v>1715</v>
      </c>
      <c r="C616" s="32" t="s">
        <v>2056</v>
      </c>
      <c r="D616" s="32" t="s">
        <v>2113</v>
      </c>
      <c r="E616" s="32" t="s">
        <v>2116</v>
      </c>
      <c r="F616" s="32"/>
      <c r="G616" s="1403"/>
      <c r="H616" s="1403"/>
      <c r="I616" s="1546">
        <f t="shared" si="118"/>
        <v>0</v>
      </c>
      <c r="J616" s="1403"/>
      <c r="K616" s="1403"/>
      <c r="L616" s="1403"/>
      <c r="M616" s="1546">
        <f t="shared" si="119"/>
        <v>0</v>
      </c>
      <c r="N616" s="1403"/>
      <c r="O616" s="1081"/>
      <c r="P616" s="793"/>
      <c r="Q616" s="152"/>
      <c r="R616" s="152"/>
      <c r="S616" s="820"/>
      <c r="T616" s="152"/>
      <c r="U616" s="152"/>
      <c r="V616" s="152"/>
      <c r="W616" s="152"/>
      <c r="X616" s="152"/>
      <c r="Y616" s="152"/>
      <c r="Z616" s="152"/>
    </row>
    <row r="617" spans="1:26" ht="15.75" customHeight="1">
      <c r="A617" s="32"/>
      <c r="B617" s="32" t="s">
        <v>1715</v>
      </c>
      <c r="C617" s="32" t="s">
        <v>2056</v>
      </c>
      <c r="D617" s="32" t="s">
        <v>2113</v>
      </c>
      <c r="E617" s="32" t="s">
        <v>2117</v>
      </c>
      <c r="F617" s="32"/>
      <c r="G617" s="1403"/>
      <c r="H617" s="1403"/>
      <c r="I617" s="1546">
        <f t="shared" si="118"/>
        <v>0</v>
      </c>
      <c r="J617" s="1403"/>
      <c r="K617" s="1403"/>
      <c r="L617" s="1403"/>
      <c r="M617" s="1546">
        <f t="shared" si="119"/>
        <v>0</v>
      </c>
      <c r="N617" s="1403"/>
      <c r="O617" s="1081"/>
      <c r="P617" s="793"/>
      <c r="Q617" s="152"/>
      <c r="R617" s="152"/>
      <c r="S617" s="820"/>
      <c r="T617" s="152"/>
      <c r="U617" s="152"/>
      <c r="V617" s="152"/>
      <c r="W617" s="152"/>
      <c r="X617" s="152"/>
      <c r="Y617" s="152"/>
      <c r="Z617" s="152"/>
    </row>
    <row r="618" spans="1:26" ht="15.75" customHeight="1">
      <c r="A618" s="32"/>
      <c r="B618" s="32" t="s">
        <v>1715</v>
      </c>
      <c r="C618" s="32" t="s">
        <v>2056</v>
      </c>
      <c r="D618" s="32" t="s">
        <v>2113</v>
      </c>
      <c r="E618" s="32" t="s">
        <v>2118</v>
      </c>
      <c r="F618" s="32"/>
      <c r="G618" s="1403"/>
      <c r="H618" s="1403"/>
      <c r="I618" s="1546">
        <f t="shared" si="118"/>
        <v>0</v>
      </c>
      <c r="J618" s="1403"/>
      <c r="K618" s="1403"/>
      <c r="L618" s="1403"/>
      <c r="M618" s="1546">
        <f t="shared" si="119"/>
        <v>0</v>
      </c>
      <c r="N618" s="1403"/>
      <c r="O618" s="1081"/>
      <c r="P618" s="793"/>
      <c r="Q618" s="152"/>
      <c r="R618" s="152"/>
      <c r="S618" s="820"/>
      <c r="T618" s="152"/>
      <c r="U618" s="152"/>
      <c r="V618" s="152"/>
      <c r="W618" s="152"/>
      <c r="X618" s="152"/>
      <c r="Y618" s="152"/>
      <c r="Z618" s="152"/>
    </row>
    <row r="619" spans="1:26" ht="15.75" customHeight="1">
      <c r="A619" s="32"/>
      <c r="B619" s="32" t="s">
        <v>1715</v>
      </c>
      <c r="C619" s="32" t="s">
        <v>2056</v>
      </c>
      <c r="D619" s="32" t="s">
        <v>2113</v>
      </c>
      <c r="E619" s="32" t="s">
        <v>2119</v>
      </c>
      <c r="F619" s="32"/>
      <c r="G619" s="1403"/>
      <c r="H619" s="1403"/>
      <c r="I619" s="1546">
        <f t="shared" si="118"/>
        <v>0</v>
      </c>
      <c r="J619" s="1403"/>
      <c r="K619" s="1403"/>
      <c r="L619" s="1403"/>
      <c r="M619" s="1546">
        <f t="shared" si="119"/>
        <v>0</v>
      </c>
      <c r="N619" s="1403"/>
      <c r="O619" s="1081"/>
      <c r="P619" s="793"/>
      <c r="Q619" s="152"/>
      <c r="R619" s="152"/>
      <c r="S619" s="820"/>
      <c r="T619" s="152"/>
      <c r="U619" s="152"/>
      <c r="V619" s="152"/>
      <c r="W619" s="152"/>
      <c r="X619" s="152"/>
      <c r="Y619" s="152"/>
      <c r="Z619" s="152"/>
    </row>
    <row r="620" spans="1:26" ht="15.75" customHeight="1">
      <c r="A620" s="32"/>
      <c r="B620" s="32" t="s">
        <v>1715</v>
      </c>
      <c r="C620" s="32" t="s">
        <v>2056</v>
      </c>
      <c r="D620" s="32" t="s">
        <v>2113</v>
      </c>
      <c r="E620" s="32" t="s">
        <v>2120</v>
      </c>
      <c r="F620" s="32"/>
      <c r="G620" s="1403"/>
      <c r="H620" s="1403"/>
      <c r="I620" s="1546">
        <f t="shared" si="118"/>
        <v>0</v>
      </c>
      <c r="J620" s="1403"/>
      <c r="K620" s="1403"/>
      <c r="L620" s="1403"/>
      <c r="M620" s="1546">
        <f t="shared" si="119"/>
        <v>0</v>
      </c>
      <c r="N620" s="1403"/>
      <c r="O620" s="1081"/>
      <c r="P620" s="793"/>
      <c r="Q620" s="152"/>
      <c r="R620" s="152"/>
      <c r="S620" s="820"/>
      <c r="T620" s="152"/>
      <c r="U620" s="152"/>
      <c r="V620" s="152"/>
      <c r="W620" s="152"/>
      <c r="X620" s="152"/>
      <c r="Y620" s="152"/>
      <c r="Z620" s="152"/>
    </row>
    <row r="621" spans="1:26" ht="15.75" customHeight="1">
      <c r="A621" s="32"/>
      <c r="B621" s="32" t="s">
        <v>1715</v>
      </c>
      <c r="C621" s="32" t="s">
        <v>2056</v>
      </c>
      <c r="D621" s="32" t="s">
        <v>2113</v>
      </c>
      <c r="E621" s="32" t="s">
        <v>2067</v>
      </c>
      <c r="F621" s="32"/>
      <c r="G621" s="1403"/>
      <c r="H621" s="1403"/>
      <c r="I621" s="1546">
        <f t="shared" si="118"/>
        <v>0</v>
      </c>
      <c r="J621" s="1403"/>
      <c r="K621" s="1403"/>
      <c r="L621" s="1403"/>
      <c r="M621" s="1546">
        <f t="shared" si="119"/>
        <v>0</v>
      </c>
      <c r="N621" s="1403"/>
      <c r="O621" s="1081"/>
      <c r="P621" s="793"/>
      <c r="Q621" s="152"/>
      <c r="R621" s="152"/>
      <c r="S621" s="820"/>
      <c r="T621" s="152"/>
      <c r="U621" s="152"/>
      <c r="V621" s="152"/>
      <c r="W621" s="152"/>
      <c r="X621" s="152"/>
      <c r="Y621" s="152"/>
      <c r="Z621" s="152"/>
    </row>
    <row r="622" spans="1:26" ht="12.75" customHeight="1">
      <c r="A622" s="32"/>
      <c r="B622" s="32" t="s">
        <v>1715</v>
      </c>
      <c r="C622" s="32" t="s">
        <v>2056</v>
      </c>
      <c r="D622" s="37" t="s">
        <v>2121</v>
      </c>
      <c r="E622" s="32" t="s">
        <v>2122</v>
      </c>
      <c r="F622" s="32"/>
      <c r="G622" s="1403"/>
      <c r="H622" s="1403"/>
      <c r="I622" s="1546">
        <f t="shared" si="118"/>
        <v>0</v>
      </c>
      <c r="J622" s="1403"/>
      <c r="K622" s="1403"/>
      <c r="L622" s="1403"/>
      <c r="M622" s="1546">
        <f t="shared" si="119"/>
        <v>0</v>
      </c>
      <c r="N622" s="1403"/>
      <c r="O622" s="1081"/>
      <c r="P622" s="793" t="s">
        <v>2123</v>
      </c>
      <c r="Q622" s="152"/>
      <c r="R622" s="152"/>
      <c r="S622" s="821" t="s">
        <v>2124</v>
      </c>
      <c r="T622" s="152" t="s">
        <v>1767</v>
      </c>
      <c r="U622" s="152"/>
      <c r="V622" s="152"/>
      <c r="W622" s="152"/>
      <c r="X622" s="152"/>
      <c r="Y622" s="152"/>
      <c r="Z622" s="152"/>
    </row>
    <row r="623" spans="1:26" ht="15.75" customHeight="1">
      <c r="A623" s="32"/>
      <c r="B623" s="32" t="s">
        <v>1715</v>
      </c>
      <c r="C623" s="32" t="s">
        <v>2056</v>
      </c>
      <c r="D623" s="37" t="s">
        <v>2121</v>
      </c>
      <c r="E623" s="32" t="s">
        <v>2048</v>
      </c>
      <c r="F623" s="32"/>
      <c r="G623" s="1403"/>
      <c r="H623" s="1403"/>
      <c r="I623" s="1546">
        <f t="shared" si="118"/>
        <v>0</v>
      </c>
      <c r="J623" s="1403"/>
      <c r="K623" s="1403"/>
      <c r="L623" s="1403"/>
      <c r="M623" s="1546">
        <f t="shared" si="119"/>
        <v>0</v>
      </c>
      <c r="N623" s="1403"/>
      <c r="O623" s="1081"/>
      <c r="P623" s="152"/>
      <c r="Q623" s="152"/>
      <c r="R623" s="152"/>
      <c r="S623" s="820"/>
      <c r="T623" s="152"/>
      <c r="U623" s="152"/>
      <c r="V623" s="152"/>
      <c r="W623" s="152"/>
      <c r="X623" s="152"/>
      <c r="Y623" s="152"/>
      <c r="Z623" s="152"/>
    </row>
    <row r="624" spans="1:26" ht="15.75" customHeight="1">
      <c r="A624" s="32"/>
      <c r="B624" s="32" t="s">
        <v>1715</v>
      </c>
      <c r="C624" s="32" t="s">
        <v>2056</v>
      </c>
      <c r="D624" s="37" t="s">
        <v>2121</v>
      </c>
      <c r="E624" s="32" t="s">
        <v>2125</v>
      </c>
      <c r="F624" s="32"/>
      <c r="G624" s="1403"/>
      <c r="H624" s="1403"/>
      <c r="I624" s="1546">
        <f t="shared" si="118"/>
        <v>0</v>
      </c>
      <c r="J624" s="1403"/>
      <c r="K624" s="1403"/>
      <c r="L624" s="1403"/>
      <c r="M624" s="1546">
        <f t="shared" si="119"/>
        <v>0</v>
      </c>
      <c r="N624" s="1403"/>
      <c r="O624" s="1081"/>
      <c r="P624" s="152"/>
      <c r="Q624" s="152"/>
      <c r="R624" s="152"/>
      <c r="S624" s="820"/>
      <c r="T624" s="152"/>
      <c r="U624" s="152"/>
      <c r="V624" s="152"/>
      <c r="W624" s="152"/>
      <c r="X624" s="152"/>
      <c r="Y624" s="152"/>
      <c r="Z624" s="152"/>
    </row>
    <row r="625" spans="1:26" ht="15.75" customHeight="1">
      <c r="A625" s="32"/>
      <c r="B625" s="32" t="s">
        <v>1715</v>
      </c>
      <c r="C625" s="32" t="s">
        <v>2056</v>
      </c>
      <c r="D625" s="37" t="s">
        <v>2121</v>
      </c>
      <c r="E625" s="32" t="s">
        <v>2126</v>
      </c>
      <c r="F625" s="32"/>
      <c r="G625" s="1403"/>
      <c r="H625" s="1403"/>
      <c r="I625" s="1546">
        <f t="shared" si="118"/>
        <v>0</v>
      </c>
      <c r="J625" s="1403"/>
      <c r="K625" s="1403"/>
      <c r="L625" s="1403"/>
      <c r="M625" s="1546">
        <f t="shared" si="119"/>
        <v>0</v>
      </c>
      <c r="N625" s="1403"/>
      <c r="O625" s="1081"/>
      <c r="P625" s="152"/>
      <c r="Q625" s="152"/>
      <c r="R625" s="152"/>
      <c r="S625" s="820"/>
      <c r="T625" s="152"/>
      <c r="U625" s="152"/>
      <c r="V625" s="152"/>
      <c r="W625" s="152"/>
      <c r="X625" s="152"/>
      <c r="Y625" s="152"/>
      <c r="Z625" s="152"/>
    </row>
    <row r="626" spans="1:26" ht="15.75" customHeight="1">
      <c r="A626" s="32"/>
      <c r="B626" s="32" t="s">
        <v>1715</v>
      </c>
      <c r="C626" s="32" t="s">
        <v>2056</v>
      </c>
      <c r="D626" s="37" t="s">
        <v>2121</v>
      </c>
      <c r="E626" s="32" t="s">
        <v>2127</v>
      </c>
      <c r="F626" s="32"/>
      <c r="G626" s="1403"/>
      <c r="H626" s="1403"/>
      <c r="I626" s="1546">
        <f t="shared" si="118"/>
        <v>0</v>
      </c>
      <c r="J626" s="1403"/>
      <c r="K626" s="1403"/>
      <c r="L626" s="1403"/>
      <c r="M626" s="1546">
        <f t="shared" si="119"/>
        <v>0</v>
      </c>
      <c r="N626" s="1403"/>
      <c r="O626" s="1081"/>
      <c r="P626" s="152"/>
      <c r="Q626" s="152"/>
      <c r="R626" s="152"/>
      <c r="S626" s="820"/>
      <c r="T626" s="152"/>
      <c r="U626" s="152"/>
      <c r="V626" s="152"/>
      <c r="W626" s="152"/>
      <c r="X626" s="152"/>
      <c r="Y626" s="152"/>
      <c r="Z626" s="152"/>
    </row>
    <row r="627" spans="1:26" ht="15.75" customHeight="1">
      <c r="A627" s="32"/>
      <c r="B627" s="32" t="s">
        <v>1715</v>
      </c>
      <c r="C627" s="32" t="s">
        <v>2056</v>
      </c>
      <c r="D627" s="37" t="s">
        <v>2121</v>
      </c>
      <c r="E627" s="32" t="s">
        <v>2128</v>
      </c>
      <c r="F627" s="32"/>
      <c r="G627" s="1403"/>
      <c r="H627" s="1403"/>
      <c r="I627" s="1546">
        <f t="shared" si="118"/>
        <v>0</v>
      </c>
      <c r="J627" s="1403"/>
      <c r="K627" s="1403"/>
      <c r="L627" s="1403"/>
      <c r="M627" s="1546">
        <f t="shared" si="119"/>
        <v>0</v>
      </c>
      <c r="N627" s="1403"/>
      <c r="O627" s="1081"/>
      <c r="P627" s="152"/>
      <c r="Q627" s="152"/>
      <c r="R627" s="152"/>
      <c r="S627" s="152"/>
      <c r="T627" s="152"/>
      <c r="U627" s="152"/>
      <c r="V627" s="152"/>
      <c r="W627" s="152"/>
      <c r="X627" s="152"/>
      <c r="Y627" s="152"/>
      <c r="Z627" s="152"/>
    </row>
    <row r="628" spans="1:26" ht="15.75" customHeight="1">
      <c r="A628" s="32"/>
      <c r="B628" s="32" t="s">
        <v>1715</v>
      </c>
      <c r="C628" s="32" t="s">
        <v>2056</v>
      </c>
      <c r="D628" s="37" t="s">
        <v>2121</v>
      </c>
      <c r="E628" s="32" t="s">
        <v>2129</v>
      </c>
      <c r="F628" s="32"/>
      <c r="G628" s="1403"/>
      <c r="H628" s="1403"/>
      <c r="I628" s="1546">
        <f t="shared" si="118"/>
        <v>0</v>
      </c>
      <c r="J628" s="1403"/>
      <c r="K628" s="1403"/>
      <c r="L628" s="1403"/>
      <c r="M628" s="1546">
        <f t="shared" si="119"/>
        <v>0</v>
      </c>
      <c r="N628" s="1403"/>
      <c r="O628" s="1081"/>
      <c r="P628" s="152"/>
      <c r="Q628" s="152"/>
      <c r="R628" s="152"/>
      <c r="S628" s="152"/>
      <c r="T628" s="152"/>
      <c r="U628" s="152"/>
      <c r="V628" s="152"/>
      <c r="W628" s="152"/>
      <c r="X628" s="152"/>
      <c r="Y628" s="152"/>
      <c r="Z628" s="152"/>
    </row>
    <row r="629" spans="1:26" ht="15.75" customHeight="1">
      <c r="A629" s="32"/>
      <c r="B629" s="32" t="s">
        <v>1715</v>
      </c>
      <c r="C629" s="32" t="s">
        <v>2056</v>
      </c>
      <c r="D629" s="37" t="s">
        <v>2121</v>
      </c>
      <c r="E629" s="32" t="s">
        <v>2130</v>
      </c>
      <c r="F629" s="32"/>
      <c r="G629" s="1403"/>
      <c r="H629" s="1403"/>
      <c r="I629" s="1546">
        <f t="shared" si="118"/>
        <v>0</v>
      </c>
      <c r="J629" s="1403"/>
      <c r="K629" s="1403"/>
      <c r="L629" s="1403"/>
      <c r="M629" s="1546">
        <f t="shared" si="119"/>
        <v>0</v>
      </c>
      <c r="N629" s="1403"/>
      <c r="O629" s="1081"/>
      <c r="P629" s="152"/>
      <c r="Q629" s="152"/>
      <c r="R629" s="152"/>
      <c r="S629" s="152"/>
      <c r="T629" s="152"/>
      <c r="U629" s="152"/>
      <c r="V629" s="152"/>
      <c r="W629" s="152"/>
      <c r="X629" s="152"/>
      <c r="Y629" s="152"/>
      <c r="Z629" s="152"/>
    </row>
    <row r="630" spans="1:26" ht="15.75" customHeight="1">
      <c r="A630" s="32"/>
      <c r="B630" s="32" t="s">
        <v>1715</v>
      </c>
      <c r="C630" s="32" t="s">
        <v>2056</v>
      </c>
      <c r="D630" s="37" t="s">
        <v>2121</v>
      </c>
      <c r="E630" s="32" t="s">
        <v>2131</v>
      </c>
      <c r="F630" s="32"/>
      <c r="G630" s="1403"/>
      <c r="H630" s="1403"/>
      <c r="I630" s="1546">
        <f t="shared" si="118"/>
        <v>0</v>
      </c>
      <c r="J630" s="1403"/>
      <c r="K630" s="1403"/>
      <c r="L630" s="1403"/>
      <c r="M630" s="1546">
        <f t="shared" si="119"/>
        <v>0</v>
      </c>
      <c r="N630" s="1403"/>
      <c r="O630" s="1081"/>
      <c r="P630" s="152"/>
      <c r="Q630" s="152"/>
      <c r="R630" s="152"/>
      <c r="S630" s="152" t="s">
        <v>2132</v>
      </c>
      <c r="T630" s="152"/>
      <c r="U630" s="152"/>
      <c r="V630" s="152"/>
      <c r="W630" s="152"/>
      <c r="X630" s="152"/>
      <c r="Y630" s="152"/>
      <c r="Z630" s="152"/>
    </row>
    <row r="631" spans="1:26" ht="15.75" customHeight="1">
      <c r="A631" s="32"/>
      <c r="B631" s="32" t="s">
        <v>1715</v>
      </c>
      <c r="C631" s="32" t="s">
        <v>2056</v>
      </c>
      <c r="D631" s="37" t="s">
        <v>2121</v>
      </c>
      <c r="E631" s="32" t="s">
        <v>2133</v>
      </c>
      <c r="F631" s="32"/>
      <c r="G631" s="1403"/>
      <c r="H631" s="1403"/>
      <c r="I631" s="1546">
        <f t="shared" si="118"/>
        <v>0</v>
      </c>
      <c r="J631" s="1403"/>
      <c r="K631" s="1403"/>
      <c r="L631" s="1403"/>
      <c r="M631" s="1546">
        <f t="shared" si="119"/>
        <v>0</v>
      </c>
      <c r="N631" s="1403"/>
      <c r="O631" s="1081"/>
      <c r="P631" s="152"/>
      <c r="Q631" s="152"/>
      <c r="R631" s="152"/>
      <c r="S631" s="152"/>
      <c r="T631" s="152"/>
      <c r="U631" s="152"/>
      <c r="V631" s="152"/>
      <c r="W631" s="152"/>
      <c r="X631" s="152"/>
      <c r="Y631" s="152"/>
      <c r="Z631" s="152"/>
    </row>
    <row r="632" spans="1:26" ht="15.75" customHeight="1">
      <c r="A632" s="32"/>
      <c r="B632" s="32" t="s">
        <v>1715</v>
      </c>
      <c r="C632" s="32" t="s">
        <v>2056</v>
      </c>
      <c r="D632" s="37" t="s">
        <v>2121</v>
      </c>
      <c r="E632" s="32" t="s">
        <v>2134</v>
      </c>
      <c r="F632" s="32"/>
      <c r="G632" s="1403"/>
      <c r="H632" s="1403"/>
      <c r="I632" s="1546">
        <f t="shared" si="118"/>
        <v>0</v>
      </c>
      <c r="J632" s="1403"/>
      <c r="K632" s="1403"/>
      <c r="L632" s="1403"/>
      <c r="M632" s="1546">
        <f t="shared" si="119"/>
        <v>0</v>
      </c>
      <c r="N632" s="1403"/>
      <c r="O632" s="1081"/>
      <c r="P632" s="152"/>
      <c r="Q632" s="152"/>
      <c r="R632" s="152"/>
      <c r="S632" s="152"/>
      <c r="T632" s="152"/>
      <c r="U632" s="152"/>
      <c r="V632" s="152"/>
      <c r="W632" s="152"/>
      <c r="X632" s="152"/>
      <c r="Y632" s="152"/>
      <c r="Z632" s="152"/>
    </row>
    <row r="633" spans="1:26" ht="15.75" customHeight="1">
      <c r="A633" s="32"/>
      <c r="B633" s="32" t="s">
        <v>1715</v>
      </c>
      <c r="C633" s="32" t="s">
        <v>2056</v>
      </c>
      <c r="D633" s="37" t="s">
        <v>2121</v>
      </c>
      <c r="E633" s="32" t="s">
        <v>2135</v>
      </c>
      <c r="F633" s="32"/>
      <c r="G633" s="1403"/>
      <c r="H633" s="1403"/>
      <c r="I633" s="1546">
        <f t="shared" si="118"/>
        <v>0</v>
      </c>
      <c r="J633" s="1403"/>
      <c r="K633" s="1403"/>
      <c r="L633" s="1403"/>
      <c r="M633" s="1546">
        <f t="shared" si="119"/>
        <v>0</v>
      </c>
      <c r="N633" s="1403"/>
      <c r="O633" s="1081"/>
      <c r="P633" s="152"/>
      <c r="Q633" s="152"/>
      <c r="R633" s="152"/>
      <c r="S633" s="152"/>
      <c r="T633" s="152"/>
      <c r="U633" s="152"/>
      <c r="V633" s="152"/>
      <c r="W633" s="152"/>
      <c r="X633" s="152"/>
      <c r="Y633" s="152"/>
      <c r="Z633" s="152"/>
    </row>
    <row r="634" spans="1:26" ht="15.75" customHeight="1">
      <c r="A634" s="32"/>
      <c r="B634" s="32" t="s">
        <v>1715</v>
      </c>
      <c r="C634" s="32" t="s">
        <v>2056</v>
      </c>
      <c r="D634" s="37" t="s">
        <v>2121</v>
      </c>
      <c r="E634" s="32" t="s">
        <v>2136</v>
      </c>
      <c r="F634" s="32"/>
      <c r="G634" s="1403"/>
      <c r="H634" s="1403"/>
      <c r="I634" s="1546">
        <f t="shared" si="118"/>
        <v>0</v>
      </c>
      <c r="J634" s="1403"/>
      <c r="K634" s="1403"/>
      <c r="L634" s="1403"/>
      <c r="M634" s="1546">
        <f t="shared" si="119"/>
        <v>0</v>
      </c>
      <c r="N634" s="1403"/>
      <c r="O634" s="1081"/>
      <c r="P634" s="152"/>
      <c r="Q634" s="152"/>
      <c r="R634" s="152"/>
      <c r="S634" s="152"/>
      <c r="T634" s="152"/>
      <c r="U634" s="152"/>
      <c r="V634" s="152"/>
      <c r="W634" s="152"/>
      <c r="X634" s="152"/>
      <c r="Y634" s="152"/>
      <c r="Z634" s="152"/>
    </row>
    <row r="635" spans="1:26" ht="15.75" customHeight="1">
      <c r="A635" s="32"/>
      <c r="B635" s="32" t="s">
        <v>1715</v>
      </c>
      <c r="C635" s="32" t="s">
        <v>2056</v>
      </c>
      <c r="D635" s="37" t="s">
        <v>2121</v>
      </c>
      <c r="E635" s="32" t="s">
        <v>2137</v>
      </c>
      <c r="F635" s="32"/>
      <c r="G635" s="1403"/>
      <c r="H635" s="1403"/>
      <c r="I635" s="1546">
        <f t="shared" si="118"/>
        <v>0</v>
      </c>
      <c r="J635" s="1403"/>
      <c r="K635" s="1403"/>
      <c r="L635" s="1403"/>
      <c r="M635" s="1546">
        <f t="shared" si="119"/>
        <v>0</v>
      </c>
      <c r="N635" s="1403"/>
      <c r="O635" s="1081"/>
      <c r="P635" s="152"/>
      <c r="Q635" s="152"/>
      <c r="R635" s="152"/>
      <c r="S635" s="152"/>
      <c r="T635" s="152"/>
      <c r="U635" s="152"/>
      <c r="V635" s="152"/>
      <c r="W635" s="152"/>
      <c r="X635" s="152"/>
      <c r="Y635" s="152"/>
      <c r="Z635" s="152"/>
    </row>
    <row r="636" spans="1:26" ht="15.75" customHeight="1">
      <c r="A636" s="32"/>
      <c r="B636" s="32" t="s">
        <v>1715</v>
      </c>
      <c r="C636" s="32" t="s">
        <v>2056</v>
      </c>
      <c r="D636" s="37" t="s">
        <v>2121</v>
      </c>
      <c r="E636" s="32" t="s">
        <v>2138</v>
      </c>
      <c r="F636" s="32"/>
      <c r="G636" s="1403"/>
      <c r="H636" s="1403"/>
      <c r="I636" s="1546">
        <f t="shared" si="118"/>
        <v>0</v>
      </c>
      <c r="J636" s="1403"/>
      <c r="K636" s="1403"/>
      <c r="L636" s="1403"/>
      <c r="M636" s="1546">
        <f t="shared" si="119"/>
        <v>0</v>
      </c>
      <c r="N636" s="1403"/>
      <c r="O636" s="1081"/>
      <c r="P636" s="152"/>
      <c r="Q636" s="152"/>
      <c r="R636" s="152"/>
      <c r="S636" s="152"/>
      <c r="T636" s="152"/>
      <c r="U636" s="152"/>
      <c r="V636" s="152"/>
      <c r="W636" s="152"/>
      <c r="X636" s="152"/>
      <c r="Y636" s="152"/>
      <c r="Z636" s="152"/>
    </row>
    <row r="637" spans="1:26" ht="15.75" customHeight="1">
      <c r="A637" s="32"/>
      <c r="B637" s="32" t="s">
        <v>1715</v>
      </c>
      <c r="C637" s="32" t="s">
        <v>2056</v>
      </c>
      <c r="D637" s="37" t="s">
        <v>2121</v>
      </c>
      <c r="E637" s="32" t="s">
        <v>2139</v>
      </c>
      <c r="F637" s="32"/>
      <c r="G637" s="1403"/>
      <c r="H637" s="1403"/>
      <c r="I637" s="1546">
        <f t="shared" si="118"/>
        <v>0</v>
      </c>
      <c r="J637" s="1403"/>
      <c r="K637" s="1403"/>
      <c r="L637" s="1403"/>
      <c r="M637" s="1546">
        <f t="shared" si="119"/>
        <v>0</v>
      </c>
      <c r="N637" s="1403"/>
      <c r="O637" s="1081"/>
      <c r="P637" s="152"/>
      <c r="Q637" s="152"/>
      <c r="R637" s="152"/>
      <c r="S637" s="152"/>
      <c r="T637" s="152"/>
      <c r="U637" s="152"/>
      <c r="V637" s="152"/>
      <c r="W637" s="152"/>
      <c r="X637" s="152"/>
      <c r="Y637" s="152"/>
      <c r="Z637" s="152"/>
    </row>
    <row r="638" spans="1:26" ht="15.75" customHeight="1">
      <c r="A638" s="32"/>
      <c r="B638" s="32" t="s">
        <v>1715</v>
      </c>
      <c r="C638" s="32" t="s">
        <v>2056</v>
      </c>
      <c r="D638" s="37" t="s">
        <v>2121</v>
      </c>
      <c r="E638" s="32" t="s">
        <v>2140</v>
      </c>
      <c r="F638" s="32"/>
      <c r="G638" s="1403"/>
      <c r="H638" s="1403"/>
      <c r="I638" s="1546">
        <f t="shared" si="118"/>
        <v>0</v>
      </c>
      <c r="J638" s="1403"/>
      <c r="K638" s="1403"/>
      <c r="L638" s="1403"/>
      <c r="M638" s="1546">
        <f t="shared" si="119"/>
        <v>0</v>
      </c>
      <c r="N638" s="1403"/>
      <c r="O638" s="1081"/>
      <c r="P638" s="152"/>
      <c r="Q638" s="152"/>
      <c r="R638" s="152"/>
      <c r="S638" s="152"/>
      <c r="T638" s="152"/>
      <c r="U638" s="152"/>
      <c r="V638" s="152"/>
      <c r="W638" s="152"/>
      <c r="X638" s="152"/>
      <c r="Y638" s="152"/>
      <c r="Z638" s="152"/>
    </row>
    <row r="639" spans="1:26" ht="15.75" customHeight="1">
      <c r="A639" s="32"/>
      <c r="B639" s="32" t="s">
        <v>1715</v>
      </c>
      <c r="C639" s="32" t="s">
        <v>2056</v>
      </c>
      <c r="D639" s="37" t="s">
        <v>2121</v>
      </c>
      <c r="E639" s="32" t="s">
        <v>2141</v>
      </c>
      <c r="F639" s="32"/>
      <c r="G639" s="1403"/>
      <c r="H639" s="1403"/>
      <c r="I639" s="1546">
        <f t="shared" si="118"/>
        <v>0</v>
      </c>
      <c r="J639" s="1403"/>
      <c r="K639" s="1403"/>
      <c r="L639" s="1403"/>
      <c r="M639" s="1546">
        <f t="shared" si="119"/>
        <v>0</v>
      </c>
      <c r="N639" s="1403"/>
      <c r="O639" s="1081"/>
      <c r="P639" s="152"/>
      <c r="Q639" s="152"/>
      <c r="R639" s="152"/>
      <c r="S639" s="152"/>
      <c r="T639" s="152"/>
      <c r="U639" s="152"/>
      <c r="V639" s="152"/>
      <c r="W639" s="152"/>
      <c r="X639" s="152"/>
      <c r="Y639" s="152"/>
      <c r="Z639" s="152"/>
    </row>
    <row r="640" spans="1:26" ht="15.75" customHeight="1">
      <c r="A640" s="32"/>
      <c r="B640" s="32" t="s">
        <v>1715</v>
      </c>
      <c r="C640" s="32" t="s">
        <v>2056</v>
      </c>
      <c r="D640" s="37" t="s">
        <v>2121</v>
      </c>
      <c r="E640" s="32" t="s">
        <v>2142</v>
      </c>
      <c r="F640" s="32"/>
      <c r="G640" s="1403"/>
      <c r="H640" s="1403"/>
      <c r="I640" s="1546">
        <f t="shared" si="118"/>
        <v>0</v>
      </c>
      <c r="J640" s="1403"/>
      <c r="K640" s="1403"/>
      <c r="L640" s="1403"/>
      <c r="M640" s="1546">
        <f t="shared" si="119"/>
        <v>0</v>
      </c>
      <c r="N640" s="1403"/>
      <c r="O640" s="1081"/>
      <c r="P640" s="152"/>
      <c r="Q640" s="152"/>
      <c r="R640" s="152"/>
      <c r="S640" s="152"/>
      <c r="T640" s="152"/>
      <c r="U640" s="152"/>
      <c r="V640" s="152"/>
      <c r="W640" s="152"/>
      <c r="X640" s="152"/>
      <c r="Y640" s="152"/>
      <c r="Z640" s="152"/>
    </row>
    <row r="641" spans="1:26" ht="15.75" customHeight="1">
      <c r="A641" s="32"/>
      <c r="B641" s="32" t="s">
        <v>1715</v>
      </c>
      <c r="C641" s="32" t="s">
        <v>2056</v>
      </c>
      <c r="D641" s="37" t="s">
        <v>2121</v>
      </c>
      <c r="E641" s="32" t="s">
        <v>2143</v>
      </c>
      <c r="F641" s="32"/>
      <c r="G641" s="1403"/>
      <c r="H641" s="1403"/>
      <c r="I641" s="1546">
        <f t="shared" si="118"/>
        <v>0</v>
      </c>
      <c r="J641" s="1403"/>
      <c r="K641" s="1403"/>
      <c r="L641" s="1403"/>
      <c r="M641" s="1546">
        <f t="shared" si="119"/>
        <v>0</v>
      </c>
      <c r="N641" s="1403"/>
      <c r="O641" s="1081"/>
      <c r="P641" s="152"/>
      <c r="Q641" s="152"/>
      <c r="R641" s="152"/>
      <c r="S641" s="152"/>
      <c r="T641" s="152"/>
      <c r="U641" s="152"/>
      <c r="V641" s="152"/>
      <c r="W641" s="152"/>
      <c r="X641" s="152"/>
      <c r="Y641" s="152"/>
      <c r="Z641" s="152"/>
    </row>
    <row r="642" spans="1:26" ht="15.75" customHeight="1">
      <c r="A642" s="32"/>
      <c r="B642" s="32" t="s">
        <v>1715</v>
      </c>
      <c r="C642" s="32" t="s">
        <v>2056</v>
      </c>
      <c r="D642" s="37" t="s">
        <v>2121</v>
      </c>
      <c r="E642" s="32" t="s">
        <v>2144</v>
      </c>
      <c r="F642" s="32"/>
      <c r="G642" s="1403"/>
      <c r="H642" s="1403"/>
      <c r="I642" s="1546">
        <f t="shared" si="118"/>
        <v>0</v>
      </c>
      <c r="J642" s="1403"/>
      <c r="K642" s="1403"/>
      <c r="L642" s="1403"/>
      <c r="M642" s="1546">
        <f t="shared" si="119"/>
        <v>0</v>
      </c>
      <c r="N642" s="1403"/>
      <c r="O642" s="1081"/>
      <c r="P642" s="152"/>
      <c r="Q642" s="152"/>
      <c r="R642" s="152"/>
      <c r="S642" s="152"/>
      <c r="T642" s="152"/>
      <c r="U642" s="152"/>
      <c r="V642" s="152"/>
      <c r="W642" s="152"/>
      <c r="X642" s="152"/>
      <c r="Y642" s="152"/>
      <c r="Z642" s="152"/>
    </row>
    <row r="643" spans="1:26" ht="15.75" customHeight="1">
      <c r="A643" s="32"/>
      <c r="B643" s="32" t="s">
        <v>1715</v>
      </c>
      <c r="C643" s="32" t="s">
        <v>2056</v>
      </c>
      <c r="D643" s="37" t="s">
        <v>2121</v>
      </c>
      <c r="E643" s="32" t="s">
        <v>2145</v>
      </c>
      <c r="F643" s="32"/>
      <c r="G643" s="1403"/>
      <c r="H643" s="1403"/>
      <c r="I643" s="1546">
        <f t="shared" si="118"/>
        <v>0</v>
      </c>
      <c r="J643" s="1403"/>
      <c r="K643" s="1403"/>
      <c r="L643" s="1403"/>
      <c r="M643" s="1546">
        <f t="shared" si="119"/>
        <v>0</v>
      </c>
      <c r="N643" s="1403"/>
      <c r="O643" s="1081"/>
      <c r="P643" s="152"/>
      <c r="Q643" s="152"/>
      <c r="R643" s="152"/>
      <c r="S643" s="152"/>
      <c r="T643" s="152"/>
      <c r="U643" s="152"/>
      <c r="V643" s="152"/>
      <c r="W643" s="152"/>
      <c r="X643" s="152"/>
      <c r="Y643" s="152"/>
      <c r="Z643" s="152"/>
    </row>
    <row r="644" spans="1:26" ht="15.75" customHeight="1">
      <c r="A644" s="32"/>
      <c r="B644" s="32" t="s">
        <v>1715</v>
      </c>
      <c r="C644" s="32" t="s">
        <v>2056</v>
      </c>
      <c r="D644" s="37" t="s">
        <v>2121</v>
      </c>
      <c r="E644" s="32" t="s">
        <v>2146</v>
      </c>
      <c r="F644" s="32"/>
      <c r="G644" s="1403"/>
      <c r="H644" s="1403"/>
      <c r="I644" s="1546">
        <f t="shared" si="118"/>
        <v>0</v>
      </c>
      <c r="J644" s="1403"/>
      <c r="K644" s="1403"/>
      <c r="L644" s="1403"/>
      <c r="M644" s="1546">
        <f t="shared" si="119"/>
        <v>0</v>
      </c>
      <c r="N644" s="1403"/>
      <c r="O644" s="1081"/>
      <c r="P644" s="152"/>
      <c r="Q644" s="152"/>
      <c r="R644" s="152"/>
      <c r="S644" s="152"/>
      <c r="T644" s="152"/>
      <c r="U644" s="152"/>
      <c r="V644" s="152"/>
      <c r="W644" s="152"/>
      <c r="X644" s="152"/>
      <c r="Y644" s="152"/>
      <c r="Z644" s="152"/>
    </row>
    <row r="645" spans="1:26" ht="15.75" customHeight="1">
      <c r="A645" s="32"/>
      <c r="B645" s="32" t="s">
        <v>1715</v>
      </c>
      <c r="C645" s="32" t="s">
        <v>2056</v>
      </c>
      <c r="D645" s="37" t="s">
        <v>2121</v>
      </c>
      <c r="E645" s="32" t="s">
        <v>2147</v>
      </c>
      <c r="F645" s="32"/>
      <c r="G645" s="1403"/>
      <c r="H645" s="1403"/>
      <c r="I645" s="1546">
        <f t="shared" si="118"/>
        <v>0</v>
      </c>
      <c r="J645" s="1403"/>
      <c r="K645" s="1403"/>
      <c r="L645" s="1403"/>
      <c r="M645" s="1546">
        <f t="shared" si="119"/>
        <v>0</v>
      </c>
      <c r="N645" s="1403"/>
      <c r="O645" s="1081"/>
      <c r="P645" s="152"/>
      <c r="Q645" s="152"/>
      <c r="R645" s="152"/>
      <c r="S645" s="152"/>
      <c r="T645" s="152"/>
      <c r="U645" s="152"/>
      <c r="V645" s="152"/>
      <c r="W645" s="152"/>
      <c r="X645" s="152"/>
      <c r="Y645" s="152"/>
      <c r="Z645" s="152"/>
    </row>
    <row r="646" spans="1:26" ht="15.75" customHeight="1">
      <c r="A646" s="32"/>
      <c r="B646" s="32" t="s">
        <v>1715</v>
      </c>
      <c r="C646" s="32" t="s">
        <v>2056</v>
      </c>
      <c r="D646" s="37" t="s">
        <v>2121</v>
      </c>
      <c r="E646" s="32" t="s">
        <v>2148</v>
      </c>
      <c r="F646" s="32"/>
      <c r="G646" s="1403"/>
      <c r="H646" s="1403"/>
      <c r="I646" s="1546">
        <f t="shared" si="118"/>
        <v>0</v>
      </c>
      <c r="J646" s="1403"/>
      <c r="K646" s="1403"/>
      <c r="L646" s="1403"/>
      <c r="M646" s="1546">
        <f t="shared" si="119"/>
        <v>0</v>
      </c>
      <c r="N646" s="1403"/>
      <c r="O646" s="1081"/>
      <c r="P646" s="152"/>
      <c r="Q646" s="152"/>
      <c r="R646" s="152"/>
      <c r="S646" s="152"/>
      <c r="T646" s="152"/>
      <c r="U646" s="152"/>
      <c r="V646" s="152"/>
      <c r="W646" s="152"/>
      <c r="X646" s="152"/>
      <c r="Y646" s="152"/>
      <c r="Z646" s="152"/>
    </row>
    <row r="647" spans="1:26" ht="15.75" customHeight="1">
      <c r="A647" s="32"/>
      <c r="B647" s="32" t="s">
        <v>1715</v>
      </c>
      <c r="C647" s="32" t="s">
        <v>2056</v>
      </c>
      <c r="D647" s="37" t="s">
        <v>2121</v>
      </c>
      <c r="E647" s="32" t="s">
        <v>2149</v>
      </c>
      <c r="F647" s="32"/>
      <c r="G647" s="1403"/>
      <c r="H647" s="1403"/>
      <c r="I647" s="1546">
        <f t="shared" si="118"/>
        <v>0</v>
      </c>
      <c r="J647" s="1403"/>
      <c r="K647" s="1403"/>
      <c r="L647" s="1403"/>
      <c r="M647" s="1546">
        <f t="shared" si="119"/>
        <v>0</v>
      </c>
      <c r="N647" s="1403"/>
      <c r="O647" s="1081"/>
      <c r="P647" s="152"/>
      <c r="Q647" s="152"/>
      <c r="R647" s="152"/>
      <c r="S647" s="152"/>
      <c r="T647" s="152"/>
      <c r="U647" s="152"/>
      <c r="V647" s="152"/>
      <c r="W647" s="152"/>
      <c r="X647" s="152"/>
      <c r="Y647" s="152"/>
      <c r="Z647" s="152"/>
    </row>
    <row r="648" spans="1:26" ht="15.75" customHeight="1">
      <c r="A648" s="32"/>
      <c r="B648" s="32" t="s">
        <v>1715</v>
      </c>
      <c r="C648" s="32" t="s">
        <v>2056</v>
      </c>
      <c r="D648" s="37" t="s">
        <v>2121</v>
      </c>
      <c r="E648" s="976" t="s">
        <v>2150</v>
      </c>
      <c r="F648" s="32"/>
      <c r="G648" s="1403"/>
      <c r="H648" s="1403"/>
      <c r="I648" s="1546">
        <f t="shared" si="118"/>
        <v>0</v>
      </c>
      <c r="J648" s="1403"/>
      <c r="K648" s="1403"/>
      <c r="L648" s="1403"/>
      <c r="M648" s="1546">
        <f t="shared" si="119"/>
        <v>0</v>
      </c>
      <c r="N648" s="1403"/>
      <c r="O648" s="1081"/>
      <c r="P648" s="152"/>
      <c r="Q648" s="152"/>
      <c r="R648" s="152"/>
      <c r="S648" s="152"/>
      <c r="T648" s="152"/>
      <c r="U648" s="152"/>
      <c r="V648" s="152"/>
      <c r="W648" s="152"/>
      <c r="X648" s="152"/>
      <c r="Y648" s="152"/>
      <c r="Z648" s="152"/>
    </row>
    <row r="649" spans="1:26" s="913" customFormat="1" ht="15.75" customHeight="1">
      <c r="A649" s="918"/>
      <c r="B649" s="32" t="s">
        <v>1715</v>
      </c>
      <c r="C649" s="32" t="s">
        <v>2056</v>
      </c>
      <c r="D649" s="37" t="s">
        <v>2121</v>
      </c>
      <c r="E649" s="976" t="s">
        <v>1356</v>
      </c>
      <c r="F649" s="918"/>
      <c r="G649" s="1405"/>
      <c r="H649" s="1405"/>
      <c r="I649" s="1546">
        <f t="shared" si="118"/>
        <v>0</v>
      </c>
      <c r="J649" s="1405"/>
      <c r="K649" s="1405"/>
      <c r="L649" s="1405"/>
      <c r="M649" s="1546">
        <f t="shared" si="119"/>
        <v>0</v>
      </c>
      <c r="N649" s="1405"/>
      <c r="O649" s="1362"/>
      <c r="P649" s="872"/>
      <c r="Q649" s="872"/>
      <c r="R649" s="872"/>
      <c r="S649" s="872"/>
      <c r="T649" s="872"/>
      <c r="U649" s="872"/>
      <c r="V649" s="872"/>
      <c r="W649" s="872"/>
      <c r="X649" s="872"/>
      <c r="Y649" s="872"/>
      <c r="Z649" s="872"/>
    </row>
    <row r="650" spans="1:26" s="913" customFormat="1" ht="15.75" customHeight="1">
      <c r="A650" s="918"/>
      <c r="B650" s="32" t="s">
        <v>1715</v>
      </c>
      <c r="C650" s="32" t="s">
        <v>2056</v>
      </c>
      <c r="D650" s="37" t="s">
        <v>2121</v>
      </c>
      <c r="E650" s="976" t="s">
        <v>1356</v>
      </c>
      <c r="F650" s="918"/>
      <c r="G650" s="1405"/>
      <c r="H650" s="1405"/>
      <c r="I650" s="1546">
        <f t="shared" ref="I650:I653" si="120">SUM(G650:H650)</f>
        <v>0</v>
      </c>
      <c r="J650" s="1405"/>
      <c r="K650" s="1405"/>
      <c r="L650" s="1405"/>
      <c r="M650" s="1546">
        <f t="shared" ref="M650:M653" si="121">SUM(K650:L650)</f>
        <v>0</v>
      </c>
      <c r="N650" s="1405"/>
      <c r="O650" s="1362"/>
      <c r="P650" s="872"/>
      <c r="Q650" s="872"/>
      <c r="R650" s="872"/>
      <c r="S650" s="872"/>
      <c r="T650" s="872"/>
      <c r="U650" s="872"/>
      <c r="V650" s="872"/>
      <c r="W650" s="872"/>
      <c r="X650" s="872"/>
      <c r="Y650" s="872"/>
      <c r="Z650" s="872"/>
    </row>
    <row r="651" spans="1:26" s="913" customFormat="1" ht="15.75" customHeight="1">
      <c r="A651" s="918"/>
      <c r="B651" s="32" t="s">
        <v>1715</v>
      </c>
      <c r="C651" s="32" t="s">
        <v>2056</v>
      </c>
      <c r="D651" s="37" t="s">
        <v>2121</v>
      </c>
      <c r="E651" s="976" t="s">
        <v>1356</v>
      </c>
      <c r="F651" s="918"/>
      <c r="G651" s="1405"/>
      <c r="H651" s="1405"/>
      <c r="I651" s="1546">
        <f t="shared" si="120"/>
        <v>0</v>
      </c>
      <c r="J651" s="1405"/>
      <c r="K651" s="1405"/>
      <c r="L651" s="1405"/>
      <c r="M651" s="1546">
        <f t="shared" si="121"/>
        <v>0</v>
      </c>
      <c r="N651" s="1405"/>
      <c r="O651" s="1362"/>
      <c r="P651" s="872"/>
      <c r="Q651" s="872"/>
      <c r="R651" s="872"/>
      <c r="S651" s="872"/>
      <c r="T651" s="872"/>
      <c r="U651" s="872"/>
      <c r="V651" s="872"/>
      <c r="W651" s="872"/>
      <c r="X651" s="872"/>
      <c r="Y651" s="872"/>
      <c r="Z651" s="872"/>
    </row>
    <row r="652" spans="1:26" s="913" customFormat="1" ht="15.75" customHeight="1">
      <c r="A652" s="918"/>
      <c r="B652" s="32" t="s">
        <v>1715</v>
      </c>
      <c r="C652" s="32" t="s">
        <v>2056</v>
      </c>
      <c r="D652" s="37" t="s">
        <v>2121</v>
      </c>
      <c r="E652" s="976" t="s">
        <v>1356</v>
      </c>
      <c r="F652" s="918"/>
      <c r="G652" s="1405"/>
      <c r="H652" s="1405"/>
      <c r="I652" s="1546">
        <f t="shared" si="120"/>
        <v>0</v>
      </c>
      <c r="J652" s="1405"/>
      <c r="K652" s="1405"/>
      <c r="L652" s="1405"/>
      <c r="M652" s="1546">
        <f t="shared" si="121"/>
        <v>0</v>
      </c>
      <c r="N652" s="1405"/>
      <c r="O652" s="1362"/>
      <c r="P652" s="872"/>
      <c r="Q652" s="872"/>
      <c r="R652" s="872"/>
      <c r="S652" s="872"/>
      <c r="T652" s="872"/>
      <c r="U652" s="872"/>
      <c r="V652" s="872"/>
      <c r="W652" s="872"/>
      <c r="X652" s="872"/>
      <c r="Y652" s="872"/>
      <c r="Z652" s="872"/>
    </row>
    <row r="653" spans="1:26" s="913" customFormat="1" ht="15.75" customHeight="1">
      <c r="A653" s="918"/>
      <c r="B653" s="32" t="s">
        <v>1715</v>
      </c>
      <c r="C653" s="32" t="s">
        <v>2056</v>
      </c>
      <c r="D653" s="37" t="s">
        <v>2121</v>
      </c>
      <c r="E653" s="976" t="s">
        <v>1356</v>
      </c>
      <c r="F653" s="918"/>
      <c r="G653" s="1405"/>
      <c r="H653" s="1405"/>
      <c r="I653" s="1546">
        <f t="shared" si="120"/>
        <v>0</v>
      </c>
      <c r="J653" s="1405"/>
      <c r="K653" s="1405"/>
      <c r="L653" s="1405"/>
      <c r="M653" s="1546">
        <f t="shared" si="121"/>
        <v>0</v>
      </c>
      <c r="N653" s="1405"/>
      <c r="O653" s="1362"/>
      <c r="P653" s="872"/>
      <c r="Q653" s="872"/>
      <c r="R653" s="872"/>
      <c r="S653" s="872"/>
      <c r="T653" s="872"/>
      <c r="U653" s="872"/>
      <c r="V653" s="872"/>
      <c r="W653" s="872"/>
      <c r="X653" s="872"/>
      <c r="Y653" s="872"/>
      <c r="Z653" s="872"/>
    </row>
    <row r="654" spans="1:26" ht="15.75" customHeight="1">
      <c r="A654" s="35"/>
      <c r="B654" s="35" t="s">
        <v>1715</v>
      </c>
      <c r="C654" s="35" t="s">
        <v>2056</v>
      </c>
      <c r="D654" s="35"/>
      <c r="E654" s="35"/>
      <c r="F654" s="35"/>
      <c r="G654" s="1549">
        <f>SUM(G561:G653)</f>
        <v>0</v>
      </c>
      <c r="H654" s="1549">
        <f t="shared" ref="H654" si="122">SUM(H561:H653)</f>
        <v>0</v>
      </c>
      <c r="I654" s="1549">
        <f>SUM(I561:I653)</f>
        <v>0</v>
      </c>
      <c r="J654" s="1549">
        <f t="shared" ref="J654" si="123">SUM(J561:J653)</f>
        <v>0</v>
      </c>
      <c r="K654" s="1549">
        <f t="shared" ref="K654" si="124">SUM(K561:K653)</f>
        <v>0</v>
      </c>
      <c r="L654" s="1549">
        <f t="shared" ref="L654" si="125">SUM(L561:L653)</f>
        <v>0</v>
      </c>
      <c r="M654" s="1549">
        <f t="shared" ref="M654" si="126">SUM(M561:M653)</f>
        <v>0</v>
      </c>
      <c r="N654" s="1549">
        <f t="shared" ref="N654" si="127">SUM(N561:N653)</f>
        <v>0</v>
      </c>
      <c r="O654" s="1363"/>
      <c r="P654" s="7"/>
      <c r="Q654" s="7"/>
      <c r="R654" s="7"/>
      <c r="S654" s="7"/>
      <c r="T654" s="7"/>
      <c r="U654" s="7"/>
      <c r="V654" s="7"/>
      <c r="W654" s="7"/>
      <c r="X654" s="7"/>
      <c r="Y654" s="7"/>
      <c r="Z654" s="7"/>
    </row>
    <row r="655" spans="1:26" ht="15.75" customHeight="1">
      <c r="A655" s="42"/>
      <c r="B655" s="43" t="s">
        <v>2151</v>
      </c>
      <c r="C655" s="42"/>
      <c r="D655" s="42"/>
      <c r="E655" s="42"/>
      <c r="F655" s="42"/>
      <c r="G655" s="1530">
        <f>G654+G560+G545+G544+G530+G519+G506+G479+G498</f>
        <v>0</v>
      </c>
      <c r="H655" s="1530">
        <f>H654+H560+H545+H544+H530+H519+H506+H479+H498</f>
        <v>0</v>
      </c>
      <c r="I655" s="1530">
        <f>G655+H655</f>
        <v>0</v>
      </c>
      <c r="J655" s="1530">
        <f>J654+J560+J545+J544+J530+J519+J506+J479+J498</f>
        <v>0</v>
      </c>
      <c r="K655" s="1530">
        <f>K654+K560+K545+K544+K530+K519+K506+K479+K498</f>
        <v>0</v>
      </c>
      <c r="L655" s="1530">
        <f>L654+L560+L545+L544+L530+L519+L506+L479+L498</f>
        <v>0</v>
      </c>
      <c r="M655" s="1530">
        <f>K655+L655</f>
        <v>0</v>
      </c>
      <c r="N655" s="1530">
        <f>N654+N560+N545+N544+N530+N519+N506+N479+N498</f>
        <v>0</v>
      </c>
      <c r="O655" s="1081"/>
      <c r="P655" s="152"/>
      <c r="Q655" s="152"/>
      <c r="R655" s="152"/>
      <c r="S655" s="152"/>
      <c r="T655" s="152"/>
      <c r="U655" s="152"/>
      <c r="V655" s="152"/>
      <c r="W655" s="152"/>
      <c r="X655" s="152"/>
      <c r="Y655" s="152"/>
      <c r="Z655" s="152"/>
    </row>
    <row r="656" spans="1:26" ht="15.75" customHeight="1">
      <c r="A656" s="152"/>
      <c r="B656" s="152"/>
      <c r="C656" s="152"/>
      <c r="D656" s="152"/>
      <c r="E656" s="152"/>
      <c r="F656" s="152"/>
      <c r="G656" s="1531"/>
      <c r="H656" s="1531"/>
      <c r="I656" s="1531"/>
      <c r="J656" s="1531"/>
      <c r="K656" s="1531"/>
      <c r="L656" s="1531"/>
      <c r="M656" s="1531"/>
      <c r="N656" s="1531"/>
      <c r="O656" s="1081"/>
      <c r="P656" s="152"/>
      <c r="Q656" s="152"/>
      <c r="R656" s="152"/>
      <c r="S656" s="152"/>
      <c r="T656" s="152"/>
      <c r="U656" s="152"/>
      <c r="V656" s="152"/>
      <c r="W656" s="152"/>
      <c r="X656" s="152"/>
      <c r="Y656" s="152"/>
      <c r="Z656" s="152"/>
    </row>
    <row r="657" spans="1:26" ht="15.75" customHeight="1">
      <c r="A657" s="32"/>
      <c r="B657" s="32" t="s">
        <v>1716</v>
      </c>
      <c r="C657" s="32" t="s">
        <v>2152</v>
      </c>
      <c r="D657" s="32"/>
      <c r="E657" s="32"/>
      <c r="F657" s="32"/>
      <c r="G657" s="1403"/>
      <c r="H657" s="1403"/>
      <c r="I657" s="1546">
        <f>SUM(G657:H657)</f>
        <v>0</v>
      </c>
      <c r="J657" s="1403"/>
      <c r="K657" s="1403"/>
      <c r="L657" s="1403"/>
      <c r="M657" s="1546">
        <f>SUM(K657:L657)</f>
        <v>0</v>
      </c>
      <c r="N657" s="1403"/>
      <c r="O657" s="1081"/>
      <c r="P657" s="152"/>
      <c r="Q657" s="152"/>
      <c r="R657" s="152"/>
      <c r="S657" s="152"/>
      <c r="T657" s="152"/>
      <c r="U657" s="152"/>
      <c r="V657" s="152"/>
      <c r="W657" s="152"/>
      <c r="X657" s="152"/>
      <c r="Y657" s="152"/>
      <c r="Z657" s="152"/>
    </row>
    <row r="658" spans="1:26" s="920" customFormat="1" ht="15.75" customHeight="1">
      <c r="A658" s="918"/>
      <c r="B658" s="32" t="s">
        <v>1716</v>
      </c>
      <c r="C658" s="32" t="s">
        <v>2153</v>
      </c>
      <c r="D658" s="918"/>
      <c r="E658" s="918"/>
      <c r="F658" s="918"/>
      <c r="G658" s="1405"/>
      <c r="H658" s="1405"/>
      <c r="I658" s="1546">
        <f t="shared" ref="I658:I663" si="128">SUM(G658:H658)</f>
        <v>0</v>
      </c>
      <c r="J658" s="1405"/>
      <c r="K658" s="1405"/>
      <c r="L658" s="1405"/>
      <c r="M658" s="1546">
        <f t="shared" ref="M658:M663" si="129">SUM(K658:L658)</f>
        <v>0</v>
      </c>
      <c r="N658" s="1405"/>
      <c r="O658" s="1362"/>
      <c r="P658" s="872"/>
      <c r="Q658" s="872"/>
      <c r="R658" s="872"/>
      <c r="S658" s="872"/>
      <c r="T658" s="872"/>
      <c r="U658" s="872"/>
      <c r="V658" s="872"/>
      <c r="W658" s="872"/>
      <c r="X658" s="872"/>
      <c r="Y658" s="872"/>
      <c r="Z658" s="872"/>
    </row>
    <row r="659" spans="1:26" s="920" customFormat="1" ht="15.75" customHeight="1">
      <c r="A659" s="918"/>
      <c r="B659" s="32" t="s">
        <v>1716</v>
      </c>
      <c r="C659" s="32" t="s">
        <v>2154</v>
      </c>
      <c r="D659" s="918"/>
      <c r="E659" s="918"/>
      <c r="F659" s="918"/>
      <c r="G659" s="1405"/>
      <c r="H659" s="1405"/>
      <c r="I659" s="1546">
        <f t="shared" si="128"/>
        <v>0</v>
      </c>
      <c r="J659" s="1405"/>
      <c r="K659" s="1405"/>
      <c r="L659" s="1405"/>
      <c r="M659" s="1546">
        <f t="shared" si="129"/>
        <v>0</v>
      </c>
      <c r="N659" s="1405"/>
      <c r="O659" s="1362"/>
      <c r="P659" s="872"/>
      <c r="Q659" s="872"/>
      <c r="R659" s="872"/>
      <c r="S659" s="152" t="s">
        <v>2155</v>
      </c>
      <c r="T659" s="872"/>
      <c r="U659" s="872"/>
      <c r="V659" s="872"/>
      <c r="W659" s="872"/>
      <c r="X659" s="872"/>
      <c r="Y659" s="872"/>
      <c r="Z659" s="872"/>
    </row>
    <row r="660" spans="1:26" s="920" customFormat="1" ht="15.75" customHeight="1">
      <c r="A660" s="918"/>
      <c r="B660" s="32" t="s">
        <v>1716</v>
      </c>
      <c r="C660" s="32" t="s">
        <v>2156</v>
      </c>
      <c r="D660" s="918"/>
      <c r="E660" s="918"/>
      <c r="F660" s="918"/>
      <c r="G660" s="1405"/>
      <c r="H660" s="1405"/>
      <c r="I660" s="1546">
        <f t="shared" si="128"/>
        <v>0</v>
      </c>
      <c r="J660" s="1405"/>
      <c r="K660" s="1405"/>
      <c r="L660" s="1405"/>
      <c r="M660" s="1546">
        <f t="shared" si="129"/>
        <v>0</v>
      </c>
      <c r="N660" s="1405"/>
      <c r="O660" s="1362"/>
      <c r="P660" s="872"/>
      <c r="Q660" s="872"/>
      <c r="R660" s="872"/>
      <c r="S660" s="872"/>
      <c r="T660" s="872"/>
      <c r="U660" s="872"/>
      <c r="V660" s="872"/>
      <c r="W660" s="872"/>
      <c r="X660" s="872"/>
      <c r="Y660" s="872"/>
      <c r="Z660" s="872"/>
    </row>
    <row r="661" spans="1:26" s="920" customFormat="1" ht="15.75" customHeight="1">
      <c r="A661" s="918"/>
      <c r="B661" s="32" t="s">
        <v>1716</v>
      </c>
      <c r="C661" s="976" t="s">
        <v>1356</v>
      </c>
      <c r="D661" s="918"/>
      <c r="E661" s="918"/>
      <c r="F661" s="918"/>
      <c r="G661" s="1405"/>
      <c r="H661" s="1405"/>
      <c r="I661" s="1546">
        <f t="shared" si="128"/>
        <v>0</v>
      </c>
      <c r="J661" s="1405"/>
      <c r="K661" s="1405"/>
      <c r="L661" s="1405"/>
      <c r="M661" s="1546">
        <f t="shared" si="129"/>
        <v>0</v>
      </c>
      <c r="N661" s="1405"/>
      <c r="O661" s="1362"/>
      <c r="P661" s="872"/>
      <c r="Q661" s="872"/>
      <c r="R661" s="872"/>
      <c r="S661" s="872"/>
      <c r="T661" s="872"/>
      <c r="U661" s="872"/>
      <c r="V661" s="872"/>
      <c r="W661" s="872"/>
      <c r="X661" s="872"/>
      <c r="Y661" s="872"/>
      <c r="Z661" s="872"/>
    </row>
    <row r="662" spans="1:26" s="920" customFormat="1" ht="15.75" customHeight="1">
      <c r="A662" s="918"/>
      <c r="B662" s="32" t="s">
        <v>1716</v>
      </c>
      <c r="C662" s="976" t="s">
        <v>1356</v>
      </c>
      <c r="D662" s="918"/>
      <c r="E662" s="918"/>
      <c r="F662" s="918"/>
      <c r="G662" s="1405"/>
      <c r="H662" s="1405"/>
      <c r="I662" s="1546">
        <f t="shared" si="128"/>
        <v>0</v>
      </c>
      <c r="J662" s="1405"/>
      <c r="K662" s="1405"/>
      <c r="L662" s="1405"/>
      <c r="M662" s="1546">
        <f t="shared" si="129"/>
        <v>0</v>
      </c>
      <c r="N662" s="1405"/>
      <c r="O662" s="1362"/>
      <c r="P662" s="872"/>
      <c r="Q662" s="872"/>
      <c r="R662" s="872"/>
      <c r="S662" s="872"/>
      <c r="T662" s="872"/>
      <c r="U662" s="872"/>
      <c r="V662" s="872"/>
      <c r="W662" s="872"/>
      <c r="X662" s="872"/>
      <c r="Y662" s="872"/>
      <c r="Z662" s="872"/>
    </row>
    <row r="663" spans="1:26" ht="15.75" customHeight="1">
      <c r="A663" s="32"/>
      <c r="B663" s="32" t="s">
        <v>1716</v>
      </c>
      <c r="C663" s="976" t="s">
        <v>1356</v>
      </c>
      <c r="D663" s="32"/>
      <c r="E663" s="32"/>
      <c r="F663" s="32"/>
      <c r="G663" s="1403"/>
      <c r="H663" s="1403"/>
      <c r="I663" s="1546">
        <f t="shared" si="128"/>
        <v>0</v>
      </c>
      <c r="J663" s="1403"/>
      <c r="K663" s="1403"/>
      <c r="L663" s="1403"/>
      <c r="M663" s="1546">
        <f t="shared" si="129"/>
        <v>0</v>
      </c>
      <c r="N663" s="1403"/>
      <c r="O663" s="1081"/>
      <c r="P663" s="152"/>
      <c r="Q663" s="152"/>
      <c r="R663" s="152"/>
      <c r="S663" s="152"/>
      <c r="T663" s="152"/>
      <c r="U663" s="152"/>
      <c r="V663" s="152"/>
      <c r="W663" s="152"/>
      <c r="X663" s="152"/>
      <c r="Y663" s="152"/>
      <c r="Z663" s="152"/>
    </row>
    <row r="664" spans="1:26" ht="15.75" customHeight="1">
      <c r="A664" s="32"/>
      <c r="B664" s="32" t="s">
        <v>1716</v>
      </c>
      <c r="C664" s="976" t="s">
        <v>1356</v>
      </c>
      <c r="D664" s="32"/>
      <c r="E664" s="32"/>
      <c r="F664" s="32"/>
      <c r="G664" s="1403"/>
      <c r="H664" s="1403"/>
      <c r="I664" s="1546">
        <f t="shared" ref="I664:I665" si="130">SUM(G664:H664)</f>
        <v>0</v>
      </c>
      <c r="J664" s="1403"/>
      <c r="K664" s="1403"/>
      <c r="L664" s="1403"/>
      <c r="M664" s="1546">
        <f t="shared" ref="M664:M665" si="131">SUM(K664:L664)</f>
        <v>0</v>
      </c>
      <c r="N664" s="1403"/>
      <c r="O664" s="1081"/>
      <c r="P664" s="152"/>
      <c r="Q664" s="152"/>
      <c r="R664" s="152"/>
      <c r="S664" s="152"/>
      <c r="T664" s="152"/>
      <c r="U664" s="152"/>
      <c r="V664" s="152"/>
      <c r="W664" s="152"/>
      <c r="X664" s="152"/>
      <c r="Y664" s="152"/>
      <c r="Z664" s="152"/>
    </row>
    <row r="665" spans="1:26" ht="15.75" customHeight="1">
      <c r="A665" s="32"/>
      <c r="B665" s="32" t="s">
        <v>1716</v>
      </c>
      <c r="C665" s="976" t="s">
        <v>1356</v>
      </c>
      <c r="D665" s="32"/>
      <c r="E665" s="32"/>
      <c r="F665" s="32"/>
      <c r="G665" s="1493"/>
      <c r="H665" s="1493"/>
      <c r="I665" s="1550">
        <f t="shared" si="130"/>
        <v>0</v>
      </c>
      <c r="J665" s="1493"/>
      <c r="K665" s="1493"/>
      <c r="L665" s="1493"/>
      <c r="M665" s="1550">
        <f t="shared" si="131"/>
        <v>0</v>
      </c>
      <c r="N665" s="1493"/>
      <c r="O665" s="1081"/>
      <c r="P665" s="152"/>
      <c r="Q665" s="152"/>
      <c r="R665" s="152"/>
      <c r="S665" s="152"/>
      <c r="T665" s="152"/>
      <c r="U665" s="152"/>
      <c r="V665" s="152"/>
      <c r="W665" s="152"/>
      <c r="X665" s="152"/>
      <c r="Y665" s="152"/>
      <c r="Z665" s="152"/>
    </row>
    <row r="666" spans="1:26" ht="15.75" customHeight="1">
      <c r="A666" s="42"/>
      <c r="B666" s="43" t="s">
        <v>2157</v>
      </c>
      <c r="C666" s="42"/>
      <c r="D666" s="42"/>
      <c r="E666" s="42"/>
      <c r="F666" s="42"/>
      <c r="G666" s="1535">
        <f>SUM(G657:G665)</f>
        <v>0</v>
      </c>
      <c r="H666" s="1535">
        <f>SUM(H657:H665)</f>
        <v>0</v>
      </c>
      <c r="I666" s="1535">
        <f>G666+H666</f>
        <v>0</v>
      </c>
      <c r="J666" s="1535">
        <f>SUM(J657:J665)</f>
        <v>0</v>
      </c>
      <c r="K666" s="1535">
        <f t="shared" ref="K666:L666" si="132">SUM(K657:K665)</f>
        <v>0</v>
      </c>
      <c r="L666" s="1535">
        <f t="shared" si="132"/>
        <v>0</v>
      </c>
      <c r="M666" s="1535">
        <f>K666+L666</f>
        <v>0</v>
      </c>
      <c r="N666" s="1535">
        <f>SUM(N657:N665)</f>
        <v>0</v>
      </c>
      <c r="O666" s="1081"/>
      <c r="P666" s="152"/>
      <c r="Q666" s="152"/>
      <c r="R666" s="152"/>
      <c r="S666" s="152"/>
      <c r="T666" s="152"/>
      <c r="U666" s="152"/>
      <c r="V666" s="152"/>
      <c r="W666" s="152"/>
      <c r="X666" s="152"/>
      <c r="Y666" s="152"/>
      <c r="Z666" s="152"/>
    </row>
    <row r="667" spans="1:26" ht="15.75" customHeight="1">
      <c r="A667" s="152"/>
      <c r="B667" s="152"/>
      <c r="C667" s="152"/>
      <c r="D667" s="152"/>
      <c r="E667" s="152"/>
      <c r="F667" s="152"/>
      <c r="G667" s="1531"/>
      <c r="H667" s="1531"/>
      <c r="I667" s="1531"/>
      <c r="J667" s="1531"/>
      <c r="K667" s="1531"/>
      <c r="L667" s="1531"/>
      <c r="M667" s="1531"/>
      <c r="N667" s="1531"/>
      <c r="O667" s="1081"/>
      <c r="P667" s="152"/>
      <c r="Q667" s="152"/>
      <c r="R667" s="152"/>
      <c r="S667" s="152"/>
      <c r="T667" s="152"/>
      <c r="U667" s="152"/>
      <c r="V667" s="152"/>
      <c r="W667" s="152"/>
      <c r="X667" s="152"/>
      <c r="Y667" s="152"/>
      <c r="Z667" s="152"/>
    </row>
    <row r="668" spans="1:26" s="953" customFormat="1" ht="15.75" customHeight="1">
      <c r="A668" s="934"/>
      <c r="B668" s="32" t="s">
        <v>1718</v>
      </c>
      <c r="C668" s="934"/>
      <c r="D668" s="934"/>
      <c r="E668" s="934"/>
      <c r="F668" s="934"/>
      <c r="G668" s="1554"/>
      <c r="H668" s="1554"/>
      <c r="I668" s="1555">
        <f t="shared" ref="I668:I673" si="133">G668+H668</f>
        <v>0</v>
      </c>
      <c r="J668" s="1554"/>
      <c r="K668" s="1554"/>
      <c r="L668" s="1554"/>
      <c r="M668" s="1555">
        <f t="shared" ref="M668:M673" si="134">K668+L668</f>
        <v>0</v>
      </c>
      <c r="N668" s="1554"/>
      <c r="O668" s="1366"/>
      <c r="P668" s="955"/>
      <c r="Q668" s="955"/>
      <c r="R668" s="955"/>
      <c r="S668" s="955"/>
      <c r="T668" s="955"/>
      <c r="U668" s="955"/>
      <c r="V668" s="955"/>
      <c r="W668" s="955"/>
      <c r="X668" s="955"/>
      <c r="Y668" s="955"/>
      <c r="Z668" s="955"/>
    </row>
    <row r="669" spans="1:26" s="953" customFormat="1" ht="15.75" customHeight="1">
      <c r="A669" s="934"/>
      <c r="B669" s="32" t="s">
        <v>1718</v>
      </c>
      <c r="C669" s="976" t="s">
        <v>1356</v>
      </c>
      <c r="D669" s="934"/>
      <c r="E669" s="934"/>
      <c r="F669" s="934"/>
      <c r="G669" s="1554"/>
      <c r="H669" s="1554"/>
      <c r="I669" s="1555">
        <f t="shared" si="133"/>
        <v>0</v>
      </c>
      <c r="J669" s="1554"/>
      <c r="K669" s="1554"/>
      <c r="L669" s="1554"/>
      <c r="M669" s="1555">
        <f t="shared" si="134"/>
        <v>0</v>
      </c>
      <c r="N669" s="1554"/>
      <c r="O669" s="1366"/>
      <c r="P669" s="955"/>
      <c r="Q669" s="955"/>
      <c r="R669" s="955"/>
      <c r="S669" s="955"/>
      <c r="T669" s="955"/>
      <c r="U669" s="955"/>
      <c r="V669" s="955"/>
      <c r="W669" s="955"/>
      <c r="X669" s="955"/>
      <c r="Y669" s="955"/>
      <c r="Z669" s="955"/>
    </row>
    <row r="670" spans="1:26" ht="15.75" customHeight="1">
      <c r="A670" s="32"/>
      <c r="B670" s="32" t="s">
        <v>1718</v>
      </c>
      <c r="C670" s="976" t="s">
        <v>1356</v>
      </c>
      <c r="D670" s="32"/>
      <c r="E670" s="32"/>
      <c r="F670" s="32"/>
      <c r="G670" s="1405"/>
      <c r="H670" s="1405"/>
      <c r="I670" s="1555">
        <f t="shared" si="133"/>
        <v>0</v>
      </c>
      <c r="J670" s="1405"/>
      <c r="K670" s="1405"/>
      <c r="L670" s="1405"/>
      <c r="M670" s="1555">
        <f t="shared" si="134"/>
        <v>0</v>
      </c>
      <c r="N670" s="1405"/>
      <c r="O670" s="1081"/>
      <c r="P670" s="152"/>
      <c r="Q670" s="152"/>
      <c r="R670" s="152"/>
      <c r="S670" s="152"/>
      <c r="T670" s="152"/>
      <c r="U670" s="152"/>
      <c r="V670" s="152"/>
      <c r="W670" s="152"/>
      <c r="X670" s="152"/>
      <c r="Y670" s="152"/>
      <c r="Z670" s="152"/>
    </row>
    <row r="671" spans="1:26" s="920" customFormat="1" ht="15.75" customHeight="1">
      <c r="A671" s="918"/>
      <c r="B671" s="32" t="s">
        <v>1718</v>
      </c>
      <c r="C671" s="976" t="s">
        <v>1356</v>
      </c>
      <c r="D671" s="918"/>
      <c r="E671" s="918"/>
      <c r="F671" s="918"/>
      <c r="G671" s="1405"/>
      <c r="H671" s="1405"/>
      <c r="I671" s="1555">
        <f t="shared" si="133"/>
        <v>0</v>
      </c>
      <c r="J671" s="1405"/>
      <c r="K671" s="1405"/>
      <c r="L671" s="1405"/>
      <c r="M671" s="1555">
        <f t="shared" si="134"/>
        <v>0</v>
      </c>
      <c r="N671" s="1405"/>
      <c r="O671" s="1362"/>
      <c r="P671" s="872"/>
      <c r="Q671" s="872"/>
      <c r="R671" s="872"/>
      <c r="S671" s="872"/>
      <c r="T671" s="872"/>
      <c r="U671" s="872"/>
      <c r="V671" s="872"/>
      <c r="W671" s="872"/>
      <c r="X671" s="872"/>
      <c r="Y671" s="872"/>
      <c r="Z671" s="872"/>
    </row>
    <row r="672" spans="1:26" s="920" customFormat="1" ht="15.75" customHeight="1">
      <c r="A672" s="918"/>
      <c r="B672" s="32" t="s">
        <v>1718</v>
      </c>
      <c r="C672" s="976" t="s">
        <v>1356</v>
      </c>
      <c r="D672" s="918"/>
      <c r="E672" s="918"/>
      <c r="F672" s="918"/>
      <c r="G672" s="1405"/>
      <c r="H672" s="1405"/>
      <c r="I672" s="1555">
        <f t="shared" si="133"/>
        <v>0</v>
      </c>
      <c r="J672" s="1405"/>
      <c r="K672" s="1405"/>
      <c r="L672" s="1405"/>
      <c r="M672" s="1555">
        <f t="shared" si="134"/>
        <v>0</v>
      </c>
      <c r="N672" s="1405"/>
      <c r="O672" s="1362"/>
      <c r="P672" s="872"/>
      <c r="Q672" s="872"/>
      <c r="R672" s="872"/>
      <c r="S672" s="872"/>
      <c r="T672" s="872"/>
      <c r="U672" s="872"/>
      <c r="V672" s="872"/>
      <c r="W672" s="872"/>
      <c r="X672" s="872"/>
      <c r="Y672" s="872"/>
      <c r="Z672" s="872"/>
    </row>
    <row r="673" spans="1:26" s="920" customFormat="1" ht="15.75" customHeight="1">
      <c r="A673" s="918"/>
      <c r="B673" s="32" t="s">
        <v>1718</v>
      </c>
      <c r="C673" s="976" t="s">
        <v>1356</v>
      </c>
      <c r="D673" s="918"/>
      <c r="E673" s="918"/>
      <c r="F673" s="918"/>
      <c r="G673" s="1556"/>
      <c r="H673" s="1556"/>
      <c r="I673" s="1555">
        <f t="shared" si="133"/>
        <v>0</v>
      </c>
      <c r="J673" s="1556"/>
      <c r="K673" s="1556"/>
      <c r="L673" s="1556"/>
      <c r="M673" s="1555">
        <f t="shared" si="134"/>
        <v>0</v>
      </c>
      <c r="N673" s="1556"/>
      <c r="O673" s="1362"/>
      <c r="P673" s="872"/>
      <c r="Q673" s="872"/>
      <c r="R673" s="872"/>
      <c r="S673" s="872"/>
      <c r="T673" s="872"/>
      <c r="U673" s="872"/>
      <c r="V673" s="872"/>
      <c r="W673" s="872"/>
      <c r="X673" s="872"/>
      <c r="Y673" s="872"/>
      <c r="Z673" s="872"/>
    </row>
    <row r="674" spans="1:26" ht="15.75" customHeight="1">
      <c r="A674" s="43"/>
      <c r="B674" s="43" t="s">
        <v>2158</v>
      </c>
      <c r="C674" s="43"/>
      <c r="D674" s="43"/>
      <c r="E674" s="43"/>
      <c r="F674" s="43"/>
      <c r="G674" s="1530">
        <f>SUM(G668:G673)</f>
        <v>0</v>
      </c>
      <c r="H674" s="1530">
        <f>SUM(H668:H673)</f>
        <v>0</v>
      </c>
      <c r="I674" s="1537">
        <f>G674+H674</f>
        <v>0</v>
      </c>
      <c r="J674" s="1530">
        <f>SUM(J668:J673)</f>
        <v>0</v>
      </c>
      <c r="K674" s="1530">
        <f t="shared" ref="K674:N674" si="135">SUM(K668:K673)</f>
        <v>0</v>
      </c>
      <c r="L674" s="1530">
        <f t="shared" si="135"/>
        <v>0</v>
      </c>
      <c r="M674" s="1537">
        <f>K674+L674</f>
        <v>0</v>
      </c>
      <c r="N674" s="1530">
        <f t="shared" si="135"/>
        <v>0</v>
      </c>
      <c r="O674" s="1363"/>
      <c r="P674" s="7"/>
      <c r="Q674" s="7"/>
      <c r="R674" s="7"/>
      <c r="S674" s="7"/>
      <c r="T674" s="7"/>
      <c r="U674" s="7"/>
      <c r="V674" s="7"/>
      <c r="W674" s="7"/>
      <c r="X674" s="7"/>
      <c r="Y674" s="7"/>
      <c r="Z674" s="7"/>
    </row>
    <row r="675" spans="1:26" ht="15.75" customHeight="1">
      <c r="A675" s="152"/>
      <c r="B675" s="793"/>
      <c r="C675" s="152"/>
      <c r="D675" s="152"/>
      <c r="E675" s="152"/>
      <c r="F675" s="152"/>
      <c r="G675" s="1531"/>
      <c r="H675" s="1531"/>
      <c r="I675" s="1531"/>
      <c r="J675" s="1531"/>
      <c r="K675" s="1531"/>
      <c r="L675" s="1531"/>
      <c r="M675" s="1531"/>
      <c r="N675" s="1531"/>
      <c r="O675" s="1081"/>
      <c r="P675" s="152"/>
      <c r="Q675" s="152"/>
      <c r="R675" s="152"/>
      <c r="S675" s="152"/>
      <c r="T675" s="152"/>
      <c r="U675" s="152"/>
      <c r="V675" s="152"/>
      <c r="W675" s="152"/>
      <c r="X675" s="152"/>
      <c r="Y675" s="152"/>
      <c r="Z675" s="152"/>
    </row>
    <row r="676" spans="1:26" ht="15.75" customHeight="1">
      <c r="A676" s="32"/>
      <c r="B676" s="33" t="s">
        <v>1720</v>
      </c>
      <c r="C676" s="32"/>
      <c r="D676" s="32"/>
      <c r="E676" s="32"/>
      <c r="F676" s="32"/>
      <c r="G676" s="1493"/>
      <c r="H676" s="1493"/>
      <c r="I676" s="1550">
        <f>SUM(G676:H676)</f>
        <v>0</v>
      </c>
      <c r="J676" s="1493"/>
      <c r="K676" s="1493"/>
      <c r="L676" s="1493"/>
      <c r="M676" s="1550">
        <f>SUM(K676:L676)</f>
        <v>0</v>
      </c>
      <c r="N676" s="1493"/>
      <c r="O676" s="1081"/>
      <c r="P676" s="152"/>
      <c r="Q676" s="152"/>
      <c r="R676" s="152"/>
      <c r="S676" s="152"/>
      <c r="T676" s="152"/>
      <c r="U676" s="152"/>
      <c r="V676" s="152"/>
      <c r="W676" s="152"/>
      <c r="X676" s="152"/>
      <c r="Y676" s="152"/>
      <c r="Z676" s="152"/>
    </row>
    <row r="677" spans="1:26" ht="15.75" customHeight="1">
      <c r="A677" s="42"/>
      <c r="B677" s="822" t="s">
        <v>2159</v>
      </c>
      <c r="C677" s="42"/>
      <c r="D677" s="42"/>
      <c r="E677" s="42"/>
      <c r="F677" s="42"/>
      <c r="G677" s="1535">
        <f>G676</f>
        <v>0</v>
      </c>
      <c r="H677" s="1535">
        <f>H676</f>
        <v>0</v>
      </c>
      <c r="I677" s="1535">
        <f>G677+H677</f>
        <v>0</v>
      </c>
      <c r="J677" s="1535">
        <f t="shared" ref="J677:L677" si="136">J676</f>
        <v>0</v>
      </c>
      <c r="K677" s="1535">
        <f t="shared" si="136"/>
        <v>0</v>
      </c>
      <c r="L677" s="1535">
        <f t="shared" si="136"/>
        <v>0</v>
      </c>
      <c r="M677" s="1535">
        <f>K677+L677</f>
        <v>0</v>
      </c>
      <c r="N677" s="1535">
        <f>N676</f>
        <v>0</v>
      </c>
      <c r="O677" s="1081"/>
      <c r="P677" s="152"/>
      <c r="Q677" s="152"/>
      <c r="R677" s="152"/>
      <c r="S677" s="152"/>
      <c r="T677" s="152"/>
      <c r="U677" s="152"/>
      <c r="V677" s="152"/>
      <c r="W677" s="152"/>
      <c r="X677" s="152"/>
      <c r="Y677" s="152"/>
      <c r="Z677" s="152"/>
    </row>
    <row r="678" spans="1:26" ht="15.75" customHeight="1">
      <c r="A678" s="152"/>
      <c r="B678" s="793"/>
      <c r="C678" s="152"/>
      <c r="D678" s="152"/>
      <c r="E678" s="152"/>
      <c r="F678" s="152"/>
      <c r="G678" s="1531"/>
      <c r="H678" s="1531"/>
      <c r="I678" s="1531">
        <f t="shared" ref="I678:I689" si="137">SUM(G678:H678)</f>
        <v>0</v>
      </c>
      <c r="J678" s="1531"/>
      <c r="K678" s="1531"/>
      <c r="L678" s="1531"/>
      <c r="M678" s="1531">
        <f t="shared" ref="M678:M689" si="138">SUM(K678:L678)</f>
        <v>0</v>
      </c>
      <c r="N678" s="1531"/>
      <c r="O678" s="1081"/>
      <c r="P678" s="152"/>
      <c r="Q678" s="152"/>
      <c r="R678" s="152"/>
      <c r="S678" s="152"/>
      <c r="T678" s="152"/>
      <c r="U678" s="152"/>
      <c r="V678" s="152"/>
      <c r="W678" s="152"/>
      <c r="X678" s="152"/>
      <c r="Y678" s="152"/>
      <c r="Z678" s="152"/>
    </row>
    <row r="679" spans="1:26" ht="15.75" customHeight="1">
      <c r="A679" s="32"/>
      <c r="B679" s="32" t="s">
        <v>1722</v>
      </c>
      <c r="C679" s="32" t="s">
        <v>2160</v>
      </c>
      <c r="D679" s="32" t="s">
        <v>2161</v>
      </c>
      <c r="E679" s="32"/>
      <c r="F679" s="32"/>
      <c r="G679" s="1403"/>
      <c r="H679" s="1403"/>
      <c r="I679" s="1546">
        <f t="shared" si="137"/>
        <v>0</v>
      </c>
      <c r="J679" s="1403"/>
      <c r="K679" s="1403"/>
      <c r="L679" s="1403"/>
      <c r="M679" s="1546">
        <f t="shared" si="138"/>
        <v>0</v>
      </c>
      <c r="N679" s="1403"/>
      <c r="O679" s="1081"/>
      <c r="P679" s="152"/>
      <c r="Q679" s="152"/>
      <c r="R679" s="152"/>
      <c r="S679" s="152"/>
      <c r="T679" s="152"/>
      <c r="U679" s="152"/>
      <c r="V679" s="152"/>
      <c r="W679" s="152"/>
      <c r="X679" s="152"/>
      <c r="Y679" s="152"/>
      <c r="Z679" s="152"/>
    </row>
    <row r="680" spans="1:26" ht="15.75" customHeight="1">
      <c r="A680" s="32"/>
      <c r="B680" s="32" t="s">
        <v>1722</v>
      </c>
      <c r="C680" s="32" t="s">
        <v>2160</v>
      </c>
      <c r="D680" s="32" t="s">
        <v>2162</v>
      </c>
      <c r="E680" s="32"/>
      <c r="F680" s="32"/>
      <c r="G680" s="1403"/>
      <c r="H680" s="1403"/>
      <c r="I680" s="1546">
        <f t="shared" si="137"/>
        <v>0</v>
      </c>
      <c r="J680" s="1403"/>
      <c r="K680" s="1403"/>
      <c r="L680" s="1403"/>
      <c r="M680" s="1546">
        <f t="shared" si="138"/>
        <v>0</v>
      </c>
      <c r="N680" s="1403"/>
      <c r="O680" s="1081"/>
      <c r="P680" s="152"/>
      <c r="Q680" s="152"/>
      <c r="R680" s="152"/>
      <c r="S680" s="152"/>
      <c r="T680" s="152"/>
      <c r="U680" s="152"/>
      <c r="V680" s="152"/>
      <c r="W680" s="152"/>
      <c r="X680" s="152"/>
      <c r="Y680" s="152"/>
      <c r="Z680" s="152"/>
    </row>
    <row r="681" spans="1:26" s="920" customFormat="1" ht="15.75" customHeight="1">
      <c r="A681" s="918"/>
      <c r="B681" s="32" t="s">
        <v>1722</v>
      </c>
      <c r="C681" s="32" t="s">
        <v>2160</v>
      </c>
      <c r="D681" s="32" t="s">
        <v>2163</v>
      </c>
      <c r="E681" s="918"/>
      <c r="F681" s="918"/>
      <c r="G681" s="1405"/>
      <c r="H681" s="1405"/>
      <c r="I681" s="1546">
        <f t="shared" si="137"/>
        <v>0</v>
      </c>
      <c r="J681" s="1405"/>
      <c r="K681" s="1405"/>
      <c r="L681" s="1405"/>
      <c r="M681" s="1546">
        <f t="shared" si="138"/>
        <v>0</v>
      </c>
      <c r="N681" s="1405"/>
      <c r="O681" s="1362"/>
      <c r="P681" s="872"/>
      <c r="Q681" s="872"/>
      <c r="R681" s="872"/>
      <c r="S681" s="872"/>
      <c r="T681" s="872"/>
      <c r="U681" s="872"/>
      <c r="V681" s="872"/>
      <c r="W681" s="872"/>
      <c r="X681" s="872"/>
      <c r="Y681" s="872"/>
      <c r="Z681" s="872"/>
    </row>
    <row r="682" spans="1:26" s="920" customFormat="1" ht="15.75" customHeight="1">
      <c r="A682" s="918"/>
      <c r="B682" s="32" t="s">
        <v>1722</v>
      </c>
      <c r="C682" s="32" t="s">
        <v>2160</v>
      </c>
      <c r="D682" s="32" t="s">
        <v>2164</v>
      </c>
      <c r="E682" s="918"/>
      <c r="F682" s="918"/>
      <c r="G682" s="1405"/>
      <c r="H682" s="1405"/>
      <c r="I682" s="1546">
        <f t="shared" si="137"/>
        <v>0</v>
      </c>
      <c r="J682" s="1405"/>
      <c r="K682" s="1405"/>
      <c r="L682" s="1405"/>
      <c r="M682" s="1546">
        <f t="shared" si="138"/>
        <v>0</v>
      </c>
      <c r="N682" s="1405"/>
      <c r="O682" s="1362"/>
      <c r="P682" s="872"/>
      <c r="Q682" s="872"/>
      <c r="R682" s="872"/>
      <c r="S682" s="872"/>
      <c r="T682" s="872"/>
      <c r="U682" s="872"/>
      <c r="V682" s="872"/>
      <c r="W682" s="872"/>
      <c r="X682" s="872"/>
      <c r="Y682" s="872"/>
      <c r="Z682" s="872"/>
    </row>
    <row r="683" spans="1:26" s="920" customFormat="1" ht="15.75" customHeight="1">
      <c r="A683" s="918"/>
      <c r="B683" s="32" t="s">
        <v>1722</v>
      </c>
      <c r="C683" s="32" t="s">
        <v>2160</v>
      </c>
      <c r="D683" s="32" t="s">
        <v>2165</v>
      </c>
      <c r="E683" s="918"/>
      <c r="F683" s="918"/>
      <c r="G683" s="1405"/>
      <c r="H683" s="1405"/>
      <c r="I683" s="1546">
        <f t="shared" si="137"/>
        <v>0</v>
      </c>
      <c r="J683" s="1405"/>
      <c r="K683" s="1405"/>
      <c r="L683" s="1405"/>
      <c r="M683" s="1546">
        <f t="shared" si="138"/>
        <v>0</v>
      </c>
      <c r="N683" s="1405"/>
      <c r="O683" s="1362"/>
      <c r="P683" s="872"/>
      <c r="Q683" s="872"/>
      <c r="R683" s="872"/>
      <c r="S683" s="872"/>
      <c r="T683" s="872"/>
      <c r="U683" s="872"/>
      <c r="V683" s="872"/>
      <c r="W683" s="872"/>
      <c r="X683" s="872"/>
      <c r="Y683" s="872"/>
      <c r="Z683" s="872"/>
    </row>
    <row r="684" spans="1:26" s="920" customFormat="1" ht="15.75" customHeight="1">
      <c r="A684" s="918"/>
      <c r="B684" s="32" t="s">
        <v>1722</v>
      </c>
      <c r="C684" s="32" t="s">
        <v>2160</v>
      </c>
      <c r="D684" s="32" t="s">
        <v>2166</v>
      </c>
      <c r="E684" s="918"/>
      <c r="F684" s="918"/>
      <c r="G684" s="1405"/>
      <c r="H684" s="1405"/>
      <c r="I684" s="1546">
        <f t="shared" si="137"/>
        <v>0</v>
      </c>
      <c r="J684" s="1405"/>
      <c r="K684" s="1405"/>
      <c r="L684" s="1405"/>
      <c r="M684" s="1546">
        <f t="shared" si="138"/>
        <v>0</v>
      </c>
      <c r="N684" s="1405"/>
      <c r="O684" s="1362"/>
      <c r="P684" s="872"/>
      <c r="Q684" s="872"/>
      <c r="R684" s="872"/>
      <c r="S684" s="872"/>
      <c r="T684" s="872"/>
      <c r="U684" s="872"/>
      <c r="V684" s="872"/>
      <c r="W684" s="872"/>
      <c r="X684" s="872"/>
      <c r="Y684" s="872"/>
      <c r="Z684" s="872"/>
    </row>
    <row r="685" spans="1:26" s="920" customFormat="1" ht="15.75" customHeight="1">
      <c r="A685" s="918"/>
      <c r="B685" s="32" t="s">
        <v>1722</v>
      </c>
      <c r="C685" s="32" t="s">
        <v>2160</v>
      </c>
      <c r="D685" s="973" t="s">
        <v>1356</v>
      </c>
      <c r="E685" s="918"/>
      <c r="F685" s="918"/>
      <c r="G685" s="1405"/>
      <c r="H685" s="1405"/>
      <c r="I685" s="1546">
        <f t="shared" si="137"/>
        <v>0</v>
      </c>
      <c r="J685" s="1405"/>
      <c r="K685" s="1405"/>
      <c r="L685" s="1405"/>
      <c r="M685" s="1546">
        <f t="shared" si="138"/>
        <v>0</v>
      </c>
      <c r="N685" s="1405"/>
      <c r="O685" s="1362"/>
      <c r="P685" s="872"/>
      <c r="Q685" s="872"/>
      <c r="R685" s="872"/>
      <c r="S685" s="872"/>
      <c r="T685" s="872"/>
      <c r="U685" s="872"/>
      <c r="V685" s="872"/>
      <c r="W685" s="872"/>
      <c r="X685" s="872"/>
      <c r="Y685" s="872"/>
      <c r="Z685" s="872"/>
    </row>
    <row r="686" spans="1:26" ht="15.75" customHeight="1">
      <c r="A686" s="32"/>
      <c r="B686" s="32" t="s">
        <v>1722</v>
      </c>
      <c r="C686" s="32" t="s">
        <v>2160</v>
      </c>
      <c r="D686" s="973" t="s">
        <v>1356</v>
      </c>
      <c r="E686" s="32"/>
      <c r="F686" s="32"/>
      <c r="G686" s="1403"/>
      <c r="H686" s="1403"/>
      <c r="I686" s="1546">
        <f t="shared" si="137"/>
        <v>0</v>
      </c>
      <c r="J686" s="1403"/>
      <c r="K686" s="1403"/>
      <c r="L686" s="1403"/>
      <c r="M686" s="1546">
        <f t="shared" si="138"/>
        <v>0</v>
      </c>
      <c r="N686" s="1403"/>
      <c r="O686" s="1081"/>
      <c r="P686" s="152"/>
      <c r="Q686" s="152"/>
      <c r="R686" s="152"/>
      <c r="S686" s="152"/>
      <c r="T686" s="152"/>
      <c r="U686" s="152"/>
      <c r="V686" s="152"/>
      <c r="W686" s="152"/>
      <c r="X686" s="152"/>
      <c r="Y686" s="152"/>
      <c r="Z686" s="152"/>
    </row>
    <row r="687" spans="1:26" ht="15.75" customHeight="1">
      <c r="A687" s="32"/>
      <c r="B687" s="32" t="s">
        <v>1722</v>
      </c>
      <c r="C687" s="32" t="s">
        <v>2160</v>
      </c>
      <c r="D687" s="973" t="s">
        <v>1356</v>
      </c>
      <c r="E687" s="32"/>
      <c r="F687" s="32"/>
      <c r="G687" s="1403"/>
      <c r="H687" s="1403"/>
      <c r="I687" s="1546">
        <f t="shared" si="137"/>
        <v>0</v>
      </c>
      <c r="J687" s="1403"/>
      <c r="K687" s="1403"/>
      <c r="L687" s="1403"/>
      <c r="M687" s="1546">
        <f t="shared" si="138"/>
        <v>0</v>
      </c>
      <c r="N687" s="1403"/>
      <c r="O687" s="1081"/>
      <c r="P687" s="152"/>
      <c r="Q687" s="152"/>
      <c r="R687" s="152"/>
      <c r="S687" s="152"/>
      <c r="T687" s="152"/>
      <c r="U687" s="152"/>
      <c r="V687" s="152"/>
      <c r="W687" s="152"/>
      <c r="X687" s="152"/>
      <c r="Y687" s="152"/>
      <c r="Z687" s="152"/>
    </row>
    <row r="688" spans="1:26" ht="15.75" customHeight="1">
      <c r="A688" s="32"/>
      <c r="B688" s="32" t="s">
        <v>1722</v>
      </c>
      <c r="C688" s="32" t="s">
        <v>2160</v>
      </c>
      <c r="D688" s="973" t="s">
        <v>1356</v>
      </c>
      <c r="E688" s="32"/>
      <c r="F688" s="32"/>
      <c r="G688" s="1403"/>
      <c r="H688" s="1403"/>
      <c r="I688" s="1546">
        <f t="shared" si="137"/>
        <v>0</v>
      </c>
      <c r="J688" s="1403"/>
      <c r="K688" s="1403"/>
      <c r="L688" s="1403"/>
      <c r="M688" s="1546">
        <f t="shared" si="138"/>
        <v>0</v>
      </c>
      <c r="N688" s="1403"/>
      <c r="O688" s="1081"/>
      <c r="P688" s="152"/>
      <c r="Q688" s="152"/>
      <c r="R688" s="152"/>
      <c r="S688" s="152"/>
      <c r="T688" s="152"/>
      <c r="U688" s="152"/>
      <c r="V688" s="152"/>
      <c r="W688" s="152"/>
      <c r="X688" s="152"/>
      <c r="Y688" s="152"/>
      <c r="Z688" s="152"/>
    </row>
    <row r="689" spans="1:26" ht="15.75" customHeight="1">
      <c r="A689" s="32"/>
      <c r="B689" s="32" t="s">
        <v>1722</v>
      </c>
      <c r="C689" s="32" t="s">
        <v>2160</v>
      </c>
      <c r="D689" s="973" t="s">
        <v>1356</v>
      </c>
      <c r="E689" s="32"/>
      <c r="F689" s="32"/>
      <c r="G689" s="1403"/>
      <c r="H689" s="1403"/>
      <c r="I689" s="1546">
        <f t="shared" si="137"/>
        <v>0</v>
      </c>
      <c r="J689" s="1403"/>
      <c r="K689" s="1403"/>
      <c r="L689" s="1403"/>
      <c r="M689" s="1546">
        <f t="shared" si="138"/>
        <v>0</v>
      </c>
      <c r="N689" s="1403"/>
      <c r="O689" s="1081"/>
      <c r="P689" s="152"/>
      <c r="Q689" s="152"/>
      <c r="R689" s="152"/>
      <c r="S689" s="152"/>
      <c r="T689" s="152"/>
      <c r="U689" s="152"/>
      <c r="V689" s="152"/>
      <c r="W689" s="152"/>
      <c r="X689" s="152"/>
      <c r="Y689" s="152"/>
      <c r="Z689" s="152"/>
    </row>
    <row r="690" spans="1:26" ht="15.75" customHeight="1">
      <c r="A690" s="35"/>
      <c r="B690" s="35" t="s">
        <v>1722</v>
      </c>
      <c r="C690" s="35" t="s">
        <v>2160</v>
      </c>
      <c r="D690" s="35"/>
      <c r="E690" s="35"/>
      <c r="F690" s="35"/>
      <c r="G690" s="1547">
        <f>SUM(G679:G689)</f>
        <v>0</v>
      </c>
      <c r="H690" s="1547">
        <f t="shared" ref="H690:K690" si="139">SUM(H679:H689)</f>
        <v>0</v>
      </c>
      <c r="I690" s="1547">
        <f t="shared" si="139"/>
        <v>0</v>
      </c>
      <c r="J690" s="1547">
        <f>SUM(J679:J689)</f>
        <v>0</v>
      </c>
      <c r="K690" s="1547">
        <f t="shared" si="139"/>
        <v>0</v>
      </c>
      <c r="L690" s="1547">
        <f>SUM(L679:L689)</f>
        <v>0</v>
      </c>
      <c r="M690" s="1547">
        <f>SUM(M679:M689)</f>
        <v>0</v>
      </c>
      <c r="N690" s="1547">
        <f>SUM(N679:N689)</f>
        <v>0</v>
      </c>
      <c r="O690" s="1363"/>
      <c r="P690" s="7"/>
      <c r="Q690" s="7"/>
      <c r="R690" s="7"/>
      <c r="S690" s="7"/>
      <c r="T690" s="7"/>
      <c r="U690" s="7"/>
      <c r="V690" s="7"/>
      <c r="W690" s="7"/>
      <c r="X690" s="7"/>
      <c r="Y690" s="7"/>
      <c r="Z690" s="7"/>
    </row>
    <row r="691" spans="1:26" ht="15.75" customHeight="1">
      <c r="A691" s="32"/>
      <c r="B691" s="32" t="s">
        <v>1722</v>
      </c>
      <c r="C691" s="32" t="s">
        <v>2167</v>
      </c>
      <c r="D691" s="32" t="s">
        <v>2168</v>
      </c>
      <c r="E691" s="32"/>
      <c r="F691" s="32"/>
      <c r="G691" s="1403"/>
      <c r="H691" s="1403"/>
      <c r="I691" s="1546">
        <f t="shared" ref="I691:I700" si="140">SUM(G691:H691)</f>
        <v>0</v>
      </c>
      <c r="J691" s="1403"/>
      <c r="K691" s="1403"/>
      <c r="L691" s="1403"/>
      <c r="M691" s="1546">
        <f t="shared" ref="M691:M700" si="141">SUM(K691:L691)</f>
        <v>0</v>
      </c>
      <c r="N691" s="1403"/>
      <c r="O691" s="1081"/>
      <c r="P691" s="152"/>
      <c r="Q691" s="152"/>
      <c r="R691" s="152"/>
      <c r="S691" s="152" t="s">
        <v>2169</v>
      </c>
      <c r="T691" s="152" t="s">
        <v>1767</v>
      </c>
      <c r="U691" s="152"/>
      <c r="V691" s="152"/>
      <c r="W691" s="152"/>
      <c r="X691" s="152"/>
      <c r="Y691" s="152"/>
      <c r="Z691" s="152"/>
    </row>
    <row r="692" spans="1:26" s="920" customFormat="1" ht="15.75" customHeight="1">
      <c r="A692" s="918"/>
      <c r="B692" s="32" t="s">
        <v>1722</v>
      </c>
      <c r="C692" s="32" t="s">
        <v>2167</v>
      </c>
      <c r="D692" s="32" t="s">
        <v>454</v>
      </c>
      <c r="E692" s="918"/>
      <c r="F692" s="918"/>
      <c r="G692" s="1405"/>
      <c r="H692" s="1405"/>
      <c r="I692" s="1546">
        <f t="shared" si="140"/>
        <v>0</v>
      </c>
      <c r="J692" s="1405"/>
      <c r="K692" s="1405"/>
      <c r="L692" s="1405"/>
      <c r="M692" s="1546">
        <f t="shared" si="141"/>
        <v>0</v>
      </c>
      <c r="N692" s="1405"/>
      <c r="O692" s="1362"/>
      <c r="P692" s="872"/>
      <c r="Q692" s="872"/>
      <c r="R692" s="872"/>
      <c r="S692" s="872"/>
      <c r="T692" s="872"/>
      <c r="U692" s="872"/>
      <c r="V692" s="872"/>
      <c r="W692" s="872"/>
      <c r="X692" s="872"/>
      <c r="Y692" s="872"/>
      <c r="Z692" s="872"/>
    </row>
    <row r="693" spans="1:26" s="920" customFormat="1" ht="15.75" customHeight="1">
      <c r="A693" s="918"/>
      <c r="B693" s="32" t="s">
        <v>1722</v>
      </c>
      <c r="C693" s="32" t="s">
        <v>2167</v>
      </c>
      <c r="D693" s="32" t="s">
        <v>434</v>
      </c>
      <c r="E693" s="918"/>
      <c r="F693" s="918"/>
      <c r="G693" s="1405"/>
      <c r="H693" s="1405"/>
      <c r="I693" s="1546">
        <f t="shared" si="140"/>
        <v>0</v>
      </c>
      <c r="J693" s="1405"/>
      <c r="K693" s="1405"/>
      <c r="L693" s="1405"/>
      <c r="M693" s="1546">
        <f t="shared" si="141"/>
        <v>0</v>
      </c>
      <c r="N693" s="1405"/>
      <c r="O693" s="1362"/>
      <c r="P693" s="872"/>
      <c r="Q693" s="872"/>
      <c r="R693" s="872"/>
      <c r="S693" s="872"/>
      <c r="T693" s="872"/>
      <c r="U693" s="872"/>
      <c r="V693" s="872"/>
      <c r="W693" s="872"/>
      <c r="X693" s="872"/>
      <c r="Y693" s="872"/>
      <c r="Z693" s="872"/>
    </row>
    <row r="694" spans="1:26" s="920" customFormat="1" ht="15.75" customHeight="1">
      <c r="A694" s="918"/>
      <c r="B694" s="32" t="s">
        <v>1722</v>
      </c>
      <c r="C694" s="32" t="s">
        <v>2167</v>
      </c>
      <c r="D694" s="32" t="s">
        <v>440</v>
      </c>
      <c r="E694" s="918"/>
      <c r="F694" s="918"/>
      <c r="G694" s="1405"/>
      <c r="H694" s="1405"/>
      <c r="I694" s="1546">
        <f t="shared" si="140"/>
        <v>0</v>
      </c>
      <c r="J694" s="1405"/>
      <c r="K694" s="1405"/>
      <c r="L694" s="1405"/>
      <c r="M694" s="1546">
        <f t="shared" si="141"/>
        <v>0</v>
      </c>
      <c r="N694" s="1405"/>
      <c r="O694" s="1362"/>
      <c r="P694" s="872"/>
      <c r="Q694" s="872"/>
      <c r="R694" s="872"/>
      <c r="S694" s="872"/>
      <c r="T694" s="872"/>
      <c r="U694" s="872"/>
      <c r="V694" s="872"/>
      <c r="W694" s="872"/>
      <c r="X694" s="872"/>
      <c r="Y694" s="872"/>
      <c r="Z694" s="872"/>
    </row>
    <row r="695" spans="1:26" s="920" customFormat="1" ht="15.75" customHeight="1">
      <c r="A695" s="918"/>
      <c r="B695" s="32" t="s">
        <v>1722</v>
      </c>
      <c r="C695" s="32" t="s">
        <v>2167</v>
      </c>
      <c r="D695" s="32" t="s">
        <v>2170</v>
      </c>
      <c r="E695" s="918"/>
      <c r="F695" s="918"/>
      <c r="G695" s="1405"/>
      <c r="H695" s="1405"/>
      <c r="I695" s="1546">
        <f t="shared" si="140"/>
        <v>0</v>
      </c>
      <c r="J695" s="1405"/>
      <c r="K695" s="1405"/>
      <c r="L695" s="1405"/>
      <c r="M695" s="1546">
        <f t="shared" si="141"/>
        <v>0</v>
      </c>
      <c r="N695" s="1405"/>
      <c r="O695" s="1362"/>
      <c r="P695" s="872"/>
      <c r="Q695" s="872"/>
      <c r="R695" s="872"/>
      <c r="S695" s="872"/>
      <c r="T695" s="872"/>
      <c r="U695" s="872"/>
      <c r="V695" s="872"/>
      <c r="W695" s="872"/>
      <c r="X695" s="872"/>
      <c r="Y695" s="872"/>
      <c r="Z695" s="872"/>
    </row>
    <row r="696" spans="1:26" s="920" customFormat="1" ht="15.75" customHeight="1">
      <c r="A696" s="918"/>
      <c r="B696" s="32" t="s">
        <v>1722</v>
      </c>
      <c r="C696" s="32" t="s">
        <v>2167</v>
      </c>
      <c r="D696" s="973" t="s">
        <v>1356</v>
      </c>
      <c r="E696" s="918"/>
      <c r="F696" s="918"/>
      <c r="G696" s="1405"/>
      <c r="H696" s="1405"/>
      <c r="I696" s="1546">
        <f t="shared" si="140"/>
        <v>0</v>
      </c>
      <c r="J696" s="1405"/>
      <c r="K696" s="1405"/>
      <c r="L696" s="1405"/>
      <c r="M696" s="1546">
        <f t="shared" si="141"/>
        <v>0</v>
      </c>
      <c r="N696" s="1405"/>
      <c r="O696" s="1362"/>
      <c r="P696" s="872"/>
      <c r="Q696" s="872"/>
      <c r="R696" s="872"/>
      <c r="S696" s="872"/>
      <c r="T696" s="872"/>
      <c r="U696" s="872"/>
      <c r="V696" s="872"/>
      <c r="W696" s="872"/>
      <c r="X696" s="872"/>
      <c r="Y696" s="872"/>
      <c r="Z696" s="872"/>
    </row>
    <row r="697" spans="1:26" ht="15.75" customHeight="1">
      <c r="A697" s="32"/>
      <c r="B697" s="32" t="s">
        <v>1722</v>
      </c>
      <c r="C697" s="32" t="s">
        <v>2167</v>
      </c>
      <c r="D697" s="973" t="s">
        <v>1356</v>
      </c>
      <c r="E697" s="32"/>
      <c r="F697" s="32"/>
      <c r="G697" s="1403"/>
      <c r="H697" s="1403"/>
      <c r="I697" s="1546">
        <f t="shared" si="140"/>
        <v>0</v>
      </c>
      <c r="J697" s="1403"/>
      <c r="K697" s="1403"/>
      <c r="L697" s="1403"/>
      <c r="M697" s="1546">
        <f t="shared" si="141"/>
        <v>0</v>
      </c>
      <c r="N697" s="1403"/>
      <c r="O697" s="1081"/>
      <c r="P697" s="152"/>
      <c r="Q697" s="152"/>
      <c r="R697" s="152"/>
      <c r="S697" s="793"/>
      <c r="T697" s="152"/>
      <c r="U697" s="152"/>
      <c r="V697" s="152"/>
      <c r="W697" s="152"/>
      <c r="X697" s="152"/>
      <c r="Y697" s="152"/>
      <c r="Z697" s="152"/>
    </row>
    <row r="698" spans="1:26" ht="15.75" customHeight="1">
      <c r="A698" s="32"/>
      <c r="B698" s="32" t="s">
        <v>1722</v>
      </c>
      <c r="C698" s="32" t="s">
        <v>2167</v>
      </c>
      <c r="D698" s="973" t="s">
        <v>1356</v>
      </c>
      <c r="E698" s="32"/>
      <c r="F698" s="32"/>
      <c r="G698" s="1403"/>
      <c r="H698" s="1403"/>
      <c r="I698" s="1546">
        <f t="shared" si="140"/>
        <v>0</v>
      </c>
      <c r="J698" s="1403"/>
      <c r="K698" s="1403"/>
      <c r="L698" s="1403"/>
      <c r="M698" s="1546">
        <f t="shared" si="141"/>
        <v>0</v>
      </c>
      <c r="N698" s="1403"/>
      <c r="O698" s="1081"/>
      <c r="P698" s="152"/>
      <c r="Q698" s="152"/>
      <c r="R698" s="152"/>
      <c r="S698" s="793"/>
      <c r="T698" s="152"/>
      <c r="U698" s="152"/>
      <c r="V698" s="152"/>
      <c r="W698" s="152"/>
      <c r="X698" s="152"/>
      <c r="Y698" s="152"/>
      <c r="Z698" s="152"/>
    </row>
    <row r="699" spans="1:26" ht="15.75" customHeight="1">
      <c r="A699" s="32"/>
      <c r="B699" s="32" t="s">
        <v>1722</v>
      </c>
      <c r="C699" s="32" t="s">
        <v>2167</v>
      </c>
      <c r="D699" s="973" t="s">
        <v>1356</v>
      </c>
      <c r="E699" s="32"/>
      <c r="F699" s="32"/>
      <c r="G699" s="1403"/>
      <c r="H699" s="1403"/>
      <c r="I699" s="1546">
        <f t="shared" si="140"/>
        <v>0</v>
      </c>
      <c r="J699" s="1403"/>
      <c r="K699" s="1403"/>
      <c r="L699" s="1403"/>
      <c r="M699" s="1546">
        <f t="shared" si="141"/>
        <v>0</v>
      </c>
      <c r="N699" s="1403"/>
      <c r="O699" s="1081"/>
      <c r="P699" s="152"/>
      <c r="Q699" s="152"/>
      <c r="R699" s="152"/>
      <c r="S699" s="793"/>
      <c r="T699" s="152"/>
      <c r="U699" s="152"/>
      <c r="V699" s="152"/>
      <c r="W699" s="152"/>
      <c r="X699" s="152"/>
      <c r="Y699" s="152"/>
      <c r="Z699" s="152"/>
    </row>
    <row r="700" spans="1:26" ht="15.75" customHeight="1">
      <c r="A700" s="32"/>
      <c r="B700" s="32" t="s">
        <v>1722</v>
      </c>
      <c r="C700" s="32" t="s">
        <v>2167</v>
      </c>
      <c r="D700" s="973" t="s">
        <v>1356</v>
      </c>
      <c r="E700" s="32"/>
      <c r="F700" s="32"/>
      <c r="G700" s="1403"/>
      <c r="H700" s="1403"/>
      <c r="I700" s="1546">
        <f t="shared" si="140"/>
        <v>0</v>
      </c>
      <c r="J700" s="1403"/>
      <c r="K700" s="1403"/>
      <c r="L700" s="1403"/>
      <c r="M700" s="1546">
        <f t="shared" si="141"/>
        <v>0</v>
      </c>
      <c r="N700" s="1403"/>
      <c r="O700" s="1081"/>
      <c r="P700" s="152"/>
      <c r="Q700" s="152"/>
      <c r="R700" s="152"/>
      <c r="S700" s="793"/>
      <c r="T700" s="152"/>
      <c r="U700" s="152"/>
      <c r="V700" s="152"/>
      <c r="W700" s="152"/>
      <c r="X700" s="152"/>
      <c r="Y700" s="152"/>
      <c r="Z700" s="152"/>
    </row>
    <row r="701" spans="1:26" ht="15.75" customHeight="1">
      <c r="A701" s="35"/>
      <c r="B701" s="35" t="s">
        <v>1722</v>
      </c>
      <c r="C701" s="35" t="s">
        <v>2167</v>
      </c>
      <c r="D701" s="35"/>
      <c r="E701" s="35"/>
      <c r="F701" s="35"/>
      <c r="G701" s="1547">
        <f>SUM(G691:G700)</f>
        <v>0</v>
      </c>
      <c r="H701" s="1547">
        <f t="shared" ref="H701:J701" si="142">SUM(H691:H700)</f>
        <v>0</v>
      </c>
      <c r="I701" s="1547">
        <f t="shared" si="142"/>
        <v>0</v>
      </c>
      <c r="J701" s="1547">
        <f t="shared" si="142"/>
        <v>0</v>
      </c>
      <c r="K701" s="1547">
        <f>SUM(K691:K700)</f>
        <v>0</v>
      </c>
      <c r="L701" s="1547">
        <f>SUM(L691:L700)</f>
        <v>0</v>
      </c>
      <c r="M701" s="1547">
        <f>SUM(M691:M700)</f>
        <v>0</v>
      </c>
      <c r="N701" s="1547">
        <f>SUM(N691:N700)</f>
        <v>0</v>
      </c>
      <c r="O701" s="1363"/>
      <c r="P701" s="7"/>
      <c r="Q701" s="7"/>
      <c r="R701" s="7"/>
      <c r="S701" s="808"/>
      <c r="T701" s="7"/>
      <c r="U701" s="7"/>
      <c r="V701" s="7"/>
      <c r="W701" s="7"/>
      <c r="X701" s="7"/>
      <c r="Y701" s="7"/>
      <c r="Z701" s="7"/>
    </row>
    <row r="702" spans="1:26" ht="16.5" customHeight="1">
      <c r="A702" s="32"/>
      <c r="B702" s="32" t="s">
        <v>1722</v>
      </c>
      <c r="C702" s="32" t="s">
        <v>2171</v>
      </c>
      <c r="D702" s="32" t="s">
        <v>2172</v>
      </c>
      <c r="E702" s="32"/>
      <c r="F702" s="32"/>
      <c r="G702" s="1403"/>
      <c r="H702" s="1403"/>
      <c r="I702" s="1546">
        <f t="shared" ref="I702:I709" si="143">SUM(G702:H702)</f>
        <v>0</v>
      </c>
      <c r="J702" s="1403"/>
      <c r="K702" s="1403"/>
      <c r="L702" s="1403"/>
      <c r="M702" s="1546">
        <f t="shared" ref="M702:M709" si="144">SUM(K702:L702)</f>
        <v>0</v>
      </c>
      <c r="N702" s="1403"/>
      <c r="O702" s="1081"/>
      <c r="P702" s="152"/>
      <c r="Q702" s="152"/>
      <c r="R702" s="152"/>
      <c r="S702" s="152"/>
      <c r="T702" s="152"/>
      <c r="U702" s="152"/>
      <c r="V702" s="152"/>
      <c r="W702" s="152"/>
      <c r="X702" s="152"/>
      <c r="Y702" s="152"/>
      <c r="Z702" s="152"/>
    </row>
    <row r="703" spans="1:26" s="920" customFormat="1" ht="16.5" customHeight="1">
      <c r="A703" s="918"/>
      <c r="B703" s="32" t="s">
        <v>1722</v>
      </c>
      <c r="C703" s="32" t="s">
        <v>2171</v>
      </c>
      <c r="D703" s="32" t="s">
        <v>2173</v>
      </c>
      <c r="E703" s="918"/>
      <c r="F703" s="918"/>
      <c r="G703" s="1405"/>
      <c r="H703" s="1405"/>
      <c r="I703" s="1546">
        <f t="shared" si="143"/>
        <v>0</v>
      </c>
      <c r="J703" s="1405"/>
      <c r="K703" s="1405"/>
      <c r="L703" s="1405"/>
      <c r="M703" s="1546">
        <f t="shared" si="144"/>
        <v>0</v>
      </c>
      <c r="N703" s="1405"/>
      <c r="O703" s="1362"/>
      <c r="P703" s="872"/>
      <c r="Q703" s="872"/>
      <c r="R703" s="872"/>
      <c r="S703" s="872"/>
      <c r="T703" s="872"/>
      <c r="U703" s="872"/>
      <c r="V703" s="872"/>
      <c r="W703" s="872"/>
      <c r="X703" s="872"/>
      <c r="Y703" s="872"/>
      <c r="Z703" s="872"/>
    </row>
    <row r="704" spans="1:26" s="920" customFormat="1" ht="16.5" customHeight="1">
      <c r="A704" s="918"/>
      <c r="B704" s="32" t="s">
        <v>1722</v>
      </c>
      <c r="C704" s="32" t="s">
        <v>2171</v>
      </c>
      <c r="D704" s="32" t="s">
        <v>2174</v>
      </c>
      <c r="E704" s="918"/>
      <c r="F704" s="918"/>
      <c r="G704" s="1405"/>
      <c r="H704" s="1405"/>
      <c r="I704" s="1546">
        <f t="shared" si="143"/>
        <v>0</v>
      </c>
      <c r="J704" s="1405"/>
      <c r="K704" s="1405"/>
      <c r="L704" s="1405"/>
      <c r="M704" s="1546">
        <f t="shared" si="144"/>
        <v>0</v>
      </c>
      <c r="N704" s="1405"/>
      <c r="O704" s="1362"/>
      <c r="P704" s="872"/>
      <c r="Q704" s="872"/>
      <c r="R704" s="872"/>
      <c r="S704" s="872"/>
      <c r="T704" s="872"/>
      <c r="U704" s="872"/>
      <c r="V704" s="872"/>
      <c r="W704" s="872"/>
      <c r="X704" s="872"/>
      <c r="Y704" s="872"/>
      <c r="Z704" s="872"/>
    </row>
    <row r="705" spans="1:26" s="920" customFormat="1" ht="16.5" customHeight="1">
      <c r="A705" s="918"/>
      <c r="B705" s="32" t="s">
        <v>1722</v>
      </c>
      <c r="C705" s="32" t="s">
        <v>2171</v>
      </c>
      <c r="D705" s="973" t="s">
        <v>1356</v>
      </c>
      <c r="E705" s="918"/>
      <c r="F705" s="918"/>
      <c r="G705" s="1405"/>
      <c r="H705" s="1405"/>
      <c r="I705" s="1546">
        <f t="shared" si="143"/>
        <v>0</v>
      </c>
      <c r="J705" s="1405"/>
      <c r="K705" s="1405"/>
      <c r="L705" s="1405"/>
      <c r="M705" s="1546">
        <f t="shared" si="144"/>
        <v>0</v>
      </c>
      <c r="N705" s="1405"/>
      <c r="O705" s="1362"/>
      <c r="P705" s="872"/>
      <c r="Q705" s="872"/>
      <c r="R705" s="872"/>
      <c r="S705" s="872"/>
      <c r="T705" s="872"/>
      <c r="U705" s="872"/>
      <c r="V705" s="872"/>
      <c r="W705" s="872"/>
      <c r="X705" s="872"/>
      <c r="Y705" s="872"/>
      <c r="Z705" s="872"/>
    </row>
    <row r="706" spans="1:26" ht="16.5" customHeight="1">
      <c r="A706" s="32"/>
      <c r="B706" s="32" t="s">
        <v>1722</v>
      </c>
      <c r="C706" s="32" t="s">
        <v>2171</v>
      </c>
      <c r="D706" s="973" t="s">
        <v>1356</v>
      </c>
      <c r="E706" s="32"/>
      <c r="F706" s="32"/>
      <c r="G706" s="1403"/>
      <c r="H706" s="1403"/>
      <c r="I706" s="1546">
        <f t="shared" si="143"/>
        <v>0</v>
      </c>
      <c r="J706" s="1403"/>
      <c r="K706" s="1403"/>
      <c r="L706" s="1403"/>
      <c r="M706" s="1546">
        <f t="shared" si="144"/>
        <v>0</v>
      </c>
      <c r="N706" s="1403"/>
      <c r="O706" s="1081"/>
      <c r="P706" s="152"/>
      <c r="Q706" s="152"/>
      <c r="R706" s="152"/>
      <c r="S706" s="152"/>
      <c r="T706" s="152"/>
      <c r="U706" s="152"/>
      <c r="V706" s="152"/>
      <c r="W706" s="152"/>
      <c r="X706" s="152"/>
      <c r="Y706" s="152"/>
      <c r="Z706" s="152"/>
    </row>
    <row r="707" spans="1:26" s="920" customFormat="1" ht="16.5" customHeight="1">
      <c r="A707" s="918"/>
      <c r="B707" s="32" t="s">
        <v>1722</v>
      </c>
      <c r="C707" s="32" t="s">
        <v>2171</v>
      </c>
      <c r="D707" s="973" t="s">
        <v>1356</v>
      </c>
      <c r="E707" s="918"/>
      <c r="F707" s="918"/>
      <c r="G707" s="1405"/>
      <c r="H707" s="1405"/>
      <c r="I707" s="1546">
        <f t="shared" si="143"/>
        <v>0</v>
      </c>
      <c r="J707" s="1405"/>
      <c r="K707" s="1405"/>
      <c r="L707" s="1405"/>
      <c r="M707" s="1546">
        <f t="shared" si="144"/>
        <v>0</v>
      </c>
      <c r="N707" s="1405"/>
      <c r="O707" s="1362"/>
      <c r="P707" s="872"/>
      <c r="Q707" s="872"/>
      <c r="R707" s="872"/>
      <c r="S707" s="872"/>
      <c r="T707" s="872"/>
      <c r="U707" s="872"/>
      <c r="V707" s="872"/>
      <c r="W707" s="872"/>
      <c r="X707" s="872"/>
      <c r="Y707" s="872"/>
      <c r="Z707" s="872"/>
    </row>
    <row r="708" spans="1:26" s="920" customFormat="1" ht="16.5" customHeight="1">
      <c r="A708" s="918"/>
      <c r="B708" s="32" t="s">
        <v>1722</v>
      </c>
      <c r="C708" s="32" t="s">
        <v>2171</v>
      </c>
      <c r="D708" s="973" t="s">
        <v>1356</v>
      </c>
      <c r="E708" s="918"/>
      <c r="F708" s="918"/>
      <c r="G708" s="1405"/>
      <c r="H708" s="1405"/>
      <c r="I708" s="1546">
        <f t="shared" si="143"/>
        <v>0</v>
      </c>
      <c r="J708" s="1405"/>
      <c r="K708" s="1405"/>
      <c r="L708" s="1405"/>
      <c r="M708" s="1546">
        <f t="shared" si="144"/>
        <v>0</v>
      </c>
      <c r="N708" s="1405"/>
      <c r="O708" s="1362"/>
      <c r="P708" s="872"/>
      <c r="Q708" s="872"/>
      <c r="R708" s="872"/>
      <c r="S708" s="872"/>
      <c r="T708" s="872"/>
      <c r="U708" s="872"/>
      <c r="V708" s="872"/>
      <c r="W708" s="872"/>
      <c r="X708" s="872"/>
      <c r="Y708" s="872"/>
      <c r="Z708" s="872"/>
    </row>
    <row r="709" spans="1:26" ht="16.5" customHeight="1">
      <c r="A709" s="32"/>
      <c r="B709" s="32" t="s">
        <v>1722</v>
      </c>
      <c r="C709" s="32" t="s">
        <v>2171</v>
      </c>
      <c r="D709" s="973" t="s">
        <v>1356</v>
      </c>
      <c r="E709" s="32"/>
      <c r="F709" s="32"/>
      <c r="G709" s="1403"/>
      <c r="H709" s="1403"/>
      <c r="I709" s="1546">
        <f t="shared" si="143"/>
        <v>0</v>
      </c>
      <c r="J709" s="1403"/>
      <c r="K709" s="1403"/>
      <c r="L709" s="1403"/>
      <c r="M709" s="1546">
        <f t="shared" si="144"/>
        <v>0</v>
      </c>
      <c r="N709" s="1403"/>
      <c r="O709" s="1081"/>
      <c r="P709" s="152"/>
      <c r="Q709" s="152"/>
      <c r="R709" s="152"/>
      <c r="S709" s="152"/>
      <c r="T709" s="152"/>
      <c r="U709" s="152"/>
      <c r="V709" s="152"/>
      <c r="W709" s="152"/>
      <c r="X709" s="152"/>
      <c r="Y709" s="152"/>
      <c r="Z709" s="152"/>
    </row>
    <row r="710" spans="1:26" ht="16.5" customHeight="1">
      <c r="A710" s="35"/>
      <c r="B710" s="35" t="s">
        <v>1722</v>
      </c>
      <c r="C710" s="35" t="s">
        <v>2171</v>
      </c>
      <c r="D710" s="35"/>
      <c r="E710" s="35"/>
      <c r="F710" s="35"/>
      <c r="G710" s="1547">
        <f>SUM(G702:G709)</f>
        <v>0</v>
      </c>
      <c r="H710" s="1547">
        <f t="shared" ref="H710:M710" si="145">SUM(H702:H709)</f>
        <v>0</v>
      </c>
      <c r="I710" s="1547">
        <f>SUM(I702:I709)</f>
        <v>0</v>
      </c>
      <c r="J710" s="1547">
        <f>SUM(J702:J709)</f>
        <v>0</v>
      </c>
      <c r="K710" s="1547">
        <f t="shared" si="145"/>
        <v>0</v>
      </c>
      <c r="L710" s="1547">
        <f t="shared" si="145"/>
        <v>0</v>
      </c>
      <c r="M710" s="1547">
        <f t="shared" si="145"/>
        <v>0</v>
      </c>
      <c r="N710" s="1547">
        <f>SUM(N702:N709)</f>
        <v>0</v>
      </c>
      <c r="O710" s="1363"/>
      <c r="P710" s="7"/>
      <c r="Q710" s="7"/>
      <c r="R710" s="7"/>
      <c r="S710" s="7"/>
      <c r="T710" s="7"/>
      <c r="U710" s="7"/>
      <c r="V710" s="7"/>
      <c r="W710" s="7"/>
      <c r="X710" s="7"/>
      <c r="Y710" s="7"/>
      <c r="Z710" s="7"/>
    </row>
    <row r="711" spans="1:26" ht="15.75" customHeight="1">
      <c r="A711" s="32"/>
      <c r="B711" s="32" t="s">
        <v>1722</v>
      </c>
      <c r="C711" s="33" t="s">
        <v>2175</v>
      </c>
      <c r="D711" s="32" t="s">
        <v>2176</v>
      </c>
      <c r="E711" s="32"/>
      <c r="F711" s="32"/>
      <c r="G711" s="1403"/>
      <c r="H711" s="1403"/>
      <c r="I711" s="1546">
        <f t="shared" ref="I711:I718" si="146">SUM(G711:H711)</f>
        <v>0</v>
      </c>
      <c r="J711" s="1403"/>
      <c r="K711" s="1403"/>
      <c r="L711" s="1403"/>
      <c r="M711" s="1546">
        <f t="shared" ref="M711:M718" si="147">SUM(K711:L711)</f>
        <v>0</v>
      </c>
      <c r="N711" s="1403"/>
      <c r="O711" s="1081"/>
      <c r="P711" s="152"/>
      <c r="Q711" s="152"/>
      <c r="R711" s="152"/>
      <c r="S711" s="152"/>
      <c r="T711" s="152"/>
      <c r="U711" s="152"/>
      <c r="V711" s="152"/>
      <c r="W711" s="152"/>
      <c r="X711" s="152"/>
      <c r="Y711" s="152"/>
      <c r="Z711" s="152"/>
    </row>
    <row r="712" spans="1:26" s="920" customFormat="1" ht="15.75" customHeight="1">
      <c r="A712" s="918"/>
      <c r="B712" s="32" t="s">
        <v>1722</v>
      </c>
      <c r="C712" s="33" t="s">
        <v>2175</v>
      </c>
      <c r="D712" s="32" t="s">
        <v>2177</v>
      </c>
      <c r="E712" s="918"/>
      <c r="F712" s="918"/>
      <c r="G712" s="1405"/>
      <c r="H712" s="1405"/>
      <c r="I712" s="1546">
        <f t="shared" si="146"/>
        <v>0</v>
      </c>
      <c r="J712" s="1405"/>
      <c r="K712" s="1405"/>
      <c r="L712" s="1405"/>
      <c r="M712" s="1546">
        <f t="shared" si="147"/>
        <v>0</v>
      </c>
      <c r="N712" s="1405"/>
      <c r="O712" s="1362"/>
      <c r="P712" s="872"/>
      <c r="Q712" s="872"/>
      <c r="R712" s="872"/>
      <c r="S712" s="872"/>
      <c r="T712" s="872"/>
      <c r="U712" s="872"/>
      <c r="V712" s="872"/>
      <c r="W712" s="872"/>
      <c r="X712" s="872"/>
      <c r="Y712" s="872"/>
      <c r="Z712" s="872"/>
    </row>
    <row r="713" spans="1:26" s="920" customFormat="1" ht="15.75" customHeight="1">
      <c r="A713" s="918"/>
      <c r="B713" s="32" t="s">
        <v>1722</v>
      </c>
      <c r="C713" s="33" t="s">
        <v>2175</v>
      </c>
      <c r="D713" s="32" t="s">
        <v>2178</v>
      </c>
      <c r="E713" s="918"/>
      <c r="F713" s="918"/>
      <c r="G713" s="1405"/>
      <c r="H713" s="1405"/>
      <c r="I713" s="1546">
        <f t="shared" si="146"/>
        <v>0</v>
      </c>
      <c r="J713" s="1405"/>
      <c r="K713" s="1405"/>
      <c r="L713" s="1405"/>
      <c r="M713" s="1546">
        <f t="shared" si="147"/>
        <v>0</v>
      </c>
      <c r="N713" s="1405"/>
      <c r="O713" s="1362"/>
      <c r="P713" s="872"/>
      <c r="Q713" s="872"/>
      <c r="R713" s="872"/>
      <c r="S713" s="872"/>
      <c r="T713" s="872"/>
      <c r="U713" s="872"/>
      <c r="V713" s="872"/>
      <c r="W713" s="872"/>
      <c r="X713" s="872"/>
      <c r="Y713" s="872"/>
      <c r="Z713" s="872"/>
    </row>
    <row r="714" spans="1:26" s="920" customFormat="1" ht="15.75" customHeight="1">
      <c r="A714" s="918"/>
      <c r="B714" s="32" t="s">
        <v>1722</v>
      </c>
      <c r="C714" s="33" t="s">
        <v>2175</v>
      </c>
      <c r="D714" s="973" t="s">
        <v>1356</v>
      </c>
      <c r="E714" s="918"/>
      <c r="F714" s="918"/>
      <c r="G714" s="1405"/>
      <c r="H714" s="1405"/>
      <c r="I714" s="1546">
        <f t="shared" si="146"/>
        <v>0</v>
      </c>
      <c r="J714" s="1405"/>
      <c r="K714" s="1405"/>
      <c r="L714" s="1405"/>
      <c r="M714" s="1546">
        <f t="shared" si="147"/>
        <v>0</v>
      </c>
      <c r="N714" s="1405"/>
      <c r="O714" s="1362"/>
      <c r="P714" s="872"/>
      <c r="Q714" s="872"/>
      <c r="R714" s="872"/>
      <c r="S714" s="872"/>
      <c r="T714" s="872"/>
      <c r="U714" s="872"/>
      <c r="V714" s="872"/>
      <c r="W714" s="872"/>
      <c r="X714" s="872"/>
      <c r="Y714" s="872"/>
      <c r="Z714" s="872"/>
    </row>
    <row r="715" spans="1:26" s="920" customFormat="1" ht="15.75" customHeight="1">
      <c r="A715" s="918"/>
      <c r="B715" s="32" t="s">
        <v>1722</v>
      </c>
      <c r="C715" s="33" t="s">
        <v>2175</v>
      </c>
      <c r="D715" s="973" t="s">
        <v>1356</v>
      </c>
      <c r="E715" s="918"/>
      <c r="F715" s="918"/>
      <c r="G715" s="1405"/>
      <c r="H715" s="1405"/>
      <c r="I715" s="1546">
        <f t="shared" si="146"/>
        <v>0</v>
      </c>
      <c r="J715" s="1405"/>
      <c r="K715" s="1405"/>
      <c r="L715" s="1405"/>
      <c r="M715" s="1546">
        <f t="shared" si="147"/>
        <v>0</v>
      </c>
      <c r="N715" s="1405"/>
      <c r="O715" s="1362"/>
      <c r="P715" s="872"/>
      <c r="Q715" s="872"/>
      <c r="R715" s="872"/>
      <c r="S715" s="872"/>
      <c r="T715" s="872"/>
      <c r="U715" s="872"/>
      <c r="V715" s="872"/>
      <c r="W715" s="872"/>
      <c r="X715" s="872"/>
      <c r="Y715" s="872"/>
      <c r="Z715" s="872"/>
    </row>
    <row r="716" spans="1:26" s="920" customFormat="1" ht="15.75" customHeight="1">
      <c r="A716" s="918"/>
      <c r="B716" s="32" t="s">
        <v>1722</v>
      </c>
      <c r="C716" s="33" t="s">
        <v>2175</v>
      </c>
      <c r="D716" s="973" t="s">
        <v>1356</v>
      </c>
      <c r="E716" s="918"/>
      <c r="F716" s="918"/>
      <c r="G716" s="1405"/>
      <c r="H716" s="1405"/>
      <c r="I716" s="1546">
        <f t="shared" si="146"/>
        <v>0</v>
      </c>
      <c r="J716" s="1405"/>
      <c r="K716" s="1405"/>
      <c r="L716" s="1405"/>
      <c r="M716" s="1546">
        <f t="shared" si="147"/>
        <v>0</v>
      </c>
      <c r="N716" s="1405"/>
      <c r="O716" s="1362"/>
      <c r="P716" s="872"/>
      <c r="Q716" s="872"/>
      <c r="R716" s="872"/>
      <c r="S716" s="872"/>
      <c r="T716" s="872"/>
      <c r="U716" s="872"/>
      <c r="V716" s="872"/>
      <c r="W716" s="872"/>
      <c r="X716" s="872"/>
      <c r="Y716" s="872"/>
      <c r="Z716" s="872"/>
    </row>
    <row r="717" spans="1:26" ht="15.75" customHeight="1">
      <c r="A717" s="32"/>
      <c r="B717" s="32" t="s">
        <v>1722</v>
      </c>
      <c r="C717" s="33" t="s">
        <v>2175</v>
      </c>
      <c r="D717" s="973" t="s">
        <v>1356</v>
      </c>
      <c r="E717" s="32"/>
      <c r="F717" s="32"/>
      <c r="G717" s="1403"/>
      <c r="H717" s="1403"/>
      <c r="I717" s="1546">
        <f t="shared" si="146"/>
        <v>0</v>
      </c>
      <c r="J717" s="1403"/>
      <c r="K717" s="1403"/>
      <c r="L717" s="1403"/>
      <c r="M717" s="1546">
        <f t="shared" si="147"/>
        <v>0</v>
      </c>
      <c r="N717" s="1403"/>
      <c r="O717" s="1081"/>
      <c r="P717" s="152"/>
      <c r="Q717" s="152"/>
      <c r="R717" s="152"/>
      <c r="S717" s="152"/>
      <c r="T717" s="152"/>
      <c r="U717" s="152"/>
      <c r="V717" s="152"/>
      <c r="W717" s="152"/>
      <c r="X717" s="152"/>
      <c r="Y717" s="152"/>
      <c r="Z717" s="152"/>
    </row>
    <row r="718" spans="1:26" ht="15.75" customHeight="1">
      <c r="A718" s="32"/>
      <c r="B718" s="32" t="s">
        <v>1722</v>
      </c>
      <c r="C718" s="33" t="s">
        <v>2175</v>
      </c>
      <c r="D718" s="973" t="s">
        <v>1356</v>
      </c>
      <c r="E718" s="32"/>
      <c r="F718" s="32"/>
      <c r="G718" s="1403"/>
      <c r="H718" s="1403"/>
      <c r="I718" s="1546">
        <f t="shared" si="146"/>
        <v>0</v>
      </c>
      <c r="J718" s="1403"/>
      <c r="K718" s="1403"/>
      <c r="L718" s="1403"/>
      <c r="M718" s="1546">
        <f t="shared" si="147"/>
        <v>0</v>
      </c>
      <c r="N718" s="1403"/>
      <c r="O718" s="1081"/>
      <c r="P718" s="152"/>
      <c r="Q718" s="152"/>
      <c r="R718" s="152"/>
      <c r="S718" s="152"/>
      <c r="T718" s="152"/>
      <c r="U718" s="152"/>
      <c r="V718" s="152"/>
      <c r="W718" s="152"/>
      <c r="X718" s="152"/>
      <c r="Y718" s="152"/>
      <c r="Z718" s="152"/>
    </row>
    <row r="719" spans="1:26" ht="15.75" customHeight="1">
      <c r="A719" s="35"/>
      <c r="B719" s="35" t="s">
        <v>1722</v>
      </c>
      <c r="C719" s="39" t="s">
        <v>2175</v>
      </c>
      <c r="D719" s="35"/>
      <c r="E719" s="35"/>
      <c r="F719" s="35"/>
      <c r="G719" s="1547">
        <f>SUM(G711:G718)</f>
        <v>0</v>
      </c>
      <c r="H719" s="1547">
        <f>SUM(H711:H718)</f>
        <v>0</v>
      </c>
      <c r="I719" s="1547">
        <f t="shared" ref="I719:L719" si="148">SUM(I711:I718)</f>
        <v>0</v>
      </c>
      <c r="J719" s="1547">
        <f>SUM(J711:J718)</f>
        <v>0</v>
      </c>
      <c r="K719" s="1547">
        <f t="shared" si="148"/>
        <v>0</v>
      </c>
      <c r="L719" s="1547">
        <f t="shared" si="148"/>
        <v>0</v>
      </c>
      <c r="M719" s="1547">
        <f>SUM(M711:M718)</f>
        <v>0</v>
      </c>
      <c r="N719" s="1547">
        <f>SUM(N711:N718)</f>
        <v>0</v>
      </c>
      <c r="O719" s="1363"/>
      <c r="P719" s="7"/>
      <c r="Q719" s="7"/>
      <c r="R719" s="7"/>
      <c r="S719" s="7"/>
      <c r="T719" s="7"/>
      <c r="U719" s="7"/>
      <c r="V719" s="7"/>
      <c r="W719" s="7"/>
      <c r="X719" s="7"/>
      <c r="Y719" s="7"/>
      <c r="Z719" s="7"/>
    </row>
    <row r="720" spans="1:26" ht="15.75" customHeight="1">
      <c r="A720" s="35"/>
      <c r="B720" s="35" t="s">
        <v>1722</v>
      </c>
      <c r="C720" s="39" t="s">
        <v>2179</v>
      </c>
      <c r="D720" s="35"/>
      <c r="E720" s="35"/>
      <c r="F720" s="35"/>
      <c r="G720" s="1407"/>
      <c r="H720" s="1407"/>
      <c r="I720" s="1548">
        <f t="shared" ref="I720:I732" si="149">SUM(G720:H720)</f>
        <v>0</v>
      </c>
      <c r="J720" s="1407"/>
      <c r="K720" s="1407"/>
      <c r="L720" s="1407"/>
      <c r="M720" s="1548">
        <f t="shared" ref="M720:M732" si="150">SUM(K720:L720)</f>
        <v>0</v>
      </c>
      <c r="N720" s="1407"/>
      <c r="O720" s="1363"/>
      <c r="P720" s="7"/>
      <c r="Q720" s="7"/>
      <c r="R720" s="7"/>
      <c r="S720" s="7"/>
      <c r="T720" s="7"/>
      <c r="U720" s="7"/>
      <c r="V720" s="7"/>
      <c r="W720" s="7"/>
      <c r="X720" s="7"/>
      <c r="Y720" s="7"/>
      <c r="Z720" s="7"/>
    </row>
    <row r="721" spans="1:26" ht="15.75" customHeight="1">
      <c r="A721" s="35"/>
      <c r="B721" s="35" t="s">
        <v>1722</v>
      </c>
      <c r="C721" s="35" t="s">
        <v>2180</v>
      </c>
      <c r="D721" s="35"/>
      <c r="E721" s="35"/>
      <c r="F721" s="35"/>
      <c r="G721" s="1407"/>
      <c r="H721" s="1407"/>
      <c r="I721" s="1548">
        <f t="shared" si="149"/>
        <v>0</v>
      </c>
      <c r="J721" s="1407"/>
      <c r="K721" s="1407"/>
      <c r="L721" s="1407"/>
      <c r="M721" s="1548">
        <f t="shared" si="150"/>
        <v>0</v>
      </c>
      <c r="N721" s="1407"/>
      <c r="O721" s="1363"/>
      <c r="P721" s="7"/>
      <c r="Q721" s="7"/>
      <c r="R721" s="7"/>
      <c r="S721" s="7"/>
      <c r="T721" s="7"/>
      <c r="U721" s="7"/>
      <c r="V721" s="7"/>
      <c r="W721" s="7"/>
      <c r="X721" s="7"/>
      <c r="Y721" s="7"/>
      <c r="Z721" s="7"/>
    </row>
    <row r="722" spans="1:26" ht="15.75" customHeight="1">
      <c r="A722" s="35"/>
      <c r="B722" s="35" t="s">
        <v>1722</v>
      </c>
      <c r="C722" s="35" t="s">
        <v>2181</v>
      </c>
      <c r="D722" s="35"/>
      <c r="E722" s="35"/>
      <c r="F722" s="35"/>
      <c r="G722" s="1407"/>
      <c r="H722" s="1407"/>
      <c r="I722" s="1548">
        <f t="shared" si="149"/>
        <v>0</v>
      </c>
      <c r="J722" s="1407"/>
      <c r="K722" s="1407"/>
      <c r="L722" s="1407"/>
      <c r="M722" s="1548">
        <f t="shared" si="150"/>
        <v>0</v>
      </c>
      <c r="N722" s="1407"/>
      <c r="O722" s="1363"/>
      <c r="P722" s="7"/>
      <c r="Q722" s="7"/>
      <c r="R722" s="7"/>
      <c r="S722" s="7"/>
      <c r="T722" s="7"/>
      <c r="U722" s="7"/>
      <c r="V722" s="7"/>
      <c r="W722" s="7"/>
      <c r="X722" s="7"/>
      <c r="Y722" s="7"/>
      <c r="Z722" s="7"/>
    </row>
    <row r="723" spans="1:26" ht="15.75" customHeight="1">
      <c r="A723" s="35"/>
      <c r="B723" s="35" t="s">
        <v>1722</v>
      </c>
      <c r="C723" s="35" t="s">
        <v>2182</v>
      </c>
      <c r="D723" s="35"/>
      <c r="E723" s="35"/>
      <c r="F723" s="35"/>
      <c r="G723" s="1407"/>
      <c r="H723" s="1407"/>
      <c r="I723" s="1548">
        <f t="shared" si="149"/>
        <v>0</v>
      </c>
      <c r="J723" s="1407"/>
      <c r="K723" s="1407"/>
      <c r="L723" s="1407"/>
      <c r="M723" s="1548">
        <f t="shared" si="150"/>
        <v>0</v>
      </c>
      <c r="N723" s="1407"/>
      <c r="O723" s="1363"/>
      <c r="P723" s="7"/>
      <c r="Q723" s="7"/>
      <c r="R723" s="7"/>
      <c r="S723" s="7"/>
      <c r="T723" s="7"/>
      <c r="U723" s="7"/>
      <c r="V723" s="7"/>
      <c r="W723" s="7"/>
      <c r="X723" s="7"/>
      <c r="Y723" s="7"/>
      <c r="Z723" s="7"/>
    </row>
    <row r="724" spans="1:26" s="920" customFormat="1" ht="15.75" customHeight="1">
      <c r="A724" s="919"/>
      <c r="B724" s="35" t="s">
        <v>1722</v>
      </c>
      <c r="C724" s="35" t="s">
        <v>2183</v>
      </c>
      <c r="D724" s="35"/>
      <c r="E724" s="919"/>
      <c r="F724" s="919"/>
      <c r="G724" s="1408"/>
      <c r="H724" s="1408"/>
      <c r="I724" s="1548">
        <f t="shared" si="149"/>
        <v>0</v>
      </c>
      <c r="J724" s="1408"/>
      <c r="K724" s="1408"/>
      <c r="L724" s="1408"/>
      <c r="M724" s="1548">
        <f t="shared" si="150"/>
        <v>0</v>
      </c>
      <c r="N724" s="1408"/>
      <c r="O724" s="1364"/>
      <c r="P724" s="917"/>
      <c r="Q724" s="917"/>
      <c r="R724" s="917"/>
      <c r="S724" s="917"/>
      <c r="T724" s="917"/>
      <c r="U724" s="917"/>
      <c r="V724" s="917"/>
      <c r="W724" s="917"/>
      <c r="X724" s="917"/>
      <c r="Y724" s="917"/>
      <c r="Z724" s="917"/>
    </row>
    <row r="725" spans="1:26" s="920" customFormat="1" ht="15.75" customHeight="1">
      <c r="A725" s="919"/>
      <c r="B725" s="35" t="s">
        <v>1722</v>
      </c>
      <c r="C725" s="35" t="s">
        <v>2184</v>
      </c>
      <c r="D725" s="32"/>
      <c r="E725" s="919"/>
      <c r="F725" s="919"/>
      <c r="G725" s="1408"/>
      <c r="H725" s="1408"/>
      <c r="I725" s="1548">
        <f t="shared" si="149"/>
        <v>0</v>
      </c>
      <c r="J725" s="1408"/>
      <c r="K725" s="1408"/>
      <c r="L725" s="1408"/>
      <c r="M725" s="1548">
        <f t="shared" si="150"/>
        <v>0</v>
      </c>
      <c r="N725" s="1408"/>
      <c r="O725" s="1364"/>
      <c r="P725" s="917"/>
      <c r="Q725" s="917"/>
      <c r="R725" s="917"/>
      <c r="S725" s="152"/>
      <c r="T725" s="917"/>
      <c r="U725" s="917"/>
      <c r="V725" s="917"/>
      <c r="W725" s="917"/>
      <c r="X725" s="917"/>
      <c r="Y725" s="917"/>
      <c r="Z725" s="917"/>
    </row>
    <row r="726" spans="1:26" s="920" customFormat="1" ht="15.75" customHeight="1">
      <c r="A726" s="919"/>
      <c r="B726" s="32" t="s">
        <v>1722</v>
      </c>
      <c r="C726" s="32" t="s">
        <v>307</v>
      </c>
      <c r="D726" s="32" t="s">
        <v>2185</v>
      </c>
      <c r="E726" s="919"/>
      <c r="F726" s="919"/>
      <c r="G726" s="1408"/>
      <c r="H726" s="1408"/>
      <c r="I726" s="1548">
        <f t="shared" si="149"/>
        <v>0</v>
      </c>
      <c r="J726" s="1408"/>
      <c r="K726" s="1408"/>
      <c r="L726" s="1408"/>
      <c r="M726" s="1548">
        <f t="shared" si="150"/>
        <v>0</v>
      </c>
      <c r="N726" s="1408"/>
      <c r="O726" s="1364"/>
      <c r="P726" s="917"/>
      <c r="Q726" s="917"/>
      <c r="R726" s="917"/>
      <c r="S726" s="152" t="s">
        <v>2186</v>
      </c>
      <c r="T726" s="152" t="s">
        <v>2187</v>
      </c>
      <c r="U726" s="917"/>
      <c r="V726" s="917"/>
      <c r="W726" s="917"/>
      <c r="X726" s="917"/>
      <c r="Y726" s="917"/>
      <c r="Z726" s="917"/>
    </row>
    <row r="727" spans="1:26" s="920" customFormat="1" ht="15.75" customHeight="1">
      <c r="A727" s="919"/>
      <c r="B727" s="32" t="s">
        <v>1722</v>
      </c>
      <c r="C727" s="32" t="s">
        <v>307</v>
      </c>
      <c r="D727" s="32" t="s">
        <v>2188</v>
      </c>
      <c r="E727" s="919"/>
      <c r="F727" s="919"/>
      <c r="G727" s="1408"/>
      <c r="H727" s="1408"/>
      <c r="I727" s="1548">
        <f t="shared" si="149"/>
        <v>0</v>
      </c>
      <c r="J727" s="1408"/>
      <c r="K727" s="1408"/>
      <c r="L727" s="1408"/>
      <c r="M727" s="1548">
        <f t="shared" si="150"/>
        <v>0</v>
      </c>
      <c r="N727" s="1408"/>
      <c r="O727" s="1364"/>
      <c r="P727" s="917"/>
      <c r="Q727" s="917"/>
      <c r="R727" s="917"/>
      <c r="S727" s="917"/>
      <c r="T727" s="917"/>
      <c r="U727" s="917"/>
      <c r="V727" s="917"/>
      <c r="W727" s="917"/>
      <c r="X727" s="917"/>
      <c r="Y727" s="917"/>
      <c r="Z727" s="917"/>
    </row>
    <row r="728" spans="1:26" s="1822" customFormat="1" ht="15.75" customHeight="1">
      <c r="A728" s="918"/>
      <c r="B728" s="32" t="s">
        <v>1722</v>
      </c>
      <c r="C728" s="935" t="s">
        <v>307</v>
      </c>
      <c r="D728" s="973" t="s">
        <v>1356</v>
      </c>
      <c r="E728" s="918"/>
      <c r="F728" s="918"/>
      <c r="G728" s="1840"/>
      <c r="H728" s="1405"/>
      <c r="I728" s="1546">
        <f t="shared" si="149"/>
        <v>0</v>
      </c>
      <c r="J728" s="1405"/>
      <c r="K728" s="1405"/>
      <c r="L728" s="1405"/>
      <c r="M728" s="1546">
        <f t="shared" si="150"/>
        <v>0</v>
      </c>
      <c r="N728" s="1405"/>
      <c r="O728" s="1362"/>
      <c r="P728" s="872"/>
      <c r="Q728" s="872"/>
      <c r="R728" s="872"/>
      <c r="S728" s="872"/>
      <c r="T728" s="872"/>
      <c r="U728" s="872"/>
      <c r="V728" s="872"/>
      <c r="W728" s="872"/>
      <c r="X728" s="872"/>
      <c r="Y728" s="872"/>
      <c r="Z728" s="872"/>
    </row>
    <row r="729" spans="1:26" ht="15.75" customHeight="1">
      <c r="A729" s="35"/>
      <c r="B729" s="32" t="s">
        <v>1722</v>
      </c>
      <c r="C729" s="935" t="s">
        <v>307</v>
      </c>
      <c r="D729" s="973" t="s">
        <v>1356</v>
      </c>
      <c r="E729" s="35"/>
      <c r="F729" s="35"/>
      <c r="G729" s="1557"/>
      <c r="H729" s="1407"/>
      <c r="I729" s="1548">
        <f t="shared" si="149"/>
        <v>0</v>
      </c>
      <c r="J729" s="1407"/>
      <c r="K729" s="1407"/>
      <c r="L729" s="1407"/>
      <c r="M729" s="1548">
        <f t="shared" si="150"/>
        <v>0</v>
      </c>
      <c r="N729" s="1407"/>
      <c r="O729" s="1363"/>
      <c r="P729" s="7"/>
      <c r="Q729" s="7"/>
      <c r="R729" s="7"/>
      <c r="S729" s="7"/>
      <c r="T729" s="7"/>
      <c r="U729" s="7"/>
      <c r="V729" s="7"/>
      <c r="W729" s="7"/>
      <c r="X729" s="7"/>
      <c r="Y729" s="7"/>
      <c r="Z729" s="7"/>
    </row>
    <row r="730" spans="1:26" ht="15.75" customHeight="1">
      <c r="A730" s="32"/>
      <c r="B730" s="32" t="s">
        <v>1722</v>
      </c>
      <c r="C730" s="935" t="s">
        <v>307</v>
      </c>
      <c r="D730" s="973" t="s">
        <v>1356</v>
      </c>
      <c r="E730" s="32"/>
      <c r="F730" s="32"/>
      <c r="G730" s="1403"/>
      <c r="H730" s="1403"/>
      <c r="I730" s="1548">
        <f t="shared" si="149"/>
        <v>0</v>
      </c>
      <c r="J730" s="1403"/>
      <c r="K730" s="1403"/>
      <c r="L730" s="1403"/>
      <c r="M730" s="1548">
        <f t="shared" si="150"/>
        <v>0</v>
      </c>
      <c r="N730" s="1403"/>
      <c r="O730" s="1081"/>
      <c r="P730" s="152"/>
      <c r="Q730" s="152"/>
      <c r="R730" s="152"/>
      <c r="S730" s="152"/>
      <c r="T730" s="152"/>
      <c r="U730" s="152"/>
      <c r="V730" s="152"/>
      <c r="W730" s="152"/>
      <c r="X730" s="152"/>
      <c r="Y730" s="152"/>
      <c r="Z730" s="152"/>
    </row>
    <row r="731" spans="1:26" ht="15.75" customHeight="1">
      <c r="A731" s="32"/>
      <c r="B731" s="32" t="s">
        <v>1722</v>
      </c>
      <c r="C731" s="935" t="s">
        <v>307</v>
      </c>
      <c r="D731" s="973" t="s">
        <v>1356</v>
      </c>
      <c r="E731" s="32"/>
      <c r="F731" s="32"/>
      <c r="G731" s="1403"/>
      <c r="H731" s="1403"/>
      <c r="I731" s="1546">
        <f t="shared" si="149"/>
        <v>0</v>
      </c>
      <c r="J731" s="1403"/>
      <c r="K731" s="1403"/>
      <c r="L731" s="1403"/>
      <c r="M731" s="1546">
        <f t="shared" si="150"/>
        <v>0</v>
      </c>
      <c r="N731" s="1403"/>
      <c r="O731" s="1081"/>
      <c r="P731" s="152"/>
      <c r="Q731" s="152"/>
      <c r="R731" s="152"/>
      <c r="S731" s="152"/>
      <c r="T731" s="152"/>
      <c r="U731" s="152"/>
      <c r="V731" s="152"/>
      <c r="W731" s="152"/>
      <c r="X731" s="152"/>
      <c r="Y731" s="152"/>
      <c r="Z731" s="152"/>
    </row>
    <row r="732" spans="1:26" ht="15.75" customHeight="1">
      <c r="A732" s="32"/>
      <c r="B732" s="32" t="s">
        <v>1722</v>
      </c>
      <c r="C732" s="935" t="s">
        <v>307</v>
      </c>
      <c r="D732" s="973" t="s">
        <v>1356</v>
      </c>
      <c r="E732" s="933"/>
      <c r="F732" s="32"/>
      <c r="G732" s="1403"/>
      <c r="H732" s="1403"/>
      <c r="I732" s="1546">
        <f t="shared" si="149"/>
        <v>0</v>
      </c>
      <c r="J732" s="1403"/>
      <c r="K732" s="1403"/>
      <c r="L732" s="1403"/>
      <c r="M732" s="1546">
        <f t="shared" si="150"/>
        <v>0</v>
      </c>
      <c r="N732" s="1403"/>
      <c r="O732" s="1081"/>
      <c r="P732" s="152"/>
      <c r="Q732" s="152"/>
      <c r="R732" s="152"/>
      <c r="S732" s="793"/>
      <c r="T732" s="152"/>
      <c r="U732" s="152"/>
      <c r="V732" s="152"/>
      <c r="W732" s="152"/>
      <c r="X732" s="152"/>
      <c r="Y732" s="152"/>
      <c r="Z732" s="152"/>
    </row>
    <row r="733" spans="1:26" s="4" customFormat="1" ht="15.75" customHeight="1">
      <c r="A733" s="35"/>
      <c r="B733" s="35" t="s">
        <v>1722</v>
      </c>
      <c r="C733" s="35" t="s">
        <v>307</v>
      </c>
      <c r="D733" s="35"/>
      <c r="E733" s="35"/>
      <c r="F733" s="35"/>
      <c r="G733" s="1549">
        <f>SUM(G726:G732)</f>
        <v>0</v>
      </c>
      <c r="H733" s="1549">
        <f>SUM(H726:H732)</f>
        <v>0</v>
      </c>
      <c r="I733" s="1549">
        <f>SUM(I726:I732)</f>
        <v>0</v>
      </c>
      <c r="J733" s="1549">
        <f t="shared" ref="J733:N733" si="151">SUM(J726:J732)</f>
        <v>0</v>
      </c>
      <c r="K733" s="1549">
        <f t="shared" si="151"/>
        <v>0</v>
      </c>
      <c r="L733" s="1549">
        <f t="shared" si="151"/>
        <v>0</v>
      </c>
      <c r="M733" s="1549">
        <f t="shared" si="151"/>
        <v>0</v>
      </c>
      <c r="N733" s="1549">
        <f t="shared" si="151"/>
        <v>0</v>
      </c>
      <c r="O733" s="1363"/>
      <c r="P733" s="7"/>
      <c r="Q733" s="7"/>
      <c r="R733" s="7"/>
      <c r="S733" s="7"/>
      <c r="T733" s="7"/>
      <c r="U733" s="7"/>
      <c r="V733" s="7"/>
      <c r="W733" s="7"/>
      <c r="X733" s="7"/>
      <c r="Y733" s="7"/>
      <c r="Z733" s="7"/>
    </row>
    <row r="734" spans="1:26" ht="15.75" customHeight="1">
      <c r="A734" s="43"/>
      <c r="B734" s="43" t="s">
        <v>2189</v>
      </c>
      <c r="C734" s="43"/>
      <c r="D734" s="823"/>
      <c r="E734" s="43"/>
      <c r="F734" s="43"/>
      <c r="G734" s="1530">
        <f>G733+G723+G722+G721+G720+G719+G710+G701+G690+G724+G725</f>
        <v>0</v>
      </c>
      <c r="H734" s="1530">
        <f>H733+H723+H722+H721+H720+H719+H710+H701+H690+H724+H725</f>
        <v>0</v>
      </c>
      <c r="I734" s="1530">
        <f>G734+H734</f>
        <v>0</v>
      </c>
      <c r="J734" s="1530">
        <f>J733+J723+J722+J721+J720+J719+J710+J701+J690+J724+J725</f>
        <v>0</v>
      </c>
      <c r="K734" s="1530">
        <f t="shared" ref="K734" si="152">K733+K723+K722+K721+K720+K719+K710+K701+K690+K724+K725</f>
        <v>0</v>
      </c>
      <c r="L734" s="1530">
        <f>L733+L723+L722+L721+L720+L719+L710+L701+L690+L724+L725</f>
        <v>0</v>
      </c>
      <c r="M734" s="1530">
        <f>K734+L734</f>
        <v>0</v>
      </c>
      <c r="N734" s="1530">
        <f>N733+N723+N722+N721+N720+N719+N710+N701+N690+N724+N725</f>
        <v>0</v>
      </c>
      <c r="O734" s="1363"/>
      <c r="P734" s="7"/>
      <c r="Q734" s="7"/>
      <c r="R734" s="7"/>
      <c r="S734" s="7"/>
      <c r="T734" s="7"/>
      <c r="U734" s="7"/>
      <c r="V734" s="7"/>
      <c r="W734" s="7"/>
      <c r="X734" s="7"/>
      <c r="Y734" s="7"/>
      <c r="Z734" s="7"/>
    </row>
    <row r="735" spans="1:26" ht="15.75" customHeight="1">
      <c r="A735" s="152"/>
      <c r="B735" s="152"/>
      <c r="C735" s="152"/>
      <c r="D735" s="824"/>
      <c r="E735" s="152"/>
      <c r="F735" s="152"/>
      <c r="G735" s="1531"/>
      <c r="H735" s="1531"/>
      <c r="I735" s="1531"/>
      <c r="J735" s="1531"/>
      <c r="K735" s="1531"/>
      <c r="L735" s="1531"/>
      <c r="M735" s="1531"/>
      <c r="N735" s="1531"/>
      <c r="O735" s="1081"/>
      <c r="P735" s="152"/>
      <c r="Q735" s="152"/>
      <c r="R735" s="152"/>
      <c r="S735" s="152"/>
      <c r="T735" s="152"/>
      <c r="U735" s="152"/>
      <c r="V735" s="152"/>
      <c r="W735" s="152"/>
      <c r="X735" s="152"/>
      <c r="Y735" s="152"/>
      <c r="Z735" s="152"/>
    </row>
    <row r="736" spans="1:26" ht="15.75" customHeight="1">
      <c r="A736" s="32"/>
      <c r="B736" s="32" t="s">
        <v>1723</v>
      </c>
      <c r="C736" s="33" t="s">
        <v>2190</v>
      </c>
      <c r="D736" s="825" t="s">
        <v>2191</v>
      </c>
      <c r="E736" s="32"/>
      <c r="F736" s="32"/>
      <c r="G736" s="1403"/>
      <c r="H736" s="1403"/>
      <c r="I736" s="1546">
        <f t="shared" ref="I736:I748" si="153">SUM(G736:H736)</f>
        <v>0</v>
      </c>
      <c r="J736" s="1403"/>
      <c r="K736" s="1403"/>
      <c r="L736" s="1403"/>
      <c r="M736" s="1546">
        <f t="shared" ref="M736:M748" si="154">SUM(K736:L736)</f>
        <v>0</v>
      </c>
      <c r="N736" s="1403"/>
      <c r="O736" s="1081"/>
      <c r="P736" s="152"/>
      <c r="Q736" s="152"/>
      <c r="R736" s="152"/>
      <c r="S736" s="152"/>
      <c r="T736" s="152"/>
      <c r="U736" s="152"/>
      <c r="V736" s="152"/>
      <c r="W736" s="152"/>
      <c r="X736" s="152"/>
      <c r="Y736" s="152"/>
      <c r="Z736" s="152"/>
    </row>
    <row r="737" spans="1:26" ht="15.75" customHeight="1">
      <c r="A737" s="32"/>
      <c r="B737" s="32" t="s">
        <v>1723</v>
      </c>
      <c r="C737" s="33" t="s">
        <v>2190</v>
      </c>
      <c r="D737" s="825" t="s">
        <v>2192</v>
      </c>
      <c r="E737" s="32"/>
      <c r="F737" s="32"/>
      <c r="G737" s="1403"/>
      <c r="H737" s="1403"/>
      <c r="I737" s="1546">
        <f t="shared" si="153"/>
        <v>0</v>
      </c>
      <c r="J737" s="1403"/>
      <c r="K737" s="1403"/>
      <c r="L737" s="1403"/>
      <c r="M737" s="1546">
        <f t="shared" si="154"/>
        <v>0</v>
      </c>
      <c r="N737" s="1403"/>
      <c r="O737" s="1081"/>
      <c r="P737" s="152"/>
      <c r="Q737" s="152"/>
      <c r="R737" s="152"/>
      <c r="S737" s="152" t="s">
        <v>2193</v>
      </c>
      <c r="T737" s="152"/>
      <c r="U737" s="152"/>
      <c r="V737" s="152"/>
      <c r="W737" s="152"/>
      <c r="X737" s="152"/>
      <c r="Y737" s="152"/>
      <c r="Z737" s="152"/>
    </row>
    <row r="738" spans="1:26" ht="15.75" customHeight="1">
      <c r="A738" s="32"/>
      <c r="B738" s="32" t="s">
        <v>1723</v>
      </c>
      <c r="C738" s="33" t="s">
        <v>2190</v>
      </c>
      <c r="D738" s="825" t="s">
        <v>2194</v>
      </c>
      <c r="E738" s="32"/>
      <c r="F738" s="32"/>
      <c r="G738" s="1403"/>
      <c r="H738" s="1403"/>
      <c r="I738" s="1546">
        <f t="shared" si="153"/>
        <v>0</v>
      </c>
      <c r="J738" s="1403"/>
      <c r="K738" s="1403"/>
      <c r="L738" s="1403"/>
      <c r="M738" s="1546">
        <f t="shared" si="154"/>
        <v>0</v>
      </c>
      <c r="N738" s="1403"/>
      <c r="O738" s="1081"/>
      <c r="P738" s="152"/>
      <c r="Q738" s="152"/>
      <c r="R738" s="152"/>
      <c r="S738" s="152"/>
      <c r="T738" s="152"/>
      <c r="U738" s="152"/>
      <c r="V738" s="152"/>
      <c r="W738" s="152"/>
      <c r="X738" s="152"/>
      <c r="Y738" s="152"/>
      <c r="Z738" s="152"/>
    </row>
    <row r="739" spans="1:26" s="920" customFormat="1" ht="15.75" customHeight="1">
      <c r="A739" s="918"/>
      <c r="B739" s="32" t="s">
        <v>1723</v>
      </c>
      <c r="C739" s="33" t="s">
        <v>2190</v>
      </c>
      <c r="D739" s="825" t="s">
        <v>2195</v>
      </c>
      <c r="E739" s="918"/>
      <c r="F739" s="918"/>
      <c r="G739" s="1405"/>
      <c r="H739" s="1405"/>
      <c r="I739" s="1546">
        <f t="shared" si="153"/>
        <v>0</v>
      </c>
      <c r="J739" s="1405"/>
      <c r="K739" s="1405"/>
      <c r="L739" s="1405"/>
      <c r="M739" s="1546">
        <f t="shared" si="154"/>
        <v>0</v>
      </c>
      <c r="N739" s="1405"/>
      <c r="O739" s="1362"/>
      <c r="P739" s="872"/>
      <c r="Q739" s="872"/>
      <c r="R739" s="872"/>
      <c r="S739" s="872"/>
      <c r="T739" s="872"/>
      <c r="U739" s="872"/>
      <c r="V739" s="872"/>
      <c r="W739" s="872"/>
      <c r="X739" s="872"/>
      <c r="Y739" s="872"/>
      <c r="Z739" s="872"/>
    </row>
    <row r="740" spans="1:26" s="920" customFormat="1" ht="15.75" customHeight="1">
      <c r="A740" s="918"/>
      <c r="B740" s="32" t="s">
        <v>1723</v>
      </c>
      <c r="C740" s="33" t="s">
        <v>2190</v>
      </c>
      <c r="D740" s="825" t="s">
        <v>2196</v>
      </c>
      <c r="E740" s="918"/>
      <c r="F740" s="918"/>
      <c r="G740" s="1405"/>
      <c r="H740" s="1405"/>
      <c r="I740" s="1546">
        <f t="shared" si="153"/>
        <v>0</v>
      </c>
      <c r="J740" s="1405"/>
      <c r="K740" s="1405"/>
      <c r="L740" s="1405"/>
      <c r="M740" s="1546">
        <f t="shared" si="154"/>
        <v>0</v>
      </c>
      <c r="N740" s="1405"/>
      <c r="O740" s="1362"/>
      <c r="P740" s="872"/>
      <c r="Q740" s="872"/>
      <c r="R740" s="152" t="s">
        <v>2197</v>
      </c>
      <c r="S740" s="872"/>
      <c r="T740" s="872"/>
      <c r="U740" s="872"/>
      <c r="V740" s="872"/>
      <c r="W740" s="872"/>
      <c r="X740" s="872"/>
      <c r="Y740" s="872"/>
      <c r="Z740" s="872"/>
    </row>
    <row r="741" spans="1:26" s="920" customFormat="1" ht="15.75" customHeight="1">
      <c r="A741" s="918"/>
      <c r="B741" s="32" t="s">
        <v>1723</v>
      </c>
      <c r="C741" s="33" t="s">
        <v>2190</v>
      </c>
      <c r="D741" s="825" t="s">
        <v>2198</v>
      </c>
      <c r="E741" s="918"/>
      <c r="F741" s="918"/>
      <c r="G741" s="1405"/>
      <c r="H741" s="1405"/>
      <c r="I741" s="1546">
        <f t="shared" si="153"/>
        <v>0</v>
      </c>
      <c r="J741" s="1405"/>
      <c r="K741" s="1405"/>
      <c r="L741" s="1405"/>
      <c r="M741" s="1546">
        <f t="shared" si="154"/>
        <v>0</v>
      </c>
      <c r="N741" s="1405"/>
      <c r="O741" s="1362"/>
      <c r="P741" s="872"/>
      <c r="Q741" s="872"/>
      <c r="R741" s="872"/>
      <c r="S741" s="872"/>
      <c r="T741" s="872"/>
      <c r="U741" s="872"/>
      <c r="V741" s="872"/>
      <c r="W741" s="872"/>
      <c r="X741" s="872"/>
      <c r="Y741" s="872"/>
      <c r="Z741" s="872"/>
    </row>
    <row r="742" spans="1:26" s="920" customFormat="1" ht="15.75" customHeight="1">
      <c r="A742" s="918"/>
      <c r="B742" s="32" t="s">
        <v>1723</v>
      </c>
      <c r="C742" s="33" t="s">
        <v>2190</v>
      </c>
      <c r="D742" s="825" t="s">
        <v>2199</v>
      </c>
      <c r="E742" s="918"/>
      <c r="F742" s="918"/>
      <c r="G742" s="1405"/>
      <c r="H742" s="1405"/>
      <c r="I742" s="1546">
        <f t="shared" si="153"/>
        <v>0</v>
      </c>
      <c r="J742" s="1405"/>
      <c r="K742" s="1405"/>
      <c r="L742" s="1405"/>
      <c r="M742" s="1546">
        <f t="shared" si="154"/>
        <v>0</v>
      </c>
      <c r="N742" s="1405"/>
      <c r="O742" s="1362"/>
      <c r="P742" s="872"/>
      <c r="Q742" s="872"/>
      <c r="R742" s="872"/>
      <c r="S742" s="872"/>
      <c r="T742" s="872"/>
      <c r="U742" s="872"/>
      <c r="V742" s="872"/>
      <c r="W742" s="872"/>
      <c r="X742" s="872"/>
      <c r="Y742" s="872"/>
      <c r="Z742" s="872"/>
    </row>
    <row r="743" spans="1:26" s="920" customFormat="1" ht="15.75" customHeight="1">
      <c r="A743" s="918"/>
      <c r="B743" s="32" t="s">
        <v>1723</v>
      </c>
      <c r="C743" s="32" t="s">
        <v>2190</v>
      </c>
      <c r="D743" s="825" t="s">
        <v>2200</v>
      </c>
      <c r="E743" s="918"/>
      <c r="F743" s="918"/>
      <c r="G743" s="1405"/>
      <c r="H743" s="1405"/>
      <c r="I743" s="1546">
        <f t="shared" si="153"/>
        <v>0</v>
      </c>
      <c r="J743" s="1405"/>
      <c r="K743" s="1405"/>
      <c r="L743" s="1405"/>
      <c r="M743" s="1546">
        <f t="shared" si="154"/>
        <v>0</v>
      </c>
      <c r="N743" s="1405"/>
      <c r="O743" s="1362"/>
      <c r="P743" s="872"/>
      <c r="Q743" s="872"/>
      <c r="R743" s="872"/>
      <c r="S743" s="872"/>
      <c r="T743" s="872"/>
      <c r="U743" s="872"/>
      <c r="V743" s="872"/>
      <c r="W743" s="872"/>
      <c r="X743" s="872"/>
      <c r="Y743" s="872"/>
      <c r="Z743" s="872"/>
    </row>
    <row r="744" spans="1:26" ht="15.75" customHeight="1">
      <c r="A744" s="32"/>
      <c r="B744" s="32" t="s">
        <v>1723</v>
      </c>
      <c r="C744" s="33" t="s">
        <v>2190</v>
      </c>
      <c r="D744" s="973" t="s">
        <v>1356</v>
      </c>
      <c r="E744" s="32"/>
      <c r="F744" s="32"/>
      <c r="G744" s="1403"/>
      <c r="H744" s="1403"/>
      <c r="I744" s="1546">
        <f t="shared" si="153"/>
        <v>0</v>
      </c>
      <c r="J744" s="1403"/>
      <c r="K744" s="1403"/>
      <c r="L744" s="1403"/>
      <c r="M744" s="1546">
        <f t="shared" si="154"/>
        <v>0</v>
      </c>
      <c r="N744" s="1403"/>
      <c r="O744" s="1081"/>
      <c r="P744" s="152"/>
      <c r="Q744" s="152"/>
      <c r="R744" s="152"/>
      <c r="S744" s="152"/>
      <c r="T744" s="152"/>
      <c r="U744" s="152"/>
      <c r="V744" s="152"/>
      <c r="W744" s="152"/>
      <c r="X744" s="152"/>
      <c r="Y744" s="152"/>
      <c r="Z744" s="152"/>
    </row>
    <row r="745" spans="1:26" ht="15.75" customHeight="1">
      <c r="A745" s="32"/>
      <c r="B745" s="32" t="s">
        <v>1723</v>
      </c>
      <c r="C745" s="33" t="s">
        <v>2190</v>
      </c>
      <c r="D745" s="973" t="s">
        <v>1356</v>
      </c>
      <c r="E745" s="32"/>
      <c r="F745" s="32"/>
      <c r="G745" s="1403"/>
      <c r="H745" s="1403"/>
      <c r="I745" s="1546">
        <f t="shared" si="153"/>
        <v>0</v>
      </c>
      <c r="J745" s="1403"/>
      <c r="K745" s="1403"/>
      <c r="L745" s="1403"/>
      <c r="M745" s="1546">
        <f t="shared" si="154"/>
        <v>0</v>
      </c>
      <c r="N745" s="1403"/>
      <c r="O745" s="1081"/>
      <c r="P745" s="152"/>
      <c r="Q745" s="152"/>
      <c r="R745" s="152"/>
      <c r="S745" s="152"/>
      <c r="T745" s="152"/>
      <c r="U745" s="152"/>
      <c r="V745" s="152"/>
      <c r="W745" s="152"/>
      <c r="X745" s="152"/>
      <c r="Y745" s="152"/>
      <c r="Z745" s="152"/>
    </row>
    <row r="746" spans="1:26" ht="15.75" customHeight="1">
      <c r="A746" s="32"/>
      <c r="B746" s="32" t="s">
        <v>1723</v>
      </c>
      <c r="C746" s="33" t="s">
        <v>2190</v>
      </c>
      <c r="D746" s="973" t="s">
        <v>1356</v>
      </c>
      <c r="E746" s="32"/>
      <c r="F746" s="32"/>
      <c r="G746" s="1403"/>
      <c r="H746" s="1403"/>
      <c r="I746" s="1546">
        <f t="shared" si="153"/>
        <v>0</v>
      </c>
      <c r="J746" s="1403"/>
      <c r="K746" s="1403"/>
      <c r="L746" s="1403"/>
      <c r="M746" s="1546">
        <f t="shared" si="154"/>
        <v>0</v>
      </c>
      <c r="N746" s="1403"/>
      <c r="O746" s="1081"/>
      <c r="P746" s="152"/>
      <c r="Q746" s="152"/>
      <c r="R746" s="152"/>
      <c r="S746" s="152"/>
      <c r="T746" s="152"/>
      <c r="U746" s="152"/>
      <c r="V746" s="152"/>
      <c r="W746" s="152"/>
      <c r="X746" s="152"/>
      <c r="Y746" s="152"/>
      <c r="Z746" s="152"/>
    </row>
    <row r="747" spans="1:26" ht="15.75" customHeight="1">
      <c r="A747" s="32"/>
      <c r="B747" s="32" t="s">
        <v>1723</v>
      </c>
      <c r="C747" s="33" t="s">
        <v>2190</v>
      </c>
      <c r="D747" s="973" t="s">
        <v>1356</v>
      </c>
      <c r="E747" s="32"/>
      <c r="F747" s="32"/>
      <c r="G747" s="1403"/>
      <c r="H747" s="1403"/>
      <c r="I747" s="1546">
        <f t="shared" si="153"/>
        <v>0</v>
      </c>
      <c r="J747" s="1403"/>
      <c r="K747" s="1403"/>
      <c r="L747" s="1403"/>
      <c r="M747" s="1546">
        <f t="shared" si="154"/>
        <v>0</v>
      </c>
      <c r="N747" s="1403"/>
      <c r="O747" s="1081"/>
      <c r="P747" s="152"/>
      <c r="Q747" s="152"/>
      <c r="R747" s="152"/>
      <c r="S747" s="152"/>
      <c r="T747" s="152"/>
      <c r="U747" s="152"/>
      <c r="V747" s="152"/>
      <c r="W747" s="152"/>
      <c r="X747" s="152"/>
      <c r="Y747" s="152"/>
      <c r="Z747" s="152"/>
    </row>
    <row r="748" spans="1:26" ht="15.75" customHeight="1">
      <c r="A748" s="32"/>
      <c r="B748" s="32" t="s">
        <v>1723</v>
      </c>
      <c r="C748" s="32" t="s">
        <v>2190</v>
      </c>
      <c r="D748" s="973" t="s">
        <v>1356</v>
      </c>
      <c r="E748" s="32"/>
      <c r="F748" s="32"/>
      <c r="G748" s="1403"/>
      <c r="H748" s="1403"/>
      <c r="I748" s="1546">
        <f t="shared" si="153"/>
        <v>0</v>
      </c>
      <c r="J748" s="1403"/>
      <c r="K748" s="1403"/>
      <c r="L748" s="1403"/>
      <c r="M748" s="1546">
        <f t="shared" si="154"/>
        <v>0</v>
      </c>
      <c r="N748" s="1403"/>
      <c r="O748" s="1081"/>
      <c r="P748" s="152"/>
      <c r="Q748" s="152"/>
      <c r="R748" s="152"/>
      <c r="S748" s="152"/>
      <c r="T748" s="152"/>
      <c r="U748" s="152"/>
      <c r="V748" s="152"/>
      <c r="W748" s="152"/>
      <c r="X748" s="152"/>
      <c r="Y748" s="152"/>
      <c r="Z748" s="152"/>
    </row>
    <row r="749" spans="1:26" ht="15.75" customHeight="1">
      <c r="A749" s="35"/>
      <c r="B749" s="35" t="s">
        <v>1723</v>
      </c>
      <c r="C749" s="39" t="s">
        <v>2190</v>
      </c>
      <c r="D749" s="826"/>
      <c r="E749" s="826"/>
      <c r="F749" s="826"/>
      <c r="G749" s="1547">
        <f>SUM(G736:G748)</f>
        <v>0</v>
      </c>
      <c r="H749" s="1547">
        <f t="shared" ref="H749:N749" si="155">SUM(H736:H748)</f>
        <v>0</v>
      </c>
      <c r="I749" s="1547">
        <f t="shared" si="155"/>
        <v>0</v>
      </c>
      <c r="J749" s="1547">
        <f t="shared" si="155"/>
        <v>0</v>
      </c>
      <c r="K749" s="1547">
        <f t="shared" si="155"/>
        <v>0</v>
      </c>
      <c r="L749" s="1547">
        <f t="shared" si="155"/>
        <v>0</v>
      </c>
      <c r="M749" s="1547">
        <f t="shared" si="155"/>
        <v>0</v>
      </c>
      <c r="N749" s="1547">
        <f t="shared" si="155"/>
        <v>0</v>
      </c>
      <c r="O749" s="1363"/>
      <c r="P749" s="7"/>
      <c r="Q749" s="7"/>
      <c r="R749" s="7"/>
      <c r="S749" s="7"/>
      <c r="T749" s="7"/>
      <c r="U749" s="7"/>
      <c r="V749" s="7"/>
      <c r="W749" s="7"/>
      <c r="X749" s="7"/>
      <c r="Y749" s="7"/>
      <c r="Z749" s="7"/>
    </row>
    <row r="750" spans="1:26" ht="15.75" customHeight="1">
      <c r="A750" s="35"/>
      <c r="B750" s="35" t="s">
        <v>1723</v>
      </c>
      <c r="C750" s="39" t="s">
        <v>2201</v>
      </c>
      <c r="D750" s="826"/>
      <c r="E750" s="826"/>
      <c r="F750" s="826"/>
      <c r="G750" s="1407"/>
      <c r="H750" s="1407"/>
      <c r="I750" s="1548">
        <f t="shared" ref="I750:I763" si="156">SUM(G750:H750)</f>
        <v>0</v>
      </c>
      <c r="J750" s="1407"/>
      <c r="K750" s="1407"/>
      <c r="L750" s="1407"/>
      <c r="M750" s="1548">
        <f t="shared" ref="M750:M763" si="157">SUM(K750:L750)</f>
        <v>0</v>
      </c>
      <c r="N750" s="1407"/>
      <c r="O750" s="1363"/>
      <c r="P750" s="7"/>
      <c r="Q750" s="7"/>
      <c r="R750" s="7" t="s">
        <v>2197</v>
      </c>
      <c r="S750" s="7"/>
      <c r="T750" s="7"/>
      <c r="U750" s="7"/>
      <c r="V750" s="7"/>
      <c r="W750" s="7"/>
      <c r="X750" s="7"/>
      <c r="Y750" s="7"/>
      <c r="Z750" s="7"/>
    </row>
    <row r="751" spans="1:26" ht="15.75" customHeight="1">
      <c r="A751" s="35"/>
      <c r="B751" s="35" t="s">
        <v>1723</v>
      </c>
      <c r="C751" s="39" t="s">
        <v>2202</v>
      </c>
      <c r="D751" s="39"/>
      <c r="E751" s="39"/>
      <c r="F751" s="39"/>
      <c r="G751" s="1558"/>
      <c r="H751" s="1407"/>
      <c r="I751" s="1548">
        <f t="shared" si="156"/>
        <v>0</v>
      </c>
      <c r="J751" s="1407"/>
      <c r="K751" s="1407"/>
      <c r="L751" s="1407"/>
      <c r="M751" s="1548">
        <f t="shared" si="157"/>
        <v>0</v>
      </c>
      <c r="N751" s="1407"/>
      <c r="O751" s="1363"/>
      <c r="P751" s="7"/>
      <c r="Q751" s="7"/>
      <c r="R751" s="7" t="s">
        <v>2197</v>
      </c>
      <c r="S751" s="7"/>
      <c r="T751" s="7"/>
      <c r="U751" s="7"/>
      <c r="V751" s="7"/>
      <c r="W751" s="7"/>
      <c r="X751" s="7"/>
      <c r="Y751" s="7"/>
      <c r="Z751" s="7"/>
    </row>
    <row r="752" spans="1:26" ht="15.75" customHeight="1">
      <c r="A752" s="35"/>
      <c r="B752" s="35" t="s">
        <v>1723</v>
      </c>
      <c r="C752" s="39" t="s">
        <v>2203</v>
      </c>
      <c r="D752" s="39"/>
      <c r="E752" s="39"/>
      <c r="F752" s="39"/>
      <c r="G752" s="1558"/>
      <c r="H752" s="1407"/>
      <c r="I752" s="1548">
        <f t="shared" si="156"/>
        <v>0</v>
      </c>
      <c r="J752" s="1407"/>
      <c r="K752" s="1407"/>
      <c r="L752" s="1407"/>
      <c r="M752" s="1548">
        <f t="shared" si="157"/>
        <v>0</v>
      </c>
      <c r="N752" s="1407"/>
      <c r="O752" s="1363"/>
      <c r="P752" s="7"/>
      <c r="Q752" s="7"/>
      <c r="R752" s="7"/>
      <c r="S752" s="7"/>
      <c r="T752" s="7"/>
      <c r="U752" s="7"/>
      <c r="V752" s="7"/>
      <c r="W752" s="7"/>
      <c r="X752" s="7"/>
      <c r="Y752" s="7"/>
      <c r="Z752" s="7"/>
    </row>
    <row r="753" spans="1:26" ht="15.75" customHeight="1">
      <c r="A753" s="35"/>
      <c r="B753" s="35" t="s">
        <v>1723</v>
      </c>
      <c r="C753" s="39" t="s">
        <v>2204</v>
      </c>
      <c r="D753" s="826"/>
      <c r="E753" s="826"/>
      <c r="F753" s="826"/>
      <c r="G753" s="1559"/>
      <c r="H753" s="1407"/>
      <c r="I753" s="1548">
        <f t="shared" si="156"/>
        <v>0</v>
      </c>
      <c r="J753" s="1407"/>
      <c r="K753" s="1407"/>
      <c r="L753" s="1407"/>
      <c r="M753" s="1548">
        <f t="shared" si="157"/>
        <v>0</v>
      </c>
      <c r="N753" s="1407"/>
      <c r="O753" s="1363"/>
      <c r="P753" s="7"/>
      <c r="Q753" s="7"/>
      <c r="R753" s="7"/>
      <c r="S753" s="7"/>
      <c r="T753" s="7"/>
      <c r="U753" s="7"/>
      <c r="V753" s="7"/>
      <c r="W753" s="7"/>
      <c r="X753" s="7"/>
      <c r="Y753" s="7"/>
      <c r="Z753" s="7"/>
    </row>
    <row r="754" spans="1:26" ht="13.5" customHeight="1">
      <c r="A754" s="35"/>
      <c r="B754" s="35" t="s">
        <v>1723</v>
      </c>
      <c r="C754" s="39" t="s">
        <v>2205</v>
      </c>
      <c r="D754" s="826"/>
      <c r="E754" s="826"/>
      <c r="F754" s="826"/>
      <c r="G754" s="1559"/>
      <c r="H754" s="1407"/>
      <c r="I754" s="1548">
        <f t="shared" si="156"/>
        <v>0</v>
      </c>
      <c r="J754" s="1407"/>
      <c r="K754" s="1407"/>
      <c r="L754" s="1407"/>
      <c r="M754" s="1548">
        <f t="shared" si="157"/>
        <v>0</v>
      </c>
      <c r="N754" s="1407"/>
      <c r="O754" s="1363"/>
      <c r="P754" s="7"/>
      <c r="Q754" s="7"/>
      <c r="R754" s="7" t="s">
        <v>2197</v>
      </c>
      <c r="S754" s="7"/>
      <c r="T754" s="7"/>
      <c r="U754" s="7"/>
      <c r="V754" s="7"/>
      <c r="W754" s="7"/>
      <c r="X754" s="7"/>
      <c r="Y754" s="7"/>
      <c r="Z754" s="7"/>
    </row>
    <row r="755" spans="1:26" ht="15.75" customHeight="1">
      <c r="A755" s="35"/>
      <c r="B755" s="35" t="s">
        <v>1723</v>
      </c>
      <c r="C755" s="39" t="s">
        <v>2206</v>
      </c>
      <c r="D755" s="35"/>
      <c r="E755" s="35"/>
      <c r="F755" s="35"/>
      <c r="G755" s="1407"/>
      <c r="H755" s="1407"/>
      <c r="I755" s="1548">
        <f t="shared" si="156"/>
        <v>0</v>
      </c>
      <c r="J755" s="1407"/>
      <c r="K755" s="1407"/>
      <c r="L755" s="1407"/>
      <c r="M755" s="1548">
        <f t="shared" si="157"/>
        <v>0</v>
      </c>
      <c r="N755" s="1407"/>
      <c r="O755" s="1363"/>
      <c r="P755" s="7"/>
      <c r="Q755" s="7"/>
      <c r="R755" s="7"/>
      <c r="S755" s="7" t="s">
        <v>1891</v>
      </c>
      <c r="T755" s="7"/>
      <c r="U755" s="7"/>
      <c r="V755" s="7"/>
      <c r="W755" s="7"/>
      <c r="X755" s="7"/>
      <c r="Y755" s="7"/>
      <c r="Z755" s="7"/>
    </row>
    <row r="756" spans="1:26" ht="15.75" customHeight="1">
      <c r="A756" s="35"/>
      <c r="B756" s="35" t="s">
        <v>1723</v>
      </c>
      <c r="C756" s="39" t="s">
        <v>2207</v>
      </c>
      <c r="D756" s="35"/>
      <c r="E756" s="35"/>
      <c r="F756" s="35"/>
      <c r="G756" s="1407"/>
      <c r="H756" s="1407"/>
      <c r="I756" s="1548">
        <f t="shared" si="156"/>
        <v>0</v>
      </c>
      <c r="J756" s="1407"/>
      <c r="K756" s="1407"/>
      <c r="L756" s="1407"/>
      <c r="M756" s="1548">
        <f t="shared" si="157"/>
        <v>0</v>
      </c>
      <c r="N756" s="1407"/>
      <c r="O756" s="1363"/>
      <c r="P756" s="7"/>
      <c r="Q756" s="7"/>
      <c r="R756" s="7"/>
      <c r="S756" s="7" t="s">
        <v>1894</v>
      </c>
      <c r="T756" s="7"/>
      <c r="U756" s="7"/>
      <c r="V756" s="7"/>
      <c r="W756" s="7"/>
      <c r="X756" s="7"/>
      <c r="Y756" s="7"/>
      <c r="Z756" s="7"/>
    </row>
    <row r="757" spans="1:26" ht="15.75" customHeight="1">
      <c r="A757" s="35"/>
      <c r="B757" s="35" t="s">
        <v>1723</v>
      </c>
      <c r="C757" s="35" t="s">
        <v>2208</v>
      </c>
      <c r="D757" s="35"/>
      <c r="E757" s="35"/>
      <c r="F757" s="35"/>
      <c r="G757" s="1407"/>
      <c r="H757" s="1407"/>
      <c r="I757" s="1548">
        <f t="shared" si="156"/>
        <v>0</v>
      </c>
      <c r="J757" s="1407"/>
      <c r="K757" s="1407"/>
      <c r="L757" s="1407"/>
      <c r="M757" s="1548">
        <f t="shared" si="157"/>
        <v>0</v>
      </c>
      <c r="N757" s="1407"/>
      <c r="O757" s="1363"/>
      <c r="P757" s="7"/>
      <c r="Q757" s="7"/>
      <c r="R757" s="7"/>
      <c r="S757" s="7"/>
      <c r="T757" s="7"/>
      <c r="U757" s="7"/>
      <c r="V757" s="7"/>
      <c r="W757" s="7"/>
      <c r="X757" s="7"/>
      <c r="Y757" s="7"/>
      <c r="Z757" s="7"/>
    </row>
    <row r="758" spans="1:26" ht="15.75" customHeight="1">
      <c r="A758" s="35"/>
      <c r="B758" s="35" t="s">
        <v>1723</v>
      </c>
      <c r="C758" s="35" t="s">
        <v>318</v>
      </c>
      <c r="D758" s="35"/>
      <c r="E758" s="35"/>
      <c r="F758" s="35"/>
      <c r="G758" s="1408"/>
      <c r="H758" s="1408"/>
      <c r="I758" s="1560">
        <f t="shared" si="156"/>
        <v>0</v>
      </c>
      <c r="J758" s="1408"/>
      <c r="K758" s="1408"/>
      <c r="L758" s="1408"/>
      <c r="M758" s="1560">
        <f t="shared" si="157"/>
        <v>0</v>
      </c>
      <c r="N758" s="1408"/>
      <c r="O758" s="1363"/>
      <c r="P758" s="7"/>
      <c r="Q758" s="7"/>
      <c r="R758" s="7"/>
      <c r="S758" s="7" t="s">
        <v>2209</v>
      </c>
      <c r="T758" s="7"/>
      <c r="U758" s="7"/>
      <c r="V758" s="7"/>
      <c r="W758" s="7"/>
      <c r="X758" s="7"/>
      <c r="Y758" s="7"/>
      <c r="Z758" s="7"/>
    </row>
    <row r="759" spans="1:26" s="913" customFormat="1" ht="15.75" customHeight="1">
      <c r="A759" s="919"/>
      <c r="B759" s="957" t="s">
        <v>1723</v>
      </c>
      <c r="C759" s="1080" t="s">
        <v>2711</v>
      </c>
      <c r="D759" s="919"/>
      <c r="E759" s="919"/>
      <c r="F759" s="919"/>
      <c r="G759" s="1408"/>
      <c r="H759" s="1408"/>
      <c r="I759" s="1560">
        <f t="shared" si="156"/>
        <v>0</v>
      </c>
      <c r="J759" s="1408"/>
      <c r="K759" s="1408"/>
      <c r="L759" s="1408"/>
      <c r="M759" s="1560">
        <f t="shared" si="157"/>
        <v>0</v>
      </c>
      <c r="N759" s="1408"/>
      <c r="O759" s="1364"/>
      <c r="P759" s="917"/>
      <c r="Q759" s="917"/>
      <c r="R759" s="917"/>
      <c r="S759" s="152" t="s">
        <v>2211</v>
      </c>
      <c r="T759" s="917"/>
      <c r="U759" s="917"/>
      <c r="V759" s="917"/>
      <c r="W759" s="917"/>
      <c r="X759" s="917"/>
      <c r="Y759" s="917"/>
      <c r="Z759" s="917"/>
    </row>
    <row r="760" spans="1:26" s="913" customFormat="1" ht="15.75" customHeight="1">
      <c r="A760" s="919"/>
      <c r="B760" s="957" t="s">
        <v>1723</v>
      </c>
      <c r="C760" s="1080" t="s">
        <v>2711</v>
      </c>
      <c r="D760" s="919"/>
      <c r="E760" s="919"/>
      <c r="F760" s="919"/>
      <c r="G760" s="1408"/>
      <c r="H760" s="1408"/>
      <c r="I760" s="1560">
        <f t="shared" si="156"/>
        <v>0</v>
      </c>
      <c r="J760" s="1408"/>
      <c r="K760" s="1408"/>
      <c r="L760" s="1408"/>
      <c r="M760" s="1560">
        <f t="shared" si="157"/>
        <v>0</v>
      </c>
      <c r="N760" s="1408"/>
      <c r="O760" s="1364"/>
      <c r="P760" s="917"/>
      <c r="Q760" s="917"/>
      <c r="R760" s="917"/>
      <c r="S760" s="917"/>
      <c r="T760" s="917"/>
      <c r="U760" s="917"/>
      <c r="V760" s="917"/>
      <c r="W760" s="917"/>
      <c r="X760" s="917"/>
      <c r="Y760" s="917"/>
      <c r="Z760" s="917"/>
    </row>
    <row r="761" spans="1:26" s="913" customFormat="1" ht="15.75" customHeight="1">
      <c r="A761" s="919"/>
      <c r="B761" s="957" t="s">
        <v>1723</v>
      </c>
      <c r="C761" s="1080" t="s">
        <v>2711</v>
      </c>
      <c r="D761" s="919"/>
      <c r="E761" s="919"/>
      <c r="F761" s="919"/>
      <c r="G761" s="1408"/>
      <c r="H761" s="1408"/>
      <c r="I761" s="1560">
        <f t="shared" si="156"/>
        <v>0</v>
      </c>
      <c r="J761" s="1408"/>
      <c r="K761" s="1408"/>
      <c r="L761" s="1408"/>
      <c r="M761" s="1560">
        <f t="shared" si="157"/>
        <v>0</v>
      </c>
      <c r="N761" s="1408"/>
      <c r="O761" s="1364"/>
      <c r="P761" s="917"/>
      <c r="Q761" s="917"/>
      <c r="R761" s="917"/>
      <c r="S761" s="917"/>
      <c r="T761" s="917"/>
      <c r="U761" s="917"/>
      <c r="V761" s="917"/>
      <c r="W761" s="917"/>
      <c r="X761" s="917"/>
      <c r="Y761" s="917"/>
      <c r="Z761" s="917"/>
    </row>
    <row r="762" spans="1:26" s="913" customFormat="1" ht="15.75" customHeight="1">
      <c r="A762" s="919"/>
      <c r="B762" s="957" t="s">
        <v>1723</v>
      </c>
      <c r="C762" s="1080" t="s">
        <v>2711</v>
      </c>
      <c r="D762" s="919"/>
      <c r="E762" s="919"/>
      <c r="F762" s="919"/>
      <c r="G762" s="1408"/>
      <c r="H762" s="1408"/>
      <c r="I762" s="1560">
        <f t="shared" si="156"/>
        <v>0</v>
      </c>
      <c r="J762" s="1408"/>
      <c r="K762" s="1408"/>
      <c r="L762" s="1408"/>
      <c r="M762" s="1560">
        <f t="shared" si="157"/>
        <v>0</v>
      </c>
      <c r="N762" s="1408"/>
      <c r="O762" s="1364"/>
      <c r="P762" s="917"/>
      <c r="Q762" s="917"/>
      <c r="R762" s="917"/>
      <c r="S762" s="917"/>
      <c r="T762" s="917"/>
      <c r="U762" s="917"/>
      <c r="V762" s="917"/>
      <c r="W762" s="917"/>
      <c r="X762" s="917"/>
      <c r="Y762" s="917"/>
      <c r="Z762" s="917"/>
    </row>
    <row r="763" spans="1:26" s="913" customFormat="1" ht="15.75" customHeight="1">
      <c r="A763" s="919"/>
      <c r="B763" s="957" t="s">
        <v>1723</v>
      </c>
      <c r="C763" s="1080" t="s">
        <v>2711</v>
      </c>
      <c r="D763" s="919"/>
      <c r="E763" s="919"/>
      <c r="F763" s="919"/>
      <c r="G763" s="1473"/>
      <c r="H763" s="1473"/>
      <c r="I763" s="1560">
        <f t="shared" si="156"/>
        <v>0</v>
      </c>
      <c r="J763" s="1473"/>
      <c r="K763" s="1473"/>
      <c r="L763" s="1473"/>
      <c r="M763" s="1560">
        <f t="shared" si="157"/>
        <v>0</v>
      </c>
      <c r="N763" s="1473"/>
      <c r="O763" s="1364"/>
      <c r="P763" s="917"/>
      <c r="Q763" s="917"/>
      <c r="R763" s="917"/>
      <c r="S763" s="917"/>
      <c r="T763" s="917"/>
      <c r="U763" s="917"/>
      <c r="V763" s="917"/>
      <c r="W763" s="917"/>
      <c r="X763" s="917"/>
      <c r="Y763" s="917"/>
      <c r="Z763" s="917"/>
    </row>
    <row r="764" spans="1:26" ht="15.75" customHeight="1">
      <c r="A764" s="42"/>
      <c r="B764" s="43" t="s">
        <v>2210</v>
      </c>
      <c r="C764" s="42"/>
      <c r="D764" s="42"/>
      <c r="E764" s="42"/>
      <c r="F764" s="42"/>
      <c r="G764" s="1530">
        <f>SUM(G749:G763)</f>
        <v>0</v>
      </c>
      <c r="H764" s="1530">
        <f t="shared" ref="H764:L764" si="158">SUM(H749:H763)</f>
        <v>0</v>
      </c>
      <c r="I764" s="1537">
        <f>SUM(I749:I763)</f>
        <v>0</v>
      </c>
      <c r="J764" s="1530">
        <f>SUM(J749:J763)</f>
        <v>0</v>
      </c>
      <c r="K764" s="1530">
        <f t="shared" si="158"/>
        <v>0</v>
      </c>
      <c r="L764" s="1530">
        <f t="shared" si="158"/>
        <v>0</v>
      </c>
      <c r="M764" s="1537">
        <f>SUM(M749:M763)</f>
        <v>0</v>
      </c>
      <c r="N764" s="1530">
        <f>SUM(N749:N763)</f>
        <v>0</v>
      </c>
      <c r="O764" s="1081"/>
      <c r="P764" s="152"/>
      <c r="Q764" s="152"/>
      <c r="R764" s="152"/>
      <c r="S764" s="152"/>
      <c r="T764" s="152"/>
      <c r="U764" s="152"/>
      <c r="V764" s="152"/>
      <c r="W764" s="152"/>
      <c r="X764" s="152"/>
      <c r="Y764" s="152"/>
      <c r="Z764" s="152"/>
    </row>
    <row r="765" spans="1:26" ht="15.75" customHeight="1">
      <c r="A765" s="152"/>
      <c r="B765" s="152"/>
      <c r="C765" s="152"/>
      <c r="D765" s="152"/>
      <c r="E765" s="152"/>
      <c r="F765" s="152"/>
      <c r="G765" s="1531"/>
      <c r="H765" s="1531"/>
      <c r="I765" s="1531"/>
      <c r="J765" s="1531"/>
      <c r="K765" s="1531"/>
      <c r="L765" s="1531"/>
      <c r="M765" s="1531"/>
      <c r="N765" s="1531"/>
      <c r="O765" s="1081"/>
      <c r="P765" s="152"/>
      <c r="Q765" s="152"/>
      <c r="R765" s="152"/>
      <c r="S765" s="152"/>
      <c r="T765" s="152"/>
      <c r="U765" s="152"/>
      <c r="V765" s="152"/>
      <c r="W765" s="152"/>
      <c r="X765" s="152"/>
      <c r="Y765" s="152"/>
      <c r="Z765" s="152"/>
    </row>
    <row r="766" spans="1:26" ht="15.75" customHeight="1">
      <c r="A766" s="32"/>
      <c r="B766" s="32" t="s">
        <v>1038</v>
      </c>
      <c r="C766" s="32" t="s">
        <v>387</v>
      </c>
      <c r="D766" s="32"/>
      <c r="E766" s="32"/>
      <c r="F766" s="32"/>
      <c r="G766" s="1403"/>
      <c r="H766" s="1403"/>
      <c r="I766" s="1546">
        <f t="shared" ref="I766:I773" si="159">SUM(G766:H766)</f>
        <v>0</v>
      </c>
      <c r="J766" s="1403"/>
      <c r="K766" s="1403"/>
      <c r="L766" s="1403"/>
      <c r="M766" s="1546">
        <f t="shared" ref="M766:M773" si="160">SUM(K766:L766)</f>
        <v>0</v>
      </c>
      <c r="N766" s="1403"/>
      <c r="O766" s="1081"/>
      <c r="P766" s="152"/>
      <c r="Q766" s="152"/>
      <c r="R766" s="152"/>
      <c r="S766" s="793" t="s">
        <v>2212</v>
      </c>
      <c r="T766" s="152" t="s">
        <v>1767</v>
      </c>
      <c r="U766" s="152"/>
      <c r="V766" s="152"/>
      <c r="W766" s="152"/>
      <c r="X766" s="152"/>
      <c r="Y766" s="152"/>
      <c r="Z766" s="152"/>
    </row>
    <row r="767" spans="1:26" s="920" customFormat="1" ht="15.75" customHeight="1">
      <c r="A767" s="918"/>
      <c r="B767" s="32" t="s">
        <v>1038</v>
      </c>
      <c r="C767" s="32" t="s">
        <v>389</v>
      </c>
      <c r="D767" s="918"/>
      <c r="E767" s="918"/>
      <c r="F767" s="918"/>
      <c r="G767" s="1405"/>
      <c r="H767" s="1405"/>
      <c r="I767" s="1546">
        <f t="shared" si="159"/>
        <v>0</v>
      </c>
      <c r="J767" s="1405"/>
      <c r="K767" s="1405"/>
      <c r="L767" s="1405"/>
      <c r="M767" s="1546">
        <f t="shared" si="160"/>
        <v>0</v>
      </c>
      <c r="N767" s="1405"/>
      <c r="O767" s="1362"/>
      <c r="P767" s="872"/>
      <c r="Q767" s="872"/>
      <c r="R767" s="872"/>
      <c r="S767" s="915"/>
      <c r="T767" s="872"/>
      <c r="U767" s="872"/>
      <c r="V767" s="872"/>
      <c r="W767" s="872"/>
      <c r="X767" s="872"/>
      <c r="Y767" s="872"/>
      <c r="Z767" s="872"/>
    </row>
    <row r="768" spans="1:26" s="920" customFormat="1" ht="15.75" customHeight="1">
      <c r="A768" s="918"/>
      <c r="B768" s="32" t="s">
        <v>1038</v>
      </c>
      <c r="C768" s="32" t="s">
        <v>390</v>
      </c>
      <c r="D768" s="918"/>
      <c r="E768" s="918"/>
      <c r="F768" s="918"/>
      <c r="G768" s="1405"/>
      <c r="H768" s="1405"/>
      <c r="I768" s="1546">
        <f t="shared" si="159"/>
        <v>0</v>
      </c>
      <c r="J768" s="1405"/>
      <c r="K768" s="1405"/>
      <c r="L768" s="1405"/>
      <c r="M768" s="1546">
        <f t="shared" si="160"/>
        <v>0</v>
      </c>
      <c r="N768" s="1405"/>
      <c r="O768" s="1362"/>
      <c r="P768" s="872"/>
      <c r="Q768" s="872"/>
      <c r="R768" s="872"/>
      <c r="S768" s="915"/>
      <c r="T768" s="872"/>
      <c r="U768" s="872"/>
      <c r="V768" s="872"/>
      <c r="W768" s="872"/>
      <c r="X768" s="872"/>
      <c r="Y768" s="872"/>
      <c r="Z768" s="872"/>
    </row>
    <row r="769" spans="1:26" s="920" customFormat="1" ht="15.75" customHeight="1">
      <c r="A769" s="918"/>
      <c r="B769" s="32" t="s">
        <v>1038</v>
      </c>
      <c r="C769" s="973" t="s">
        <v>1356</v>
      </c>
      <c r="D769" s="918"/>
      <c r="E769" s="918"/>
      <c r="F769" s="918"/>
      <c r="G769" s="1405"/>
      <c r="H769" s="1405"/>
      <c r="I769" s="1546">
        <f t="shared" si="159"/>
        <v>0</v>
      </c>
      <c r="J769" s="1405"/>
      <c r="K769" s="1405"/>
      <c r="L769" s="1405"/>
      <c r="M769" s="1546">
        <f t="shared" si="160"/>
        <v>0</v>
      </c>
      <c r="N769" s="1405"/>
      <c r="O769" s="1362"/>
      <c r="P769" s="872"/>
      <c r="Q769" s="872"/>
      <c r="R769" s="872"/>
      <c r="S769" s="915"/>
      <c r="T769" s="872"/>
      <c r="U769" s="872"/>
      <c r="V769" s="872"/>
      <c r="W769" s="872"/>
      <c r="X769" s="872"/>
      <c r="Y769" s="872"/>
      <c r="Z769" s="872"/>
    </row>
    <row r="770" spans="1:26" s="920" customFormat="1" ht="15.75" customHeight="1">
      <c r="A770" s="918"/>
      <c r="B770" s="32" t="s">
        <v>1038</v>
      </c>
      <c r="C770" s="973" t="s">
        <v>1356</v>
      </c>
      <c r="D770" s="918"/>
      <c r="E770" s="918"/>
      <c r="F770" s="918"/>
      <c r="G770" s="1405"/>
      <c r="H770" s="1405"/>
      <c r="I770" s="1546">
        <f t="shared" si="159"/>
        <v>0</v>
      </c>
      <c r="J770" s="1405"/>
      <c r="K770" s="1405"/>
      <c r="L770" s="1405"/>
      <c r="M770" s="1546">
        <f t="shared" si="160"/>
        <v>0</v>
      </c>
      <c r="N770" s="1405"/>
      <c r="O770" s="1362"/>
      <c r="P770" s="872"/>
      <c r="Q770" s="872"/>
      <c r="R770" s="872"/>
      <c r="S770" s="915"/>
      <c r="T770" s="872"/>
      <c r="U770" s="872"/>
      <c r="V770" s="872"/>
      <c r="W770" s="872"/>
      <c r="X770" s="872"/>
      <c r="Y770" s="872"/>
      <c r="Z770" s="872"/>
    </row>
    <row r="771" spans="1:26" s="920" customFormat="1" ht="15.75" customHeight="1">
      <c r="A771" s="918"/>
      <c r="B771" s="32" t="s">
        <v>1038</v>
      </c>
      <c r="C771" s="973" t="s">
        <v>1356</v>
      </c>
      <c r="D771" s="918"/>
      <c r="E771" s="918"/>
      <c r="F771" s="918"/>
      <c r="G771" s="1405"/>
      <c r="H771" s="1405"/>
      <c r="I771" s="1546">
        <f t="shared" si="159"/>
        <v>0</v>
      </c>
      <c r="J771" s="1405"/>
      <c r="K771" s="1405"/>
      <c r="L771" s="1405"/>
      <c r="M771" s="1546">
        <f t="shared" si="160"/>
        <v>0</v>
      </c>
      <c r="N771" s="1405"/>
      <c r="O771" s="1362"/>
      <c r="P771" s="872"/>
      <c r="Q771" s="872"/>
      <c r="R771" s="872"/>
      <c r="S771" s="915"/>
      <c r="T771" s="872"/>
      <c r="U771" s="872"/>
      <c r="V771" s="872"/>
      <c r="W771" s="872"/>
      <c r="X771" s="872"/>
      <c r="Y771" s="872"/>
      <c r="Z771" s="872"/>
    </row>
    <row r="772" spans="1:26" ht="15.75" customHeight="1">
      <c r="A772" s="32"/>
      <c r="B772" s="32" t="s">
        <v>1038</v>
      </c>
      <c r="C772" s="973" t="s">
        <v>1356</v>
      </c>
      <c r="D772" s="32"/>
      <c r="E772" s="32"/>
      <c r="F772" s="32"/>
      <c r="G772" s="1403"/>
      <c r="H772" s="1403"/>
      <c r="I772" s="1546">
        <f t="shared" si="159"/>
        <v>0</v>
      </c>
      <c r="J772" s="1403"/>
      <c r="K772" s="1403"/>
      <c r="L772" s="1403"/>
      <c r="M772" s="1546">
        <f t="shared" si="160"/>
        <v>0</v>
      </c>
      <c r="N772" s="1403"/>
      <c r="O772" s="1081"/>
      <c r="P772" s="152"/>
      <c r="Q772" s="152"/>
      <c r="R772" s="152"/>
      <c r="S772" s="152"/>
      <c r="T772" s="152"/>
      <c r="U772" s="152"/>
      <c r="V772" s="152"/>
      <c r="W772" s="152"/>
      <c r="X772" s="152"/>
      <c r="Y772" s="152"/>
      <c r="Z772" s="152"/>
    </row>
    <row r="773" spans="1:26" ht="15.75" customHeight="1">
      <c r="A773" s="32"/>
      <c r="B773" s="32" t="s">
        <v>1038</v>
      </c>
      <c r="C773" s="973" t="s">
        <v>1356</v>
      </c>
      <c r="D773" s="32"/>
      <c r="E773" s="32"/>
      <c r="F773" s="32"/>
      <c r="G773" s="1493"/>
      <c r="H773" s="1493"/>
      <c r="I773" s="1550">
        <f t="shared" si="159"/>
        <v>0</v>
      </c>
      <c r="J773" s="1493"/>
      <c r="K773" s="1493"/>
      <c r="L773" s="1493"/>
      <c r="M773" s="1550">
        <f t="shared" si="160"/>
        <v>0</v>
      </c>
      <c r="N773" s="1493"/>
      <c r="O773" s="1081"/>
      <c r="P773" s="152"/>
      <c r="Q773" s="152"/>
      <c r="R773" s="152"/>
      <c r="S773" s="152"/>
      <c r="T773" s="152"/>
      <c r="U773" s="152"/>
      <c r="V773" s="152"/>
      <c r="W773" s="152"/>
      <c r="X773" s="152"/>
      <c r="Y773" s="152"/>
      <c r="Z773" s="152"/>
    </row>
    <row r="774" spans="1:26" ht="15.75" customHeight="1">
      <c r="A774" s="43"/>
      <c r="B774" s="43" t="s">
        <v>2213</v>
      </c>
      <c r="C774" s="43"/>
      <c r="D774" s="43"/>
      <c r="E774" s="43"/>
      <c r="F774" s="43"/>
      <c r="G774" s="1530">
        <f>SUM(G766:G773)</f>
        <v>0</v>
      </c>
      <c r="H774" s="1530">
        <f t="shared" ref="H774" si="161">SUM(H766:H773)</f>
        <v>0</v>
      </c>
      <c r="I774" s="1530">
        <f>G774+H774</f>
        <v>0</v>
      </c>
      <c r="J774" s="1530">
        <f t="shared" ref="J774:L774" si="162">SUM(J766:J773)</f>
        <v>0</v>
      </c>
      <c r="K774" s="1530">
        <f t="shared" si="162"/>
        <v>0</v>
      </c>
      <c r="L774" s="1530">
        <f t="shared" si="162"/>
        <v>0</v>
      </c>
      <c r="M774" s="1530">
        <f>K774+L774</f>
        <v>0</v>
      </c>
      <c r="N774" s="1530">
        <f>SUM(N766:N773)</f>
        <v>0</v>
      </c>
      <c r="O774" s="1363"/>
      <c r="P774" s="7"/>
      <c r="Q774" s="7"/>
      <c r="R774" s="7"/>
      <c r="S774" s="7"/>
      <c r="T774" s="7"/>
      <c r="U774" s="7"/>
      <c r="V774" s="7"/>
      <c r="W774" s="7"/>
      <c r="X774" s="7"/>
      <c r="Y774" s="7"/>
      <c r="Z774" s="7"/>
    </row>
    <row r="775" spans="1:26" ht="15.75" customHeight="1">
      <c r="A775" s="152"/>
      <c r="B775" s="7"/>
      <c r="C775" s="7"/>
      <c r="D775" s="7"/>
      <c r="E775" s="7"/>
      <c r="F775" s="152"/>
      <c r="G775" s="1544"/>
      <c r="H775" s="1544"/>
      <c r="I775" s="1544"/>
      <c r="J775" s="1544"/>
      <c r="K775" s="1544"/>
      <c r="L775" s="1544"/>
      <c r="M775" s="1544"/>
      <c r="N775" s="1544"/>
      <c r="O775" s="1081"/>
      <c r="P775" s="152"/>
      <c r="Q775" s="152"/>
      <c r="R775" s="7"/>
      <c r="S775" s="7"/>
      <c r="T775" s="152"/>
      <c r="U775" s="152"/>
      <c r="V775" s="152"/>
      <c r="W775" s="152"/>
      <c r="X775" s="152"/>
      <c r="Y775" s="152"/>
      <c r="Z775" s="152"/>
    </row>
    <row r="776" spans="1:26" ht="15.75" customHeight="1">
      <c r="A776" s="152"/>
      <c r="B776" s="7" t="s">
        <v>1725</v>
      </c>
      <c r="C776" s="7"/>
      <c r="D776" s="7"/>
      <c r="E776" s="7"/>
      <c r="F776" s="152"/>
      <c r="G776" s="1544">
        <f>G774+G764+G734+G677+G674+G666+G655+G466+G416+G406+G397</f>
        <v>0</v>
      </c>
      <c r="H776" s="1544">
        <f t="shared" ref="H776:N776" si="163">H774+H764+H734+H677+H674+H666+H655+H466+H416+H406+H397</f>
        <v>0</v>
      </c>
      <c r="I776" s="1544">
        <f>I774+I764+I734+I677+I674+I666+I655+I466+I416+I406+I397</f>
        <v>0</v>
      </c>
      <c r="J776" s="1544">
        <f t="shared" si="163"/>
        <v>0</v>
      </c>
      <c r="K776" s="1544">
        <f t="shared" si="163"/>
        <v>0</v>
      </c>
      <c r="L776" s="1544">
        <f t="shared" si="163"/>
        <v>0</v>
      </c>
      <c r="M776" s="1544">
        <f t="shared" si="163"/>
        <v>0</v>
      </c>
      <c r="N776" s="1544">
        <f t="shared" si="163"/>
        <v>0</v>
      </c>
      <c r="O776" s="1081"/>
      <c r="P776" s="152"/>
      <c r="Q776" s="152"/>
      <c r="R776" s="7"/>
      <c r="S776" s="7"/>
      <c r="T776" s="152"/>
      <c r="U776" s="152"/>
      <c r="V776" s="152"/>
      <c r="W776" s="152"/>
      <c r="X776" s="152"/>
      <c r="Y776" s="152"/>
      <c r="Z776" s="152"/>
    </row>
    <row r="777" spans="1:26" ht="15.75" customHeight="1">
      <c r="A777" s="152"/>
      <c r="B777" s="152"/>
      <c r="C777" s="152"/>
      <c r="D777" s="152"/>
      <c r="E777" s="152"/>
      <c r="F777" s="152"/>
      <c r="G777" s="1531"/>
      <c r="H777" s="1531"/>
      <c r="I777" s="1531"/>
      <c r="J777" s="1531"/>
      <c r="K777" s="1531"/>
      <c r="L777" s="1531"/>
      <c r="M777" s="1531"/>
      <c r="N777" s="1531"/>
      <c r="O777" s="1081"/>
      <c r="P777" s="152"/>
      <c r="Q777" s="152"/>
      <c r="R777" s="152"/>
      <c r="S777" s="152"/>
      <c r="T777" s="152"/>
      <c r="U777" s="152"/>
      <c r="V777" s="152"/>
      <c r="W777" s="152"/>
      <c r="X777" s="152"/>
      <c r="Y777" s="152"/>
      <c r="Z777" s="152"/>
    </row>
    <row r="778" spans="1:26" ht="15.75" customHeight="1">
      <c r="A778" s="152"/>
      <c r="B778" s="7" t="s">
        <v>1726</v>
      </c>
      <c r="C778" s="7"/>
      <c r="D778" s="152"/>
      <c r="E778" s="793"/>
      <c r="F778" s="152"/>
      <c r="G778" s="1531"/>
      <c r="H778" s="1531"/>
      <c r="I778" s="1531"/>
      <c r="J778" s="1531"/>
      <c r="K778" s="1531"/>
      <c r="L778" s="1531"/>
      <c r="M778" s="1531"/>
      <c r="N778" s="1531"/>
      <c r="O778" s="1081"/>
      <c r="P778" s="152"/>
      <c r="Q778" s="152"/>
      <c r="R778" s="793"/>
      <c r="S778" s="152" t="s">
        <v>2214</v>
      </c>
      <c r="T778" s="152"/>
      <c r="U778" s="152"/>
      <c r="V778" s="152"/>
      <c r="W778" s="152"/>
      <c r="X778" s="152"/>
      <c r="Y778" s="152"/>
      <c r="Z778" s="152"/>
    </row>
    <row r="779" spans="1:26" ht="15.75" customHeight="1">
      <c r="A779" s="152"/>
      <c r="B779" s="152" t="s">
        <v>1727</v>
      </c>
      <c r="C779" s="152"/>
      <c r="D779" s="152"/>
      <c r="E779" s="152"/>
      <c r="F779" s="152"/>
      <c r="G779" s="1561"/>
      <c r="H779" s="1561"/>
      <c r="I779" s="1531">
        <f t="shared" ref="I779:I791" si="164">SUM(G779:H779)</f>
        <v>0</v>
      </c>
      <c r="J779" s="1561"/>
      <c r="K779" s="1561"/>
      <c r="L779" s="1561"/>
      <c r="M779" s="1531">
        <f t="shared" ref="M779:M792" si="165">SUM(K779:L779)</f>
        <v>0</v>
      </c>
      <c r="N779" s="1561"/>
      <c r="O779" s="1081"/>
      <c r="P779" s="152"/>
      <c r="Q779" s="152"/>
      <c r="R779" s="152"/>
      <c r="S779" s="152"/>
      <c r="T779" s="152"/>
      <c r="U779" s="152"/>
      <c r="V779" s="152"/>
      <c r="W779" s="152"/>
      <c r="X779" s="152"/>
      <c r="Y779" s="152"/>
      <c r="Z779" s="152"/>
    </row>
    <row r="780" spans="1:26" ht="15.75" customHeight="1">
      <c r="A780" s="152"/>
      <c r="B780" s="152" t="s">
        <v>2215</v>
      </c>
      <c r="C780" s="152"/>
      <c r="D780" s="152"/>
      <c r="E780" s="152"/>
      <c r="F780" s="152"/>
      <c r="G780" s="1561"/>
      <c r="H780" s="1561"/>
      <c r="I780" s="1531">
        <f t="shared" si="164"/>
        <v>0</v>
      </c>
      <c r="J780" s="1561"/>
      <c r="K780" s="1561"/>
      <c r="L780" s="1561"/>
      <c r="M780" s="1531">
        <f t="shared" si="165"/>
        <v>0</v>
      </c>
      <c r="N780" s="1561"/>
      <c r="O780" s="1081"/>
      <c r="P780" s="152"/>
      <c r="Q780" s="152"/>
      <c r="R780" s="152"/>
      <c r="S780" s="152"/>
      <c r="T780" s="152"/>
      <c r="U780" s="152"/>
      <c r="V780" s="152"/>
      <c r="W780" s="152"/>
      <c r="X780" s="152"/>
      <c r="Y780" s="152"/>
      <c r="Z780" s="152"/>
    </row>
    <row r="781" spans="1:26" ht="15.75" customHeight="1">
      <c r="A781" s="152"/>
      <c r="B781" s="152" t="s">
        <v>1729</v>
      </c>
      <c r="C781" s="152"/>
      <c r="D781" s="152"/>
      <c r="E781" s="152"/>
      <c r="F781" s="152"/>
      <c r="G781" s="1561"/>
      <c r="H781" s="1561"/>
      <c r="I781" s="1531">
        <f t="shared" si="164"/>
        <v>0</v>
      </c>
      <c r="J781" s="1561"/>
      <c r="K781" s="1561"/>
      <c r="L781" s="1561"/>
      <c r="M781" s="1531">
        <f t="shared" si="165"/>
        <v>0</v>
      </c>
      <c r="N781" s="1561"/>
      <c r="O781" s="1081"/>
      <c r="P781" s="152"/>
      <c r="Q781" s="152"/>
      <c r="R781" s="152"/>
      <c r="S781" s="152"/>
      <c r="T781" s="152"/>
      <c r="U781" s="152"/>
      <c r="V781" s="152"/>
      <c r="W781" s="152"/>
      <c r="X781" s="152"/>
      <c r="Y781" s="152"/>
      <c r="Z781" s="152"/>
    </row>
    <row r="782" spans="1:26" ht="18" customHeight="1">
      <c r="A782" s="152"/>
      <c r="B782" s="152" t="s">
        <v>1730</v>
      </c>
      <c r="C782" s="152"/>
      <c r="D782" s="152"/>
      <c r="E782" s="152"/>
      <c r="F782" s="152"/>
      <c r="G782" s="1561"/>
      <c r="H782" s="1561"/>
      <c r="I782" s="1531">
        <f t="shared" si="164"/>
        <v>0</v>
      </c>
      <c r="J782" s="1561"/>
      <c r="K782" s="1561"/>
      <c r="L782" s="1561"/>
      <c r="M782" s="1531">
        <f t="shared" si="165"/>
        <v>0</v>
      </c>
      <c r="N782" s="1561"/>
      <c r="O782" s="1081"/>
      <c r="P782" s="152"/>
      <c r="Q782" s="152"/>
      <c r="R782" s="152"/>
      <c r="S782" s="152" t="s">
        <v>2216</v>
      </c>
      <c r="T782" s="152" t="s">
        <v>2217</v>
      </c>
      <c r="U782" s="152"/>
      <c r="V782" s="152"/>
      <c r="W782" s="152"/>
      <c r="X782" s="152"/>
      <c r="Y782" s="152"/>
      <c r="Z782" s="152"/>
    </row>
    <row r="783" spans="1:26" ht="15.75" customHeight="1">
      <c r="A783" s="152"/>
      <c r="B783" s="152" t="s">
        <v>2218</v>
      </c>
      <c r="C783" s="152"/>
      <c r="D783" s="152"/>
      <c r="E783" s="152"/>
      <c r="F783" s="152"/>
      <c r="G783" s="1561"/>
      <c r="H783" s="1561"/>
      <c r="I783" s="1531">
        <f t="shared" si="164"/>
        <v>0</v>
      </c>
      <c r="J783" s="1561"/>
      <c r="K783" s="1561"/>
      <c r="L783" s="1561"/>
      <c r="M783" s="1531">
        <f t="shared" si="165"/>
        <v>0</v>
      </c>
      <c r="N783" s="1561"/>
      <c r="O783" s="1081"/>
      <c r="P783" s="152"/>
      <c r="Q783" s="152"/>
      <c r="R783" s="152"/>
      <c r="S783" s="152"/>
      <c r="T783" s="152"/>
      <c r="U783" s="152"/>
      <c r="V783" s="152"/>
      <c r="W783" s="152"/>
      <c r="X783" s="152"/>
      <c r="Y783" s="152"/>
      <c r="Z783" s="152"/>
    </row>
    <row r="784" spans="1:26" s="950" customFormat="1" ht="15.75" customHeight="1">
      <c r="A784" s="872"/>
      <c r="B784" s="152" t="s">
        <v>3069</v>
      </c>
      <c r="C784" s="973" t="s">
        <v>1356</v>
      </c>
      <c r="D784" s="872"/>
      <c r="E784" s="872"/>
      <c r="F784" s="872"/>
      <c r="G784" s="1561"/>
      <c r="H784" s="1561"/>
      <c r="I784" s="1531">
        <f t="shared" si="164"/>
        <v>0</v>
      </c>
      <c r="J784" s="1561"/>
      <c r="K784" s="1561"/>
      <c r="L784" s="1561"/>
      <c r="M784" s="1531">
        <f t="shared" si="165"/>
        <v>0</v>
      </c>
      <c r="N784" s="1561"/>
      <c r="O784" s="1362"/>
      <c r="P784" s="872"/>
      <c r="Q784" s="872"/>
      <c r="R784" s="872"/>
      <c r="S784" s="872"/>
      <c r="T784" s="872"/>
      <c r="U784" s="872"/>
      <c r="V784" s="872"/>
      <c r="W784" s="872"/>
      <c r="X784" s="872"/>
      <c r="Y784" s="872"/>
      <c r="Z784" s="872"/>
    </row>
    <row r="785" spans="1:26" s="950" customFormat="1" ht="15.75" customHeight="1">
      <c r="A785" s="872"/>
      <c r="B785" s="152" t="s">
        <v>3069</v>
      </c>
      <c r="C785" s="973" t="s">
        <v>1356</v>
      </c>
      <c r="D785" s="872"/>
      <c r="E785" s="872"/>
      <c r="F785" s="872"/>
      <c r="G785" s="1561"/>
      <c r="H785" s="1561"/>
      <c r="I785" s="1531">
        <f t="shared" si="164"/>
        <v>0</v>
      </c>
      <c r="J785" s="1561"/>
      <c r="K785" s="1561"/>
      <c r="L785" s="1561"/>
      <c r="M785" s="1531">
        <f t="shared" si="165"/>
        <v>0</v>
      </c>
      <c r="N785" s="1561"/>
      <c r="O785" s="1362"/>
      <c r="P785" s="872"/>
      <c r="Q785" s="872"/>
      <c r="R785" s="872"/>
      <c r="S785" s="872"/>
      <c r="T785" s="872"/>
      <c r="U785" s="872"/>
      <c r="V785" s="872"/>
      <c r="W785" s="872"/>
      <c r="X785" s="872"/>
      <c r="Y785" s="872"/>
      <c r="Z785" s="872"/>
    </row>
    <row r="786" spans="1:26" s="950" customFormat="1" ht="15.75" customHeight="1">
      <c r="A786" s="872"/>
      <c r="B786" s="152" t="s">
        <v>3069</v>
      </c>
      <c r="C786" s="973" t="s">
        <v>1356</v>
      </c>
      <c r="D786" s="872"/>
      <c r="E786" s="872"/>
      <c r="F786" s="872"/>
      <c r="G786" s="1561"/>
      <c r="H786" s="1561"/>
      <c r="I786" s="1531">
        <f t="shared" si="164"/>
        <v>0</v>
      </c>
      <c r="J786" s="1561"/>
      <c r="K786" s="1561"/>
      <c r="L786" s="1561"/>
      <c r="M786" s="1531">
        <f t="shared" si="165"/>
        <v>0</v>
      </c>
      <c r="N786" s="1561"/>
      <c r="O786" s="1362"/>
      <c r="P786" s="872"/>
      <c r="Q786" s="872"/>
      <c r="R786" s="872"/>
      <c r="S786" s="872"/>
      <c r="T786" s="872"/>
      <c r="U786" s="872"/>
      <c r="V786" s="872"/>
      <c r="W786" s="872"/>
      <c r="X786" s="872"/>
      <c r="Y786" s="872"/>
      <c r="Z786" s="872"/>
    </row>
    <row r="787" spans="1:26" s="950" customFormat="1" ht="15.75" customHeight="1">
      <c r="A787" s="872"/>
      <c r="B787" s="152" t="s">
        <v>3069</v>
      </c>
      <c r="C787" s="973" t="s">
        <v>1356</v>
      </c>
      <c r="D787" s="872"/>
      <c r="E787" s="872"/>
      <c r="F787" s="872"/>
      <c r="G787" s="1561"/>
      <c r="H787" s="1561"/>
      <c r="I787" s="1531">
        <f t="shared" si="164"/>
        <v>0</v>
      </c>
      <c r="J787" s="1561"/>
      <c r="K787" s="1561"/>
      <c r="L787" s="1561"/>
      <c r="M787" s="1531">
        <f>SUM(K787:L787)</f>
        <v>0</v>
      </c>
      <c r="N787" s="1561"/>
      <c r="O787" s="1362"/>
      <c r="P787" s="872"/>
      <c r="Q787" s="872"/>
      <c r="R787" s="872"/>
      <c r="S787" s="872"/>
      <c r="T787" s="872"/>
      <c r="U787" s="872"/>
      <c r="V787" s="872"/>
      <c r="W787" s="872"/>
      <c r="X787" s="872"/>
      <c r="Y787" s="872"/>
      <c r="Z787" s="872"/>
    </row>
    <row r="788" spans="1:26" s="950" customFormat="1" ht="15.75" customHeight="1">
      <c r="A788" s="872"/>
      <c r="B788" s="152" t="s">
        <v>3069</v>
      </c>
      <c r="C788" s="973" t="s">
        <v>1356</v>
      </c>
      <c r="D788" s="872"/>
      <c r="E788" s="872"/>
      <c r="F788" s="872"/>
      <c r="G788" s="1561"/>
      <c r="H788" s="1561"/>
      <c r="I788" s="1531">
        <f>SUM(G788:H788)</f>
        <v>0</v>
      </c>
      <c r="J788" s="1561"/>
      <c r="K788" s="1561"/>
      <c r="L788" s="1561"/>
      <c r="M788" s="1531">
        <f t="shared" si="165"/>
        <v>0</v>
      </c>
      <c r="N788" s="1561"/>
      <c r="O788" s="1362"/>
      <c r="P788" s="872"/>
      <c r="Q788" s="872"/>
      <c r="R788" s="872"/>
      <c r="S788" s="872"/>
      <c r="T788" s="872"/>
      <c r="U788" s="872"/>
      <c r="V788" s="872"/>
      <c r="W788" s="872"/>
      <c r="X788" s="872"/>
      <c r="Y788" s="872"/>
      <c r="Z788" s="872"/>
    </row>
    <row r="789" spans="1:26" ht="15.75" customHeight="1">
      <c r="A789" s="152"/>
      <c r="B789" s="152" t="s">
        <v>1732</v>
      </c>
      <c r="C789" s="152"/>
      <c r="D789" s="152"/>
      <c r="E789" s="152"/>
      <c r="F789" s="152"/>
      <c r="G789" s="1561"/>
      <c r="H789" s="1561"/>
      <c r="I789" s="1531">
        <f t="shared" si="164"/>
        <v>0</v>
      </c>
      <c r="J789" s="1561"/>
      <c r="K789" s="1561"/>
      <c r="L789" s="1561"/>
      <c r="M789" s="1531">
        <f t="shared" si="165"/>
        <v>0</v>
      </c>
      <c r="N789" s="1561"/>
      <c r="O789" s="1081"/>
      <c r="P789" s="152"/>
      <c r="Q789" s="152"/>
      <c r="R789" s="152"/>
      <c r="S789" s="152"/>
      <c r="T789" s="152"/>
      <c r="U789" s="152"/>
      <c r="V789" s="152"/>
      <c r="W789" s="152"/>
      <c r="X789" s="152"/>
      <c r="Y789" s="152"/>
      <c r="Z789" s="152"/>
    </row>
    <row r="790" spans="1:26" ht="15.75" customHeight="1">
      <c r="A790" s="152"/>
      <c r="B790" s="152" t="s">
        <v>1733</v>
      </c>
      <c r="C790" s="152"/>
      <c r="D790" s="152"/>
      <c r="E790" s="152"/>
      <c r="F790" s="152"/>
      <c r="G790" s="1561"/>
      <c r="H790" s="1561"/>
      <c r="I790" s="1531">
        <f t="shared" si="164"/>
        <v>0</v>
      </c>
      <c r="J790" s="1561"/>
      <c r="K790" s="1561"/>
      <c r="L790" s="1561"/>
      <c r="M790" s="1531">
        <f t="shared" si="165"/>
        <v>0</v>
      </c>
      <c r="N790" s="1561"/>
      <c r="O790" s="1081"/>
      <c r="P790" s="152"/>
      <c r="Q790" s="152"/>
      <c r="R790" s="152"/>
      <c r="S790" s="152" t="s">
        <v>2219</v>
      </c>
      <c r="T790" s="152"/>
      <c r="U790" s="152"/>
      <c r="V790" s="152"/>
      <c r="W790" s="152"/>
      <c r="X790" s="152"/>
      <c r="Y790" s="152"/>
      <c r="Z790" s="152"/>
    </row>
    <row r="791" spans="1:26" ht="15.75" customHeight="1">
      <c r="A791" s="152"/>
      <c r="B791" s="152" t="s">
        <v>1734</v>
      </c>
      <c r="C791" s="152"/>
      <c r="D791" s="152"/>
      <c r="E791" s="152"/>
      <c r="F791" s="152"/>
      <c r="G791" s="1561"/>
      <c r="H791" s="1561"/>
      <c r="I791" s="1531">
        <f t="shared" si="164"/>
        <v>0</v>
      </c>
      <c r="J791" s="1561"/>
      <c r="K791" s="1561"/>
      <c r="L791" s="1561"/>
      <c r="M791" s="1531">
        <f t="shared" si="165"/>
        <v>0</v>
      </c>
      <c r="N791" s="1561"/>
      <c r="O791" s="1081"/>
      <c r="P791" s="152"/>
      <c r="Q791" s="152"/>
      <c r="R791" s="152"/>
      <c r="S791" s="152"/>
      <c r="T791" s="152"/>
      <c r="U791" s="152"/>
      <c r="V791" s="152"/>
      <c r="W791" s="152"/>
      <c r="X791" s="152"/>
      <c r="Y791" s="152"/>
      <c r="Z791" s="152"/>
    </row>
    <row r="792" spans="1:26" ht="15.75" customHeight="1">
      <c r="A792" s="152"/>
      <c r="B792" s="152" t="s">
        <v>1735</v>
      </c>
      <c r="C792" s="152"/>
      <c r="D792" s="152"/>
      <c r="E792" s="152"/>
      <c r="F792" s="152"/>
      <c r="G792" s="1562"/>
      <c r="H792" s="1562"/>
      <c r="I792" s="1563">
        <f>SUM(G792:H792)</f>
        <v>0</v>
      </c>
      <c r="J792" s="1562"/>
      <c r="K792" s="1562"/>
      <c r="L792" s="1562"/>
      <c r="M792" s="1563">
        <f t="shared" si="165"/>
        <v>0</v>
      </c>
      <c r="N792" s="1562"/>
      <c r="O792" s="1081"/>
      <c r="P792" s="152"/>
      <c r="Q792" s="152"/>
      <c r="R792" s="152"/>
      <c r="S792" s="152"/>
      <c r="T792" s="152"/>
      <c r="U792" s="152"/>
      <c r="V792" s="152"/>
      <c r="W792" s="152"/>
      <c r="X792" s="152"/>
      <c r="Y792" s="152"/>
      <c r="Z792" s="152"/>
    </row>
    <row r="793" spans="1:26" ht="15.75" customHeight="1">
      <c r="A793" s="43"/>
      <c r="B793" s="43" t="s">
        <v>2220</v>
      </c>
      <c r="C793" s="43"/>
      <c r="D793" s="43"/>
      <c r="E793" s="43"/>
      <c r="F793" s="43"/>
      <c r="G793" s="1564">
        <f>SUM(G779:G792)</f>
        <v>0</v>
      </c>
      <c r="H793" s="1564">
        <f>SUM(H779:H792)</f>
        <v>0</v>
      </c>
      <c r="I793" s="1564">
        <f>G793+H793</f>
        <v>0</v>
      </c>
      <c r="J793" s="1564">
        <f>SUM(J779:J792)</f>
        <v>0</v>
      </c>
      <c r="K793" s="1564">
        <f>SUM(K779:K792)</f>
        <v>0</v>
      </c>
      <c r="L793" s="1564">
        <f>SUM(L779:L792)</f>
        <v>0</v>
      </c>
      <c r="M793" s="1564">
        <f>SUM(M779:M792)</f>
        <v>0</v>
      </c>
      <c r="N793" s="1564">
        <f t="shared" ref="N793" si="166">SUM(N779:N792)</f>
        <v>0</v>
      </c>
      <c r="O793" s="1363"/>
      <c r="P793" s="7"/>
      <c r="Q793" s="7"/>
      <c r="R793" s="7"/>
      <c r="S793" s="7"/>
      <c r="T793" s="7"/>
      <c r="U793" s="7"/>
      <c r="V793" s="7"/>
      <c r="W793" s="7"/>
      <c r="X793" s="7"/>
      <c r="Y793" s="7"/>
      <c r="Z793" s="7"/>
    </row>
    <row r="794" spans="1:26" ht="15.75" customHeight="1">
      <c r="A794" s="152"/>
      <c r="B794" s="152"/>
      <c r="C794" s="152"/>
      <c r="D794" s="152"/>
      <c r="E794" s="152"/>
      <c r="F794" s="152"/>
      <c r="G794" s="1531"/>
      <c r="H794" s="1531"/>
      <c r="I794" s="1531"/>
      <c r="J794" s="1531"/>
      <c r="K794" s="1531"/>
      <c r="L794" s="1531"/>
      <c r="M794" s="1531"/>
      <c r="N794" s="1531"/>
      <c r="O794" s="1081"/>
      <c r="P794" s="152"/>
      <c r="Q794" s="152"/>
      <c r="R794" s="152"/>
      <c r="S794" s="152"/>
      <c r="T794" s="152"/>
      <c r="U794" s="152"/>
      <c r="V794" s="152"/>
      <c r="W794" s="152"/>
      <c r="X794" s="152"/>
      <c r="Y794" s="152"/>
      <c r="Z794" s="152"/>
    </row>
    <row r="795" spans="1:26" ht="15.75" customHeight="1">
      <c r="A795" s="1"/>
      <c r="B795" s="1" t="s">
        <v>1736</v>
      </c>
      <c r="C795" s="1" t="s">
        <v>2221</v>
      </c>
      <c r="D795" s="1"/>
      <c r="E795" s="1"/>
      <c r="F795" s="1"/>
      <c r="G795" s="1565"/>
      <c r="H795" s="1515"/>
      <c r="I795" s="1531">
        <f t="shared" ref="I795" si="167">SUM(G795:H795)</f>
        <v>0</v>
      </c>
      <c r="J795" s="1561"/>
      <c r="K795" s="1561"/>
      <c r="L795" s="1561"/>
      <c r="M795" s="1531">
        <f t="shared" ref="M795" si="168">SUM(K795:L795)</f>
        <v>0</v>
      </c>
      <c r="N795" s="1515"/>
      <c r="O795" s="1003"/>
      <c r="P795" s="1"/>
      <c r="Q795" s="1"/>
      <c r="R795" s="1"/>
      <c r="S795" s="1"/>
      <c r="T795" s="1"/>
      <c r="U795" s="1"/>
      <c r="V795" s="1"/>
      <c r="W795" s="1"/>
      <c r="X795" s="1"/>
      <c r="Y795" s="1"/>
      <c r="Z795" s="1"/>
    </row>
    <row r="796" spans="1:26" ht="15.75" customHeight="1">
      <c r="A796" s="1"/>
      <c r="B796" s="1"/>
      <c r="C796" s="1" t="s">
        <v>2222</v>
      </c>
      <c r="D796" s="1"/>
      <c r="E796" s="1"/>
      <c r="F796" s="1"/>
      <c r="G796" s="1566"/>
      <c r="H796" s="1566"/>
      <c r="I796" s="1531">
        <f t="shared" ref="I796" si="169">SUM(G796:H796)</f>
        <v>0</v>
      </c>
      <c r="J796" s="1561"/>
      <c r="K796" s="1561"/>
      <c r="L796" s="1561"/>
      <c r="M796" s="1531">
        <f t="shared" ref="M796" si="170">SUM(K796:L796)</f>
        <v>0</v>
      </c>
      <c r="N796" s="1566"/>
      <c r="O796" s="1003"/>
      <c r="P796" s="1"/>
      <c r="Q796" s="1"/>
      <c r="R796" s="1"/>
      <c r="S796" s="1"/>
      <c r="T796" s="1"/>
      <c r="U796" s="1"/>
      <c r="V796" s="1"/>
      <c r="W796" s="1"/>
      <c r="X796" s="1"/>
      <c r="Y796" s="1"/>
      <c r="Z796" s="1"/>
    </row>
    <row r="797" spans="1:26" ht="15.75" customHeight="1">
      <c r="A797" s="43"/>
      <c r="B797" s="43" t="s">
        <v>2223</v>
      </c>
      <c r="C797" s="43"/>
      <c r="D797" s="43"/>
      <c r="E797" s="43"/>
      <c r="F797" s="43"/>
      <c r="G797" s="1530">
        <f>SUM(G795:G796)</f>
        <v>0</v>
      </c>
      <c r="H797" s="1530">
        <f t="shared" ref="H797:N797" si="171">SUM(H795:H796)</f>
        <v>0</v>
      </c>
      <c r="I797" s="1530">
        <f t="shared" si="171"/>
        <v>0</v>
      </c>
      <c r="J797" s="1530">
        <f t="shared" si="171"/>
        <v>0</v>
      </c>
      <c r="K797" s="1530">
        <f t="shared" si="171"/>
        <v>0</v>
      </c>
      <c r="L797" s="1530">
        <f t="shared" si="171"/>
        <v>0</v>
      </c>
      <c r="M797" s="1530">
        <f t="shared" si="171"/>
        <v>0</v>
      </c>
      <c r="N797" s="1530">
        <f t="shared" si="171"/>
        <v>0</v>
      </c>
      <c r="O797" s="1081"/>
      <c r="P797" s="152"/>
      <c r="Q797" s="152"/>
      <c r="R797" s="152"/>
      <c r="S797" s="152"/>
      <c r="T797" s="152"/>
      <c r="U797" s="152"/>
      <c r="V797" s="152"/>
      <c r="W797" s="152"/>
      <c r="X797" s="152"/>
      <c r="Y797" s="152"/>
      <c r="Z797" s="152"/>
    </row>
    <row r="798" spans="1:26" ht="15.75" customHeight="1">
      <c r="A798" s="152"/>
      <c r="B798" s="152"/>
      <c r="C798" s="152"/>
      <c r="D798" s="152"/>
      <c r="E798" s="152"/>
      <c r="F798" s="152"/>
      <c r="G798" s="1567"/>
      <c r="H798" s="1567"/>
      <c r="I798" s="1567"/>
      <c r="J798" s="1567"/>
      <c r="K798" s="1567"/>
      <c r="L798" s="1567"/>
      <c r="M798" s="1567"/>
      <c r="N798" s="1567"/>
      <c r="O798" s="1081"/>
      <c r="P798" s="152"/>
      <c r="Q798" s="152"/>
      <c r="R798" s="152"/>
      <c r="S798" s="152"/>
      <c r="T798" s="152"/>
      <c r="U798" s="152"/>
      <c r="V798" s="152"/>
      <c r="W798" s="152"/>
      <c r="X798" s="152"/>
      <c r="Y798" s="152"/>
      <c r="Z798" s="152"/>
    </row>
    <row r="799" spans="1:26" ht="15.75" customHeight="1">
      <c r="A799" s="152"/>
      <c r="B799" s="827" t="s">
        <v>2224</v>
      </c>
      <c r="C799" s="152"/>
      <c r="D799" s="152"/>
      <c r="E799" s="152"/>
      <c r="F799" s="152"/>
      <c r="G799" s="1568"/>
      <c r="H799" s="1568"/>
      <c r="I799" s="1567">
        <f t="shared" ref="I799:I800" si="172">G799+H799</f>
        <v>0</v>
      </c>
      <c r="J799" s="1568"/>
      <c r="K799" s="1568"/>
      <c r="L799" s="1568"/>
      <c r="M799" s="1567">
        <f t="shared" ref="M799:M800" si="173">K799+L799</f>
        <v>0</v>
      </c>
      <c r="N799" s="1568"/>
      <c r="O799" s="1081"/>
      <c r="P799" s="152"/>
      <c r="Q799" s="152"/>
      <c r="R799" s="152"/>
      <c r="S799" s="152"/>
      <c r="T799" s="152"/>
      <c r="U799" s="152"/>
      <c r="V799" s="152"/>
      <c r="W799" s="152"/>
      <c r="X799" s="152"/>
      <c r="Y799" s="152"/>
      <c r="Z799" s="152"/>
    </row>
    <row r="800" spans="1:26" ht="36" customHeight="1">
      <c r="A800" s="152"/>
      <c r="B800" s="2161" t="s">
        <v>2225</v>
      </c>
      <c r="C800" s="2161"/>
      <c r="D800" s="152"/>
      <c r="E800" s="152"/>
      <c r="F800" s="152"/>
      <c r="G800" s="1562"/>
      <c r="H800" s="1562"/>
      <c r="I800" s="1567">
        <f t="shared" si="172"/>
        <v>0</v>
      </c>
      <c r="J800" s="1562"/>
      <c r="K800" s="1562"/>
      <c r="L800" s="1562"/>
      <c r="M800" s="1563">
        <f t="shared" si="173"/>
        <v>0</v>
      </c>
      <c r="N800" s="1562"/>
      <c r="O800" s="1081"/>
      <c r="P800" s="152"/>
      <c r="Q800" s="152"/>
      <c r="R800" s="152"/>
      <c r="S800" s="152"/>
      <c r="T800" s="152"/>
      <c r="U800" s="152"/>
      <c r="V800" s="152"/>
      <c r="W800" s="152"/>
      <c r="X800" s="152"/>
      <c r="Y800" s="152"/>
      <c r="Z800" s="152"/>
    </row>
    <row r="801" spans="1:26" ht="15.75" customHeight="1">
      <c r="A801" s="42"/>
      <c r="B801" s="828" t="s">
        <v>2226</v>
      </c>
      <c r="C801" s="42"/>
      <c r="D801" s="42"/>
      <c r="E801" s="42"/>
      <c r="F801" s="42"/>
      <c r="G801" s="1564">
        <f>G800+G799</f>
        <v>0</v>
      </c>
      <c r="H801" s="1564">
        <f t="shared" ref="H801" si="174">H800+H799</f>
        <v>0</v>
      </c>
      <c r="I801" s="1564">
        <f>G801+H801</f>
        <v>0</v>
      </c>
      <c r="J801" s="1564">
        <f>J800+J799</f>
        <v>0</v>
      </c>
      <c r="K801" s="1564">
        <f t="shared" ref="K801:N801" si="175">K800+K799</f>
        <v>0</v>
      </c>
      <c r="L801" s="1564">
        <f t="shared" si="175"/>
        <v>0</v>
      </c>
      <c r="M801" s="1564">
        <f>M800+M799</f>
        <v>0</v>
      </c>
      <c r="N801" s="1564">
        <f t="shared" si="175"/>
        <v>0</v>
      </c>
      <c r="O801" s="1081"/>
      <c r="P801" s="152"/>
      <c r="Q801" s="152"/>
      <c r="R801" s="152"/>
      <c r="S801" s="152"/>
      <c r="T801" s="152"/>
      <c r="U801" s="152"/>
      <c r="V801" s="152"/>
      <c r="W801" s="152"/>
      <c r="X801" s="152"/>
      <c r="Y801" s="152"/>
      <c r="Z801" s="152"/>
    </row>
    <row r="802" spans="1:26" ht="15.75" customHeight="1">
      <c r="A802" s="152"/>
      <c r="B802" s="152"/>
      <c r="C802" s="152"/>
      <c r="D802" s="152"/>
      <c r="E802" s="152"/>
      <c r="F802" s="152"/>
      <c r="G802" s="1569"/>
      <c r="H802" s="1569"/>
      <c r="I802" s="1569"/>
      <c r="J802" s="1569"/>
      <c r="K802" s="1569"/>
      <c r="L802" s="1569"/>
      <c r="M802" s="1569"/>
      <c r="N802" s="1569"/>
      <c r="O802" s="1081"/>
      <c r="P802" s="152"/>
      <c r="Q802" s="152"/>
      <c r="R802" s="152"/>
      <c r="S802" s="152"/>
      <c r="T802" s="152"/>
      <c r="U802" s="152"/>
      <c r="V802" s="152"/>
      <c r="W802" s="152"/>
      <c r="X802" s="152"/>
      <c r="Y802" s="152"/>
      <c r="Z802" s="152"/>
    </row>
    <row r="803" spans="1:26" ht="15.75" customHeight="1">
      <c r="A803" s="152"/>
      <c r="B803" s="7" t="s">
        <v>1739</v>
      </c>
      <c r="C803" s="7"/>
      <c r="D803" s="7"/>
      <c r="E803" s="7"/>
      <c r="F803" s="152"/>
      <c r="G803" s="1570">
        <f>SUM(G344,G776,G793,G797,G801)</f>
        <v>0</v>
      </c>
      <c r="H803" s="1570">
        <f t="shared" ref="H803:N803" si="176">SUM(H344,H776,H793,H797,H801)</f>
        <v>0</v>
      </c>
      <c r="I803" s="1570">
        <f t="shared" si="176"/>
        <v>0</v>
      </c>
      <c r="J803" s="1570">
        <f t="shared" si="176"/>
        <v>0</v>
      </c>
      <c r="K803" s="1570">
        <f t="shared" si="176"/>
        <v>0</v>
      </c>
      <c r="L803" s="1570">
        <f t="shared" si="176"/>
        <v>0</v>
      </c>
      <c r="M803" s="1570">
        <f t="shared" si="176"/>
        <v>0</v>
      </c>
      <c r="N803" s="1570">
        <f t="shared" si="176"/>
        <v>0</v>
      </c>
      <c r="O803" s="1081"/>
      <c r="P803" s="152"/>
      <c r="Q803" s="152"/>
      <c r="R803" s="7"/>
      <c r="S803" s="7"/>
      <c r="T803" s="152"/>
      <c r="U803" s="152"/>
      <c r="V803" s="152"/>
      <c r="W803" s="152"/>
      <c r="X803" s="152"/>
      <c r="Y803" s="152"/>
      <c r="Z803" s="152"/>
    </row>
    <row r="804" spans="1:26" ht="15.75" customHeight="1">
      <c r="A804" s="152"/>
      <c r="B804" s="152"/>
      <c r="C804" s="152"/>
      <c r="D804" s="152"/>
      <c r="E804" s="152"/>
      <c r="F804" s="152"/>
      <c r="G804" s="1531"/>
      <c r="H804" s="1531"/>
      <c r="I804" s="1531"/>
      <c r="J804" s="1531"/>
      <c r="K804" s="1531"/>
      <c r="L804" s="1531"/>
      <c r="M804" s="1531"/>
      <c r="N804" s="1531"/>
      <c r="O804" s="1081"/>
      <c r="P804" s="152"/>
      <c r="Q804" s="152"/>
      <c r="R804" s="152"/>
      <c r="S804" s="152"/>
      <c r="T804" s="152"/>
      <c r="U804" s="152"/>
      <c r="V804" s="152"/>
      <c r="W804" s="152"/>
      <c r="X804" s="152"/>
      <c r="Y804" s="152"/>
      <c r="Z804" s="152"/>
    </row>
    <row r="805" spans="1:26" ht="15.75" customHeight="1">
      <c r="A805" s="152"/>
      <c r="B805" s="152" t="s">
        <v>1740</v>
      </c>
      <c r="C805" s="152"/>
      <c r="D805" s="152"/>
      <c r="E805" s="152"/>
      <c r="F805" s="152"/>
      <c r="G805" s="1531"/>
      <c r="H805" s="1531"/>
      <c r="I805" s="1531"/>
      <c r="J805" s="1531"/>
      <c r="K805" s="1531"/>
      <c r="L805" s="1531"/>
      <c r="M805" s="1531"/>
      <c r="N805" s="1531"/>
      <c r="O805" s="1081"/>
      <c r="P805" s="152"/>
      <c r="Q805" s="152"/>
      <c r="R805" s="152"/>
      <c r="S805" s="152"/>
      <c r="T805" s="152"/>
      <c r="U805" s="152"/>
      <c r="V805" s="152"/>
      <c r="W805" s="152"/>
      <c r="X805" s="152"/>
      <c r="Y805" s="152"/>
      <c r="Z805" s="152"/>
    </row>
    <row r="806" spans="1:26" ht="15.75" customHeight="1">
      <c r="A806" s="152"/>
      <c r="B806" s="152" t="s">
        <v>1741</v>
      </c>
      <c r="C806" s="152"/>
      <c r="D806" s="152"/>
      <c r="E806" s="152"/>
      <c r="F806" s="152"/>
      <c r="G806" s="1561"/>
      <c r="H806" s="1561"/>
      <c r="I806" s="1567">
        <f t="shared" ref="I806:I807" si="177">G806+H806</f>
        <v>0</v>
      </c>
      <c r="J806" s="1561"/>
      <c r="K806" s="1561"/>
      <c r="L806" s="1561"/>
      <c r="M806" s="1567">
        <f t="shared" ref="M806:M807" si="178">K806+L806</f>
        <v>0</v>
      </c>
      <c r="N806" s="1561"/>
      <c r="O806" s="1081"/>
      <c r="P806" s="152"/>
      <c r="Q806" s="152"/>
      <c r="R806" s="152"/>
      <c r="S806" s="152"/>
      <c r="T806" s="152"/>
      <c r="U806" s="152"/>
      <c r="V806" s="152"/>
      <c r="W806" s="152"/>
      <c r="X806" s="152"/>
      <c r="Y806" s="152"/>
      <c r="Z806" s="152"/>
    </row>
    <row r="807" spans="1:26" ht="15.75" customHeight="1">
      <c r="A807" s="152"/>
      <c r="B807" s="152" t="s">
        <v>1742</v>
      </c>
      <c r="C807" s="152"/>
      <c r="D807" s="152"/>
      <c r="E807" s="152"/>
      <c r="F807" s="152"/>
      <c r="G807" s="1561"/>
      <c r="H807" s="1561"/>
      <c r="I807" s="1567">
        <f t="shared" si="177"/>
        <v>0</v>
      </c>
      <c r="J807" s="1561"/>
      <c r="K807" s="1561"/>
      <c r="L807" s="1561"/>
      <c r="M807" s="1567">
        <f t="shared" si="178"/>
        <v>0</v>
      </c>
      <c r="N807" s="1561"/>
      <c r="O807" s="1081"/>
      <c r="P807" s="152"/>
      <c r="Q807" s="152"/>
      <c r="R807" s="152"/>
      <c r="S807" s="152"/>
      <c r="T807" s="152"/>
      <c r="U807" s="152"/>
      <c r="V807" s="152"/>
      <c r="W807" s="152"/>
      <c r="X807" s="152"/>
      <c r="Y807" s="152"/>
      <c r="Z807" s="152"/>
    </row>
    <row r="808" spans="1:26" ht="15.75" customHeight="1">
      <c r="A808" s="152"/>
      <c r="B808" s="152"/>
      <c r="C808" s="152"/>
      <c r="D808" s="152"/>
      <c r="E808" s="152"/>
      <c r="F808" s="152"/>
      <c r="G808" s="1571"/>
      <c r="H808" s="1571"/>
      <c r="I808" s="1531"/>
      <c r="J808" s="1571"/>
      <c r="K808" s="1571"/>
      <c r="L808" s="1571"/>
      <c r="M808" s="1531"/>
      <c r="N808" s="1571"/>
      <c r="O808" s="1081"/>
      <c r="P808" s="152"/>
      <c r="Q808" s="152"/>
      <c r="R808" s="152"/>
      <c r="S808" s="152"/>
      <c r="T808" s="152"/>
      <c r="U808" s="152"/>
      <c r="V808" s="152"/>
      <c r="W808" s="152"/>
      <c r="X808" s="152"/>
      <c r="Y808" s="152"/>
      <c r="Z808" s="152"/>
    </row>
    <row r="809" spans="1:26" ht="15.75" customHeight="1">
      <c r="A809" s="152"/>
      <c r="B809" s="152"/>
      <c r="C809" s="152"/>
      <c r="D809" s="152"/>
      <c r="E809" s="152"/>
      <c r="F809" s="152"/>
      <c r="G809" s="1570">
        <f>SUM(G806:G807)</f>
        <v>0</v>
      </c>
      <c r="H809" s="1570">
        <f>SUM(H806:H807)</f>
        <v>0</v>
      </c>
      <c r="I809" s="1570">
        <f>SUM(I806:I807)</f>
        <v>0</v>
      </c>
      <c r="J809" s="1570">
        <f t="shared" ref="J809:N809" si="179">SUM(J806:J807)</f>
        <v>0</v>
      </c>
      <c r="K809" s="1570">
        <f t="shared" si="179"/>
        <v>0</v>
      </c>
      <c r="L809" s="1570">
        <f t="shared" si="179"/>
        <v>0</v>
      </c>
      <c r="M809" s="1570">
        <f t="shared" si="179"/>
        <v>0</v>
      </c>
      <c r="N809" s="1570">
        <f t="shared" si="179"/>
        <v>0</v>
      </c>
      <c r="O809" s="1081"/>
      <c r="P809" s="152"/>
      <c r="Q809" s="152"/>
      <c r="R809" s="152"/>
      <c r="S809" s="152"/>
      <c r="T809" s="152"/>
      <c r="U809" s="152"/>
      <c r="V809" s="152"/>
      <c r="W809" s="152"/>
      <c r="X809" s="152"/>
      <c r="Y809" s="152"/>
      <c r="Z809" s="152"/>
    </row>
    <row r="810" spans="1:26" ht="15.75" customHeight="1">
      <c r="A810" s="152"/>
      <c r="B810" s="152"/>
      <c r="C810" s="152"/>
      <c r="D810" s="152"/>
      <c r="E810" s="152"/>
      <c r="F810" s="152"/>
      <c r="G810" s="1531"/>
      <c r="H810" s="1531"/>
      <c r="I810" s="1531"/>
      <c r="J810" s="1531"/>
      <c r="K810" s="1531"/>
      <c r="L810" s="1531"/>
      <c r="M810" s="1531"/>
      <c r="N810" s="1531"/>
      <c r="O810" s="1081"/>
      <c r="P810" s="152"/>
      <c r="Q810" s="152"/>
      <c r="R810" s="152"/>
      <c r="S810" s="152"/>
      <c r="T810" s="152"/>
      <c r="U810" s="152"/>
      <c r="V810" s="152"/>
      <c r="W810" s="152"/>
      <c r="X810" s="152"/>
      <c r="Y810" s="152"/>
      <c r="Z810" s="152"/>
    </row>
    <row r="811" spans="1:26" ht="15.75" customHeight="1">
      <c r="A811" s="152"/>
      <c r="B811" s="829" t="s">
        <v>618</v>
      </c>
      <c r="C811" s="152"/>
      <c r="D811" s="152"/>
      <c r="E811" s="152"/>
      <c r="F811" s="152"/>
      <c r="G811" s="1531">
        <f>G803-G809</f>
        <v>0</v>
      </c>
      <c r="H811" s="1531">
        <f t="shared" ref="H811:N811" si="180">H803-H809</f>
        <v>0</v>
      </c>
      <c r="I811" s="1531">
        <f t="shared" si="180"/>
        <v>0</v>
      </c>
      <c r="J811" s="1531">
        <f t="shared" si="180"/>
        <v>0</v>
      </c>
      <c r="K811" s="1531">
        <f t="shared" si="180"/>
        <v>0</v>
      </c>
      <c r="L811" s="1531">
        <f t="shared" si="180"/>
        <v>0</v>
      </c>
      <c r="M811" s="1531">
        <f t="shared" si="180"/>
        <v>0</v>
      </c>
      <c r="N811" s="1531">
        <f t="shared" si="180"/>
        <v>0</v>
      </c>
      <c r="O811" s="1081"/>
      <c r="P811" s="152"/>
      <c r="Q811" s="152"/>
      <c r="R811" s="152"/>
      <c r="S811" s="152"/>
      <c r="T811" s="152"/>
      <c r="U811" s="152"/>
      <c r="V811" s="152"/>
      <c r="W811" s="152"/>
      <c r="X811" s="152"/>
      <c r="Y811" s="152"/>
      <c r="Z811" s="152"/>
    </row>
    <row r="812" spans="1:26" ht="15.75" customHeight="1">
      <c r="A812" s="152"/>
      <c r="B812" s="7"/>
      <c r="C812" s="152"/>
      <c r="D812" s="152"/>
      <c r="E812" s="152"/>
      <c r="F812" s="152"/>
      <c r="G812" s="1531"/>
      <c r="H812" s="1531"/>
      <c r="I812" s="1531"/>
      <c r="J812" s="1531"/>
      <c r="K812" s="1531"/>
      <c r="L812" s="1531"/>
      <c r="M812" s="1531"/>
      <c r="N812" s="1531"/>
      <c r="O812" s="1081"/>
      <c r="P812" s="152"/>
      <c r="Q812" s="152"/>
      <c r="R812" s="152"/>
      <c r="S812" s="152"/>
      <c r="T812" s="152"/>
      <c r="U812" s="152"/>
      <c r="V812" s="152"/>
      <c r="W812" s="152"/>
      <c r="X812" s="152"/>
      <c r="Y812" s="152"/>
      <c r="Z812" s="152"/>
    </row>
    <row r="813" spans="1:26" ht="15.75" customHeight="1">
      <c r="A813" s="152"/>
      <c r="B813" s="7" t="s">
        <v>2227</v>
      </c>
      <c r="C813" s="152"/>
      <c r="D813" s="152"/>
      <c r="E813" s="152"/>
      <c r="F813" s="152"/>
      <c r="G813" s="152"/>
      <c r="H813" s="152"/>
      <c r="I813" s="152"/>
      <c r="J813" s="152"/>
      <c r="K813" s="152"/>
      <c r="L813" s="152"/>
      <c r="M813" s="152"/>
      <c r="N813" s="152"/>
      <c r="O813" s="1081"/>
      <c r="P813" s="152"/>
      <c r="Q813" s="152"/>
      <c r="R813" s="152"/>
      <c r="S813" s="152"/>
      <c r="T813" s="152"/>
      <c r="U813" s="152"/>
      <c r="V813" s="152"/>
      <c r="W813" s="152"/>
      <c r="X813" s="152"/>
      <c r="Y813" s="152"/>
      <c r="Z813" s="152"/>
    </row>
    <row r="814" spans="1:26" ht="15.75" customHeight="1">
      <c r="A814" s="152"/>
      <c r="B814" s="152" t="s">
        <v>574</v>
      </c>
      <c r="C814" s="152"/>
      <c r="D814" s="152"/>
      <c r="E814" s="152"/>
      <c r="F814" s="152"/>
      <c r="G814" s="152"/>
      <c r="H814" s="152"/>
      <c r="I814" s="152"/>
      <c r="J814" s="152"/>
      <c r="K814" s="152"/>
      <c r="L814" s="152"/>
      <c r="M814" s="152"/>
      <c r="N814" s="152"/>
      <c r="O814" s="1081"/>
      <c r="P814" s="152"/>
      <c r="Q814" s="152"/>
      <c r="R814" s="152"/>
      <c r="S814" s="152"/>
      <c r="T814" s="152"/>
      <c r="U814" s="152"/>
      <c r="V814" s="152"/>
      <c r="W814" s="152"/>
      <c r="X814" s="152"/>
      <c r="Y814" s="152"/>
      <c r="Z814" s="152"/>
    </row>
    <row r="815" spans="1:26" ht="15.75" customHeight="1">
      <c r="A815" s="152"/>
      <c r="B815" s="152" t="s">
        <v>2228</v>
      </c>
      <c r="C815" s="152"/>
      <c r="D815" s="152"/>
      <c r="E815" s="152"/>
      <c r="F815" s="152"/>
      <c r="G815" s="152"/>
      <c r="H815" s="152"/>
      <c r="I815" s="152"/>
      <c r="J815" s="152"/>
      <c r="K815" s="152"/>
      <c r="L815" s="152"/>
      <c r="M815" s="152"/>
      <c r="N815" s="152"/>
      <c r="O815" s="1081"/>
      <c r="P815" s="152"/>
      <c r="Q815" s="152"/>
      <c r="R815" s="152"/>
      <c r="S815" s="152"/>
      <c r="T815" s="152"/>
      <c r="U815" s="152"/>
      <c r="V815" s="152"/>
      <c r="W815" s="152"/>
      <c r="X815" s="152"/>
      <c r="Y815" s="152"/>
      <c r="Z815" s="152"/>
    </row>
    <row r="816" spans="1:26" ht="15.75" customHeight="1">
      <c r="A816" s="152"/>
      <c r="B816" s="152" t="s">
        <v>575</v>
      </c>
      <c r="C816" s="152"/>
      <c r="D816" s="152"/>
      <c r="E816" s="152"/>
      <c r="F816" s="152"/>
      <c r="G816" s="152"/>
      <c r="H816" s="152"/>
      <c r="I816" s="152"/>
      <c r="J816" s="152"/>
      <c r="K816" s="152"/>
      <c r="L816" s="152"/>
      <c r="M816" s="152"/>
      <c r="N816" s="152"/>
      <c r="O816" s="1081"/>
      <c r="P816" s="152"/>
      <c r="Q816" s="152"/>
      <c r="R816" s="152"/>
      <c r="S816" s="152"/>
      <c r="T816" s="152"/>
      <c r="U816" s="152"/>
      <c r="V816" s="152"/>
      <c r="W816" s="152"/>
      <c r="X816" s="152"/>
      <c r="Y816" s="152"/>
      <c r="Z816" s="152"/>
    </row>
    <row r="817" spans="1:26" ht="15.75" customHeight="1">
      <c r="A817" s="152"/>
      <c r="B817" s="152"/>
      <c r="C817" s="152"/>
      <c r="D817" s="152"/>
      <c r="E817" s="152"/>
      <c r="F817" s="152"/>
      <c r="G817" s="152"/>
      <c r="H817" s="152"/>
      <c r="I817" s="152"/>
      <c r="J817" s="152"/>
      <c r="K817" s="152"/>
      <c r="L817" s="152"/>
      <c r="M817" s="152"/>
      <c r="N817" s="152"/>
      <c r="O817" s="1081"/>
      <c r="P817" s="152"/>
      <c r="Q817" s="152"/>
      <c r="R817" s="152"/>
      <c r="S817" s="152"/>
      <c r="T817" s="152"/>
      <c r="U817" s="152"/>
      <c r="V817" s="152"/>
      <c r="W817" s="152"/>
      <c r="X817" s="152"/>
      <c r="Y817" s="152"/>
      <c r="Z817" s="152"/>
    </row>
    <row r="818" spans="1:26" s="870" customFormat="1" ht="43.5" customHeight="1">
      <c r="A818" s="821"/>
      <c r="B818" s="865" t="s">
        <v>2684</v>
      </c>
      <c r="C818" s="867" t="s">
        <v>576</v>
      </c>
      <c r="D818" s="868" t="s">
        <v>577</v>
      </c>
      <c r="E818" s="869">
        <v>44742</v>
      </c>
      <c r="F818" s="873">
        <v>44377</v>
      </c>
      <c r="G818" s="875" t="s">
        <v>2691</v>
      </c>
      <c r="H818" s="821"/>
      <c r="I818" s="821"/>
      <c r="J818" s="821"/>
      <c r="K818" s="821"/>
      <c r="L818" s="821"/>
      <c r="M818" s="821"/>
      <c r="N818" s="821"/>
      <c r="O818" s="1371"/>
      <c r="P818" s="821"/>
      <c r="Q818" s="821"/>
      <c r="R818" s="821"/>
      <c r="S818" s="821"/>
      <c r="T818" s="821"/>
      <c r="U818" s="821"/>
      <c r="V818" s="821"/>
      <c r="W818" s="821"/>
      <c r="X818" s="821"/>
      <c r="Y818" s="821"/>
      <c r="Z818" s="821"/>
    </row>
    <row r="819" spans="1:26" ht="15.75" customHeight="1">
      <c r="A819" s="152"/>
      <c r="B819" s="864"/>
      <c r="C819" s="832"/>
      <c r="D819" s="831"/>
      <c r="E819" s="833" t="s">
        <v>142</v>
      </c>
      <c r="F819" s="874" t="s">
        <v>142</v>
      </c>
      <c r="G819" s="876"/>
      <c r="H819" s="152"/>
      <c r="I819" s="152"/>
      <c r="J819" s="152"/>
      <c r="K819" s="152"/>
      <c r="L819" s="152"/>
      <c r="M819" s="152"/>
      <c r="N819" s="152"/>
      <c r="O819" s="1081"/>
      <c r="P819" s="152"/>
      <c r="Q819" s="152"/>
      <c r="R819" s="152"/>
      <c r="S819" s="152"/>
      <c r="T819" s="152"/>
      <c r="U819" s="152"/>
      <c r="V819" s="152"/>
      <c r="W819" s="152"/>
      <c r="X819" s="152"/>
      <c r="Y819" s="152"/>
      <c r="Z819" s="152"/>
    </row>
    <row r="820" spans="1:26" ht="15.75" customHeight="1">
      <c r="A820" s="152"/>
      <c r="B820" s="1899" t="s">
        <v>2689</v>
      </c>
      <c r="C820" s="1900" t="s">
        <v>2682</v>
      </c>
      <c r="D820" s="1901" t="s">
        <v>2679</v>
      </c>
      <c r="E820" s="1901">
        <v>0</v>
      </c>
      <c r="F820" s="1902">
        <v>0</v>
      </c>
      <c r="G820" s="1903"/>
      <c r="H820" s="152"/>
      <c r="I820" s="152"/>
      <c r="J820" s="152"/>
      <c r="K820" s="152"/>
      <c r="L820" s="152"/>
      <c r="M820" s="152"/>
      <c r="N820" s="152"/>
      <c r="O820" s="1081"/>
      <c r="P820" s="152"/>
      <c r="Q820" s="152"/>
      <c r="R820" s="152"/>
      <c r="S820" s="152"/>
      <c r="T820" s="152"/>
      <c r="U820" s="152"/>
      <c r="V820" s="152"/>
      <c r="W820" s="152"/>
      <c r="X820" s="152"/>
      <c r="Y820" s="152"/>
      <c r="Z820" s="152"/>
    </row>
    <row r="821" spans="1:26" ht="15.75" customHeight="1">
      <c r="A821" s="152"/>
      <c r="B821" s="1904" t="s">
        <v>2690</v>
      </c>
      <c r="C821" s="1900" t="s">
        <v>2680</v>
      </c>
      <c r="D821" s="1901" t="s">
        <v>2681</v>
      </c>
      <c r="E821" s="1901">
        <v>0</v>
      </c>
      <c r="F821" s="1902">
        <v>0</v>
      </c>
      <c r="G821" s="1903"/>
      <c r="H821" s="152"/>
      <c r="I821" s="152"/>
      <c r="J821" s="152"/>
      <c r="K821" s="152"/>
      <c r="L821" s="152"/>
      <c r="M821" s="152"/>
      <c r="N821" s="152"/>
      <c r="O821" s="1081"/>
      <c r="P821" s="152"/>
      <c r="Q821" s="152"/>
      <c r="R821" s="152"/>
      <c r="S821" s="152"/>
      <c r="T821" s="152"/>
      <c r="U821" s="152"/>
      <c r="V821" s="152"/>
      <c r="W821" s="152"/>
      <c r="X821" s="152"/>
      <c r="Y821" s="152"/>
      <c r="Z821" s="152"/>
    </row>
    <row r="822" spans="1:26" s="1896" customFormat="1" ht="15.75" customHeight="1">
      <c r="A822" s="872"/>
      <c r="B822" s="1904"/>
      <c r="C822" s="2162"/>
      <c r="D822" s="1901"/>
      <c r="E822" s="1901"/>
      <c r="F822" s="1902"/>
      <c r="G822" s="1903"/>
      <c r="H822" s="872"/>
      <c r="I822" s="872"/>
      <c r="J822" s="872"/>
      <c r="K822" s="872"/>
      <c r="L822" s="872"/>
      <c r="M822" s="872"/>
      <c r="N822" s="872"/>
      <c r="O822" s="1362"/>
      <c r="P822" s="872"/>
      <c r="Q822" s="872"/>
      <c r="R822" s="872"/>
      <c r="S822" s="872"/>
      <c r="T822" s="872"/>
      <c r="U822" s="872"/>
      <c r="V822" s="872"/>
      <c r="W822" s="872"/>
      <c r="X822" s="872"/>
      <c r="Y822" s="872"/>
      <c r="Z822" s="872"/>
    </row>
    <row r="823" spans="1:26" s="1896" customFormat="1" ht="15.75" customHeight="1">
      <c r="A823" s="872"/>
      <c r="B823" s="1904"/>
      <c r="C823" s="2162"/>
      <c r="D823" s="1901"/>
      <c r="E823" s="1901"/>
      <c r="F823" s="1902"/>
      <c r="G823" s="1903"/>
      <c r="H823" s="872"/>
      <c r="I823" s="872"/>
      <c r="J823" s="872"/>
      <c r="K823" s="872"/>
      <c r="L823" s="872"/>
      <c r="M823" s="872"/>
      <c r="N823" s="872"/>
      <c r="O823" s="1362"/>
      <c r="P823" s="872"/>
      <c r="Q823" s="872"/>
      <c r="R823" s="872"/>
      <c r="S823" s="872"/>
      <c r="T823" s="872"/>
      <c r="U823" s="872"/>
      <c r="V823" s="872"/>
      <c r="W823" s="872"/>
      <c r="X823" s="872"/>
      <c r="Y823" s="872"/>
      <c r="Z823" s="872"/>
    </row>
    <row r="824" spans="1:26" s="1896" customFormat="1" ht="15.75" customHeight="1">
      <c r="A824" s="872"/>
      <c r="B824" s="1904"/>
      <c r="C824" s="2162"/>
      <c r="D824" s="1901"/>
      <c r="E824" s="1901"/>
      <c r="F824" s="1902"/>
      <c r="G824" s="1903"/>
      <c r="H824" s="872"/>
      <c r="I824" s="872"/>
      <c r="J824" s="872"/>
      <c r="K824" s="872"/>
      <c r="L824" s="872"/>
      <c r="M824" s="872"/>
      <c r="N824" s="872"/>
      <c r="O824" s="1362"/>
      <c r="P824" s="872"/>
      <c r="Q824" s="872"/>
      <c r="R824" s="872"/>
      <c r="S824" s="872"/>
      <c r="T824" s="872"/>
      <c r="U824" s="872"/>
      <c r="V824" s="872"/>
      <c r="W824" s="872"/>
      <c r="X824" s="872"/>
      <c r="Y824" s="872"/>
      <c r="Z824" s="872"/>
    </row>
    <row r="825" spans="1:26" s="1896" customFormat="1" ht="15.75" customHeight="1">
      <c r="A825" s="872"/>
      <c r="B825" s="1904"/>
      <c r="C825" s="2162"/>
      <c r="D825" s="1901"/>
      <c r="E825" s="1901"/>
      <c r="F825" s="1902"/>
      <c r="G825" s="1903"/>
      <c r="H825" s="872"/>
      <c r="I825" s="872"/>
      <c r="J825" s="872"/>
      <c r="K825" s="872"/>
      <c r="L825" s="872"/>
      <c r="M825" s="872"/>
      <c r="N825" s="872"/>
      <c r="O825" s="1362"/>
      <c r="P825" s="872"/>
      <c r="Q825" s="872"/>
      <c r="R825" s="872"/>
      <c r="S825" s="872"/>
      <c r="T825" s="872"/>
      <c r="U825" s="872"/>
      <c r="V825" s="872"/>
      <c r="W825" s="872"/>
      <c r="X825" s="872"/>
      <c r="Y825" s="872"/>
      <c r="Z825" s="872"/>
    </row>
    <row r="826" spans="1:26" s="1896" customFormat="1" ht="15.75" customHeight="1">
      <c r="A826" s="872"/>
      <c r="B826" s="1904"/>
      <c r="C826" s="2162"/>
      <c r="D826" s="1901"/>
      <c r="E826" s="1901"/>
      <c r="F826" s="1902"/>
      <c r="G826" s="1903"/>
      <c r="H826" s="872"/>
      <c r="I826" s="872"/>
      <c r="J826" s="872"/>
      <c r="K826" s="872"/>
      <c r="L826" s="872"/>
      <c r="M826" s="872"/>
      <c r="N826" s="872"/>
      <c r="O826" s="1362"/>
      <c r="P826" s="872"/>
      <c r="Q826" s="872"/>
      <c r="R826" s="872"/>
      <c r="S826" s="872"/>
      <c r="T826" s="872"/>
      <c r="U826" s="872"/>
      <c r="V826" s="872"/>
      <c r="W826" s="872"/>
      <c r="X826" s="872"/>
      <c r="Y826" s="872"/>
      <c r="Z826" s="872"/>
    </row>
    <row r="827" spans="1:26" s="1896" customFormat="1" ht="15.75" customHeight="1">
      <c r="A827" s="872"/>
      <c r="B827" s="1904"/>
      <c r="C827" s="2162"/>
      <c r="D827" s="1901"/>
      <c r="E827" s="1901"/>
      <c r="F827" s="1902"/>
      <c r="G827" s="1903"/>
      <c r="H827" s="872"/>
      <c r="I827" s="872"/>
      <c r="J827" s="872"/>
      <c r="K827" s="872"/>
      <c r="L827" s="872"/>
      <c r="M827" s="872"/>
      <c r="N827" s="872"/>
      <c r="O827" s="1362"/>
      <c r="P827" s="872"/>
      <c r="Q827" s="872"/>
      <c r="R827" s="872"/>
      <c r="S827" s="872"/>
      <c r="T827" s="872"/>
      <c r="U827" s="872"/>
      <c r="V827" s="872"/>
      <c r="W827" s="872"/>
      <c r="X827" s="872"/>
      <c r="Y827" s="872"/>
      <c r="Z827" s="872"/>
    </row>
    <row r="828" spans="1:26" s="1896" customFormat="1" ht="15.75" customHeight="1">
      <c r="A828" s="872"/>
      <c r="B828" s="1904"/>
      <c r="C828" s="2162"/>
      <c r="D828" s="1901"/>
      <c r="E828" s="1901"/>
      <c r="F828" s="1902"/>
      <c r="G828" s="1903"/>
      <c r="H828" s="872"/>
      <c r="I828" s="872"/>
      <c r="J828" s="872"/>
      <c r="K828" s="872"/>
      <c r="L828" s="872"/>
      <c r="M828" s="872"/>
      <c r="N828" s="872"/>
      <c r="O828" s="1362"/>
      <c r="P828" s="872"/>
      <c r="Q828" s="872"/>
      <c r="R828" s="872"/>
      <c r="S828" s="872"/>
      <c r="T828" s="872"/>
      <c r="U828" s="872"/>
      <c r="V828" s="872"/>
      <c r="W828" s="872"/>
      <c r="X828" s="872"/>
      <c r="Y828" s="872"/>
      <c r="Z828" s="872"/>
    </row>
    <row r="829" spans="1:26" s="1896" customFormat="1" ht="15.75" customHeight="1">
      <c r="A829" s="872"/>
      <c r="B829" s="1904"/>
      <c r="C829" s="2162"/>
      <c r="D829" s="1901"/>
      <c r="E829" s="1901"/>
      <c r="F829" s="1902"/>
      <c r="G829" s="1903"/>
      <c r="H829" s="872"/>
      <c r="I829" s="872"/>
      <c r="J829" s="872"/>
      <c r="K829" s="872"/>
      <c r="L829" s="872"/>
      <c r="M829" s="872"/>
      <c r="N829" s="872"/>
      <c r="O829" s="1362"/>
      <c r="P829" s="872"/>
      <c r="Q829" s="872"/>
      <c r="R829" s="872"/>
      <c r="S829" s="872"/>
      <c r="T829" s="872"/>
      <c r="U829" s="872"/>
      <c r="V829" s="872"/>
      <c r="W829" s="872"/>
      <c r="X829" s="872"/>
      <c r="Y829" s="872"/>
      <c r="Z829" s="872"/>
    </row>
    <row r="830" spans="1:26" s="1896" customFormat="1" ht="15.75" customHeight="1">
      <c r="A830" s="872"/>
      <c r="B830" s="1904"/>
      <c r="C830" s="2162"/>
      <c r="D830" s="1901"/>
      <c r="E830" s="1901"/>
      <c r="F830" s="1902"/>
      <c r="G830" s="1903"/>
      <c r="H830" s="872"/>
      <c r="I830" s="872"/>
      <c r="J830" s="872"/>
      <c r="K830" s="872"/>
      <c r="L830" s="872"/>
      <c r="M830" s="872"/>
      <c r="N830" s="872"/>
      <c r="O830" s="1362"/>
      <c r="P830" s="872"/>
      <c r="Q830" s="872"/>
      <c r="R830" s="872"/>
      <c r="S830" s="872"/>
      <c r="T830" s="872"/>
      <c r="U830" s="872"/>
      <c r="V830" s="872"/>
      <c r="W830" s="872"/>
      <c r="X830" s="872"/>
      <c r="Y830" s="872"/>
      <c r="Z830" s="872"/>
    </row>
    <row r="831" spans="1:26" s="1896" customFormat="1" ht="15.75" customHeight="1">
      <c r="A831" s="872"/>
      <c r="B831" s="1904"/>
      <c r="C831" s="2162"/>
      <c r="D831" s="1901"/>
      <c r="E831" s="1901"/>
      <c r="F831" s="1902"/>
      <c r="G831" s="1903"/>
      <c r="H831" s="872"/>
      <c r="I831" s="872"/>
      <c r="J831" s="872"/>
      <c r="K831" s="872"/>
      <c r="L831" s="872"/>
      <c r="M831" s="872"/>
      <c r="N831" s="872"/>
      <c r="O831" s="1362"/>
      <c r="P831" s="872"/>
      <c r="Q831" s="872"/>
      <c r="R831" s="872"/>
      <c r="S831" s="872"/>
      <c r="T831" s="872"/>
      <c r="U831" s="872"/>
      <c r="V831" s="872"/>
      <c r="W831" s="872"/>
      <c r="X831" s="872"/>
      <c r="Y831" s="872"/>
      <c r="Z831" s="872"/>
    </row>
    <row r="832" spans="1:26" s="1896" customFormat="1" ht="15.75" customHeight="1">
      <c r="A832" s="872"/>
      <c r="B832" s="1904"/>
      <c r="C832" s="2162"/>
      <c r="D832" s="1901"/>
      <c r="E832" s="1901"/>
      <c r="F832" s="1902"/>
      <c r="G832" s="1903"/>
      <c r="H832" s="872"/>
      <c r="I832" s="872"/>
      <c r="J832" s="872"/>
      <c r="K832" s="872"/>
      <c r="L832" s="872"/>
      <c r="M832" s="872"/>
      <c r="N832" s="872"/>
      <c r="O832" s="1362"/>
      <c r="P832" s="872"/>
      <c r="Q832" s="872"/>
      <c r="R832" s="872"/>
      <c r="S832" s="872"/>
      <c r="T832" s="872"/>
      <c r="U832" s="872"/>
      <c r="V832" s="872"/>
      <c r="W832" s="872"/>
      <c r="X832" s="872"/>
      <c r="Y832" s="872"/>
      <c r="Z832" s="872"/>
    </row>
    <row r="833" spans="1:26" s="1896" customFormat="1" ht="15.75" customHeight="1">
      <c r="A833" s="872"/>
      <c r="B833" s="1904"/>
      <c r="C833" s="2162"/>
      <c r="D833" s="1901"/>
      <c r="E833" s="1901"/>
      <c r="F833" s="1902"/>
      <c r="G833" s="1903"/>
      <c r="H833" s="872"/>
      <c r="I833" s="872"/>
      <c r="J833" s="872"/>
      <c r="K833" s="872"/>
      <c r="L833" s="872"/>
      <c r="M833" s="872"/>
      <c r="N833" s="872"/>
      <c r="O833" s="1362"/>
      <c r="P833" s="872"/>
      <c r="Q833" s="872"/>
      <c r="R833" s="872"/>
      <c r="S833" s="872"/>
      <c r="T833" s="872"/>
      <c r="U833" s="872"/>
      <c r="V833" s="872"/>
      <c r="W833" s="872"/>
      <c r="X833" s="872"/>
      <c r="Y833" s="872"/>
      <c r="Z833" s="872"/>
    </row>
    <row r="834" spans="1:26" s="1896" customFormat="1" ht="15.75" customHeight="1">
      <c r="A834" s="872"/>
      <c r="B834" s="1904"/>
      <c r="C834" s="2162"/>
      <c r="D834" s="1901"/>
      <c r="E834" s="1901"/>
      <c r="F834" s="1902"/>
      <c r="G834" s="1903"/>
      <c r="H834" s="872"/>
      <c r="I834" s="872"/>
      <c r="J834" s="872"/>
      <c r="K834" s="872"/>
      <c r="L834" s="872"/>
      <c r="M834" s="872"/>
      <c r="N834" s="872"/>
      <c r="O834" s="1362"/>
      <c r="P834" s="872"/>
      <c r="Q834" s="872"/>
      <c r="R834" s="872"/>
      <c r="S834" s="872"/>
      <c r="T834" s="872"/>
      <c r="U834" s="872"/>
      <c r="V834" s="872"/>
      <c r="W834" s="872"/>
      <c r="X834" s="872"/>
      <c r="Y834" s="872"/>
      <c r="Z834" s="872"/>
    </row>
    <row r="835" spans="1:26" s="1896" customFormat="1" ht="15.75" customHeight="1">
      <c r="A835" s="872"/>
      <c r="B835" s="1904"/>
      <c r="C835" s="2162"/>
      <c r="D835" s="1901"/>
      <c r="E835" s="1901"/>
      <c r="F835" s="1902"/>
      <c r="G835" s="1903"/>
      <c r="H835" s="872"/>
      <c r="I835" s="872"/>
      <c r="J835" s="872"/>
      <c r="K835" s="872"/>
      <c r="L835" s="872"/>
      <c r="M835" s="872"/>
      <c r="N835" s="872"/>
      <c r="O835" s="1362"/>
      <c r="P835" s="872"/>
      <c r="Q835" s="872"/>
      <c r="R835" s="872"/>
      <c r="S835" s="872"/>
      <c r="T835" s="872"/>
      <c r="U835" s="872"/>
      <c r="V835" s="872"/>
      <c r="W835" s="872"/>
      <c r="X835" s="872"/>
      <c r="Y835" s="872"/>
      <c r="Z835" s="872"/>
    </row>
    <row r="836" spans="1:26" s="1896" customFormat="1" ht="15.75" customHeight="1">
      <c r="A836" s="872"/>
      <c r="B836" s="1904"/>
      <c r="C836" s="2162"/>
      <c r="D836" s="1901"/>
      <c r="E836" s="1901"/>
      <c r="F836" s="1902"/>
      <c r="G836" s="1903"/>
      <c r="H836" s="872"/>
      <c r="I836" s="872"/>
      <c r="J836" s="872"/>
      <c r="K836" s="872"/>
      <c r="L836" s="872"/>
      <c r="M836" s="872"/>
      <c r="N836" s="872"/>
      <c r="O836" s="1362"/>
      <c r="P836" s="872"/>
      <c r="Q836" s="872"/>
      <c r="R836" s="872"/>
      <c r="S836" s="872"/>
      <c r="T836" s="872"/>
      <c r="U836" s="872"/>
      <c r="V836" s="872"/>
      <c r="W836" s="872"/>
      <c r="X836" s="872"/>
      <c r="Y836" s="872"/>
      <c r="Z836" s="872"/>
    </row>
    <row r="837" spans="1:26" s="1896" customFormat="1" ht="15.75" customHeight="1">
      <c r="A837" s="872"/>
      <c r="B837" s="1904"/>
      <c r="C837" s="2162"/>
      <c r="D837" s="1901"/>
      <c r="E837" s="1901"/>
      <c r="F837" s="1902"/>
      <c r="G837" s="1903"/>
      <c r="H837" s="872"/>
      <c r="I837" s="872"/>
      <c r="J837" s="872"/>
      <c r="K837" s="872"/>
      <c r="L837" s="872"/>
      <c r="M837" s="872"/>
      <c r="N837" s="872"/>
      <c r="O837" s="1362"/>
      <c r="P837" s="872"/>
      <c r="Q837" s="872"/>
      <c r="R837" s="872"/>
      <c r="S837" s="872"/>
      <c r="T837" s="872"/>
      <c r="U837" s="872"/>
      <c r="V837" s="872"/>
      <c r="W837" s="872"/>
      <c r="X837" s="872"/>
      <c r="Y837" s="872"/>
      <c r="Z837" s="872"/>
    </row>
    <row r="838" spans="1:26" s="1896" customFormat="1" ht="15.75" customHeight="1">
      <c r="A838" s="872"/>
      <c r="B838" s="1904"/>
      <c r="C838" s="2162"/>
      <c r="D838" s="1901"/>
      <c r="E838" s="1901"/>
      <c r="F838" s="1902"/>
      <c r="G838" s="1903"/>
      <c r="H838" s="872"/>
      <c r="I838" s="872"/>
      <c r="J838" s="872"/>
      <c r="K838" s="872"/>
      <c r="L838" s="872"/>
      <c r="M838" s="872"/>
      <c r="N838" s="872"/>
      <c r="O838" s="1362"/>
      <c r="P838" s="872"/>
      <c r="Q838" s="872"/>
      <c r="R838" s="872"/>
      <c r="S838" s="872"/>
      <c r="T838" s="872"/>
      <c r="U838" s="872"/>
      <c r="V838" s="872"/>
      <c r="W838" s="872"/>
      <c r="X838" s="872"/>
      <c r="Y838" s="872"/>
      <c r="Z838" s="872"/>
    </row>
    <row r="839" spans="1:26" s="1896" customFormat="1" ht="15.75" customHeight="1">
      <c r="A839" s="872"/>
      <c r="B839" s="1904"/>
      <c r="C839" s="2162"/>
      <c r="D839" s="1901"/>
      <c r="E839" s="1901"/>
      <c r="F839" s="1902"/>
      <c r="G839" s="1903"/>
      <c r="H839" s="872"/>
      <c r="I839" s="872"/>
      <c r="J839" s="872"/>
      <c r="K839" s="872"/>
      <c r="L839" s="872"/>
      <c r="M839" s="872"/>
      <c r="N839" s="872"/>
      <c r="O839" s="1362"/>
      <c r="P839" s="872"/>
      <c r="Q839" s="872"/>
      <c r="R839" s="872"/>
      <c r="S839" s="872"/>
      <c r="T839" s="872"/>
      <c r="U839" s="872"/>
      <c r="V839" s="872"/>
      <c r="W839" s="872"/>
      <c r="X839" s="872"/>
      <c r="Y839" s="872"/>
      <c r="Z839" s="872"/>
    </row>
    <row r="840" spans="1:26" ht="15.75" customHeight="1">
      <c r="A840" s="152"/>
      <c r="B840" s="1901"/>
      <c r="C840" s="1900"/>
      <c r="D840" s="1901"/>
      <c r="E840" s="1901"/>
      <c r="F840" s="1902"/>
      <c r="G840" s="1903"/>
      <c r="H840" s="152"/>
      <c r="I840" s="152"/>
      <c r="J840" s="152"/>
      <c r="K840" s="152"/>
      <c r="L840" s="152"/>
      <c r="M840" s="152"/>
      <c r="N840" s="152"/>
      <c r="O840" s="1081"/>
      <c r="P840" s="152"/>
      <c r="Q840" s="152"/>
      <c r="R840" s="152"/>
      <c r="S840" s="152"/>
      <c r="T840" s="152"/>
      <c r="U840" s="152"/>
      <c r="V840" s="152"/>
      <c r="W840" s="152"/>
      <c r="X840" s="152"/>
      <c r="Y840" s="152"/>
      <c r="Z840" s="152"/>
    </row>
    <row r="841" spans="1:26" ht="15.75" customHeight="1">
      <c r="A841" s="152"/>
      <c r="B841" s="1901"/>
      <c r="C841" s="1900"/>
      <c r="D841" s="1901"/>
      <c r="E841" s="1901"/>
      <c r="F841" s="1902"/>
      <c r="G841" s="1903"/>
      <c r="H841" s="152"/>
      <c r="I841" s="152"/>
      <c r="J841" s="152"/>
      <c r="K841" s="152"/>
      <c r="L841" s="152"/>
      <c r="M841" s="152"/>
      <c r="N841" s="152"/>
      <c r="O841" s="1081"/>
      <c r="P841" s="152"/>
      <c r="Q841" s="152"/>
      <c r="R841" s="152"/>
      <c r="S841" s="152"/>
      <c r="T841" s="152"/>
      <c r="U841" s="152"/>
      <c r="V841" s="152"/>
      <c r="W841" s="152"/>
      <c r="X841" s="152"/>
      <c r="Y841" s="152"/>
      <c r="Z841" s="152"/>
    </row>
    <row r="842" spans="1:26" ht="15.75" customHeight="1">
      <c r="A842" s="152"/>
      <c r="B842" s="1901"/>
      <c r="C842" s="1900"/>
      <c r="D842" s="1901"/>
      <c r="E842" s="1901"/>
      <c r="F842" s="1902"/>
      <c r="G842" s="1903"/>
      <c r="H842" s="152"/>
      <c r="I842" s="152"/>
      <c r="J842" s="152"/>
      <c r="K842" s="152"/>
      <c r="L842" s="152"/>
      <c r="M842" s="152"/>
      <c r="N842" s="152"/>
      <c r="O842" s="1081"/>
      <c r="P842" s="152"/>
      <c r="Q842" s="152"/>
      <c r="R842" s="152"/>
      <c r="S842" s="152"/>
      <c r="T842" s="152"/>
      <c r="U842" s="152"/>
      <c r="V842" s="152"/>
      <c r="W842" s="152"/>
      <c r="X842" s="152"/>
      <c r="Y842" s="152"/>
      <c r="Z842" s="152"/>
    </row>
    <row r="843" spans="1:26" ht="15.75" customHeight="1">
      <c r="A843" s="152"/>
      <c r="B843" s="1901"/>
      <c r="C843" s="1900"/>
      <c r="D843" s="1901"/>
      <c r="E843" s="1901"/>
      <c r="F843" s="1902"/>
      <c r="G843" s="1903"/>
      <c r="H843" s="152"/>
      <c r="I843" s="152"/>
      <c r="J843" s="152"/>
      <c r="K843" s="152"/>
      <c r="L843" s="152"/>
      <c r="M843" s="152"/>
      <c r="N843" s="152"/>
      <c r="O843" s="1081"/>
      <c r="P843" s="152"/>
      <c r="Q843" s="152"/>
      <c r="R843" s="152"/>
      <c r="S843" s="152"/>
      <c r="T843" s="152"/>
      <c r="U843" s="152"/>
      <c r="V843" s="152"/>
      <c r="W843" s="152"/>
      <c r="X843" s="152"/>
      <c r="Y843" s="152"/>
      <c r="Z843" s="152"/>
    </row>
    <row r="844" spans="1:26" ht="15.75" customHeight="1">
      <c r="A844" s="152"/>
      <c r="B844" s="1901"/>
      <c r="C844" s="1900"/>
      <c r="D844" s="1901"/>
      <c r="E844" s="1901"/>
      <c r="F844" s="1902"/>
      <c r="G844" s="1903"/>
      <c r="H844" s="152"/>
      <c r="I844" s="152"/>
      <c r="J844" s="152"/>
      <c r="K844" s="152"/>
      <c r="L844" s="152"/>
      <c r="M844" s="152"/>
      <c r="N844" s="152"/>
      <c r="O844" s="1081"/>
      <c r="P844" s="152"/>
      <c r="Q844" s="152"/>
      <c r="R844" s="152"/>
      <c r="S844" s="152"/>
      <c r="T844" s="152"/>
      <c r="U844" s="152"/>
      <c r="V844" s="152"/>
      <c r="W844" s="152"/>
      <c r="X844" s="152"/>
      <c r="Y844" s="152"/>
      <c r="Z844" s="152"/>
    </row>
    <row r="845" spans="1:26" ht="15.75" customHeight="1">
      <c r="A845" s="152"/>
      <c r="B845" s="1901"/>
      <c r="C845" s="1900"/>
      <c r="D845" s="1901"/>
      <c r="E845" s="1901"/>
      <c r="F845" s="1902"/>
      <c r="G845" s="1903"/>
      <c r="H845" s="152"/>
      <c r="I845" s="152"/>
      <c r="J845" s="152"/>
      <c r="K845" s="152"/>
      <c r="L845" s="152"/>
      <c r="M845" s="152"/>
      <c r="N845" s="152"/>
      <c r="O845" s="1081"/>
      <c r="P845" s="152"/>
      <c r="Q845" s="152"/>
      <c r="R845" s="152"/>
      <c r="S845" s="152"/>
      <c r="T845" s="152"/>
      <c r="U845" s="152"/>
      <c r="V845" s="152"/>
      <c r="W845" s="152"/>
      <c r="X845" s="152"/>
      <c r="Y845" s="152"/>
      <c r="Z845" s="152"/>
    </row>
    <row r="846" spans="1:26" ht="15.75" customHeight="1">
      <c r="A846" s="152"/>
      <c r="B846" s="198"/>
      <c r="C846" s="152"/>
      <c r="D846" s="152"/>
      <c r="E846" s="152"/>
      <c r="F846" s="152"/>
      <c r="G846" s="152"/>
      <c r="H846" s="152"/>
      <c r="I846" s="152"/>
      <c r="J846" s="152"/>
      <c r="K846" s="152"/>
      <c r="L846" s="152"/>
      <c r="M846" s="152"/>
      <c r="N846" s="152"/>
      <c r="O846" s="1081"/>
      <c r="P846" s="152"/>
      <c r="Q846" s="152"/>
      <c r="R846" s="152"/>
      <c r="S846" s="152"/>
      <c r="T846" s="152"/>
      <c r="U846" s="152"/>
      <c r="V846" s="152"/>
      <c r="W846" s="152"/>
      <c r="X846" s="152"/>
      <c r="Y846" s="152"/>
      <c r="Z846" s="152"/>
    </row>
    <row r="847" spans="1:26" ht="15.75" customHeight="1">
      <c r="A847" s="152"/>
      <c r="B847" s="152" t="s">
        <v>578</v>
      </c>
      <c r="C847" s="152"/>
      <c r="D847" s="152"/>
      <c r="E847" s="152"/>
      <c r="F847" s="152"/>
      <c r="G847" s="152"/>
      <c r="H847" s="152"/>
      <c r="I847" s="152"/>
      <c r="J847" s="152"/>
      <c r="K847" s="152"/>
      <c r="L847" s="152"/>
      <c r="M847" s="152"/>
      <c r="N847" s="152"/>
      <c r="O847" s="1081"/>
      <c r="P847" s="152"/>
      <c r="Q847" s="152"/>
      <c r="R847" s="152"/>
      <c r="S847" s="152"/>
      <c r="T847" s="152"/>
      <c r="U847" s="152"/>
      <c r="V847" s="152"/>
      <c r="W847" s="152"/>
      <c r="X847" s="152"/>
      <c r="Y847" s="152"/>
      <c r="Z847" s="152"/>
    </row>
    <row r="848" spans="1:26" ht="15.75" customHeight="1">
      <c r="A848" s="152"/>
      <c r="B848" s="152" t="s">
        <v>579</v>
      </c>
      <c r="C848" s="152"/>
      <c r="D848" s="152"/>
      <c r="E848" s="152"/>
      <c r="F848" s="152"/>
      <c r="G848" s="152"/>
      <c r="H848" s="152"/>
      <c r="I848" s="152"/>
      <c r="J848" s="152"/>
      <c r="K848" s="152"/>
      <c r="L848" s="152"/>
      <c r="M848" s="152"/>
      <c r="N848" s="152"/>
      <c r="O848" s="1081"/>
      <c r="P848" s="152"/>
      <c r="Q848" s="152"/>
      <c r="R848" s="152"/>
      <c r="S848" s="152"/>
      <c r="T848" s="152"/>
      <c r="U848" s="152"/>
      <c r="V848" s="152"/>
      <c r="W848" s="152"/>
      <c r="X848" s="152"/>
      <c r="Y848" s="152"/>
      <c r="Z848" s="152"/>
    </row>
    <row r="849" spans="1:26" ht="15.75" customHeight="1">
      <c r="A849" s="152"/>
      <c r="B849" s="152"/>
      <c r="C849" s="152"/>
      <c r="D849" s="152"/>
      <c r="E849" s="152"/>
      <c r="F849" s="152"/>
      <c r="G849" s="152"/>
      <c r="H849" s="152"/>
      <c r="I849" s="152"/>
      <c r="J849" s="152"/>
      <c r="K849" s="152"/>
      <c r="L849" s="152"/>
      <c r="M849" s="152"/>
      <c r="N849" s="152"/>
      <c r="O849" s="1081"/>
      <c r="P849" s="152"/>
      <c r="Q849" s="152"/>
      <c r="R849" s="152"/>
      <c r="S849" s="152"/>
      <c r="T849" s="152"/>
      <c r="U849" s="152"/>
      <c r="V849" s="152"/>
      <c r="W849" s="152"/>
      <c r="X849" s="152"/>
      <c r="Y849" s="152"/>
      <c r="Z849" s="152"/>
    </row>
    <row r="850" spans="1:26" ht="15.75" customHeight="1">
      <c r="A850" s="152"/>
      <c r="B850" s="152" t="s">
        <v>580</v>
      </c>
      <c r="C850" s="152"/>
      <c r="D850" s="152"/>
      <c r="E850" s="152"/>
      <c r="F850" s="152"/>
      <c r="G850" s="152"/>
      <c r="H850" s="152"/>
      <c r="I850" s="152"/>
      <c r="J850" s="152"/>
      <c r="K850" s="152"/>
      <c r="L850" s="152"/>
      <c r="M850" s="152"/>
      <c r="N850" s="152"/>
      <c r="O850" s="1081"/>
      <c r="P850" s="152"/>
      <c r="Q850" s="152"/>
      <c r="R850" s="152"/>
      <c r="S850" s="152"/>
      <c r="T850" s="152"/>
      <c r="U850" s="152"/>
      <c r="V850" s="152"/>
      <c r="W850" s="152"/>
      <c r="X850" s="152"/>
      <c r="Y850" s="152"/>
      <c r="Z850" s="152"/>
    </row>
    <row r="851" spans="1:26" ht="15.75" customHeight="1">
      <c r="A851" s="152"/>
      <c r="B851" s="152" t="s">
        <v>581</v>
      </c>
      <c r="C851" s="152"/>
      <c r="D851" s="152"/>
      <c r="E851" s="152"/>
      <c r="F851" s="152"/>
      <c r="G851" s="152"/>
      <c r="H851" s="152"/>
      <c r="I851" s="152"/>
      <c r="J851" s="152"/>
      <c r="K851" s="152"/>
      <c r="L851" s="152"/>
      <c r="M851" s="152"/>
      <c r="N851" s="152"/>
      <c r="O851" s="1081"/>
      <c r="P851" s="152"/>
      <c r="Q851" s="152"/>
      <c r="R851" s="152"/>
      <c r="S851" s="152"/>
      <c r="T851" s="152"/>
      <c r="U851" s="152"/>
      <c r="V851" s="152"/>
      <c r="W851" s="152"/>
      <c r="X851" s="152"/>
      <c r="Y851" s="152"/>
      <c r="Z851" s="152"/>
    </row>
    <row r="852" spans="1:26" ht="15.75" customHeight="1">
      <c r="A852" s="152"/>
      <c r="B852" s="152" t="s">
        <v>582</v>
      </c>
      <c r="C852" s="152"/>
      <c r="D852" s="152"/>
      <c r="E852" s="152"/>
      <c r="F852" s="152"/>
      <c r="G852" s="152"/>
      <c r="H852" s="152"/>
      <c r="I852" s="152"/>
      <c r="J852" s="152"/>
      <c r="K852" s="152"/>
      <c r="L852" s="152"/>
      <c r="M852" s="152"/>
      <c r="N852" s="152"/>
      <c r="O852" s="1081"/>
      <c r="P852" s="152"/>
      <c r="Q852" s="152"/>
      <c r="R852" s="152"/>
      <c r="S852" s="152"/>
      <c r="T852" s="152"/>
      <c r="U852" s="152"/>
      <c r="V852" s="152"/>
      <c r="W852" s="152"/>
      <c r="X852" s="152"/>
      <c r="Y852" s="152"/>
      <c r="Z852" s="152"/>
    </row>
    <row r="853" spans="1:26" ht="15.75" customHeight="1">
      <c r="A853" s="152"/>
      <c r="B853" s="152" t="s">
        <v>583</v>
      </c>
      <c r="C853" s="152"/>
      <c r="D853" s="152"/>
      <c r="E853" s="152"/>
      <c r="F853" s="152"/>
      <c r="G853" s="152"/>
      <c r="H853" s="152"/>
      <c r="I853" s="152"/>
      <c r="J853" s="152"/>
      <c r="K853" s="152"/>
      <c r="L853" s="152"/>
      <c r="M853" s="152"/>
      <c r="N853" s="152"/>
      <c r="O853" s="1081"/>
      <c r="P853" s="152"/>
      <c r="Q853" s="152"/>
      <c r="R853" s="152"/>
      <c r="S853" s="152"/>
      <c r="T853" s="152"/>
      <c r="U853" s="152"/>
      <c r="V853" s="152"/>
      <c r="W853" s="152"/>
      <c r="X853" s="152"/>
      <c r="Y853" s="152"/>
      <c r="Z853" s="152"/>
    </row>
    <row r="854" spans="1:26" ht="15.75" customHeight="1">
      <c r="A854" s="152"/>
      <c r="B854" s="152" t="s">
        <v>584</v>
      </c>
      <c r="C854" s="152"/>
      <c r="D854" s="152"/>
      <c r="E854" s="152"/>
      <c r="F854" s="152"/>
      <c r="G854" s="152"/>
      <c r="H854" s="152"/>
      <c r="I854" s="152"/>
      <c r="J854" s="152"/>
      <c r="K854" s="152"/>
      <c r="L854" s="152"/>
      <c r="M854" s="152"/>
      <c r="N854" s="152"/>
      <c r="O854" s="1081"/>
      <c r="P854" s="152"/>
      <c r="Q854" s="152"/>
      <c r="R854" s="152"/>
      <c r="S854" s="152"/>
      <c r="T854" s="152"/>
      <c r="U854" s="152"/>
      <c r="V854" s="152"/>
      <c r="W854" s="152"/>
      <c r="X854" s="152"/>
      <c r="Y854" s="152"/>
      <c r="Z854" s="152"/>
    </row>
    <row r="855" spans="1:26" ht="15.75" customHeight="1">
      <c r="A855" s="152"/>
      <c r="B855" s="152"/>
      <c r="C855" s="152"/>
      <c r="D855" s="152"/>
      <c r="E855" s="152"/>
      <c r="F855" s="152"/>
      <c r="G855" s="152"/>
      <c r="H855" s="152"/>
      <c r="I855" s="152"/>
      <c r="J855" s="152"/>
      <c r="K855" s="152"/>
      <c r="L855" s="152"/>
      <c r="M855" s="152"/>
      <c r="N855" s="152"/>
      <c r="O855" s="1081"/>
      <c r="P855" s="152"/>
      <c r="Q855" s="152"/>
      <c r="R855" s="152"/>
      <c r="S855" s="152"/>
      <c r="T855" s="152"/>
      <c r="U855" s="152"/>
      <c r="V855" s="152"/>
      <c r="W855" s="152"/>
      <c r="X855" s="152"/>
      <c r="Y855" s="152"/>
      <c r="Z855" s="152"/>
    </row>
    <row r="856" spans="1:26" ht="29.25" customHeight="1">
      <c r="A856" s="152"/>
      <c r="B856" s="830" t="s">
        <v>585</v>
      </c>
      <c r="C856" s="830" t="s">
        <v>586</v>
      </c>
      <c r="D856" s="1951" t="s">
        <v>2685</v>
      </c>
      <c r="E856" s="1952"/>
      <c r="F856" s="839" t="s">
        <v>2692</v>
      </c>
      <c r="G856" s="152"/>
      <c r="H856" s="152"/>
      <c r="I856" s="152"/>
      <c r="J856" s="152"/>
      <c r="K856" s="152"/>
      <c r="L856" s="152"/>
      <c r="M856" s="152"/>
      <c r="N856" s="152"/>
      <c r="O856" s="1081"/>
      <c r="P856" s="152"/>
      <c r="Q856" s="152"/>
      <c r="R856" s="152"/>
      <c r="S856" s="152"/>
      <c r="T856" s="152"/>
      <c r="U856" s="152"/>
      <c r="V856" s="152"/>
      <c r="W856" s="152"/>
      <c r="X856" s="152"/>
      <c r="Y856" s="152"/>
      <c r="Z856" s="152"/>
    </row>
    <row r="857" spans="1:26" ht="15.75" customHeight="1">
      <c r="A857" s="152"/>
      <c r="B857" s="831"/>
      <c r="C857" s="830" t="s">
        <v>142</v>
      </c>
      <c r="D857" s="833" t="s">
        <v>587</v>
      </c>
      <c r="E857" s="833" t="s">
        <v>588</v>
      </c>
      <c r="F857" s="830"/>
      <c r="G857" s="152"/>
      <c r="H857" s="152"/>
      <c r="I857" s="152"/>
      <c r="J857" s="152"/>
      <c r="K857" s="152"/>
      <c r="L857" s="152"/>
      <c r="M857" s="152"/>
      <c r="N857" s="152"/>
      <c r="O857" s="1081"/>
      <c r="P857" s="152"/>
      <c r="Q857" s="152"/>
      <c r="R857" s="152"/>
      <c r="S857" s="152"/>
      <c r="T857" s="152"/>
      <c r="U857" s="152"/>
      <c r="V857" s="152"/>
      <c r="W857" s="152"/>
      <c r="X857" s="152"/>
      <c r="Y857" s="152"/>
      <c r="Z857" s="152"/>
    </row>
    <row r="858" spans="1:26" ht="15.75" customHeight="1">
      <c r="A858" s="152"/>
      <c r="B858" s="1905">
        <v>44742</v>
      </c>
      <c r="C858" s="1906"/>
      <c r="D858" s="1906"/>
      <c r="E858" s="1906"/>
      <c r="F858" s="1906"/>
      <c r="G858" s="152"/>
      <c r="H858" s="152"/>
      <c r="I858" s="152"/>
      <c r="J858" s="152"/>
      <c r="K858" s="152"/>
      <c r="L858" s="152"/>
      <c r="M858" s="152"/>
      <c r="N858" s="152"/>
      <c r="O858" s="1081"/>
      <c r="P858" s="152"/>
      <c r="Q858" s="152"/>
      <c r="R858" s="152"/>
      <c r="S858" s="152"/>
      <c r="T858" s="152"/>
      <c r="U858" s="152"/>
      <c r="V858" s="152"/>
      <c r="W858" s="152"/>
      <c r="X858" s="152"/>
      <c r="Y858" s="152"/>
      <c r="Z858" s="152"/>
    </row>
    <row r="859" spans="1:26" ht="15.75" customHeight="1">
      <c r="A859" s="152"/>
      <c r="B859" s="1901"/>
      <c r="C859" s="1901"/>
      <c r="D859" s="1901"/>
      <c r="E859" s="1901"/>
      <c r="F859" s="1901"/>
      <c r="G859" s="152"/>
      <c r="H859" s="152"/>
      <c r="I859" s="152"/>
      <c r="J859" s="152"/>
      <c r="K859" s="152"/>
      <c r="L859" s="152"/>
      <c r="M859" s="152"/>
      <c r="N859" s="152"/>
      <c r="O859" s="1081"/>
      <c r="P859" s="152"/>
      <c r="Q859" s="152"/>
      <c r="R859" s="152"/>
      <c r="S859" s="152"/>
      <c r="T859" s="152"/>
      <c r="U859" s="152"/>
      <c r="V859" s="152"/>
      <c r="W859" s="152"/>
      <c r="X859" s="152"/>
      <c r="Y859" s="152"/>
      <c r="Z859" s="152"/>
    </row>
    <row r="860" spans="1:26" s="866" customFormat="1" ht="75">
      <c r="A860" s="802"/>
      <c r="B860" s="1907" t="s">
        <v>2683</v>
      </c>
      <c r="C860" s="1908">
        <v>100</v>
      </c>
      <c r="D860" s="1908" t="s">
        <v>2686</v>
      </c>
      <c r="E860" s="1907" t="s">
        <v>2687</v>
      </c>
      <c r="F860" s="1908"/>
      <c r="G860" s="802"/>
      <c r="H860" s="802"/>
      <c r="I860" s="802"/>
      <c r="J860" s="802"/>
      <c r="K860" s="802"/>
      <c r="L860" s="802"/>
      <c r="M860" s="802"/>
      <c r="N860" s="802"/>
      <c r="O860" s="1372"/>
      <c r="P860" s="802"/>
      <c r="Q860" s="802"/>
      <c r="R860" s="802"/>
      <c r="S860" s="802"/>
      <c r="T860" s="802"/>
      <c r="U860" s="802"/>
      <c r="V860" s="802"/>
      <c r="W860" s="802"/>
      <c r="X860" s="802"/>
      <c r="Y860" s="802"/>
      <c r="Z860" s="802"/>
    </row>
    <row r="861" spans="1:26" s="866" customFormat="1">
      <c r="A861" s="2163"/>
      <c r="B861" s="1907"/>
      <c r="C861" s="1908"/>
      <c r="D861" s="1908"/>
      <c r="E861" s="1907"/>
      <c r="F861" s="1908"/>
      <c r="G861" s="2163"/>
      <c r="H861" s="2163"/>
      <c r="I861" s="2163"/>
      <c r="J861" s="2163"/>
      <c r="K861" s="2163"/>
      <c r="L861" s="2163"/>
      <c r="M861" s="2163"/>
      <c r="N861" s="2163"/>
      <c r="O861" s="2164"/>
      <c r="P861" s="2163"/>
      <c r="Q861" s="2163"/>
      <c r="R861" s="2163"/>
      <c r="S861" s="2163"/>
      <c r="T861" s="2163"/>
      <c r="U861" s="2163"/>
      <c r="V861" s="2163"/>
      <c r="W861" s="2163"/>
      <c r="X861" s="2163"/>
      <c r="Y861" s="2163"/>
      <c r="Z861" s="2163"/>
    </row>
    <row r="862" spans="1:26" s="866" customFormat="1">
      <c r="A862" s="2163"/>
      <c r="B862" s="1907"/>
      <c r="C862" s="1908"/>
      <c r="D862" s="1908"/>
      <c r="E862" s="1907"/>
      <c r="F862" s="1908"/>
      <c r="G862" s="2163"/>
      <c r="H862" s="2163"/>
      <c r="I862" s="2163"/>
      <c r="J862" s="2163"/>
      <c r="K862" s="2163"/>
      <c r="L862" s="2163"/>
      <c r="M862" s="2163"/>
      <c r="N862" s="2163"/>
      <c r="O862" s="2164"/>
      <c r="P862" s="2163"/>
      <c r="Q862" s="2163"/>
      <c r="R862" s="2163"/>
      <c r="S862" s="2163"/>
      <c r="T862" s="2163"/>
      <c r="U862" s="2163"/>
      <c r="V862" s="2163"/>
      <c r="W862" s="2163"/>
      <c r="X862" s="2163"/>
      <c r="Y862" s="2163"/>
      <c r="Z862" s="2163"/>
    </row>
    <row r="863" spans="1:26" s="866" customFormat="1">
      <c r="A863" s="2163"/>
      <c r="B863" s="1907"/>
      <c r="C863" s="1908"/>
      <c r="D863" s="1908"/>
      <c r="E863" s="1907"/>
      <c r="F863" s="1908"/>
      <c r="G863" s="2163"/>
      <c r="H863" s="2163"/>
      <c r="I863" s="2163"/>
      <c r="J863" s="2163"/>
      <c r="K863" s="2163"/>
      <c r="L863" s="2163"/>
      <c r="M863" s="2163"/>
      <c r="N863" s="2163"/>
      <c r="O863" s="2164"/>
      <c r="P863" s="2163"/>
      <c r="Q863" s="2163"/>
      <c r="R863" s="2163"/>
      <c r="S863" s="2163"/>
      <c r="T863" s="2163"/>
      <c r="U863" s="2163"/>
      <c r="V863" s="2163"/>
      <c r="W863" s="2163"/>
      <c r="X863" s="2163"/>
      <c r="Y863" s="2163"/>
      <c r="Z863" s="2163"/>
    </row>
    <row r="864" spans="1:26" s="866" customFormat="1">
      <c r="A864" s="2163"/>
      <c r="B864" s="1907"/>
      <c r="C864" s="1908"/>
      <c r="D864" s="1908"/>
      <c r="E864" s="1907"/>
      <c r="F864" s="1908"/>
      <c r="G864" s="2163"/>
      <c r="H864" s="2163"/>
      <c r="I864" s="2163"/>
      <c r="J864" s="2163"/>
      <c r="K864" s="2163"/>
      <c r="L864" s="2163"/>
      <c r="M864" s="2163"/>
      <c r="N864" s="2163"/>
      <c r="O864" s="2164"/>
      <c r="P864" s="2163"/>
      <c r="Q864" s="2163"/>
      <c r="R864" s="2163"/>
      <c r="S864" s="2163"/>
      <c r="T864" s="2163"/>
      <c r="U864" s="2163"/>
      <c r="V864" s="2163"/>
      <c r="W864" s="2163"/>
      <c r="X864" s="2163"/>
      <c r="Y864" s="2163"/>
      <c r="Z864" s="2163"/>
    </row>
    <row r="865" spans="1:26" s="866" customFormat="1">
      <c r="A865" s="2163"/>
      <c r="B865" s="1907"/>
      <c r="C865" s="1908"/>
      <c r="D865" s="1908"/>
      <c r="E865" s="1907"/>
      <c r="F865" s="1908"/>
      <c r="G865" s="2163"/>
      <c r="H865" s="2163"/>
      <c r="I865" s="2163"/>
      <c r="J865" s="2163"/>
      <c r="K865" s="2163"/>
      <c r="L865" s="2163"/>
      <c r="M865" s="2163"/>
      <c r="N865" s="2163"/>
      <c r="O865" s="2164"/>
      <c r="P865" s="2163"/>
      <c r="Q865" s="2163"/>
      <c r="R865" s="2163"/>
      <c r="S865" s="2163"/>
      <c r="T865" s="2163"/>
      <c r="U865" s="2163"/>
      <c r="V865" s="2163"/>
      <c r="W865" s="2163"/>
      <c r="X865" s="2163"/>
      <c r="Y865" s="2163"/>
      <c r="Z865" s="2163"/>
    </row>
    <row r="866" spans="1:26" s="866" customFormat="1">
      <c r="A866" s="2163"/>
      <c r="B866" s="1907"/>
      <c r="C866" s="1908"/>
      <c r="D866" s="1908"/>
      <c r="E866" s="1907"/>
      <c r="F866" s="1908"/>
      <c r="G866" s="2163"/>
      <c r="H866" s="2163"/>
      <c r="I866" s="2163"/>
      <c r="J866" s="2163"/>
      <c r="K866" s="2163"/>
      <c r="L866" s="2163"/>
      <c r="M866" s="2163"/>
      <c r="N866" s="2163"/>
      <c r="O866" s="2164"/>
      <c r="P866" s="2163"/>
      <c r="Q866" s="2163"/>
      <c r="R866" s="2163"/>
      <c r="S866" s="2163"/>
      <c r="T866" s="2163"/>
      <c r="U866" s="2163"/>
      <c r="V866" s="2163"/>
      <c r="W866" s="2163"/>
      <c r="X866" s="2163"/>
      <c r="Y866" s="2163"/>
      <c r="Z866" s="2163"/>
    </row>
    <row r="867" spans="1:26" s="866" customFormat="1">
      <c r="A867" s="2163"/>
      <c r="B867" s="1907"/>
      <c r="C867" s="1908"/>
      <c r="D867" s="1908"/>
      <c r="E867" s="1907"/>
      <c r="F867" s="1908"/>
      <c r="G867" s="2163"/>
      <c r="H867" s="2163"/>
      <c r="I867" s="2163"/>
      <c r="J867" s="2163"/>
      <c r="K867" s="2163"/>
      <c r="L867" s="2163"/>
      <c r="M867" s="2163"/>
      <c r="N867" s="2163"/>
      <c r="O867" s="2164"/>
      <c r="P867" s="2163"/>
      <c r="Q867" s="2163"/>
      <c r="R867" s="2163"/>
      <c r="S867" s="2163"/>
      <c r="T867" s="2163"/>
      <c r="U867" s="2163"/>
      <c r="V867" s="2163"/>
      <c r="W867" s="2163"/>
      <c r="X867" s="2163"/>
      <c r="Y867" s="2163"/>
      <c r="Z867" s="2163"/>
    </row>
    <row r="868" spans="1:26" s="866" customFormat="1">
      <c r="A868" s="2163"/>
      <c r="B868" s="1907"/>
      <c r="C868" s="1908"/>
      <c r="D868" s="1908"/>
      <c r="E868" s="1907"/>
      <c r="F868" s="1908"/>
      <c r="G868" s="2163"/>
      <c r="H868" s="2163"/>
      <c r="I868" s="2163"/>
      <c r="J868" s="2163"/>
      <c r="K868" s="2163"/>
      <c r="L868" s="2163"/>
      <c r="M868" s="2163"/>
      <c r="N868" s="2163"/>
      <c r="O868" s="2164"/>
      <c r="P868" s="2163"/>
      <c r="Q868" s="2163"/>
      <c r="R868" s="2163"/>
      <c r="S868" s="2163"/>
      <c r="T868" s="2163"/>
      <c r="U868" s="2163"/>
      <c r="V868" s="2163"/>
      <c r="W868" s="2163"/>
      <c r="X868" s="2163"/>
      <c r="Y868" s="2163"/>
      <c r="Z868" s="2163"/>
    </row>
    <row r="869" spans="1:26" s="866" customFormat="1">
      <c r="A869" s="2163"/>
      <c r="B869" s="1907"/>
      <c r="C869" s="1908"/>
      <c r="D869" s="1908"/>
      <c r="E869" s="1907"/>
      <c r="F869" s="1908"/>
      <c r="G869" s="2163"/>
      <c r="H869" s="2163"/>
      <c r="I869" s="2163"/>
      <c r="J869" s="2163"/>
      <c r="K869" s="2163"/>
      <c r="L869" s="2163"/>
      <c r="M869" s="2163"/>
      <c r="N869" s="2163"/>
      <c r="O869" s="2164"/>
      <c r="P869" s="2163"/>
      <c r="Q869" s="2163"/>
      <c r="R869" s="2163"/>
      <c r="S869" s="2163"/>
      <c r="T869" s="2163"/>
      <c r="U869" s="2163"/>
      <c r="V869" s="2163"/>
      <c r="W869" s="2163"/>
      <c r="X869" s="2163"/>
      <c r="Y869" s="2163"/>
      <c r="Z869" s="2163"/>
    </row>
    <row r="870" spans="1:26" s="866" customFormat="1">
      <c r="A870" s="2163"/>
      <c r="B870" s="1907"/>
      <c r="C870" s="1908"/>
      <c r="D870" s="1908"/>
      <c r="E870" s="1907"/>
      <c r="F870" s="1908"/>
      <c r="G870" s="2163"/>
      <c r="H870" s="2163"/>
      <c r="I870" s="2163"/>
      <c r="J870" s="2163"/>
      <c r="K870" s="2163"/>
      <c r="L870" s="2163"/>
      <c r="M870" s="2163"/>
      <c r="N870" s="2163"/>
      <c r="O870" s="2164"/>
      <c r="P870" s="2163"/>
      <c r="Q870" s="2163"/>
      <c r="R870" s="2163"/>
      <c r="S870" s="2163"/>
      <c r="T870" s="2163"/>
      <c r="U870" s="2163"/>
      <c r="V870" s="2163"/>
      <c r="W870" s="2163"/>
      <c r="X870" s="2163"/>
      <c r="Y870" s="2163"/>
      <c r="Z870" s="2163"/>
    </row>
    <row r="871" spans="1:26" s="866" customFormat="1">
      <c r="A871" s="2163"/>
      <c r="B871" s="1907"/>
      <c r="C871" s="1908"/>
      <c r="D871" s="1908"/>
      <c r="E871" s="1907"/>
      <c r="F871" s="1908"/>
      <c r="G871" s="2163"/>
      <c r="H871" s="2163"/>
      <c r="I871" s="2163"/>
      <c r="J871" s="2163"/>
      <c r="K871" s="2163"/>
      <c r="L871" s="2163"/>
      <c r="M871" s="2163"/>
      <c r="N871" s="2163"/>
      <c r="O871" s="2164"/>
      <c r="P871" s="2163"/>
      <c r="Q871" s="2163"/>
      <c r="R871" s="2163"/>
      <c r="S871" s="2163"/>
      <c r="T871" s="2163"/>
      <c r="U871" s="2163"/>
      <c r="V871" s="2163"/>
      <c r="W871" s="2163"/>
      <c r="X871" s="2163"/>
      <c r="Y871" s="2163"/>
      <c r="Z871" s="2163"/>
    </row>
    <row r="872" spans="1:26" s="866" customFormat="1">
      <c r="A872" s="2163"/>
      <c r="B872" s="1907"/>
      <c r="C872" s="1908"/>
      <c r="D872" s="1908"/>
      <c r="E872" s="1907"/>
      <c r="F872" s="1908"/>
      <c r="G872" s="2163"/>
      <c r="H872" s="2163"/>
      <c r="I872" s="2163"/>
      <c r="J872" s="2163"/>
      <c r="K872" s="2163"/>
      <c r="L872" s="2163"/>
      <c r="M872" s="2163"/>
      <c r="N872" s="2163"/>
      <c r="O872" s="2164"/>
      <c r="P872" s="2163"/>
      <c r="Q872" s="2163"/>
      <c r="R872" s="2163"/>
      <c r="S872" s="2163"/>
      <c r="T872" s="2163"/>
      <c r="U872" s="2163"/>
      <c r="V872" s="2163"/>
      <c r="W872" s="2163"/>
      <c r="X872" s="2163"/>
      <c r="Y872" s="2163"/>
      <c r="Z872" s="2163"/>
    </row>
    <row r="873" spans="1:26" s="866" customFormat="1">
      <c r="A873" s="2163"/>
      <c r="B873" s="1907"/>
      <c r="C873" s="1908"/>
      <c r="D873" s="1908"/>
      <c r="E873" s="1907"/>
      <c r="F873" s="1908"/>
      <c r="G873" s="2163"/>
      <c r="H873" s="2163"/>
      <c r="I873" s="2163"/>
      <c r="J873" s="2163"/>
      <c r="K873" s="2163"/>
      <c r="L873" s="2163"/>
      <c r="M873" s="2163"/>
      <c r="N873" s="2163"/>
      <c r="O873" s="2164"/>
      <c r="P873" s="2163"/>
      <c r="Q873" s="2163"/>
      <c r="R873" s="2163"/>
      <c r="S873" s="2163"/>
      <c r="T873" s="2163"/>
      <c r="U873" s="2163"/>
      <c r="V873" s="2163"/>
      <c r="W873" s="2163"/>
      <c r="X873" s="2163"/>
      <c r="Y873" s="2163"/>
      <c r="Z873" s="2163"/>
    </row>
    <row r="874" spans="1:26" s="866" customFormat="1">
      <c r="A874" s="2163"/>
      <c r="B874" s="1907"/>
      <c r="C874" s="1908"/>
      <c r="D874" s="1908"/>
      <c r="E874" s="1907"/>
      <c r="F874" s="1908"/>
      <c r="G874" s="2163"/>
      <c r="H874" s="2163"/>
      <c r="I874" s="2163"/>
      <c r="J874" s="2163"/>
      <c r="K874" s="2163"/>
      <c r="L874" s="2163"/>
      <c r="M874" s="2163"/>
      <c r="N874" s="2163"/>
      <c r="O874" s="2164"/>
      <c r="P874" s="2163"/>
      <c r="Q874" s="2163"/>
      <c r="R874" s="2163"/>
      <c r="S874" s="2163"/>
      <c r="T874" s="2163"/>
      <c r="U874" s="2163"/>
      <c r="V874" s="2163"/>
      <c r="W874" s="2163"/>
      <c r="X874" s="2163"/>
      <c r="Y874" s="2163"/>
      <c r="Z874" s="2163"/>
    </row>
    <row r="875" spans="1:26" s="866" customFormat="1">
      <c r="A875" s="2163"/>
      <c r="B875" s="1907"/>
      <c r="C875" s="1908"/>
      <c r="D875" s="1908"/>
      <c r="E875" s="1907"/>
      <c r="F875" s="1908"/>
      <c r="G875" s="2163"/>
      <c r="H875" s="2163"/>
      <c r="I875" s="2163"/>
      <c r="J875" s="2163"/>
      <c r="K875" s="2163"/>
      <c r="L875" s="2163"/>
      <c r="M875" s="2163"/>
      <c r="N875" s="2163"/>
      <c r="O875" s="2164"/>
      <c r="P875" s="2163"/>
      <c r="Q875" s="2163"/>
      <c r="R875" s="2163"/>
      <c r="S875" s="2163"/>
      <c r="T875" s="2163"/>
      <c r="U875" s="2163"/>
      <c r="V875" s="2163"/>
      <c r="W875" s="2163"/>
      <c r="X875" s="2163"/>
      <c r="Y875" s="2163"/>
      <c r="Z875" s="2163"/>
    </row>
    <row r="876" spans="1:26" s="866" customFormat="1">
      <c r="A876" s="2163"/>
      <c r="B876" s="1907"/>
      <c r="C876" s="1908"/>
      <c r="D876" s="1908"/>
      <c r="E876" s="1907"/>
      <c r="F876" s="1908"/>
      <c r="G876" s="2163"/>
      <c r="H876" s="2163"/>
      <c r="I876" s="2163"/>
      <c r="J876" s="2163"/>
      <c r="K876" s="2163"/>
      <c r="L876" s="2163"/>
      <c r="M876" s="2163"/>
      <c r="N876" s="2163"/>
      <c r="O876" s="2164"/>
      <c r="P876" s="2163"/>
      <c r="Q876" s="2163"/>
      <c r="R876" s="2163"/>
      <c r="S876" s="2163"/>
      <c r="T876" s="2163"/>
      <c r="U876" s="2163"/>
      <c r="V876" s="2163"/>
      <c r="W876" s="2163"/>
      <c r="X876" s="2163"/>
      <c r="Y876" s="2163"/>
      <c r="Z876" s="2163"/>
    </row>
    <row r="877" spans="1:26" s="866" customFormat="1">
      <c r="A877" s="2163"/>
      <c r="B877" s="1907"/>
      <c r="C877" s="1908"/>
      <c r="D877" s="1908"/>
      <c r="E877" s="1907"/>
      <c r="F877" s="1908"/>
      <c r="G877" s="2163"/>
      <c r="H877" s="2163"/>
      <c r="I877" s="2163"/>
      <c r="J877" s="2163"/>
      <c r="K877" s="2163"/>
      <c r="L877" s="2163"/>
      <c r="M877" s="2163"/>
      <c r="N877" s="2163"/>
      <c r="O877" s="2164"/>
      <c r="P877" s="2163"/>
      <c r="Q877" s="2163"/>
      <c r="R877" s="2163"/>
      <c r="S877" s="2163"/>
      <c r="T877" s="2163"/>
      <c r="U877" s="2163"/>
      <c r="V877" s="2163"/>
      <c r="W877" s="2163"/>
      <c r="X877" s="2163"/>
      <c r="Y877" s="2163"/>
      <c r="Z877" s="2163"/>
    </row>
    <row r="878" spans="1:26" s="866" customFormat="1">
      <c r="A878" s="2163"/>
      <c r="B878" s="1907"/>
      <c r="C878" s="1908"/>
      <c r="D878" s="1908"/>
      <c r="E878" s="1907"/>
      <c r="F878" s="1908"/>
      <c r="G878" s="2163"/>
      <c r="H878" s="2163"/>
      <c r="I878" s="2163"/>
      <c r="J878" s="2163"/>
      <c r="K878" s="2163"/>
      <c r="L878" s="2163"/>
      <c r="M878" s="2163"/>
      <c r="N878" s="2163"/>
      <c r="O878" s="2164"/>
      <c r="P878" s="2163"/>
      <c r="Q878" s="2163"/>
      <c r="R878" s="2163"/>
      <c r="S878" s="2163"/>
      <c r="T878" s="2163"/>
      <c r="U878" s="2163"/>
      <c r="V878" s="2163"/>
      <c r="W878" s="2163"/>
      <c r="X878" s="2163"/>
      <c r="Y878" s="2163"/>
      <c r="Z878" s="2163"/>
    </row>
    <row r="879" spans="1:26" ht="15.75" customHeight="1">
      <c r="A879" s="152"/>
      <c r="B879" s="1901"/>
      <c r="C879" s="1901"/>
      <c r="D879" s="1901"/>
      <c r="E879" s="1901"/>
      <c r="F879" s="1901"/>
      <c r="G879" s="152"/>
      <c r="H879" s="152"/>
      <c r="I879" s="152"/>
      <c r="J879" s="152"/>
      <c r="K879" s="152"/>
      <c r="L879" s="152"/>
      <c r="M879" s="152"/>
      <c r="N879" s="152"/>
      <c r="O879" s="1081"/>
      <c r="P879" s="152"/>
      <c r="Q879" s="152"/>
      <c r="R879" s="152"/>
      <c r="S879" s="152"/>
      <c r="T879" s="152"/>
      <c r="U879" s="152"/>
      <c r="V879" s="152"/>
      <c r="W879" s="152"/>
      <c r="X879" s="152"/>
      <c r="Y879" s="152"/>
      <c r="Z879" s="152"/>
    </row>
    <row r="880" spans="1:26" ht="15.75" customHeight="1">
      <c r="A880" s="152"/>
      <c r="B880" s="1901"/>
      <c r="C880" s="1901"/>
      <c r="D880" s="1901"/>
      <c r="E880" s="1901"/>
      <c r="F880" s="1901"/>
      <c r="G880" s="152"/>
      <c r="H880" s="152"/>
      <c r="I880" s="152"/>
      <c r="J880" s="152"/>
      <c r="K880" s="152"/>
      <c r="L880" s="152"/>
      <c r="M880" s="152"/>
      <c r="N880" s="152"/>
      <c r="O880" s="1081"/>
      <c r="P880" s="152"/>
      <c r="Q880" s="152"/>
      <c r="R880" s="152"/>
      <c r="S880" s="152"/>
      <c r="T880" s="152"/>
      <c r="U880" s="152"/>
      <c r="V880" s="152"/>
      <c r="W880" s="152"/>
      <c r="X880" s="152"/>
      <c r="Y880" s="152"/>
      <c r="Z880" s="152"/>
    </row>
    <row r="881" spans="1:26" ht="15.75" customHeight="1">
      <c r="A881" s="152"/>
      <c r="B881" s="1905">
        <v>44377</v>
      </c>
      <c r="C881" s="1906"/>
      <c r="D881" s="1906"/>
      <c r="E881" s="1906"/>
      <c r="F881" s="1906"/>
      <c r="G881" s="152"/>
      <c r="H881" s="152"/>
      <c r="I881" s="152"/>
      <c r="J881" s="152"/>
      <c r="K881" s="152"/>
      <c r="L881" s="152"/>
      <c r="M881" s="152"/>
      <c r="N881" s="152"/>
      <c r="O881" s="1081"/>
      <c r="P881" s="152"/>
      <c r="Q881" s="152"/>
      <c r="R881" s="152"/>
      <c r="S881" s="152"/>
      <c r="T881" s="152"/>
      <c r="U881" s="152"/>
      <c r="V881" s="152"/>
      <c r="W881" s="152"/>
      <c r="X881" s="152"/>
      <c r="Y881" s="152"/>
      <c r="Z881" s="152"/>
    </row>
    <row r="882" spans="1:26" s="1896" customFormat="1" ht="15.75" customHeight="1">
      <c r="A882" s="872"/>
      <c r="B882" s="1905"/>
      <c r="C882" s="1906"/>
      <c r="D882" s="1906"/>
      <c r="E882" s="1906"/>
      <c r="F882" s="1906"/>
      <c r="G882" s="872"/>
      <c r="H882" s="872"/>
      <c r="I882" s="872"/>
      <c r="J882" s="872"/>
      <c r="K882" s="872"/>
      <c r="L882" s="872"/>
      <c r="M882" s="872"/>
      <c r="N882" s="872"/>
      <c r="O882" s="1362"/>
      <c r="P882" s="872"/>
      <c r="Q882" s="872"/>
      <c r="R882" s="872"/>
      <c r="S882" s="872"/>
      <c r="T882" s="872"/>
      <c r="U882" s="872"/>
      <c r="V882" s="872"/>
      <c r="W882" s="872"/>
      <c r="X882" s="872"/>
      <c r="Y882" s="872"/>
      <c r="Z882" s="872"/>
    </row>
    <row r="883" spans="1:26" s="1896" customFormat="1" ht="15.75" customHeight="1">
      <c r="A883" s="872"/>
      <c r="B883" s="1905"/>
      <c r="C883" s="1906"/>
      <c r="D883" s="1906"/>
      <c r="E883" s="1906"/>
      <c r="F883" s="1906"/>
      <c r="G883" s="872"/>
      <c r="H883" s="872"/>
      <c r="I883" s="872"/>
      <c r="J883" s="872"/>
      <c r="K883" s="872"/>
      <c r="L883" s="872"/>
      <c r="M883" s="872"/>
      <c r="N883" s="872"/>
      <c r="O883" s="1362"/>
      <c r="P883" s="872"/>
      <c r="Q883" s="872"/>
      <c r="R883" s="872"/>
      <c r="S883" s="872"/>
      <c r="T883" s="872"/>
      <c r="U883" s="872"/>
      <c r="V883" s="872"/>
      <c r="W883" s="872"/>
      <c r="X883" s="872"/>
      <c r="Y883" s="872"/>
      <c r="Z883" s="872"/>
    </row>
    <row r="884" spans="1:26" s="1896" customFormat="1" ht="15.75" customHeight="1">
      <c r="A884" s="872"/>
      <c r="B884" s="1905"/>
      <c r="C884" s="1906"/>
      <c r="D884" s="1906"/>
      <c r="E884" s="1906"/>
      <c r="F884" s="1906"/>
      <c r="G884" s="872"/>
      <c r="H884" s="872"/>
      <c r="I884" s="872"/>
      <c r="J884" s="872"/>
      <c r="K884" s="872"/>
      <c r="L884" s="872"/>
      <c r="M884" s="872"/>
      <c r="N884" s="872"/>
      <c r="O884" s="1362"/>
      <c r="P884" s="872"/>
      <c r="Q884" s="872"/>
      <c r="R884" s="872"/>
      <c r="S884" s="872"/>
      <c r="T884" s="872"/>
      <c r="U884" s="872"/>
      <c r="V884" s="872"/>
      <c r="W884" s="872"/>
      <c r="X884" s="872"/>
      <c r="Y884" s="872"/>
      <c r="Z884" s="872"/>
    </row>
    <row r="885" spans="1:26" s="1896" customFormat="1" ht="15.75" customHeight="1">
      <c r="A885" s="872"/>
      <c r="B885" s="1905"/>
      <c r="C885" s="1906"/>
      <c r="D885" s="1906"/>
      <c r="E885" s="1906"/>
      <c r="F885" s="1906"/>
      <c r="G885" s="872"/>
      <c r="H885" s="872"/>
      <c r="I885" s="872"/>
      <c r="J885" s="872"/>
      <c r="K885" s="872"/>
      <c r="L885" s="872"/>
      <c r="M885" s="872"/>
      <c r="N885" s="872"/>
      <c r="O885" s="1362"/>
      <c r="P885" s="872"/>
      <c r="Q885" s="872"/>
      <c r="R885" s="872"/>
      <c r="S885" s="872"/>
      <c r="T885" s="872"/>
      <c r="U885" s="872"/>
      <c r="V885" s="872"/>
      <c r="W885" s="872"/>
      <c r="X885" s="872"/>
      <c r="Y885" s="872"/>
      <c r="Z885" s="872"/>
    </row>
    <row r="886" spans="1:26" s="1896" customFormat="1" ht="15.75" customHeight="1">
      <c r="A886" s="872"/>
      <c r="B886" s="1905"/>
      <c r="C886" s="1906"/>
      <c r="D886" s="1906"/>
      <c r="E886" s="1906"/>
      <c r="F886" s="1906"/>
      <c r="G886" s="872"/>
      <c r="H886" s="872"/>
      <c r="I886" s="872"/>
      <c r="J886" s="872"/>
      <c r="K886" s="872"/>
      <c r="L886" s="872"/>
      <c r="M886" s="872"/>
      <c r="N886" s="872"/>
      <c r="O886" s="1362"/>
      <c r="P886" s="872"/>
      <c r="Q886" s="872"/>
      <c r="R886" s="872"/>
      <c r="S886" s="872"/>
      <c r="T886" s="872"/>
      <c r="U886" s="872"/>
      <c r="V886" s="872"/>
      <c r="W886" s="872"/>
      <c r="X886" s="872"/>
      <c r="Y886" s="872"/>
      <c r="Z886" s="872"/>
    </row>
    <row r="887" spans="1:26" s="1896" customFormat="1" ht="15.75" customHeight="1">
      <c r="A887" s="872"/>
      <c r="B887" s="1905"/>
      <c r="C887" s="1906"/>
      <c r="D887" s="1906"/>
      <c r="E887" s="1906"/>
      <c r="F887" s="1906"/>
      <c r="G887" s="872"/>
      <c r="H887" s="872"/>
      <c r="I887" s="872"/>
      <c r="J887" s="872"/>
      <c r="K887" s="872"/>
      <c r="L887" s="872"/>
      <c r="M887" s="872"/>
      <c r="N887" s="872"/>
      <c r="O887" s="1362"/>
      <c r="P887" s="872"/>
      <c r="Q887" s="872"/>
      <c r="R887" s="872"/>
      <c r="S887" s="872"/>
      <c r="T887" s="872"/>
      <c r="U887" s="872"/>
      <c r="V887" s="872"/>
      <c r="W887" s="872"/>
      <c r="X887" s="872"/>
      <c r="Y887" s="872"/>
      <c r="Z887" s="872"/>
    </row>
    <row r="888" spans="1:26" s="1896" customFormat="1" ht="15.75" customHeight="1">
      <c r="A888" s="872"/>
      <c r="B888" s="1905"/>
      <c r="C888" s="1906"/>
      <c r="D888" s="1906"/>
      <c r="E888" s="1906"/>
      <c r="F888" s="1906"/>
      <c r="G888" s="872"/>
      <c r="H888" s="872"/>
      <c r="I888" s="872"/>
      <c r="J888" s="872"/>
      <c r="K888" s="872"/>
      <c r="L888" s="872"/>
      <c r="M888" s="872"/>
      <c r="N888" s="872"/>
      <c r="O888" s="1362"/>
      <c r="P888" s="872"/>
      <c r="Q888" s="872"/>
      <c r="R888" s="872"/>
      <c r="S888" s="872"/>
      <c r="T888" s="872"/>
      <c r="U888" s="872"/>
      <c r="V888" s="872"/>
      <c r="W888" s="872"/>
      <c r="X888" s="872"/>
      <c r="Y888" s="872"/>
      <c r="Z888" s="872"/>
    </row>
    <row r="889" spans="1:26" s="1896" customFormat="1" ht="15.75" customHeight="1">
      <c r="A889" s="872"/>
      <c r="B889" s="1905"/>
      <c r="C889" s="1906"/>
      <c r="D889" s="1906"/>
      <c r="E889" s="1906"/>
      <c r="F889" s="1906"/>
      <c r="G889" s="872"/>
      <c r="H889" s="872"/>
      <c r="I889" s="872"/>
      <c r="J889" s="872"/>
      <c r="K889" s="872"/>
      <c r="L889" s="872"/>
      <c r="M889" s="872"/>
      <c r="N889" s="872"/>
      <c r="O889" s="1362"/>
      <c r="P889" s="872"/>
      <c r="Q889" s="872"/>
      <c r="R889" s="872"/>
      <c r="S889" s="872"/>
      <c r="T889" s="872"/>
      <c r="U889" s="872"/>
      <c r="V889" s="872"/>
      <c r="W889" s="872"/>
      <c r="X889" s="872"/>
      <c r="Y889" s="872"/>
      <c r="Z889" s="872"/>
    </row>
    <row r="890" spans="1:26" s="1896" customFormat="1" ht="15.75" customHeight="1">
      <c r="A890" s="872"/>
      <c r="B890" s="1905"/>
      <c r="C890" s="1906"/>
      <c r="D890" s="1906"/>
      <c r="E890" s="1906"/>
      <c r="F890" s="1906"/>
      <c r="G890" s="872"/>
      <c r="H890" s="872"/>
      <c r="I890" s="872"/>
      <c r="J890" s="872"/>
      <c r="K890" s="872"/>
      <c r="L890" s="872"/>
      <c r="M890" s="872"/>
      <c r="N890" s="872"/>
      <c r="O890" s="1362"/>
      <c r="P890" s="872"/>
      <c r="Q890" s="872"/>
      <c r="R890" s="872"/>
      <c r="S890" s="872"/>
      <c r="T890" s="872"/>
      <c r="U890" s="872"/>
      <c r="V890" s="872"/>
      <c r="W890" s="872"/>
      <c r="X890" s="872"/>
      <c r="Y890" s="872"/>
      <c r="Z890" s="872"/>
    </row>
    <row r="891" spans="1:26" s="1896" customFormat="1" ht="15.75" customHeight="1">
      <c r="A891" s="872"/>
      <c r="B891" s="1905"/>
      <c r="C891" s="1906"/>
      <c r="D891" s="1906"/>
      <c r="E891" s="1906"/>
      <c r="F891" s="1906"/>
      <c r="G891" s="872"/>
      <c r="H891" s="872"/>
      <c r="I891" s="872"/>
      <c r="J891" s="872"/>
      <c r="K891" s="872"/>
      <c r="L891" s="872"/>
      <c r="M891" s="872"/>
      <c r="N891" s="872"/>
      <c r="O891" s="1362"/>
      <c r="P891" s="872"/>
      <c r="Q891" s="872"/>
      <c r="R891" s="872"/>
      <c r="S891" s="872"/>
      <c r="T891" s="872"/>
      <c r="U891" s="872"/>
      <c r="V891" s="872"/>
      <c r="W891" s="872"/>
      <c r="X891" s="872"/>
      <c r="Y891" s="872"/>
      <c r="Z891" s="872"/>
    </row>
    <row r="892" spans="1:26" s="1896" customFormat="1" ht="15.75" customHeight="1">
      <c r="A892" s="872"/>
      <c r="B892" s="1905"/>
      <c r="C892" s="1906"/>
      <c r="D892" s="1906"/>
      <c r="E892" s="1906"/>
      <c r="F892" s="1906"/>
      <c r="G892" s="872"/>
      <c r="H892" s="872"/>
      <c r="I892" s="872"/>
      <c r="J892" s="872"/>
      <c r="K892" s="872"/>
      <c r="L892" s="872"/>
      <c r="M892" s="872"/>
      <c r="N892" s="872"/>
      <c r="O892" s="1362"/>
      <c r="P892" s="872"/>
      <c r="Q892" s="872"/>
      <c r="R892" s="872"/>
      <c r="S892" s="872"/>
      <c r="T892" s="872"/>
      <c r="U892" s="872"/>
      <c r="V892" s="872"/>
      <c r="W892" s="872"/>
      <c r="X892" s="872"/>
      <c r="Y892" s="872"/>
      <c r="Z892" s="872"/>
    </row>
    <row r="893" spans="1:26" s="1896" customFormat="1" ht="15.75" customHeight="1">
      <c r="A893" s="872"/>
      <c r="B893" s="1905"/>
      <c r="C893" s="1906"/>
      <c r="D893" s="1906"/>
      <c r="E893" s="1906"/>
      <c r="F893" s="1906"/>
      <c r="G893" s="872"/>
      <c r="H893" s="872"/>
      <c r="I893" s="872"/>
      <c r="J893" s="872"/>
      <c r="K893" s="872"/>
      <c r="L893" s="872"/>
      <c r="M893" s="872"/>
      <c r="N893" s="872"/>
      <c r="O893" s="1362"/>
      <c r="P893" s="872"/>
      <c r="Q893" s="872"/>
      <c r="R893" s="872"/>
      <c r="S893" s="872"/>
      <c r="T893" s="872"/>
      <c r="U893" s="872"/>
      <c r="V893" s="872"/>
      <c r="W893" s="872"/>
      <c r="X893" s="872"/>
      <c r="Y893" s="872"/>
      <c r="Z893" s="872"/>
    </row>
    <row r="894" spans="1:26" s="1896" customFormat="1" ht="15.75" customHeight="1">
      <c r="A894" s="872"/>
      <c r="B894" s="1905"/>
      <c r="C894" s="1906"/>
      <c r="D894" s="1906"/>
      <c r="E894" s="1906"/>
      <c r="F894" s="1906"/>
      <c r="G894" s="872"/>
      <c r="H894" s="872"/>
      <c r="I894" s="872"/>
      <c r="J894" s="872"/>
      <c r="K894" s="872"/>
      <c r="L894" s="872"/>
      <c r="M894" s="872"/>
      <c r="N894" s="872"/>
      <c r="O894" s="1362"/>
      <c r="P894" s="872"/>
      <c r="Q894" s="872"/>
      <c r="R894" s="872"/>
      <c r="S894" s="872"/>
      <c r="T894" s="872"/>
      <c r="U894" s="872"/>
      <c r="V894" s="872"/>
      <c r="W894" s="872"/>
      <c r="X894" s="872"/>
      <c r="Y894" s="872"/>
      <c r="Z894" s="872"/>
    </row>
    <row r="895" spans="1:26" s="1896" customFormat="1" ht="15.75" customHeight="1">
      <c r="A895" s="872"/>
      <c r="B895" s="1905"/>
      <c r="C895" s="1906"/>
      <c r="D895" s="1906"/>
      <c r="E895" s="1906"/>
      <c r="F895" s="1906"/>
      <c r="G895" s="872"/>
      <c r="H895" s="872"/>
      <c r="I895" s="872"/>
      <c r="J895" s="872"/>
      <c r="K895" s="872"/>
      <c r="L895" s="872"/>
      <c r="M895" s="872"/>
      <c r="N895" s="872"/>
      <c r="O895" s="1362"/>
      <c r="P895" s="872"/>
      <c r="Q895" s="872"/>
      <c r="R895" s="872"/>
      <c r="S895" s="872"/>
      <c r="T895" s="872"/>
      <c r="U895" s="872"/>
      <c r="V895" s="872"/>
      <c r="W895" s="872"/>
      <c r="X895" s="872"/>
      <c r="Y895" s="872"/>
      <c r="Z895" s="872"/>
    </row>
    <row r="896" spans="1:26" s="1896" customFormat="1" ht="15.75" customHeight="1">
      <c r="A896" s="872"/>
      <c r="B896" s="1905"/>
      <c r="C896" s="1906"/>
      <c r="D896" s="1906"/>
      <c r="E896" s="1906"/>
      <c r="F896" s="1906"/>
      <c r="G896" s="872"/>
      <c r="H896" s="872"/>
      <c r="I896" s="872"/>
      <c r="J896" s="872"/>
      <c r="K896" s="872"/>
      <c r="L896" s="872"/>
      <c r="M896" s="872"/>
      <c r="N896" s="872"/>
      <c r="O896" s="1362"/>
      <c r="P896" s="872"/>
      <c r="Q896" s="872"/>
      <c r="R896" s="872"/>
      <c r="S896" s="872"/>
      <c r="T896" s="872"/>
      <c r="U896" s="872"/>
      <c r="V896" s="872"/>
      <c r="W896" s="872"/>
      <c r="X896" s="872"/>
      <c r="Y896" s="872"/>
      <c r="Z896" s="872"/>
    </row>
    <row r="897" spans="1:26" ht="15.75" customHeight="1">
      <c r="A897" s="152"/>
      <c r="B897" s="1909"/>
      <c r="C897" s="1901"/>
      <c r="D897" s="1901"/>
      <c r="E897" s="1901"/>
      <c r="F897" s="1901"/>
      <c r="G897" s="152"/>
      <c r="H897" s="152"/>
      <c r="I897" s="152"/>
      <c r="J897" s="152"/>
      <c r="K897" s="152"/>
      <c r="L897" s="152"/>
      <c r="M897" s="152"/>
      <c r="N897" s="152"/>
      <c r="O897" s="1081"/>
      <c r="P897" s="152"/>
      <c r="Q897" s="152"/>
      <c r="R897" s="152"/>
      <c r="S897" s="152"/>
      <c r="T897" s="152"/>
      <c r="U897" s="152"/>
      <c r="V897" s="152"/>
      <c r="W897" s="152"/>
      <c r="X897" s="152"/>
      <c r="Y897" s="152"/>
      <c r="Z897" s="152"/>
    </row>
    <row r="898" spans="1:26" ht="15.75" customHeight="1">
      <c r="A898" s="152"/>
      <c r="B898" s="1909"/>
      <c r="C898" s="1901"/>
      <c r="D898" s="1901"/>
      <c r="E898" s="1901"/>
      <c r="F898" s="1901"/>
      <c r="G898" s="152"/>
      <c r="H898" s="152"/>
      <c r="I898" s="152"/>
      <c r="J898" s="152"/>
      <c r="K898" s="152"/>
      <c r="L898" s="152"/>
      <c r="M898" s="152"/>
      <c r="N898" s="152"/>
      <c r="O898" s="1081"/>
      <c r="P898" s="152"/>
      <c r="Q898" s="152"/>
      <c r="R898" s="152"/>
      <c r="S898" s="152"/>
      <c r="T898" s="152"/>
      <c r="U898" s="152"/>
      <c r="V898" s="152"/>
      <c r="W898" s="152"/>
      <c r="X898" s="152"/>
      <c r="Y898" s="152"/>
      <c r="Z898" s="152"/>
    </row>
    <row r="899" spans="1:26" ht="15.75" customHeight="1">
      <c r="A899" s="152"/>
      <c r="B899" s="1901"/>
      <c r="C899" s="1901"/>
      <c r="D899" s="1901"/>
      <c r="E899" s="1901"/>
      <c r="F899" s="1901"/>
      <c r="G899" s="152"/>
      <c r="H899" s="152"/>
      <c r="I899" s="152"/>
      <c r="J899" s="152"/>
      <c r="K899" s="152"/>
      <c r="L899" s="152"/>
      <c r="M899" s="152"/>
      <c r="N899" s="152"/>
      <c r="O899" s="1081"/>
      <c r="P899" s="152"/>
      <c r="Q899" s="152"/>
      <c r="R899" s="152"/>
      <c r="S899" s="152"/>
      <c r="T899" s="152"/>
      <c r="U899" s="152"/>
      <c r="V899" s="152"/>
      <c r="W899" s="152"/>
      <c r="X899" s="152"/>
      <c r="Y899" s="152"/>
      <c r="Z899" s="152"/>
    </row>
    <row r="900" spans="1:26" ht="15.75" customHeight="1">
      <c r="A900" s="152"/>
      <c r="B900" s="1901"/>
      <c r="C900" s="1901"/>
      <c r="D900" s="1901"/>
      <c r="E900" s="1901"/>
      <c r="F900" s="1901"/>
      <c r="G900" s="152"/>
      <c r="H900" s="152"/>
      <c r="I900" s="152"/>
      <c r="J900" s="152"/>
      <c r="K900" s="152"/>
      <c r="L900" s="152"/>
      <c r="M900" s="152"/>
      <c r="N900" s="152"/>
      <c r="O900" s="1081"/>
      <c r="P900" s="152"/>
      <c r="Q900" s="152"/>
      <c r="R900" s="152"/>
      <c r="S900" s="152"/>
      <c r="T900" s="152"/>
      <c r="U900" s="152"/>
      <c r="V900" s="152"/>
      <c r="W900" s="152"/>
      <c r="X900" s="152"/>
      <c r="Y900" s="152"/>
      <c r="Z900" s="152"/>
    </row>
    <row r="901" spans="1:26" ht="15.75" customHeight="1">
      <c r="A901" s="152"/>
      <c r="B901" s="1910"/>
      <c r="C901" s="1910"/>
      <c r="D901" s="1910"/>
      <c r="E901" s="1910"/>
      <c r="F901" s="1910"/>
      <c r="G901" s="152"/>
      <c r="H901" s="152"/>
      <c r="I901" s="152"/>
      <c r="J901" s="152"/>
      <c r="K901" s="152"/>
      <c r="L901" s="152"/>
      <c r="M901" s="152"/>
      <c r="N901" s="152"/>
      <c r="O901" s="1081"/>
      <c r="P901" s="152"/>
      <c r="Q901" s="152"/>
      <c r="R901" s="152"/>
      <c r="S901" s="152"/>
      <c r="T901" s="152"/>
      <c r="U901" s="152"/>
      <c r="V901" s="152"/>
      <c r="W901" s="152"/>
      <c r="X901" s="152"/>
      <c r="Y901" s="152"/>
      <c r="Z901" s="152"/>
    </row>
    <row r="902" spans="1:26" ht="15.75" customHeight="1">
      <c r="A902" s="152"/>
      <c r="B902" s="152"/>
      <c r="C902" s="152"/>
      <c r="D902" s="152"/>
      <c r="E902" s="152"/>
      <c r="F902" s="152"/>
      <c r="G902" s="152"/>
      <c r="H902" s="152"/>
      <c r="I902" s="152"/>
      <c r="J902" s="152"/>
      <c r="K902" s="152"/>
      <c r="L902" s="152"/>
      <c r="M902" s="152"/>
      <c r="N902" s="152"/>
      <c r="O902" s="1081"/>
      <c r="P902" s="152"/>
      <c r="Q902" s="152"/>
      <c r="R902" s="152"/>
      <c r="S902" s="152"/>
      <c r="T902" s="152"/>
      <c r="U902" s="152"/>
      <c r="V902" s="152"/>
      <c r="W902" s="152"/>
      <c r="X902" s="152"/>
      <c r="Y902" s="152"/>
      <c r="Z902" s="152"/>
    </row>
    <row r="903" spans="1:26" ht="15.75" customHeight="1">
      <c r="A903" s="152"/>
      <c r="B903" s="152"/>
      <c r="C903" s="152"/>
      <c r="D903" s="152"/>
      <c r="E903" s="152"/>
      <c r="F903" s="152"/>
      <c r="G903" s="152"/>
      <c r="H903" s="152"/>
      <c r="I903" s="152"/>
      <c r="J903" s="152"/>
      <c r="K903" s="152"/>
      <c r="L903" s="152"/>
      <c r="M903" s="152"/>
      <c r="N903" s="152"/>
      <c r="O903" s="1081"/>
      <c r="P903" s="152"/>
      <c r="Q903" s="152"/>
      <c r="R903" s="152"/>
      <c r="S903" s="152"/>
      <c r="T903" s="152"/>
      <c r="U903" s="152"/>
      <c r="V903" s="152"/>
      <c r="W903" s="152"/>
      <c r="X903" s="152"/>
      <c r="Y903" s="152"/>
      <c r="Z903" s="152"/>
    </row>
    <row r="904" spans="1:26" ht="15.75" customHeight="1">
      <c r="A904" s="152"/>
      <c r="B904" s="152"/>
      <c r="C904" s="152"/>
      <c r="D904" s="152"/>
      <c r="E904" s="152"/>
      <c r="F904" s="152"/>
      <c r="G904" s="152"/>
      <c r="H904" s="152"/>
      <c r="I904" s="152"/>
      <c r="J904" s="152"/>
      <c r="K904" s="152"/>
      <c r="L904" s="152"/>
      <c r="M904" s="152"/>
      <c r="N904" s="152"/>
      <c r="O904" s="1081"/>
      <c r="P904" s="152"/>
      <c r="Q904" s="152"/>
      <c r="R904" s="152"/>
      <c r="S904" s="152"/>
      <c r="T904" s="152"/>
      <c r="U904" s="152"/>
      <c r="V904" s="152"/>
      <c r="W904" s="152"/>
      <c r="X904" s="152"/>
      <c r="Y904" s="152"/>
      <c r="Z904" s="152"/>
    </row>
    <row r="905" spans="1:26" ht="15.75" customHeight="1">
      <c r="A905" s="152"/>
      <c r="B905" s="152"/>
      <c r="C905" s="152"/>
      <c r="D905" s="152"/>
      <c r="E905" s="152"/>
      <c r="F905" s="152"/>
      <c r="G905" s="152"/>
      <c r="H905" s="152"/>
      <c r="I905" s="152"/>
      <c r="J905" s="152"/>
      <c r="K905" s="152"/>
      <c r="L905" s="152"/>
      <c r="M905" s="152"/>
      <c r="N905" s="152"/>
      <c r="O905" s="1081"/>
      <c r="P905" s="152"/>
      <c r="Q905" s="152"/>
      <c r="R905" s="152"/>
      <c r="S905" s="152"/>
      <c r="T905" s="152"/>
      <c r="U905" s="152"/>
      <c r="V905" s="152"/>
      <c r="W905" s="152"/>
      <c r="X905" s="152"/>
      <c r="Y905" s="152"/>
      <c r="Z905" s="152"/>
    </row>
    <row r="906" spans="1:26" ht="15.75" customHeight="1">
      <c r="A906" s="152"/>
      <c r="B906" s="152"/>
      <c r="C906" s="152"/>
      <c r="D906" s="152"/>
      <c r="E906" s="152"/>
      <c r="F906" s="152"/>
      <c r="G906" s="152"/>
      <c r="H906" s="152"/>
      <c r="I906" s="152"/>
      <c r="J906" s="152"/>
      <c r="K906" s="152"/>
      <c r="L906" s="152"/>
      <c r="M906" s="152"/>
      <c r="N906" s="152"/>
      <c r="O906" s="1081"/>
      <c r="P906" s="152"/>
      <c r="Q906" s="152"/>
      <c r="R906" s="152"/>
      <c r="S906" s="152"/>
      <c r="T906" s="152"/>
      <c r="U906" s="152"/>
      <c r="V906" s="152"/>
      <c r="W906" s="152"/>
      <c r="X906" s="152"/>
      <c r="Y906" s="152"/>
      <c r="Z906" s="152"/>
    </row>
    <row r="907" spans="1:26" ht="15.75" customHeight="1">
      <c r="A907" s="152"/>
      <c r="B907" s="152"/>
      <c r="C907" s="152"/>
      <c r="D907" s="152"/>
      <c r="E907" s="152"/>
      <c r="F907" s="152"/>
      <c r="G907" s="152"/>
      <c r="H907" s="152"/>
      <c r="I907" s="152"/>
      <c r="J907" s="152"/>
      <c r="K907" s="152"/>
      <c r="L907" s="152"/>
      <c r="M907" s="152"/>
      <c r="N907" s="152"/>
      <c r="O907" s="1081"/>
      <c r="P907" s="152"/>
      <c r="Q907" s="152"/>
      <c r="R907" s="152"/>
      <c r="S907" s="152"/>
      <c r="T907" s="152"/>
      <c r="U907" s="152"/>
      <c r="V907" s="152"/>
      <c r="W907" s="152"/>
      <c r="X907" s="152"/>
      <c r="Y907" s="152"/>
      <c r="Z907" s="152"/>
    </row>
    <row r="908" spans="1:26" ht="15.75" customHeight="1">
      <c r="A908" s="152"/>
      <c r="B908" s="152"/>
      <c r="C908" s="152"/>
      <c r="D908" s="152"/>
      <c r="E908" s="152"/>
      <c r="F908" s="152"/>
      <c r="G908" s="152"/>
      <c r="H908" s="152"/>
      <c r="I908" s="152"/>
      <c r="J908" s="152"/>
      <c r="K908" s="152"/>
      <c r="L908" s="152"/>
      <c r="M908" s="152"/>
      <c r="N908" s="152"/>
      <c r="O908" s="1081"/>
      <c r="P908" s="152"/>
      <c r="Q908" s="152"/>
      <c r="R908" s="152"/>
      <c r="S908" s="152"/>
      <c r="T908" s="152"/>
      <c r="U908" s="152"/>
      <c r="V908" s="152"/>
      <c r="W908" s="152"/>
      <c r="X908" s="152"/>
      <c r="Y908" s="152"/>
      <c r="Z908" s="152"/>
    </row>
    <row r="909" spans="1:26" ht="15.75" customHeight="1">
      <c r="A909" s="152"/>
      <c r="B909" s="152"/>
      <c r="C909" s="152"/>
      <c r="D909" s="152"/>
      <c r="E909" s="152"/>
      <c r="F909" s="152"/>
      <c r="G909" s="152"/>
      <c r="H909" s="152"/>
      <c r="I909" s="152"/>
      <c r="J909" s="152"/>
      <c r="K909" s="152"/>
      <c r="L909" s="152"/>
      <c r="M909" s="152"/>
      <c r="N909" s="152"/>
      <c r="O909" s="1081"/>
      <c r="P909" s="152"/>
      <c r="Q909" s="152"/>
      <c r="R909" s="152"/>
      <c r="S909" s="152"/>
      <c r="T909" s="152"/>
      <c r="U909" s="152"/>
      <c r="V909" s="152"/>
      <c r="W909" s="152"/>
      <c r="X909" s="152"/>
      <c r="Y909" s="152"/>
      <c r="Z909" s="152"/>
    </row>
    <row r="910" spans="1:26" ht="15.75" customHeight="1">
      <c r="A910" s="152"/>
      <c r="B910" s="152"/>
      <c r="C910" s="152"/>
      <c r="D910" s="152"/>
      <c r="E910" s="152"/>
      <c r="F910" s="152"/>
      <c r="G910" s="152"/>
      <c r="H910" s="152"/>
      <c r="I910" s="152"/>
      <c r="J910" s="152"/>
      <c r="K910" s="152"/>
      <c r="L910" s="152"/>
      <c r="M910" s="152"/>
      <c r="N910" s="152"/>
      <c r="O910" s="1081"/>
      <c r="P910" s="152"/>
      <c r="Q910" s="152"/>
      <c r="R910" s="152"/>
      <c r="S910" s="152"/>
      <c r="T910" s="152"/>
      <c r="U910" s="152"/>
      <c r="V910" s="152"/>
      <c r="W910" s="152"/>
      <c r="X910" s="152"/>
      <c r="Y910" s="152"/>
      <c r="Z910" s="152"/>
    </row>
    <row r="911" spans="1:26" ht="15.75" customHeight="1">
      <c r="A911" s="152"/>
      <c r="B911" s="152"/>
      <c r="C911" s="152"/>
      <c r="D911" s="152"/>
      <c r="E911" s="152"/>
      <c r="F911" s="152"/>
      <c r="G911" s="152"/>
      <c r="H911" s="152"/>
      <c r="I911" s="152"/>
      <c r="J911" s="152"/>
      <c r="K911" s="152"/>
      <c r="L911" s="152"/>
      <c r="M911" s="152"/>
      <c r="N911" s="152"/>
      <c r="O911" s="1081"/>
      <c r="P911" s="152"/>
      <c r="Q911" s="152"/>
      <c r="R911" s="152"/>
      <c r="S911" s="152"/>
      <c r="T911" s="152"/>
      <c r="U911" s="152"/>
      <c r="V911" s="152"/>
      <c r="W911" s="152"/>
      <c r="X911" s="152"/>
      <c r="Y911" s="152"/>
      <c r="Z911" s="152"/>
    </row>
    <row r="912" spans="1:26" ht="15.75" customHeight="1">
      <c r="A912" s="152"/>
      <c r="B912" s="152"/>
      <c r="C912" s="152"/>
      <c r="D912" s="152"/>
      <c r="E912" s="152"/>
      <c r="F912" s="152"/>
      <c r="G912" s="152"/>
      <c r="H912" s="152"/>
      <c r="I912" s="152"/>
      <c r="J912" s="152"/>
      <c r="K912" s="152"/>
      <c r="L912" s="152"/>
      <c r="M912" s="152"/>
      <c r="N912" s="152"/>
      <c r="O912" s="1081"/>
      <c r="P912" s="152"/>
      <c r="Q912" s="152"/>
      <c r="R912" s="152"/>
      <c r="S912" s="152"/>
      <c r="T912" s="152"/>
      <c r="U912" s="152"/>
      <c r="V912" s="152"/>
      <c r="W912" s="152"/>
      <c r="X912" s="152"/>
      <c r="Y912" s="152"/>
      <c r="Z912" s="152"/>
    </row>
    <row r="913" spans="1:26" ht="15.75" customHeight="1">
      <c r="A913" s="152"/>
      <c r="B913" s="152"/>
      <c r="C913" s="152"/>
      <c r="D913" s="152"/>
      <c r="E913" s="152"/>
      <c r="F913" s="152"/>
      <c r="G913" s="152"/>
      <c r="H913" s="152"/>
      <c r="I913" s="152"/>
      <c r="J913" s="152"/>
      <c r="K913" s="152"/>
      <c r="L913" s="152"/>
      <c r="M913" s="152"/>
      <c r="N913" s="152"/>
      <c r="O913" s="1081"/>
      <c r="P913" s="152"/>
      <c r="Q913" s="152"/>
      <c r="R913" s="152"/>
      <c r="S913" s="152"/>
      <c r="T913" s="152"/>
      <c r="U913" s="152"/>
      <c r="V913" s="152"/>
      <c r="W913" s="152"/>
      <c r="X913" s="152"/>
      <c r="Y913" s="152"/>
      <c r="Z913" s="152"/>
    </row>
    <row r="914" spans="1:26" ht="15.75" customHeight="1">
      <c r="A914" s="152"/>
      <c r="B914" s="152"/>
      <c r="C914" s="152"/>
      <c r="D914" s="152"/>
      <c r="E914" s="152"/>
      <c r="F914" s="152"/>
      <c r="G914" s="152"/>
      <c r="H914" s="152"/>
      <c r="I914" s="152"/>
      <c r="J914" s="152"/>
      <c r="K914" s="152"/>
      <c r="L914" s="152"/>
      <c r="M914" s="152"/>
      <c r="N914" s="152"/>
      <c r="O914" s="1081"/>
      <c r="P914" s="152"/>
      <c r="Q914" s="152"/>
      <c r="R914" s="152"/>
      <c r="S914" s="152"/>
      <c r="T914" s="152"/>
      <c r="U914" s="152"/>
      <c r="V914" s="152"/>
      <c r="W914" s="152"/>
      <c r="X914" s="152"/>
      <c r="Y914" s="152"/>
      <c r="Z914" s="152"/>
    </row>
    <row r="915" spans="1:26" ht="15.75" customHeight="1">
      <c r="A915" s="152"/>
      <c r="B915" s="152"/>
      <c r="C915" s="152"/>
      <c r="D915" s="152"/>
      <c r="E915" s="152"/>
      <c r="F915" s="152"/>
      <c r="G915" s="152"/>
      <c r="H915" s="152"/>
      <c r="I915" s="152"/>
      <c r="J915" s="152"/>
      <c r="K915" s="152"/>
      <c r="L915" s="152"/>
      <c r="M915" s="152"/>
      <c r="N915" s="152"/>
      <c r="O915" s="1081"/>
      <c r="P915" s="152"/>
      <c r="Q915" s="152"/>
      <c r="R915" s="152"/>
      <c r="S915" s="152"/>
      <c r="T915" s="152"/>
      <c r="U915" s="152"/>
      <c r="V915" s="152"/>
      <c r="W915" s="152"/>
      <c r="X915" s="152"/>
      <c r="Y915" s="152"/>
      <c r="Z915" s="152"/>
    </row>
    <row r="916" spans="1:26" ht="15.75" customHeight="1">
      <c r="A916" s="152"/>
      <c r="B916" s="152"/>
      <c r="C916" s="152"/>
      <c r="D916" s="152"/>
      <c r="E916" s="152"/>
      <c r="F916" s="152"/>
      <c r="G916" s="152"/>
      <c r="H916" s="152"/>
      <c r="I916" s="152"/>
      <c r="J916" s="152"/>
      <c r="K916" s="152"/>
      <c r="L916" s="152"/>
      <c r="M916" s="152"/>
      <c r="N916" s="152"/>
      <c r="O916" s="1081"/>
      <c r="P916" s="152"/>
      <c r="Q916" s="152"/>
      <c r="R916" s="152"/>
      <c r="S916" s="152"/>
      <c r="T916" s="152"/>
      <c r="U916" s="152"/>
      <c r="V916" s="152"/>
      <c r="W916" s="152"/>
      <c r="X916" s="152"/>
      <c r="Y916" s="152"/>
      <c r="Z916" s="152"/>
    </row>
    <row r="917" spans="1:26" ht="15.75" customHeight="1">
      <c r="A917" s="152"/>
      <c r="B917" s="152"/>
      <c r="C917" s="152"/>
      <c r="D917" s="152"/>
      <c r="E917" s="152"/>
      <c r="F917" s="152"/>
      <c r="G917" s="152"/>
      <c r="H917" s="152"/>
      <c r="I917" s="152"/>
      <c r="J917" s="152"/>
      <c r="K917" s="152"/>
      <c r="L917" s="152"/>
      <c r="M917" s="152"/>
      <c r="N917" s="152"/>
      <c r="O917" s="1081"/>
      <c r="P917" s="152"/>
      <c r="Q917" s="152"/>
      <c r="R917" s="152"/>
      <c r="S917" s="152"/>
      <c r="T917" s="152"/>
      <c r="U917" s="152"/>
      <c r="V917" s="152"/>
      <c r="W917" s="152"/>
      <c r="X917" s="152"/>
      <c r="Y917" s="152"/>
      <c r="Z917" s="152"/>
    </row>
    <row r="918" spans="1:26" ht="15.75" customHeight="1">
      <c r="A918" s="152"/>
      <c r="B918" s="152"/>
      <c r="C918" s="152"/>
      <c r="D918" s="152"/>
      <c r="E918" s="152"/>
      <c r="F918" s="152"/>
      <c r="G918" s="152"/>
      <c r="H918" s="152"/>
      <c r="I918" s="152"/>
      <c r="J918" s="152"/>
      <c r="K918" s="152"/>
      <c r="L918" s="152"/>
      <c r="M918" s="152"/>
      <c r="N918" s="152"/>
      <c r="O918" s="1081"/>
      <c r="P918" s="152"/>
      <c r="Q918" s="152"/>
      <c r="R918" s="152"/>
      <c r="S918" s="152"/>
      <c r="T918" s="152"/>
      <c r="U918" s="152"/>
      <c r="V918" s="152"/>
      <c r="W918" s="152"/>
      <c r="X918" s="152"/>
      <c r="Y918" s="152"/>
      <c r="Z918" s="152"/>
    </row>
    <row r="919" spans="1:26" ht="15.75" customHeight="1">
      <c r="A919" s="152"/>
      <c r="B919" s="152"/>
      <c r="C919" s="152"/>
      <c r="D919" s="152"/>
      <c r="E919" s="152"/>
      <c r="F919" s="152"/>
      <c r="G919" s="152"/>
      <c r="H919" s="152"/>
      <c r="I919" s="152"/>
      <c r="J919" s="152"/>
      <c r="K919" s="152"/>
      <c r="L919" s="152"/>
      <c r="M919" s="152"/>
      <c r="N919" s="152"/>
      <c r="O919" s="1081"/>
      <c r="P919" s="152"/>
      <c r="Q919" s="152"/>
      <c r="R919" s="152"/>
      <c r="S919" s="152"/>
      <c r="T919" s="152"/>
      <c r="U919" s="152"/>
      <c r="V919" s="152"/>
      <c r="W919" s="152"/>
      <c r="X919" s="152"/>
      <c r="Y919" s="152"/>
      <c r="Z919" s="152"/>
    </row>
    <row r="920" spans="1:26" ht="15.75" customHeight="1">
      <c r="A920" s="152"/>
      <c r="B920" s="152"/>
      <c r="C920" s="152"/>
      <c r="D920" s="152"/>
      <c r="E920" s="152"/>
      <c r="F920" s="152"/>
      <c r="G920" s="152"/>
      <c r="H920" s="152"/>
      <c r="I920" s="152"/>
      <c r="J920" s="152"/>
      <c r="K920" s="152"/>
      <c r="L920" s="152"/>
      <c r="M920" s="152"/>
      <c r="N920" s="152"/>
      <c r="O920" s="1081"/>
      <c r="P920" s="152"/>
      <c r="Q920" s="152"/>
      <c r="R920" s="152"/>
      <c r="S920" s="152"/>
      <c r="T920" s="152"/>
      <c r="U920" s="152"/>
      <c r="V920" s="152"/>
      <c r="W920" s="152"/>
      <c r="X920" s="152"/>
      <c r="Y920" s="152"/>
      <c r="Z920" s="152"/>
    </row>
    <row r="921" spans="1:26" ht="15.75" customHeight="1">
      <c r="A921" s="152"/>
      <c r="B921" s="152"/>
      <c r="C921" s="152"/>
      <c r="D921" s="152"/>
      <c r="E921" s="152"/>
      <c r="F921" s="152"/>
      <c r="G921" s="152"/>
      <c r="H921" s="152"/>
      <c r="I921" s="152"/>
      <c r="J921" s="152"/>
      <c r="K921" s="152"/>
      <c r="L921" s="152"/>
      <c r="M921" s="152"/>
      <c r="N921" s="152"/>
      <c r="O921" s="1081"/>
      <c r="P921" s="152"/>
      <c r="Q921" s="152"/>
      <c r="R921" s="152"/>
      <c r="S921" s="152"/>
      <c r="T921" s="152"/>
      <c r="U921" s="152"/>
      <c r="V921" s="152"/>
      <c r="W921" s="152"/>
      <c r="X921" s="152"/>
      <c r="Y921" s="152"/>
      <c r="Z921" s="152"/>
    </row>
    <row r="922" spans="1:26" ht="15.75" customHeight="1">
      <c r="A922" s="152"/>
      <c r="B922" s="152"/>
      <c r="C922" s="152"/>
      <c r="D922" s="152"/>
      <c r="E922" s="152"/>
      <c r="F922" s="152"/>
      <c r="G922" s="152"/>
      <c r="H922" s="152"/>
      <c r="I922" s="152"/>
      <c r="J922" s="152"/>
      <c r="K922" s="152"/>
      <c r="L922" s="152"/>
      <c r="M922" s="152"/>
      <c r="N922" s="152"/>
      <c r="O922" s="1081"/>
      <c r="P922" s="152"/>
      <c r="Q922" s="152"/>
      <c r="R922" s="152"/>
      <c r="S922" s="152"/>
      <c r="T922" s="152"/>
      <c r="U922" s="152"/>
      <c r="V922" s="152"/>
      <c r="W922" s="152"/>
      <c r="X922" s="152"/>
      <c r="Y922" s="152"/>
      <c r="Z922" s="152"/>
    </row>
    <row r="923" spans="1:26" ht="15.75" customHeight="1">
      <c r="A923" s="152"/>
      <c r="B923" s="152"/>
      <c r="C923" s="152"/>
      <c r="D923" s="152"/>
      <c r="E923" s="152"/>
      <c r="F923" s="152"/>
      <c r="G923" s="152"/>
      <c r="H923" s="152"/>
      <c r="I923" s="152"/>
      <c r="J923" s="152"/>
      <c r="K923" s="152"/>
      <c r="L923" s="152"/>
      <c r="M923" s="152"/>
      <c r="N923" s="152"/>
      <c r="O923" s="1081"/>
      <c r="P923" s="152"/>
      <c r="Q923" s="152"/>
      <c r="R923" s="152"/>
      <c r="S923" s="152"/>
      <c r="T923" s="152"/>
      <c r="U923" s="152"/>
      <c r="V923" s="152"/>
      <c r="W923" s="152"/>
      <c r="X923" s="152"/>
      <c r="Y923" s="152"/>
      <c r="Z923" s="152"/>
    </row>
    <row r="924" spans="1:26" ht="15.75" customHeight="1">
      <c r="A924" s="152"/>
      <c r="B924" s="152"/>
      <c r="C924" s="152"/>
      <c r="D924" s="152"/>
      <c r="E924" s="152"/>
      <c r="F924" s="152"/>
      <c r="G924" s="152"/>
      <c r="H924" s="152"/>
      <c r="I924" s="152"/>
      <c r="J924" s="152"/>
      <c r="K924" s="152"/>
      <c r="L924" s="152"/>
      <c r="M924" s="152"/>
      <c r="N924" s="152"/>
      <c r="O924" s="1081"/>
      <c r="P924" s="152"/>
      <c r="Q924" s="152"/>
      <c r="R924" s="152"/>
      <c r="S924" s="152"/>
      <c r="T924" s="152"/>
      <c r="U924" s="152"/>
      <c r="V924" s="152"/>
      <c r="W924" s="152"/>
      <c r="X924" s="152"/>
      <c r="Y924" s="152"/>
      <c r="Z924" s="152"/>
    </row>
    <row r="925" spans="1:26" ht="15.75" customHeight="1">
      <c r="A925" s="152"/>
      <c r="B925" s="152"/>
      <c r="C925" s="152"/>
      <c r="D925" s="152"/>
      <c r="E925" s="152"/>
      <c r="F925" s="152"/>
      <c r="G925" s="152"/>
      <c r="H925" s="152"/>
      <c r="I925" s="152"/>
      <c r="J925" s="152"/>
      <c r="K925" s="152"/>
      <c r="L925" s="152"/>
      <c r="M925" s="152"/>
      <c r="N925" s="152"/>
      <c r="O925" s="1081"/>
      <c r="P925" s="152"/>
      <c r="Q925" s="152"/>
      <c r="R925" s="152"/>
      <c r="S925" s="152"/>
      <c r="T925" s="152"/>
      <c r="U925" s="152"/>
      <c r="V925" s="152"/>
      <c r="W925" s="152"/>
      <c r="X925" s="152"/>
      <c r="Y925" s="152"/>
      <c r="Z925" s="152"/>
    </row>
    <row r="926" spans="1:26" ht="15.75" customHeight="1">
      <c r="A926" s="152"/>
      <c r="B926" s="152"/>
      <c r="C926" s="152"/>
      <c r="D926" s="152"/>
      <c r="E926" s="152"/>
      <c r="F926" s="152"/>
      <c r="G926" s="152"/>
      <c r="H926" s="152"/>
      <c r="I926" s="152"/>
      <c r="J926" s="152"/>
      <c r="K926" s="152"/>
      <c r="L926" s="152"/>
      <c r="M926" s="152"/>
      <c r="N926" s="152"/>
      <c r="O926" s="1081"/>
      <c r="P926" s="152"/>
      <c r="Q926" s="152"/>
      <c r="R926" s="152"/>
      <c r="S926" s="152"/>
      <c r="T926" s="152"/>
      <c r="U926" s="152"/>
      <c r="V926" s="152"/>
      <c r="W926" s="152"/>
      <c r="X926" s="152"/>
      <c r="Y926" s="152"/>
      <c r="Z926" s="152"/>
    </row>
    <row r="927" spans="1:26" ht="15.75" customHeight="1">
      <c r="A927" s="152"/>
      <c r="B927" s="152"/>
      <c r="C927" s="152"/>
      <c r="D927" s="152"/>
      <c r="E927" s="152"/>
      <c r="F927" s="152"/>
      <c r="G927" s="152"/>
      <c r="H927" s="152"/>
      <c r="I927" s="152"/>
      <c r="J927" s="152"/>
      <c r="K927" s="152"/>
      <c r="L927" s="152"/>
      <c r="M927" s="152"/>
      <c r="N927" s="152"/>
      <c r="O927" s="1081"/>
      <c r="P927" s="152"/>
      <c r="Q927" s="152"/>
      <c r="R927" s="152"/>
      <c r="S927" s="152"/>
      <c r="T927" s="152"/>
      <c r="U927" s="152"/>
      <c r="V927" s="152"/>
      <c r="W927" s="152"/>
      <c r="X927" s="152"/>
      <c r="Y927" s="152"/>
      <c r="Z927" s="152"/>
    </row>
    <row r="928" spans="1:26" ht="15.75" customHeight="1">
      <c r="A928" s="152"/>
      <c r="B928" s="152"/>
      <c r="C928" s="152"/>
      <c r="D928" s="152"/>
      <c r="E928" s="152"/>
      <c r="F928" s="152"/>
      <c r="G928" s="152"/>
      <c r="H928" s="152"/>
      <c r="I928" s="152"/>
      <c r="J928" s="152"/>
      <c r="K928" s="152"/>
      <c r="L928" s="152"/>
      <c r="M928" s="152"/>
      <c r="N928" s="152"/>
      <c r="O928" s="1081"/>
      <c r="P928" s="152"/>
      <c r="Q928" s="152"/>
      <c r="R928" s="152"/>
      <c r="S928" s="152"/>
      <c r="T928" s="152"/>
      <c r="U928" s="152"/>
      <c r="V928" s="152"/>
      <c r="W928" s="152"/>
      <c r="X928" s="152"/>
      <c r="Y928" s="152"/>
      <c r="Z928" s="152"/>
    </row>
    <row r="929" spans="1:26" ht="15.75" customHeight="1">
      <c r="A929" s="152"/>
      <c r="B929" s="152"/>
      <c r="C929" s="152"/>
      <c r="D929" s="152"/>
      <c r="E929" s="152"/>
      <c r="F929" s="152"/>
      <c r="G929" s="152"/>
      <c r="H929" s="152"/>
      <c r="I929" s="152"/>
      <c r="J929" s="152"/>
      <c r="K929" s="152"/>
      <c r="L929" s="152"/>
      <c r="M929" s="152"/>
      <c r="N929" s="152"/>
      <c r="O929" s="1081"/>
      <c r="P929" s="152"/>
      <c r="Q929" s="152"/>
      <c r="R929" s="152"/>
      <c r="S929" s="152"/>
      <c r="T929" s="152"/>
      <c r="U929" s="152"/>
      <c r="V929" s="152"/>
      <c r="W929" s="152"/>
      <c r="X929" s="152"/>
      <c r="Y929" s="152"/>
      <c r="Z929" s="152"/>
    </row>
    <row r="930" spans="1:26" ht="15.75" customHeight="1">
      <c r="A930" s="152"/>
      <c r="B930" s="152"/>
      <c r="C930" s="152"/>
      <c r="D930" s="152"/>
      <c r="E930" s="152"/>
      <c r="F930" s="152"/>
      <c r="G930" s="152"/>
      <c r="H930" s="152"/>
      <c r="I930" s="152"/>
      <c r="J930" s="152"/>
      <c r="K930" s="152"/>
      <c r="L930" s="152"/>
      <c r="M930" s="152"/>
      <c r="N930" s="152"/>
      <c r="O930" s="1081"/>
      <c r="P930" s="152"/>
      <c r="Q930" s="152"/>
      <c r="R930" s="152"/>
      <c r="S930" s="152"/>
      <c r="T930" s="152"/>
      <c r="U930" s="152"/>
      <c r="V930" s="152"/>
      <c r="W930" s="152"/>
      <c r="X930" s="152"/>
      <c r="Y930" s="152"/>
      <c r="Z930" s="152"/>
    </row>
    <row r="931" spans="1:26" ht="15.75" customHeight="1">
      <c r="A931" s="152"/>
      <c r="B931" s="152"/>
      <c r="C931" s="152"/>
      <c r="D931" s="152"/>
      <c r="E931" s="152"/>
      <c r="F931" s="152"/>
      <c r="G931" s="152"/>
      <c r="H931" s="152"/>
      <c r="I931" s="152"/>
      <c r="J931" s="152"/>
      <c r="K931" s="152"/>
      <c r="L931" s="152"/>
      <c r="M931" s="152"/>
      <c r="N931" s="152"/>
      <c r="O931" s="1081"/>
      <c r="P931" s="152"/>
      <c r="Q931" s="152"/>
      <c r="R931" s="152"/>
      <c r="S931" s="152"/>
      <c r="T931" s="152"/>
      <c r="U931" s="152"/>
      <c r="V931" s="152"/>
      <c r="W931" s="152"/>
      <c r="X931" s="152"/>
      <c r="Y931" s="152"/>
      <c r="Z931" s="152"/>
    </row>
    <row r="932" spans="1:26" ht="15.75" customHeight="1">
      <c r="A932" s="152"/>
      <c r="B932" s="152"/>
      <c r="C932" s="152"/>
      <c r="D932" s="152"/>
      <c r="E932" s="152"/>
      <c r="F932" s="152"/>
      <c r="G932" s="152"/>
      <c r="H932" s="152"/>
      <c r="I932" s="152"/>
      <c r="J932" s="152"/>
      <c r="K932" s="152"/>
      <c r="L932" s="152"/>
      <c r="M932" s="152"/>
      <c r="N932" s="152"/>
      <c r="O932" s="1081"/>
      <c r="P932" s="152"/>
      <c r="Q932" s="152"/>
      <c r="R932" s="152"/>
      <c r="S932" s="152"/>
      <c r="T932" s="152"/>
      <c r="U932" s="152"/>
      <c r="V932" s="152"/>
      <c r="W932" s="152"/>
      <c r="X932" s="152"/>
      <c r="Y932" s="152"/>
      <c r="Z932" s="152"/>
    </row>
    <row r="933" spans="1:26" ht="15.75" customHeight="1">
      <c r="A933" s="152"/>
      <c r="B933" s="152"/>
      <c r="C933" s="152"/>
      <c r="D933" s="152"/>
      <c r="E933" s="152"/>
      <c r="F933" s="152"/>
      <c r="G933" s="152"/>
      <c r="H933" s="152"/>
      <c r="I933" s="152"/>
      <c r="J933" s="152"/>
      <c r="K933" s="152"/>
      <c r="L933" s="152"/>
      <c r="M933" s="152"/>
      <c r="N933" s="152"/>
      <c r="O933" s="1081"/>
      <c r="P933" s="152"/>
      <c r="Q933" s="152"/>
      <c r="R933" s="152"/>
      <c r="S933" s="152"/>
      <c r="T933" s="152"/>
      <c r="U933" s="152"/>
      <c r="V933" s="152"/>
      <c r="W933" s="152"/>
      <c r="X933" s="152"/>
      <c r="Y933" s="152"/>
      <c r="Z933" s="152"/>
    </row>
    <row r="934" spans="1:26" ht="15.75" customHeight="1">
      <c r="A934" s="152"/>
      <c r="B934" s="152"/>
      <c r="C934" s="152"/>
      <c r="D934" s="152"/>
      <c r="E934" s="152"/>
      <c r="F934" s="152"/>
      <c r="G934" s="152"/>
      <c r="H934" s="152"/>
      <c r="I934" s="152"/>
      <c r="J934" s="152"/>
      <c r="K934" s="152"/>
      <c r="L934" s="152"/>
      <c r="M934" s="152"/>
      <c r="N934" s="152"/>
      <c r="O934" s="1081"/>
      <c r="P934" s="152"/>
      <c r="Q934" s="152"/>
      <c r="R934" s="152"/>
      <c r="S934" s="152"/>
      <c r="T934" s="152"/>
      <c r="U934" s="152"/>
      <c r="V934" s="152"/>
      <c r="W934" s="152"/>
      <c r="X934" s="152"/>
      <c r="Y934" s="152"/>
      <c r="Z934" s="152"/>
    </row>
    <row r="935" spans="1:26" ht="15.75" customHeight="1">
      <c r="A935" s="152"/>
      <c r="B935" s="152"/>
      <c r="C935" s="152"/>
      <c r="D935" s="152"/>
      <c r="E935" s="152"/>
      <c r="F935" s="152"/>
      <c r="G935" s="152"/>
      <c r="H935" s="152"/>
      <c r="I935" s="152"/>
      <c r="J935" s="152"/>
      <c r="K935" s="152"/>
      <c r="L935" s="152"/>
      <c r="M935" s="152"/>
      <c r="N935" s="152"/>
      <c r="O935" s="1081"/>
      <c r="P935" s="152"/>
      <c r="Q935" s="152"/>
      <c r="R935" s="152"/>
      <c r="S935" s="152"/>
      <c r="T935" s="152"/>
      <c r="U935" s="152"/>
      <c r="V935" s="152"/>
      <c r="W935" s="152"/>
      <c r="X935" s="152"/>
      <c r="Y935" s="152"/>
      <c r="Z935" s="152"/>
    </row>
    <row r="936" spans="1:26" ht="15.75" customHeight="1">
      <c r="A936" s="152"/>
      <c r="B936" s="152"/>
      <c r="C936" s="152"/>
      <c r="D936" s="152"/>
      <c r="E936" s="152"/>
      <c r="F936" s="152"/>
      <c r="G936" s="152"/>
      <c r="H936" s="152"/>
      <c r="I936" s="152"/>
      <c r="J936" s="152"/>
      <c r="K936" s="152"/>
      <c r="L936" s="152"/>
      <c r="M936" s="152"/>
      <c r="N936" s="152"/>
      <c r="O936" s="1081"/>
      <c r="P936" s="152"/>
      <c r="Q936" s="152"/>
      <c r="R936" s="152"/>
      <c r="S936" s="152"/>
      <c r="T936" s="152"/>
      <c r="U936" s="152"/>
      <c r="V936" s="152"/>
      <c r="W936" s="152"/>
      <c r="X936" s="152"/>
      <c r="Y936" s="152"/>
      <c r="Z936" s="152"/>
    </row>
    <row r="937" spans="1:26" ht="15.75" customHeight="1">
      <c r="A937" s="152"/>
      <c r="B937" s="152"/>
      <c r="C937" s="152"/>
      <c r="D937" s="152"/>
      <c r="E937" s="152"/>
      <c r="F937" s="152"/>
      <c r="G937" s="152"/>
      <c r="H937" s="152"/>
      <c r="I937" s="152"/>
      <c r="J937" s="152"/>
      <c r="K937" s="152"/>
      <c r="L937" s="152"/>
      <c r="M937" s="152"/>
      <c r="N937" s="152"/>
      <c r="O937" s="1081"/>
      <c r="P937" s="152"/>
      <c r="Q937" s="152"/>
      <c r="R937" s="152"/>
      <c r="S937" s="152"/>
      <c r="T937" s="152"/>
      <c r="U937" s="152"/>
      <c r="V937" s="152"/>
      <c r="W937" s="152"/>
      <c r="X937" s="152"/>
      <c r="Y937" s="152"/>
      <c r="Z937" s="152"/>
    </row>
    <row r="938" spans="1:26" ht="15.75" customHeight="1">
      <c r="A938" s="152"/>
      <c r="B938" s="152"/>
      <c r="C938" s="152"/>
      <c r="D938" s="152"/>
      <c r="E938" s="152"/>
      <c r="F938" s="152"/>
      <c r="G938" s="152"/>
      <c r="H938" s="152"/>
      <c r="I938" s="152"/>
      <c r="J938" s="152"/>
      <c r="K938" s="152"/>
      <c r="L938" s="152"/>
      <c r="M938" s="152"/>
      <c r="N938" s="152"/>
      <c r="O938" s="1081"/>
      <c r="P938" s="152"/>
      <c r="Q938" s="152"/>
      <c r="R938" s="152"/>
      <c r="S938" s="152"/>
      <c r="T938" s="152"/>
      <c r="U938" s="152"/>
      <c r="V938" s="152"/>
      <c r="W938" s="152"/>
      <c r="X938" s="152"/>
      <c r="Y938" s="152"/>
      <c r="Z938" s="152"/>
    </row>
    <row r="939" spans="1:26" ht="15.75" customHeight="1">
      <c r="A939" s="152"/>
      <c r="B939" s="152"/>
      <c r="C939" s="152"/>
      <c r="D939" s="152"/>
      <c r="E939" s="152"/>
      <c r="F939" s="152"/>
      <c r="G939" s="152"/>
      <c r="H939" s="152"/>
      <c r="I939" s="152"/>
      <c r="J939" s="152"/>
      <c r="K939" s="152"/>
      <c r="L939" s="152"/>
      <c r="M939" s="152"/>
      <c r="N939" s="152"/>
      <c r="O939" s="1081"/>
      <c r="P939" s="152"/>
      <c r="Q939" s="152"/>
      <c r="R939" s="152"/>
      <c r="S939" s="152"/>
      <c r="T939" s="152"/>
      <c r="U939" s="152"/>
      <c r="V939" s="152"/>
      <c r="W939" s="152"/>
      <c r="X939" s="152"/>
      <c r="Y939" s="152"/>
      <c r="Z939" s="152"/>
    </row>
    <row r="940" spans="1:26" ht="15.75" customHeight="1">
      <c r="A940" s="152"/>
      <c r="B940" s="152"/>
      <c r="C940" s="152"/>
      <c r="D940" s="152"/>
      <c r="E940" s="152"/>
      <c r="F940" s="152"/>
      <c r="G940" s="152"/>
      <c r="H940" s="152"/>
      <c r="I940" s="152"/>
      <c r="J940" s="152"/>
      <c r="K940" s="152"/>
      <c r="L940" s="152"/>
      <c r="M940" s="152"/>
      <c r="N940" s="152"/>
      <c r="O940" s="1081"/>
      <c r="P940" s="152"/>
      <c r="Q940" s="152"/>
      <c r="R940" s="152"/>
      <c r="S940" s="152"/>
      <c r="T940" s="152"/>
      <c r="U940" s="152"/>
      <c r="V940" s="152"/>
      <c r="W940" s="152"/>
      <c r="X940" s="152"/>
      <c r="Y940" s="152"/>
      <c r="Z940" s="152"/>
    </row>
    <row r="941" spans="1:26" ht="15.75" customHeight="1">
      <c r="A941" s="152"/>
      <c r="B941" s="152"/>
      <c r="C941" s="152"/>
      <c r="D941" s="152"/>
      <c r="E941" s="152"/>
      <c r="F941" s="152"/>
      <c r="G941" s="152"/>
      <c r="H941" s="152"/>
      <c r="I941" s="152"/>
      <c r="J941" s="152"/>
      <c r="K941" s="152"/>
      <c r="L941" s="152"/>
      <c r="M941" s="152"/>
      <c r="N941" s="152"/>
      <c r="O941" s="1081"/>
      <c r="P941" s="152"/>
      <c r="Q941" s="152"/>
      <c r="R941" s="152"/>
      <c r="S941" s="152"/>
      <c r="T941" s="152"/>
      <c r="U941" s="152"/>
      <c r="V941" s="152"/>
      <c r="W941" s="152"/>
      <c r="X941" s="152"/>
      <c r="Y941" s="152"/>
      <c r="Z941" s="152"/>
    </row>
    <row r="942" spans="1:26" ht="15.75" customHeight="1">
      <c r="A942" s="152"/>
      <c r="B942" s="152"/>
      <c r="C942" s="152"/>
      <c r="D942" s="152"/>
      <c r="E942" s="152"/>
      <c r="F942" s="152"/>
      <c r="G942" s="152"/>
      <c r="H942" s="152"/>
      <c r="I942" s="152"/>
      <c r="J942" s="152"/>
      <c r="K942" s="152"/>
      <c r="L942" s="152"/>
      <c r="M942" s="152"/>
      <c r="N942" s="152"/>
      <c r="O942" s="1081"/>
      <c r="P942" s="152"/>
      <c r="Q942" s="152"/>
      <c r="R942" s="152"/>
      <c r="S942" s="152"/>
      <c r="T942" s="152"/>
      <c r="U942" s="152"/>
      <c r="V942" s="152"/>
      <c r="W942" s="152"/>
      <c r="X942" s="152"/>
      <c r="Y942" s="152"/>
      <c r="Z942" s="152"/>
    </row>
    <row r="943" spans="1:26" ht="15.75" customHeight="1">
      <c r="A943" s="152"/>
      <c r="B943" s="152"/>
      <c r="C943" s="152"/>
      <c r="D943" s="152"/>
      <c r="E943" s="152"/>
      <c r="F943" s="152"/>
      <c r="G943" s="152"/>
      <c r="H943" s="152"/>
      <c r="I943" s="152"/>
      <c r="J943" s="152"/>
      <c r="K943" s="152"/>
      <c r="L943" s="152"/>
      <c r="M943" s="152"/>
      <c r="N943" s="152"/>
      <c r="O943" s="1081"/>
      <c r="P943" s="152"/>
      <c r="Q943" s="152"/>
      <c r="R943" s="152"/>
      <c r="S943" s="152"/>
      <c r="T943" s="152"/>
      <c r="U943" s="152"/>
      <c r="V943" s="152"/>
      <c r="W943" s="152"/>
      <c r="X943" s="152"/>
      <c r="Y943" s="152"/>
      <c r="Z943" s="152"/>
    </row>
    <row r="944" spans="1:26" ht="15.75" customHeight="1">
      <c r="A944" s="152"/>
      <c r="B944" s="152"/>
      <c r="C944" s="152"/>
      <c r="D944" s="152"/>
      <c r="E944" s="152"/>
      <c r="F944" s="152"/>
      <c r="G944" s="152"/>
      <c r="H944" s="152"/>
      <c r="I944" s="152"/>
      <c r="J944" s="152"/>
      <c r="K944" s="152"/>
      <c r="L944" s="152"/>
      <c r="M944" s="152"/>
      <c r="N944" s="152"/>
      <c r="O944" s="1081"/>
      <c r="P944" s="152"/>
      <c r="Q944" s="152"/>
      <c r="R944" s="152"/>
      <c r="S944" s="152"/>
      <c r="T944" s="152"/>
      <c r="U944" s="152"/>
      <c r="V944" s="152"/>
      <c r="W944" s="152"/>
      <c r="X944" s="152"/>
      <c r="Y944" s="152"/>
      <c r="Z944" s="152"/>
    </row>
    <row r="945" spans="1:26" ht="15.75" customHeight="1">
      <c r="A945" s="152"/>
      <c r="B945" s="152"/>
      <c r="C945" s="152"/>
      <c r="D945" s="152"/>
      <c r="E945" s="152"/>
      <c r="F945" s="152"/>
      <c r="G945" s="152"/>
      <c r="H945" s="152"/>
      <c r="I945" s="152"/>
      <c r="J945" s="152"/>
      <c r="K945" s="152"/>
      <c r="L945" s="152"/>
      <c r="M945" s="152"/>
      <c r="N945" s="152"/>
      <c r="O945" s="1081"/>
      <c r="P945" s="152"/>
      <c r="Q945" s="152"/>
      <c r="R945" s="152"/>
      <c r="S945" s="152"/>
      <c r="T945" s="152"/>
      <c r="U945" s="152"/>
      <c r="V945" s="152"/>
      <c r="W945" s="152"/>
      <c r="X945" s="152"/>
      <c r="Y945" s="152"/>
      <c r="Z945" s="152"/>
    </row>
    <row r="946" spans="1:26" ht="15.75" customHeight="1">
      <c r="A946" s="152"/>
      <c r="B946" s="152"/>
      <c r="C946" s="152"/>
      <c r="D946" s="152"/>
      <c r="E946" s="152"/>
      <c r="F946" s="152"/>
      <c r="G946" s="152"/>
      <c r="H946" s="152"/>
      <c r="I946" s="152"/>
      <c r="J946" s="152"/>
      <c r="K946" s="152"/>
      <c r="L946" s="152"/>
      <c r="M946" s="152"/>
      <c r="N946" s="152"/>
      <c r="O946" s="1081"/>
      <c r="P946" s="152"/>
      <c r="Q946" s="152"/>
      <c r="R946" s="152"/>
      <c r="S946" s="152"/>
      <c r="T946" s="152"/>
      <c r="U946" s="152"/>
      <c r="V946" s="152"/>
      <c r="W946" s="152"/>
      <c r="X946" s="152"/>
      <c r="Y946" s="152"/>
      <c r="Z946" s="152"/>
    </row>
    <row r="947" spans="1:26" ht="15.75" customHeight="1">
      <c r="A947" s="152"/>
      <c r="B947" s="152"/>
      <c r="C947" s="152"/>
      <c r="D947" s="152"/>
      <c r="E947" s="152"/>
      <c r="F947" s="152"/>
      <c r="G947" s="152"/>
      <c r="H947" s="152"/>
      <c r="I947" s="152"/>
      <c r="J947" s="152"/>
      <c r="K947" s="152"/>
      <c r="L947" s="152"/>
      <c r="M947" s="152"/>
      <c r="N947" s="152"/>
      <c r="O947" s="1081"/>
      <c r="P947" s="152"/>
      <c r="Q947" s="152"/>
      <c r="R947" s="152"/>
      <c r="S947" s="152"/>
      <c r="T947" s="152"/>
      <c r="U947" s="152"/>
      <c r="V947" s="152"/>
      <c r="W947" s="152"/>
      <c r="X947" s="152"/>
      <c r="Y947" s="152"/>
      <c r="Z947" s="152"/>
    </row>
    <row r="948" spans="1:26" ht="15.75" customHeight="1">
      <c r="A948" s="152"/>
      <c r="B948" s="152"/>
      <c r="C948" s="152"/>
      <c r="D948" s="152"/>
      <c r="E948" s="152"/>
      <c r="F948" s="152"/>
      <c r="G948" s="152"/>
      <c r="H948" s="152"/>
      <c r="I948" s="152"/>
      <c r="J948" s="152"/>
      <c r="K948" s="152"/>
      <c r="L948" s="152"/>
      <c r="M948" s="152"/>
      <c r="N948" s="152"/>
      <c r="O948" s="1081"/>
      <c r="P948" s="152"/>
      <c r="Q948" s="152"/>
      <c r="R948" s="152"/>
      <c r="S948" s="152"/>
      <c r="T948" s="152"/>
      <c r="U948" s="152"/>
      <c r="V948" s="152"/>
      <c r="W948" s="152"/>
      <c r="X948" s="152"/>
      <c r="Y948" s="152"/>
      <c r="Z948" s="152"/>
    </row>
    <row r="949" spans="1:26" ht="15.75" customHeight="1">
      <c r="A949" s="152"/>
      <c r="B949" s="152"/>
      <c r="C949" s="152"/>
      <c r="D949" s="152"/>
      <c r="E949" s="152"/>
      <c r="F949" s="152"/>
      <c r="G949" s="152"/>
      <c r="H949" s="152"/>
      <c r="I949" s="152"/>
      <c r="J949" s="152"/>
      <c r="K949" s="152"/>
      <c r="L949" s="152"/>
      <c r="M949" s="152"/>
      <c r="N949" s="152"/>
      <c r="O949" s="1081"/>
      <c r="P949" s="152"/>
      <c r="Q949" s="152"/>
      <c r="R949" s="152"/>
      <c r="S949" s="152"/>
      <c r="T949" s="152"/>
      <c r="U949" s="152"/>
      <c r="V949" s="152"/>
      <c r="W949" s="152"/>
      <c r="X949" s="152"/>
      <c r="Y949" s="152"/>
      <c r="Z949" s="152"/>
    </row>
    <row r="950" spans="1:26" ht="15.75" customHeight="1">
      <c r="A950" s="152"/>
      <c r="B950" s="152"/>
      <c r="C950" s="152"/>
      <c r="D950" s="152"/>
      <c r="E950" s="152"/>
      <c r="F950" s="152"/>
      <c r="G950" s="152"/>
      <c r="H950" s="152"/>
      <c r="I950" s="152"/>
      <c r="J950" s="152"/>
      <c r="K950" s="152"/>
      <c r="L950" s="152"/>
      <c r="M950" s="152"/>
      <c r="N950" s="152"/>
      <c r="O950" s="1081"/>
      <c r="P950" s="152"/>
      <c r="Q950" s="152"/>
      <c r="R950" s="152"/>
      <c r="S950" s="152"/>
      <c r="T950" s="152"/>
      <c r="U950" s="152"/>
      <c r="V950" s="152"/>
      <c r="W950" s="152"/>
      <c r="X950" s="152"/>
      <c r="Y950" s="152"/>
      <c r="Z950" s="152"/>
    </row>
    <row r="951" spans="1:26" ht="15.75" customHeight="1">
      <c r="A951" s="152"/>
      <c r="B951" s="152"/>
      <c r="C951" s="152"/>
      <c r="D951" s="152"/>
      <c r="E951" s="152"/>
      <c r="F951" s="152"/>
      <c r="G951" s="152"/>
      <c r="H951" s="152"/>
      <c r="I951" s="152"/>
      <c r="J951" s="152"/>
      <c r="K951" s="152"/>
      <c r="L951" s="152"/>
      <c r="M951" s="152"/>
      <c r="N951" s="152"/>
      <c r="O951" s="1081"/>
      <c r="P951" s="152"/>
      <c r="Q951" s="152"/>
      <c r="R951" s="152"/>
      <c r="S951" s="152"/>
      <c r="T951" s="152"/>
      <c r="U951" s="152"/>
      <c r="V951" s="152"/>
      <c r="W951" s="152"/>
      <c r="X951" s="152"/>
      <c r="Y951" s="152"/>
      <c r="Z951" s="152"/>
    </row>
    <row r="952" spans="1:26" ht="15.75" customHeight="1">
      <c r="A952" s="152"/>
      <c r="B952" s="152"/>
      <c r="C952" s="152"/>
      <c r="D952" s="152"/>
      <c r="E952" s="152"/>
      <c r="F952" s="152"/>
      <c r="G952" s="152"/>
      <c r="H952" s="152"/>
      <c r="I952" s="152"/>
      <c r="J952" s="152"/>
      <c r="K952" s="152"/>
      <c r="L952" s="152"/>
      <c r="M952" s="152"/>
      <c r="N952" s="152"/>
      <c r="O952" s="1081"/>
      <c r="P952" s="152"/>
      <c r="Q952" s="152"/>
      <c r="R952" s="152"/>
      <c r="S952" s="152"/>
      <c r="T952" s="152"/>
      <c r="U952" s="152"/>
      <c r="V952" s="152"/>
      <c r="W952" s="152"/>
      <c r="X952" s="152"/>
      <c r="Y952" s="152"/>
      <c r="Z952" s="152"/>
    </row>
    <row r="953" spans="1:26" ht="15.75" customHeight="1">
      <c r="A953" s="152"/>
      <c r="B953" s="152"/>
      <c r="C953" s="152"/>
      <c r="D953" s="152"/>
      <c r="E953" s="152"/>
      <c r="F953" s="152"/>
      <c r="G953" s="152"/>
      <c r="H953" s="152"/>
      <c r="I953" s="152"/>
      <c r="J953" s="152"/>
      <c r="K953" s="152"/>
      <c r="L953" s="152"/>
      <c r="M953" s="152"/>
      <c r="N953" s="152"/>
      <c r="O953" s="1081"/>
      <c r="P953" s="152"/>
      <c r="Q953" s="152"/>
      <c r="R953" s="152"/>
      <c r="S953" s="152"/>
      <c r="T953" s="152"/>
      <c r="U953" s="152"/>
      <c r="V953" s="152"/>
      <c r="W953" s="152"/>
      <c r="X953" s="152"/>
      <c r="Y953" s="152"/>
      <c r="Z953" s="152"/>
    </row>
    <row r="954" spans="1:26" ht="15.75" customHeight="1">
      <c r="A954" s="152"/>
      <c r="B954" s="152"/>
      <c r="C954" s="152"/>
      <c r="D954" s="152"/>
      <c r="E954" s="152"/>
      <c r="F954" s="152"/>
      <c r="G954" s="152"/>
      <c r="H954" s="152"/>
      <c r="I954" s="152"/>
      <c r="J954" s="152"/>
      <c r="K954" s="152"/>
      <c r="L954" s="152"/>
      <c r="M954" s="152"/>
      <c r="N954" s="152"/>
      <c r="O954" s="1081"/>
      <c r="P954" s="152"/>
      <c r="Q954" s="152"/>
      <c r="R954" s="152"/>
      <c r="S954" s="152"/>
      <c r="T954" s="152"/>
      <c r="U954" s="152"/>
      <c r="V954" s="152"/>
      <c r="W954" s="152"/>
      <c r="X954" s="152"/>
      <c r="Y954" s="152"/>
      <c r="Z954" s="152"/>
    </row>
    <row r="955" spans="1:26" ht="15.75" customHeight="1">
      <c r="A955" s="152"/>
      <c r="B955" s="152"/>
      <c r="C955" s="152"/>
      <c r="D955" s="152"/>
      <c r="E955" s="152"/>
      <c r="F955" s="152"/>
      <c r="G955" s="152"/>
      <c r="H955" s="152"/>
      <c r="I955" s="152"/>
      <c r="J955" s="152"/>
      <c r="K955" s="152"/>
      <c r="L955" s="152"/>
      <c r="M955" s="152"/>
      <c r="N955" s="152"/>
      <c r="O955" s="1081"/>
      <c r="P955" s="152"/>
      <c r="Q955" s="152"/>
      <c r="R955" s="152"/>
      <c r="S955" s="152"/>
      <c r="T955" s="152"/>
      <c r="U955" s="152"/>
      <c r="V955" s="152"/>
      <c r="W955" s="152"/>
      <c r="X955" s="152"/>
      <c r="Y955" s="152"/>
      <c r="Z955" s="152"/>
    </row>
    <row r="956" spans="1:26" ht="15.75" customHeight="1">
      <c r="A956" s="152"/>
      <c r="B956" s="152"/>
      <c r="C956" s="152"/>
      <c r="D956" s="152"/>
      <c r="E956" s="152"/>
      <c r="F956" s="152"/>
      <c r="G956" s="152"/>
      <c r="H956" s="152"/>
      <c r="I956" s="152"/>
      <c r="J956" s="152"/>
      <c r="K956" s="152"/>
      <c r="L956" s="152"/>
      <c r="M956" s="152"/>
      <c r="N956" s="152"/>
      <c r="O956" s="1081"/>
      <c r="P956" s="152"/>
      <c r="Q956" s="152"/>
      <c r="R956" s="152"/>
      <c r="S956" s="152"/>
      <c r="T956" s="152"/>
      <c r="U956" s="152"/>
      <c r="V956" s="152"/>
      <c r="W956" s="152"/>
      <c r="X956" s="152"/>
      <c r="Y956" s="152"/>
      <c r="Z956" s="152"/>
    </row>
    <row r="957" spans="1:26" ht="15.75" customHeight="1">
      <c r="A957" s="152"/>
      <c r="B957" s="152"/>
      <c r="C957" s="152"/>
      <c r="D957" s="152"/>
      <c r="E957" s="152"/>
      <c r="F957" s="152"/>
      <c r="G957" s="152"/>
      <c r="H957" s="152"/>
      <c r="I957" s="152"/>
      <c r="J957" s="152"/>
      <c r="K957" s="152"/>
      <c r="L957" s="152"/>
      <c r="M957" s="152"/>
      <c r="N957" s="152"/>
      <c r="O957" s="1081"/>
      <c r="P957" s="152"/>
      <c r="Q957" s="152"/>
      <c r="R957" s="152"/>
      <c r="S957" s="152"/>
      <c r="T957" s="152"/>
      <c r="U957" s="152"/>
      <c r="V957" s="152"/>
      <c r="W957" s="152"/>
      <c r="X957" s="152"/>
      <c r="Y957" s="152"/>
      <c r="Z957" s="152"/>
    </row>
    <row r="958" spans="1:26" ht="15.75" customHeight="1">
      <c r="A958" s="152"/>
      <c r="B958" s="152"/>
      <c r="C958" s="152"/>
      <c r="D958" s="152"/>
      <c r="E958" s="152"/>
      <c r="F958" s="152"/>
      <c r="G958" s="152"/>
      <c r="H958" s="152"/>
      <c r="I958" s="152"/>
      <c r="J958" s="152"/>
      <c r="K958" s="152"/>
      <c r="L958" s="152"/>
      <c r="M958" s="152"/>
      <c r="N958" s="152"/>
      <c r="O958" s="1081"/>
      <c r="P958" s="152"/>
      <c r="Q958" s="152"/>
      <c r="R958" s="152"/>
      <c r="S958" s="152"/>
      <c r="T958" s="152"/>
      <c r="U958" s="152"/>
      <c r="V958" s="152"/>
      <c r="W958" s="152"/>
      <c r="X958" s="152"/>
      <c r="Y958" s="152"/>
      <c r="Z958" s="152"/>
    </row>
    <row r="959" spans="1:26" ht="15.75" customHeight="1">
      <c r="A959" s="152"/>
      <c r="B959" s="152"/>
      <c r="C959" s="152"/>
      <c r="D959" s="152"/>
      <c r="E959" s="152"/>
      <c r="F959" s="152"/>
      <c r="G959" s="152"/>
      <c r="H959" s="152"/>
      <c r="I959" s="152"/>
      <c r="J959" s="152"/>
      <c r="K959" s="152"/>
      <c r="L959" s="152"/>
      <c r="M959" s="152"/>
      <c r="N959" s="152"/>
      <c r="O959" s="1081"/>
      <c r="P959" s="152"/>
      <c r="Q959" s="152"/>
      <c r="R959" s="152"/>
      <c r="S959" s="152"/>
      <c r="T959" s="152"/>
      <c r="U959" s="152"/>
      <c r="V959" s="152"/>
      <c r="W959" s="152"/>
      <c r="X959" s="152"/>
      <c r="Y959" s="152"/>
      <c r="Z959" s="152"/>
    </row>
    <row r="960" spans="1:26" ht="15.75" customHeight="1">
      <c r="A960" s="152"/>
      <c r="B960" s="152"/>
      <c r="C960" s="152"/>
      <c r="D960" s="152"/>
      <c r="E960" s="152"/>
      <c r="F960" s="152"/>
      <c r="G960" s="152"/>
      <c r="H960" s="152"/>
      <c r="I960" s="152"/>
      <c r="J960" s="152"/>
      <c r="K960" s="152"/>
      <c r="L960" s="152"/>
      <c r="M960" s="152"/>
      <c r="N960" s="152"/>
      <c r="O960" s="1081"/>
      <c r="P960" s="152"/>
      <c r="Q960" s="152"/>
      <c r="R960" s="152"/>
      <c r="S960" s="152"/>
      <c r="T960" s="152"/>
      <c r="U960" s="152"/>
      <c r="V960" s="152"/>
      <c r="W960" s="152"/>
      <c r="X960" s="152"/>
      <c r="Y960" s="152"/>
      <c r="Z960" s="152"/>
    </row>
    <row r="961" spans="1:26" ht="15.75" customHeight="1">
      <c r="A961" s="152"/>
      <c r="B961" s="152"/>
      <c r="C961" s="152"/>
      <c r="D961" s="152"/>
      <c r="E961" s="152"/>
      <c r="F961" s="152"/>
      <c r="G961" s="152"/>
      <c r="H961" s="152"/>
      <c r="I961" s="152"/>
      <c r="J961" s="152"/>
      <c r="K961" s="152"/>
      <c r="L961" s="152"/>
      <c r="M961" s="152"/>
      <c r="N961" s="152"/>
      <c r="O961" s="1081"/>
      <c r="P961" s="152"/>
      <c r="Q961" s="152"/>
      <c r="R961" s="152"/>
      <c r="S961" s="152"/>
      <c r="T961" s="152"/>
      <c r="U961" s="152"/>
      <c r="V961" s="152"/>
      <c r="W961" s="152"/>
      <c r="X961" s="152"/>
      <c r="Y961" s="152"/>
      <c r="Z961" s="152"/>
    </row>
    <row r="962" spans="1:26" ht="15.75" customHeight="1">
      <c r="A962" s="152"/>
      <c r="B962" s="152"/>
      <c r="C962" s="152"/>
      <c r="D962" s="152"/>
      <c r="E962" s="152"/>
      <c r="F962" s="152"/>
      <c r="G962" s="152"/>
      <c r="H962" s="152"/>
      <c r="I962" s="152"/>
      <c r="J962" s="152"/>
      <c r="K962" s="152"/>
      <c r="L962" s="152"/>
      <c r="M962" s="152"/>
      <c r="N962" s="152"/>
      <c r="O962" s="1081"/>
      <c r="P962" s="152"/>
      <c r="Q962" s="152"/>
      <c r="R962" s="152"/>
      <c r="S962" s="152"/>
      <c r="T962" s="152"/>
      <c r="U962" s="152"/>
      <c r="V962" s="152"/>
      <c r="W962" s="152"/>
      <c r="X962" s="152"/>
      <c r="Y962" s="152"/>
      <c r="Z962" s="152"/>
    </row>
    <row r="963" spans="1:26" ht="15.75" customHeight="1">
      <c r="A963" s="152"/>
      <c r="B963" s="152"/>
      <c r="C963" s="152"/>
      <c r="D963" s="152"/>
      <c r="E963" s="152"/>
      <c r="F963" s="152"/>
      <c r="G963" s="152"/>
      <c r="H963" s="152"/>
      <c r="I963" s="152"/>
      <c r="J963" s="152"/>
      <c r="K963" s="152"/>
      <c r="L963" s="152"/>
      <c r="M963" s="152"/>
      <c r="N963" s="152"/>
      <c r="O963" s="1081"/>
      <c r="P963" s="152"/>
      <c r="Q963" s="152"/>
      <c r="R963" s="152"/>
      <c r="S963" s="152"/>
      <c r="T963" s="152"/>
      <c r="U963" s="152"/>
      <c r="V963" s="152"/>
      <c r="W963" s="152"/>
      <c r="X963" s="152"/>
      <c r="Y963" s="152"/>
      <c r="Z963" s="152"/>
    </row>
    <row r="964" spans="1:26" ht="15.75" customHeight="1">
      <c r="A964" s="152"/>
      <c r="B964" s="152"/>
      <c r="C964" s="152"/>
      <c r="D964" s="152"/>
      <c r="E964" s="152"/>
      <c r="F964" s="152"/>
      <c r="G964" s="152"/>
      <c r="H964" s="152"/>
      <c r="I964" s="152"/>
      <c r="J964" s="152"/>
      <c r="K964" s="152"/>
      <c r="L964" s="152"/>
      <c r="M964" s="152"/>
      <c r="N964" s="152"/>
      <c r="O964" s="1081"/>
      <c r="P964" s="152"/>
      <c r="Q964" s="152"/>
      <c r="R964" s="152"/>
      <c r="S964" s="152"/>
      <c r="T964" s="152"/>
      <c r="U964" s="152"/>
      <c r="V964" s="152"/>
      <c r="W964" s="152"/>
      <c r="X964" s="152"/>
      <c r="Y964" s="152"/>
      <c r="Z964" s="152"/>
    </row>
    <row r="965" spans="1:26" ht="15.75" customHeight="1">
      <c r="A965" s="152"/>
      <c r="B965" s="152"/>
      <c r="C965" s="152"/>
      <c r="D965" s="152"/>
      <c r="E965" s="152"/>
      <c r="F965" s="152"/>
      <c r="G965" s="152"/>
      <c r="H965" s="152"/>
      <c r="I965" s="152"/>
      <c r="J965" s="152"/>
      <c r="K965" s="152"/>
      <c r="L965" s="152"/>
      <c r="M965" s="152"/>
      <c r="N965" s="152"/>
      <c r="O965" s="1081"/>
      <c r="P965" s="152"/>
      <c r="Q965" s="152"/>
      <c r="R965" s="152"/>
      <c r="S965" s="152"/>
      <c r="T965" s="152"/>
      <c r="U965" s="152"/>
      <c r="V965" s="152"/>
      <c r="W965" s="152"/>
      <c r="X965" s="152"/>
      <c r="Y965" s="152"/>
      <c r="Z965" s="152"/>
    </row>
    <row r="966" spans="1:26" ht="15.75" customHeight="1">
      <c r="A966" s="152"/>
      <c r="B966" s="152"/>
      <c r="C966" s="152"/>
      <c r="D966" s="152"/>
      <c r="E966" s="152"/>
      <c r="F966" s="152"/>
      <c r="G966" s="152"/>
      <c r="H966" s="152"/>
      <c r="I966" s="152"/>
      <c r="J966" s="152"/>
      <c r="K966" s="152"/>
      <c r="L966" s="152"/>
      <c r="M966" s="152"/>
      <c r="N966" s="152"/>
      <c r="O966" s="1081"/>
      <c r="P966" s="152"/>
      <c r="Q966" s="152"/>
      <c r="R966" s="152"/>
      <c r="S966" s="152"/>
      <c r="T966" s="152"/>
      <c r="U966" s="152"/>
      <c r="V966" s="152"/>
      <c r="W966" s="152"/>
      <c r="X966" s="152"/>
      <c r="Y966" s="152"/>
      <c r="Z966" s="152"/>
    </row>
    <row r="967" spans="1:26" ht="15.75" customHeight="1">
      <c r="A967" s="152"/>
      <c r="B967" s="152"/>
      <c r="C967" s="152"/>
      <c r="D967" s="152"/>
      <c r="E967" s="152"/>
      <c r="F967" s="152"/>
      <c r="G967" s="152"/>
      <c r="H967" s="152"/>
      <c r="I967" s="152"/>
      <c r="J967" s="152"/>
      <c r="K967" s="152"/>
      <c r="L967" s="152"/>
      <c r="M967" s="152"/>
      <c r="N967" s="152"/>
      <c r="O967" s="1081"/>
      <c r="P967" s="152"/>
      <c r="Q967" s="152"/>
      <c r="R967" s="152"/>
      <c r="S967" s="152"/>
      <c r="T967" s="152"/>
      <c r="U967" s="152"/>
      <c r="V967" s="152"/>
      <c r="W967" s="152"/>
      <c r="X967" s="152"/>
      <c r="Y967" s="152"/>
      <c r="Z967" s="152"/>
    </row>
    <row r="968" spans="1:26" ht="15.75" customHeight="1">
      <c r="A968" s="152"/>
      <c r="B968" s="152"/>
      <c r="C968" s="152"/>
      <c r="D968" s="152"/>
      <c r="E968" s="152"/>
      <c r="F968" s="152"/>
      <c r="G968" s="152"/>
      <c r="H968" s="152"/>
      <c r="I968" s="152"/>
      <c r="J968" s="152"/>
      <c r="K968" s="152"/>
      <c r="L968" s="152"/>
      <c r="M968" s="152"/>
      <c r="N968" s="152"/>
      <c r="O968" s="1081"/>
      <c r="P968" s="152"/>
      <c r="Q968" s="152"/>
      <c r="R968" s="152"/>
      <c r="S968" s="152"/>
      <c r="T968" s="152"/>
      <c r="U968" s="152"/>
      <c r="V968" s="152"/>
      <c r="W968" s="152"/>
      <c r="X968" s="152"/>
      <c r="Y968" s="152"/>
      <c r="Z968" s="152"/>
    </row>
    <row r="969" spans="1:26" ht="15.75" customHeight="1">
      <c r="A969" s="152"/>
      <c r="B969" s="152"/>
      <c r="C969" s="152"/>
      <c r="D969" s="152"/>
      <c r="E969" s="152"/>
      <c r="F969" s="152"/>
      <c r="G969" s="152"/>
      <c r="H969" s="152"/>
      <c r="I969" s="152"/>
      <c r="J969" s="152"/>
      <c r="K969" s="152"/>
      <c r="L969" s="152"/>
      <c r="M969" s="152"/>
      <c r="N969" s="152"/>
      <c r="O969" s="1081"/>
      <c r="P969" s="152"/>
      <c r="Q969" s="152"/>
      <c r="R969" s="152"/>
      <c r="S969" s="152"/>
      <c r="T969" s="152"/>
      <c r="U969" s="152"/>
      <c r="V969" s="152"/>
      <c r="W969" s="152"/>
      <c r="X969" s="152"/>
      <c r="Y969" s="152"/>
      <c r="Z969" s="152"/>
    </row>
    <row r="970" spans="1:26" ht="15.75" customHeight="1">
      <c r="A970" s="152"/>
      <c r="B970" s="152"/>
      <c r="C970" s="152"/>
      <c r="D970" s="152"/>
      <c r="E970" s="152"/>
      <c r="F970" s="152"/>
      <c r="G970" s="152"/>
      <c r="H970" s="152"/>
      <c r="I970" s="152"/>
      <c r="J970" s="152"/>
      <c r="K970" s="152"/>
      <c r="L970" s="152"/>
      <c r="M970" s="152"/>
      <c r="N970" s="152"/>
      <c r="O970" s="1081"/>
      <c r="P970" s="152"/>
      <c r="Q970" s="152"/>
      <c r="R970" s="152"/>
      <c r="S970" s="152"/>
      <c r="T970" s="152"/>
      <c r="U970" s="152"/>
      <c r="V970" s="152"/>
      <c r="W970" s="152"/>
      <c r="X970" s="152"/>
      <c r="Y970" s="152"/>
      <c r="Z970" s="152"/>
    </row>
    <row r="971" spans="1:26" ht="15.75" customHeight="1">
      <c r="A971" s="152"/>
      <c r="B971" s="152"/>
      <c r="C971" s="152"/>
      <c r="D971" s="152"/>
      <c r="E971" s="152"/>
      <c r="F971" s="152"/>
      <c r="G971" s="152"/>
      <c r="H971" s="152"/>
      <c r="I971" s="152"/>
      <c r="J971" s="152"/>
      <c r="K971" s="152"/>
      <c r="L971" s="152"/>
      <c r="M971" s="152"/>
      <c r="N971" s="152"/>
      <c r="O971" s="1081"/>
      <c r="P971" s="152"/>
      <c r="Q971" s="152"/>
      <c r="R971" s="152"/>
      <c r="S971" s="152"/>
      <c r="T971" s="152"/>
      <c r="U971" s="152"/>
      <c r="V971" s="152"/>
      <c r="W971" s="152"/>
      <c r="X971" s="152"/>
      <c r="Y971" s="152"/>
      <c r="Z971" s="152"/>
    </row>
    <row r="972" spans="1:26" ht="15.75" customHeight="1">
      <c r="A972" s="152"/>
      <c r="B972" s="152"/>
      <c r="C972" s="152"/>
      <c r="D972" s="152"/>
      <c r="E972" s="152"/>
      <c r="F972" s="152"/>
      <c r="G972" s="152"/>
      <c r="H972" s="152"/>
      <c r="I972" s="152"/>
      <c r="J972" s="152"/>
      <c r="K972" s="152"/>
      <c r="L972" s="152"/>
      <c r="M972" s="152"/>
      <c r="N972" s="152"/>
      <c r="O972" s="1081"/>
      <c r="P972" s="152"/>
      <c r="Q972" s="152"/>
      <c r="R972" s="152"/>
      <c r="S972" s="152"/>
      <c r="T972" s="152"/>
      <c r="U972" s="152"/>
      <c r="V972" s="152"/>
      <c r="W972" s="152"/>
      <c r="X972" s="152"/>
      <c r="Y972" s="152"/>
      <c r="Z972" s="152"/>
    </row>
    <row r="973" spans="1:26" ht="15.75" customHeight="1">
      <c r="A973" s="152"/>
      <c r="B973" s="152"/>
      <c r="C973" s="152"/>
      <c r="D973" s="152"/>
      <c r="E973" s="152"/>
      <c r="F973" s="152"/>
      <c r="G973" s="152"/>
      <c r="H973" s="152"/>
      <c r="I973" s="152"/>
      <c r="J973" s="152"/>
      <c r="K973" s="152"/>
      <c r="L973" s="152"/>
      <c r="M973" s="152"/>
      <c r="N973" s="152"/>
      <c r="O973" s="1081"/>
      <c r="P973" s="152"/>
      <c r="Q973" s="152"/>
      <c r="R973" s="152"/>
      <c r="S973" s="152"/>
      <c r="T973" s="152"/>
      <c r="U973" s="152"/>
      <c r="V973" s="152"/>
      <c r="W973" s="152"/>
      <c r="X973" s="152"/>
      <c r="Y973" s="152"/>
      <c r="Z973" s="152"/>
    </row>
    <row r="974" spans="1:26" ht="15.75" customHeight="1">
      <c r="A974" s="152"/>
      <c r="B974" s="152"/>
      <c r="C974" s="152"/>
      <c r="D974" s="152"/>
      <c r="E974" s="152"/>
      <c r="F974" s="152"/>
      <c r="G974" s="152"/>
      <c r="H974" s="152"/>
      <c r="I974" s="152"/>
      <c r="J974" s="152"/>
      <c r="K974" s="152"/>
      <c r="L974" s="152"/>
      <c r="M974" s="152"/>
      <c r="N974" s="152"/>
      <c r="O974" s="1081"/>
      <c r="P974" s="152"/>
      <c r="Q974" s="152"/>
      <c r="R974" s="152"/>
      <c r="S974" s="152"/>
      <c r="T974" s="152"/>
      <c r="U974" s="152"/>
      <c r="V974" s="152"/>
      <c r="W974" s="152"/>
      <c r="X974" s="152"/>
      <c r="Y974" s="152"/>
      <c r="Z974" s="152"/>
    </row>
    <row r="975" spans="1:26" ht="15.75" customHeight="1">
      <c r="A975" s="152"/>
      <c r="B975" s="152"/>
      <c r="C975" s="152"/>
      <c r="D975" s="152"/>
      <c r="E975" s="152"/>
      <c r="F975" s="152"/>
      <c r="G975" s="152"/>
      <c r="H975" s="152"/>
      <c r="I975" s="152"/>
      <c r="J975" s="152"/>
      <c r="K975" s="152"/>
      <c r="L975" s="152"/>
      <c r="M975" s="152"/>
      <c r="N975" s="152"/>
      <c r="O975" s="1081"/>
      <c r="P975" s="152"/>
      <c r="Q975" s="152"/>
      <c r="R975" s="152"/>
      <c r="S975" s="152"/>
      <c r="T975" s="152"/>
      <c r="U975" s="152"/>
      <c r="V975" s="152"/>
      <c r="W975" s="152"/>
      <c r="X975" s="152"/>
      <c r="Y975" s="152"/>
      <c r="Z975" s="152"/>
    </row>
    <row r="976" spans="1:26" ht="15.75" customHeight="1">
      <c r="A976" s="152"/>
      <c r="B976" s="152"/>
      <c r="C976" s="152"/>
      <c r="D976" s="152"/>
      <c r="E976" s="152"/>
      <c r="F976" s="152"/>
      <c r="G976" s="152"/>
      <c r="H976" s="152"/>
      <c r="I976" s="152"/>
      <c r="J976" s="152"/>
      <c r="K976" s="152"/>
      <c r="L976" s="152"/>
      <c r="M976" s="152"/>
      <c r="N976" s="152"/>
      <c r="O976" s="1081"/>
      <c r="P976" s="152"/>
      <c r="Q976" s="152"/>
      <c r="R976" s="152"/>
      <c r="S976" s="152"/>
      <c r="T976" s="152"/>
      <c r="U976" s="152"/>
      <c r="V976" s="152"/>
      <c r="W976" s="152"/>
      <c r="X976" s="152"/>
      <c r="Y976" s="152"/>
      <c r="Z976" s="152"/>
    </row>
    <row r="977" spans="1:26" ht="15.75" customHeight="1">
      <c r="A977" s="152"/>
      <c r="B977" s="152"/>
      <c r="C977" s="152"/>
      <c r="D977" s="152"/>
      <c r="E977" s="152"/>
      <c r="F977" s="152"/>
      <c r="G977" s="152"/>
      <c r="H977" s="152"/>
      <c r="I977" s="152"/>
      <c r="J977" s="152"/>
      <c r="K977" s="152"/>
      <c r="L977" s="152"/>
      <c r="M977" s="152"/>
      <c r="N977" s="152"/>
      <c r="O977" s="1081"/>
      <c r="P977" s="152"/>
      <c r="Q977" s="152"/>
      <c r="R977" s="152"/>
      <c r="S977" s="152"/>
      <c r="T977" s="152"/>
      <c r="U977" s="152"/>
      <c r="V977" s="152"/>
      <c r="W977" s="152"/>
      <c r="X977" s="152"/>
      <c r="Y977" s="152"/>
      <c r="Z977" s="152"/>
    </row>
    <row r="978" spans="1:26" ht="15.75" customHeight="1">
      <c r="A978" s="152"/>
      <c r="B978" s="152"/>
      <c r="C978" s="152"/>
      <c r="D978" s="152"/>
      <c r="E978" s="152"/>
      <c r="F978" s="152"/>
      <c r="G978" s="152"/>
      <c r="H978" s="152"/>
      <c r="I978" s="152"/>
      <c r="J978" s="152"/>
      <c r="K978" s="152"/>
      <c r="L978" s="152"/>
      <c r="M978" s="152"/>
      <c r="N978" s="152"/>
      <c r="O978" s="1081"/>
      <c r="P978" s="152"/>
      <c r="Q978" s="152"/>
      <c r="R978" s="152"/>
      <c r="S978" s="152"/>
      <c r="T978" s="152"/>
      <c r="U978" s="152"/>
      <c r="V978" s="152"/>
      <c r="W978" s="152"/>
      <c r="X978" s="152"/>
      <c r="Y978" s="152"/>
      <c r="Z978" s="152"/>
    </row>
    <row r="979" spans="1:26" ht="15.75" customHeight="1">
      <c r="A979" s="152"/>
      <c r="B979" s="152"/>
      <c r="C979" s="152"/>
      <c r="D979" s="152"/>
      <c r="E979" s="152"/>
      <c r="F979" s="152"/>
      <c r="G979" s="152"/>
      <c r="H979" s="152"/>
      <c r="I979" s="152"/>
      <c r="J979" s="152"/>
      <c r="K979" s="152"/>
      <c r="L979" s="152"/>
      <c r="M979" s="152"/>
      <c r="N979" s="152"/>
      <c r="O979" s="1081"/>
      <c r="P979" s="152"/>
      <c r="Q979" s="152"/>
      <c r="R979" s="152"/>
      <c r="S979" s="152"/>
      <c r="T979" s="152"/>
      <c r="U979" s="152"/>
      <c r="V979" s="152"/>
      <c r="W979" s="152"/>
      <c r="X979" s="152"/>
      <c r="Y979" s="152"/>
      <c r="Z979" s="152"/>
    </row>
    <row r="980" spans="1:26" ht="15.75" customHeight="1">
      <c r="A980" s="152"/>
      <c r="B980" s="152"/>
      <c r="C980" s="152"/>
      <c r="D980" s="152"/>
      <c r="E980" s="152"/>
      <c r="F980" s="152"/>
      <c r="G980" s="152"/>
      <c r="H980" s="152"/>
      <c r="I980" s="152"/>
      <c r="J980" s="152"/>
      <c r="K980" s="152"/>
      <c r="L980" s="152"/>
      <c r="M980" s="152"/>
      <c r="N980" s="152"/>
      <c r="O980" s="1081"/>
      <c r="P980" s="152"/>
      <c r="Q980" s="152"/>
      <c r="R980" s="152"/>
      <c r="S980" s="152"/>
      <c r="T980" s="152"/>
      <c r="U980" s="152"/>
      <c r="V980" s="152"/>
      <c r="W980" s="152"/>
      <c r="X980" s="152"/>
      <c r="Y980" s="152"/>
      <c r="Z980" s="152"/>
    </row>
    <row r="981" spans="1:26" ht="15.75" customHeight="1">
      <c r="A981" s="152"/>
      <c r="B981" s="152"/>
      <c r="C981" s="152"/>
      <c r="D981" s="152"/>
      <c r="E981" s="152"/>
      <c r="F981" s="152"/>
      <c r="G981" s="152"/>
      <c r="H981" s="152"/>
      <c r="I981" s="152"/>
      <c r="J981" s="152"/>
      <c r="K981" s="152"/>
      <c r="L981" s="152"/>
      <c r="M981" s="152"/>
      <c r="N981" s="152"/>
      <c r="O981" s="1081"/>
      <c r="P981" s="152"/>
      <c r="Q981" s="152"/>
      <c r="R981" s="152"/>
      <c r="S981" s="152"/>
      <c r="T981" s="152"/>
      <c r="U981" s="152"/>
      <c r="V981" s="152"/>
      <c r="W981" s="152"/>
      <c r="X981" s="152"/>
      <c r="Y981" s="152"/>
      <c r="Z981" s="152"/>
    </row>
    <row r="982" spans="1:26" ht="15.75" customHeight="1">
      <c r="A982" s="152"/>
      <c r="B982" s="152"/>
      <c r="C982" s="152"/>
      <c r="D982" s="152"/>
      <c r="E982" s="152"/>
      <c r="F982" s="152"/>
      <c r="G982" s="152"/>
      <c r="H982" s="152"/>
      <c r="I982" s="152"/>
      <c r="J982" s="152"/>
      <c r="K982" s="152"/>
      <c r="L982" s="152"/>
      <c r="M982" s="152"/>
      <c r="N982" s="152"/>
      <c r="O982" s="1081"/>
      <c r="P982" s="152"/>
      <c r="Q982" s="152"/>
      <c r="R982" s="152"/>
      <c r="S982" s="152"/>
      <c r="T982" s="152"/>
      <c r="U982" s="152"/>
      <c r="V982" s="152"/>
      <c r="W982" s="152"/>
      <c r="X982" s="152"/>
      <c r="Y982" s="152"/>
      <c r="Z982" s="152"/>
    </row>
    <row r="983" spans="1:26" ht="15.75" customHeight="1">
      <c r="A983" s="152"/>
      <c r="B983" s="152"/>
      <c r="C983" s="152"/>
      <c r="D983" s="152"/>
      <c r="E983" s="152"/>
      <c r="F983" s="152"/>
      <c r="G983" s="152"/>
      <c r="H983" s="152"/>
      <c r="I983" s="152"/>
      <c r="J983" s="152"/>
      <c r="K983" s="152"/>
      <c r="L983" s="152"/>
      <c r="M983" s="152"/>
      <c r="N983" s="152"/>
      <c r="O983" s="1081"/>
      <c r="P983" s="152"/>
      <c r="Q983" s="152"/>
      <c r="R983" s="152"/>
      <c r="S983" s="152"/>
      <c r="T983" s="152"/>
      <c r="U983" s="152"/>
      <c r="V983" s="152"/>
      <c r="W983" s="152"/>
      <c r="X983" s="152"/>
      <c r="Y983" s="152"/>
      <c r="Z983" s="152"/>
    </row>
    <row r="984" spans="1:26" ht="15.75" customHeight="1">
      <c r="A984" s="152"/>
      <c r="B984" s="152"/>
      <c r="C984" s="152"/>
      <c r="D984" s="152"/>
      <c r="E984" s="152"/>
      <c r="F984" s="152"/>
      <c r="G984" s="152"/>
      <c r="H984" s="152"/>
      <c r="I984" s="152"/>
      <c r="J984" s="152"/>
      <c r="K984" s="152"/>
      <c r="L984" s="152"/>
      <c r="M984" s="152"/>
      <c r="N984" s="152"/>
      <c r="O984" s="1081"/>
      <c r="P984" s="152"/>
      <c r="Q984" s="152"/>
      <c r="R984" s="152"/>
      <c r="S984" s="152"/>
      <c r="T984" s="152"/>
      <c r="U984" s="152"/>
      <c r="V984" s="152"/>
      <c r="W984" s="152"/>
      <c r="X984" s="152"/>
      <c r="Y984" s="152"/>
      <c r="Z984" s="152"/>
    </row>
    <row r="985" spans="1:26" ht="15.75" customHeight="1">
      <c r="A985" s="152"/>
      <c r="B985" s="152"/>
      <c r="C985" s="152"/>
      <c r="D985" s="152"/>
      <c r="E985" s="152"/>
      <c r="F985" s="152"/>
      <c r="G985" s="152"/>
      <c r="H985" s="152"/>
      <c r="I985" s="152"/>
      <c r="J985" s="152"/>
      <c r="K985" s="152"/>
      <c r="L985" s="152"/>
      <c r="M985" s="152"/>
      <c r="N985" s="152"/>
      <c r="O985" s="1081"/>
      <c r="P985" s="152"/>
      <c r="Q985" s="152"/>
      <c r="R985" s="152"/>
      <c r="S985" s="152"/>
      <c r="T985" s="152"/>
      <c r="U985" s="152"/>
      <c r="V985" s="152"/>
      <c r="W985" s="152"/>
      <c r="X985" s="152"/>
      <c r="Y985" s="152"/>
      <c r="Z985" s="152"/>
    </row>
    <row r="986" spans="1:26" ht="15.75" customHeight="1">
      <c r="A986" s="152"/>
      <c r="B986" s="152"/>
      <c r="C986" s="152"/>
      <c r="D986" s="152"/>
      <c r="E986" s="152"/>
      <c r="F986" s="152"/>
      <c r="G986" s="152"/>
      <c r="H986" s="152"/>
      <c r="I986" s="152"/>
      <c r="J986" s="152"/>
      <c r="K986" s="152"/>
      <c r="L986" s="152"/>
      <c r="M986" s="152"/>
      <c r="N986" s="152"/>
      <c r="O986" s="1081"/>
      <c r="P986" s="152"/>
      <c r="Q986" s="152"/>
      <c r="R986" s="152"/>
      <c r="S986" s="152"/>
      <c r="T986" s="152"/>
      <c r="U986" s="152"/>
      <c r="V986" s="152"/>
      <c r="W986" s="152"/>
      <c r="X986" s="152"/>
      <c r="Y986" s="152"/>
      <c r="Z986" s="152"/>
    </row>
    <row r="987" spans="1:26" ht="15.75" customHeight="1">
      <c r="A987" s="152"/>
      <c r="B987" s="152"/>
      <c r="C987" s="152"/>
      <c r="D987" s="152"/>
      <c r="E987" s="152"/>
      <c r="F987" s="152"/>
      <c r="G987" s="152"/>
      <c r="H987" s="152"/>
      <c r="I987" s="152"/>
      <c r="J987" s="152"/>
      <c r="K987" s="152"/>
      <c r="L987" s="152"/>
      <c r="M987" s="152"/>
      <c r="N987" s="152"/>
      <c r="O987" s="1081"/>
      <c r="P987" s="152"/>
      <c r="Q987" s="152"/>
      <c r="R987" s="152"/>
      <c r="S987" s="152"/>
      <c r="T987" s="152"/>
      <c r="U987" s="152"/>
      <c r="V987" s="152"/>
      <c r="W987" s="152"/>
      <c r="X987" s="152"/>
      <c r="Y987" s="152"/>
      <c r="Z987" s="152"/>
    </row>
    <row r="988" spans="1:26" ht="15.75" customHeight="1">
      <c r="A988" s="152"/>
      <c r="B988" s="152"/>
      <c r="C988" s="152"/>
      <c r="D988" s="152"/>
      <c r="E988" s="152"/>
      <c r="F988" s="152"/>
      <c r="G988" s="152"/>
      <c r="H988" s="152"/>
      <c r="I988" s="152"/>
      <c r="J988" s="152"/>
      <c r="K988" s="152"/>
      <c r="L988" s="152"/>
      <c r="M988" s="152"/>
      <c r="N988" s="152"/>
      <c r="O988" s="1081"/>
      <c r="P988" s="152"/>
      <c r="Q988" s="152"/>
      <c r="R988" s="152"/>
      <c r="S988" s="152"/>
      <c r="T988" s="152"/>
      <c r="U988" s="152"/>
      <c r="V988" s="152"/>
      <c r="W988" s="152"/>
      <c r="X988" s="152"/>
      <c r="Y988" s="152"/>
      <c r="Z988" s="152"/>
    </row>
    <row r="989" spans="1:26" ht="15.75" customHeight="1">
      <c r="A989" s="152"/>
      <c r="B989" s="152"/>
      <c r="C989" s="152"/>
      <c r="D989" s="152"/>
      <c r="E989" s="152"/>
      <c r="F989" s="152"/>
      <c r="G989" s="152"/>
      <c r="H989" s="152"/>
      <c r="I989" s="152"/>
      <c r="J989" s="152"/>
      <c r="K989" s="152"/>
      <c r="L989" s="152"/>
      <c r="M989" s="152"/>
      <c r="N989" s="152"/>
      <c r="O989" s="1081"/>
      <c r="P989" s="152"/>
      <c r="Q989" s="152"/>
      <c r="R989" s="152"/>
      <c r="S989" s="152"/>
      <c r="T989" s="152"/>
      <c r="U989" s="152"/>
      <c r="V989" s="152"/>
      <c r="W989" s="152"/>
      <c r="X989" s="152"/>
      <c r="Y989" s="152"/>
      <c r="Z989" s="152"/>
    </row>
    <row r="990" spans="1:26" ht="15.75" customHeight="1">
      <c r="A990" s="152"/>
      <c r="B990" s="152"/>
      <c r="C990" s="152"/>
      <c r="D990" s="152"/>
      <c r="E990" s="152"/>
      <c r="F990" s="152"/>
      <c r="G990" s="152"/>
      <c r="H990" s="152"/>
      <c r="I990" s="152"/>
      <c r="J990" s="152"/>
      <c r="K990" s="152"/>
      <c r="L990" s="152"/>
      <c r="M990" s="152"/>
      <c r="N990" s="152"/>
      <c r="O990" s="1081"/>
      <c r="P990" s="152"/>
      <c r="Q990" s="152"/>
      <c r="R990" s="152"/>
      <c r="S990" s="152"/>
      <c r="T990" s="152"/>
      <c r="U990" s="152"/>
      <c r="V990" s="152"/>
      <c r="W990" s="152"/>
      <c r="X990" s="152"/>
      <c r="Y990" s="152"/>
      <c r="Z990" s="152"/>
    </row>
    <row r="991" spans="1:26" ht="15.75" customHeight="1">
      <c r="A991" s="152"/>
      <c r="B991" s="152"/>
      <c r="C991" s="152"/>
      <c r="D991" s="152"/>
      <c r="E991" s="152"/>
      <c r="F991" s="152"/>
      <c r="G991" s="152"/>
      <c r="H991" s="152"/>
      <c r="I991" s="152"/>
      <c r="J991" s="152"/>
      <c r="K991" s="152"/>
      <c r="L991" s="152"/>
      <c r="M991" s="152"/>
      <c r="N991" s="152"/>
      <c r="O991" s="1081"/>
      <c r="P991" s="152"/>
      <c r="Q991" s="152"/>
      <c r="R991" s="152"/>
      <c r="S991" s="152"/>
      <c r="T991" s="152"/>
      <c r="U991" s="152"/>
      <c r="V991" s="152"/>
      <c r="W991" s="152"/>
      <c r="X991" s="152"/>
      <c r="Y991" s="152"/>
      <c r="Z991" s="152"/>
    </row>
    <row r="992" spans="1:26" ht="15.75" customHeight="1">
      <c r="A992" s="152"/>
      <c r="B992" s="152"/>
      <c r="C992" s="152"/>
      <c r="D992" s="152"/>
      <c r="E992" s="152"/>
      <c r="F992" s="152"/>
      <c r="G992" s="152"/>
      <c r="H992" s="152"/>
      <c r="I992" s="152"/>
      <c r="J992" s="152"/>
      <c r="K992" s="152"/>
      <c r="L992" s="152"/>
      <c r="M992" s="152"/>
      <c r="N992" s="152"/>
      <c r="O992" s="1081"/>
      <c r="P992" s="152"/>
      <c r="Q992" s="152"/>
      <c r="R992" s="152"/>
      <c r="S992" s="152"/>
      <c r="T992" s="152"/>
      <c r="U992" s="152"/>
      <c r="V992" s="152"/>
      <c r="W992" s="152"/>
      <c r="X992" s="152"/>
      <c r="Y992" s="152"/>
      <c r="Z992" s="152"/>
    </row>
    <row r="993" spans="1:26" ht="15.75" customHeight="1">
      <c r="A993" s="152"/>
      <c r="B993" s="152"/>
      <c r="C993" s="152"/>
      <c r="D993" s="152"/>
      <c r="E993" s="152"/>
      <c r="F993" s="152"/>
      <c r="G993" s="152"/>
      <c r="H993" s="152"/>
      <c r="I993" s="152"/>
      <c r="J993" s="152"/>
      <c r="K993" s="152"/>
      <c r="L993" s="152"/>
      <c r="M993" s="152"/>
      <c r="N993" s="152"/>
      <c r="O993" s="1081"/>
      <c r="P993" s="152"/>
      <c r="Q993" s="152"/>
      <c r="R993" s="152"/>
      <c r="S993" s="152"/>
      <c r="T993" s="152"/>
      <c r="U993" s="152"/>
      <c r="V993" s="152"/>
      <c r="W993" s="152"/>
      <c r="X993" s="152"/>
      <c r="Y993" s="152"/>
      <c r="Z993" s="152"/>
    </row>
    <row r="994" spans="1:26" ht="15.75" customHeight="1">
      <c r="A994" s="152"/>
      <c r="B994" s="152"/>
      <c r="C994" s="152"/>
      <c r="D994" s="152"/>
      <c r="E994" s="152"/>
      <c r="F994" s="152"/>
      <c r="G994" s="152"/>
      <c r="H994" s="152"/>
      <c r="I994" s="152"/>
      <c r="J994" s="152"/>
      <c r="K994" s="152"/>
      <c r="L994" s="152"/>
      <c r="M994" s="152"/>
      <c r="N994" s="152"/>
      <c r="O994" s="1081"/>
      <c r="P994" s="152"/>
      <c r="Q994" s="152"/>
      <c r="R994" s="152"/>
      <c r="S994" s="152"/>
      <c r="T994" s="152"/>
      <c r="U994" s="152"/>
      <c r="V994" s="152"/>
      <c r="W994" s="152"/>
      <c r="X994" s="152"/>
      <c r="Y994" s="152"/>
      <c r="Z994" s="152"/>
    </row>
    <row r="995" spans="1:26" ht="15.75" customHeight="1">
      <c r="A995" s="152"/>
      <c r="B995" s="152"/>
      <c r="C995" s="152"/>
      <c r="D995" s="152"/>
      <c r="E995" s="152"/>
      <c r="F995" s="152"/>
      <c r="G995" s="152"/>
      <c r="H995" s="152"/>
      <c r="I995" s="152"/>
      <c r="J995" s="152"/>
      <c r="K995" s="152"/>
      <c r="L995" s="152"/>
      <c r="M995" s="152"/>
      <c r="N995" s="152"/>
      <c r="O995" s="1081"/>
      <c r="P995" s="152"/>
      <c r="Q995" s="152"/>
      <c r="R995" s="152"/>
      <c r="S995" s="152"/>
      <c r="T995" s="152"/>
      <c r="U995" s="152"/>
      <c r="V995" s="152"/>
      <c r="W995" s="152"/>
      <c r="X995" s="152"/>
      <c r="Y995" s="152"/>
      <c r="Z995" s="152"/>
    </row>
    <row r="996" spans="1:26" ht="15.75" customHeight="1">
      <c r="A996" s="152"/>
      <c r="B996" s="152"/>
      <c r="C996" s="152"/>
      <c r="D996" s="152"/>
      <c r="E996" s="152"/>
      <c r="F996" s="152"/>
      <c r="G996" s="152"/>
      <c r="H996" s="152"/>
      <c r="I996" s="152"/>
      <c r="J996" s="152"/>
      <c r="K996" s="152"/>
      <c r="L996" s="152"/>
      <c r="M996" s="152"/>
      <c r="N996" s="152"/>
      <c r="O996" s="1081"/>
      <c r="P996" s="152"/>
      <c r="Q996" s="152"/>
      <c r="R996" s="152"/>
      <c r="S996" s="152"/>
      <c r="T996" s="152"/>
      <c r="U996" s="152"/>
      <c r="V996" s="152"/>
      <c r="W996" s="152"/>
      <c r="X996" s="152"/>
      <c r="Y996" s="152"/>
      <c r="Z996" s="152"/>
    </row>
    <row r="997" spans="1:26" ht="15.75" customHeight="1">
      <c r="A997" s="152"/>
      <c r="B997" s="152"/>
      <c r="C997" s="152"/>
      <c r="D997" s="152"/>
      <c r="E997" s="152"/>
      <c r="F997" s="152"/>
      <c r="G997" s="152"/>
      <c r="H997" s="152"/>
      <c r="I997" s="152"/>
      <c r="J997" s="152"/>
      <c r="K997" s="152"/>
      <c r="L997" s="152"/>
      <c r="M997" s="152"/>
      <c r="N997" s="152"/>
      <c r="O997" s="1081"/>
      <c r="P997" s="152"/>
      <c r="Q997" s="152"/>
      <c r="R997" s="152"/>
      <c r="S997" s="152"/>
      <c r="T997" s="152"/>
      <c r="U997" s="152"/>
      <c r="V997" s="152"/>
      <c r="W997" s="152"/>
      <c r="X997" s="152"/>
      <c r="Y997" s="152"/>
      <c r="Z997" s="152"/>
    </row>
    <row r="998" spans="1:26" ht="15.75" customHeight="1">
      <c r="A998" s="152"/>
      <c r="B998" s="152"/>
      <c r="C998" s="152"/>
      <c r="D998" s="152"/>
      <c r="E998" s="152"/>
      <c r="F998" s="152"/>
      <c r="G998" s="152"/>
      <c r="H998" s="152"/>
      <c r="I998" s="152"/>
      <c r="J998" s="152"/>
      <c r="K998" s="152"/>
      <c r="L998" s="152"/>
      <c r="M998" s="152"/>
      <c r="N998" s="152"/>
      <c r="O998" s="1081"/>
      <c r="P998" s="152"/>
      <c r="Q998" s="152"/>
      <c r="R998" s="152"/>
      <c r="S998" s="152"/>
      <c r="T998" s="152"/>
      <c r="U998" s="152"/>
      <c r="V998" s="152"/>
      <c r="W998" s="152"/>
      <c r="X998" s="152"/>
      <c r="Y998" s="152"/>
      <c r="Z998" s="152"/>
    </row>
    <row r="999" spans="1:26" ht="15.75" customHeight="1">
      <c r="A999" s="152"/>
      <c r="B999" s="152"/>
      <c r="C999" s="152"/>
      <c r="D999" s="152"/>
      <c r="E999" s="152"/>
      <c r="F999" s="152"/>
      <c r="G999" s="152"/>
      <c r="H999" s="152"/>
      <c r="I999" s="152"/>
      <c r="J999" s="152"/>
      <c r="K999" s="152"/>
      <c r="L999" s="152"/>
      <c r="M999" s="152"/>
      <c r="N999" s="152"/>
      <c r="O999" s="1081"/>
      <c r="P999" s="152"/>
      <c r="Q999" s="152"/>
      <c r="R999" s="152"/>
      <c r="S999" s="152"/>
      <c r="T999" s="152"/>
      <c r="U999" s="152"/>
      <c r="V999" s="152"/>
      <c r="W999" s="152"/>
      <c r="X999" s="152"/>
      <c r="Y999" s="152"/>
      <c r="Z999" s="152"/>
    </row>
    <row r="1000" spans="1:26" ht="15.75" customHeight="1">
      <c r="A1000" s="152"/>
      <c r="B1000" s="152"/>
      <c r="C1000" s="152"/>
      <c r="D1000" s="152"/>
      <c r="E1000" s="152"/>
      <c r="F1000" s="152"/>
      <c r="G1000" s="152"/>
      <c r="H1000" s="152"/>
      <c r="I1000" s="152"/>
      <c r="J1000" s="152"/>
      <c r="K1000" s="152"/>
      <c r="L1000" s="152"/>
      <c r="M1000" s="152"/>
      <c r="N1000" s="152"/>
      <c r="O1000" s="1081"/>
      <c r="P1000" s="152"/>
      <c r="Q1000" s="152"/>
      <c r="R1000" s="152"/>
      <c r="S1000" s="152"/>
      <c r="T1000" s="152"/>
      <c r="U1000" s="152"/>
      <c r="V1000" s="152"/>
      <c r="W1000" s="152"/>
      <c r="X1000" s="152"/>
      <c r="Y1000" s="152"/>
      <c r="Z1000" s="152"/>
    </row>
    <row r="1001" spans="1:26" ht="15.75" customHeight="1">
      <c r="A1001" s="152"/>
      <c r="B1001" s="152"/>
      <c r="C1001" s="152"/>
      <c r="D1001" s="152"/>
      <c r="E1001" s="152"/>
      <c r="F1001" s="152"/>
      <c r="G1001" s="152"/>
      <c r="H1001" s="152"/>
      <c r="I1001" s="152"/>
      <c r="J1001" s="152"/>
      <c r="K1001" s="152"/>
      <c r="L1001" s="152"/>
      <c r="M1001" s="152"/>
      <c r="N1001" s="152"/>
      <c r="O1001" s="1081"/>
      <c r="P1001" s="152"/>
      <c r="Q1001" s="152"/>
      <c r="R1001" s="152"/>
      <c r="S1001" s="152"/>
      <c r="T1001" s="152"/>
      <c r="U1001" s="152"/>
      <c r="V1001" s="152"/>
      <c r="W1001" s="152"/>
      <c r="X1001" s="152"/>
      <c r="Y1001" s="152"/>
      <c r="Z1001" s="152"/>
    </row>
    <row r="1002" spans="1:26" ht="15.75" customHeight="1">
      <c r="A1002" s="152"/>
      <c r="B1002" s="152"/>
      <c r="C1002" s="152"/>
      <c r="D1002" s="152"/>
      <c r="E1002" s="152"/>
      <c r="F1002" s="152"/>
      <c r="G1002" s="152"/>
      <c r="H1002" s="152"/>
      <c r="I1002" s="152"/>
      <c r="J1002" s="152"/>
      <c r="K1002" s="152"/>
      <c r="L1002" s="152"/>
      <c r="M1002" s="152"/>
      <c r="N1002" s="152"/>
      <c r="O1002" s="1081"/>
      <c r="P1002" s="152"/>
      <c r="Q1002" s="152"/>
      <c r="R1002" s="152"/>
      <c r="S1002" s="152"/>
      <c r="T1002" s="152"/>
      <c r="U1002" s="152"/>
      <c r="V1002" s="152"/>
      <c r="W1002" s="152"/>
      <c r="X1002" s="152"/>
      <c r="Y1002" s="152"/>
      <c r="Z1002" s="152"/>
    </row>
    <row r="1003" spans="1:26" ht="15.75" customHeight="1">
      <c r="A1003" s="152"/>
      <c r="B1003" s="152"/>
      <c r="C1003" s="152"/>
      <c r="D1003" s="152"/>
      <c r="E1003" s="152"/>
      <c r="F1003" s="152"/>
      <c r="G1003" s="152"/>
      <c r="H1003" s="152"/>
      <c r="I1003" s="152"/>
      <c r="J1003" s="152"/>
      <c r="K1003" s="152"/>
      <c r="L1003" s="152"/>
      <c r="M1003" s="152"/>
      <c r="N1003" s="152"/>
      <c r="O1003" s="1081"/>
      <c r="P1003" s="152"/>
      <c r="Q1003" s="152"/>
      <c r="R1003" s="152"/>
      <c r="S1003" s="152"/>
      <c r="T1003" s="152"/>
      <c r="U1003" s="152"/>
      <c r="V1003" s="152"/>
      <c r="W1003" s="152"/>
      <c r="X1003" s="152"/>
      <c r="Y1003" s="152"/>
      <c r="Z1003" s="152"/>
    </row>
    <row r="1004" spans="1:26" ht="15.75" customHeight="1">
      <c r="A1004" s="152"/>
      <c r="B1004" s="152"/>
      <c r="C1004" s="152"/>
      <c r="D1004" s="152"/>
      <c r="E1004" s="152"/>
      <c r="F1004" s="152"/>
      <c r="G1004" s="152"/>
      <c r="H1004" s="152"/>
      <c r="I1004" s="152"/>
      <c r="J1004" s="152"/>
      <c r="K1004" s="152"/>
      <c r="L1004" s="152"/>
      <c r="M1004" s="152"/>
      <c r="N1004" s="152"/>
      <c r="O1004" s="1081"/>
      <c r="P1004" s="152"/>
      <c r="Q1004" s="152"/>
      <c r="R1004" s="152"/>
      <c r="S1004" s="152"/>
      <c r="T1004" s="152"/>
      <c r="U1004" s="152"/>
      <c r="V1004" s="152"/>
      <c r="W1004" s="152"/>
      <c r="X1004" s="152"/>
      <c r="Y1004" s="152"/>
      <c r="Z1004" s="152"/>
    </row>
    <row r="1005" spans="1:26" ht="15.75" customHeight="1">
      <c r="A1005" s="152"/>
      <c r="B1005" s="152"/>
      <c r="C1005" s="152"/>
      <c r="D1005" s="152"/>
      <c r="E1005" s="152"/>
      <c r="F1005" s="152"/>
      <c r="G1005" s="152"/>
      <c r="H1005" s="152"/>
      <c r="I1005" s="152"/>
      <c r="J1005" s="152"/>
      <c r="K1005" s="152"/>
      <c r="L1005" s="152"/>
      <c r="M1005" s="152"/>
      <c r="N1005" s="152"/>
      <c r="O1005" s="1081"/>
      <c r="P1005" s="152"/>
      <c r="Q1005" s="152"/>
      <c r="R1005" s="152"/>
      <c r="S1005" s="152"/>
      <c r="T1005" s="152"/>
      <c r="U1005" s="152"/>
      <c r="V1005" s="152"/>
      <c r="W1005" s="152"/>
      <c r="X1005" s="152"/>
      <c r="Y1005" s="152"/>
      <c r="Z1005" s="152"/>
    </row>
    <row r="1006" spans="1:26" ht="15.75" customHeight="1">
      <c r="A1006" s="152"/>
      <c r="B1006" s="152"/>
      <c r="C1006" s="152"/>
      <c r="D1006" s="152"/>
      <c r="E1006" s="152"/>
      <c r="F1006" s="152"/>
      <c r="G1006" s="152"/>
      <c r="H1006" s="152"/>
      <c r="I1006" s="152"/>
      <c r="J1006" s="152"/>
      <c r="K1006" s="152"/>
      <c r="L1006" s="152"/>
      <c r="M1006" s="152"/>
      <c r="N1006" s="152"/>
      <c r="O1006" s="1081"/>
      <c r="P1006" s="152"/>
      <c r="Q1006" s="152"/>
      <c r="R1006" s="152"/>
      <c r="S1006" s="152"/>
      <c r="T1006" s="152"/>
      <c r="U1006" s="152"/>
      <c r="V1006" s="152"/>
      <c r="W1006" s="152"/>
      <c r="X1006" s="152"/>
      <c r="Y1006" s="152"/>
      <c r="Z1006" s="152"/>
    </row>
    <row r="1007" spans="1:26" ht="15.75" customHeight="1">
      <c r="A1007" s="152"/>
      <c r="B1007" s="152"/>
      <c r="C1007" s="152"/>
      <c r="D1007" s="152"/>
      <c r="E1007" s="152"/>
      <c r="F1007" s="152"/>
      <c r="G1007" s="152"/>
      <c r="H1007" s="152"/>
      <c r="I1007" s="152"/>
      <c r="J1007" s="152"/>
      <c r="K1007" s="152"/>
      <c r="L1007" s="152"/>
      <c r="M1007" s="152"/>
      <c r="N1007" s="152"/>
      <c r="O1007" s="1081"/>
      <c r="P1007" s="152"/>
      <c r="Q1007" s="152"/>
      <c r="R1007" s="152"/>
      <c r="S1007" s="152"/>
      <c r="T1007" s="152"/>
      <c r="U1007" s="152"/>
      <c r="V1007" s="152"/>
      <c r="W1007" s="152"/>
      <c r="X1007" s="152"/>
      <c r="Y1007" s="152"/>
      <c r="Z1007" s="152"/>
    </row>
    <row r="1008" spans="1:26" ht="15.75" customHeight="1">
      <c r="A1008" s="152"/>
      <c r="B1008" s="152"/>
      <c r="C1008" s="152"/>
      <c r="D1008" s="152"/>
      <c r="E1008" s="152"/>
      <c r="F1008" s="152"/>
      <c r="G1008" s="152"/>
      <c r="H1008" s="152"/>
      <c r="I1008" s="152"/>
      <c r="J1008" s="152"/>
      <c r="K1008" s="152"/>
      <c r="L1008" s="152"/>
      <c r="M1008" s="152"/>
      <c r="N1008" s="152"/>
      <c r="O1008" s="1081"/>
      <c r="P1008" s="152"/>
      <c r="Q1008" s="152"/>
      <c r="R1008" s="152"/>
      <c r="S1008" s="152"/>
      <c r="T1008" s="152"/>
      <c r="U1008" s="152"/>
      <c r="V1008" s="152"/>
      <c r="W1008" s="152"/>
      <c r="X1008" s="152"/>
      <c r="Y1008" s="152"/>
      <c r="Z1008" s="152"/>
    </row>
    <row r="1009" spans="1:26" ht="15.75" customHeight="1">
      <c r="A1009" s="152"/>
      <c r="B1009" s="152"/>
      <c r="C1009" s="152"/>
      <c r="D1009" s="152"/>
      <c r="E1009" s="152"/>
      <c r="F1009" s="152"/>
      <c r="G1009" s="152"/>
      <c r="H1009" s="152"/>
      <c r="I1009" s="152"/>
      <c r="J1009" s="152"/>
      <c r="K1009" s="152"/>
      <c r="L1009" s="152"/>
      <c r="M1009" s="152"/>
      <c r="N1009" s="152"/>
      <c r="O1009" s="1081"/>
      <c r="P1009" s="152"/>
      <c r="Q1009" s="152"/>
      <c r="R1009" s="152"/>
      <c r="S1009" s="152"/>
      <c r="T1009" s="152"/>
      <c r="U1009" s="152"/>
      <c r="V1009" s="152"/>
      <c r="W1009" s="152"/>
      <c r="X1009" s="152"/>
      <c r="Y1009" s="152"/>
      <c r="Z1009" s="152"/>
    </row>
    <row r="1010" spans="1:26" ht="15.75" customHeight="1">
      <c r="A1010" s="152"/>
      <c r="B1010" s="152"/>
      <c r="C1010" s="152"/>
      <c r="D1010" s="152"/>
      <c r="E1010" s="152"/>
      <c r="F1010" s="152"/>
      <c r="G1010" s="152"/>
      <c r="H1010" s="152"/>
      <c r="I1010" s="152"/>
      <c r="J1010" s="152"/>
      <c r="K1010" s="152"/>
      <c r="L1010" s="152"/>
      <c r="M1010" s="152"/>
      <c r="N1010" s="152"/>
      <c r="O1010" s="1081"/>
      <c r="P1010" s="152"/>
      <c r="Q1010" s="152"/>
      <c r="R1010" s="152"/>
      <c r="S1010" s="152"/>
      <c r="T1010" s="152"/>
      <c r="U1010" s="152"/>
      <c r="V1010" s="152"/>
      <c r="W1010" s="152"/>
      <c r="X1010" s="152"/>
      <c r="Y1010" s="152"/>
      <c r="Z1010" s="152"/>
    </row>
    <row r="1011" spans="1:26" ht="15.75" customHeight="1">
      <c r="A1011" s="152"/>
      <c r="B1011" s="152"/>
      <c r="C1011" s="152"/>
      <c r="D1011" s="152"/>
      <c r="E1011" s="152"/>
      <c r="F1011" s="152"/>
      <c r="G1011" s="152"/>
      <c r="H1011" s="152"/>
      <c r="I1011" s="152"/>
      <c r="J1011" s="152"/>
      <c r="K1011" s="152"/>
      <c r="L1011" s="152"/>
      <c r="M1011" s="152"/>
      <c r="N1011" s="152"/>
      <c r="O1011" s="1081"/>
      <c r="P1011" s="152"/>
      <c r="Q1011" s="152"/>
      <c r="R1011" s="152"/>
      <c r="S1011" s="152"/>
      <c r="T1011" s="152"/>
      <c r="U1011" s="152"/>
      <c r="V1011" s="152"/>
      <c r="W1011" s="152"/>
      <c r="X1011" s="152"/>
      <c r="Y1011" s="152"/>
      <c r="Z1011" s="152"/>
    </row>
    <row r="1012" spans="1:26" ht="15.75" customHeight="1">
      <c r="A1012" s="152"/>
      <c r="B1012" s="152"/>
      <c r="C1012" s="152"/>
      <c r="D1012" s="152"/>
      <c r="E1012" s="152"/>
      <c r="F1012" s="152"/>
      <c r="G1012" s="152"/>
      <c r="H1012" s="152"/>
      <c r="I1012" s="152"/>
      <c r="J1012" s="152"/>
      <c r="K1012" s="152"/>
      <c r="L1012" s="152"/>
      <c r="M1012" s="152"/>
      <c r="N1012" s="152"/>
      <c r="O1012" s="1081"/>
      <c r="P1012" s="152"/>
      <c r="Q1012" s="152"/>
      <c r="R1012" s="152"/>
      <c r="S1012" s="152"/>
      <c r="T1012" s="152"/>
      <c r="U1012" s="152"/>
      <c r="V1012" s="152"/>
      <c r="W1012" s="152"/>
      <c r="X1012" s="152"/>
      <c r="Y1012" s="152"/>
      <c r="Z1012" s="152"/>
    </row>
    <row r="1013" spans="1:26" ht="15.75" customHeight="1">
      <c r="A1013" s="152"/>
      <c r="B1013" s="152"/>
      <c r="C1013" s="152"/>
      <c r="D1013" s="152"/>
      <c r="E1013" s="152"/>
      <c r="F1013" s="152"/>
      <c r="G1013" s="152"/>
      <c r="H1013" s="152"/>
      <c r="I1013" s="152"/>
      <c r="J1013" s="152"/>
      <c r="K1013" s="152"/>
      <c r="L1013" s="152"/>
      <c r="M1013" s="152"/>
      <c r="N1013" s="152"/>
      <c r="O1013" s="1081"/>
      <c r="P1013" s="152"/>
      <c r="Q1013" s="152"/>
      <c r="R1013" s="152"/>
      <c r="S1013" s="152"/>
      <c r="T1013" s="152"/>
      <c r="U1013" s="152"/>
      <c r="V1013" s="152"/>
      <c r="W1013" s="152"/>
      <c r="X1013" s="152"/>
      <c r="Y1013" s="152"/>
      <c r="Z1013" s="152"/>
    </row>
    <row r="1014" spans="1:26" ht="15.75" customHeight="1">
      <c r="A1014" s="152"/>
      <c r="B1014" s="152"/>
      <c r="C1014" s="152"/>
      <c r="D1014" s="152"/>
      <c r="E1014" s="152"/>
      <c r="F1014" s="152"/>
      <c r="G1014" s="152"/>
      <c r="H1014" s="152"/>
      <c r="I1014" s="152"/>
      <c r="J1014" s="152"/>
      <c r="K1014" s="152"/>
      <c r="L1014" s="152"/>
      <c r="M1014" s="152"/>
      <c r="N1014" s="152"/>
      <c r="O1014" s="1081"/>
      <c r="P1014" s="152"/>
      <c r="Q1014" s="152"/>
      <c r="R1014" s="152"/>
      <c r="S1014" s="152"/>
      <c r="T1014" s="152"/>
      <c r="U1014" s="152"/>
      <c r="V1014" s="152"/>
      <c r="W1014" s="152"/>
      <c r="X1014" s="152"/>
      <c r="Y1014" s="152"/>
      <c r="Z1014" s="152"/>
    </row>
    <row r="1015" spans="1:26" ht="15.75" customHeight="1">
      <c r="A1015" s="152"/>
      <c r="B1015" s="152"/>
      <c r="C1015" s="152"/>
      <c r="D1015" s="152"/>
      <c r="E1015" s="152"/>
      <c r="F1015" s="152"/>
      <c r="G1015" s="152"/>
      <c r="H1015" s="152"/>
      <c r="I1015" s="152"/>
      <c r="J1015" s="152"/>
      <c r="K1015" s="152"/>
      <c r="L1015" s="152"/>
      <c r="M1015" s="152"/>
      <c r="N1015" s="152"/>
      <c r="O1015" s="1081"/>
      <c r="P1015" s="152"/>
      <c r="Q1015" s="152"/>
      <c r="R1015" s="152"/>
      <c r="S1015" s="152"/>
      <c r="T1015" s="152"/>
      <c r="U1015" s="152"/>
      <c r="V1015" s="152"/>
      <c r="W1015" s="152"/>
      <c r="X1015" s="152"/>
      <c r="Y1015" s="152"/>
      <c r="Z1015" s="152"/>
    </row>
    <row r="1016" spans="1:26" ht="15.75" customHeight="1">
      <c r="A1016" s="152"/>
      <c r="B1016" s="152"/>
      <c r="C1016" s="152"/>
      <c r="D1016" s="152"/>
      <c r="E1016" s="152"/>
      <c r="F1016" s="152"/>
      <c r="G1016" s="152"/>
      <c r="H1016" s="152"/>
      <c r="I1016" s="152"/>
      <c r="J1016" s="152"/>
      <c r="K1016" s="152"/>
      <c r="L1016" s="152"/>
      <c r="M1016" s="152"/>
      <c r="N1016" s="152"/>
      <c r="O1016" s="1081"/>
      <c r="P1016" s="152"/>
      <c r="Q1016" s="152"/>
      <c r="R1016" s="152"/>
      <c r="S1016" s="152"/>
      <c r="T1016" s="152"/>
      <c r="U1016" s="152"/>
      <c r="V1016" s="152"/>
      <c r="W1016" s="152"/>
      <c r="X1016" s="152"/>
      <c r="Y1016" s="152"/>
      <c r="Z1016" s="152"/>
    </row>
    <row r="1017" spans="1:26" ht="15.75" customHeight="1">
      <c r="A1017" s="152"/>
      <c r="B1017" s="152"/>
      <c r="C1017" s="152"/>
      <c r="D1017" s="152"/>
      <c r="E1017" s="152"/>
      <c r="F1017" s="152"/>
      <c r="G1017" s="152"/>
      <c r="H1017" s="152"/>
      <c r="I1017" s="152"/>
      <c r="J1017" s="152"/>
      <c r="K1017" s="152"/>
      <c r="L1017" s="152"/>
      <c r="M1017" s="152"/>
      <c r="N1017" s="152"/>
      <c r="O1017" s="1081"/>
      <c r="P1017" s="152"/>
      <c r="Q1017" s="152"/>
      <c r="R1017" s="152"/>
      <c r="S1017" s="152"/>
      <c r="T1017" s="152"/>
      <c r="U1017" s="152"/>
      <c r="V1017" s="152"/>
      <c r="W1017" s="152"/>
      <c r="X1017" s="152"/>
      <c r="Y1017" s="152"/>
      <c r="Z1017" s="152"/>
    </row>
    <row r="1018" spans="1:26" ht="15.75" customHeight="1">
      <c r="A1018" s="152"/>
      <c r="B1018" s="152"/>
      <c r="C1018" s="152"/>
      <c r="D1018" s="152"/>
      <c r="E1018" s="152"/>
      <c r="F1018" s="152"/>
      <c r="G1018" s="152"/>
      <c r="H1018" s="152"/>
      <c r="I1018" s="152"/>
      <c r="J1018" s="152"/>
      <c r="K1018" s="152"/>
      <c r="L1018" s="152"/>
      <c r="M1018" s="152"/>
      <c r="N1018" s="152"/>
      <c r="O1018" s="1081"/>
      <c r="P1018" s="152"/>
      <c r="Q1018" s="152"/>
      <c r="R1018" s="152"/>
      <c r="S1018" s="152"/>
      <c r="T1018" s="152"/>
      <c r="U1018" s="152"/>
      <c r="V1018" s="152"/>
      <c r="W1018" s="152"/>
      <c r="X1018" s="152"/>
      <c r="Y1018" s="152"/>
      <c r="Z1018" s="152"/>
    </row>
    <row r="1019" spans="1:26" ht="15.75" customHeight="1">
      <c r="A1019" s="152"/>
      <c r="B1019" s="152"/>
      <c r="C1019" s="152"/>
      <c r="D1019" s="152"/>
      <c r="E1019" s="152"/>
      <c r="F1019" s="152"/>
      <c r="G1019" s="152"/>
      <c r="H1019" s="152"/>
      <c r="I1019" s="152"/>
      <c r="J1019" s="152"/>
      <c r="K1019" s="152"/>
      <c r="L1019" s="152"/>
      <c r="M1019" s="152"/>
      <c r="N1019" s="152"/>
      <c r="O1019" s="1081"/>
      <c r="P1019" s="152"/>
      <c r="Q1019" s="152"/>
      <c r="R1019" s="152"/>
      <c r="S1019" s="152"/>
      <c r="T1019" s="152"/>
      <c r="U1019" s="152"/>
      <c r="V1019" s="152"/>
      <c r="W1019" s="152"/>
      <c r="X1019" s="152"/>
      <c r="Y1019" s="152"/>
      <c r="Z1019" s="152"/>
    </row>
    <row r="1020" spans="1:26" ht="15.75" customHeight="1">
      <c r="A1020" s="152"/>
      <c r="B1020" s="152"/>
      <c r="C1020" s="152"/>
      <c r="D1020" s="152"/>
      <c r="E1020" s="152"/>
      <c r="F1020" s="152"/>
      <c r="G1020" s="152"/>
      <c r="H1020" s="152"/>
      <c r="I1020" s="152"/>
      <c r="J1020" s="152"/>
      <c r="K1020" s="152"/>
      <c r="L1020" s="152"/>
      <c r="M1020" s="152"/>
      <c r="N1020" s="152"/>
      <c r="O1020" s="1081"/>
      <c r="P1020" s="152"/>
      <c r="Q1020" s="152"/>
      <c r="R1020" s="152"/>
      <c r="S1020" s="152"/>
      <c r="T1020" s="152"/>
      <c r="U1020" s="152"/>
      <c r="V1020" s="152"/>
      <c r="W1020" s="152"/>
      <c r="X1020" s="152"/>
      <c r="Y1020" s="152"/>
      <c r="Z1020" s="152"/>
    </row>
    <row r="1021" spans="1:26" ht="15.75" customHeight="1">
      <c r="A1021" s="152"/>
      <c r="B1021" s="152"/>
      <c r="C1021" s="152"/>
      <c r="D1021" s="152"/>
      <c r="E1021" s="152"/>
      <c r="F1021" s="152"/>
      <c r="G1021" s="152"/>
      <c r="H1021" s="152"/>
      <c r="I1021" s="152"/>
      <c r="J1021" s="152"/>
      <c r="K1021" s="152"/>
      <c r="L1021" s="152"/>
      <c r="M1021" s="152"/>
      <c r="N1021" s="152"/>
      <c r="O1021" s="1081"/>
      <c r="P1021" s="152"/>
      <c r="Q1021" s="152"/>
      <c r="R1021" s="152"/>
      <c r="S1021" s="152"/>
      <c r="T1021" s="152"/>
      <c r="U1021" s="152"/>
      <c r="V1021" s="152"/>
      <c r="W1021" s="152"/>
      <c r="X1021" s="152"/>
      <c r="Y1021" s="152"/>
      <c r="Z1021" s="152"/>
    </row>
    <row r="1022" spans="1:26" ht="15.75" customHeight="1">
      <c r="A1022" s="152"/>
      <c r="B1022" s="152"/>
      <c r="C1022" s="152"/>
      <c r="D1022" s="152"/>
      <c r="E1022" s="152"/>
      <c r="F1022" s="152"/>
      <c r="G1022" s="152"/>
      <c r="H1022" s="152"/>
      <c r="I1022" s="152"/>
      <c r="J1022" s="152"/>
      <c r="K1022" s="152"/>
      <c r="L1022" s="152"/>
      <c r="M1022" s="152"/>
      <c r="N1022" s="152"/>
      <c r="O1022" s="1081"/>
      <c r="P1022" s="152"/>
      <c r="Q1022" s="152"/>
      <c r="R1022" s="152"/>
      <c r="S1022" s="152"/>
      <c r="T1022" s="152"/>
      <c r="U1022" s="152"/>
      <c r="V1022" s="152"/>
      <c r="W1022" s="152"/>
      <c r="X1022" s="152"/>
      <c r="Y1022" s="152"/>
      <c r="Z1022" s="152"/>
    </row>
    <row r="1023" spans="1:26" ht="15.75" customHeight="1">
      <c r="A1023" s="152"/>
      <c r="B1023" s="152"/>
      <c r="C1023" s="152"/>
      <c r="D1023" s="152"/>
      <c r="E1023" s="152"/>
      <c r="F1023" s="152"/>
      <c r="G1023" s="152"/>
      <c r="H1023" s="152"/>
      <c r="I1023" s="152"/>
      <c r="J1023" s="152"/>
      <c r="K1023" s="152"/>
      <c r="L1023" s="152"/>
      <c r="M1023" s="152"/>
      <c r="N1023" s="152"/>
      <c r="O1023" s="1081"/>
      <c r="P1023" s="152"/>
      <c r="Q1023" s="152"/>
      <c r="R1023" s="152"/>
      <c r="S1023" s="152"/>
      <c r="T1023" s="152"/>
      <c r="U1023" s="152"/>
      <c r="V1023" s="152"/>
      <c r="W1023" s="152"/>
      <c r="X1023" s="152"/>
      <c r="Y1023" s="152"/>
      <c r="Z1023" s="152"/>
    </row>
    <row r="1024" spans="1:26" ht="15.75" customHeight="1">
      <c r="A1024" s="152"/>
      <c r="B1024" s="152"/>
      <c r="C1024" s="152"/>
      <c r="D1024" s="152"/>
      <c r="E1024" s="152"/>
      <c r="F1024" s="152"/>
      <c r="G1024" s="152"/>
      <c r="H1024" s="152"/>
      <c r="I1024" s="152"/>
      <c r="J1024" s="152"/>
      <c r="K1024" s="152"/>
      <c r="L1024" s="152"/>
      <c r="M1024" s="152"/>
      <c r="N1024" s="152"/>
      <c r="O1024" s="1081"/>
      <c r="P1024" s="152"/>
      <c r="Q1024" s="152"/>
      <c r="R1024" s="152"/>
      <c r="S1024" s="152"/>
      <c r="T1024" s="152"/>
      <c r="U1024" s="152"/>
      <c r="V1024" s="152"/>
      <c r="W1024" s="152"/>
      <c r="X1024" s="152"/>
      <c r="Y1024" s="152"/>
      <c r="Z1024" s="152"/>
    </row>
    <row r="1025" spans="1:26" ht="15.75" customHeight="1">
      <c r="A1025" s="152"/>
      <c r="B1025" s="152"/>
      <c r="C1025" s="152"/>
      <c r="D1025" s="152"/>
      <c r="E1025" s="152"/>
      <c r="F1025" s="152"/>
      <c r="G1025" s="152"/>
      <c r="H1025" s="152"/>
      <c r="I1025" s="152"/>
      <c r="J1025" s="152"/>
      <c r="K1025" s="152"/>
      <c r="L1025" s="152"/>
      <c r="M1025" s="152"/>
      <c r="N1025" s="152"/>
      <c r="O1025" s="1081"/>
      <c r="P1025" s="152"/>
      <c r="Q1025" s="152"/>
      <c r="R1025" s="152"/>
      <c r="S1025" s="152"/>
      <c r="T1025" s="152"/>
      <c r="U1025" s="152"/>
      <c r="V1025" s="152"/>
      <c r="W1025" s="152"/>
      <c r="X1025" s="152"/>
      <c r="Y1025" s="152"/>
      <c r="Z1025" s="152"/>
    </row>
    <row r="1026" spans="1:26" ht="15.75" customHeight="1">
      <c r="A1026" s="152"/>
      <c r="B1026" s="152"/>
      <c r="C1026" s="152"/>
      <c r="D1026" s="152"/>
      <c r="E1026" s="152"/>
      <c r="F1026" s="152"/>
      <c r="G1026" s="152"/>
      <c r="H1026" s="152"/>
      <c r="I1026" s="152"/>
      <c r="J1026" s="152"/>
      <c r="K1026" s="152"/>
      <c r="L1026" s="152"/>
      <c r="M1026" s="152"/>
      <c r="N1026" s="152"/>
      <c r="O1026" s="1081"/>
      <c r="P1026" s="152"/>
      <c r="Q1026" s="152"/>
      <c r="R1026" s="152"/>
      <c r="S1026" s="152"/>
      <c r="T1026" s="152"/>
      <c r="U1026" s="152"/>
      <c r="V1026" s="152"/>
      <c r="W1026" s="152"/>
      <c r="X1026" s="152"/>
      <c r="Y1026" s="152"/>
      <c r="Z1026" s="152"/>
    </row>
    <row r="1027" spans="1:26" ht="15.75" customHeight="1">
      <c r="A1027" s="152"/>
      <c r="B1027" s="152"/>
      <c r="C1027" s="152"/>
      <c r="D1027" s="152"/>
      <c r="E1027" s="152"/>
      <c r="F1027" s="152"/>
      <c r="G1027" s="152"/>
      <c r="H1027" s="152"/>
      <c r="I1027" s="152"/>
      <c r="J1027" s="152"/>
      <c r="K1027" s="152"/>
      <c r="L1027" s="152"/>
      <c r="M1027" s="152"/>
      <c r="N1027" s="152"/>
      <c r="O1027" s="1081"/>
      <c r="P1027" s="152"/>
      <c r="Q1027" s="152"/>
      <c r="R1027" s="152"/>
      <c r="S1027" s="152"/>
      <c r="T1027" s="152"/>
      <c r="U1027" s="152"/>
      <c r="V1027" s="152"/>
      <c r="W1027" s="152"/>
      <c r="X1027" s="152"/>
      <c r="Y1027" s="152"/>
      <c r="Z1027" s="152"/>
    </row>
    <row r="1028" spans="1:26" ht="15.75" customHeight="1">
      <c r="A1028" s="152"/>
      <c r="B1028" s="152"/>
      <c r="C1028" s="152"/>
      <c r="D1028" s="152"/>
      <c r="E1028" s="152"/>
      <c r="F1028" s="152"/>
      <c r="G1028" s="152"/>
      <c r="H1028" s="152"/>
      <c r="I1028" s="152"/>
      <c r="J1028" s="152"/>
      <c r="K1028" s="152"/>
      <c r="L1028" s="152"/>
      <c r="M1028" s="152"/>
      <c r="N1028" s="152"/>
      <c r="O1028" s="1081"/>
      <c r="P1028" s="152"/>
      <c r="Q1028" s="152"/>
      <c r="R1028" s="152"/>
      <c r="S1028" s="152"/>
      <c r="T1028" s="152"/>
      <c r="U1028" s="152"/>
      <c r="V1028" s="152"/>
      <c r="W1028" s="152"/>
      <c r="X1028" s="152"/>
      <c r="Y1028" s="152"/>
      <c r="Z1028" s="152"/>
    </row>
    <row r="1029" spans="1:26" ht="15.75" customHeight="1">
      <c r="A1029" s="152"/>
      <c r="B1029" s="152"/>
      <c r="C1029" s="152"/>
      <c r="D1029" s="152"/>
      <c r="E1029" s="152"/>
      <c r="F1029" s="152"/>
      <c r="G1029" s="152"/>
      <c r="H1029" s="152"/>
      <c r="I1029" s="152"/>
      <c r="J1029" s="152"/>
      <c r="K1029" s="152"/>
      <c r="L1029" s="152"/>
      <c r="M1029" s="152"/>
      <c r="N1029" s="152"/>
      <c r="O1029" s="1081"/>
      <c r="P1029" s="152"/>
      <c r="Q1029" s="152"/>
      <c r="R1029" s="152"/>
      <c r="S1029" s="152"/>
      <c r="T1029" s="152"/>
      <c r="U1029" s="152"/>
      <c r="V1029" s="152"/>
      <c r="W1029" s="152"/>
      <c r="X1029" s="152"/>
      <c r="Y1029" s="152"/>
      <c r="Z1029" s="152"/>
    </row>
    <row r="1030" spans="1:26" ht="15.75" customHeight="1">
      <c r="A1030" s="152"/>
      <c r="B1030" s="152"/>
      <c r="C1030" s="152"/>
      <c r="D1030" s="152"/>
      <c r="E1030" s="152"/>
      <c r="F1030" s="152"/>
      <c r="G1030" s="152"/>
      <c r="H1030" s="152"/>
      <c r="I1030" s="152"/>
      <c r="J1030" s="152"/>
      <c r="K1030" s="152"/>
      <c r="L1030" s="152"/>
      <c r="M1030" s="152"/>
      <c r="N1030" s="152"/>
      <c r="O1030" s="1081"/>
      <c r="P1030" s="152"/>
      <c r="Q1030" s="152"/>
      <c r="R1030" s="152"/>
      <c r="S1030" s="152"/>
      <c r="T1030" s="152"/>
      <c r="U1030" s="152"/>
      <c r="V1030" s="152"/>
      <c r="W1030" s="152"/>
      <c r="X1030" s="152"/>
      <c r="Y1030" s="152"/>
      <c r="Z1030" s="152"/>
    </row>
    <row r="1031" spans="1:26" ht="15.75" customHeight="1">
      <c r="A1031" s="152"/>
      <c r="B1031" s="152"/>
      <c r="C1031" s="152"/>
      <c r="D1031" s="152"/>
      <c r="E1031" s="152"/>
      <c r="F1031" s="152"/>
      <c r="G1031" s="152"/>
      <c r="H1031" s="152"/>
      <c r="I1031" s="152"/>
      <c r="J1031" s="152"/>
      <c r="K1031" s="152"/>
      <c r="L1031" s="152"/>
      <c r="M1031" s="152"/>
      <c r="N1031" s="152"/>
      <c r="O1031" s="1081"/>
      <c r="P1031" s="152"/>
      <c r="Q1031" s="152"/>
      <c r="R1031" s="152"/>
      <c r="S1031" s="152"/>
      <c r="T1031" s="152"/>
      <c r="U1031" s="152"/>
      <c r="V1031" s="152"/>
      <c r="W1031" s="152"/>
      <c r="X1031" s="152"/>
      <c r="Y1031" s="152"/>
      <c r="Z1031" s="152"/>
    </row>
    <row r="1032" spans="1:26" ht="15.75" customHeight="1">
      <c r="A1032" s="152"/>
      <c r="B1032" s="152"/>
      <c r="C1032" s="152"/>
      <c r="D1032" s="152"/>
      <c r="E1032" s="152"/>
      <c r="F1032" s="152"/>
      <c r="G1032" s="152"/>
      <c r="H1032" s="152"/>
      <c r="I1032" s="152"/>
      <c r="J1032" s="152"/>
      <c r="K1032" s="152"/>
      <c r="L1032" s="152"/>
      <c r="M1032" s="152"/>
      <c r="N1032" s="152"/>
      <c r="O1032" s="1081"/>
      <c r="P1032" s="152"/>
      <c r="Q1032" s="152"/>
      <c r="R1032" s="152"/>
      <c r="S1032" s="152"/>
      <c r="T1032" s="152"/>
      <c r="U1032" s="152"/>
      <c r="V1032" s="152"/>
      <c r="W1032" s="152"/>
      <c r="X1032" s="152"/>
      <c r="Y1032" s="152"/>
      <c r="Z1032" s="152"/>
    </row>
    <row r="1033" spans="1:26" ht="15.75" customHeight="1">
      <c r="A1033" s="152"/>
      <c r="B1033" s="152"/>
      <c r="C1033" s="152"/>
      <c r="D1033" s="152"/>
      <c r="E1033" s="152"/>
      <c r="F1033" s="152"/>
      <c r="G1033" s="152"/>
      <c r="H1033" s="152"/>
      <c r="I1033" s="152"/>
      <c r="J1033" s="152"/>
      <c r="K1033" s="152"/>
      <c r="L1033" s="152"/>
      <c r="M1033" s="152"/>
      <c r="N1033" s="152"/>
      <c r="O1033" s="1081"/>
      <c r="P1033" s="152"/>
      <c r="Q1033" s="152"/>
      <c r="R1033" s="152"/>
      <c r="S1033" s="152"/>
      <c r="T1033" s="152"/>
      <c r="U1033" s="152"/>
      <c r="V1033" s="152"/>
      <c r="W1033" s="152"/>
      <c r="X1033" s="152"/>
      <c r="Y1033" s="152"/>
      <c r="Z1033" s="152"/>
    </row>
    <row r="1034" spans="1:26" ht="15.75" customHeight="1">
      <c r="A1034" s="152"/>
      <c r="B1034" s="152"/>
      <c r="C1034" s="152"/>
      <c r="D1034" s="152"/>
      <c r="E1034" s="152"/>
      <c r="F1034" s="152"/>
      <c r="G1034" s="152"/>
      <c r="H1034" s="152"/>
      <c r="I1034" s="152"/>
      <c r="J1034" s="152"/>
      <c r="K1034" s="152"/>
      <c r="L1034" s="152"/>
      <c r="M1034" s="152"/>
      <c r="N1034" s="152"/>
      <c r="O1034" s="1081"/>
      <c r="P1034" s="152"/>
      <c r="Q1034" s="152"/>
      <c r="R1034" s="152"/>
      <c r="S1034" s="152"/>
      <c r="T1034" s="152"/>
      <c r="U1034" s="152"/>
      <c r="V1034" s="152"/>
      <c r="W1034" s="152"/>
      <c r="X1034" s="152"/>
      <c r="Y1034" s="152"/>
      <c r="Z1034" s="152"/>
    </row>
    <row r="1035" spans="1:26" ht="15.75" customHeight="1">
      <c r="A1035" s="152"/>
      <c r="B1035" s="152"/>
      <c r="C1035" s="152"/>
      <c r="D1035" s="152"/>
      <c r="E1035" s="152"/>
      <c r="F1035" s="152"/>
      <c r="G1035" s="152"/>
      <c r="H1035" s="152"/>
      <c r="I1035" s="152"/>
      <c r="J1035" s="152"/>
      <c r="K1035" s="152"/>
      <c r="L1035" s="152"/>
      <c r="M1035" s="152"/>
      <c r="N1035" s="152"/>
      <c r="O1035" s="1081"/>
      <c r="P1035" s="152"/>
      <c r="Q1035" s="152"/>
      <c r="R1035" s="152"/>
      <c r="S1035" s="152"/>
      <c r="T1035" s="152"/>
      <c r="U1035" s="152"/>
      <c r="V1035" s="152"/>
      <c r="W1035" s="152"/>
      <c r="X1035" s="152"/>
      <c r="Y1035" s="152"/>
      <c r="Z1035" s="152"/>
    </row>
    <row r="1036" spans="1:26" ht="15.75" customHeight="1">
      <c r="A1036" s="152"/>
      <c r="B1036" s="152"/>
      <c r="C1036" s="152"/>
      <c r="D1036" s="152"/>
      <c r="E1036" s="152"/>
      <c r="F1036" s="152"/>
      <c r="G1036" s="152"/>
      <c r="H1036" s="152"/>
      <c r="I1036" s="152"/>
      <c r="J1036" s="152"/>
      <c r="K1036" s="152"/>
      <c r="L1036" s="152"/>
      <c r="M1036" s="152"/>
      <c r="N1036" s="152"/>
      <c r="O1036" s="1081"/>
      <c r="P1036" s="152"/>
      <c r="Q1036" s="152"/>
      <c r="R1036" s="152"/>
      <c r="S1036" s="152"/>
      <c r="T1036" s="152"/>
      <c r="U1036" s="152"/>
      <c r="V1036" s="152"/>
      <c r="W1036" s="152"/>
      <c r="X1036" s="152"/>
      <c r="Y1036" s="152"/>
      <c r="Z1036" s="152"/>
    </row>
    <row r="1037" spans="1:26" ht="15.75" customHeight="1">
      <c r="A1037" s="152"/>
      <c r="B1037" s="152"/>
      <c r="C1037" s="152"/>
      <c r="D1037" s="152"/>
      <c r="E1037" s="152"/>
      <c r="F1037" s="152"/>
      <c r="G1037" s="152"/>
      <c r="H1037" s="152"/>
      <c r="I1037" s="152"/>
      <c r="J1037" s="152"/>
      <c r="K1037" s="152"/>
      <c r="L1037" s="152"/>
      <c r="M1037" s="152"/>
      <c r="N1037" s="152"/>
      <c r="O1037" s="1081"/>
      <c r="P1037" s="152"/>
      <c r="Q1037" s="152"/>
      <c r="R1037" s="152"/>
      <c r="S1037" s="152"/>
      <c r="T1037" s="152"/>
      <c r="U1037" s="152"/>
      <c r="V1037" s="152"/>
      <c r="W1037" s="152"/>
      <c r="X1037" s="152"/>
      <c r="Y1037" s="152"/>
      <c r="Z1037" s="152"/>
    </row>
    <row r="1038" spans="1:26" ht="15.75" customHeight="1">
      <c r="A1038" s="152"/>
      <c r="B1038" s="152"/>
      <c r="C1038" s="152"/>
      <c r="D1038" s="152"/>
      <c r="E1038" s="152"/>
      <c r="F1038" s="152"/>
      <c r="G1038" s="152"/>
      <c r="H1038" s="152"/>
      <c r="I1038" s="152"/>
      <c r="J1038" s="152"/>
      <c r="K1038" s="152"/>
      <c r="L1038" s="152"/>
      <c r="M1038" s="152"/>
      <c r="N1038" s="152"/>
      <c r="O1038" s="1081"/>
      <c r="P1038" s="152"/>
      <c r="Q1038" s="152"/>
      <c r="R1038" s="152"/>
      <c r="S1038" s="152"/>
      <c r="T1038" s="152"/>
      <c r="U1038" s="152"/>
      <c r="V1038" s="152"/>
      <c r="W1038" s="152"/>
      <c r="X1038" s="152"/>
      <c r="Y1038" s="152"/>
      <c r="Z1038" s="152"/>
    </row>
    <row r="1039" spans="1:26" ht="15.75" customHeight="1">
      <c r="A1039" s="152"/>
      <c r="B1039" s="152"/>
      <c r="C1039" s="152"/>
      <c r="D1039" s="152"/>
      <c r="E1039" s="152"/>
      <c r="F1039" s="152"/>
      <c r="G1039" s="152"/>
      <c r="H1039" s="152"/>
      <c r="I1039" s="152"/>
      <c r="J1039" s="152"/>
      <c r="K1039" s="152"/>
      <c r="L1039" s="152"/>
      <c r="M1039" s="152"/>
      <c r="N1039" s="152"/>
      <c r="O1039" s="1081"/>
      <c r="P1039" s="152"/>
      <c r="Q1039" s="152"/>
      <c r="R1039" s="152"/>
      <c r="S1039" s="152"/>
      <c r="T1039" s="152"/>
      <c r="U1039" s="152"/>
      <c r="V1039" s="152"/>
      <c r="W1039" s="152"/>
      <c r="X1039" s="152"/>
      <c r="Y1039" s="152"/>
      <c r="Z1039" s="152"/>
    </row>
    <row r="1040" spans="1:26" ht="15.75" customHeight="1">
      <c r="A1040" s="152"/>
      <c r="B1040" s="152"/>
      <c r="C1040" s="152"/>
      <c r="D1040" s="152"/>
      <c r="E1040" s="152"/>
      <c r="F1040" s="152"/>
      <c r="G1040" s="152"/>
      <c r="H1040" s="152"/>
      <c r="I1040" s="152"/>
      <c r="J1040" s="152"/>
      <c r="K1040" s="152"/>
      <c r="L1040" s="152"/>
      <c r="M1040" s="152"/>
      <c r="N1040" s="152"/>
      <c r="O1040" s="1081"/>
      <c r="P1040" s="152"/>
      <c r="Q1040" s="152"/>
      <c r="R1040" s="152"/>
      <c r="S1040" s="152"/>
      <c r="T1040" s="152"/>
      <c r="U1040" s="152"/>
      <c r="V1040" s="152"/>
      <c r="W1040" s="152"/>
      <c r="X1040" s="152"/>
      <c r="Y1040" s="152"/>
      <c r="Z1040" s="152"/>
    </row>
    <row r="1041" spans="1:26" ht="15.75" customHeight="1">
      <c r="A1041" s="152"/>
      <c r="B1041" s="152"/>
      <c r="C1041" s="152"/>
      <c r="D1041" s="152"/>
      <c r="E1041" s="152"/>
      <c r="F1041" s="152"/>
      <c r="G1041" s="152"/>
      <c r="H1041" s="152"/>
      <c r="I1041" s="152"/>
      <c r="J1041" s="152"/>
      <c r="K1041" s="152"/>
      <c r="L1041" s="152"/>
      <c r="M1041" s="152"/>
      <c r="N1041" s="152"/>
      <c r="O1041" s="1081"/>
      <c r="P1041" s="152"/>
      <c r="Q1041" s="152"/>
      <c r="R1041" s="152"/>
      <c r="S1041" s="152"/>
      <c r="T1041" s="152"/>
      <c r="U1041" s="152"/>
      <c r="V1041" s="152"/>
      <c r="W1041" s="152"/>
      <c r="X1041" s="152"/>
      <c r="Y1041" s="152"/>
      <c r="Z1041" s="152"/>
    </row>
    <row r="1042" spans="1:26" ht="15.75" customHeight="1">
      <c r="A1042" s="152"/>
      <c r="B1042" s="152"/>
      <c r="C1042" s="152"/>
      <c r="D1042" s="152"/>
      <c r="E1042" s="152"/>
      <c r="F1042" s="152"/>
      <c r="G1042" s="152"/>
      <c r="H1042" s="152"/>
      <c r="I1042" s="152"/>
      <c r="J1042" s="152"/>
      <c r="K1042" s="152"/>
      <c r="L1042" s="152"/>
      <c r="M1042" s="152"/>
      <c r="N1042" s="152"/>
      <c r="O1042" s="1081"/>
      <c r="P1042" s="152"/>
      <c r="Q1042" s="152"/>
      <c r="R1042" s="152"/>
      <c r="S1042" s="152"/>
      <c r="T1042" s="152"/>
      <c r="U1042" s="152"/>
      <c r="V1042" s="152"/>
      <c r="W1042" s="152"/>
      <c r="X1042" s="152"/>
      <c r="Y1042" s="152"/>
      <c r="Z1042" s="152"/>
    </row>
    <row r="1043" spans="1:26" ht="15.75" customHeight="1">
      <c r="A1043" s="152"/>
      <c r="B1043" s="152"/>
      <c r="C1043" s="152"/>
      <c r="D1043" s="152"/>
      <c r="E1043" s="152"/>
      <c r="F1043" s="152"/>
      <c r="G1043" s="152"/>
      <c r="H1043" s="152"/>
      <c r="I1043" s="152"/>
      <c r="J1043" s="152"/>
      <c r="K1043" s="152"/>
      <c r="L1043" s="152"/>
      <c r="M1043" s="152"/>
      <c r="N1043" s="152"/>
      <c r="O1043" s="1081"/>
      <c r="P1043" s="152"/>
      <c r="Q1043" s="152"/>
      <c r="R1043" s="152"/>
      <c r="S1043" s="152"/>
      <c r="T1043" s="152"/>
      <c r="U1043" s="152"/>
      <c r="V1043" s="152"/>
      <c r="W1043" s="152"/>
      <c r="X1043" s="152"/>
      <c r="Y1043" s="152"/>
      <c r="Z1043" s="152"/>
    </row>
    <row r="1044" spans="1:26" ht="15.75" customHeight="1">
      <c r="A1044" s="152"/>
      <c r="B1044" s="152"/>
      <c r="C1044" s="152"/>
      <c r="D1044" s="152"/>
      <c r="E1044" s="152"/>
      <c r="F1044" s="152"/>
      <c r="G1044" s="152"/>
      <c r="H1044" s="152"/>
      <c r="I1044" s="152"/>
      <c r="J1044" s="152"/>
      <c r="K1044" s="152"/>
      <c r="L1044" s="152"/>
      <c r="M1044" s="152"/>
      <c r="N1044" s="152"/>
      <c r="O1044" s="1081"/>
      <c r="P1044" s="152"/>
      <c r="Q1044" s="152"/>
      <c r="R1044" s="152"/>
      <c r="S1044" s="152"/>
      <c r="T1044" s="152"/>
      <c r="U1044" s="152"/>
      <c r="V1044" s="152"/>
      <c r="W1044" s="152"/>
      <c r="X1044" s="152"/>
      <c r="Y1044" s="152"/>
      <c r="Z1044" s="152"/>
    </row>
    <row r="1045" spans="1:26" ht="15.75" customHeight="1">
      <c r="A1045" s="152"/>
      <c r="B1045" s="152"/>
      <c r="C1045" s="152"/>
      <c r="D1045" s="152"/>
      <c r="E1045" s="152"/>
      <c r="F1045" s="152"/>
      <c r="G1045" s="152"/>
      <c r="H1045" s="152"/>
      <c r="I1045" s="152"/>
      <c r="J1045" s="152"/>
      <c r="K1045" s="152"/>
      <c r="L1045" s="152"/>
      <c r="M1045" s="152"/>
      <c r="N1045" s="152"/>
      <c r="O1045" s="1081"/>
      <c r="P1045" s="152"/>
      <c r="Q1045" s="152"/>
      <c r="R1045" s="152"/>
      <c r="S1045" s="152"/>
      <c r="T1045" s="152"/>
      <c r="U1045" s="152"/>
      <c r="V1045" s="152"/>
      <c r="W1045" s="152"/>
      <c r="X1045" s="152"/>
      <c r="Y1045" s="152"/>
      <c r="Z1045" s="152"/>
    </row>
    <row r="1046" spans="1:26" ht="15.75" customHeight="1">
      <c r="A1046" s="152"/>
      <c r="B1046" s="152"/>
      <c r="C1046" s="152"/>
      <c r="D1046" s="152"/>
      <c r="E1046" s="152"/>
      <c r="F1046" s="152"/>
      <c r="G1046" s="152"/>
      <c r="H1046" s="152"/>
      <c r="I1046" s="152"/>
      <c r="J1046" s="152"/>
      <c r="K1046" s="152"/>
      <c r="L1046" s="152"/>
      <c r="M1046" s="152"/>
      <c r="N1046" s="152"/>
      <c r="O1046" s="1081"/>
      <c r="P1046" s="152"/>
      <c r="Q1046" s="152"/>
      <c r="R1046" s="152"/>
      <c r="S1046" s="152"/>
      <c r="T1046" s="152"/>
      <c r="U1046" s="152"/>
      <c r="V1046" s="152"/>
      <c r="W1046" s="152"/>
      <c r="X1046" s="152"/>
      <c r="Y1046" s="152"/>
      <c r="Z1046" s="152"/>
    </row>
    <row r="1047" spans="1:26" ht="15.75" customHeight="1">
      <c r="A1047" s="152"/>
      <c r="B1047" s="152"/>
      <c r="C1047" s="152"/>
      <c r="D1047" s="152"/>
      <c r="E1047" s="152"/>
      <c r="F1047" s="152"/>
      <c r="G1047" s="152"/>
      <c r="H1047" s="152"/>
      <c r="I1047" s="152"/>
      <c r="J1047" s="152"/>
      <c r="K1047" s="152"/>
      <c r="L1047" s="152"/>
      <c r="M1047" s="152"/>
      <c r="N1047" s="152"/>
      <c r="O1047" s="1081"/>
      <c r="P1047" s="152"/>
      <c r="Q1047" s="152"/>
      <c r="R1047" s="152"/>
      <c r="S1047" s="152"/>
      <c r="T1047" s="152"/>
      <c r="U1047" s="152"/>
      <c r="V1047" s="152"/>
      <c r="W1047" s="152"/>
      <c r="X1047" s="152"/>
      <c r="Y1047" s="152"/>
      <c r="Z1047" s="152"/>
    </row>
    <row r="1048" spans="1:26" ht="15.75" customHeight="1">
      <c r="A1048" s="152"/>
      <c r="B1048" s="152"/>
      <c r="C1048" s="152"/>
      <c r="D1048" s="152"/>
      <c r="E1048" s="152"/>
      <c r="F1048" s="152"/>
      <c r="G1048" s="152"/>
      <c r="H1048" s="152"/>
      <c r="I1048" s="152"/>
      <c r="J1048" s="152"/>
      <c r="K1048" s="152"/>
      <c r="L1048" s="152"/>
      <c r="M1048" s="152"/>
      <c r="N1048" s="152"/>
      <c r="O1048" s="1081"/>
      <c r="P1048" s="152"/>
      <c r="Q1048" s="152"/>
      <c r="R1048" s="152"/>
      <c r="S1048" s="152"/>
      <c r="T1048" s="152"/>
      <c r="U1048" s="152"/>
      <c r="V1048" s="152"/>
      <c r="W1048" s="152"/>
      <c r="X1048" s="152"/>
      <c r="Y1048" s="152"/>
      <c r="Z1048" s="152"/>
    </row>
    <row r="1049" spans="1:26" ht="15.75" customHeight="1">
      <c r="A1049" s="152"/>
      <c r="B1049" s="152"/>
      <c r="C1049" s="152"/>
      <c r="D1049" s="152"/>
      <c r="E1049" s="152"/>
      <c r="F1049" s="152"/>
      <c r="G1049" s="152"/>
      <c r="H1049" s="152"/>
      <c r="I1049" s="152"/>
      <c r="J1049" s="152"/>
      <c r="K1049" s="152"/>
      <c r="L1049" s="152"/>
      <c r="M1049" s="152"/>
      <c r="N1049" s="152"/>
      <c r="O1049" s="1081"/>
      <c r="P1049" s="152"/>
      <c r="Q1049" s="152"/>
      <c r="R1049" s="152"/>
      <c r="S1049" s="152"/>
      <c r="T1049" s="152"/>
      <c r="U1049" s="152"/>
      <c r="V1049" s="152"/>
      <c r="W1049" s="152"/>
      <c r="X1049" s="152"/>
      <c r="Y1049" s="152"/>
      <c r="Z1049" s="152"/>
    </row>
    <row r="1050" spans="1:26" ht="15.75" customHeight="1">
      <c r="A1050" s="152"/>
      <c r="B1050" s="152"/>
      <c r="C1050" s="152"/>
      <c r="D1050" s="152"/>
      <c r="E1050" s="152"/>
      <c r="F1050" s="152"/>
      <c r="G1050" s="152"/>
      <c r="H1050" s="152"/>
      <c r="I1050" s="152"/>
      <c r="J1050" s="152"/>
      <c r="K1050" s="152"/>
      <c r="L1050" s="152"/>
      <c r="M1050" s="152"/>
      <c r="N1050" s="152"/>
      <c r="O1050" s="1081"/>
      <c r="P1050" s="152"/>
      <c r="Q1050" s="152"/>
      <c r="R1050" s="152"/>
      <c r="S1050" s="152"/>
      <c r="T1050" s="152"/>
      <c r="U1050" s="152"/>
      <c r="V1050" s="152"/>
      <c r="W1050" s="152"/>
      <c r="X1050" s="152"/>
      <c r="Y1050" s="152"/>
      <c r="Z1050" s="152"/>
    </row>
    <row r="1051" spans="1:26" ht="15.75" customHeight="1">
      <c r="A1051" s="152"/>
      <c r="B1051" s="152"/>
      <c r="C1051" s="152"/>
      <c r="D1051" s="152"/>
      <c r="E1051" s="152"/>
      <c r="F1051" s="152"/>
      <c r="G1051" s="152"/>
      <c r="H1051" s="152"/>
      <c r="I1051" s="152"/>
      <c r="J1051" s="152"/>
      <c r="K1051" s="152"/>
      <c r="L1051" s="152"/>
      <c r="M1051" s="152"/>
      <c r="N1051" s="152"/>
      <c r="O1051" s="1081"/>
      <c r="P1051" s="152"/>
      <c r="Q1051" s="152"/>
      <c r="R1051" s="152"/>
      <c r="S1051" s="152"/>
      <c r="T1051" s="152"/>
      <c r="U1051" s="152"/>
      <c r="V1051" s="152"/>
      <c r="W1051" s="152"/>
      <c r="X1051" s="152"/>
      <c r="Y1051" s="152"/>
      <c r="Z1051" s="152"/>
    </row>
    <row r="1052" spans="1:26" ht="15.75" customHeight="1">
      <c r="A1052" s="152"/>
      <c r="B1052" s="152"/>
      <c r="C1052" s="152"/>
      <c r="D1052" s="152"/>
      <c r="E1052" s="152"/>
      <c r="F1052" s="152"/>
      <c r="G1052" s="152"/>
      <c r="H1052" s="152"/>
      <c r="I1052" s="152"/>
      <c r="J1052" s="152"/>
      <c r="K1052" s="152"/>
      <c r="L1052" s="152"/>
      <c r="M1052" s="152"/>
      <c r="N1052" s="152"/>
      <c r="O1052" s="1081"/>
      <c r="P1052" s="152"/>
      <c r="Q1052" s="152"/>
      <c r="R1052" s="152"/>
      <c r="S1052" s="152"/>
      <c r="T1052" s="152"/>
      <c r="U1052" s="152"/>
      <c r="V1052" s="152"/>
      <c r="W1052" s="152"/>
      <c r="X1052" s="152"/>
      <c r="Y1052" s="152"/>
      <c r="Z1052" s="152"/>
    </row>
    <row r="1053" spans="1:26" ht="15.75" customHeight="1">
      <c r="A1053" s="152"/>
      <c r="B1053" s="152"/>
      <c r="C1053" s="152"/>
      <c r="D1053" s="152"/>
      <c r="E1053" s="152"/>
      <c r="F1053" s="152"/>
      <c r="G1053" s="152"/>
      <c r="H1053" s="152"/>
      <c r="I1053" s="152"/>
      <c r="J1053" s="152"/>
      <c r="K1053" s="152"/>
      <c r="L1053" s="152"/>
      <c r="M1053" s="152"/>
      <c r="N1053" s="152"/>
      <c r="O1053" s="1081"/>
      <c r="P1053" s="152"/>
      <c r="Q1053" s="152"/>
      <c r="R1053" s="152"/>
      <c r="S1053" s="152"/>
      <c r="T1053" s="152"/>
      <c r="U1053" s="152"/>
      <c r="V1053" s="152"/>
      <c r="W1053" s="152"/>
      <c r="X1053" s="152"/>
      <c r="Y1053" s="152"/>
      <c r="Z1053" s="152"/>
    </row>
    <row r="1054" spans="1:26" ht="15.75" customHeight="1">
      <c r="A1054" s="152"/>
      <c r="B1054" s="152"/>
      <c r="C1054" s="152"/>
      <c r="D1054" s="152"/>
      <c r="E1054" s="152"/>
      <c r="F1054" s="152"/>
      <c r="G1054" s="152"/>
      <c r="H1054" s="152"/>
      <c r="I1054" s="152"/>
      <c r="J1054" s="152"/>
      <c r="K1054" s="152"/>
      <c r="L1054" s="152"/>
      <c r="M1054" s="152"/>
      <c r="N1054" s="152"/>
      <c r="O1054" s="1081"/>
      <c r="P1054" s="152"/>
      <c r="Q1054" s="152"/>
      <c r="R1054" s="152"/>
      <c r="S1054" s="152"/>
      <c r="T1054" s="152"/>
      <c r="U1054" s="152"/>
      <c r="V1054" s="152"/>
      <c r="W1054" s="152"/>
      <c r="X1054" s="152"/>
      <c r="Y1054" s="152"/>
      <c r="Z1054" s="152"/>
    </row>
    <row r="1055" spans="1:26" ht="15.75" customHeight="1">
      <c r="A1055" s="152"/>
      <c r="B1055" s="152"/>
      <c r="C1055" s="152"/>
      <c r="D1055" s="152"/>
      <c r="E1055" s="152"/>
      <c r="F1055" s="152"/>
      <c r="G1055" s="152"/>
      <c r="H1055" s="152"/>
      <c r="I1055" s="152"/>
      <c r="J1055" s="152"/>
      <c r="K1055" s="152"/>
      <c r="L1055" s="152"/>
      <c r="M1055" s="152"/>
      <c r="N1055" s="152"/>
      <c r="O1055" s="1081"/>
      <c r="P1055" s="152"/>
      <c r="Q1055" s="152"/>
      <c r="R1055" s="152"/>
      <c r="S1055" s="152"/>
      <c r="T1055" s="152"/>
      <c r="U1055" s="152"/>
      <c r="V1055" s="152"/>
      <c r="W1055" s="152"/>
      <c r="X1055" s="152"/>
      <c r="Y1055" s="152"/>
      <c r="Z1055" s="152"/>
    </row>
    <row r="1056" spans="1:26" ht="15.75" customHeight="1">
      <c r="A1056" s="152"/>
      <c r="B1056" s="152"/>
      <c r="C1056" s="152"/>
      <c r="D1056" s="152"/>
      <c r="E1056" s="152"/>
      <c r="F1056" s="152"/>
      <c r="G1056" s="152"/>
      <c r="H1056" s="152"/>
      <c r="I1056" s="152"/>
      <c r="J1056" s="152"/>
      <c r="K1056" s="152"/>
      <c r="L1056" s="152"/>
      <c r="M1056" s="152"/>
      <c r="N1056" s="152"/>
      <c r="O1056" s="1081"/>
      <c r="P1056" s="152"/>
      <c r="Q1056" s="152"/>
      <c r="R1056" s="152"/>
      <c r="S1056" s="152"/>
      <c r="T1056" s="152"/>
      <c r="U1056" s="152"/>
      <c r="V1056" s="152"/>
      <c r="W1056" s="152"/>
      <c r="X1056" s="152"/>
      <c r="Y1056" s="152"/>
      <c r="Z1056" s="152"/>
    </row>
    <row r="1057" spans="1:26" ht="15.75" customHeight="1">
      <c r="A1057" s="152"/>
      <c r="B1057" s="152"/>
      <c r="C1057" s="152"/>
      <c r="D1057" s="152"/>
      <c r="E1057" s="152"/>
      <c r="F1057" s="152"/>
      <c r="G1057" s="152"/>
      <c r="H1057" s="152"/>
      <c r="I1057" s="152"/>
      <c r="J1057" s="152"/>
      <c r="K1057" s="152"/>
      <c r="L1057" s="152"/>
      <c r="M1057" s="152"/>
      <c r="N1057" s="152"/>
      <c r="O1057" s="1081"/>
      <c r="P1057" s="152"/>
      <c r="Q1057" s="152"/>
      <c r="R1057" s="152"/>
      <c r="S1057" s="152"/>
      <c r="T1057" s="152"/>
      <c r="U1057" s="152"/>
      <c r="V1057" s="152"/>
      <c r="W1057" s="152"/>
      <c r="X1057" s="152"/>
      <c r="Y1057" s="152"/>
      <c r="Z1057" s="152"/>
    </row>
    <row r="1058" spans="1:26" ht="15.75" customHeight="1">
      <c r="A1058" s="152"/>
      <c r="B1058" s="152"/>
      <c r="C1058" s="152"/>
      <c r="D1058" s="152"/>
      <c r="E1058" s="152"/>
      <c r="F1058" s="152"/>
      <c r="G1058" s="152"/>
      <c r="H1058" s="152"/>
      <c r="I1058" s="152"/>
      <c r="J1058" s="152"/>
      <c r="K1058" s="152"/>
      <c r="L1058" s="152"/>
      <c r="M1058" s="152"/>
      <c r="N1058" s="152"/>
      <c r="O1058" s="1081"/>
      <c r="P1058" s="152"/>
      <c r="Q1058" s="152"/>
      <c r="R1058" s="152"/>
      <c r="S1058" s="152"/>
      <c r="T1058" s="152"/>
      <c r="U1058" s="152"/>
      <c r="V1058" s="152"/>
      <c r="W1058" s="152"/>
      <c r="X1058" s="152"/>
      <c r="Y1058" s="152"/>
      <c r="Z1058" s="152"/>
    </row>
    <row r="1059" spans="1:26" ht="15.75" customHeight="1">
      <c r="A1059" s="152"/>
      <c r="B1059" s="152"/>
      <c r="C1059" s="152"/>
      <c r="D1059" s="152"/>
      <c r="E1059" s="152"/>
      <c r="F1059" s="152"/>
      <c r="G1059" s="152"/>
      <c r="H1059" s="152"/>
      <c r="I1059" s="152"/>
      <c r="J1059" s="152"/>
      <c r="K1059" s="152"/>
      <c r="L1059" s="152"/>
      <c r="M1059" s="152"/>
      <c r="N1059" s="152"/>
      <c r="O1059" s="1081"/>
      <c r="P1059" s="152"/>
      <c r="Q1059" s="152"/>
      <c r="R1059" s="152"/>
      <c r="S1059" s="152"/>
      <c r="T1059" s="152"/>
      <c r="U1059" s="152"/>
      <c r="V1059" s="152"/>
      <c r="W1059" s="152"/>
      <c r="X1059" s="152"/>
      <c r="Y1059" s="152"/>
      <c r="Z1059" s="152"/>
    </row>
    <row r="1060" spans="1:26" ht="15.75" customHeight="1">
      <c r="A1060" s="152"/>
      <c r="B1060" s="152"/>
      <c r="C1060" s="152"/>
      <c r="D1060" s="152"/>
      <c r="E1060" s="152"/>
      <c r="F1060" s="152"/>
      <c r="G1060" s="152"/>
      <c r="H1060" s="152"/>
      <c r="I1060" s="152"/>
      <c r="J1060" s="152"/>
      <c r="K1060" s="152"/>
      <c r="L1060" s="152"/>
      <c r="M1060" s="152"/>
      <c r="N1060" s="152"/>
      <c r="O1060" s="1081"/>
      <c r="P1060" s="152"/>
      <c r="Q1060" s="152"/>
      <c r="R1060" s="152"/>
      <c r="S1060" s="152"/>
      <c r="T1060" s="152"/>
      <c r="U1060" s="152"/>
      <c r="V1060" s="152"/>
      <c r="W1060" s="152"/>
      <c r="X1060" s="152"/>
      <c r="Y1060" s="152"/>
      <c r="Z1060" s="152"/>
    </row>
    <row r="1061" spans="1:26" ht="15.75" customHeight="1">
      <c r="A1061" s="152"/>
      <c r="B1061" s="152"/>
      <c r="C1061" s="152"/>
      <c r="D1061" s="152"/>
      <c r="E1061" s="152"/>
      <c r="F1061" s="152"/>
      <c r="G1061" s="152"/>
      <c r="H1061" s="152"/>
      <c r="I1061" s="152"/>
      <c r="J1061" s="152"/>
      <c r="K1061" s="152"/>
      <c r="L1061" s="152"/>
      <c r="M1061" s="152"/>
      <c r="N1061" s="152"/>
      <c r="O1061" s="1081"/>
      <c r="P1061" s="152"/>
      <c r="Q1061" s="152"/>
      <c r="R1061" s="152"/>
      <c r="S1061" s="152"/>
      <c r="T1061" s="152"/>
      <c r="U1061" s="152"/>
      <c r="V1061" s="152"/>
      <c r="W1061" s="152"/>
      <c r="X1061" s="152"/>
      <c r="Y1061" s="152"/>
      <c r="Z1061" s="152"/>
    </row>
    <row r="1062" spans="1:26" ht="15.75" customHeight="1">
      <c r="A1062" s="152"/>
      <c r="B1062" s="152"/>
      <c r="C1062" s="152"/>
      <c r="D1062" s="152"/>
      <c r="E1062" s="152"/>
      <c r="F1062" s="152"/>
      <c r="G1062" s="152"/>
      <c r="H1062" s="152"/>
      <c r="I1062" s="152"/>
      <c r="J1062" s="152"/>
      <c r="K1062" s="152"/>
      <c r="L1062" s="152"/>
      <c r="M1062" s="152"/>
      <c r="N1062" s="152"/>
      <c r="O1062" s="1081"/>
      <c r="P1062" s="152"/>
      <c r="Q1062" s="152"/>
      <c r="R1062" s="152"/>
      <c r="S1062" s="152"/>
      <c r="T1062" s="152"/>
      <c r="U1062" s="152"/>
      <c r="V1062" s="152"/>
      <c r="W1062" s="152"/>
      <c r="X1062" s="152"/>
      <c r="Y1062" s="152"/>
      <c r="Z1062" s="152"/>
    </row>
    <row r="1063" spans="1:26" ht="15.75" customHeight="1">
      <c r="A1063" s="152"/>
      <c r="B1063" s="152"/>
      <c r="C1063" s="152"/>
      <c r="D1063" s="152"/>
      <c r="E1063" s="152"/>
      <c r="F1063" s="152"/>
      <c r="G1063" s="152"/>
      <c r="H1063" s="152"/>
      <c r="I1063" s="152"/>
      <c r="J1063" s="152"/>
      <c r="K1063" s="152"/>
      <c r="L1063" s="152"/>
      <c r="M1063" s="152"/>
      <c r="N1063" s="152"/>
      <c r="O1063" s="1081"/>
      <c r="P1063" s="152"/>
      <c r="Q1063" s="152"/>
      <c r="R1063" s="152"/>
      <c r="S1063" s="152"/>
      <c r="T1063" s="152"/>
      <c r="U1063" s="152"/>
      <c r="V1063" s="152"/>
      <c r="W1063" s="152"/>
      <c r="X1063" s="152"/>
      <c r="Y1063" s="152"/>
      <c r="Z1063" s="152"/>
    </row>
    <row r="1064" spans="1:26" ht="15.75" customHeight="1">
      <c r="A1064" s="152"/>
      <c r="B1064" s="152"/>
      <c r="C1064" s="152"/>
      <c r="D1064" s="152"/>
      <c r="E1064" s="152"/>
      <c r="F1064" s="152"/>
      <c r="G1064" s="152"/>
      <c r="H1064" s="152"/>
      <c r="I1064" s="152"/>
      <c r="J1064" s="152"/>
      <c r="K1064" s="152"/>
      <c r="L1064" s="152"/>
      <c r="M1064" s="152"/>
      <c r="N1064" s="152"/>
      <c r="O1064" s="1081"/>
      <c r="P1064" s="152"/>
      <c r="Q1064" s="152"/>
      <c r="R1064" s="152"/>
      <c r="S1064" s="152"/>
      <c r="T1064" s="152"/>
      <c r="U1064" s="152"/>
      <c r="V1064" s="152"/>
      <c r="W1064" s="152"/>
      <c r="X1064" s="152"/>
      <c r="Y1064" s="152"/>
      <c r="Z1064" s="152"/>
    </row>
    <row r="1065" spans="1:26" ht="15.75" customHeight="1">
      <c r="A1065" s="152"/>
      <c r="B1065" s="152"/>
      <c r="C1065" s="152"/>
      <c r="D1065" s="152"/>
      <c r="E1065" s="152"/>
      <c r="F1065" s="152"/>
      <c r="G1065" s="152"/>
      <c r="H1065" s="152"/>
      <c r="I1065" s="152"/>
      <c r="J1065" s="152"/>
      <c r="K1065" s="152"/>
      <c r="L1065" s="152"/>
      <c r="M1065" s="152"/>
      <c r="N1065" s="152"/>
      <c r="O1065" s="1081"/>
      <c r="P1065" s="152"/>
      <c r="Q1065" s="152"/>
      <c r="R1065" s="152"/>
      <c r="S1065" s="152"/>
      <c r="T1065" s="152"/>
      <c r="U1065" s="152"/>
      <c r="V1065" s="152"/>
      <c r="W1065" s="152"/>
      <c r="X1065" s="152"/>
      <c r="Y1065" s="152"/>
      <c r="Z1065" s="152"/>
    </row>
    <row r="1066" spans="1:26" ht="15.75" customHeight="1">
      <c r="A1066" s="152"/>
      <c r="B1066" s="152"/>
      <c r="C1066" s="152"/>
      <c r="D1066" s="152"/>
      <c r="E1066" s="152"/>
      <c r="F1066" s="152"/>
      <c r="G1066" s="152"/>
      <c r="H1066" s="152"/>
      <c r="I1066" s="152"/>
      <c r="J1066" s="152"/>
      <c r="K1066" s="152"/>
      <c r="L1066" s="152"/>
      <c r="M1066" s="152"/>
      <c r="N1066" s="152"/>
      <c r="O1066" s="1081"/>
      <c r="P1066" s="152"/>
      <c r="Q1066" s="152"/>
      <c r="R1066" s="152"/>
      <c r="S1066" s="152"/>
      <c r="T1066" s="152"/>
      <c r="U1066" s="152"/>
      <c r="V1066" s="152"/>
      <c r="W1066" s="152"/>
      <c r="X1066" s="152"/>
      <c r="Y1066" s="152"/>
      <c r="Z1066" s="152"/>
    </row>
    <row r="1067" spans="1:26" ht="15.75" customHeight="1">
      <c r="A1067" s="152"/>
      <c r="B1067" s="152"/>
      <c r="C1067" s="152"/>
      <c r="D1067" s="152"/>
      <c r="E1067" s="152"/>
      <c r="F1067" s="152"/>
      <c r="G1067" s="152"/>
      <c r="H1067" s="152"/>
      <c r="I1067" s="152"/>
      <c r="J1067" s="152"/>
      <c r="K1067" s="152"/>
      <c r="L1067" s="152"/>
      <c r="M1067" s="152"/>
      <c r="N1067" s="152"/>
      <c r="O1067" s="1081"/>
      <c r="P1067" s="152"/>
      <c r="Q1067" s="152"/>
      <c r="R1067" s="152"/>
      <c r="S1067" s="152"/>
      <c r="T1067" s="152"/>
      <c r="U1067" s="152"/>
      <c r="V1067" s="152"/>
      <c r="W1067" s="152"/>
      <c r="X1067" s="152"/>
      <c r="Y1067" s="152"/>
      <c r="Z1067" s="152"/>
    </row>
    <row r="1068" spans="1:26" ht="15.75" customHeight="1">
      <c r="A1068" s="152"/>
      <c r="B1068" s="152"/>
      <c r="C1068" s="152"/>
      <c r="D1068" s="152"/>
      <c r="E1068" s="152"/>
      <c r="F1068" s="152"/>
      <c r="G1068" s="152"/>
      <c r="H1068" s="152"/>
      <c r="I1068" s="152"/>
      <c r="J1068" s="152"/>
      <c r="K1068" s="152"/>
      <c r="L1068" s="152"/>
      <c r="M1068" s="152"/>
      <c r="N1068" s="152"/>
      <c r="O1068" s="1081"/>
      <c r="P1068" s="152"/>
      <c r="Q1068" s="152"/>
      <c r="R1068" s="152"/>
      <c r="S1068" s="152"/>
      <c r="T1068" s="152"/>
      <c r="U1068" s="152"/>
      <c r="V1068" s="152"/>
      <c r="W1068" s="152"/>
      <c r="X1068" s="152"/>
      <c r="Y1068" s="152"/>
      <c r="Z1068" s="152"/>
    </row>
    <row r="1069" spans="1:26" ht="15.75" customHeight="1">
      <c r="A1069" s="152"/>
      <c r="B1069" s="152"/>
      <c r="C1069" s="152"/>
      <c r="D1069" s="152"/>
      <c r="E1069" s="152"/>
      <c r="F1069" s="152"/>
      <c r="G1069" s="152"/>
      <c r="H1069" s="152"/>
      <c r="I1069" s="152"/>
      <c r="J1069" s="152"/>
      <c r="K1069" s="152"/>
      <c r="L1069" s="152"/>
      <c r="M1069" s="152"/>
      <c r="N1069" s="152"/>
      <c r="O1069" s="1081"/>
      <c r="P1069" s="152"/>
      <c r="Q1069" s="152"/>
      <c r="R1069" s="152"/>
      <c r="S1069" s="152"/>
      <c r="T1069" s="152"/>
      <c r="U1069" s="152"/>
      <c r="V1069" s="152"/>
      <c r="W1069" s="152"/>
      <c r="X1069" s="152"/>
      <c r="Y1069" s="152"/>
      <c r="Z1069" s="152"/>
    </row>
    <row r="1070" spans="1:26" ht="15.75" customHeight="1">
      <c r="A1070" s="152"/>
      <c r="B1070" s="152"/>
      <c r="C1070" s="152"/>
      <c r="D1070" s="152"/>
      <c r="E1070" s="152"/>
      <c r="F1070" s="152"/>
      <c r="G1070" s="152"/>
      <c r="H1070" s="152"/>
      <c r="I1070" s="152"/>
      <c r="J1070" s="152"/>
      <c r="K1070" s="152"/>
      <c r="L1070" s="152"/>
      <c r="M1070" s="152"/>
      <c r="N1070" s="152"/>
      <c r="O1070" s="1081"/>
      <c r="P1070" s="152"/>
      <c r="Q1070" s="152"/>
      <c r="R1070" s="152"/>
      <c r="S1070" s="152"/>
      <c r="T1070" s="152"/>
      <c r="U1070" s="152"/>
      <c r="V1070" s="152"/>
      <c r="W1070" s="152"/>
      <c r="X1070" s="152"/>
      <c r="Y1070" s="152"/>
      <c r="Z1070" s="152"/>
    </row>
    <row r="1071" spans="1:26" ht="15.75" customHeight="1">
      <c r="A1071" s="152"/>
      <c r="B1071" s="152"/>
      <c r="C1071" s="152"/>
      <c r="D1071" s="152"/>
      <c r="E1071" s="152"/>
      <c r="F1071" s="152"/>
      <c r="G1071" s="152"/>
      <c r="H1071" s="152"/>
      <c r="I1071" s="152"/>
      <c r="J1071" s="152"/>
      <c r="K1071" s="152"/>
      <c r="L1071" s="152"/>
      <c r="M1071" s="152"/>
      <c r="N1071" s="152"/>
      <c r="O1071" s="1081"/>
      <c r="P1071" s="152"/>
      <c r="Q1071" s="152"/>
      <c r="R1071" s="152"/>
      <c r="S1071" s="152"/>
      <c r="T1071" s="152"/>
      <c r="U1071" s="152"/>
      <c r="V1071" s="152"/>
      <c r="W1071" s="152"/>
      <c r="X1071" s="152"/>
      <c r="Y1071" s="152"/>
      <c r="Z1071" s="152"/>
    </row>
    <row r="1072" spans="1:26" ht="15.75" customHeight="1">
      <c r="A1072" s="152"/>
      <c r="B1072" s="152"/>
      <c r="C1072" s="152"/>
      <c r="D1072" s="152"/>
      <c r="E1072" s="152"/>
      <c r="F1072" s="152"/>
      <c r="G1072" s="152"/>
      <c r="H1072" s="152"/>
      <c r="I1072" s="152"/>
      <c r="J1072" s="152"/>
      <c r="K1072" s="152"/>
      <c r="L1072" s="152"/>
      <c r="M1072" s="152"/>
      <c r="N1072" s="152"/>
      <c r="O1072" s="1081"/>
      <c r="P1072" s="152"/>
      <c r="Q1072" s="152"/>
      <c r="R1072" s="152"/>
      <c r="S1072" s="152"/>
      <c r="T1072" s="152"/>
      <c r="U1072" s="152"/>
      <c r="V1072" s="152"/>
      <c r="W1072" s="152"/>
      <c r="X1072" s="152"/>
      <c r="Y1072" s="152"/>
      <c r="Z1072" s="152"/>
    </row>
    <row r="1073" spans="1:26" ht="15.75" customHeight="1">
      <c r="A1073" s="152"/>
      <c r="B1073" s="152"/>
      <c r="C1073" s="152"/>
      <c r="D1073" s="152"/>
      <c r="E1073" s="152"/>
      <c r="F1073" s="152"/>
      <c r="G1073" s="152"/>
      <c r="H1073" s="152"/>
      <c r="I1073" s="152"/>
      <c r="J1073" s="152"/>
      <c r="K1073" s="152"/>
      <c r="L1073" s="152"/>
      <c r="M1073" s="152"/>
      <c r="N1073" s="152"/>
      <c r="O1073" s="1081"/>
      <c r="P1073" s="152"/>
      <c r="Q1073" s="152"/>
      <c r="R1073" s="152"/>
      <c r="S1073" s="152"/>
      <c r="T1073" s="152"/>
      <c r="U1073" s="152"/>
      <c r="V1073" s="152"/>
      <c r="W1073" s="152"/>
      <c r="X1073" s="152"/>
      <c r="Y1073" s="152"/>
      <c r="Z1073" s="152"/>
    </row>
    <row r="1074" spans="1:26" ht="15.75" customHeight="1">
      <c r="A1074" s="152"/>
      <c r="B1074" s="152"/>
      <c r="C1074" s="152"/>
      <c r="D1074" s="152"/>
      <c r="E1074" s="152"/>
      <c r="F1074" s="152"/>
      <c r="G1074" s="152"/>
      <c r="H1074" s="152"/>
      <c r="I1074" s="152"/>
      <c r="J1074" s="152"/>
      <c r="K1074" s="152"/>
      <c r="L1074" s="152"/>
      <c r="M1074" s="152"/>
      <c r="N1074" s="152"/>
      <c r="O1074" s="1081"/>
      <c r="P1074" s="152"/>
      <c r="Q1074" s="152"/>
      <c r="R1074" s="152"/>
      <c r="S1074" s="152"/>
      <c r="T1074" s="152"/>
      <c r="U1074" s="152"/>
      <c r="V1074" s="152"/>
      <c r="W1074" s="152"/>
      <c r="X1074" s="152"/>
      <c r="Y1074" s="152"/>
      <c r="Z1074" s="152"/>
    </row>
    <row r="1075" spans="1:26" ht="15.75" customHeight="1">
      <c r="A1075" s="152"/>
      <c r="B1075" s="152"/>
      <c r="C1075" s="152"/>
      <c r="D1075" s="152"/>
      <c r="E1075" s="152"/>
      <c r="F1075" s="152"/>
      <c r="G1075" s="152"/>
      <c r="H1075" s="152"/>
      <c r="I1075" s="152"/>
      <c r="J1075" s="152"/>
      <c r="K1075" s="152"/>
      <c r="L1075" s="152"/>
      <c r="M1075" s="152"/>
      <c r="N1075" s="152"/>
      <c r="O1075" s="1081"/>
      <c r="P1075" s="152"/>
      <c r="Q1075" s="152"/>
      <c r="R1075" s="152"/>
      <c r="S1075" s="152"/>
      <c r="T1075" s="152"/>
      <c r="U1075" s="152"/>
      <c r="V1075" s="152"/>
      <c r="W1075" s="152"/>
      <c r="X1075" s="152"/>
      <c r="Y1075" s="152"/>
      <c r="Z1075" s="152"/>
    </row>
    <row r="1076" spans="1:26" ht="15.75" customHeight="1">
      <c r="A1076" s="152"/>
      <c r="B1076" s="152"/>
      <c r="C1076" s="152"/>
      <c r="D1076" s="152"/>
      <c r="E1076" s="152"/>
      <c r="F1076" s="152"/>
      <c r="G1076" s="152"/>
      <c r="H1076" s="152"/>
      <c r="I1076" s="152"/>
      <c r="J1076" s="152"/>
      <c r="K1076" s="152"/>
      <c r="L1076" s="152"/>
      <c r="M1076" s="152"/>
      <c r="N1076" s="152"/>
      <c r="O1076" s="1081"/>
      <c r="P1076" s="152"/>
      <c r="Q1076" s="152"/>
      <c r="R1076" s="152"/>
      <c r="S1076" s="152"/>
      <c r="T1076" s="152"/>
      <c r="U1076" s="152"/>
      <c r="V1076" s="152"/>
      <c r="W1076" s="152"/>
      <c r="X1076" s="152"/>
      <c r="Y1076" s="152"/>
      <c r="Z1076" s="152"/>
    </row>
    <row r="1077" spans="1:26" ht="15.75" customHeight="1">
      <c r="A1077" s="152"/>
      <c r="B1077" s="152"/>
      <c r="C1077" s="152"/>
      <c r="D1077" s="152"/>
      <c r="E1077" s="152"/>
      <c r="F1077" s="152"/>
      <c r="G1077" s="152"/>
      <c r="H1077" s="152"/>
      <c r="I1077" s="152"/>
      <c r="J1077" s="152"/>
      <c r="K1077" s="152"/>
      <c r="L1077" s="152"/>
      <c r="M1077" s="152"/>
      <c r="N1077" s="152"/>
      <c r="O1077" s="1081"/>
      <c r="P1077" s="152"/>
      <c r="Q1077" s="152"/>
      <c r="R1077" s="152"/>
      <c r="S1077" s="152"/>
      <c r="T1077" s="152"/>
      <c r="U1077" s="152"/>
      <c r="V1077" s="152"/>
      <c r="W1077" s="152"/>
      <c r="X1077" s="152"/>
      <c r="Y1077" s="152"/>
      <c r="Z1077" s="152"/>
    </row>
    <row r="1078" spans="1:26" ht="15.75" customHeight="1">
      <c r="A1078" s="152"/>
      <c r="B1078" s="152"/>
      <c r="C1078" s="152"/>
      <c r="D1078" s="152"/>
      <c r="E1078" s="152"/>
      <c r="F1078" s="152"/>
      <c r="G1078" s="152"/>
      <c r="H1078" s="152"/>
      <c r="I1078" s="152"/>
      <c r="J1078" s="152"/>
      <c r="K1078" s="152"/>
      <c r="L1078" s="152"/>
      <c r="M1078" s="152"/>
      <c r="N1078" s="152"/>
      <c r="O1078" s="1081"/>
      <c r="P1078" s="152"/>
      <c r="Q1078" s="152"/>
      <c r="R1078" s="152"/>
      <c r="S1078" s="152"/>
      <c r="T1078" s="152"/>
      <c r="U1078" s="152"/>
      <c r="V1078" s="152"/>
      <c r="W1078" s="152"/>
      <c r="X1078" s="152"/>
      <c r="Y1078" s="152"/>
      <c r="Z1078" s="152"/>
    </row>
    <row r="1079" spans="1:26" ht="15.75" customHeight="1">
      <c r="A1079" s="152"/>
      <c r="B1079" s="152"/>
      <c r="C1079" s="152"/>
      <c r="D1079" s="152"/>
      <c r="E1079" s="152"/>
      <c r="F1079" s="152"/>
      <c r="G1079" s="152"/>
      <c r="H1079" s="152"/>
      <c r="I1079" s="152"/>
      <c r="J1079" s="152"/>
      <c r="K1079" s="152"/>
      <c r="L1079" s="152"/>
      <c r="M1079" s="152"/>
      <c r="N1079" s="152"/>
      <c r="O1079" s="1081"/>
      <c r="P1079" s="152"/>
      <c r="Q1079" s="152"/>
      <c r="R1079" s="152"/>
      <c r="S1079" s="152"/>
      <c r="T1079" s="152"/>
      <c r="U1079" s="152"/>
      <c r="V1079" s="152"/>
      <c r="W1079" s="152"/>
      <c r="X1079" s="152"/>
      <c r="Y1079" s="152"/>
      <c r="Z1079" s="152"/>
    </row>
    <row r="1080" spans="1:26" ht="15.75" customHeight="1">
      <c r="A1080" s="152"/>
      <c r="B1080" s="152"/>
      <c r="C1080" s="152"/>
      <c r="D1080" s="152"/>
      <c r="E1080" s="152"/>
      <c r="F1080" s="152"/>
      <c r="G1080" s="152"/>
      <c r="H1080" s="152"/>
      <c r="I1080" s="152"/>
      <c r="J1080" s="152"/>
      <c r="K1080" s="152"/>
      <c r="L1080" s="152"/>
      <c r="M1080" s="152"/>
      <c r="N1080" s="152"/>
      <c r="O1080" s="1081"/>
      <c r="P1080" s="152"/>
      <c r="Q1080" s="152"/>
      <c r="R1080" s="152"/>
      <c r="S1080" s="152"/>
      <c r="T1080" s="152"/>
      <c r="U1080" s="152"/>
      <c r="V1080" s="152"/>
      <c r="W1080" s="152"/>
      <c r="X1080" s="152"/>
      <c r="Y1080" s="152"/>
      <c r="Z1080" s="152"/>
    </row>
    <row r="1081" spans="1:26" ht="15.75" customHeight="1">
      <c r="A1081" s="152"/>
      <c r="B1081" s="152"/>
      <c r="C1081" s="152"/>
      <c r="D1081" s="152"/>
      <c r="E1081" s="152"/>
      <c r="F1081" s="152"/>
      <c r="G1081" s="152"/>
      <c r="H1081" s="152"/>
      <c r="I1081" s="152"/>
      <c r="J1081" s="152"/>
      <c r="K1081" s="152"/>
      <c r="L1081" s="152"/>
      <c r="M1081" s="152"/>
      <c r="N1081" s="152"/>
      <c r="O1081" s="1081"/>
      <c r="P1081" s="152"/>
      <c r="Q1081" s="152"/>
      <c r="R1081" s="152"/>
      <c r="S1081" s="152"/>
      <c r="T1081" s="152"/>
      <c r="U1081" s="152"/>
      <c r="V1081" s="152"/>
      <c r="W1081" s="152"/>
      <c r="X1081" s="152"/>
      <c r="Y1081" s="152"/>
      <c r="Z1081" s="152"/>
    </row>
    <row r="1082" spans="1:26" ht="15.75" customHeight="1">
      <c r="A1082" s="152"/>
      <c r="B1082" s="152"/>
      <c r="C1082" s="152"/>
      <c r="D1082" s="152"/>
      <c r="E1082" s="152"/>
      <c r="F1082" s="152"/>
      <c r="G1082" s="152"/>
      <c r="H1082" s="152"/>
      <c r="I1082" s="152"/>
      <c r="J1082" s="152"/>
      <c r="K1082" s="152"/>
      <c r="L1082" s="152"/>
      <c r="M1082" s="152"/>
      <c r="N1082" s="152"/>
      <c r="O1082" s="1081"/>
      <c r="P1082" s="152"/>
      <c r="Q1082" s="152"/>
      <c r="R1082" s="152"/>
      <c r="S1082" s="152"/>
      <c r="T1082" s="152"/>
      <c r="U1082" s="152"/>
      <c r="V1082" s="152"/>
      <c r="W1082" s="152"/>
      <c r="X1082" s="152"/>
      <c r="Y1082" s="152"/>
      <c r="Z1082" s="152"/>
    </row>
    <row r="1083" spans="1:26" ht="15.75" customHeight="1">
      <c r="A1083" s="152"/>
      <c r="B1083" s="152"/>
      <c r="C1083" s="152"/>
      <c r="D1083" s="152"/>
      <c r="E1083" s="152"/>
      <c r="F1083" s="152"/>
      <c r="G1083" s="152"/>
      <c r="H1083" s="152"/>
      <c r="I1083" s="152"/>
      <c r="J1083" s="152"/>
      <c r="K1083" s="152"/>
      <c r="L1083" s="152"/>
      <c r="M1083" s="152"/>
      <c r="N1083" s="152"/>
      <c r="O1083" s="1081"/>
      <c r="P1083" s="152"/>
      <c r="Q1083" s="152"/>
      <c r="R1083" s="152"/>
      <c r="S1083" s="152"/>
      <c r="T1083" s="152"/>
      <c r="U1083" s="152"/>
      <c r="V1083" s="152"/>
      <c r="W1083" s="152"/>
      <c r="X1083" s="152"/>
      <c r="Y1083" s="152"/>
      <c r="Z1083" s="152"/>
    </row>
    <row r="1084" spans="1:26" ht="15.75" customHeight="1">
      <c r="A1084" s="152"/>
      <c r="B1084" s="152"/>
      <c r="C1084" s="152"/>
      <c r="D1084" s="152"/>
      <c r="E1084" s="152"/>
      <c r="F1084" s="152"/>
      <c r="G1084" s="152"/>
      <c r="H1084" s="152"/>
      <c r="I1084" s="152"/>
      <c r="J1084" s="152"/>
      <c r="K1084" s="152"/>
      <c r="L1084" s="152"/>
      <c r="M1084" s="152"/>
      <c r="N1084" s="152"/>
      <c r="O1084" s="1081"/>
      <c r="P1084" s="152"/>
      <c r="Q1084" s="152"/>
      <c r="R1084" s="152"/>
      <c r="S1084" s="152"/>
      <c r="T1084" s="152"/>
      <c r="U1084" s="152"/>
      <c r="V1084" s="152"/>
      <c r="W1084" s="152"/>
      <c r="X1084" s="152"/>
      <c r="Y1084" s="152"/>
      <c r="Z1084" s="152"/>
    </row>
    <row r="1085" spans="1:26" ht="15.75" customHeight="1">
      <c r="A1085" s="152"/>
      <c r="B1085" s="152"/>
      <c r="C1085" s="152"/>
      <c r="D1085" s="152"/>
      <c r="E1085" s="152"/>
      <c r="F1085" s="152"/>
      <c r="G1085" s="152"/>
      <c r="H1085" s="152"/>
      <c r="I1085" s="152"/>
      <c r="J1085" s="152"/>
      <c r="K1085" s="152"/>
      <c r="L1085" s="152"/>
      <c r="M1085" s="152"/>
      <c r="N1085" s="152"/>
      <c r="O1085" s="1081"/>
      <c r="P1085" s="152"/>
      <c r="Q1085" s="152"/>
      <c r="R1085" s="152"/>
      <c r="S1085" s="152"/>
      <c r="T1085" s="152"/>
      <c r="U1085" s="152"/>
      <c r="V1085" s="152"/>
      <c r="W1085" s="152"/>
      <c r="X1085" s="152"/>
      <c r="Y1085" s="152"/>
      <c r="Z1085" s="152"/>
    </row>
    <row r="1086" spans="1:26" ht="15.75" customHeight="1">
      <c r="A1086" s="152"/>
      <c r="B1086" s="152"/>
      <c r="C1086" s="152"/>
      <c r="D1086" s="152"/>
      <c r="E1086" s="152"/>
      <c r="F1086" s="152"/>
      <c r="G1086" s="152"/>
      <c r="H1086" s="152"/>
      <c r="I1086" s="152"/>
      <c r="J1086" s="152"/>
      <c r="K1086" s="152"/>
      <c r="L1086" s="152"/>
      <c r="M1086" s="152"/>
      <c r="N1086" s="152"/>
      <c r="O1086" s="1081"/>
      <c r="P1086" s="152"/>
      <c r="Q1086" s="152"/>
      <c r="R1086" s="152"/>
      <c r="S1086" s="152"/>
      <c r="T1086" s="152"/>
      <c r="U1086" s="152"/>
      <c r="V1086" s="152"/>
      <c r="W1086" s="152"/>
      <c r="X1086" s="152"/>
      <c r="Y1086" s="152"/>
      <c r="Z1086" s="152"/>
    </row>
    <row r="1087" spans="1:26" ht="15.75" customHeight="1">
      <c r="A1087" s="152"/>
      <c r="B1087" s="152"/>
      <c r="C1087" s="152"/>
      <c r="D1087" s="152"/>
      <c r="E1087" s="152"/>
      <c r="F1087" s="152"/>
      <c r="G1087" s="152"/>
      <c r="H1087" s="152"/>
      <c r="I1087" s="152"/>
      <c r="J1087" s="152"/>
      <c r="K1087" s="152"/>
      <c r="L1087" s="152"/>
      <c r="M1087" s="152"/>
      <c r="N1087" s="152"/>
      <c r="O1087" s="1081"/>
      <c r="P1087" s="152"/>
      <c r="Q1087" s="152"/>
      <c r="R1087" s="152"/>
      <c r="S1087" s="152"/>
      <c r="T1087" s="152"/>
      <c r="U1087" s="152"/>
      <c r="V1087" s="152"/>
      <c r="W1087" s="152"/>
      <c r="X1087" s="152"/>
      <c r="Y1087" s="152"/>
      <c r="Z1087" s="152"/>
    </row>
    <row r="1088" spans="1:26" ht="15.75" customHeight="1">
      <c r="A1088" s="152"/>
      <c r="B1088" s="152"/>
      <c r="C1088" s="152"/>
      <c r="D1088" s="152"/>
      <c r="E1088" s="152"/>
      <c r="F1088" s="152"/>
      <c r="G1088" s="152"/>
      <c r="H1088" s="152"/>
      <c r="I1088" s="152"/>
      <c r="J1088" s="152"/>
      <c r="K1088" s="152"/>
      <c r="L1088" s="152"/>
      <c r="M1088" s="152"/>
      <c r="N1088" s="152"/>
      <c r="O1088" s="1081"/>
      <c r="P1088" s="152"/>
      <c r="Q1088" s="152"/>
      <c r="R1088" s="152"/>
      <c r="S1088" s="152"/>
      <c r="T1088" s="152"/>
      <c r="U1088" s="152"/>
      <c r="V1088" s="152"/>
      <c r="W1088" s="152"/>
      <c r="X1088" s="152"/>
      <c r="Y1088" s="152"/>
      <c r="Z1088" s="152"/>
    </row>
    <row r="1089" spans="1:26" ht="15.75" customHeight="1">
      <c r="A1089" s="152"/>
      <c r="B1089" s="152"/>
      <c r="C1089" s="152"/>
      <c r="D1089" s="152"/>
      <c r="E1089" s="152"/>
      <c r="F1089" s="152"/>
      <c r="G1089" s="152"/>
      <c r="H1089" s="152"/>
      <c r="I1089" s="152"/>
      <c r="J1089" s="152"/>
      <c r="K1089" s="152"/>
      <c r="L1089" s="152"/>
      <c r="M1089" s="152"/>
      <c r="N1089" s="152"/>
      <c r="O1089" s="1081"/>
      <c r="P1089" s="152"/>
      <c r="Q1089" s="152"/>
      <c r="R1089" s="152"/>
      <c r="S1089" s="152"/>
      <c r="T1089" s="152"/>
      <c r="U1089" s="152"/>
      <c r="V1089" s="152"/>
      <c r="W1089" s="152"/>
      <c r="X1089" s="152"/>
      <c r="Y1089" s="152"/>
      <c r="Z1089" s="152"/>
    </row>
    <row r="1090" spans="1:26" ht="15.75" customHeight="1">
      <c r="A1090" s="152"/>
      <c r="B1090" s="152"/>
      <c r="C1090" s="152"/>
      <c r="D1090" s="152"/>
      <c r="E1090" s="152"/>
      <c r="F1090" s="152"/>
      <c r="G1090" s="152"/>
      <c r="H1090" s="152"/>
      <c r="I1090" s="152"/>
      <c r="J1090" s="152"/>
      <c r="K1090" s="152"/>
      <c r="L1090" s="152"/>
      <c r="M1090" s="152"/>
      <c r="N1090" s="152"/>
      <c r="O1090" s="1081"/>
      <c r="P1090" s="152"/>
      <c r="Q1090" s="152"/>
      <c r="R1090" s="152"/>
      <c r="S1090" s="152"/>
      <c r="T1090" s="152"/>
      <c r="U1090" s="152"/>
      <c r="V1090" s="152"/>
      <c r="W1090" s="152"/>
      <c r="X1090" s="152"/>
      <c r="Y1090" s="152"/>
      <c r="Z1090" s="152"/>
    </row>
    <row r="1091" spans="1:26" ht="15.75" customHeight="1">
      <c r="A1091" s="152"/>
      <c r="B1091" s="152"/>
      <c r="C1091" s="152"/>
      <c r="D1091" s="152"/>
      <c r="E1091" s="152"/>
      <c r="F1091" s="152"/>
      <c r="G1091" s="152"/>
      <c r="H1091" s="152"/>
      <c r="I1091" s="152"/>
      <c r="J1091" s="152"/>
      <c r="K1091" s="152"/>
      <c r="L1091" s="152"/>
      <c r="M1091" s="152"/>
      <c r="N1091" s="152"/>
      <c r="O1091" s="1081"/>
      <c r="P1091" s="152"/>
      <c r="Q1091" s="152"/>
      <c r="R1091" s="152"/>
      <c r="S1091" s="152"/>
      <c r="T1091" s="152"/>
      <c r="U1091" s="152"/>
      <c r="V1091" s="152"/>
      <c r="W1091" s="152"/>
      <c r="X1091" s="152"/>
      <c r="Y1091" s="152"/>
      <c r="Z1091" s="152"/>
    </row>
    <row r="1092" spans="1:26" ht="15.75" customHeight="1">
      <c r="A1092" s="152"/>
      <c r="B1092" s="152"/>
      <c r="C1092" s="152"/>
      <c r="D1092" s="152"/>
      <c r="E1092" s="152"/>
      <c r="F1092" s="152"/>
      <c r="G1092" s="152"/>
      <c r="H1092" s="152"/>
      <c r="I1092" s="152"/>
      <c r="J1092" s="152"/>
      <c r="K1092" s="152"/>
      <c r="L1092" s="152"/>
      <c r="M1092" s="152"/>
      <c r="N1092" s="152"/>
      <c r="O1092" s="1081"/>
      <c r="P1092" s="152"/>
      <c r="Q1092" s="152"/>
      <c r="R1092" s="152"/>
      <c r="S1092" s="152"/>
      <c r="T1092" s="152"/>
      <c r="U1092" s="152"/>
      <c r="V1092" s="152"/>
      <c r="W1092" s="152"/>
      <c r="X1092" s="152"/>
      <c r="Y1092" s="152"/>
      <c r="Z1092" s="152"/>
    </row>
    <row r="1093" spans="1:26" ht="15.75" customHeight="1">
      <c r="A1093" s="152"/>
      <c r="B1093" s="152"/>
      <c r="C1093" s="152"/>
      <c r="D1093" s="152"/>
      <c r="E1093" s="152"/>
      <c r="F1093" s="152"/>
      <c r="G1093" s="152"/>
      <c r="H1093" s="152"/>
      <c r="I1093" s="152"/>
      <c r="J1093" s="152"/>
      <c r="K1093" s="152"/>
      <c r="L1093" s="152"/>
      <c r="M1093" s="152"/>
      <c r="N1093" s="152"/>
      <c r="O1093" s="1081"/>
      <c r="P1093" s="152"/>
      <c r="Q1093" s="152"/>
      <c r="R1093" s="152"/>
      <c r="S1093" s="152"/>
      <c r="T1093" s="152"/>
      <c r="U1093" s="152"/>
      <c r="V1093" s="152"/>
      <c r="W1093" s="152"/>
      <c r="X1093" s="152"/>
      <c r="Y1093" s="152"/>
      <c r="Z1093" s="152"/>
    </row>
    <row r="1094" spans="1:26" ht="15.75" customHeight="1">
      <c r="A1094" s="152"/>
      <c r="B1094" s="152"/>
      <c r="C1094" s="152"/>
      <c r="D1094" s="152"/>
      <c r="E1094" s="152"/>
      <c r="F1094" s="152"/>
      <c r="G1094" s="152"/>
      <c r="H1094" s="152"/>
      <c r="I1094" s="152"/>
      <c r="J1094" s="152"/>
      <c r="K1094" s="152"/>
      <c r="L1094" s="152"/>
      <c r="M1094" s="152"/>
      <c r="N1094" s="152"/>
      <c r="O1094" s="1081"/>
      <c r="P1094" s="152"/>
      <c r="Q1094" s="152"/>
      <c r="R1094" s="152"/>
      <c r="S1094" s="152"/>
      <c r="T1094" s="152"/>
      <c r="U1094" s="152"/>
      <c r="V1094" s="152"/>
      <c r="W1094" s="152"/>
      <c r="X1094" s="152"/>
      <c r="Y1094" s="152"/>
      <c r="Z1094" s="152"/>
    </row>
    <row r="1095" spans="1:26" ht="15.75" customHeight="1">
      <c r="A1095" s="152"/>
      <c r="B1095" s="152"/>
      <c r="C1095" s="152"/>
      <c r="D1095" s="152"/>
      <c r="E1095" s="152"/>
      <c r="F1095" s="152"/>
      <c r="G1095" s="152"/>
      <c r="H1095" s="152"/>
      <c r="I1095" s="152"/>
      <c r="J1095" s="152"/>
      <c r="K1095" s="152"/>
      <c r="L1095" s="152"/>
      <c r="M1095" s="152"/>
      <c r="N1095" s="152"/>
      <c r="O1095" s="1081"/>
      <c r="P1095" s="152"/>
      <c r="Q1095" s="152"/>
      <c r="R1095" s="152"/>
      <c r="S1095" s="152"/>
      <c r="T1095" s="152"/>
      <c r="U1095" s="152"/>
      <c r="V1095" s="152"/>
      <c r="W1095" s="152"/>
      <c r="X1095" s="152"/>
      <c r="Y1095" s="152"/>
      <c r="Z1095" s="152"/>
    </row>
    <row r="1096" spans="1:26" ht="15.75" customHeight="1">
      <c r="A1096" s="152"/>
      <c r="B1096" s="152"/>
      <c r="C1096" s="152"/>
      <c r="D1096" s="152"/>
      <c r="E1096" s="152"/>
      <c r="F1096" s="152"/>
      <c r="G1096" s="152"/>
      <c r="H1096" s="152"/>
      <c r="I1096" s="152"/>
      <c r="J1096" s="152"/>
      <c r="K1096" s="152"/>
      <c r="L1096" s="152"/>
      <c r="M1096" s="152"/>
      <c r="N1096" s="152"/>
      <c r="O1096" s="1081"/>
      <c r="P1096" s="152"/>
      <c r="Q1096" s="152"/>
      <c r="R1096" s="152"/>
      <c r="S1096" s="152"/>
      <c r="T1096" s="152"/>
      <c r="U1096" s="152"/>
      <c r="V1096" s="152"/>
      <c r="W1096" s="152"/>
      <c r="X1096" s="152"/>
      <c r="Y1096" s="152"/>
      <c r="Z1096" s="152"/>
    </row>
    <row r="1097" spans="1:26" ht="15.75" customHeight="1">
      <c r="A1097" s="152"/>
      <c r="B1097" s="152"/>
      <c r="C1097" s="152"/>
      <c r="D1097" s="152"/>
      <c r="E1097" s="152"/>
      <c r="F1097" s="152"/>
      <c r="G1097" s="152"/>
      <c r="H1097" s="152"/>
      <c r="I1097" s="152"/>
      <c r="J1097" s="152"/>
      <c r="K1097" s="152"/>
      <c r="L1097" s="152"/>
      <c r="M1097" s="152"/>
      <c r="N1097" s="152"/>
      <c r="O1097" s="1081"/>
      <c r="P1097" s="152"/>
      <c r="Q1097" s="152"/>
      <c r="R1097" s="152"/>
      <c r="S1097" s="152"/>
      <c r="T1097" s="152"/>
      <c r="U1097" s="152"/>
      <c r="V1097" s="152"/>
      <c r="W1097" s="152"/>
      <c r="X1097" s="152"/>
      <c r="Y1097" s="152"/>
      <c r="Z1097" s="152"/>
    </row>
    <row r="1098" spans="1:26" ht="15.75" customHeight="1">
      <c r="A1098" s="152"/>
      <c r="B1098" s="152"/>
      <c r="C1098" s="152"/>
      <c r="D1098" s="152"/>
      <c r="E1098" s="152"/>
      <c r="F1098" s="152"/>
      <c r="G1098" s="152"/>
      <c r="H1098" s="152"/>
      <c r="I1098" s="152"/>
      <c r="J1098" s="152"/>
      <c r="K1098" s="152"/>
      <c r="L1098" s="152"/>
      <c r="M1098" s="152"/>
      <c r="N1098" s="152"/>
      <c r="O1098" s="1081"/>
      <c r="P1098" s="152"/>
      <c r="Q1098" s="152"/>
      <c r="R1098" s="152"/>
      <c r="S1098" s="152"/>
      <c r="T1098" s="152"/>
      <c r="U1098" s="152"/>
      <c r="V1098" s="152"/>
      <c r="W1098" s="152"/>
      <c r="X1098" s="152"/>
      <c r="Y1098" s="152"/>
      <c r="Z1098" s="152"/>
    </row>
    <row r="1099" spans="1:26" ht="15.75" customHeight="1">
      <c r="A1099" s="152"/>
      <c r="B1099" s="152"/>
      <c r="C1099" s="152"/>
      <c r="D1099" s="152"/>
      <c r="E1099" s="152"/>
      <c r="F1099" s="152"/>
      <c r="G1099" s="152"/>
      <c r="H1099" s="152"/>
      <c r="I1099" s="152"/>
      <c r="J1099" s="152"/>
      <c r="K1099" s="152"/>
      <c r="L1099" s="152"/>
      <c r="M1099" s="152"/>
      <c r="N1099" s="152"/>
      <c r="O1099" s="1081"/>
      <c r="P1099" s="152"/>
      <c r="Q1099" s="152"/>
      <c r="R1099" s="152"/>
      <c r="S1099" s="152"/>
      <c r="T1099" s="152"/>
      <c r="U1099" s="152"/>
      <c r="V1099" s="152"/>
      <c r="W1099" s="152"/>
      <c r="X1099" s="152"/>
      <c r="Y1099" s="152"/>
      <c r="Z1099" s="152"/>
    </row>
    <row r="1100" spans="1:26" ht="15.75" customHeight="1">
      <c r="A1100" s="152"/>
      <c r="B1100" s="152"/>
      <c r="C1100" s="152"/>
      <c r="D1100" s="152"/>
      <c r="E1100" s="152"/>
      <c r="F1100" s="152"/>
      <c r="G1100" s="152"/>
      <c r="H1100" s="152"/>
      <c r="I1100" s="152"/>
      <c r="J1100" s="152"/>
      <c r="K1100" s="152"/>
      <c r="L1100" s="152"/>
      <c r="M1100" s="152"/>
      <c r="N1100" s="152"/>
      <c r="O1100" s="1081"/>
      <c r="P1100" s="152"/>
      <c r="Q1100" s="152"/>
      <c r="R1100" s="152"/>
      <c r="S1100" s="152"/>
      <c r="T1100" s="152"/>
      <c r="U1100" s="152"/>
      <c r="V1100" s="152"/>
      <c r="W1100" s="152"/>
      <c r="X1100" s="152"/>
      <c r="Y1100" s="152"/>
      <c r="Z1100" s="152"/>
    </row>
    <row r="1101" spans="1:26" ht="15.75" customHeight="1">
      <c r="A1101" s="152"/>
      <c r="B1101" s="152"/>
      <c r="C1101" s="152"/>
      <c r="D1101" s="152"/>
      <c r="E1101" s="152"/>
      <c r="F1101" s="152"/>
      <c r="G1101" s="152"/>
      <c r="H1101" s="152"/>
      <c r="I1101" s="152"/>
      <c r="J1101" s="152"/>
      <c r="K1101" s="152"/>
      <c r="L1101" s="152"/>
      <c r="M1101" s="152"/>
      <c r="N1101" s="152"/>
      <c r="O1101" s="1081"/>
      <c r="P1101" s="152"/>
      <c r="Q1101" s="152"/>
      <c r="R1101" s="152"/>
      <c r="S1101" s="152"/>
      <c r="T1101" s="152"/>
      <c r="U1101" s="152"/>
      <c r="V1101" s="152"/>
      <c r="W1101" s="152"/>
      <c r="X1101" s="152"/>
      <c r="Y1101" s="152"/>
      <c r="Z1101" s="152"/>
    </row>
    <row r="1102" spans="1:26" ht="15.75" customHeight="1">
      <c r="A1102" s="152"/>
      <c r="B1102" s="152"/>
      <c r="C1102" s="152"/>
      <c r="D1102" s="152"/>
      <c r="E1102" s="152"/>
      <c r="F1102" s="152"/>
      <c r="G1102" s="152"/>
      <c r="H1102" s="152"/>
      <c r="I1102" s="152"/>
      <c r="J1102" s="152"/>
      <c r="K1102" s="152"/>
      <c r="L1102" s="152"/>
      <c r="M1102" s="152"/>
      <c r="N1102" s="152"/>
      <c r="O1102" s="1081"/>
      <c r="P1102" s="152"/>
      <c r="Q1102" s="152"/>
      <c r="R1102" s="152"/>
      <c r="S1102" s="152"/>
      <c r="T1102" s="152"/>
      <c r="U1102" s="152"/>
      <c r="V1102" s="152"/>
      <c r="W1102" s="152"/>
      <c r="X1102" s="152"/>
      <c r="Y1102" s="152"/>
      <c r="Z1102" s="152"/>
    </row>
    <row r="1103" spans="1:26" ht="15.75" customHeight="1">
      <c r="A1103" s="152"/>
      <c r="B1103" s="152"/>
      <c r="C1103" s="152"/>
      <c r="D1103" s="152"/>
      <c r="E1103" s="152"/>
      <c r="F1103" s="152"/>
      <c r="G1103" s="152"/>
      <c r="H1103" s="152"/>
      <c r="I1103" s="152"/>
      <c r="J1103" s="152"/>
      <c r="K1103" s="152"/>
      <c r="L1103" s="152"/>
      <c r="M1103" s="152"/>
      <c r="N1103" s="152"/>
      <c r="O1103" s="1081"/>
      <c r="P1103" s="152"/>
      <c r="Q1103" s="152"/>
      <c r="R1103" s="152"/>
      <c r="S1103" s="152"/>
      <c r="T1103" s="152"/>
      <c r="U1103" s="152"/>
      <c r="V1103" s="152"/>
      <c r="W1103" s="152"/>
      <c r="X1103" s="152"/>
      <c r="Y1103" s="152"/>
      <c r="Z1103" s="152"/>
    </row>
    <row r="1104" spans="1:26" ht="15.75" customHeight="1">
      <c r="A1104" s="152"/>
      <c r="B1104" s="152"/>
      <c r="C1104" s="152"/>
      <c r="D1104" s="152"/>
      <c r="E1104" s="152"/>
      <c r="F1104" s="152"/>
      <c r="G1104" s="152"/>
      <c r="H1104" s="152"/>
      <c r="I1104" s="152"/>
      <c r="J1104" s="152"/>
      <c r="K1104" s="152"/>
      <c r="L1104" s="152"/>
      <c r="M1104" s="152"/>
      <c r="N1104" s="152"/>
      <c r="O1104" s="1081"/>
      <c r="P1104" s="152"/>
      <c r="Q1104" s="152"/>
      <c r="R1104" s="152"/>
      <c r="S1104" s="152"/>
      <c r="T1104" s="152"/>
      <c r="U1104" s="152"/>
      <c r="V1104" s="152"/>
      <c r="W1104" s="152"/>
      <c r="X1104" s="152"/>
      <c r="Y1104" s="152"/>
      <c r="Z1104" s="152"/>
    </row>
    <row r="1105" spans="1:26" ht="15.75" customHeight="1">
      <c r="A1105" s="152"/>
      <c r="B1105" s="152"/>
      <c r="C1105" s="152"/>
      <c r="D1105" s="152"/>
      <c r="E1105" s="152"/>
      <c r="F1105" s="152"/>
      <c r="G1105" s="152"/>
      <c r="H1105" s="152"/>
      <c r="I1105" s="152"/>
      <c r="J1105" s="152"/>
      <c r="K1105" s="152"/>
      <c r="L1105" s="152"/>
      <c r="M1105" s="152"/>
      <c r="N1105" s="152"/>
      <c r="O1105" s="1081"/>
      <c r="P1105" s="152"/>
      <c r="Q1105" s="152"/>
      <c r="R1105" s="152"/>
      <c r="S1105" s="152"/>
      <c r="T1105" s="152"/>
      <c r="U1105" s="152"/>
      <c r="V1105" s="152"/>
      <c r="W1105" s="152"/>
      <c r="X1105" s="152"/>
      <c r="Y1105" s="152"/>
      <c r="Z1105" s="152"/>
    </row>
    <row r="1106" spans="1:26" ht="15.75" customHeight="1">
      <c r="A1106" s="152"/>
      <c r="B1106" s="152"/>
      <c r="C1106" s="152"/>
      <c r="D1106" s="152"/>
      <c r="E1106" s="152"/>
      <c r="F1106" s="152"/>
      <c r="G1106" s="152"/>
      <c r="H1106" s="152"/>
      <c r="I1106" s="152"/>
      <c r="J1106" s="152"/>
      <c r="K1106" s="152"/>
      <c r="L1106" s="152"/>
      <c r="M1106" s="152"/>
      <c r="N1106" s="152"/>
      <c r="O1106" s="1081"/>
      <c r="P1106" s="152"/>
      <c r="Q1106" s="152"/>
      <c r="R1106" s="152"/>
      <c r="S1106" s="152"/>
      <c r="T1106" s="152"/>
      <c r="U1106" s="152"/>
      <c r="V1106" s="152"/>
      <c r="W1106" s="152"/>
      <c r="X1106" s="152"/>
      <c r="Y1106" s="152"/>
      <c r="Z1106" s="152"/>
    </row>
    <row r="1107" spans="1:26" ht="15.75" customHeight="1">
      <c r="A1107" s="152"/>
      <c r="B1107" s="152"/>
      <c r="C1107" s="152"/>
      <c r="D1107" s="152"/>
      <c r="E1107" s="152"/>
      <c r="F1107" s="152"/>
      <c r="G1107" s="152"/>
      <c r="H1107" s="152"/>
      <c r="I1107" s="152"/>
      <c r="J1107" s="152"/>
      <c r="K1107" s="152"/>
      <c r="L1107" s="152"/>
      <c r="M1107" s="152"/>
      <c r="N1107" s="152"/>
      <c r="O1107" s="1081"/>
      <c r="P1107" s="152"/>
      <c r="Q1107" s="152"/>
      <c r="R1107" s="152"/>
      <c r="S1107" s="152"/>
      <c r="T1107" s="152"/>
      <c r="U1107" s="152"/>
      <c r="V1107" s="152"/>
      <c r="W1107" s="152"/>
      <c r="X1107" s="152"/>
      <c r="Y1107" s="152"/>
      <c r="Z1107" s="152"/>
    </row>
    <row r="1108" spans="1:26" ht="15.75" customHeight="1">
      <c r="A1108" s="152"/>
      <c r="B1108" s="152"/>
      <c r="C1108" s="152"/>
      <c r="D1108" s="152"/>
      <c r="E1108" s="152"/>
      <c r="F1108" s="152"/>
      <c r="G1108" s="152"/>
      <c r="H1108" s="152"/>
      <c r="I1108" s="152"/>
      <c r="J1108" s="152"/>
      <c r="K1108" s="152"/>
      <c r="L1108" s="152"/>
      <c r="M1108" s="152"/>
      <c r="N1108" s="152"/>
      <c r="O1108" s="1081"/>
      <c r="P1108" s="152"/>
      <c r="Q1108" s="152"/>
      <c r="R1108" s="152"/>
      <c r="S1108" s="152"/>
      <c r="T1108" s="152"/>
      <c r="U1108" s="152"/>
      <c r="V1108" s="152"/>
      <c r="W1108" s="152"/>
      <c r="X1108" s="152"/>
      <c r="Y1108" s="152"/>
      <c r="Z1108" s="152"/>
    </row>
    <row r="1109" spans="1:26" ht="15.75" customHeight="1">
      <c r="A1109" s="152"/>
      <c r="B1109" s="152"/>
      <c r="C1109" s="152"/>
      <c r="D1109" s="152"/>
      <c r="E1109" s="152"/>
      <c r="F1109" s="152"/>
      <c r="G1109" s="152"/>
      <c r="H1109" s="152"/>
      <c r="I1109" s="152"/>
      <c r="J1109" s="152"/>
      <c r="K1109" s="152"/>
      <c r="L1109" s="152"/>
      <c r="M1109" s="152"/>
      <c r="N1109" s="152"/>
      <c r="O1109" s="1081"/>
      <c r="P1109" s="152"/>
      <c r="Q1109" s="152"/>
      <c r="R1109" s="152"/>
      <c r="S1109" s="152"/>
      <c r="T1109" s="152"/>
      <c r="U1109" s="152"/>
      <c r="V1109" s="152"/>
      <c r="W1109" s="152"/>
      <c r="X1109" s="152"/>
      <c r="Y1109" s="152"/>
      <c r="Z1109" s="152"/>
    </row>
    <row r="1110" spans="1:26" ht="15.75" customHeight="1">
      <c r="A1110" s="152"/>
      <c r="B1110" s="152"/>
      <c r="C1110" s="152"/>
      <c r="D1110" s="152"/>
      <c r="E1110" s="152"/>
      <c r="F1110" s="152"/>
      <c r="G1110" s="152"/>
      <c r="H1110" s="152"/>
      <c r="I1110" s="152"/>
      <c r="J1110" s="152"/>
      <c r="K1110" s="152"/>
      <c r="L1110" s="152"/>
      <c r="M1110" s="152"/>
      <c r="N1110" s="152"/>
      <c r="O1110" s="1081"/>
      <c r="P1110" s="152"/>
      <c r="Q1110" s="152"/>
      <c r="R1110" s="152"/>
      <c r="S1110" s="152"/>
      <c r="T1110" s="152"/>
      <c r="U1110" s="152"/>
      <c r="V1110" s="152"/>
      <c r="W1110" s="152"/>
      <c r="X1110" s="152"/>
      <c r="Y1110" s="152"/>
      <c r="Z1110" s="152"/>
    </row>
    <row r="1111" spans="1:26" ht="15.75" customHeight="1">
      <c r="A1111" s="152"/>
      <c r="B1111" s="152"/>
      <c r="C1111" s="152"/>
      <c r="D1111" s="152"/>
      <c r="E1111" s="152"/>
      <c r="F1111" s="152"/>
      <c r="G1111" s="152"/>
      <c r="H1111" s="152"/>
      <c r="I1111" s="152"/>
      <c r="J1111" s="152"/>
      <c r="K1111" s="152"/>
      <c r="L1111" s="152"/>
      <c r="M1111" s="152"/>
      <c r="N1111" s="152"/>
      <c r="O1111" s="1081"/>
      <c r="P1111" s="152"/>
      <c r="Q1111" s="152"/>
      <c r="R1111" s="152"/>
      <c r="S1111" s="152"/>
      <c r="T1111" s="152"/>
      <c r="U1111" s="152"/>
      <c r="V1111" s="152"/>
      <c r="W1111" s="152"/>
      <c r="X1111" s="152"/>
      <c r="Y1111" s="152"/>
      <c r="Z1111" s="152"/>
    </row>
    <row r="1112" spans="1:26" ht="15.75" customHeight="1">
      <c r="A1112" s="152"/>
      <c r="B1112" s="152"/>
      <c r="C1112" s="152"/>
      <c r="D1112" s="152"/>
      <c r="E1112" s="152"/>
      <c r="F1112" s="152"/>
      <c r="G1112" s="152"/>
      <c r="H1112" s="152"/>
      <c r="I1112" s="152"/>
      <c r="J1112" s="152"/>
      <c r="K1112" s="152"/>
      <c r="L1112" s="152"/>
      <c r="M1112" s="152"/>
      <c r="N1112" s="152"/>
      <c r="O1112" s="1081"/>
      <c r="P1112" s="152"/>
      <c r="Q1112" s="152"/>
      <c r="R1112" s="152"/>
      <c r="S1112" s="152"/>
      <c r="T1112" s="152"/>
      <c r="U1112" s="152"/>
      <c r="V1112" s="152"/>
      <c r="W1112" s="152"/>
      <c r="X1112" s="152"/>
      <c r="Y1112" s="152"/>
      <c r="Z1112" s="152"/>
    </row>
    <row r="1113" spans="1:26" ht="15.75" customHeight="1">
      <c r="A1113" s="152"/>
      <c r="B1113" s="152"/>
      <c r="C1113" s="152"/>
      <c r="D1113" s="152"/>
      <c r="E1113" s="152"/>
      <c r="F1113" s="152"/>
      <c r="G1113" s="152"/>
      <c r="H1113" s="152"/>
      <c r="I1113" s="152"/>
      <c r="J1113" s="152"/>
      <c r="K1113" s="152"/>
      <c r="L1113" s="152"/>
      <c r="M1113" s="152"/>
      <c r="N1113" s="152"/>
      <c r="O1113" s="1081"/>
      <c r="P1113" s="152"/>
      <c r="Q1113" s="152"/>
      <c r="R1113" s="152"/>
      <c r="S1113" s="152"/>
      <c r="T1113" s="152"/>
      <c r="U1113" s="152"/>
      <c r="V1113" s="152"/>
      <c r="W1113" s="152"/>
      <c r="X1113" s="152"/>
      <c r="Y1113" s="152"/>
      <c r="Z1113" s="152"/>
    </row>
    <row r="1114" spans="1:26" ht="15.75" customHeight="1">
      <c r="A1114" s="152"/>
      <c r="B1114" s="152"/>
      <c r="C1114" s="152"/>
      <c r="D1114" s="152"/>
      <c r="E1114" s="152"/>
      <c r="F1114" s="152"/>
      <c r="G1114" s="152"/>
      <c r="H1114" s="152"/>
      <c r="I1114" s="152"/>
      <c r="J1114" s="152"/>
      <c r="K1114" s="152"/>
      <c r="L1114" s="152"/>
      <c r="M1114" s="152"/>
      <c r="N1114" s="152"/>
      <c r="O1114" s="1081"/>
      <c r="P1114" s="152"/>
      <c r="Q1114" s="152"/>
      <c r="R1114" s="152"/>
      <c r="S1114" s="152"/>
      <c r="T1114" s="152"/>
      <c r="U1114" s="152"/>
      <c r="V1114" s="152"/>
      <c r="W1114" s="152"/>
      <c r="X1114" s="152"/>
      <c r="Y1114" s="152"/>
      <c r="Z1114" s="152"/>
    </row>
    <row r="1115" spans="1:26" ht="15.75" customHeight="1">
      <c r="A1115" s="152"/>
      <c r="B1115" s="152"/>
      <c r="C1115" s="152"/>
      <c r="D1115" s="152"/>
      <c r="E1115" s="152"/>
      <c r="F1115" s="152"/>
      <c r="G1115" s="152"/>
      <c r="H1115" s="152"/>
      <c r="I1115" s="152"/>
      <c r="J1115" s="152"/>
      <c r="K1115" s="152"/>
      <c r="L1115" s="152"/>
      <c r="M1115" s="152"/>
      <c r="N1115" s="152"/>
      <c r="O1115" s="1081"/>
      <c r="P1115" s="152"/>
      <c r="Q1115" s="152"/>
      <c r="R1115" s="152"/>
      <c r="S1115" s="152"/>
      <c r="T1115" s="152"/>
      <c r="U1115" s="152"/>
      <c r="V1115" s="152"/>
      <c r="W1115" s="152"/>
      <c r="X1115" s="152"/>
      <c r="Y1115" s="152"/>
      <c r="Z1115" s="152"/>
    </row>
    <row r="1116" spans="1:26" ht="15.75" customHeight="1">
      <c r="A1116" s="152"/>
      <c r="B1116" s="152"/>
      <c r="C1116" s="152"/>
      <c r="D1116" s="152"/>
      <c r="E1116" s="152"/>
      <c r="F1116" s="152"/>
      <c r="G1116" s="152"/>
      <c r="H1116" s="152"/>
      <c r="I1116" s="152"/>
      <c r="J1116" s="152"/>
      <c r="K1116" s="152"/>
      <c r="L1116" s="152"/>
      <c r="M1116" s="152"/>
      <c r="N1116" s="152"/>
      <c r="O1116" s="1081"/>
      <c r="P1116" s="152"/>
      <c r="Q1116" s="152"/>
      <c r="R1116" s="152"/>
      <c r="S1116" s="152"/>
      <c r="T1116" s="152"/>
      <c r="U1116" s="152"/>
      <c r="V1116" s="152"/>
      <c r="W1116" s="152"/>
      <c r="X1116" s="152"/>
      <c r="Y1116" s="152"/>
      <c r="Z1116" s="152"/>
    </row>
    <row r="1117" spans="1:26" ht="15.75" customHeight="1">
      <c r="A1117" s="152"/>
      <c r="B1117" s="152"/>
      <c r="C1117" s="152"/>
      <c r="D1117" s="152"/>
      <c r="E1117" s="152"/>
      <c r="F1117" s="152"/>
      <c r="G1117" s="152"/>
      <c r="H1117" s="152"/>
      <c r="I1117" s="152"/>
      <c r="J1117" s="152"/>
      <c r="K1117" s="152"/>
      <c r="L1117" s="152"/>
      <c r="M1117" s="152"/>
      <c r="N1117" s="152"/>
      <c r="O1117" s="1081"/>
      <c r="P1117" s="152"/>
      <c r="Q1117" s="152"/>
      <c r="R1117" s="152"/>
      <c r="S1117" s="152"/>
      <c r="T1117" s="152"/>
      <c r="U1117" s="152"/>
      <c r="V1117" s="152"/>
      <c r="W1117" s="152"/>
      <c r="X1117" s="152"/>
      <c r="Y1117" s="152"/>
      <c r="Z1117" s="152"/>
    </row>
    <row r="1118" spans="1:26" ht="15.75" customHeight="1">
      <c r="A1118" s="152"/>
      <c r="B1118" s="152"/>
      <c r="C1118" s="152"/>
      <c r="D1118" s="152"/>
      <c r="E1118" s="152"/>
      <c r="F1118" s="152"/>
      <c r="G1118" s="152"/>
      <c r="H1118" s="152"/>
      <c r="I1118" s="152"/>
      <c r="J1118" s="152"/>
      <c r="K1118" s="152"/>
      <c r="L1118" s="152"/>
      <c r="M1118" s="152"/>
      <c r="N1118" s="152"/>
      <c r="O1118" s="1081"/>
      <c r="P1118" s="152"/>
      <c r="Q1118" s="152"/>
      <c r="R1118" s="152"/>
      <c r="S1118" s="152"/>
      <c r="T1118" s="152"/>
      <c r="U1118" s="152"/>
      <c r="V1118" s="152"/>
      <c r="W1118" s="152"/>
      <c r="X1118" s="152"/>
      <c r="Y1118" s="152"/>
      <c r="Z1118" s="152"/>
    </row>
    <row r="1119" spans="1:26" ht="15.75" customHeight="1">
      <c r="A1119" s="152"/>
      <c r="B1119" s="152"/>
      <c r="C1119" s="152"/>
      <c r="D1119" s="152"/>
      <c r="E1119" s="152"/>
      <c r="F1119" s="152"/>
      <c r="G1119" s="152"/>
      <c r="H1119" s="152"/>
      <c r="I1119" s="152"/>
      <c r="J1119" s="152"/>
      <c r="K1119" s="152"/>
      <c r="L1119" s="152"/>
      <c r="M1119" s="152"/>
      <c r="N1119" s="152"/>
      <c r="O1119" s="1081"/>
      <c r="P1119" s="152"/>
      <c r="Q1119" s="152"/>
      <c r="R1119" s="152"/>
      <c r="S1119" s="152"/>
      <c r="T1119" s="152"/>
      <c r="U1119" s="152"/>
      <c r="V1119" s="152"/>
      <c r="W1119" s="152"/>
      <c r="X1119" s="152"/>
      <c r="Y1119" s="152"/>
      <c r="Z1119" s="152"/>
    </row>
    <row r="1120" spans="1:26" ht="15.75" customHeight="1">
      <c r="A1120" s="152"/>
      <c r="B1120" s="152"/>
      <c r="C1120" s="152"/>
      <c r="D1120" s="152"/>
      <c r="E1120" s="152"/>
      <c r="F1120" s="152"/>
      <c r="G1120" s="152"/>
      <c r="H1120" s="152"/>
      <c r="I1120" s="152"/>
      <c r="J1120" s="152"/>
      <c r="K1120" s="152"/>
      <c r="L1120" s="152"/>
      <c r="M1120" s="152"/>
      <c r="N1120" s="152"/>
      <c r="O1120" s="1081"/>
      <c r="P1120" s="152"/>
      <c r="Q1120" s="152"/>
      <c r="R1120" s="152"/>
      <c r="S1120" s="152"/>
      <c r="T1120" s="152"/>
      <c r="U1120" s="152"/>
      <c r="V1120" s="152"/>
      <c r="W1120" s="152"/>
      <c r="X1120" s="152"/>
      <c r="Y1120" s="152"/>
      <c r="Z1120" s="152"/>
    </row>
    <row r="1121" spans="1:26" ht="15.75" customHeight="1">
      <c r="A1121" s="152"/>
      <c r="B1121" s="152"/>
      <c r="C1121" s="152"/>
      <c r="D1121" s="152"/>
      <c r="E1121" s="152"/>
      <c r="F1121" s="152"/>
      <c r="G1121" s="152"/>
      <c r="H1121" s="152"/>
      <c r="I1121" s="152"/>
      <c r="J1121" s="152"/>
      <c r="K1121" s="152"/>
      <c r="L1121" s="152"/>
      <c r="M1121" s="152"/>
      <c r="N1121" s="152"/>
      <c r="O1121" s="1081"/>
      <c r="P1121" s="152"/>
      <c r="Q1121" s="152"/>
      <c r="R1121" s="152"/>
      <c r="S1121" s="152"/>
      <c r="T1121" s="152"/>
      <c r="U1121" s="152"/>
      <c r="V1121" s="152"/>
      <c r="W1121" s="152"/>
      <c r="X1121" s="152"/>
      <c r="Y1121" s="152"/>
      <c r="Z1121" s="152"/>
    </row>
    <row r="1122" spans="1:26" ht="15.75" customHeight="1">
      <c r="A1122" s="152"/>
      <c r="B1122" s="152"/>
      <c r="C1122" s="152"/>
      <c r="D1122" s="152"/>
      <c r="E1122" s="152"/>
      <c r="F1122" s="152"/>
      <c r="G1122" s="152"/>
      <c r="H1122" s="152"/>
      <c r="I1122" s="152"/>
      <c r="J1122" s="152"/>
      <c r="K1122" s="152"/>
      <c r="L1122" s="152"/>
      <c r="M1122" s="152"/>
      <c r="N1122" s="152"/>
      <c r="O1122" s="1081"/>
      <c r="P1122" s="152"/>
      <c r="Q1122" s="152"/>
      <c r="R1122" s="152"/>
      <c r="S1122" s="152"/>
      <c r="T1122" s="152"/>
      <c r="U1122" s="152"/>
      <c r="V1122" s="152"/>
      <c r="W1122" s="152"/>
      <c r="X1122" s="152"/>
      <c r="Y1122" s="152"/>
      <c r="Z1122" s="152"/>
    </row>
    <row r="1123" spans="1:26" ht="15.75" customHeight="1">
      <c r="A1123" s="152"/>
      <c r="B1123" s="152"/>
      <c r="C1123" s="152"/>
      <c r="D1123" s="152"/>
      <c r="E1123" s="152"/>
      <c r="F1123" s="152"/>
      <c r="G1123" s="152"/>
      <c r="H1123" s="152"/>
      <c r="I1123" s="152"/>
      <c r="J1123" s="152"/>
      <c r="K1123" s="152"/>
      <c r="L1123" s="152"/>
      <c r="M1123" s="152"/>
      <c r="N1123" s="152"/>
      <c r="O1123" s="1081"/>
      <c r="P1123" s="152"/>
      <c r="Q1123" s="152"/>
      <c r="R1123" s="152"/>
      <c r="S1123" s="152"/>
      <c r="T1123" s="152"/>
      <c r="U1123" s="152"/>
      <c r="V1123" s="152"/>
      <c r="W1123" s="152"/>
      <c r="X1123" s="152"/>
      <c r="Y1123" s="152"/>
      <c r="Z1123" s="152"/>
    </row>
    <row r="1124" spans="1:26" ht="15.75" customHeight="1">
      <c r="A1124" s="152"/>
      <c r="B1124" s="152"/>
      <c r="C1124" s="152"/>
      <c r="D1124" s="152"/>
      <c r="E1124" s="152"/>
      <c r="F1124" s="152"/>
      <c r="G1124" s="152"/>
      <c r="H1124" s="152"/>
      <c r="I1124" s="152"/>
      <c r="J1124" s="152"/>
      <c r="K1124" s="152"/>
      <c r="L1124" s="152"/>
      <c r="M1124" s="152"/>
      <c r="N1124" s="152"/>
      <c r="O1124" s="1081"/>
      <c r="P1124" s="152"/>
      <c r="Q1124" s="152"/>
      <c r="R1124" s="152"/>
      <c r="S1124" s="152"/>
      <c r="T1124" s="152"/>
      <c r="U1124" s="152"/>
      <c r="V1124" s="152"/>
      <c r="W1124" s="152"/>
      <c r="X1124" s="152"/>
      <c r="Y1124" s="152"/>
      <c r="Z1124" s="152"/>
    </row>
    <row r="1125" spans="1:26" ht="15.75" customHeight="1">
      <c r="A1125" s="152"/>
      <c r="B1125" s="152"/>
      <c r="C1125" s="152"/>
      <c r="D1125" s="152"/>
      <c r="E1125" s="152"/>
      <c r="F1125" s="152"/>
      <c r="G1125" s="152"/>
      <c r="H1125" s="152"/>
      <c r="I1125" s="152"/>
      <c r="J1125" s="152"/>
      <c r="K1125" s="152"/>
      <c r="L1125" s="152"/>
      <c r="M1125" s="152"/>
      <c r="N1125" s="152"/>
      <c r="O1125" s="1081"/>
      <c r="P1125" s="152"/>
      <c r="Q1125" s="152"/>
      <c r="R1125" s="152"/>
      <c r="S1125" s="152"/>
      <c r="T1125" s="152"/>
      <c r="U1125" s="152"/>
      <c r="V1125" s="152"/>
      <c r="W1125" s="152"/>
      <c r="X1125" s="152"/>
      <c r="Y1125" s="152"/>
      <c r="Z1125" s="152"/>
    </row>
    <row r="1126" spans="1:26" ht="15.75" customHeight="1">
      <c r="A1126" s="152"/>
      <c r="B1126" s="152"/>
      <c r="C1126" s="152"/>
      <c r="D1126" s="152"/>
      <c r="E1126" s="152"/>
      <c r="F1126" s="152"/>
      <c r="G1126" s="152"/>
      <c r="H1126" s="152"/>
      <c r="I1126" s="152"/>
      <c r="J1126" s="152"/>
      <c r="K1126" s="152"/>
      <c r="L1126" s="152"/>
      <c r="M1126" s="152"/>
      <c r="N1126" s="152"/>
      <c r="O1126" s="1081"/>
      <c r="P1126" s="152"/>
      <c r="Q1126" s="152"/>
      <c r="R1126" s="152"/>
      <c r="S1126" s="152"/>
      <c r="T1126" s="152"/>
      <c r="U1126" s="152"/>
      <c r="V1126" s="152"/>
      <c r="W1126" s="152"/>
      <c r="X1126" s="152"/>
      <c r="Y1126" s="152"/>
      <c r="Z1126" s="152"/>
    </row>
    <row r="1127" spans="1:26" ht="15.75" customHeight="1">
      <c r="A1127" s="152"/>
      <c r="B1127" s="152"/>
      <c r="C1127" s="152"/>
      <c r="D1127" s="152"/>
      <c r="E1127" s="152"/>
      <c r="F1127" s="152"/>
      <c r="G1127" s="152"/>
      <c r="H1127" s="152"/>
      <c r="I1127" s="152"/>
      <c r="J1127" s="152"/>
      <c r="K1127" s="152"/>
      <c r="L1127" s="152"/>
      <c r="M1127" s="152"/>
      <c r="N1127" s="152"/>
      <c r="O1127" s="1081"/>
      <c r="P1127" s="152"/>
      <c r="Q1127" s="152"/>
      <c r="R1127" s="152"/>
      <c r="S1127" s="152"/>
      <c r="T1127" s="152"/>
      <c r="U1127" s="152"/>
      <c r="V1127" s="152"/>
      <c r="W1127" s="152"/>
      <c r="X1127" s="152"/>
      <c r="Y1127" s="152"/>
      <c r="Z1127" s="152"/>
    </row>
    <row r="1128" spans="1:26" ht="15.75" customHeight="1">
      <c r="A1128" s="152"/>
      <c r="B1128" s="152"/>
      <c r="C1128" s="152"/>
      <c r="D1128" s="152"/>
      <c r="E1128" s="152"/>
      <c r="F1128" s="152"/>
      <c r="G1128" s="152"/>
      <c r="H1128" s="152"/>
      <c r="I1128" s="152"/>
      <c r="J1128" s="152"/>
      <c r="K1128" s="152"/>
      <c r="L1128" s="152"/>
      <c r="M1128" s="152"/>
      <c r="N1128" s="152"/>
      <c r="O1128" s="1081"/>
      <c r="P1128" s="152"/>
      <c r="Q1128" s="152"/>
      <c r="R1128" s="152"/>
      <c r="S1128" s="152"/>
      <c r="T1128" s="152"/>
      <c r="U1128" s="152"/>
      <c r="V1128" s="152"/>
      <c r="W1128" s="152"/>
      <c r="X1128" s="152"/>
      <c r="Y1128" s="152"/>
      <c r="Z1128" s="152"/>
    </row>
    <row r="1129" spans="1:26" ht="15.75" customHeight="1">
      <c r="A1129" s="152"/>
      <c r="B1129" s="152"/>
      <c r="C1129" s="152"/>
      <c r="D1129" s="152"/>
      <c r="E1129" s="152"/>
      <c r="F1129" s="152"/>
      <c r="G1129" s="152"/>
      <c r="H1129" s="152"/>
      <c r="I1129" s="152"/>
      <c r="J1129" s="152"/>
      <c r="K1129" s="152"/>
      <c r="L1129" s="152"/>
      <c r="M1129" s="152"/>
      <c r="N1129" s="152"/>
      <c r="O1129" s="1081"/>
      <c r="P1129" s="152"/>
      <c r="Q1129" s="152"/>
      <c r="R1129" s="152"/>
      <c r="S1129" s="152"/>
      <c r="T1129" s="152"/>
      <c r="U1129" s="152"/>
      <c r="V1129" s="152"/>
      <c r="W1129" s="152"/>
      <c r="X1129" s="152"/>
      <c r="Y1129" s="152"/>
      <c r="Z1129" s="152"/>
    </row>
    <row r="1130" spans="1:26" ht="15.75" customHeight="1">
      <c r="A1130" s="152"/>
      <c r="B1130" s="152"/>
      <c r="C1130" s="152"/>
      <c r="D1130" s="152"/>
      <c r="E1130" s="152"/>
      <c r="F1130" s="152"/>
      <c r="G1130" s="152"/>
      <c r="H1130" s="152"/>
      <c r="I1130" s="152"/>
      <c r="J1130" s="152"/>
      <c r="K1130" s="152"/>
      <c r="L1130" s="152"/>
      <c r="M1130" s="152"/>
      <c r="N1130" s="152"/>
      <c r="O1130" s="1081"/>
      <c r="P1130" s="152"/>
      <c r="Q1130" s="152"/>
      <c r="R1130" s="152"/>
      <c r="S1130" s="152"/>
      <c r="T1130" s="152"/>
      <c r="U1130" s="152"/>
      <c r="V1130" s="152"/>
      <c r="W1130" s="152"/>
      <c r="X1130" s="152"/>
      <c r="Y1130" s="152"/>
      <c r="Z1130" s="152"/>
    </row>
    <row r="1131" spans="1:26" ht="15.75" customHeight="1">
      <c r="A1131" s="152"/>
      <c r="B1131" s="152"/>
      <c r="C1131" s="152"/>
      <c r="D1131" s="152"/>
      <c r="E1131" s="152"/>
      <c r="F1131" s="152"/>
      <c r="G1131" s="152"/>
      <c r="H1131" s="152"/>
      <c r="I1131" s="152"/>
      <c r="J1131" s="152"/>
      <c r="K1131" s="152"/>
      <c r="L1131" s="152"/>
      <c r="M1131" s="152"/>
      <c r="N1131" s="152"/>
      <c r="O1131" s="1081"/>
      <c r="P1131" s="152"/>
      <c r="Q1131" s="152"/>
      <c r="R1131" s="152"/>
      <c r="S1131" s="152"/>
      <c r="T1131" s="152"/>
      <c r="U1131" s="152"/>
      <c r="V1131" s="152"/>
      <c r="W1131" s="152"/>
      <c r="X1131" s="152"/>
      <c r="Y1131" s="152"/>
      <c r="Z1131" s="152"/>
    </row>
    <row r="1132" spans="1:26" ht="15.75" customHeight="1">
      <c r="A1132" s="152"/>
      <c r="B1132" s="152"/>
      <c r="C1132" s="152"/>
      <c r="D1132" s="152"/>
      <c r="E1132" s="152"/>
      <c r="F1132" s="152"/>
      <c r="G1132" s="152"/>
      <c r="H1132" s="152"/>
      <c r="I1132" s="152"/>
      <c r="J1132" s="152"/>
      <c r="K1132" s="152"/>
      <c r="L1132" s="152"/>
      <c r="M1132" s="152"/>
      <c r="N1132" s="152"/>
      <c r="O1132" s="1081"/>
      <c r="P1132" s="152"/>
      <c r="Q1132" s="152"/>
      <c r="R1132" s="152"/>
      <c r="S1132" s="152"/>
      <c r="T1132" s="152"/>
      <c r="U1132" s="152"/>
      <c r="V1132" s="152"/>
      <c r="W1132" s="152"/>
      <c r="X1132" s="152"/>
      <c r="Y1132" s="152"/>
      <c r="Z1132" s="152"/>
    </row>
    <row r="1133" spans="1:26" ht="15.75" customHeight="1">
      <c r="A1133" s="152"/>
      <c r="B1133" s="152"/>
      <c r="C1133" s="152"/>
      <c r="D1133" s="152"/>
      <c r="E1133" s="152"/>
      <c r="F1133" s="152"/>
      <c r="G1133" s="152"/>
      <c r="H1133" s="152"/>
      <c r="I1133" s="152"/>
      <c r="J1133" s="152"/>
      <c r="K1133" s="152"/>
      <c r="L1133" s="152"/>
      <c r="M1133" s="152"/>
      <c r="N1133" s="152"/>
      <c r="O1133" s="1081"/>
      <c r="P1133" s="152"/>
      <c r="Q1133" s="152"/>
      <c r="R1133" s="152"/>
      <c r="S1133" s="152"/>
      <c r="T1133" s="152"/>
      <c r="U1133" s="152"/>
      <c r="V1133" s="152"/>
      <c r="W1133" s="152"/>
      <c r="X1133" s="152"/>
      <c r="Y1133" s="152"/>
      <c r="Z1133" s="152"/>
    </row>
    <row r="1134" spans="1:26" ht="15.75" customHeight="1">
      <c r="A1134" s="152"/>
      <c r="B1134" s="152"/>
      <c r="C1134" s="152"/>
      <c r="D1134" s="152"/>
      <c r="E1134" s="152"/>
      <c r="F1134" s="152"/>
      <c r="G1134" s="152"/>
      <c r="H1134" s="152"/>
      <c r="I1134" s="152"/>
      <c r="J1134" s="152"/>
      <c r="K1134" s="152"/>
      <c r="L1134" s="152"/>
      <c r="M1134" s="152"/>
      <c r="N1134" s="152"/>
      <c r="O1134" s="1081"/>
      <c r="P1134" s="152"/>
      <c r="Q1134" s="152"/>
      <c r="R1134" s="152"/>
      <c r="S1134" s="152"/>
      <c r="T1134" s="152"/>
      <c r="U1134" s="152"/>
      <c r="V1134" s="152"/>
      <c r="W1134" s="152"/>
      <c r="X1134" s="152"/>
      <c r="Y1134" s="152"/>
      <c r="Z1134" s="152"/>
    </row>
    <row r="1135" spans="1:26" ht="15.75" customHeight="1">
      <c r="A1135" s="152"/>
      <c r="B1135" s="152"/>
      <c r="C1135" s="152"/>
      <c r="D1135" s="152"/>
      <c r="E1135" s="152"/>
      <c r="F1135" s="152"/>
      <c r="G1135" s="152"/>
      <c r="H1135" s="152"/>
      <c r="I1135" s="152"/>
      <c r="J1135" s="152"/>
      <c r="K1135" s="152"/>
      <c r="L1135" s="152"/>
      <c r="M1135" s="152"/>
      <c r="N1135" s="152"/>
      <c r="O1135" s="1081"/>
      <c r="P1135" s="152"/>
      <c r="Q1135" s="152"/>
      <c r="R1135" s="152"/>
      <c r="S1135" s="152"/>
      <c r="T1135" s="152"/>
      <c r="U1135" s="152"/>
      <c r="V1135" s="152"/>
      <c r="W1135" s="152"/>
      <c r="X1135" s="152"/>
      <c r="Y1135" s="152"/>
      <c r="Z1135" s="152"/>
    </row>
    <row r="1136" spans="1:26" ht="15.75" customHeight="1">
      <c r="A1136" s="152"/>
      <c r="B1136" s="152"/>
      <c r="C1136" s="152"/>
      <c r="D1136" s="152"/>
      <c r="E1136" s="152"/>
      <c r="F1136" s="152"/>
      <c r="G1136" s="152"/>
      <c r="H1136" s="152"/>
      <c r="I1136" s="152"/>
      <c r="J1136" s="152"/>
      <c r="K1136" s="152"/>
      <c r="L1136" s="152"/>
      <c r="M1136" s="152"/>
      <c r="N1136" s="152"/>
      <c r="O1136" s="1081"/>
      <c r="P1136" s="152"/>
      <c r="Q1136" s="152"/>
      <c r="R1136" s="152"/>
      <c r="S1136" s="152"/>
      <c r="T1136" s="152"/>
      <c r="U1136" s="152"/>
      <c r="V1136" s="152"/>
      <c r="W1136" s="152"/>
      <c r="X1136" s="152"/>
      <c r="Y1136" s="152"/>
      <c r="Z1136" s="152"/>
    </row>
    <row r="1137" spans="1:26" ht="15.75" customHeight="1">
      <c r="A1137" s="152"/>
      <c r="B1137" s="152"/>
      <c r="C1137" s="152"/>
      <c r="D1137" s="152"/>
      <c r="E1137" s="152"/>
      <c r="F1137" s="152"/>
      <c r="G1137" s="152"/>
      <c r="H1137" s="152"/>
      <c r="I1137" s="152"/>
      <c r="J1137" s="152"/>
      <c r="K1137" s="152"/>
      <c r="L1137" s="152"/>
      <c r="M1137" s="152"/>
      <c r="N1137" s="152"/>
      <c r="O1137" s="1081"/>
      <c r="P1137" s="152"/>
      <c r="Q1137" s="152"/>
      <c r="R1137" s="152"/>
      <c r="S1137" s="152"/>
      <c r="T1137" s="152"/>
      <c r="U1137" s="152"/>
      <c r="V1137" s="152"/>
      <c r="W1137" s="152"/>
      <c r="X1137" s="152"/>
      <c r="Y1137" s="152"/>
      <c r="Z1137" s="152"/>
    </row>
    <row r="1138" spans="1:26" ht="15.75" customHeight="1">
      <c r="A1138" s="152"/>
      <c r="B1138" s="152"/>
      <c r="C1138" s="152"/>
      <c r="D1138" s="152"/>
      <c r="E1138" s="152"/>
      <c r="F1138" s="152"/>
      <c r="G1138" s="152"/>
      <c r="H1138" s="152"/>
      <c r="I1138" s="152"/>
      <c r="J1138" s="152"/>
      <c r="K1138" s="152"/>
      <c r="L1138" s="152"/>
      <c r="M1138" s="152"/>
      <c r="N1138" s="152"/>
      <c r="O1138" s="1081"/>
      <c r="P1138" s="152"/>
      <c r="Q1138" s="152"/>
      <c r="R1138" s="152"/>
      <c r="S1138" s="152"/>
      <c r="T1138" s="152"/>
      <c r="U1138" s="152"/>
      <c r="V1138" s="152"/>
      <c r="W1138" s="152"/>
      <c r="X1138" s="152"/>
      <c r="Y1138" s="152"/>
      <c r="Z1138" s="152"/>
    </row>
    <row r="1139" spans="1:26" ht="15.75" customHeight="1">
      <c r="A1139" s="152"/>
      <c r="B1139" s="152"/>
      <c r="C1139" s="152"/>
      <c r="D1139" s="152"/>
      <c r="E1139" s="152"/>
      <c r="F1139" s="152"/>
      <c r="G1139" s="152"/>
      <c r="H1139" s="152"/>
      <c r="I1139" s="152"/>
      <c r="J1139" s="152"/>
      <c r="K1139" s="152"/>
      <c r="L1139" s="152"/>
      <c r="M1139" s="152"/>
      <c r="N1139" s="152"/>
      <c r="O1139" s="1081"/>
      <c r="P1139" s="152"/>
      <c r="Q1139" s="152"/>
      <c r="R1139" s="152"/>
      <c r="S1139" s="152"/>
      <c r="T1139" s="152"/>
      <c r="U1139" s="152"/>
      <c r="V1139" s="152"/>
      <c r="W1139" s="152"/>
      <c r="X1139" s="152"/>
      <c r="Y1139" s="152"/>
      <c r="Z1139" s="152"/>
    </row>
    <row r="1140" spans="1:26" ht="15.75" customHeight="1">
      <c r="A1140" s="152"/>
      <c r="B1140" s="152"/>
      <c r="C1140" s="152"/>
      <c r="D1140" s="152"/>
      <c r="E1140" s="152"/>
      <c r="F1140" s="152"/>
      <c r="G1140" s="152"/>
      <c r="H1140" s="152"/>
      <c r="I1140" s="152"/>
      <c r="J1140" s="152"/>
      <c r="K1140" s="152"/>
      <c r="L1140" s="152"/>
      <c r="M1140" s="152"/>
      <c r="N1140" s="152"/>
      <c r="O1140" s="1081"/>
      <c r="P1140" s="152"/>
      <c r="Q1140" s="152"/>
      <c r="R1140" s="152"/>
      <c r="S1140" s="152"/>
      <c r="T1140" s="152"/>
      <c r="U1140" s="152"/>
      <c r="V1140" s="152"/>
      <c r="W1140" s="152"/>
      <c r="X1140" s="152"/>
      <c r="Y1140" s="152"/>
      <c r="Z1140" s="152"/>
    </row>
    <row r="1141" spans="1:26" ht="15.75" customHeight="1">
      <c r="A1141" s="152"/>
      <c r="B1141" s="152"/>
      <c r="C1141" s="152"/>
      <c r="D1141" s="152"/>
      <c r="E1141" s="152"/>
      <c r="F1141" s="152"/>
      <c r="G1141" s="152"/>
      <c r="H1141" s="152"/>
      <c r="I1141" s="152"/>
      <c r="J1141" s="152"/>
      <c r="K1141" s="152"/>
      <c r="L1141" s="152"/>
      <c r="M1141" s="152"/>
      <c r="N1141" s="152"/>
      <c r="O1141" s="1081"/>
      <c r="P1141" s="152"/>
      <c r="Q1141" s="152"/>
      <c r="R1141" s="152"/>
      <c r="S1141" s="152"/>
      <c r="T1141" s="152"/>
      <c r="U1141" s="152"/>
      <c r="V1141" s="152"/>
      <c r="W1141" s="152"/>
      <c r="X1141" s="152"/>
      <c r="Y1141" s="152"/>
      <c r="Z1141" s="152"/>
    </row>
    <row r="1142" spans="1:26" ht="15.75" customHeight="1">
      <c r="A1142" s="152"/>
      <c r="B1142" s="152"/>
      <c r="C1142" s="152"/>
      <c r="D1142" s="152"/>
      <c r="E1142" s="152"/>
      <c r="F1142" s="152"/>
      <c r="G1142" s="152"/>
      <c r="H1142" s="152"/>
      <c r="I1142" s="152"/>
      <c r="J1142" s="152"/>
      <c r="K1142" s="152"/>
      <c r="L1142" s="152"/>
      <c r="M1142" s="152"/>
      <c r="N1142" s="152"/>
      <c r="O1142" s="1081"/>
      <c r="P1142" s="152"/>
      <c r="Q1142" s="152"/>
      <c r="R1142" s="152"/>
      <c r="S1142" s="152"/>
      <c r="T1142" s="152"/>
      <c r="U1142" s="152"/>
      <c r="V1142" s="152"/>
      <c r="W1142" s="152"/>
      <c r="X1142" s="152"/>
      <c r="Y1142" s="152"/>
      <c r="Z1142" s="152"/>
    </row>
    <row r="1143" spans="1:26" ht="15.75" customHeight="1">
      <c r="A1143" s="152"/>
      <c r="B1143" s="152"/>
      <c r="C1143" s="152"/>
      <c r="D1143" s="152"/>
      <c r="E1143" s="152"/>
      <c r="F1143" s="152"/>
      <c r="G1143" s="152"/>
      <c r="H1143" s="152"/>
      <c r="I1143" s="152"/>
      <c r="J1143" s="152"/>
      <c r="K1143" s="152"/>
      <c r="L1143" s="152"/>
      <c r="M1143" s="152"/>
      <c r="N1143" s="152"/>
      <c r="O1143" s="1081"/>
      <c r="P1143" s="152"/>
      <c r="Q1143" s="152"/>
      <c r="R1143" s="152"/>
      <c r="S1143" s="152"/>
      <c r="T1143" s="152"/>
      <c r="U1143" s="152"/>
      <c r="V1143" s="152"/>
      <c r="W1143" s="152"/>
      <c r="X1143" s="152"/>
      <c r="Y1143" s="152"/>
      <c r="Z1143" s="152"/>
    </row>
    <row r="1144" spans="1:26" ht="15.75" customHeight="1">
      <c r="A1144" s="152"/>
      <c r="B1144" s="152"/>
      <c r="C1144" s="152"/>
      <c r="D1144" s="152"/>
      <c r="E1144" s="152"/>
      <c r="F1144" s="152"/>
      <c r="G1144" s="152"/>
      <c r="H1144" s="152"/>
      <c r="I1144" s="152"/>
      <c r="J1144" s="152"/>
      <c r="K1144" s="152"/>
      <c r="L1144" s="152"/>
      <c r="M1144" s="152"/>
      <c r="N1144" s="152"/>
      <c r="O1144" s="1081"/>
      <c r="P1144" s="152"/>
      <c r="Q1144" s="152"/>
      <c r="R1144" s="152"/>
      <c r="S1144" s="152"/>
      <c r="T1144" s="152"/>
      <c r="U1144" s="152"/>
      <c r="V1144" s="152"/>
      <c r="W1144" s="152"/>
      <c r="X1144" s="152"/>
      <c r="Y1144" s="152"/>
      <c r="Z1144" s="152"/>
    </row>
    <row r="1145" spans="1:26" ht="15.75" customHeight="1">
      <c r="A1145" s="152"/>
      <c r="B1145" s="152"/>
      <c r="C1145" s="152"/>
      <c r="D1145" s="152"/>
      <c r="E1145" s="152"/>
      <c r="F1145" s="152"/>
      <c r="G1145" s="152"/>
      <c r="H1145" s="152"/>
      <c r="I1145" s="152"/>
      <c r="J1145" s="152"/>
      <c r="K1145" s="152"/>
      <c r="L1145" s="152"/>
      <c r="M1145" s="152"/>
      <c r="N1145" s="152"/>
      <c r="O1145" s="1081"/>
      <c r="P1145" s="152"/>
      <c r="Q1145" s="152"/>
      <c r="R1145" s="152"/>
      <c r="S1145" s="152"/>
      <c r="T1145" s="152"/>
      <c r="U1145" s="152"/>
      <c r="V1145" s="152"/>
      <c r="W1145" s="152"/>
      <c r="X1145" s="152"/>
      <c r="Y1145" s="152"/>
      <c r="Z1145" s="152"/>
    </row>
    <row r="1146" spans="1:26" ht="15.75" customHeight="1">
      <c r="A1146" s="152"/>
      <c r="B1146" s="152"/>
      <c r="C1146" s="152"/>
      <c r="D1146" s="152"/>
      <c r="E1146" s="152"/>
      <c r="F1146" s="152"/>
      <c r="G1146" s="152"/>
      <c r="H1146" s="152"/>
      <c r="I1146" s="152"/>
      <c r="J1146" s="152"/>
      <c r="K1146" s="152"/>
      <c r="L1146" s="152"/>
      <c r="M1146" s="152"/>
      <c r="N1146" s="152"/>
      <c r="O1146" s="1081"/>
      <c r="P1146" s="152"/>
      <c r="Q1146" s="152"/>
      <c r="R1146" s="152"/>
      <c r="S1146" s="152"/>
      <c r="T1146" s="152"/>
      <c r="U1146" s="152"/>
      <c r="V1146" s="152"/>
      <c r="W1146" s="152"/>
      <c r="X1146" s="152"/>
      <c r="Y1146" s="152"/>
      <c r="Z1146" s="152"/>
    </row>
    <row r="1147" spans="1:26" ht="15.75" customHeight="1">
      <c r="A1147" s="152"/>
      <c r="B1147" s="152"/>
      <c r="C1147" s="152"/>
      <c r="D1147" s="152"/>
      <c r="E1147" s="152"/>
      <c r="F1147" s="152"/>
      <c r="G1147" s="152"/>
      <c r="H1147" s="152"/>
      <c r="I1147" s="152"/>
      <c r="J1147" s="152"/>
      <c r="K1147" s="152"/>
      <c r="L1147" s="152"/>
      <c r="M1147" s="152"/>
      <c r="N1147" s="152"/>
      <c r="O1147" s="1081"/>
      <c r="P1147" s="152"/>
      <c r="Q1147" s="152"/>
      <c r="R1147" s="152"/>
      <c r="S1147" s="152"/>
      <c r="T1147" s="152"/>
      <c r="U1147" s="152"/>
      <c r="V1147" s="152"/>
      <c r="W1147" s="152"/>
      <c r="X1147" s="152"/>
      <c r="Y1147" s="152"/>
      <c r="Z1147" s="152"/>
    </row>
    <row r="1148" spans="1:26" ht="15.75" customHeight="1">
      <c r="A1148" s="152"/>
      <c r="B1148" s="152"/>
      <c r="C1148" s="152"/>
      <c r="D1148" s="152"/>
      <c r="E1148" s="152"/>
      <c r="F1148" s="152"/>
      <c r="G1148" s="152"/>
      <c r="H1148" s="152"/>
      <c r="I1148" s="152"/>
      <c r="J1148" s="152"/>
      <c r="K1148" s="152"/>
      <c r="L1148" s="152"/>
      <c r="M1148" s="152"/>
      <c r="N1148" s="152"/>
      <c r="O1148" s="1081"/>
      <c r="P1148" s="152"/>
      <c r="Q1148" s="152"/>
      <c r="R1148" s="152"/>
      <c r="S1148" s="152"/>
      <c r="T1148" s="152"/>
      <c r="U1148" s="152"/>
      <c r="V1148" s="152"/>
      <c r="W1148" s="152"/>
      <c r="X1148" s="152"/>
      <c r="Y1148" s="152"/>
      <c r="Z1148" s="152"/>
    </row>
    <row r="1149" spans="1:26" ht="15.75" customHeight="1">
      <c r="A1149" s="152"/>
      <c r="B1149" s="152"/>
      <c r="C1149" s="152"/>
      <c r="D1149" s="152"/>
      <c r="E1149" s="152"/>
      <c r="F1149" s="152"/>
      <c r="G1149" s="152"/>
      <c r="H1149" s="152"/>
      <c r="I1149" s="152"/>
      <c r="J1149" s="152"/>
      <c r="K1149" s="152"/>
      <c r="L1149" s="152"/>
      <c r="M1149" s="152"/>
      <c r="N1149" s="152"/>
      <c r="O1149" s="1081"/>
      <c r="P1149" s="152"/>
      <c r="Q1149" s="152"/>
      <c r="R1149" s="152"/>
      <c r="S1149" s="152"/>
      <c r="T1149" s="152"/>
      <c r="U1149" s="152"/>
      <c r="V1149" s="152"/>
      <c r="W1149" s="152"/>
      <c r="X1149" s="152"/>
      <c r="Y1149" s="152"/>
      <c r="Z1149" s="152"/>
    </row>
    <row r="1150" spans="1:26" ht="15.75" customHeight="1">
      <c r="A1150" s="152"/>
      <c r="B1150" s="152"/>
      <c r="C1150" s="152"/>
      <c r="D1150" s="152"/>
      <c r="E1150" s="152"/>
      <c r="F1150" s="152"/>
      <c r="G1150" s="152"/>
      <c r="H1150" s="152"/>
      <c r="I1150" s="152"/>
      <c r="J1150" s="152"/>
      <c r="K1150" s="152"/>
      <c r="L1150" s="152"/>
      <c r="M1150" s="152"/>
      <c r="N1150" s="152"/>
      <c r="O1150" s="1081"/>
      <c r="P1150" s="152"/>
      <c r="Q1150" s="152"/>
      <c r="R1150" s="152"/>
      <c r="S1150" s="152"/>
      <c r="T1150" s="152"/>
      <c r="U1150" s="152"/>
      <c r="V1150" s="152"/>
      <c r="W1150" s="152"/>
      <c r="X1150" s="152"/>
      <c r="Y1150" s="152"/>
      <c r="Z1150" s="152"/>
    </row>
    <row r="1151" spans="1:26" ht="15.75" customHeight="1">
      <c r="A1151" s="152"/>
      <c r="B1151" s="152"/>
      <c r="C1151" s="152"/>
      <c r="D1151" s="152"/>
      <c r="E1151" s="152"/>
      <c r="F1151" s="152"/>
      <c r="G1151" s="152"/>
      <c r="H1151" s="152"/>
      <c r="I1151" s="152"/>
      <c r="J1151" s="152"/>
      <c r="K1151" s="152"/>
      <c r="L1151" s="152"/>
      <c r="M1151" s="152"/>
      <c r="N1151" s="152"/>
      <c r="O1151" s="1081"/>
      <c r="P1151" s="152"/>
      <c r="Q1151" s="152"/>
      <c r="R1151" s="152"/>
      <c r="S1151" s="152"/>
      <c r="T1151" s="152"/>
      <c r="U1151" s="152"/>
      <c r="V1151" s="152"/>
      <c r="W1151" s="152"/>
      <c r="X1151" s="152"/>
      <c r="Y1151" s="152"/>
      <c r="Z1151" s="152"/>
    </row>
    <row r="1152" spans="1:26" ht="15.75" customHeight="1">
      <c r="A1152" s="152"/>
      <c r="B1152" s="152"/>
      <c r="C1152" s="152"/>
      <c r="D1152" s="152"/>
      <c r="E1152" s="152"/>
      <c r="F1152" s="152"/>
      <c r="G1152" s="152"/>
      <c r="H1152" s="152"/>
      <c r="I1152" s="152"/>
      <c r="J1152" s="152"/>
      <c r="K1152" s="152"/>
      <c r="L1152" s="152"/>
      <c r="M1152" s="152"/>
      <c r="N1152" s="152"/>
      <c r="O1152" s="1081"/>
      <c r="P1152" s="152"/>
      <c r="Q1152" s="152"/>
      <c r="R1152" s="152"/>
      <c r="S1152" s="152"/>
      <c r="T1152" s="152"/>
      <c r="U1152" s="152"/>
      <c r="V1152" s="152"/>
      <c r="W1152" s="152"/>
      <c r="X1152" s="152"/>
      <c r="Y1152" s="152"/>
      <c r="Z1152" s="152"/>
    </row>
    <row r="1153" spans="1:26" ht="15.75" customHeight="1">
      <c r="A1153" s="152"/>
      <c r="B1153" s="152"/>
      <c r="C1153" s="152"/>
      <c r="D1153" s="152"/>
      <c r="E1153" s="152"/>
      <c r="F1153" s="152"/>
      <c r="G1153" s="152"/>
      <c r="H1153" s="152"/>
      <c r="I1153" s="152"/>
      <c r="J1153" s="152"/>
      <c r="K1153" s="152"/>
      <c r="L1153" s="152"/>
      <c r="M1153" s="152"/>
      <c r="N1153" s="152"/>
      <c r="O1153" s="1081"/>
      <c r="P1153" s="152"/>
      <c r="Q1153" s="152"/>
      <c r="R1153" s="152"/>
      <c r="S1153" s="152"/>
      <c r="T1153" s="152"/>
      <c r="U1153" s="152"/>
      <c r="V1153" s="152"/>
      <c r="W1153" s="152"/>
      <c r="X1153" s="152"/>
      <c r="Y1153" s="152"/>
      <c r="Z1153" s="152"/>
    </row>
    <row r="1154" spans="1:26" ht="15.75" customHeight="1">
      <c r="A1154" s="152"/>
      <c r="B1154" s="152"/>
      <c r="C1154" s="152"/>
      <c r="D1154" s="152"/>
      <c r="E1154" s="152"/>
      <c r="F1154" s="152"/>
      <c r="G1154" s="152"/>
      <c r="H1154" s="152"/>
      <c r="I1154" s="152"/>
      <c r="J1154" s="152"/>
      <c r="K1154" s="152"/>
      <c r="L1154" s="152"/>
      <c r="M1154" s="152"/>
      <c r="N1154" s="152"/>
      <c r="O1154" s="1081"/>
      <c r="P1154" s="152"/>
      <c r="Q1154" s="152"/>
      <c r="R1154" s="152"/>
      <c r="S1154" s="152"/>
      <c r="T1154" s="152"/>
      <c r="U1154" s="152"/>
      <c r="V1154" s="152"/>
      <c r="W1154" s="152"/>
      <c r="X1154" s="152"/>
      <c r="Y1154" s="152"/>
      <c r="Z1154" s="152"/>
    </row>
    <row r="1155" spans="1:26" ht="15.75" customHeight="1">
      <c r="A1155" s="152"/>
      <c r="B1155" s="152"/>
      <c r="C1155" s="152"/>
      <c r="D1155" s="152"/>
      <c r="E1155" s="152"/>
      <c r="F1155" s="152"/>
      <c r="G1155" s="152"/>
      <c r="H1155" s="152"/>
      <c r="I1155" s="152"/>
      <c r="J1155" s="152"/>
      <c r="K1155" s="152"/>
      <c r="L1155" s="152"/>
      <c r="M1155" s="152"/>
      <c r="N1155" s="152"/>
      <c r="O1155" s="1081"/>
      <c r="P1155" s="152"/>
      <c r="Q1155" s="152"/>
      <c r="R1155" s="152"/>
      <c r="S1155" s="152"/>
      <c r="T1155" s="152"/>
      <c r="U1155" s="152"/>
      <c r="V1155" s="152"/>
      <c r="W1155" s="152"/>
      <c r="X1155" s="152"/>
      <c r="Y1155" s="152"/>
      <c r="Z1155" s="152"/>
    </row>
    <row r="1156" spans="1:26" ht="15.75" customHeight="1">
      <c r="A1156" s="152"/>
      <c r="B1156" s="152"/>
      <c r="C1156" s="152"/>
      <c r="D1156" s="152"/>
      <c r="E1156" s="152"/>
      <c r="F1156" s="152"/>
      <c r="G1156" s="152"/>
      <c r="H1156" s="152"/>
      <c r="I1156" s="152"/>
      <c r="J1156" s="152"/>
      <c r="K1156" s="152"/>
      <c r="L1156" s="152"/>
      <c r="M1156" s="152"/>
      <c r="N1156" s="152"/>
      <c r="O1156" s="1081"/>
      <c r="P1156" s="152"/>
      <c r="Q1156" s="152"/>
      <c r="R1156" s="152"/>
      <c r="S1156" s="152"/>
      <c r="T1156" s="152"/>
      <c r="U1156" s="152"/>
      <c r="V1156" s="152"/>
      <c r="W1156" s="152"/>
      <c r="X1156" s="152"/>
      <c r="Y1156" s="152"/>
      <c r="Z1156" s="152"/>
    </row>
    <row r="1157" spans="1:26" ht="15.75" customHeight="1">
      <c r="A1157" s="152"/>
      <c r="B1157" s="152"/>
      <c r="C1157" s="152"/>
      <c r="D1157" s="152"/>
      <c r="E1157" s="152"/>
      <c r="F1157" s="152"/>
      <c r="G1157" s="152"/>
      <c r="H1157" s="152"/>
      <c r="I1157" s="152"/>
      <c r="J1157" s="152"/>
      <c r="K1157" s="152"/>
      <c r="L1157" s="152"/>
      <c r="M1157" s="152"/>
      <c r="N1157" s="152"/>
      <c r="O1157" s="1081"/>
      <c r="P1157" s="152"/>
      <c r="Q1157" s="152"/>
      <c r="R1157" s="152"/>
      <c r="S1157" s="152"/>
      <c r="T1157" s="152"/>
      <c r="U1157" s="152"/>
      <c r="V1157" s="152"/>
      <c r="W1157" s="152"/>
      <c r="X1157" s="152"/>
      <c r="Y1157" s="152"/>
      <c r="Z1157" s="152"/>
    </row>
    <row r="1158" spans="1:26" ht="15.75" customHeight="1">
      <c r="A1158" s="152"/>
      <c r="B1158" s="152"/>
      <c r="C1158" s="152"/>
      <c r="D1158" s="152"/>
      <c r="E1158" s="152"/>
      <c r="F1158" s="152"/>
      <c r="G1158" s="152"/>
      <c r="H1158" s="152"/>
      <c r="I1158" s="152"/>
      <c r="J1158" s="152"/>
      <c r="K1158" s="152"/>
      <c r="L1158" s="152"/>
      <c r="M1158" s="152"/>
      <c r="N1158" s="152"/>
      <c r="O1158" s="1081"/>
      <c r="P1158" s="152"/>
      <c r="Q1158" s="152"/>
      <c r="R1158" s="152"/>
      <c r="S1158" s="152"/>
      <c r="T1158" s="152"/>
      <c r="U1158" s="152"/>
      <c r="V1158" s="152"/>
      <c r="W1158" s="152"/>
      <c r="X1158" s="152"/>
      <c r="Y1158" s="152"/>
      <c r="Z1158" s="152"/>
    </row>
    <row r="1159" spans="1:26" ht="15.75" customHeight="1">
      <c r="A1159" s="152"/>
      <c r="B1159" s="152"/>
      <c r="C1159" s="152"/>
      <c r="D1159" s="152"/>
      <c r="E1159" s="152"/>
      <c r="F1159" s="152"/>
      <c r="G1159" s="152"/>
      <c r="H1159" s="152"/>
      <c r="I1159" s="152"/>
      <c r="J1159" s="152"/>
      <c r="K1159" s="152"/>
      <c r="L1159" s="152"/>
      <c r="M1159" s="152"/>
      <c r="N1159" s="152"/>
      <c r="O1159" s="1081"/>
      <c r="P1159" s="152"/>
      <c r="Q1159" s="152"/>
      <c r="R1159" s="152"/>
      <c r="S1159" s="152"/>
      <c r="T1159" s="152"/>
      <c r="U1159" s="152"/>
      <c r="V1159" s="152"/>
      <c r="W1159" s="152"/>
      <c r="X1159" s="152"/>
      <c r="Y1159" s="152"/>
      <c r="Z1159" s="152"/>
    </row>
    <row r="1160" spans="1:26" ht="15.75" customHeight="1">
      <c r="A1160" s="152"/>
      <c r="B1160" s="152"/>
      <c r="C1160" s="152"/>
      <c r="D1160" s="152"/>
      <c r="E1160" s="152"/>
      <c r="F1160" s="152"/>
      <c r="G1160" s="152"/>
      <c r="H1160" s="152"/>
      <c r="I1160" s="152"/>
      <c r="J1160" s="152"/>
      <c r="K1160" s="152"/>
      <c r="L1160" s="152"/>
      <c r="M1160" s="152"/>
      <c r="N1160" s="152"/>
      <c r="O1160" s="1081"/>
      <c r="P1160" s="152"/>
      <c r="Q1160" s="152"/>
      <c r="R1160" s="152"/>
      <c r="S1160" s="152"/>
      <c r="T1160" s="152"/>
      <c r="U1160" s="152"/>
      <c r="V1160" s="152"/>
      <c r="W1160" s="152"/>
      <c r="X1160" s="152"/>
      <c r="Y1160" s="152"/>
      <c r="Z1160" s="152"/>
    </row>
    <row r="1161" spans="1:26" ht="15.75" customHeight="1">
      <c r="A1161" s="152"/>
      <c r="B1161" s="152"/>
      <c r="C1161" s="152"/>
      <c r="D1161" s="152"/>
      <c r="E1161" s="152"/>
      <c r="F1161" s="152"/>
      <c r="G1161" s="152"/>
      <c r="H1161" s="152"/>
      <c r="I1161" s="152"/>
      <c r="J1161" s="152"/>
      <c r="K1161" s="152"/>
      <c r="L1161" s="152"/>
      <c r="M1161" s="152"/>
      <c r="N1161" s="152"/>
      <c r="O1161" s="1081"/>
      <c r="P1161" s="152"/>
      <c r="Q1161" s="152"/>
      <c r="R1161" s="152"/>
      <c r="S1161" s="152"/>
      <c r="T1161" s="152"/>
      <c r="U1161" s="152"/>
      <c r="V1161" s="152"/>
      <c r="W1161" s="152"/>
      <c r="X1161" s="152"/>
      <c r="Y1161" s="152"/>
      <c r="Z1161" s="152"/>
    </row>
    <row r="1162" spans="1:26" ht="15.75" customHeight="1">
      <c r="A1162" s="152"/>
      <c r="B1162" s="152"/>
      <c r="C1162" s="152"/>
      <c r="D1162" s="152"/>
      <c r="E1162" s="152"/>
      <c r="F1162" s="152"/>
      <c r="G1162" s="152"/>
      <c r="H1162" s="152"/>
      <c r="I1162" s="152"/>
      <c r="J1162" s="152"/>
      <c r="K1162" s="152"/>
      <c r="L1162" s="152"/>
      <c r="M1162" s="152"/>
      <c r="N1162" s="152"/>
      <c r="O1162" s="1081"/>
      <c r="P1162" s="152"/>
      <c r="Q1162" s="152"/>
      <c r="R1162" s="152"/>
      <c r="S1162" s="152"/>
      <c r="T1162" s="152"/>
      <c r="U1162" s="152"/>
      <c r="V1162" s="152"/>
      <c r="W1162" s="152"/>
      <c r="X1162" s="152"/>
      <c r="Y1162" s="152"/>
      <c r="Z1162" s="152"/>
    </row>
    <row r="1163" spans="1:26" ht="15.75" customHeight="1">
      <c r="A1163" s="152"/>
      <c r="B1163" s="152"/>
      <c r="C1163" s="152"/>
      <c r="D1163" s="152"/>
      <c r="E1163" s="152"/>
      <c r="F1163" s="152"/>
      <c r="G1163" s="152"/>
      <c r="H1163" s="152"/>
      <c r="I1163" s="152"/>
      <c r="J1163" s="152"/>
      <c r="K1163" s="152"/>
      <c r="L1163" s="152"/>
      <c r="M1163" s="152"/>
      <c r="N1163" s="152"/>
      <c r="O1163" s="1081"/>
      <c r="P1163" s="152"/>
      <c r="Q1163" s="152"/>
      <c r="R1163" s="152"/>
      <c r="S1163" s="152"/>
      <c r="T1163" s="152"/>
      <c r="U1163" s="152"/>
      <c r="V1163" s="152"/>
      <c r="W1163" s="152"/>
      <c r="X1163" s="152"/>
      <c r="Y1163" s="152"/>
      <c r="Z1163" s="152"/>
    </row>
    <row r="1164" spans="1:26" ht="15.75" customHeight="1">
      <c r="A1164" s="152"/>
      <c r="B1164" s="152"/>
      <c r="C1164" s="152"/>
      <c r="D1164" s="152"/>
      <c r="E1164" s="152"/>
      <c r="F1164" s="152"/>
      <c r="G1164" s="152"/>
      <c r="H1164" s="152"/>
      <c r="I1164" s="152"/>
      <c r="J1164" s="152"/>
      <c r="K1164" s="152"/>
      <c r="L1164" s="152"/>
      <c r="M1164" s="152"/>
      <c r="N1164" s="152"/>
      <c r="O1164" s="1081"/>
      <c r="P1164" s="152"/>
      <c r="Q1164" s="152"/>
      <c r="R1164" s="152"/>
      <c r="S1164" s="152"/>
      <c r="T1164" s="152"/>
      <c r="U1164" s="152"/>
      <c r="V1164" s="152"/>
      <c r="W1164" s="152"/>
      <c r="X1164" s="152"/>
      <c r="Y1164" s="152"/>
      <c r="Z1164" s="152"/>
    </row>
    <row r="1165" spans="1:26" ht="15.75" customHeight="1">
      <c r="A1165" s="152"/>
      <c r="B1165" s="152"/>
      <c r="C1165" s="152"/>
      <c r="D1165" s="152"/>
      <c r="E1165" s="152"/>
      <c r="F1165" s="152"/>
      <c r="G1165" s="152"/>
      <c r="H1165" s="152"/>
      <c r="I1165" s="152"/>
      <c r="J1165" s="152"/>
      <c r="K1165" s="152"/>
      <c r="L1165" s="152"/>
      <c r="M1165" s="152"/>
      <c r="N1165" s="152"/>
      <c r="O1165" s="1081"/>
      <c r="P1165" s="152"/>
      <c r="Q1165" s="152"/>
      <c r="R1165" s="152"/>
      <c r="S1165" s="152"/>
      <c r="T1165" s="152"/>
      <c r="U1165" s="152"/>
      <c r="V1165" s="152"/>
      <c r="W1165" s="152"/>
      <c r="X1165" s="152"/>
      <c r="Y1165" s="152"/>
      <c r="Z1165" s="152"/>
    </row>
    <row r="1166" spans="1:26" ht="15.75" customHeight="1">
      <c r="A1166" s="152"/>
      <c r="B1166" s="152"/>
      <c r="C1166" s="152"/>
      <c r="D1166" s="152"/>
      <c r="E1166" s="152"/>
      <c r="F1166" s="152"/>
      <c r="G1166" s="152"/>
      <c r="H1166" s="152"/>
      <c r="I1166" s="152"/>
      <c r="J1166" s="152"/>
      <c r="K1166" s="152"/>
      <c r="L1166" s="152"/>
      <c r="M1166" s="152"/>
      <c r="N1166" s="152"/>
      <c r="O1166" s="1081"/>
      <c r="P1166" s="152"/>
      <c r="Q1166" s="152"/>
      <c r="R1166" s="152"/>
      <c r="S1166" s="152"/>
      <c r="T1166" s="152"/>
      <c r="U1166" s="152"/>
      <c r="V1166" s="152"/>
      <c r="W1166" s="152"/>
      <c r="X1166" s="152"/>
      <c r="Y1166" s="152"/>
      <c r="Z1166" s="152"/>
    </row>
    <row r="1167" spans="1:26" ht="15.75" customHeight="1">
      <c r="A1167" s="152"/>
      <c r="B1167" s="152"/>
      <c r="C1167" s="152"/>
      <c r="D1167" s="152"/>
      <c r="E1167" s="152"/>
      <c r="F1167" s="152"/>
      <c r="G1167" s="152"/>
      <c r="H1167" s="152"/>
      <c r="I1167" s="152"/>
      <c r="J1167" s="152"/>
      <c r="K1167" s="152"/>
      <c r="L1167" s="152"/>
      <c r="M1167" s="152"/>
      <c r="N1167" s="152"/>
      <c r="O1167" s="1081"/>
      <c r="P1167" s="152"/>
      <c r="Q1167" s="152"/>
      <c r="R1167" s="152"/>
      <c r="S1167" s="152"/>
      <c r="T1167" s="152"/>
      <c r="U1167" s="152"/>
      <c r="V1167" s="152"/>
      <c r="W1167" s="152"/>
      <c r="X1167" s="152"/>
      <c r="Y1167" s="152"/>
      <c r="Z1167" s="152"/>
    </row>
    <row r="1168" spans="1:26" ht="15.75" customHeight="1">
      <c r="A1168" s="152"/>
      <c r="B1168" s="152"/>
      <c r="C1168" s="152"/>
      <c r="D1168" s="152"/>
      <c r="E1168" s="152"/>
      <c r="F1168" s="152"/>
      <c r="G1168" s="152"/>
      <c r="H1168" s="152"/>
      <c r="I1168" s="152"/>
      <c r="J1168" s="152"/>
      <c r="K1168" s="152"/>
      <c r="L1168" s="152"/>
      <c r="M1168" s="152"/>
      <c r="N1168" s="152"/>
      <c r="O1168" s="1081"/>
      <c r="P1168" s="152"/>
      <c r="Q1168" s="152"/>
      <c r="R1168" s="152"/>
      <c r="S1168" s="152"/>
      <c r="T1168" s="152"/>
      <c r="U1168" s="152"/>
      <c r="V1168" s="152"/>
      <c r="W1168" s="152"/>
      <c r="X1168" s="152"/>
      <c r="Y1168" s="152"/>
      <c r="Z1168" s="152"/>
    </row>
    <row r="1169" spans="1:26" ht="15.75" customHeight="1">
      <c r="A1169" s="152"/>
      <c r="B1169" s="152"/>
      <c r="C1169" s="152"/>
      <c r="D1169" s="152"/>
      <c r="E1169" s="152"/>
      <c r="F1169" s="152"/>
      <c r="G1169" s="152"/>
      <c r="H1169" s="152"/>
      <c r="I1169" s="152"/>
      <c r="J1169" s="152"/>
      <c r="K1169" s="152"/>
      <c r="L1169" s="152"/>
      <c r="M1169" s="152"/>
      <c r="N1169" s="152"/>
      <c r="O1169" s="1081"/>
      <c r="P1169" s="152"/>
      <c r="Q1169" s="152"/>
      <c r="R1169" s="152"/>
      <c r="S1169" s="152"/>
      <c r="T1169" s="152"/>
      <c r="U1169" s="152"/>
      <c r="V1169" s="152"/>
      <c r="W1169" s="152"/>
      <c r="X1169" s="152"/>
      <c r="Y1169" s="152"/>
      <c r="Z1169" s="152"/>
    </row>
    <row r="1170" spans="1:26" ht="15.75" customHeight="1">
      <c r="A1170" s="152"/>
      <c r="B1170" s="152"/>
      <c r="C1170" s="152"/>
      <c r="D1170" s="152"/>
      <c r="E1170" s="152"/>
      <c r="F1170" s="152"/>
      <c r="G1170" s="152"/>
      <c r="H1170" s="152"/>
      <c r="I1170" s="152"/>
      <c r="J1170" s="152"/>
      <c r="K1170" s="152"/>
      <c r="L1170" s="152"/>
      <c r="M1170" s="152"/>
      <c r="N1170" s="152"/>
      <c r="O1170" s="1081"/>
      <c r="P1170" s="152"/>
      <c r="Q1170" s="152"/>
      <c r="R1170" s="152"/>
      <c r="S1170" s="152"/>
      <c r="T1170" s="152"/>
      <c r="U1170" s="152"/>
      <c r="V1170" s="152"/>
      <c r="W1170" s="152"/>
      <c r="X1170" s="152"/>
      <c r="Y1170" s="152"/>
      <c r="Z1170" s="152"/>
    </row>
    <row r="1171" spans="1:26" ht="15.75" customHeight="1">
      <c r="A1171" s="152"/>
      <c r="B1171" s="152"/>
      <c r="C1171" s="152"/>
      <c r="D1171" s="152"/>
      <c r="E1171" s="152"/>
      <c r="F1171" s="152"/>
      <c r="G1171" s="152"/>
      <c r="H1171" s="152"/>
      <c r="I1171" s="152"/>
      <c r="J1171" s="152"/>
      <c r="K1171" s="152"/>
      <c r="L1171" s="152"/>
      <c r="M1171" s="152"/>
      <c r="N1171" s="152"/>
      <c r="O1171" s="1081"/>
      <c r="P1171" s="152"/>
      <c r="Q1171" s="152"/>
      <c r="R1171" s="152"/>
      <c r="S1171" s="152"/>
      <c r="T1171" s="152"/>
      <c r="U1171" s="152"/>
      <c r="V1171" s="152"/>
      <c r="W1171" s="152"/>
      <c r="X1171" s="152"/>
      <c r="Y1171" s="152"/>
      <c r="Z1171" s="152"/>
    </row>
    <row r="1172" spans="1:26" ht="15.75" customHeight="1">
      <c r="A1172" s="152"/>
      <c r="B1172" s="152"/>
      <c r="C1172" s="152"/>
      <c r="D1172" s="152"/>
      <c r="E1172" s="152"/>
      <c r="F1172" s="152"/>
      <c r="G1172" s="152"/>
      <c r="H1172" s="152"/>
      <c r="I1172" s="152"/>
      <c r="J1172" s="152"/>
      <c r="K1172" s="152"/>
      <c r="L1172" s="152"/>
      <c r="M1172" s="152"/>
      <c r="N1172" s="152"/>
      <c r="O1172" s="1081"/>
      <c r="P1172" s="152"/>
      <c r="Q1172" s="152"/>
      <c r="R1172" s="152"/>
      <c r="S1172" s="152"/>
      <c r="T1172" s="152"/>
      <c r="U1172" s="152"/>
      <c r="V1172" s="152"/>
      <c r="W1172" s="152"/>
      <c r="X1172" s="152"/>
      <c r="Y1172" s="152"/>
      <c r="Z1172" s="152"/>
    </row>
    <row r="1173" spans="1:26" ht="15.75" customHeight="1">
      <c r="A1173" s="152"/>
      <c r="B1173" s="152"/>
      <c r="C1173" s="152"/>
      <c r="D1173" s="152"/>
      <c r="E1173" s="152"/>
      <c r="F1173" s="152"/>
      <c r="G1173" s="152"/>
      <c r="H1173" s="152"/>
      <c r="I1173" s="152"/>
      <c r="J1173" s="152"/>
      <c r="K1173" s="152"/>
      <c r="L1173" s="152"/>
      <c r="M1173" s="152"/>
      <c r="N1173" s="152"/>
      <c r="O1173" s="1081"/>
      <c r="P1173" s="152"/>
      <c r="Q1173" s="152"/>
      <c r="R1173" s="152"/>
      <c r="S1173" s="152"/>
      <c r="T1173" s="152"/>
      <c r="U1173" s="152"/>
      <c r="V1173" s="152"/>
      <c r="W1173" s="152"/>
      <c r="X1173" s="152"/>
      <c r="Y1173" s="152"/>
      <c r="Z1173" s="152"/>
    </row>
    <row r="1174" spans="1:26" ht="15.75" customHeight="1">
      <c r="A1174" s="152"/>
      <c r="B1174" s="152"/>
      <c r="C1174" s="152"/>
      <c r="D1174" s="152"/>
      <c r="E1174" s="152"/>
      <c r="F1174" s="152"/>
      <c r="G1174" s="152"/>
      <c r="H1174" s="152"/>
      <c r="I1174" s="152"/>
      <c r="J1174" s="152"/>
      <c r="K1174" s="152"/>
      <c r="L1174" s="152"/>
      <c r="M1174" s="152"/>
      <c r="N1174" s="152"/>
      <c r="O1174" s="1081"/>
      <c r="P1174" s="152"/>
      <c r="Q1174" s="152"/>
      <c r="R1174" s="152"/>
      <c r="S1174" s="152"/>
      <c r="T1174" s="152"/>
      <c r="U1174" s="152"/>
      <c r="V1174" s="152"/>
      <c r="W1174" s="152"/>
      <c r="X1174" s="152"/>
      <c r="Y1174" s="152"/>
      <c r="Z1174" s="152"/>
    </row>
    <row r="1175" spans="1:26" ht="15.75" customHeight="1">
      <c r="A1175" s="152"/>
      <c r="B1175" s="152"/>
      <c r="C1175" s="152"/>
      <c r="D1175" s="152"/>
      <c r="E1175" s="152"/>
      <c r="F1175" s="152"/>
      <c r="G1175" s="152"/>
      <c r="H1175" s="152"/>
      <c r="I1175" s="152"/>
      <c r="J1175" s="152"/>
      <c r="K1175" s="152"/>
      <c r="L1175" s="152"/>
      <c r="M1175" s="152"/>
      <c r="N1175" s="152"/>
      <c r="O1175" s="1081"/>
      <c r="P1175" s="152"/>
      <c r="Q1175" s="152"/>
      <c r="R1175" s="152"/>
      <c r="S1175" s="152"/>
      <c r="T1175" s="152"/>
      <c r="U1175" s="152"/>
      <c r="V1175" s="152"/>
      <c r="W1175" s="152"/>
      <c r="X1175" s="152"/>
      <c r="Y1175" s="152"/>
      <c r="Z1175" s="152"/>
    </row>
    <row r="1176" spans="1:26" ht="15.75" customHeight="1">
      <c r="A1176" s="152"/>
      <c r="B1176" s="152"/>
      <c r="C1176" s="152"/>
      <c r="D1176" s="152"/>
      <c r="E1176" s="152"/>
      <c r="F1176" s="152"/>
      <c r="G1176" s="152"/>
      <c r="H1176" s="152"/>
      <c r="I1176" s="152"/>
      <c r="J1176" s="152"/>
      <c r="K1176" s="152"/>
      <c r="L1176" s="152"/>
      <c r="M1176" s="152"/>
      <c r="N1176" s="152"/>
      <c r="O1176" s="1081"/>
      <c r="P1176" s="152"/>
      <c r="Q1176" s="152"/>
      <c r="R1176" s="152"/>
      <c r="S1176" s="152"/>
      <c r="T1176" s="152"/>
      <c r="U1176" s="152"/>
      <c r="V1176" s="152"/>
      <c r="W1176" s="152"/>
      <c r="X1176" s="152"/>
      <c r="Y1176" s="152"/>
      <c r="Z1176" s="152"/>
    </row>
    <row r="1177" spans="1:26" ht="15.75" customHeight="1">
      <c r="A1177" s="152"/>
      <c r="B1177" s="152"/>
      <c r="C1177" s="152"/>
      <c r="D1177" s="152"/>
      <c r="E1177" s="152"/>
      <c r="F1177" s="152"/>
      <c r="G1177" s="152"/>
      <c r="H1177" s="152"/>
      <c r="I1177" s="152"/>
      <c r="J1177" s="152"/>
      <c r="K1177" s="152"/>
      <c r="L1177" s="152"/>
      <c r="M1177" s="152"/>
      <c r="N1177" s="152"/>
      <c r="O1177" s="1081"/>
      <c r="P1177" s="152"/>
      <c r="Q1177" s="152"/>
      <c r="R1177" s="152"/>
      <c r="S1177" s="152"/>
      <c r="T1177" s="152"/>
      <c r="U1177" s="152"/>
      <c r="V1177" s="152"/>
      <c r="W1177" s="152"/>
      <c r="X1177" s="152"/>
      <c r="Y1177" s="152"/>
      <c r="Z1177" s="152"/>
    </row>
    <row r="1178" spans="1:26" ht="15.75" customHeight="1">
      <c r="A1178" s="152"/>
      <c r="B1178" s="152"/>
      <c r="C1178" s="152"/>
      <c r="D1178" s="152"/>
      <c r="E1178" s="152"/>
      <c r="F1178" s="152"/>
      <c r="G1178" s="152"/>
      <c r="H1178" s="152"/>
      <c r="I1178" s="152"/>
      <c r="J1178" s="152"/>
      <c r="K1178" s="152"/>
      <c r="L1178" s="152"/>
      <c r="M1178" s="152"/>
      <c r="N1178" s="152"/>
      <c r="O1178" s="1081"/>
      <c r="P1178" s="152"/>
      <c r="Q1178" s="152"/>
      <c r="R1178" s="152"/>
      <c r="S1178" s="152"/>
      <c r="T1178" s="152"/>
      <c r="U1178" s="152"/>
      <c r="V1178" s="152"/>
      <c r="W1178" s="152"/>
      <c r="X1178" s="152"/>
      <c r="Y1178" s="152"/>
      <c r="Z1178" s="152"/>
    </row>
    <row r="1179" spans="1:26" ht="15.75" customHeight="1">
      <c r="A1179" s="152"/>
      <c r="B1179" s="152"/>
      <c r="C1179" s="152"/>
      <c r="D1179" s="152"/>
      <c r="E1179" s="152"/>
      <c r="F1179" s="152"/>
      <c r="G1179" s="152"/>
      <c r="H1179" s="152"/>
      <c r="I1179" s="152"/>
      <c r="J1179" s="152"/>
      <c r="K1179" s="152"/>
      <c r="L1179" s="152"/>
      <c r="M1179" s="152"/>
      <c r="N1179" s="152"/>
      <c r="O1179" s="1081"/>
      <c r="P1179" s="152"/>
      <c r="Q1179" s="152"/>
      <c r="R1179" s="152"/>
      <c r="S1179" s="152"/>
      <c r="T1179" s="152"/>
      <c r="U1179" s="152"/>
      <c r="V1179" s="152"/>
      <c r="W1179" s="152"/>
      <c r="X1179" s="152"/>
      <c r="Y1179" s="152"/>
      <c r="Z1179" s="152"/>
    </row>
    <row r="1180" spans="1:26" ht="15.75" customHeight="1">
      <c r="A1180" s="152"/>
      <c r="B1180" s="152"/>
      <c r="C1180" s="152"/>
      <c r="D1180" s="152"/>
      <c r="E1180" s="152"/>
      <c r="F1180" s="152"/>
      <c r="G1180" s="152"/>
      <c r="H1180" s="152"/>
      <c r="I1180" s="152"/>
      <c r="J1180" s="152"/>
      <c r="K1180" s="152"/>
      <c r="L1180" s="152"/>
      <c r="M1180" s="152"/>
      <c r="N1180" s="152"/>
      <c r="O1180" s="1081"/>
      <c r="P1180" s="152"/>
      <c r="Q1180" s="152"/>
      <c r="R1180" s="152"/>
      <c r="S1180" s="152"/>
      <c r="T1180" s="152"/>
      <c r="U1180" s="152"/>
      <c r="V1180" s="152"/>
      <c r="W1180" s="152"/>
      <c r="X1180" s="152"/>
      <c r="Y1180" s="152"/>
      <c r="Z1180" s="152"/>
    </row>
    <row r="1181" spans="1:26" ht="15.75" customHeight="1">
      <c r="A1181" s="152"/>
      <c r="B1181" s="152"/>
      <c r="C1181" s="152"/>
      <c r="D1181" s="152"/>
      <c r="E1181" s="152"/>
      <c r="F1181" s="152"/>
      <c r="G1181" s="152"/>
      <c r="H1181" s="152"/>
      <c r="I1181" s="152"/>
      <c r="J1181" s="152"/>
      <c r="K1181" s="152"/>
      <c r="L1181" s="152"/>
      <c r="M1181" s="152"/>
      <c r="N1181" s="152"/>
      <c r="O1181" s="1081"/>
      <c r="P1181" s="152"/>
      <c r="Q1181" s="152"/>
      <c r="R1181" s="152"/>
      <c r="S1181" s="152"/>
      <c r="T1181" s="152"/>
      <c r="U1181" s="152"/>
      <c r="V1181" s="152"/>
      <c r="W1181" s="152"/>
      <c r="X1181" s="152"/>
      <c r="Y1181" s="152"/>
      <c r="Z1181" s="152"/>
    </row>
    <row r="1182" spans="1:26" ht="15.75" customHeight="1">
      <c r="A1182" s="152"/>
      <c r="B1182" s="152"/>
      <c r="C1182" s="152"/>
      <c r="D1182" s="152"/>
      <c r="E1182" s="152"/>
      <c r="F1182" s="152"/>
      <c r="G1182" s="152"/>
      <c r="H1182" s="152"/>
      <c r="I1182" s="152"/>
      <c r="J1182" s="152"/>
      <c r="K1182" s="152"/>
      <c r="L1182" s="152"/>
      <c r="M1182" s="152"/>
      <c r="N1182" s="152"/>
      <c r="O1182" s="1081"/>
      <c r="P1182" s="152"/>
      <c r="Q1182" s="152"/>
      <c r="R1182" s="152"/>
      <c r="S1182" s="152"/>
      <c r="T1182" s="152"/>
      <c r="U1182" s="152"/>
      <c r="V1182" s="152"/>
      <c r="W1182" s="152"/>
      <c r="X1182" s="152"/>
      <c r="Y1182" s="152"/>
      <c r="Z1182" s="152"/>
    </row>
    <row r="1183" spans="1:26" ht="15.75" customHeight="1">
      <c r="A1183" s="152"/>
      <c r="B1183" s="152"/>
      <c r="C1183" s="152"/>
      <c r="D1183" s="152"/>
      <c r="E1183" s="152"/>
      <c r="F1183" s="152"/>
      <c r="G1183" s="152"/>
      <c r="H1183" s="152"/>
      <c r="I1183" s="152"/>
      <c r="J1183" s="152"/>
      <c r="K1183" s="152"/>
      <c r="L1183" s="152"/>
      <c r="M1183" s="152"/>
      <c r="N1183" s="152"/>
      <c r="O1183" s="1081"/>
      <c r="P1183" s="152"/>
      <c r="Q1183" s="152"/>
      <c r="R1183" s="152"/>
      <c r="S1183" s="152"/>
      <c r="T1183" s="152"/>
      <c r="U1183" s="152"/>
      <c r="V1183" s="152"/>
      <c r="W1183" s="152"/>
      <c r="X1183" s="152"/>
      <c r="Y1183" s="152"/>
      <c r="Z1183" s="152"/>
    </row>
    <row r="1184" spans="1:26" ht="15.75" customHeight="1">
      <c r="A1184" s="152"/>
      <c r="B1184" s="152"/>
      <c r="C1184" s="152"/>
      <c r="D1184" s="152"/>
      <c r="E1184" s="152"/>
      <c r="F1184" s="152"/>
      <c r="G1184" s="152"/>
      <c r="H1184" s="152"/>
      <c r="I1184" s="152"/>
      <c r="J1184" s="152"/>
      <c r="K1184" s="152"/>
      <c r="L1184" s="152"/>
      <c r="M1184" s="152"/>
      <c r="N1184" s="152"/>
      <c r="O1184" s="1081"/>
      <c r="P1184" s="152"/>
      <c r="Q1184" s="152"/>
      <c r="R1184" s="152"/>
      <c r="S1184" s="152"/>
      <c r="T1184" s="152"/>
      <c r="U1184" s="152"/>
      <c r="V1184" s="152"/>
      <c r="W1184" s="152"/>
      <c r="X1184" s="152"/>
      <c r="Y1184" s="152"/>
      <c r="Z1184" s="152"/>
    </row>
    <row r="1185" spans="1:26" ht="15.75" customHeight="1">
      <c r="A1185" s="152"/>
      <c r="B1185" s="152"/>
      <c r="C1185" s="152"/>
      <c r="D1185" s="152"/>
      <c r="E1185" s="152"/>
      <c r="F1185" s="152"/>
      <c r="G1185" s="152"/>
      <c r="H1185" s="152"/>
      <c r="I1185" s="152"/>
      <c r="J1185" s="152"/>
      <c r="K1185" s="152"/>
      <c r="L1185" s="152"/>
      <c r="M1185" s="152"/>
      <c r="N1185" s="152"/>
      <c r="O1185" s="1081"/>
      <c r="P1185" s="152"/>
      <c r="Q1185" s="152"/>
      <c r="R1185" s="152"/>
      <c r="S1185" s="152"/>
      <c r="T1185" s="152"/>
      <c r="U1185" s="152"/>
      <c r="V1185" s="152"/>
      <c r="W1185" s="152"/>
      <c r="X1185" s="152"/>
      <c r="Y1185" s="152"/>
      <c r="Z1185" s="152"/>
    </row>
    <row r="1186" spans="1:26" ht="15.75" customHeight="1">
      <c r="A1186" s="152"/>
      <c r="B1186" s="152"/>
      <c r="C1186" s="152"/>
      <c r="D1186" s="152"/>
      <c r="E1186" s="152"/>
      <c r="F1186" s="152"/>
      <c r="G1186" s="152"/>
      <c r="H1186" s="152"/>
      <c r="I1186" s="152"/>
      <c r="J1186" s="152"/>
      <c r="K1186" s="152"/>
      <c r="L1186" s="152"/>
      <c r="M1186" s="152"/>
      <c r="N1186" s="152"/>
      <c r="O1186" s="1081"/>
      <c r="P1186" s="152"/>
      <c r="Q1186" s="152"/>
      <c r="R1186" s="152"/>
      <c r="S1186" s="152"/>
      <c r="T1186" s="152"/>
      <c r="U1186" s="152"/>
      <c r="V1186" s="152"/>
      <c r="W1186" s="152"/>
      <c r="X1186" s="152"/>
      <c r="Y1186" s="152"/>
      <c r="Z1186" s="152"/>
    </row>
    <row r="1187" spans="1:26" ht="15.75" customHeight="1">
      <c r="A1187" s="152"/>
      <c r="B1187" s="152"/>
      <c r="C1187" s="152"/>
      <c r="D1187" s="152"/>
      <c r="E1187" s="152"/>
      <c r="F1187" s="152"/>
      <c r="G1187" s="152"/>
      <c r="H1187" s="152"/>
      <c r="I1187" s="152"/>
      <c r="J1187" s="152"/>
      <c r="K1187" s="152"/>
      <c r="L1187" s="152"/>
      <c r="M1187" s="152"/>
      <c r="N1187" s="152"/>
      <c r="O1187" s="1081"/>
      <c r="P1187" s="152"/>
      <c r="Q1187" s="152"/>
      <c r="R1187" s="152"/>
      <c r="S1187" s="152"/>
      <c r="T1187" s="152"/>
      <c r="U1187" s="152"/>
      <c r="V1187" s="152"/>
      <c r="W1187" s="152"/>
      <c r="X1187" s="152"/>
      <c r="Y1187" s="152"/>
      <c r="Z1187" s="152"/>
    </row>
    <row r="1188" spans="1:26" ht="15.75" customHeight="1">
      <c r="A1188" s="152"/>
      <c r="B1188" s="152"/>
      <c r="C1188" s="152"/>
      <c r="D1188" s="152"/>
      <c r="E1188" s="152"/>
      <c r="F1188" s="152"/>
      <c r="G1188" s="152"/>
      <c r="H1188" s="152"/>
      <c r="I1188" s="152"/>
      <c r="J1188" s="152"/>
      <c r="K1188" s="152"/>
      <c r="L1188" s="152"/>
      <c r="M1188" s="152"/>
      <c r="N1188" s="152"/>
      <c r="O1188" s="1081"/>
      <c r="P1188" s="152"/>
      <c r="Q1188" s="152"/>
      <c r="R1188" s="152"/>
      <c r="S1188" s="152"/>
      <c r="T1188" s="152"/>
      <c r="U1188" s="152"/>
      <c r="V1188" s="152"/>
      <c r="W1188" s="152"/>
      <c r="X1188" s="152"/>
      <c r="Y1188" s="152"/>
      <c r="Z1188" s="152"/>
    </row>
    <row r="1189" spans="1:26" ht="15.75" customHeight="1">
      <c r="A1189" s="152"/>
      <c r="B1189" s="152"/>
      <c r="C1189" s="152"/>
      <c r="D1189" s="152"/>
      <c r="E1189" s="152"/>
      <c r="F1189" s="152"/>
      <c r="G1189" s="152"/>
      <c r="H1189" s="152"/>
      <c r="I1189" s="152"/>
      <c r="J1189" s="152"/>
      <c r="K1189" s="152"/>
      <c r="L1189" s="152"/>
      <c r="M1189" s="152"/>
      <c r="N1189" s="152"/>
      <c r="O1189" s="1081"/>
      <c r="P1189" s="152"/>
      <c r="Q1189" s="152"/>
      <c r="R1189" s="152"/>
      <c r="S1189" s="152"/>
      <c r="T1189" s="152"/>
      <c r="U1189" s="152"/>
      <c r="V1189" s="152"/>
      <c r="W1189" s="152"/>
      <c r="X1189" s="152"/>
      <c r="Y1189" s="152"/>
      <c r="Z1189" s="152"/>
    </row>
    <row r="1190" spans="1:26" ht="15.75" customHeight="1">
      <c r="A1190" s="152"/>
      <c r="B1190" s="152"/>
      <c r="C1190" s="152"/>
      <c r="D1190" s="152"/>
      <c r="E1190" s="152"/>
      <c r="F1190" s="152"/>
      <c r="G1190" s="152"/>
      <c r="H1190" s="152"/>
      <c r="I1190" s="152"/>
      <c r="J1190" s="152"/>
      <c r="K1190" s="152"/>
      <c r="L1190" s="152"/>
      <c r="M1190" s="152"/>
      <c r="N1190" s="152"/>
      <c r="O1190" s="1081"/>
      <c r="P1190" s="152"/>
      <c r="Q1190" s="152"/>
      <c r="R1190" s="152"/>
      <c r="S1190" s="152"/>
      <c r="T1190" s="152"/>
      <c r="U1190" s="152"/>
      <c r="V1190" s="152"/>
      <c r="W1190" s="152"/>
      <c r="X1190" s="152"/>
      <c r="Y1190" s="152"/>
      <c r="Z1190" s="152"/>
    </row>
    <row r="1191" spans="1:26" ht="15.75" customHeight="1">
      <c r="A1191" s="152"/>
      <c r="B1191" s="152"/>
      <c r="C1191" s="152"/>
      <c r="D1191" s="152"/>
      <c r="E1191" s="152"/>
      <c r="F1191" s="152"/>
      <c r="G1191" s="152"/>
      <c r="H1191" s="152"/>
      <c r="I1191" s="152"/>
      <c r="J1191" s="152"/>
      <c r="K1191" s="152"/>
      <c r="L1191" s="152"/>
      <c r="M1191" s="152"/>
      <c r="N1191" s="152"/>
      <c r="O1191" s="1081"/>
      <c r="P1191" s="152"/>
      <c r="Q1191" s="152"/>
      <c r="R1191" s="152"/>
      <c r="S1191" s="152"/>
      <c r="T1191" s="152"/>
      <c r="U1191" s="152"/>
      <c r="V1191" s="152"/>
      <c r="W1191" s="152"/>
      <c r="X1191" s="152"/>
      <c r="Y1191" s="152"/>
      <c r="Z1191" s="152"/>
    </row>
    <row r="1192" spans="1:26" ht="15.75" customHeight="1">
      <c r="A1192" s="152"/>
      <c r="B1192" s="152"/>
      <c r="C1192" s="152"/>
      <c r="D1192" s="152"/>
      <c r="E1192" s="152"/>
      <c r="F1192" s="152"/>
      <c r="G1192" s="152"/>
      <c r="H1192" s="152"/>
      <c r="I1192" s="152"/>
      <c r="J1192" s="152"/>
      <c r="K1192" s="152"/>
      <c r="L1192" s="152"/>
      <c r="M1192" s="152"/>
      <c r="N1192" s="152"/>
      <c r="O1192" s="1081"/>
      <c r="P1192" s="152"/>
      <c r="Q1192" s="152"/>
      <c r="R1192" s="152"/>
      <c r="S1192" s="152"/>
      <c r="T1192" s="152"/>
      <c r="U1192" s="152"/>
      <c r="V1192" s="152"/>
      <c r="W1192" s="152"/>
      <c r="X1192" s="152"/>
      <c r="Y1192" s="152"/>
      <c r="Z1192" s="152"/>
    </row>
    <row r="1193" spans="1:26" ht="15.75" customHeight="1">
      <c r="A1193" s="152"/>
      <c r="B1193" s="152"/>
      <c r="C1193" s="152"/>
      <c r="D1193" s="152"/>
      <c r="E1193" s="152"/>
      <c r="F1193" s="152"/>
      <c r="G1193" s="152"/>
      <c r="H1193" s="152"/>
      <c r="I1193" s="152"/>
      <c r="J1193" s="152"/>
      <c r="K1193" s="152"/>
      <c r="L1193" s="152"/>
      <c r="M1193" s="152"/>
      <c r="N1193" s="152"/>
      <c r="O1193" s="1081"/>
      <c r="P1193" s="152"/>
      <c r="Q1193" s="152"/>
      <c r="R1193" s="152"/>
      <c r="S1193" s="152"/>
      <c r="T1193" s="152"/>
      <c r="U1193" s="152"/>
      <c r="V1193" s="152"/>
      <c r="W1193" s="152"/>
      <c r="X1193" s="152"/>
      <c r="Y1193" s="152"/>
      <c r="Z1193" s="152"/>
    </row>
    <row r="1194" spans="1:26" ht="15.75" customHeight="1">
      <c r="A1194" s="152"/>
      <c r="B1194" s="152"/>
      <c r="C1194" s="152"/>
      <c r="D1194" s="152"/>
      <c r="E1194" s="152"/>
      <c r="F1194" s="152"/>
      <c r="G1194" s="152"/>
      <c r="H1194" s="152"/>
      <c r="I1194" s="152"/>
      <c r="J1194" s="152"/>
      <c r="K1194" s="152"/>
      <c r="L1194" s="152"/>
      <c r="M1194" s="152"/>
      <c r="N1194" s="152"/>
      <c r="O1194" s="1081"/>
      <c r="P1194" s="152"/>
      <c r="Q1194" s="152"/>
      <c r="R1194" s="152"/>
      <c r="S1194" s="152"/>
      <c r="T1194" s="152"/>
      <c r="U1194" s="152"/>
      <c r="V1194" s="152"/>
      <c r="W1194" s="152"/>
      <c r="X1194" s="152"/>
      <c r="Y1194" s="152"/>
      <c r="Z1194" s="152"/>
    </row>
    <row r="1195" spans="1:26" ht="15.75" customHeight="1">
      <c r="A1195" s="152"/>
      <c r="B1195" s="152"/>
      <c r="C1195" s="152"/>
      <c r="D1195" s="152"/>
      <c r="E1195" s="152"/>
      <c r="F1195" s="152"/>
      <c r="G1195" s="152"/>
      <c r="H1195" s="152"/>
      <c r="I1195" s="152"/>
      <c r="J1195" s="152"/>
      <c r="K1195" s="152"/>
      <c r="L1195" s="152"/>
      <c r="M1195" s="152"/>
      <c r="N1195" s="152"/>
      <c r="O1195" s="1081"/>
      <c r="P1195" s="152"/>
      <c r="Q1195" s="152"/>
      <c r="R1195" s="152"/>
      <c r="S1195" s="152"/>
      <c r="T1195" s="152"/>
      <c r="U1195" s="152"/>
      <c r="V1195" s="152"/>
      <c r="W1195" s="152"/>
      <c r="X1195" s="152"/>
      <c r="Y1195" s="152"/>
      <c r="Z1195" s="152"/>
    </row>
    <row r="1196" spans="1:26" ht="15.75" customHeight="1">
      <c r="A1196" s="152"/>
      <c r="B1196" s="152"/>
      <c r="C1196" s="152"/>
      <c r="D1196" s="152"/>
      <c r="E1196" s="152"/>
      <c r="F1196" s="152"/>
      <c r="G1196" s="152"/>
      <c r="H1196" s="152"/>
      <c r="I1196" s="152"/>
      <c r="J1196" s="152"/>
      <c r="K1196" s="152"/>
      <c r="L1196" s="152"/>
      <c r="M1196" s="152"/>
      <c r="N1196" s="152"/>
      <c r="O1196" s="1081"/>
      <c r="P1196" s="152"/>
      <c r="Q1196" s="152"/>
      <c r="R1196" s="152"/>
      <c r="S1196" s="152"/>
      <c r="T1196" s="152"/>
      <c r="U1196" s="152"/>
      <c r="V1196" s="152"/>
      <c r="W1196" s="152"/>
      <c r="X1196" s="152"/>
      <c r="Y1196" s="152"/>
      <c r="Z1196" s="152"/>
    </row>
    <row r="1197" spans="1:26" ht="15.75" customHeight="1">
      <c r="A1197" s="152"/>
      <c r="B1197" s="152"/>
      <c r="C1197" s="152"/>
      <c r="D1197" s="152"/>
      <c r="E1197" s="152"/>
      <c r="F1197" s="152"/>
      <c r="G1197" s="152"/>
      <c r="H1197" s="152"/>
      <c r="I1197" s="152"/>
      <c r="J1197" s="152"/>
      <c r="K1197" s="152"/>
      <c r="L1197" s="152"/>
      <c r="M1197" s="152"/>
      <c r="N1197" s="152"/>
      <c r="O1197" s="1081"/>
      <c r="P1197" s="152"/>
      <c r="Q1197" s="152"/>
      <c r="R1197" s="152"/>
      <c r="S1197" s="152"/>
      <c r="T1197" s="152"/>
      <c r="U1197" s="152"/>
      <c r="V1197" s="152"/>
      <c r="W1197" s="152"/>
      <c r="X1197" s="152"/>
      <c r="Y1197" s="152"/>
      <c r="Z1197" s="152"/>
    </row>
    <row r="1198" spans="1:26" ht="15.75" customHeight="1">
      <c r="A1198" s="152"/>
      <c r="B1198" s="152"/>
      <c r="C1198" s="152"/>
      <c r="D1198" s="152"/>
      <c r="E1198" s="152"/>
      <c r="F1198" s="152"/>
      <c r="G1198" s="152"/>
      <c r="H1198" s="152"/>
      <c r="I1198" s="152"/>
      <c r="J1198" s="152"/>
      <c r="K1198" s="152"/>
      <c r="L1198" s="152"/>
      <c r="M1198" s="152"/>
      <c r="N1198" s="152"/>
      <c r="O1198" s="1081"/>
      <c r="P1198" s="152"/>
      <c r="Q1198" s="152"/>
      <c r="R1198" s="152"/>
      <c r="S1198" s="152"/>
      <c r="T1198" s="152"/>
      <c r="U1198" s="152"/>
      <c r="V1198" s="152"/>
      <c r="W1198" s="152"/>
      <c r="X1198" s="152"/>
      <c r="Y1198" s="152"/>
      <c r="Z1198" s="152"/>
    </row>
    <row r="1199" spans="1:26" ht="15.75" customHeight="1">
      <c r="A1199" s="152"/>
      <c r="B1199" s="152"/>
      <c r="C1199" s="152"/>
      <c r="D1199" s="152"/>
      <c r="E1199" s="152"/>
      <c r="F1199" s="152"/>
      <c r="G1199" s="152"/>
      <c r="H1199" s="152"/>
      <c r="I1199" s="152"/>
      <c r="J1199" s="152"/>
      <c r="K1199" s="152"/>
      <c r="L1199" s="152"/>
      <c r="M1199" s="152"/>
      <c r="N1199" s="152"/>
      <c r="O1199" s="1081"/>
      <c r="P1199" s="152"/>
      <c r="Q1199" s="152"/>
      <c r="R1199" s="152"/>
      <c r="S1199" s="152"/>
      <c r="T1199" s="152"/>
      <c r="U1199" s="152"/>
      <c r="V1199" s="152"/>
      <c r="W1199" s="152"/>
      <c r="X1199" s="152"/>
      <c r="Y1199" s="152"/>
      <c r="Z1199" s="152"/>
    </row>
    <row r="1200" spans="1:26" ht="15.75" customHeight="1">
      <c r="A1200" s="152"/>
      <c r="B1200" s="152"/>
      <c r="C1200" s="152"/>
      <c r="D1200" s="152"/>
      <c r="E1200" s="152"/>
      <c r="F1200" s="152"/>
      <c r="G1200" s="152"/>
      <c r="H1200" s="152"/>
      <c r="I1200" s="152"/>
      <c r="J1200" s="152"/>
      <c r="K1200" s="152"/>
      <c r="L1200" s="152"/>
      <c r="M1200" s="152"/>
      <c r="N1200" s="152"/>
      <c r="O1200" s="1081"/>
      <c r="P1200" s="152"/>
      <c r="Q1200" s="152"/>
      <c r="R1200" s="152"/>
      <c r="S1200" s="152"/>
      <c r="T1200" s="152"/>
      <c r="U1200" s="152"/>
      <c r="V1200" s="152"/>
      <c r="W1200" s="152"/>
      <c r="X1200" s="152"/>
      <c r="Y1200" s="152"/>
      <c r="Z1200" s="152"/>
    </row>
    <row r="1201" spans="1:26" ht="15.75" customHeight="1">
      <c r="A1201" s="152"/>
      <c r="B1201" s="152"/>
      <c r="C1201" s="152"/>
      <c r="D1201" s="152"/>
      <c r="E1201" s="152"/>
      <c r="F1201" s="152"/>
      <c r="G1201" s="152"/>
      <c r="H1201" s="152"/>
      <c r="I1201" s="152"/>
      <c r="J1201" s="152"/>
      <c r="K1201" s="152"/>
      <c r="L1201" s="152"/>
      <c r="M1201" s="152"/>
      <c r="N1201" s="152"/>
      <c r="O1201" s="1081"/>
      <c r="P1201" s="152"/>
      <c r="Q1201" s="152"/>
      <c r="R1201" s="152"/>
      <c r="S1201" s="152"/>
      <c r="T1201" s="152"/>
      <c r="U1201" s="152"/>
      <c r="V1201" s="152"/>
      <c r="W1201" s="152"/>
      <c r="X1201" s="152"/>
      <c r="Y1201" s="152"/>
      <c r="Z1201" s="152"/>
    </row>
    <row r="1202" spans="1:26" ht="15.75" customHeight="1">
      <c r="A1202" s="152"/>
      <c r="B1202" s="152"/>
      <c r="C1202" s="152"/>
      <c r="D1202" s="152"/>
      <c r="E1202" s="152"/>
      <c r="F1202" s="152"/>
      <c r="G1202" s="152"/>
      <c r="H1202" s="152"/>
      <c r="I1202" s="152"/>
      <c r="J1202" s="152"/>
      <c r="K1202" s="152"/>
      <c r="L1202" s="152"/>
      <c r="M1202" s="152"/>
      <c r="N1202" s="152"/>
      <c r="O1202" s="1081"/>
      <c r="P1202" s="152"/>
      <c r="Q1202" s="152"/>
      <c r="R1202" s="152"/>
      <c r="S1202" s="152"/>
      <c r="T1202" s="152"/>
      <c r="U1202" s="152"/>
      <c r="V1202" s="152"/>
      <c r="W1202" s="152"/>
      <c r="X1202" s="152"/>
      <c r="Y1202" s="152"/>
      <c r="Z1202" s="152"/>
    </row>
    <row r="1203" spans="1:26" ht="15.75" customHeight="1">
      <c r="A1203" s="152"/>
      <c r="B1203" s="152"/>
      <c r="C1203" s="152"/>
      <c r="D1203" s="152"/>
      <c r="E1203" s="152"/>
      <c r="F1203" s="152"/>
      <c r="G1203" s="152"/>
      <c r="H1203" s="152"/>
      <c r="I1203" s="152"/>
      <c r="J1203" s="152"/>
      <c r="K1203" s="152"/>
      <c r="L1203" s="152"/>
      <c r="M1203" s="152"/>
      <c r="N1203" s="152"/>
      <c r="O1203" s="1081"/>
      <c r="P1203" s="152"/>
      <c r="Q1203" s="152"/>
      <c r="R1203" s="152"/>
      <c r="S1203" s="152"/>
      <c r="T1203" s="152"/>
      <c r="U1203" s="152"/>
      <c r="V1203" s="152"/>
      <c r="W1203" s="152"/>
      <c r="X1203" s="152"/>
      <c r="Y1203" s="152"/>
      <c r="Z1203" s="152"/>
    </row>
    <row r="1204" spans="1:26" ht="15.75" customHeight="1">
      <c r="A1204" s="152"/>
      <c r="B1204" s="152"/>
      <c r="C1204" s="152"/>
      <c r="D1204" s="152"/>
      <c r="E1204" s="152"/>
      <c r="F1204" s="152"/>
      <c r="G1204" s="152"/>
      <c r="H1204" s="152"/>
      <c r="I1204" s="152"/>
      <c r="J1204" s="152"/>
      <c r="K1204" s="152"/>
      <c r="L1204" s="152"/>
      <c r="M1204" s="152"/>
      <c r="N1204" s="152"/>
      <c r="O1204" s="1081"/>
      <c r="P1204" s="152"/>
      <c r="Q1204" s="152"/>
      <c r="R1204" s="152"/>
      <c r="S1204" s="152"/>
      <c r="T1204" s="152"/>
      <c r="U1204" s="152"/>
      <c r="V1204" s="152"/>
      <c r="W1204" s="152"/>
      <c r="X1204" s="152"/>
      <c r="Y1204" s="152"/>
      <c r="Z1204" s="152"/>
    </row>
    <row r="1205" spans="1:26" ht="15.75" customHeight="1">
      <c r="A1205" s="152"/>
      <c r="B1205" s="152"/>
      <c r="C1205" s="152"/>
      <c r="D1205" s="152"/>
      <c r="E1205" s="152"/>
      <c r="F1205" s="152"/>
      <c r="G1205" s="152"/>
      <c r="H1205" s="152"/>
      <c r="I1205" s="152"/>
      <c r="J1205" s="152"/>
      <c r="K1205" s="152"/>
      <c r="L1205" s="152"/>
      <c r="M1205" s="152"/>
      <c r="N1205" s="152"/>
      <c r="O1205" s="1081"/>
      <c r="P1205" s="152"/>
      <c r="Q1205" s="152"/>
      <c r="R1205" s="152"/>
      <c r="S1205" s="152"/>
      <c r="T1205" s="152"/>
      <c r="U1205" s="152"/>
      <c r="V1205" s="152"/>
      <c r="W1205" s="152"/>
      <c r="X1205" s="152"/>
      <c r="Y1205" s="152"/>
      <c r="Z1205" s="152"/>
    </row>
    <row r="1206" spans="1:26" ht="15.75" customHeight="1">
      <c r="A1206" s="152"/>
      <c r="B1206" s="152"/>
      <c r="C1206" s="152"/>
      <c r="D1206" s="152"/>
      <c r="E1206" s="152"/>
      <c r="F1206" s="152"/>
      <c r="G1206" s="152"/>
      <c r="H1206" s="152"/>
      <c r="I1206" s="152"/>
      <c r="J1206" s="152"/>
      <c r="K1206" s="152"/>
      <c r="L1206" s="152"/>
      <c r="M1206" s="152"/>
      <c r="N1206" s="152"/>
      <c r="O1206" s="1081"/>
      <c r="P1206" s="152"/>
      <c r="Q1206" s="152"/>
      <c r="R1206" s="152"/>
      <c r="S1206" s="152"/>
      <c r="T1206" s="152"/>
      <c r="U1206" s="152"/>
      <c r="V1206" s="152"/>
      <c r="W1206" s="152"/>
      <c r="X1206" s="152"/>
      <c r="Y1206" s="152"/>
      <c r="Z1206" s="152"/>
    </row>
    <row r="1207" spans="1:26" ht="15.75" customHeight="1">
      <c r="A1207" s="152"/>
      <c r="B1207" s="152"/>
      <c r="C1207" s="152"/>
      <c r="D1207" s="152"/>
      <c r="E1207" s="152"/>
      <c r="F1207" s="152"/>
      <c r="G1207" s="152"/>
      <c r="H1207" s="152"/>
      <c r="I1207" s="152"/>
      <c r="J1207" s="152"/>
      <c r="K1207" s="152"/>
      <c r="L1207" s="152"/>
      <c r="M1207" s="152"/>
      <c r="N1207" s="152"/>
      <c r="O1207" s="1081"/>
      <c r="P1207" s="152"/>
      <c r="Q1207" s="152"/>
      <c r="R1207" s="152"/>
      <c r="S1207" s="152"/>
      <c r="T1207" s="152"/>
      <c r="U1207" s="152"/>
      <c r="V1207" s="152"/>
      <c r="W1207" s="152"/>
      <c r="X1207" s="152"/>
      <c r="Y1207" s="152"/>
      <c r="Z1207" s="152"/>
    </row>
    <row r="1208" spans="1:26" ht="15.75" customHeight="1">
      <c r="A1208" s="152"/>
      <c r="B1208" s="152"/>
      <c r="C1208" s="152"/>
      <c r="D1208" s="152"/>
      <c r="E1208" s="152"/>
      <c r="F1208" s="152"/>
      <c r="G1208" s="152"/>
      <c r="H1208" s="152"/>
      <c r="I1208" s="152"/>
      <c r="J1208" s="152"/>
      <c r="K1208" s="152"/>
      <c r="L1208" s="152"/>
      <c r="M1208" s="152"/>
      <c r="N1208" s="152"/>
      <c r="O1208" s="1081"/>
      <c r="P1208" s="152"/>
      <c r="Q1208" s="152"/>
      <c r="R1208" s="152"/>
      <c r="S1208" s="152"/>
      <c r="T1208" s="152"/>
      <c r="U1208" s="152"/>
      <c r="V1208" s="152"/>
      <c r="W1208" s="152"/>
      <c r="X1208" s="152"/>
      <c r="Y1208" s="152"/>
      <c r="Z1208" s="152"/>
    </row>
    <row r="1209" spans="1:26" ht="15.75" customHeight="1">
      <c r="A1209" s="152"/>
      <c r="B1209" s="152"/>
      <c r="C1209" s="152"/>
      <c r="D1209" s="152"/>
      <c r="E1209" s="152"/>
      <c r="F1209" s="152"/>
      <c r="G1209" s="152"/>
      <c r="H1209" s="152"/>
      <c r="I1209" s="152"/>
      <c r="J1209" s="152"/>
      <c r="K1209" s="152"/>
      <c r="L1209" s="152"/>
      <c r="M1209" s="152"/>
      <c r="N1209" s="152"/>
      <c r="O1209" s="1081"/>
      <c r="P1209" s="152"/>
      <c r="Q1209" s="152"/>
      <c r="R1209" s="152"/>
      <c r="S1209" s="152"/>
      <c r="T1209" s="152"/>
      <c r="U1209" s="152"/>
      <c r="V1209" s="152"/>
      <c r="W1209" s="152"/>
      <c r="X1209" s="152"/>
      <c r="Y1209" s="152"/>
      <c r="Z1209" s="152"/>
    </row>
    <row r="1210" spans="1:26" ht="15.75" customHeight="1">
      <c r="A1210" s="152"/>
      <c r="B1210" s="152"/>
      <c r="C1210" s="152"/>
      <c r="D1210" s="152"/>
      <c r="E1210" s="152"/>
      <c r="F1210" s="152"/>
      <c r="G1210" s="152"/>
      <c r="H1210" s="152"/>
      <c r="I1210" s="152"/>
      <c r="J1210" s="152"/>
      <c r="K1210" s="152"/>
      <c r="L1210" s="152"/>
      <c r="M1210" s="152"/>
      <c r="N1210" s="152"/>
      <c r="O1210" s="1081"/>
      <c r="P1210" s="152"/>
      <c r="Q1210" s="152"/>
      <c r="R1210" s="152"/>
      <c r="S1210" s="152"/>
      <c r="T1210" s="152"/>
      <c r="U1210" s="152"/>
      <c r="V1210" s="152"/>
      <c r="W1210" s="152"/>
      <c r="X1210" s="152"/>
      <c r="Y1210" s="152"/>
      <c r="Z1210" s="152"/>
    </row>
    <row r="1211" spans="1:26" ht="15.75" customHeight="1">
      <c r="A1211" s="152"/>
      <c r="B1211" s="152"/>
      <c r="C1211" s="152"/>
      <c r="D1211" s="152"/>
      <c r="E1211" s="152"/>
      <c r="F1211" s="152"/>
      <c r="G1211" s="152"/>
      <c r="H1211" s="152"/>
      <c r="I1211" s="152"/>
      <c r="J1211" s="152"/>
      <c r="K1211" s="152"/>
      <c r="L1211" s="152"/>
      <c r="M1211" s="152"/>
      <c r="N1211" s="152"/>
      <c r="O1211" s="1081"/>
      <c r="P1211" s="152"/>
      <c r="Q1211" s="152"/>
      <c r="R1211" s="152"/>
      <c r="S1211" s="152"/>
      <c r="T1211" s="152"/>
      <c r="U1211" s="152"/>
      <c r="V1211" s="152"/>
      <c r="W1211" s="152"/>
      <c r="X1211" s="152"/>
      <c r="Y1211" s="152"/>
      <c r="Z1211" s="152"/>
    </row>
    <row r="1212" spans="1:26" ht="15.75" customHeight="1">
      <c r="A1212" s="152"/>
      <c r="B1212" s="152"/>
      <c r="C1212" s="152"/>
      <c r="D1212" s="152"/>
      <c r="E1212" s="152"/>
      <c r="F1212" s="152"/>
      <c r="G1212" s="152"/>
      <c r="H1212" s="152"/>
      <c r="I1212" s="152"/>
      <c r="J1212" s="152"/>
      <c r="K1212" s="152"/>
      <c r="L1212" s="152"/>
      <c r="M1212" s="152"/>
      <c r="N1212" s="152"/>
      <c r="O1212" s="1081"/>
      <c r="P1212" s="152"/>
      <c r="Q1212" s="152"/>
      <c r="R1212" s="152"/>
      <c r="S1212" s="152"/>
      <c r="T1212" s="152"/>
      <c r="U1212" s="152"/>
      <c r="V1212" s="152"/>
      <c r="W1212" s="152"/>
      <c r="X1212" s="152"/>
      <c r="Y1212" s="152"/>
      <c r="Z1212" s="152"/>
    </row>
    <row r="1213" spans="1:26" ht="15.75" customHeight="1">
      <c r="A1213" s="152"/>
      <c r="B1213" s="152"/>
      <c r="C1213" s="152"/>
      <c r="D1213" s="152"/>
      <c r="E1213" s="152"/>
      <c r="F1213" s="152"/>
      <c r="G1213" s="152"/>
      <c r="H1213" s="152"/>
      <c r="I1213" s="152"/>
      <c r="J1213" s="152"/>
      <c r="K1213" s="152"/>
      <c r="L1213" s="152"/>
      <c r="M1213" s="152"/>
      <c r="N1213" s="152"/>
      <c r="O1213" s="1081"/>
      <c r="P1213" s="152"/>
      <c r="Q1213" s="152"/>
      <c r="R1213" s="152"/>
      <c r="S1213" s="152"/>
      <c r="T1213" s="152"/>
      <c r="U1213" s="152"/>
      <c r="V1213" s="152"/>
      <c r="W1213" s="152"/>
      <c r="X1213" s="152"/>
      <c r="Y1213" s="152"/>
      <c r="Z1213" s="152"/>
    </row>
    <row r="1214" spans="1:26" ht="15.75" customHeight="1">
      <c r="A1214" s="152"/>
      <c r="B1214" s="152"/>
      <c r="C1214" s="152"/>
      <c r="D1214" s="152"/>
      <c r="E1214" s="152"/>
      <c r="F1214" s="152"/>
      <c r="G1214" s="152"/>
      <c r="H1214" s="152"/>
      <c r="I1214" s="152"/>
      <c r="J1214" s="152"/>
      <c r="K1214" s="152"/>
      <c r="L1214" s="152"/>
      <c r="M1214" s="152"/>
      <c r="N1214" s="152"/>
      <c r="O1214" s="1081"/>
      <c r="P1214" s="152"/>
      <c r="Q1214" s="152"/>
      <c r="R1214" s="152"/>
      <c r="S1214" s="152"/>
      <c r="T1214" s="152"/>
      <c r="U1214" s="152"/>
      <c r="V1214" s="152"/>
      <c r="W1214" s="152"/>
      <c r="X1214" s="152"/>
      <c r="Y1214" s="152"/>
      <c r="Z1214" s="152"/>
    </row>
    <row r="1215" spans="1:26" ht="15.75" customHeight="1">
      <c r="A1215" s="152"/>
      <c r="B1215" s="152"/>
      <c r="C1215" s="152"/>
      <c r="D1215" s="152"/>
      <c r="E1215" s="152"/>
      <c r="F1215" s="152"/>
      <c r="G1215" s="152"/>
      <c r="H1215" s="152"/>
      <c r="I1215" s="152"/>
      <c r="J1215" s="152"/>
      <c r="K1215" s="152"/>
      <c r="L1215" s="152"/>
      <c r="M1215" s="152"/>
      <c r="N1215" s="152"/>
      <c r="O1215" s="1081"/>
      <c r="P1215" s="152"/>
      <c r="Q1215" s="152"/>
      <c r="R1215" s="152"/>
      <c r="S1215" s="152"/>
      <c r="T1215" s="152"/>
      <c r="U1215" s="152"/>
      <c r="V1215" s="152"/>
      <c r="W1215" s="152"/>
      <c r="X1215" s="152"/>
      <c r="Y1215" s="152"/>
      <c r="Z1215" s="152"/>
    </row>
    <row r="1216" spans="1:26" ht="15.75" customHeight="1">
      <c r="A1216" s="152"/>
      <c r="B1216" s="152"/>
      <c r="C1216" s="152"/>
      <c r="D1216" s="152"/>
      <c r="E1216" s="152"/>
      <c r="F1216" s="152"/>
      <c r="G1216" s="152"/>
      <c r="H1216" s="152"/>
      <c r="I1216" s="152"/>
      <c r="J1216" s="152"/>
      <c r="K1216" s="152"/>
      <c r="L1216" s="152"/>
      <c r="M1216" s="152"/>
      <c r="N1216" s="152"/>
      <c r="O1216" s="1081"/>
      <c r="P1216" s="152"/>
      <c r="Q1216" s="152"/>
      <c r="R1216" s="152"/>
      <c r="S1216" s="152"/>
      <c r="T1216" s="152"/>
      <c r="U1216" s="152"/>
      <c r="V1216" s="152"/>
      <c r="W1216" s="152"/>
      <c r="X1216" s="152"/>
      <c r="Y1216" s="152"/>
      <c r="Z1216" s="152"/>
    </row>
    <row r="1217" spans="1:26" ht="15.75" customHeight="1">
      <c r="A1217" s="152"/>
      <c r="B1217" s="152"/>
      <c r="C1217" s="152"/>
      <c r="D1217" s="152"/>
      <c r="E1217" s="152"/>
      <c r="F1217" s="152"/>
      <c r="G1217" s="152"/>
      <c r="H1217" s="152"/>
      <c r="I1217" s="152"/>
      <c r="J1217" s="152"/>
      <c r="K1217" s="152"/>
      <c r="L1217" s="152"/>
      <c r="M1217" s="152"/>
      <c r="N1217" s="152"/>
      <c r="O1217" s="1081"/>
      <c r="P1217" s="152"/>
      <c r="Q1217" s="152"/>
      <c r="R1217" s="152"/>
      <c r="S1217" s="152"/>
      <c r="T1217" s="152"/>
      <c r="U1217" s="152"/>
      <c r="V1217" s="152"/>
      <c r="W1217" s="152"/>
      <c r="X1217" s="152"/>
      <c r="Y1217" s="152"/>
      <c r="Z1217" s="152"/>
    </row>
    <row r="1218" spans="1:26" ht="15.75" customHeight="1">
      <c r="A1218" s="152"/>
      <c r="B1218" s="152"/>
      <c r="C1218" s="152"/>
      <c r="D1218" s="152"/>
      <c r="E1218" s="152"/>
      <c r="F1218" s="152"/>
      <c r="G1218" s="152"/>
      <c r="H1218" s="152"/>
      <c r="I1218" s="152"/>
      <c r="J1218" s="152"/>
      <c r="K1218" s="152"/>
      <c r="L1218" s="152"/>
      <c r="M1218" s="152"/>
      <c r="N1218" s="152"/>
      <c r="O1218" s="1081"/>
      <c r="P1218" s="152"/>
      <c r="Q1218" s="152"/>
      <c r="R1218" s="152"/>
      <c r="S1218" s="152"/>
      <c r="T1218" s="152"/>
      <c r="U1218" s="152"/>
      <c r="V1218" s="152"/>
      <c r="W1218" s="152"/>
      <c r="X1218" s="152"/>
      <c r="Y1218" s="152"/>
      <c r="Z1218" s="152"/>
    </row>
    <row r="1219" spans="1:26" ht="15.75" customHeight="1">
      <c r="A1219" s="152"/>
      <c r="B1219" s="152"/>
      <c r="C1219" s="152"/>
      <c r="D1219" s="152"/>
      <c r="E1219" s="152"/>
      <c r="F1219" s="152"/>
      <c r="G1219" s="152"/>
      <c r="H1219" s="152"/>
      <c r="I1219" s="152"/>
      <c r="J1219" s="152"/>
      <c r="K1219" s="152"/>
      <c r="L1219" s="152"/>
      <c r="M1219" s="152"/>
      <c r="N1219" s="152"/>
      <c r="O1219" s="1081"/>
      <c r="P1219" s="152"/>
      <c r="Q1219" s="152"/>
      <c r="R1219" s="152"/>
      <c r="S1219" s="152"/>
      <c r="T1219" s="152"/>
      <c r="U1219" s="152"/>
      <c r="V1219" s="152"/>
      <c r="W1219" s="152"/>
      <c r="X1219" s="152"/>
      <c r="Y1219" s="152"/>
      <c r="Z1219" s="152"/>
    </row>
    <row r="1220" spans="1:26" ht="15.75" customHeight="1">
      <c r="A1220" s="152"/>
      <c r="B1220" s="152"/>
      <c r="C1220" s="152"/>
      <c r="D1220" s="152"/>
      <c r="E1220" s="152"/>
      <c r="F1220" s="152"/>
      <c r="G1220" s="152"/>
      <c r="H1220" s="152"/>
      <c r="I1220" s="152"/>
      <c r="J1220" s="152"/>
      <c r="K1220" s="152"/>
      <c r="L1220" s="152"/>
      <c r="M1220" s="152"/>
      <c r="N1220" s="152"/>
      <c r="O1220" s="1081"/>
      <c r="P1220" s="152"/>
      <c r="Q1220" s="152"/>
      <c r="R1220" s="152"/>
      <c r="S1220" s="152"/>
      <c r="T1220" s="152"/>
      <c r="U1220" s="152"/>
      <c r="V1220" s="152"/>
      <c r="W1220" s="152"/>
      <c r="X1220" s="152"/>
      <c r="Y1220" s="152"/>
      <c r="Z1220" s="152"/>
    </row>
    <row r="1221" spans="1:26" ht="15.75" customHeight="1">
      <c r="A1221" s="152"/>
      <c r="B1221" s="152"/>
      <c r="C1221" s="152"/>
      <c r="D1221" s="152"/>
      <c r="E1221" s="152"/>
      <c r="F1221" s="152"/>
      <c r="G1221" s="152"/>
      <c r="H1221" s="152"/>
      <c r="I1221" s="152"/>
      <c r="J1221" s="152"/>
      <c r="K1221" s="152"/>
      <c r="L1221" s="152"/>
      <c r="M1221" s="152"/>
      <c r="N1221" s="152"/>
      <c r="O1221" s="1081"/>
      <c r="P1221" s="152"/>
      <c r="Q1221" s="152"/>
      <c r="R1221" s="152"/>
      <c r="S1221" s="152"/>
      <c r="T1221" s="152"/>
      <c r="U1221" s="152"/>
      <c r="V1221" s="152"/>
      <c r="W1221" s="152"/>
      <c r="X1221" s="152"/>
      <c r="Y1221" s="152"/>
      <c r="Z1221" s="152"/>
    </row>
    <row r="1222" spans="1:26" ht="15.75" customHeight="1">
      <c r="A1222" s="152"/>
      <c r="B1222" s="152"/>
      <c r="C1222" s="152"/>
      <c r="D1222" s="152"/>
      <c r="E1222" s="152"/>
      <c r="F1222" s="152"/>
      <c r="G1222" s="152"/>
      <c r="H1222" s="152"/>
      <c r="I1222" s="152"/>
      <c r="J1222" s="152"/>
      <c r="K1222" s="152"/>
      <c r="L1222" s="152"/>
      <c r="M1222" s="152"/>
      <c r="N1222" s="152"/>
      <c r="O1222" s="1081"/>
      <c r="P1222" s="152"/>
      <c r="Q1222" s="152"/>
      <c r="R1222" s="152"/>
      <c r="S1222" s="152"/>
      <c r="T1222" s="152"/>
      <c r="U1222" s="152"/>
      <c r="V1222" s="152"/>
      <c r="W1222" s="152"/>
      <c r="X1222" s="152"/>
      <c r="Y1222" s="152"/>
      <c r="Z1222" s="152"/>
    </row>
    <row r="1223" spans="1:26" ht="15.75" customHeight="1">
      <c r="A1223" s="152"/>
      <c r="B1223" s="152"/>
      <c r="C1223" s="152"/>
      <c r="D1223" s="152"/>
      <c r="E1223" s="152"/>
      <c r="F1223" s="152"/>
      <c r="G1223" s="152"/>
      <c r="H1223" s="152"/>
      <c r="I1223" s="152"/>
      <c r="J1223" s="152"/>
      <c r="K1223" s="152"/>
      <c r="L1223" s="152"/>
      <c r="M1223" s="152"/>
      <c r="N1223" s="152"/>
      <c r="O1223" s="1081"/>
      <c r="P1223" s="152"/>
      <c r="Q1223" s="152"/>
      <c r="R1223" s="152"/>
      <c r="S1223" s="152"/>
      <c r="T1223" s="152"/>
      <c r="U1223" s="152"/>
      <c r="V1223" s="152"/>
      <c r="W1223" s="152"/>
      <c r="X1223" s="152"/>
      <c r="Y1223" s="152"/>
      <c r="Z1223" s="152"/>
    </row>
    <row r="1224" spans="1:26" ht="15.75" customHeight="1">
      <c r="A1224" s="152"/>
      <c r="B1224" s="152"/>
      <c r="C1224" s="152"/>
      <c r="D1224" s="152"/>
      <c r="E1224" s="152"/>
      <c r="F1224" s="152"/>
      <c r="G1224" s="152"/>
      <c r="H1224" s="152"/>
      <c r="I1224" s="152"/>
      <c r="J1224" s="152"/>
      <c r="K1224" s="152"/>
      <c r="L1224" s="152"/>
      <c r="M1224" s="152"/>
      <c r="N1224" s="152"/>
      <c r="O1224" s="1081"/>
      <c r="P1224" s="152"/>
      <c r="Q1224" s="152"/>
      <c r="R1224" s="152"/>
      <c r="S1224" s="152"/>
      <c r="T1224" s="152"/>
      <c r="U1224" s="152"/>
      <c r="V1224" s="152"/>
      <c r="W1224" s="152"/>
      <c r="X1224" s="152"/>
      <c r="Y1224" s="152"/>
      <c r="Z1224" s="152"/>
    </row>
    <row r="1225" spans="1:26" ht="15.75" customHeight="1">
      <c r="A1225" s="152"/>
      <c r="B1225" s="152"/>
      <c r="C1225" s="152"/>
      <c r="D1225" s="152"/>
      <c r="E1225" s="152"/>
      <c r="F1225" s="152"/>
      <c r="G1225" s="152"/>
      <c r="H1225" s="152"/>
      <c r="I1225" s="152"/>
      <c r="J1225" s="152"/>
      <c r="K1225" s="152"/>
      <c r="L1225" s="152"/>
      <c r="M1225" s="152"/>
      <c r="N1225" s="152"/>
      <c r="O1225" s="1081"/>
      <c r="P1225" s="152"/>
      <c r="Q1225" s="152"/>
      <c r="R1225" s="152"/>
      <c r="S1225" s="152"/>
      <c r="T1225" s="152"/>
      <c r="U1225" s="152"/>
      <c r="V1225" s="152"/>
      <c r="W1225" s="152"/>
      <c r="X1225" s="152"/>
      <c r="Y1225" s="152"/>
      <c r="Z1225" s="152"/>
    </row>
    <row r="1226" spans="1:26" ht="15.75" customHeight="1">
      <c r="A1226" s="152"/>
      <c r="B1226" s="152"/>
      <c r="C1226" s="152"/>
      <c r="D1226" s="152"/>
      <c r="E1226" s="152"/>
      <c r="F1226" s="152"/>
      <c r="G1226" s="152"/>
      <c r="H1226" s="152"/>
      <c r="I1226" s="152"/>
      <c r="J1226" s="152"/>
      <c r="K1226" s="152"/>
      <c r="L1226" s="152"/>
      <c r="M1226" s="152"/>
      <c r="N1226" s="152"/>
      <c r="O1226" s="1081"/>
      <c r="P1226" s="152"/>
      <c r="Q1226" s="152"/>
      <c r="R1226" s="152"/>
      <c r="S1226" s="152"/>
      <c r="T1226" s="152"/>
      <c r="U1226" s="152"/>
      <c r="V1226" s="152"/>
      <c r="W1226" s="152"/>
      <c r="X1226" s="152"/>
      <c r="Y1226" s="152"/>
      <c r="Z1226" s="152"/>
    </row>
    <row r="1227" spans="1:26" ht="15.75" customHeight="1">
      <c r="A1227" s="152"/>
      <c r="B1227" s="152"/>
      <c r="C1227" s="152"/>
      <c r="D1227" s="152"/>
      <c r="E1227" s="152"/>
      <c r="F1227" s="152"/>
      <c r="G1227" s="152"/>
      <c r="H1227" s="152"/>
      <c r="I1227" s="152"/>
      <c r="J1227" s="152"/>
      <c r="K1227" s="152"/>
      <c r="L1227" s="152"/>
      <c r="M1227" s="152"/>
      <c r="N1227" s="152"/>
      <c r="O1227" s="1081"/>
      <c r="P1227" s="152"/>
      <c r="Q1227" s="152"/>
      <c r="R1227" s="152"/>
      <c r="S1227" s="152"/>
      <c r="T1227" s="152"/>
      <c r="U1227" s="152"/>
      <c r="V1227" s="152"/>
      <c r="W1227" s="152"/>
      <c r="X1227" s="152"/>
      <c r="Y1227" s="152"/>
      <c r="Z1227" s="152"/>
    </row>
    <row r="1228" spans="1:26" ht="15.75" customHeight="1">
      <c r="A1228" s="152"/>
      <c r="B1228" s="152"/>
      <c r="C1228" s="152"/>
      <c r="D1228" s="152"/>
      <c r="E1228" s="152"/>
      <c r="F1228" s="152"/>
      <c r="G1228" s="152"/>
      <c r="H1228" s="152"/>
      <c r="I1228" s="152"/>
      <c r="J1228" s="152"/>
      <c r="K1228" s="152"/>
      <c r="L1228" s="152"/>
      <c r="M1228" s="152"/>
      <c r="N1228" s="152"/>
      <c r="O1228" s="1081"/>
      <c r="P1228" s="152"/>
      <c r="Q1228" s="152"/>
      <c r="R1228" s="152"/>
      <c r="S1228" s="152"/>
      <c r="T1228" s="152"/>
      <c r="U1228" s="152"/>
      <c r="V1228" s="152"/>
      <c r="W1228" s="152"/>
      <c r="X1228" s="152"/>
      <c r="Y1228" s="152"/>
      <c r="Z1228" s="152"/>
    </row>
    <row r="1229" spans="1:26" ht="15.75" customHeight="1">
      <c r="A1229" s="152"/>
      <c r="B1229" s="152"/>
      <c r="C1229" s="152"/>
      <c r="D1229" s="152"/>
      <c r="E1229" s="152"/>
      <c r="F1229" s="152"/>
      <c r="G1229" s="152"/>
      <c r="H1229" s="152"/>
      <c r="I1229" s="152"/>
      <c r="J1229" s="152"/>
      <c r="K1229" s="152"/>
      <c r="L1229" s="152"/>
      <c r="M1229" s="152"/>
      <c r="N1229" s="152"/>
      <c r="O1229" s="1081"/>
      <c r="P1229" s="152"/>
      <c r="Q1229" s="152"/>
      <c r="R1229" s="152"/>
      <c r="S1229" s="152"/>
      <c r="T1229" s="152"/>
      <c r="U1229" s="152"/>
      <c r="V1229" s="152"/>
      <c r="W1229" s="152"/>
      <c r="X1229" s="152"/>
      <c r="Y1229" s="152"/>
      <c r="Z1229" s="152"/>
    </row>
    <row r="1230" spans="1:26" ht="15.75" customHeight="1">
      <c r="A1230" s="152"/>
      <c r="B1230" s="152"/>
      <c r="C1230" s="152"/>
      <c r="D1230" s="152"/>
      <c r="E1230" s="152"/>
      <c r="F1230" s="152"/>
      <c r="G1230" s="152"/>
      <c r="H1230" s="152"/>
      <c r="I1230" s="152"/>
      <c r="J1230" s="152"/>
      <c r="K1230" s="152"/>
      <c r="L1230" s="152"/>
      <c r="M1230" s="152"/>
      <c r="N1230" s="152"/>
      <c r="O1230" s="1081"/>
      <c r="P1230" s="152"/>
      <c r="Q1230" s="152"/>
      <c r="R1230" s="152"/>
      <c r="S1230" s="152"/>
      <c r="T1230" s="152"/>
      <c r="U1230" s="152"/>
      <c r="V1230" s="152"/>
      <c r="W1230" s="152"/>
      <c r="X1230" s="152"/>
      <c r="Y1230" s="152"/>
      <c r="Z1230" s="152"/>
    </row>
    <row r="1231" spans="1:26" ht="15.75" customHeight="1">
      <c r="A1231" s="152"/>
      <c r="B1231" s="152"/>
      <c r="C1231" s="152"/>
      <c r="D1231" s="152"/>
      <c r="E1231" s="152"/>
      <c r="F1231" s="152"/>
      <c r="G1231" s="152"/>
      <c r="H1231" s="152"/>
      <c r="I1231" s="152"/>
      <c r="J1231" s="152"/>
      <c r="K1231" s="152"/>
      <c r="L1231" s="152"/>
      <c r="M1231" s="152"/>
      <c r="N1231" s="152"/>
      <c r="O1231" s="1081"/>
      <c r="P1231" s="152"/>
      <c r="Q1231" s="152"/>
      <c r="R1231" s="152"/>
      <c r="S1231" s="152"/>
      <c r="T1231" s="152"/>
      <c r="U1231" s="152"/>
      <c r="V1231" s="152"/>
      <c r="W1231" s="152"/>
      <c r="X1231" s="152"/>
      <c r="Y1231" s="152"/>
      <c r="Z1231" s="152"/>
    </row>
    <row r="1232" spans="1:26" ht="15.75" customHeight="1">
      <c r="A1232" s="152"/>
      <c r="B1232" s="152"/>
      <c r="C1232" s="152"/>
      <c r="D1232" s="152"/>
      <c r="E1232" s="152"/>
      <c r="F1232" s="152"/>
      <c r="G1232" s="152"/>
      <c r="H1232" s="152"/>
      <c r="I1232" s="152"/>
      <c r="J1232" s="152"/>
      <c r="K1232" s="152"/>
      <c r="L1232" s="152"/>
      <c r="M1232" s="152"/>
      <c r="N1232" s="152"/>
      <c r="O1232" s="1081"/>
      <c r="P1232" s="152"/>
      <c r="Q1232" s="152"/>
      <c r="R1232" s="152"/>
      <c r="S1232" s="152"/>
      <c r="T1232" s="152"/>
      <c r="U1232" s="152"/>
      <c r="V1232" s="152"/>
      <c r="W1232" s="152"/>
      <c r="X1232" s="152"/>
      <c r="Y1232" s="152"/>
      <c r="Z1232" s="152"/>
    </row>
    <row r="1233" spans="1:26" ht="15.75" customHeight="1">
      <c r="A1233" s="152"/>
      <c r="B1233" s="152"/>
      <c r="C1233" s="152"/>
      <c r="D1233" s="152"/>
      <c r="E1233" s="152"/>
      <c r="F1233" s="152"/>
      <c r="G1233" s="152"/>
      <c r="H1233" s="152"/>
      <c r="I1233" s="152"/>
      <c r="J1233" s="152"/>
      <c r="K1233" s="152"/>
      <c r="L1233" s="152"/>
      <c r="M1233" s="152"/>
      <c r="N1233" s="152"/>
      <c r="O1233" s="1081"/>
      <c r="P1233" s="152"/>
      <c r="Q1233" s="152"/>
      <c r="R1233" s="152"/>
      <c r="S1233" s="152"/>
      <c r="T1233" s="152"/>
      <c r="U1233" s="152"/>
      <c r="V1233" s="152"/>
      <c r="W1233" s="152"/>
      <c r="X1233" s="152"/>
      <c r="Y1233" s="152"/>
      <c r="Z1233" s="152"/>
    </row>
    <row r="1234" spans="1:26" ht="15.75" customHeight="1">
      <c r="A1234" s="152"/>
      <c r="B1234" s="152"/>
      <c r="C1234" s="152"/>
      <c r="D1234" s="152"/>
      <c r="E1234" s="152"/>
      <c r="F1234" s="152"/>
      <c r="G1234" s="152"/>
      <c r="H1234" s="152"/>
      <c r="I1234" s="152"/>
      <c r="J1234" s="152"/>
      <c r="K1234" s="152"/>
      <c r="L1234" s="152"/>
      <c r="M1234" s="152"/>
      <c r="N1234" s="152"/>
      <c r="O1234" s="1081"/>
      <c r="P1234" s="152"/>
      <c r="Q1234" s="152"/>
      <c r="R1234" s="152"/>
      <c r="S1234" s="152"/>
      <c r="T1234" s="152"/>
      <c r="U1234" s="152"/>
      <c r="V1234" s="152"/>
      <c r="W1234" s="152"/>
      <c r="X1234" s="152"/>
      <c r="Y1234" s="152"/>
      <c r="Z1234" s="152"/>
    </row>
    <row r="1235" spans="1:26" ht="15.75" customHeight="1">
      <c r="A1235" s="152"/>
      <c r="B1235" s="152"/>
      <c r="C1235" s="152"/>
      <c r="D1235" s="152"/>
      <c r="E1235" s="152"/>
      <c r="F1235" s="152"/>
      <c r="G1235" s="152"/>
      <c r="H1235" s="152"/>
      <c r="I1235" s="152"/>
      <c r="J1235" s="152"/>
      <c r="K1235" s="152"/>
      <c r="L1235" s="152"/>
      <c r="M1235" s="152"/>
      <c r="N1235" s="152"/>
      <c r="O1235" s="1081"/>
      <c r="P1235" s="152"/>
      <c r="Q1235" s="152"/>
      <c r="R1235" s="152"/>
      <c r="S1235" s="152"/>
      <c r="T1235" s="152"/>
      <c r="U1235" s="152"/>
      <c r="V1235" s="152"/>
      <c r="W1235" s="152"/>
      <c r="X1235" s="152"/>
      <c r="Y1235" s="152"/>
      <c r="Z1235" s="152"/>
    </row>
    <row r="1236" spans="1:26" ht="15.75" customHeight="1">
      <c r="A1236" s="152"/>
      <c r="B1236" s="152"/>
      <c r="C1236" s="152"/>
      <c r="D1236" s="152"/>
      <c r="E1236" s="152"/>
      <c r="F1236" s="152"/>
      <c r="G1236" s="152"/>
      <c r="H1236" s="152"/>
      <c r="I1236" s="152"/>
      <c r="J1236" s="152"/>
      <c r="K1236" s="152"/>
      <c r="L1236" s="152"/>
      <c r="M1236" s="152"/>
      <c r="N1236" s="152"/>
      <c r="O1236" s="1081"/>
      <c r="P1236" s="152"/>
      <c r="Q1236" s="152"/>
      <c r="R1236" s="152"/>
      <c r="S1236" s="152"/>
      <c r="T1236" s="152"/>
      <c r="U1236" s="152"/>
      <c r="V1236" s="152"/>
      <c r="W1236" s="152"/>
      <c r="X1236" s="152"/>
      <c r="Y1236" s="152"/>
      <c r="Z1236" s="152"/>
    </row>
    <row r="1237" spans="1:26" ht="15.75" customHeight="1">
      <c r="A1237" s="152"/>
      <c r="B1237" s="152"/>
      <c r="C1237" s="152"/>
      <c r="D1237" s="152"/>
      <c r="E1237" s="152"/>
      <c r="F1237" s="152"/>
      <c r="G1237" s="152"/>
      <c r="H1237" s="152"/>
      <c r="I1237" s="152"/>
      <c r="J1237" s="152"/>
      <c r="K1237" s="152"/>
      <c r="L1237" s="152"/>
      <c r="M1237" s="152"/>
      <c r="N1237" s="152"/>
      <c r="O1237" s="1081"/>
      <c r="P1237" s="152"/>
      <c r="Q1237" s="152"/>
      <c r="R1237" s="152"/>
      <c r="S1237" s="152"/>
      <c r="T1237" s="152"/>
      <c r="U1237" s="152"/>
      <c r="V1237" s="152"/>
      <c r="W1237" s="152"/>
      <c r="X1237" s="152"/>
      <c r="Y1237" s="152"/>
      <c r="Z1237" s="152"/>
    </row>
    <row r="1238" spans="1:26" ht="15.75" customHeight="1">
      <c r="A1238" s="152"/>
      <c r="B1238" s="152"/>
      <c r="C1238" s="152"/>
      <c r="D1238" s="152"/>
      <c r="E1238" s="152"/>
      <c r="F1238" s="152"/>
      <c r="G1238" s="152"/>
      <c r="H1238" s="152"/>
      <c r="I1238" s="152"/>
      <c r="J1238" s="152"/>
      <c r="K1238" s="152"/>
      <c r="L1238" s="152"/>
      <c r="M1238" s="152"/>
      <c r="N1238" s="152"/>
      <c r="O1238" s="1081"/>
      <c r="P1238" s="152"/>
      <c r="Q1238" s="152"/>
      <c r="R1238" s="152"/>
      <c r="S1238" s="152"/>
      <c r="T1238" s="152"/>
      <c r="U1238" s="152"/>
      <c r="V1238" s="152"/>
      <c r="W1238" s="152"/>
      <c r="X1238" s="152"/>
      <c r="Y1238" s="152"/>
      <c r="Z1238" s="152"/>
    </row>
    <row r="1239" spans="1:26" ht="15.75" customHeight="1">
      <c r="A1239" s="152"/>
      <c r="B1239" s="152"/>
      <c r="C1239" s="152"/>
      <c r="D1239" s="152"/>
      <c r="E1239" s="152"/>
      <c r="F1239" s="152"/>
      <c r="G1239" s="152"/>
      <c r="H1239" s="152"/>
      <c r="I1239" s="152"/>
      <c r="J1239" s="152"/>
      <c r="K1239" s="152"/>
      <c r="L1239" s="152"/>
      <c r="M1239" s="152"/>
      <c r="N1239" s="152"/>
      <c r="O1239" s="1081"/>
      <c r="P1239" s="152"/>
      <c r="Q1239" s="152"/>
      <c r="R1239" s="152"/>
      <c r="S1239" s="152"/>
      <c r="T1239" s="152"/>
      <c r="U1239" s="152"/>
      <c r="V1239" s="152"/>
      <c r="W1239" s="152"/>
      <c r="X1239" s="152"/>
      <c r="Y1239" s="152"/>
      <c r="Z1239" s="152"/>
    </row>
    <row r="1240" spans="1:26" ht="15.75" customHeight="1">
      <c r="A1240" s="152"/>
      <c r="B1240" s="152"/>
      <c r="C1240" s="152"/>
      <c r="D1240" s="152"/>
      <c r="E1240" s="152"/>
      <c r="F1240" s="152"/>
      <c r="G1240" s="152"/>
      <c r="H1240" s="152"/>
      <c r="I1240" s="152"/>
      <c r="J1240" s="152"/>
      <c r="K1240" s="152"/>
      <c r="L1240" s="152"/>
      <c r="M1240" s="152"/>
      <c r="N1240" s="152"/>
      <c r="O1240" s="1081"/>
      <c r="P1240" s="152"/>
      <c r="Q1240" s="152"/>
      <c r="R1240" s="152"/>
      <c r="S1240" s="152"/>
      <c r="T1240" s="152"/>
      <c r="U1240" s="152"/>
      <c r="V1240" s="152"/>
      <c r="W1240" s="152"/>
      <c r="X1240" s="152"/>
      <c r="Y1240" s="152"/>
      <c r="Z1240" s="152"/>
    </row>
    <row r="1241" spans="1:26" ht="15.75" customHeight="1">
      <c r="A1241" s="152"/>
      <c r="B1241" s="152"/>
      <c r="C1241" s="152"/>
      <c r="D1241" s="152"/>
      <c r="E1241" s="152"/>
      <c r="F1241" s="152"/>
      <c r="G1241" s="152"/>
      <c r="H1241" s="152"/>
      <c r="I1241" s="152"/>
      <c r="J1241" s="152"/>
      <c r="K1241" s="152"/>
      <c r="L1241" s="152"/>
      <c r="M1241" s="152"/>
      <c r="N1241" s="152"/>
      <c r="O1241" s="1081"/>
      <c r="P1241" s="152"/>
      <c r="Q1241" s="152"/>
      <c r="R1241" s="152"/>
      <c r="S1241" s="152"/>
      <c r="T1241" s="152"/>
      <c r="U1241" s="152"/>
      <c r="V1241" s="152"/>
      <c r="W1241" s="152"/>
      <c r="X1241" s="152"/>
      <c r="Y1241" s="152"/>
      <c r="Z1241" s="152"/>
    </row>
    <row r="1242" spans="1:26" ht="15.75" customHeight="1">
      <c r="A1242" s="152"/>
      <c r="B1242" s="152"/>
      <c r="C1242" s="152"/>
      <c r="D1242" s="152"/>
      <c r="E1242" s="152"/>
      <c r="F1242" s="152"/>
      <c r="G1242" s="152"/>
      <c r="H1242" s="152"/>
      <c r="I1242" s="152"/>
      <c r="J1242" s="152"/>
      <c r="K1242" s="152"/>
      <c r="L1242" s="152"/>
      <c r="M1242" s="152"/>
      <c r="N1242" s="152"/>
      <c r="O1242" s="1081"/>
      <c r="P1242" s="152"/>
      <c r="Q1242" s="152"/>
      <c r="R1242" s="152"/>
      <c r="S1242" s="152"/>
      <c r="T1242" s="152"/>
      <c r="U1242" s="152"/>
      <c r="V1242" s="152"/>
      <c r="W1242" s="152"/>
      <c r="X1242" s="152"/>
      <c r="Y1242" s="152"/>
      <c r="Z1242" s="152"/>
    </row>
    <row r="1243" spans="1:26" ht="15.75" customHeight="1">
      <c r="A1243" s="152"/>
      <c r="B1243" s="152"/>
      <c r="C1243" s="152"/>
      <c r="D1243" s="152"/>
      <c r="E1243" s="152"/>
      <c r="F1243" s="152"/>
      <c r="G1243" s="152"/>
      <c r="H1243" s="152"/>
      <c r="I1243" s="152"/>
      <c r="J1243" s="152"/>
      <c r="K1243" s="152"/>
      <c r="L1243" s="152"/>
      <c r="M1243" s="152"/>
      <c r="N1243" s="152"/>
      <c r="O1243" s="1081"/>
      <c r="P1243" s="152"/>
      <c r="Q1243" s="152"/>
      <c r="R1243" s="152"/>
      <c r="S1243" s="152"/>
      <c r="T1243" s="152"/>
      <c r="U1243" s="152"/>
      <c r="V1243" s="152"/>
      <c r="W1243" s="152"/>
      <c r="X1243" s="152"/>
      <c r="Y1243" s="152"/>
      <c r="Z1243" s="152"/>
    </row>
    <row r="1244" spans="1:26" ht="15.75" customHeight="1">
      <c r="A1244" s="152"/>
      <c r="B1244" s="152"/>
      <c r="C1244" s="152"/>
      <c r="D1244" s="152"/>
      <c r="E1244" s="152"/>
      <c r="F1244" s="152"/>
      <c r="G1244" s="152"/>
      <c r="H1244" s="152"/>
      <c r="I1244" s="152"/>
      <c r="J1244" s="152"/>
      <c r="K1244" s="152"/>
      <c r="L1244" s="152"/>
      <c r="M1244" s="152"/>
      <c r="N1244" s="152"/>
      <c r="O1244" s="1081"/>
      <c r="P1244" s="152"/>
      <c r="Q1244" s="152"/>
      <c r="R1244" s="152"/>
      <c r="S1244" s="152"/>
      <c r="T1244" s="152"/>
      <c r="U1244" s="152"/>
      <c r="V1244" s="152"/>
      <c r="W1244" s="152"/>
      <c r="X1244" s="152"/>
      <c r="Y1244" s="152"/>
      <c r="Z1244" s="152"/>
    </row>
    <row r="1245" spans="1:26" ht="15.75" customHeight="1">
      <c r="A1245" s="152"/>
      <c r="B1245" s="152"/>
      <c r="C1245" s="152"/>
      <c r="D1245" s="152"/>
      <c r="E1245" s="152"/>
      <c r="F1245" s="152"/>
      <c r="G1245" s="152"/>
      <c r="H1245" s="152"/>
      <c r="I1245" s="152"/>
      <c r="J1245" s="152"/>
      <c r="K1245" s="152"/>
      <c r="L1245" s="152"/>
      <c r="M1245" s="152"/>
      <c r="N1245" s="152"/>
      <c r="O1245" s="1081"/>
      <c r="P1245" s="152"/>
      <c r="Q1245" s="152"/>
      <c r="R1245" s="152"/>
      <c r="S1245" s="152"/>
      <c r="T1245" s="152"/>
      <c r="U1245" s="152"/>
      <c r="V1245" s="152"/>
      <c r="W1245" s="152"/>
      <c r="X1245" s="152"/>
      <c r="Y1245" s="152"/>
      <c r="Z1245" s="152"/>
    </row>
    <row r="1246" spans="1:26" ht="15.75" customHeight="1">
      <c r="A1246" s="152"/>
      <c r="B1246" s="152"/>
      <c r="C1246" s="152"/>
      <c r="D1246" s="152"/>
      <c r="E1246" s="152"/>
      <c r="F1246" s="152"/>
      <c r="G1246" s="152"/>
      <c r="H1246" s="152"/>
      <c r="I1246" s="152"/>
      <c r="J1246" s="152"/>
      <c r="K1246" s="152"/>
      <c r="L1246" s="152"/>
      <c r="M1246" s="152"/>
      <c r="N1246" s="152"/>
      <c r="O1246" s="1081"/>
      <c r="P1246" s="152"/>
      <c r="Q1246" s="152"/>
      <c r="R1246" s="152"/>
      <c r="S1246" s="152"/>
      <c r="T1246" s="152"/>
      <c r="U1246" s="152"/>
      <c r="V1246" s="152"/>
      <c r="W1246" s="152"/>
      <c r="X1246" s="152"/>
      <c r="Y1246" s="152"/>
      <c r="Z1246" s="152"/>
    </row>
    <row r="1247" spans="1:26" ht="15.75" customHeight="1">
      <c r="A1247" s="152"/>
      <c r="B1247" s="152"/>
      <c r="C1247" s="152"/>
      <c r="D1247" s="152"/>
      <c r="E1247" s="152"/>
      <c r="F1247" s="152"/>
      <c r="G1247" s="152"/>
      <c r="H1247" s="152"/>
      <c r="I1247" s="152"/>
      <c r="J1247" s="152"/>
      <c r="K1247" s="152"/>
      <c r="L1247" s="152"/>
      <c r="M1247" s="152"/>
      <c r="N1247" s="152"/>
      <c r="O1247" s="1081"/>
      <c r="P1247" s="152"/>
      <c r="Q1247" s="152"/>
      <c r="R1247" s="152"/>
      <c r="S1247" s="152"/>
      <c r="T1247" s="152"/>
      <c r="U1247" s="152"/>
      <c r="V1247" s="152"/>
      <c r="W1247" s="152"/>
      <c r="X1247" s="152"/>
      <c r="Y1247" s="152"/>
      <c r="Z1247" s="152"/>
    </row>
    <row r="1248" spans="1:26" ht="15.75" customHeight="1">
      <c r="A1248" s="152"/>
      <c r="B1248" s="152"/>
      <c r="C1248" s="152"/>
      <c r="D1248" s="152"/>
      <c r="E1248" s="152"/>
      <c r="F1248" s="152"/>
      <c r="G1248" s="152"/>
      <c r="H1248" s="152"/>
      <c r="I1248" s="152"/>
      <c r="J1248" s="152"/>
      <c r="K1248" s="152"/>
      <c r="L1248" s="152"/>
      <c r="M1248" s="152"/>
      <c r="N1248" s="152"/>
      <c r="O1248" s="1081"/>
      <c r="P1248" s="152"/>
      <c r="Q1248" s="152"/>
      <c r="R1248" s="152"/>
      <c r="S1248" s="152"/>
      <c r="T1248" s="152"/>
      <c r="U1248" s="152"/>
      <c r="V1248" s="152"/>
      <c r="W1248" s="152"/>
      <c r="X1248" s="152"/>
      <c r="Y1248" s="152"/>
      <c r="Z1248" s="152"/>
    </row>
    <row r="1249" spans="1:26" ht="15.75" customHeight="1">
      <c r="A1249" s="152"/>
      <c r="B1249" s="152"/>
      <c r="C1249" s="152"/>
      <c r="D1249" s="152"/>
      <c r="E1249" s="152"/>
      <c r="F1249" s="152"/>
      <c r="G1249" s="152"/>
      <c r="H1249" s="152"/>
      <c r="I1249" s="152"/>
      <c r="J1249" s="152"/>
      <c r="K1249" s="152"/>
      <c r="L1249" s="152"/>
      <c r="M1249" s="152"/>
      <c r="N1249" s="152"/>
      <c r="O1249" s="1081"/>
      <c r="P1249" s="152"/>
      <c r="Q1249" s="152"/>
      <c r="R1249" s="152"/>
      <c r="S1249" s="152"/>
      <c r="T1249" s="152"/>
      <c r="U1249" s="152"/>
      <c r="V1249" s="152"/>
      <c r="W1249" s="152"/>
      <c r="X1249" s="152"/>
      <c r="Y1249" s="152"/>
      <c r="Z1249" s="152"/>
    </row>
    <row r="1250" spans="1:26" ht="15.75" customHeight="1">
      <c r="A1250" s="152"/>
      <c r="B1250" s="152"/>
      <c r="C1250" s="152"/>
      <c r="D1250" s="152"/>
      <c r="E1250" s="152"/>
      <c r="F1250" s="152"/>
      <c r="G1250" s="152"/>
      <c r="H1250" s="152"/>
      <c r="I1250" s="152"/>
      <c r="J1250" s="152"/>
      <c r="K1250" s="152"/>
      <c r="L1250" s="152"/>
      <c r="M1250" s="152"/>
      <c r="N1250" s="152"/>
      <c r="O1250" s="1081"/>
      <c r="P1250" s="152"/>
      <c r="Q1250" s="152"/>
      <c r="R1250" s="152"/>
      <c r="S1250" s="152"/>
      <c r="T1250" s="152"/>
      <c r="U1250" s="152"/>
      <c r="V1250" s="152"/>
      <c r="W1250" s="152"/>
      <c r="X1250" s="152"/>
      <c r="Y1250" s="152"/>
      <c r="Z1250" s="152"/>
    </row>
    <row r="1251" spans="1:26" ht="15.75" customHeight="1">
      <c r="A1251" s="152"/>
      <c r="B1251" s="152"/>
      <c r="C1251" s="152"/>
      <c r="D1251" s="152"/>
      <c r="E1251" s="152"/>
      <c r="F1251" s="152"/>
      <c r="G1251" s="152"/>
      <c r="H1251" s="152"/>
      <c r="I1251" s="152"/>
      <c r="J1251" s="152"/>
      <c r="K1251" s="152"/>
      <c r="L1251" s="152"/>
      <c r="M1251" s="152"/>
      <c r="N1251" s="152"/>
      <c r="O1251" s="1081"/>
      <c r="P1251" s="152"/>
      <c r="Q1251" s="152"/>
      <c r="R1251" s="152"/>
      <c r="S1251" s="152"/>
      <c r="T1251" s="152"/>
      <c r="U1251" s="152"/>
      <c r="V1251" s="152"/>
      <c r="W1251" s="152"/>
      <c r="X1251" s="152"/>
      <c r="Y1251" s="152"/>
      <c r="Z1251" s="152"/>
    </row>
    <row r="1252" spans="1:26" ht="15.75" customHeight="1">
      <c r="A1252" s="152"/>
      <c r="B1252" s="152"/>
      <c r="C1252" s="152"/>
      <c r="D1252" s="152"/>
      <c r="E1252" s="152"/>
      <c r="F1252" s="152"/>
      <c r="G1252" s="152"/>
      <c r="H1252" s="152"/>
      <c r="I1252" s="152"/>
      <c r="J1252" s="152"/>
      <c r="K1252" s="152"/>
      <c r="L1252" s="152"/>
      <c r="M1252" s="152"/>
      <c r="N1252" s="152"/>
      <c r="O1252" s="1081"/>
      <c r="P1252" s="152"/>
      <c r="Q1252" s="152"/>
      <c r="R1252" s="152"/>
      <c r="S1252" s="152"/>
      <c r="T1252" s="152"/>
      <c r="U1252" s="152"/>
      <c r="V1252" s="152"/>
      <c r="W1252" s="152"/>
      <c r="X1252" s="152"/>
      <c r="Y1252" s="152"/>
      <c r="Z1252" s="152"/>
    </row>
    <row r="1253" spans="1:26" ht="15.75" customHeight="1">
      <c r="A1253" s="152"/>
      <c r="B1253" s="152"/>
      <c r="C1253" s="152"/>
      <c r="D1253" s="152"/>
      <c r="E1253" s="152"/>
      <c r="F1253" s="152"/>
      <c r="G1253" s="152"/>
      <c r="H1253" s="152"/>
      <c r="I1253" s="152"/>
      <c r="J1253" s="152"/>
      <c r="K1253" s="152"/>
      <c r="L1253" s="152"/>
      <c r="M1253" s="152"/>
      <c r="N1253" s="152"/>
      <c r="O1253" s="1081"/>
      <c r="P1253" s="152"/>
      <c r="Q1253" s="152"/>
      <c r="R1253" s="152"/>
      <c r="S1253" s="152"/>
      <c r="T1253" s="152"/>
      <c r="U1253" s="152"/>
      <c r="V1253" s="152"/>
      <c r="W1253" s="152"/>
      <c r="X1253" s="152"/>
      <c r="Y1253" s="152"/>
      <c r="Z1253" s="152"/>
    </row>
    <row r="1254" spans="1:26" ht="15.75" customHeight="1">
      <c r="A1254" s="152"/>
      <c r="B1254" s="152"/>
      <c r="C1254" s="152"/>
      <c r="D1254" s="152"/>
      <c r="E1254" s="152"/>
      <c r="F1254" s="152"/>
      <c r="G1254" s="152"/>
      <c r="H1254" s="152"/>
      <c r="I1254" s="152"/>
      <c r="J1254" s="152"/>
      <c r="K1254" s="152"/>
      <c r="L1254" s="152"/>
      <c r="M1254" s="152"/>
      <c r="N1254" s="152"/>
      <c r="O1254" s="1081"/>
      <c r="P1254" s="152"/>
      <c r="Q1254" s="152"/>
      <c r="R1254" s="152"/>
      <c r="S1254" s="152"/>
      <c r="T1254" s="152"/>
      <c r="U1254" s="152"/>
      <c r="V1254" s="152"/>
      <c r="W1254" s="152"/>
      <c r="X1254" s="152"/>
      <c r="Y1254" s="152"/>
      <c r="Z1254" s="152"/>
    </row>
    <row r="1255" spans="1:26" ht="15.75" customHeight="1">
      <c r="A1255" s="152"/>
      <c r="B1255" s="152"/>
      <c r="C1255" s="152"/>
      <c r="D1255" s="152"/>
      <c r="E1255" s="152"/>
      <c r="F1255" s="152"/>
      <c r="G1255" s="152"/>
      <c r="H1255" s="152"/>
      <c r="I1255" s="152"/>
      <c r="J1255" s="152"/>
      <c r="K1255" s="152"/>
      <c r="L1255" s="152"/>
      <c r="M1255" s="152"/>
      <c r="N1255" s="152"/>
      <c r="O1255" s="1081"/>
      <c r="P1255" s="152"/>
      <c r="Q1255" s="152"/>
      <c r="R1255" s="152"/>
      <c r="S1255" s="152"/>
      <c r="T1255" s="152"/>
      <c r="U1255" s="152"/>
      <c r="V1255" s="152"/>
      <c r="W1255" s="152"/>
      <c r="X1255" s="152"/>
      <c r="Y1255" s="152"/>
      <c r="Z1255" s="152"/>
    </row>
    <row r="1256" spans="1:26" ht="15.75" customHeight="1">
      <c r="A1256" s="152"/>
      <c r="B1256" s="152"/>
      <c r="C1256" s="152"/>
      <c r="D1256" s="152"/>
      <c r="E1256" s="152"/>
      <c r="F1256" s="152"/>
      <c r="G1256" s="152"/>
      <c r="H1256" s="152"/>
      <c r="I1256" s="152"/>
      <c r="J1256" s="152"/>
      <c r="K1256" s="152"/>
      <c r="L1256" s="152"/>
      <c r="M1256" s="152"/>
      <c r="N1256" s="152"/>
      <c r="O1256" s="1081"/>
      <c r="P1256" s="152"/>
      <c r="Q1256" s="152"/>
      <c r="R1256" s="152"/>
      <c r="S1256" s="152"/>
      <c r="T1256" s="152"/>
      <c r="U1256" s="152"/>
      <c r="V1256" s="152"/>
      <c r="W1256" s="152"/>
      <c r="X1256" s="152"/>
      <c r="Y1256" s="152"/>
      <c r="Z1256" s="152"/>
    </row>
    <row r="1257" spans="1:26" ht="15.75" customHeight="1">
      <c r="A1257" s="152"/>
      <c r="B1257" s="152"/>
      <c r="C1257" s="152"/>
      <c r="D1257" s="152"/>
      <c r="E1257" s="152"/>
      <c r="F1257" s="152"/>
      <c r="G1257" s="152"/>
      <c r="H1257" s="152"/>
      <c r="I1257" s="152"/>
      <c r="J1257" s="152"/>
      <c r="K1257" s="152"/>
      <c r="L1257" s="152"/>
      <c r="M1257" s="152"/>
      <c r="N1257" s="152"/>
      <c r="O1257" s="1081"/>
      <c r="P1257" s="152"/>
      <c r="Q1257" s="152"/>
      <c r="R1257" s="152"/>
      <c r="S1257" s="152"/>
      <c r="T1257" s="152"/>
      <c r="U1257" s="152"/>
      <c r="V1257" s="152"/>
      <c r="W1257" s="152"/>
      <c r="X1257" s="152"/>
      <c r="Y1257" s="152"/>
      <c r="Z1257" s="152"/>
    </row>
    <row r="1258" spans="1:26" ht="15.75" customHeight="1">
      <c r="A1258" s="152"/>
      <c r="B1258" s="152"/>
      <c r="C1258" s="152"/>
      <c r="D1258" s="152"/>
      <c r="E1258" s="152"/>
      <c r="F1258" s="152"/>
      <c r="G1258" s="152"/>
      <c r="H1258" s="152"/>
      <c r="I1258" s="152"/>
      <c r="J1258" s="152"/>
      <c r="K1258" s="152"/>
      <c r="L1258" s="152"/>
      <c r="M1258" s="152"/>
      <c r="N1258" s="152"/>
      <c r="O1258" s="1081"/>
      <c r="P1258" s="152"/>
      <c r="Q1258" s="152"/>
      <c r="R1258" s="152"/>
      <c r="S1258" s="152"/>
      <c r="T1258" s="152"/>
      <c r="U1258" s="152"/>
      <c r="V1258" s="152"/>
      <c r="W1258" s="152"/>
      <c r="X1258" s="152"/>
      <c r="Y1258" s="152"/>
      <c r="Z1258" s="152"/>
    </row>
    <row r="1259" spans="1:26" ht="15.75" customHeight="1">
      <c r="A1259" s="152"/>
      <c r="B1259" s="152"/>
      <c r="C1259" s="152"/>
      <c r="D1259" s="152"/>
      <c r="E1259" s="152"/>
      <c r="F1259" s="152"/>
      <c r="G1259" s="152"/>
      <c r="H1259" s="152"/>
      <c r="I1259" s="152"/>
      <c r="J1259" s="152"/>
      <c r="K1259" s="152"/>
      <c r="L1259" s="152"/>
      <c r="M1259" s="152"/>
      <c r="N1259" s="152"/>
      <c r="O1259" s="1081"/>
      <c r="P1259" s="152"/>
      <c r="Q1259" s="152"/>
      <c r="R1259" s="152"/>
      <c r="S1259" s="152"/>
      <c r="T1259" s="152"/>
      <c r="U1259" s="152"/>
      <c r="V1259" s="152"/>
      <c r="W1259" s="152"/>
      <c r="X1259" s="152"/>
      <c r="Y1259" s="152"/>
      <c r="Z1259" s="152"/>
    </row>
    <row r="1260" spans="1:26" ht="15.75" customHeight="1">
      <c r="A1260" s="152"/>
      <c r="B1260" s="152"/>
      <c r="C1260" s="152"/>
      <c r="D1260" s="152"/>
      <c r="E1260" s="152"/>
      <c r="F1260" s="152"/>
      <c r="G1260" s="152"/>
      <c r="H1260" s="152"/>
      <c r="I1260" s="152"/>
      <c r="J1260" s="152"/>
      <c r="K1260" s="152"/>
      <c r="L1260" s="152"/>
      <c r="M1260" s="152"/>
      <c r="N1260" s="152"/>
      <c r="O1260" s="1081"/>
      <c r="P1260" s="152"/>
      <c r="Q1260" s="152"/>
      <c r="R1260" s="152"/>
      <c r="S1260" s="152"/>
      <c r="T1260" s="152"/>
      <c r="U1260" s="152"/>
      <c r="V1260" s="152"/>
      <c r="W1260" s="152"/>
      <c r="X1260" s="152"/>
      <c r="Y1260" s="152"/>
      <c r="Z1260" s="152"/>
    </row>
    <row r="1261" spans="1:26" ht="15.75" customHeight="1">
      <c r="A1261" s="152"/>
      <c r="B1261" s="152"/>
      <c r="C1261" s="152"/>
      <c r="D1261" s="152"/>
      <c r="E1261" s="152"/>
      <c r="F1261" s="152"/>
      <c r="G1261" s="152"/>
      <c r="H1261" s="152"/>
      <c r="I1261" s="152"/>
      <c r="J1261" s="152"/>
      <c r="K1261" s="152"/>
      <c r="L1261" s="152"/>
      <c r="M1261" s="152"/>
      <c r="N1261" s="152"/>
      <c r="O1261" s="1081"/>
      <c r="P1261" s="152"/>
      <c r="Q1261" s="152"/>
      <c r="R1261" s="152"/>
      <c r="S1261" s="152"/>
      <c r="T1261" s="152"/>
      <c r="U1261" s="152"/>
      <c r="V1261" s="152"/>
      <c r="W1261" s="152"/>
      <c r="X1261" s="152"/>
      <c r="Y1261" s="152"/>
      <c r="Z1261" s="152"/>
    </row>
    <row r="1262" spans="1:26" ht="15.75" customHeight="1">
      <c r="A1262" s="152"/>
      <c r="B1262" s="152"/>
      <c r="C1262" s="152"/>
      <c r="D1262" s="152"/>
      <c r="E1262" s="152"/>
      <c r="F1262" s="152"/>
      <c r="G1262" s="152"/>
      <c r="H1262" s="152"/>
      <c r="I1262" s="152"/>
      <c r="J1262" s="152"/>
      <c r="K1262" s="152"/>
      <c r="L1262" s="152"/>
      <c r="M1262" s="152"/>
      <c r="N1262" s="152"/>
      <c r="O1262" s="1081"/>
      <c r="P1262" s="152"/>
      <c r="Q1262" s="152"/>
      <c r="R1262" s="152"/>
      <c r="S1262" s="152"/>
      <c r="T1262" s="152"/>
      <c r="U1262" s="152"/>
      <c r="V1262" s="152"/>
      <c r="W1262" s="152"/>
      <c r="X1262" s="152"/>
      <c r="Y1262" s="152"/>
      <c r="Z1262" s="152"/>
    </row>
    <row r="1263" spans="1:26" ht="15.75" customHeight="1">
      <c r="A1263" s="152"/>
      <c r="B1263" s="152"/>
      <c r="C1263" s="152"/>
      <c r="D1263" s="152"/>
      <c r="E1263" s="152"/>
      <c r="F1263" s="152"/>
      <c r="G1263" s="152"/>
      <c r="H1263" s="152"/>
      <c r="I1263" s="152"/>
      <c r="J1263" s="152"/>
      <c r="K1263" s="152"/>
      <c r="L1263" s="152"/>
      <c r="M1263" s="152"/>
      <c r="N1263" s="152"/>
      <c r="O1263" s="1081"/>
      <c r="P1263" s="152"/>
      <c r="Q1263" s="152"/>
      <c r="R1263" s="152"/>
      <c r="S1263" s="152"/>
      <c r="T1263" s="152"/>
      <c r="U1263" s="152"/>
      <c r="V1263" s="152"/>
      <c r="W1263" s="152"/>
      <c r="X1263" s="152"/>
      <c r="Y1263" s="152"/>
      <c r="Z1263" s="152"/>
    </row>
    <row r="1264" spans="1:26" ht="15.75" customHeight="1">
      <c r="A1264" s="152"/>
      <c r="B1264" s="152"/>
      <c r="C1264" s="152"/>
      <c r="D1264" s="152"/>
      <c r="E1264" s="152"/>
      <c r="F1264" s="152"/>
      <c r="G1264" s="152"/>
      <c r="H1264" s="152"/>
      <c r="I1264" s="152"/>
      <c r="J1264" s="152"/>
      <c r="K1264" s="152"/>
      <c r="L1264" s="152"/>
      <c r="M1264" s="152"/>
      <c r="N1264" s="152"/>
      <c r="O1264" s="1081"/>
      <c r="P1264" s="152"/>
      <c r="Q1264" s="152"/>
      <c r="R1264" s="152"/>
      <c r="S1264" s="152"/>
      <c r="T1264" s="152"/>
      <c r="U1264" s="152"/>
      <c r="V1264" s="152"/>
      <c r="W1264" s="152"/>
      <c r="X1264" s="152"/>
      <c r="Y1264" s="152"/>
      <c r="Z1264" s="152"/>
    </row>
    <row r="1265" spans="1:26" ht="15.75" customHeight="1">
      <c r="A1265" s="152"/>
      <c r="B1265" s="152"/>
      <c r="C1265" s="152"/>
      <c r="D1265" s="152"/>
      <c r="E1265" s="152"/>
      <c r="F1265" s="152"/>
      <c r="G1265" s="152"/>
      <c r="H1265" s="152"/>
      <c r="I1265" s="152"/>
      <c r="J1265" s="152"/>
      <c r="K1265" s="152"/>
      <c r="L1265" s="152"/>
      <c r="M1265" s="152"/>
      <c r="N1265" s="152"/>
      <c r="O1265" s="1081"/>
      <c r="P1265" s="152"/>
      <c r="Q1265" s="152"/>
      <c r="R1265" s="152"/>
      <c r="S1265" s="152"/>
      <c r="T1265" s="152"/>
      <c r="U1265" s="152"/>
      <c r="V1265" s="152"/>
      <c r="W1265" s="152"/>
      <c r="X1265" s="152"/>
      <c r="Y1265" s="152"/>
      <c r="Z1265" s="152"/>
    </row>
    <row r="1266" spans="1:26" ht="15.75" customHeight="1">
      <c r="A1266" s="152"/>
      <c r="B1266" s="152"/>
      <c r="C1266" s="152"/>
      <c r="D1266" s="152"/>
      <c r="E1266" s="152"/>
      <c r="F1266" s="152"/>
      <c r="G1266" s="152"/>
      <c r="H1266" s="152"/>
      <c r="I1266" s="152"/>
      <c r="J1266" s="152"/>
      <c r="K1266" s="152"/>
      <c r="L1266" s="152"/>
      <c r="M1266" s="152"/>
      <c r="N1266" s="152"/>
      <c r="O1266" s="1081"/>
      <c r="P1266" s="152"/>
      <c r="Q1266" s="152"/>
      <c r="R1266" s="152"/>
      <c r="S1266" s="152"/>
      <c r="T1266" s="152"/>
      <c r="U1266" s="152"/>
      <c r="V1266" s="152"/>
      <c r="W1266" s="152"/>
      <c r="X1266" s="152"/>
      <c r="Y1266" s="152"/>
      <c r="Z1266" s="152"/>
    </row>
    <row r="1267" spans="1:26" ht="15.75" customHeight="1">
      <c r="A1267" s="152"/>
      <c r="B1267" s="152"/>
      <c r="C1267" s="152"/>
      <c r="D1267" s="152"/>
      <c r="E1267" s="152"/>
      <c r="F1267" s="152"/>
      <c r="G1267" s="152"/>
      <c r="H1267" s="152"/>
      <c r="I1267" s="152"/>
      <c r="J1267" s="152"/>
      <c r="K1267" s="152"/>
      <c r="L1267" s="152"/>
      <c r="M1267" s="152"/>
      <c r="N1267" s="152"/>
      <c r="O1267" s="1081"/>
      <c r="P1267" s="152"/>
      <c r="Q1267" s="152"/>
      <c r="R1267" s="152"/>
      <c r="S1267" s="152"/>
      <c r="T1267" s="152"/>
      <c r="U1267" s="152"/>
      <c r="V1267" s="152"/>
      <c r="W1267" s="152"/>
      <c r="X1267" s="152"/>
      <c r="Y1267" s="152"/>
      <c r="Z1267" s="152"/>
    </row>
    <row r="1268" spans="1:26" ht="15.75" customHeight="1">
      <c r="A1268" s="152"/>
      <c r="B1268" s="152"/>
      <c r="C1268" s="152"/>
      <c r="D1268" s="152"/>
      <c r="E1268" s="152"/>
      <c r="F1268" s="152"/>
      <c r="G1268" s="152"/>
      <c r="H1268" s="152"/>
      <c r="I1268" s="152"/>
      <c r="J1268" s="152"/>
      <c r="K1268" s="152"/>
      <c r="L1268" s="152"/>
      <c r="M1268" s="152"/>
      <c r="N1268" s="152"/>
      <c r="O1268" s="1081"/>
      <c r="P1268" s="152"/>
      <c r="Q1268" s="152"/>
      <c r="R1268" s="152"/>
      <c r="S1268" s="152"/>
      <c r="T1268" s="152"/>
      <c r="U1268" s="152"/>
      <c r="V1268" s="152"/>
      <c r="W1268" s="152"/>
      <c r="X1268" s="152"/>
      <c r="Y1268" s="152"/>
      <c r="Z1268" s="152"/>
    </row>
    <row r="1269" spans="1:26" ht="15.75" customHeight="1">
      <c r="A1269" s="152"/>
      <c r="B1269" s="152"/>
      <c r="C1269" s="152"/>
      <c r="D1269" s="152"/>
      <c r="E1269" s="152"/>
      <c r="F1269" s="152"/>
      <c r="G1269" s="152"/>
      <c r="H1269" s="152"/>
      <c r="I1269" s="152"/>
      <c r="J1269" s="152"/>
      <c r="K1269" s="152"/>
      <c r="L1269" s="152"/>
      <c r="M1269" s="152"/>
      <c r="N1269" s="152"/>
      <c r="O1269" s="1081"/>
      <c r="P1269" s="152"/>
      <c r="Q1269" s="152"/>
      <c r="R1269" s="152"/>
      <c r="S1269" s="152"/>
      <c r="T1269" s="152"/>
      <c r="U1269" s="152"/>
      <c r="V1269" s="152"/>
      <c r="W1269" s="152"/>
      <c r="X1269" s="152"/>
      <c r="Y1269" s="152"/>
      <c r="Z1269" s="152"/>
    </row>
    <row r="1270" spans="1:26" ht="15.75" customHeight="1">
      <c r="A1270" s="152"/>
      <c r="B1270" s="152"/>
      <c r="C1270" s="152"/>
      <c r="D1270" s="152"/>
      <c r="E1270" s="152"/>
      <c r="F1270" s="152"/>
      <c r="G1270" s="152"/>
      <c r="H1270" s="152"/>
      <c r="I1270" s="152"/>
      <c r="J1270" s="152"/>
      <c r="K1270" s="152"/>
      <c r="L1270" s="152"/>
      <c r="M1270" s="152"/>
      <c r="N1270" s="152"/>
      <c r="O1270" s="1081"/>
      <c r="P1270" s="152"/>
      <c r="Q1270" s="152"/>
      <c r="R1270" s="152"/>
      <c r="S1270" s="152"/>
      <c r="T1270" s="152"/>
      <c r="U1270" s="152"/>
      <c r="V1270" s="152"/>
      <c r="W1270" s="152"/>
      <c r="X1270" s="152"/>
      <c r="Y1270" s="152"/>
      <c r="Z1270" s="152"/>
    </row>
    <row r="1271" spans="1:26" ht="15.75" customHeight="1">
      <c r="A1271" s="152"/>
      <c r="B1271" s="152"/>
      <c r="C1271" s="152"/>
      <c r="D1271" s="152"/>
      <c r="E1271" s="152"/>
      <c r="F1271" s="152"/>
      <c r="G1271" s="152"/>
      <c r="H1271" s="152"/>
      <c r="I1271" s="152"/>
      <c r="J1271" s="152"/>
      <c r="K1271" s="152"/>
      <c r="L1271" s="152"/>
      <c r="M1271" s="152"/>
      <c r="N1271" s="152"/>
      <c r="O1271" s="1081"/>
      <c r="P1271" s="152"/>
      <c r="Q1271" s="152"/>
      <c r="R1271" s="152"/>
      <c r="S1271" s="152"/>
      <c r="T1271" s="152"/>
      <c r="U1271" s="152"/>
      <c r="V1271" s="152"/>
      <c r="W1271" s="152"/>
      <c r="X1271" s="152"/>
      <c r="Y1271" s="152"/>
      <c r="Z1271" s="152"/>
    </row>
    <row r="1272" spans="1:26" ht="15.75" customHeight="1">
      <c r="A1272" s="152"/>
      <c r="B1272" s="152"/>
      <c r="C1272" s="152"/>
      <c r="D1272" s="152"/>
      <c r="E1272" s="152"/>
      <c r="F1272" s="152"/>
      <c r="G1272" s="152"/>
      <c r="H1272" s="152"/>
      <c r="I1272" s="152"/>
      <c r="J1272" s="152"/>
      <c r="K1272" s="152"/>
      <c r="L1272" s="152"/>
      <c r="M1272" s="152"/>
      <c r="N1272" s="152"/>
      <c r="O1272" s="1081"/>
      <c r="P1272" s="152"/>
      <c r="Q1272" s="152"/>
      <c r="R1272" s="152"/>
      <c r="S1272" s="152"/>
      <c r="T1272" s="152"/>
      <c r="U1272" s="152"/>
      <c r="V1272" s="152"/>
      <c r="W1272" s="152"/>
      <c r="X1272" s="152"/>
      <c r="Y1272" s="152"/>
      <c r="Z1272" s="152"/>
    </row>
    <row r="1273" spans="1:26" ht="15.75" customHeight="1">
      <c r="A1273" s="152"/>
      <c r="B1273" s="152"/>
      <c r="C1273" s="152"/>
      <c r="D1273" s="152"/>
      <c r="E1273" s="152"/>
      <c r="F1273" s="152"/>
      <c r="G1273" s="152"/>
      <c r="H1273" s="152"/>
      <c r="I1273" s="152"/>
      <c r="J1273" s="152"/>
      <c r="K1273" s="152"/>
      <c r="L1273" s="152"/>
      <c r="M1273" s="152"/>
      <c r="N1273" s="152"/>
      <c r="O1273" s="1081"/>
      <c r="P1273" s="152"/>
      <c r="Q1273" s="152"/>
      <c r="R1273" s="152"/>
      <c r="S1273" s="152"/>
      <c r="T1273" s="152"/>
      <c r="U1273" s="152"/>
      <c r="V1273" s="152"/>
      <c r="W1273" s="152"/>
      <c r="X1273" s="152"/>
      <c r="Y1273" s="152"/>
      <c r="Z1273" s="152"/>
    </row>
    <row r="1274" spans="1:26" ht="15.75" customHeight="1">
      <c r="A1274" s="152"/>
      <c r="B1274" s="152"/>
      <c r="C1274" s="152"/>
      <c r="D1274" s="152"/>
      <c r="E1274" s="152"/>
      <c r="F1274" s="152"/>
      <c r="G1274" s="152"/>
      <c r="H1274" s="152"/>
      <c r="I1274" s="152"/>
      <c r="J1274" s="152"/>
      <c r="K1274" s="152"/>
      <c r="L1274" s="152"/>
      <c r="M1274" s="152"/>
      <c r="N1274" s="152"/>
      <c r="O1274" s="1081"/>
      <c r="P1274" s="152"/>
      <c r="Q1274" s="152"/>
      <c r="R1274" s="152"/>
      <c r="S1274" s="152"/>
      <c r="T1274" s="152"/>
      <c r="U1274" s="152"/>
      <c r="V1274" s="152"/>
      <c r="W1274" s="152"/>
      <c r="X1274" s="152"/>
      <c r="Y1274" s="152"/>
      <c r="Z1274" s="152"/>
    </row>
    <row r="1275" spans="1:26" ht="15.75" customHeight="1">
      <c r="A1275" s="152"/>
      <c r="B1275" s="152"/>
      <c r="C1275" s="152"/>
      <c r="D1275" s="152"/>
      <c r="E1275" s="152"/>
      <c r="F1275" s="152"/>
      <c r="G1275" s="152"/>
      <c r="H1275" s="152"/>
      <c r="I1275" s="152"/>
      <c r="J1275" s="152"/>
      <c r="K1275" s="152"/>
      <c r="L1275" s="152"/>
      <c r="M1275" s="152"/>
      <c r="N1275" s="152"/>
      <c r="O1275" s="1081"/>
      <c r="P1275" s="152"/>
      <c r="Q1275" s="152"/>
      <c r="R1275" s="152"/>
      <c r="S1275" s="152"/>
      <c r="T1275" s="152"/>
      <c r="U1275" s="152"/>
      <c r="V1275" s="152"/>
      <c r="W1275" s="152"/>
      <c r="X1275" s="152"/>
      <c r="Y1275" s="152"/>
      <c r="Z1275" s="152"/>
    </row>
    <row r="1276" spans="1:26" ht="15.75" customHeight="1">
      <c r="A1276" s="152"/>
      <c r="B1276" s="152"/>
      <c r="C1276" s="152"/>
      <c r="D1276" s="152"/>
      <c r="E1276" s="152"/>
      <c r="F1276" s="152"/>
      <c r="G1276" s="152"/>
      <c r="H1276" s="152"/>
      <c r="I1276" s="152"/>
      <c r="J1276" s="152"/>
      <c r="K1276" s="152"/>
      <c r="L1276" s="152"/>
      <c r="M1276" s="152"/>
      <c r="N1276" s="152"/>
      <c r="O1276" s="1081"/>
      <c r="P1276" s="152"/>
      <c r="Q1276" s="152"/>
      <c r="R1276" s="152"/>
      <c r="S1276" s="152"/>
      <c r="T1276" s="152"/>
      <c r="U1276" s="152"/>
      <c r="V1276" s="152"/>
      <c r="W1276" s="152"/>
      <c r="X1276" s="152"/>
      <c r="Y1276" s="152"/>
      <c r="Z1276" s="152"/>
    </row>
    <row r="1277" spans="1:26" ht="15.75" customHeight="1">
      <c r="A1277" s="152"/>
      <c r="B1277" s="152"/>
      <c r="C1277" s="152"/>
      <c r="D1277" s="152"/>
      <c r="E1277" s="152"/>
      <c r="F1277" s="152"/>
      <c r="G1277" s="152"/>
      <c r="H1277" s="152"/>
      <c r="I1277" s="152"/>
      <c r="J1277" s="152"/>
      <c r="K1277" s="152"/>
      <c r="L1277" s="152"/>
      <c r="M1277" s="152"/>
      <c r="N1277" s="152"/>
      <c r="O1277" s="1081"/>
      <c r="P1277" s="152"/>
      <c r="Q1277" s="152"/>
      <c r="R1277" s="152"/>
      <c r="S1277" s="152"/>
      <c r="T1277" s="152"/>
      <c r="U1277" s="152"/>
      <c r="V1277" s="152"/>
      <c r="W1277" s="152"/>
      <c r="X1277" s="152"/>
      <c r="Y1277" s="152"/>
      <c r="Z1277" s="152"/>
    </row>
    <row r="1278" spans="1:26" ht="15.75" customHeight="1">
      <c r="A1278" s="152"/>
      <c r="B1278" s="152"/>
      <c r="C1278" s="152"/>
      <c r="D1278" s="152"/>
      <c r="E1278" s="152"/>
      <c r="F1278" s="152"/>
      <c r="G1278" s="152"/>
      <c r="H1278" s="152"/>
      <c r="I1278" s="152"/>
      <c r="J1278" s="152"/>
      <c r="K1278" s="152"/>
      <c r="L1278" s="152"/>
      <c r="M1278" s="152"/>
      <c r="N1278" s="152"/>
      <c r="O1278" s="1081"/>
      <c r="P1278" s="152"/>
      <c r="Q1278" s="152"/>
      <c r="R1278" s="152"/>
      <c r="S1278" s="152"/>
      <c r="T1278" s="152"/>
      <c r="U1278" s="152"/>
      <c r="V1278" s="152"/>
      <c r="W1278" s="152"/>
      <c r="X1278" s="152"/>
      <c r="Y1278" s="152"/>
      <c r="Z1278" s="152"/>
    </row>
    <row r="1279" spans="1:26" ht="15.75" customHeight="1">
      <c r="A1279" s="152"/>
      <c r="B1279" s="152"/>
      <c r="C1279" s="152"/>
      <c r="D1279" s="152"/>
      <c r="E1279" s="152"/>
      <c r="F1279" s="152"/>
      <c r="G1279" s="152"/>
      <c r="H1279" s="152"/>
      <c r="I1279" s="152"/>
      <c r="J1279" s="152"/>
      <c r="K1279" s="152"/>
      <c r="L1279" s="152"/>
      <c r="M1279" s="152"/>
      <c r="N1279" s="152"/>
      <c r="O1279" s="1081"/>
      <c r="P1279" s="152"/>
      <c r="Q1279" s="152"/>
      <c r="R1279" s="152"/>
      <c r="S1279" s="152"/>
      <c r="T1279" s="152"/>
      <c r="U1279" s="152"/>
      <c r="V1279" s="152"/>
      <c r="W1279" s="152"/>
      <c r="X1279" s="152"/>
      <c r="Y1279" s="152"/>
      <c r="Z1279" s="152"/>
    </row>
    <row r="1280" spans="1:26" ht="15.75" customHeight="1">
      <c r="A1280" s="152"/>
      <c r="B1280" s="152"/>
      <c r="C1280" s="152"/>
      <c r="D1280" s="152"/>
      <c r="E1280" s="152"/>
      <c r="F1280" s="152"/>
      <c r="G1280" s="152"/>
      <c r="H1280" s="152"/>
      <c r="I1280" s="152"/>
      <c r="J1280" s="152"/>
      <c r="K1280" s="152"/>
      <c r="L1280" s="152"/>
      <c r="M1280" s="152"/>
      <c r="N1280" s="152"/>
      <c r="O1280" s="1081"/>
      <c r="P1280" s="152"/>
      <c r="Q1280" s="152"/>
      <c r="R1280" s="152"/>
      <c r="S1280" s="152"/>
      <c r="T1280" s="152"/>
      <c r="U1280" s="152"/>
      <c r="V1280" s="152"/>
      <c r="W1280" s="152"/>
      <c r="X1280" s="152"/>
      <c r="Y1280" s="152"/>
      <c r="Z1280" s="152"/>
    </row>
    <row r="1281" spans="1:26" ht="15.75" customHeight="1">
      <c r="A1281" s="152"/>
      <c r="B1281" s="152"/>
      <c r="C1281" s="152"/>
      <c r="D1281" s="152"/>
      <c r="E1281" s="152"/>
      <c r="F1281" s="152"/>
      <c r="G1281" s="152"/>
      <c r="H1281" s="152"/>
      <c r="I1281" s="152"/>
      <c r="J1281" s="152"/>
      <c r="K1281" s="152"/>
      <c r="L1281" s="152"/>
      <c r="M1281" s="152"/>
      <c r="N1281" s="152"/>
      <c r="O1281" s="1081"/>
      <c r="P1281" s="152"/>
      <c r="Q1281" s="152"/>
      <c r="R1281" s="152"/>
      <c r="S1281" s="152"/>
      <c r="T1281" s="152"/>
      <c r="U1281" s="152"/>
      <c r="V1281" s="152"/>
      <c r="W1281" s="152"/>
      <c r="X1281" s="152"/>
      <c r="Y1281" s="152"/>
      <c r="Z1281" s="152"/>
    </row>
    <row r="1282" spans="1:26" ht="15.75" customHeight="1">
      <c r="A1282" s="152"/>
      <c r="B1282" s="152"/>
      <c r="C1282" s="152"/>
      <c r="D1282" s="152"/>
      <c r="E1282" s="152"/>
      <c r="F1282" s="152"/>
      <c r="G1282" s="152"/>
      <c r="H1282" s="152"/>
      <c r="I1282" s="152"/>
      <c r="J1282" s="152"/>
      <c r="K1282" s="152"/>
      <c r="L1282" s="152"/>
      <c r="M1282" s="152"/>
      <c r="N1282" s="152"/>
      <c r="O1282" s="1081"/>
      <c r="P1282" s="152"/>
      <c r="Q1282" s="152"/>
      <c r="R1282" s="152"/>
      <c r="S1282" s="152"/>
      <c r="T1282" s="152"/>
      <c r="U1282" s="152"/>
      <c r="V1282" s="152"/>
      <c r="W1282" s="152"/>
      <c r="X1282" s="152"/>
      <c r="Y1282" s="152"/>
      <c r="Z1282" s="152"/>
    </row>
    <row r="1283" spans="1:26" ht="15.75" customHeight="1">
      <c r="A1283" s="152"/>
      <c r="B1283" s="152"/>
      <c r="C1283" s="152"/>
      <c r="D1283" s="152"/>
      <c r="E1283" s="152"/>
      <c r="F1283" s="152"/>
      <c r="G1283" s="152"/>
      <c r="H1283" s="152"/>
      <c r="I1283" s="152"/>
      <c r="J1283" s="152"/>
      <c r="K1283" s="152"/>
      <c r="L1283" s="152"/>
      <c r="M1283" s="152"/>
      <c r="N1283" s="152"/>
      <c r="O1283" s="1081"/>
      <c r="P1283" s="152"/>
      <c r="Q1283" s="152"/>
      <c r="R1283" s="152"/>
      <c r="S1283" s="152"/>
      <c r="T1283" s="152"/>
      <c r="U1283" s="152"/>
      <c r="V1283" s="152"/>
      <c r="W1283" s="152"/>
      <c r="X1283" s="152"/>
      <c r="Y1283" s="152"/>
      <c r="Z1283" s="152"/>
    </row>
    <row r="1284" spans="1:26" ht="15.75" customHeight="1">
      <c r="A1284" s="152"/>
      <c r="B1284" s="152"/>
      <c r="C1284" s="152"/>
      <c r="D1284" s="152"/>
      <c r="E1284" s="152"/>
      <c r="F1284" s="152"/>
      <c r="G1284" s="152"/>
      <c r="H1284" s="152"/>
      <c r="I1284" s="152"/>
      <c r="J1284" s="152"/>
      <c r="K1284" s="152"/>
      <c r="L1284" s="152"/>
      <c r="M1284" s="152"/>
      <c r="N1284" s="152"/>
      <c r="O1284" s="1081"/>
      <c r="P1284" s="152"/>
      <c r="Q1284" s="152"/>
      <c r="R1284" s="152"/>
      <c r="S1284" s="152"/>
      <c r="T1284" s="152"/>
      <c r="U1284" s="152"/>
      <c r="V1284" s="152"/>
      <c r="W1284" s="152"/>
      <c r="X1284" s="152"/>
      <c r="Y1284" s="152"/>
      <c r="Z1284" s="152"/>
    </row>
    <row r="1285" spans="1:26" ht="15.75" customHeight="1">
      <c r="A1285" s="152"/>
      <c r="B1285" s="152"/>
      <c r="C1285" s="152"/>
      <c r="D1285" s="152"/>
      <c r="E1285" s="152"/>
      <c r="F1285" s="152"/>
      <c r="G1285" s="152"/>
      <c r="H1285" s="152"/>
      <c r="I1285" s="152"/>
      <c r="J1285" s="152"/>
      <c r="K1285" s="152"/>
      <c r="L1285" s="152"/>
      <c r="M1285" s="152"/>
      <c r="N1285" s="152"/>
      <c r="O1285" s="1081"/>
      <c r="P1285" s="152"/>
      <c r="Q1285" s="152"/>
      <c r="R1285" s="152"/>
      <c r="S1285" s="152"/>
      <c r="T1285" s="152"/>
      <c r="U1285" s="152"/>
      <c r="V1285" s="152"/>
      <c r="W1285" s="152"/>
      <c r="X1285" s="152"/>
      <c r="Y1285" s="152"/>
      <c r="Z1285" s="152"/>
    </row>
    <row r="1286" spans="1:26" ht="15.75" customHeight="1">
      <c r="A1286" s="152"/>
      <c r="B1286" s="152"/>
      <c r="C1286" s="152"/>
      <c r="D1286" s="152"/>
      <c r="E1286" s="152"/>
      <c r="F1286" s="152"/>
      <c r="G1286" s="152"/>
      <c r="H1286" s="152"/>
      <c r="I1286" s="152"/>
      <c r="J1286" s="152"/>
      <c r="K1286" s="152"/>
      <c r="L1286" s="152"/>
      <c r="M1286" s="152"/>
      <c r="N1286" s="152"/>
      <c r="O1286" s="1081"/>
      <c r="P1286" s="152"/>
      <c r="Q1286" s="152"/>
      <c r="R1286" s="152"/>
      <c r="S1286" s="152"/>
      <c r="T1286" s="152"/>
      <c r="U1286" s="152"/>
      <c r="V1286" s="152"/>
      <c r="W1286" s="152"/>
      <c r="X1286" s="152"/>
      <c r="Y1286" s="152"/>
      <c r="Z1286" s="152"/>
    </row>
    <row r="1287" spans="1:26" ht="15.75" customHeight="1">
      <c r="A1287" s="152"/>
      <c r="B1287" s="152"/>
      <c r="C1287" s="152"/>
      <c r="D1287" s="152"/>
      <c r="E1287" s="152"/>
      <c r="F1287" s="152"/>
      <c r="G1287" s="152"/>
      <c r="H1287" s="152"/>
      <c r="I1287" s="152"/>
      <c r="J1287" s="152"/>
      <c r="K1287" s="152"/>
      <c r="L1287" s="152"/>
      <c r="M1287" s="152"/>
      <c r="N1287" s="152"/>
      <c r="O1287" s="1081"/>
      <c r="P1287" s="152"/>
      <c r="Q1287" s="152"/>
      <c r="R1287" s="152"/>
      <c r="S1287" s="152"/>
      <c r="T1287" s="152"/>
      <c r="U1287" s="152"/>
      <c r="V1287" s="152"/>
      <c r="W1287" s="152"/>
      <c r="X1287" s="152"/>
      <c r="Y1287" s="152"/>
      <c r="Z1287" s="152"/>
    </row>
    <row r="1288" spans="1:26" ht="15.75" customHeight="1">
      <c r="A1288" s="152"/>
      <c r="B1288" s="152"/>
      <c r="C1288" s="152"/>
      <c r="D1288" s="152"/>
      <c r="E1288" s="152"/>
      <c r="F1288" s="152"/>
      <c r="G1288" s="152"/>
      <c r="H1288" s="152"/>
      <c r="I1288" s="152"/>
      <c r="J1288" s="152"/>
      <c r="K1288" s="152"/>
      <c r="L1288" s="152"/>
      <c r="M1288" s="152"/>
      <c r="N1288" s="152"/>
      <c r="O1288" s="1081"/>
      <c r="P1288" s="152"/>
      <c r="Q1288" s="152"/>
      <c r="R1288" s="152"/>
      <c r="S1288" s="152"/>
      <c r="T1288" s="152"/>
      <c r="U1288" s="152"/>
      <c r="V1288" s="152"/>
      <c r="W1288" s="152"/>
      <c r="X1288" s="152"/>
      <c r="Y1288" s="152"/>
      <c r="Z1288" s="152"/>
    </row>
    <row r="1289" spans="1:26" ht="15.75" customHeight="1">
      <c r="A1289" s="152"/>
      <c r="B1289" s="152"/>
      <c r="C1289" s="152"/>
      <c r="D1289" s="152"/>
      <c r="E1289" s="152"/>
      <c r="F1289" s="152"/>
      <c r="G1289" s="152"/>
      <c r="H1289" s="152"/>
      <c r="I1289" s="152"/>
      <c r="J1289" s="152"/>
      <c r="K1289" s="152"/>
      <c r="L1289" s="152"/>
      <c r="M1289" s="152"/>
      <c r="N1289" s="152"/>
      <c r="O1289" s="1081"/>
      <c r="P1289" s="152"/>
      <c r="Q1289" s="152"/>
      <c r="R1289" s="152"/>
      <c r="S1289" s="152"/>
      <c r="T1289" s="152"/>
      <c r="U1289" s="152"/>
      <c r="V1289" s="152"/>
      <c r="W1289" s="152"/>
      <c r="X1289" s="152"/>
      <c r="Y1289" s="152"/>
      <c r="Z1289" s="152"/>
    </row>
    <row r="1290" spans="1:26" ht="15.75" customHeight="1">
      <c r="A1290" s="152"/>
      <c r="B1290" s="152"/>
      <c r="C1290" s="152"/>
      <c r="D1290" s="152"/>
      <c r="E1290" s="152"/>
      <c r="F1290" s="152"/>
      <c r="G1290" s="152"/>
      <c r="H1290" s="152"/>
      <c r="I1290" s="152"/>
      <c r="J1290" s="152"/>
      <c r="K1290" s="152"/>
      <c r="L1290" s="152"/>
      <c r="M1290" s="152"/>
      <c r="N1290" s="152"/>
      <c r="O1290" s="1081"/>
      <c r="P1290" s="152"/>
      <c r="Q1290" s="152"/>
      <c r="R1290" s="152"/>
      <c r="S1290" s="152"/>
      <c r="T1290" s="152"/>
      <c r="U1290" s="152"/>
      <c r="V1290" s="152"/>
      <c r="W1290" s="152"/>
      <c r="X1290" s="152"/>
      <c r="Y1290" s="152"/>
      <c r="Z1290" s="152"/>
    </row>
    <row r="1291" spans="1:26" ht="15.75" customHeight="1">
      <c r="A1291" s="152"/>
      <c r="B1291" s="152"/>
      <c r="C1291" s="152"/>
      <c r="D1291" s="152"/>
      <c r="E1291" s="152"/>
      <c r="F1291" s="152"/>
      <c r="G1291" s="152"/>
      <c r="H1291" s="152"/>
      <c r="I1291" s="152"/>
      <c r="J1291" s="152"/>
      <c r="K1291" s="152"/>
      <c r="L1291" s="152"/>
      <c r="M1291" s="152"/>
      <c r="N1291" s="152"/>
      <c r="O1291" s="1081"/>
      <c r="P1291" s="152"/>
      <c r="Q1291" s="152"/>
      <c r="R1291" s="152"/>
      <c r="S1291" s="152"/>
      <c r="T1291" s="152"/>
      <c r="U1291" s="152"/>
      <c r="V1291" s="152"/>
      <c r="W1291" s="152"/>
      <c r="X1291" s="152"/>
      <c r="Y1291" s="152"/>
      <c r="Z1291" s="152"/>
    </row>
    <row r="1292" spans="1:26" ht="15.75" customHeight="1">
      <c r="A1292" s="152"/>
      <c r="B1292" s="152"/>
      <c r="C1292" s="152"/>
      <c r="D1292" s="152"/>
      <c r="E1292" s="152"/>
      <c r="F1292" s="152"/>
      <c r="G1292" s="152"/>
      <c r="H1292" s="152"/>
      <c r="I1292" s="152"/>
      <c r="J1292" s="152"/>
      <c r="K1292" s="152"/>
      <c r="L1292" s="152"/>
      <c r="M1292" s="152"/>
      <c r="N1292" s="152"/>
      <c r="O1292" s="1081"/>
      <c r="P1292" s="152"/>
      <c r="Q1292" s="152"/>
      <c r="R1292" s="152"/>
      <c r="S1292" s="152"/>
      <c r="T1292" s="152"/>
      <c r="U1292" s="152"/>
      <c r="V1292" s="152"/>
      <c r="W1292" s="152"/>
      <c r="X1292" s="152"/>
      <c r="Y1292" s="152"/>
      <c r="Z1292" s="152"/>
    </row>
    <row r="1293" spans="1:26" ht="15.75" customHeight="1">
      <c r="A1293" s="152"/>
      <c r="B1293" s="152"/>
      <c r="C1293" s="152"/>
      <c r="D1293" s="152"/>
      <c r="E1293" s="152"/>
      <c r="F1293" s="152"/>
      <c r="G1293" s="152"/>
      <c r="H1293" s="152"/>
      <c r="I1293" s="152"/>
      <c r="J1293" s="152"/>
      <c r="K1293" s="152"/>
      <c r="L1293" s="152"/>
      <c r="M1293" s="152"/>
      <c r="N1293" s="152"/>
      <c r="O1293" s="1081"/>
      <c r="P1293" s="152"/>
      <c r="Q1293" s="152"/>
      <c r="R1293" s="152"/>
      <c r="S1293" s="152"/>
      <c r="T1293" s="152"/>
      <c r="U1293" s="152"/>
      <c r="V1293" s="152"/>
      <c r="W1293" s="152"/>
      <c r="X1293" s="152"/>
      <c r="Y1293" s="152"/>
      <c r="Z1293" s="152"/>
    </row>
    <row r="1294" spans="1:26" ht="15.75" customHeight="1">
      <c r="A1294" s="152"/>
      <c r="B1294" s="152"/>
      <c r="C1294" s="152"/>
      <c r="D1294" s="152"/>
      <c r="E1294" s="152"/>
      <c r="F1294" s="152"/>
      <c r="G1294" s="152"/>
      <c r="H1294" s="152"/>
      <c r="I1294" s="152"/>
      <c r="J1294" s="152"/>
      <c r="K1294" s="152"/>
      <c r="L1294" s="152"/>
      <c r="M1294" s="152"/>
      <c r="N1294" s="152"/>
      <c r="O1294" s="1081"/>
      <c r="P1294" s="152"/>
      <c r="Q1294" s="152"/>
      <c r="R1294" s="152"/>
      <c r="S1294" s="152"/>
      <c r="T1294" s="152"/>
      <c r="U1294" s="152"/>
      <c r="V1294" s="152"/>
      <c r="W1294" s="152"/>
      <c r="X1294" s="152"/>
      <c r="Y1294" s="152"/>
      <c r="Z1294" s="152"/>
    </row>
    <row r="1295" spans="1:26" ht="15.75" customHeight="1">
      <c r="A1295" s="152"/>
      <c r="B1295" s="152"/>
      <c r="C1295" s="152"/>
      <c r="D1295" s="152"/>
      <c r="E1295" s="152"/>
      <c r="F1295" s="152"/>
      <c r="G1295" s="152"/>
      <c r="H1295" s="152"/>
      <c r="I1295" s="152"/>
      <c r="J1295" s="152"/>
      <c r="K1295" s="152"/>
      <c r="L1295" s="152"/>
      <c r="M1295" s="152"/>
      <c r="N1295" s="152"/>
      <c r="O1295" s="1081"/>
      <c r="P1295" s="152"/>
      <c r="Q1295" s="152"/>
      <c r="R1295" s="152"/>
      <c r="S1295" s="152"/>
      <c r="T1295" s="152"/>
      <c r="U1295" s="152"/>
      <c r="V1295" s="152"/>
      <c r="W1295" s="152"/>
      <c r="X1295" s="152"/>
      <c r="Y1295" s="152"/>
      <c r="Z1295" s="152"/>
    </row>
    <row r="1296" spans="1:26" ht="15.75" customHeight="1">
      <c r="A1296" s="152"/>
      <c r="B1296" s="152"/>
      <c r="C1296" s="152"/>
      <c r="D1296" s="152"/>
      <c r="E1296" s="152"/>
      <c r="F1296" s="152"/>
      <c r="G1296" s="152"/>
      <c r="H1296" s="152"/>
      <c r="I1296" s="152"/>
      <c r="J1296" s="152"/>
      <c r="K1296" s="152"/>
      <c r="L1296" s="152"/>
      <c r="M1296" s="152"/>
      <c r="N1296" s="152"/>
      <c r="O1296" s="1081"/>
      <c r="P1296" s="152"/>
      <c r="Q1296" s="152"/>
      <c r="R1296" s="152"/>
      <c r="S1296" s="152"/>
      <c r="T1296" s="152"/>
      <c r="U1296" s="152"/>
      <c r="V1296" s="152"/>
      <c r="W1296" s="152"/>
      <c r="X1296" s="152"/>
      <c r="Y1296" s="152"/>
      <c r="Z1296" s="152"/>
    </row>
    <row r="1297" spans="1:26" ht="15.75" customHeight="1">
      <c r="A1297" s="152"/>
      <c r="B1297" s="152"/>
      <c r="C1297" s="152"/>
      <c r="D1297" s="152"/>
      <c r="E1297" s="152"/>
      <c r="F1297" s="152"/>
      <c r="G1297" s="152"/>
      <c r="H1297" s="152"/>
      <c r="I1297" s="152"/>
      <c r="J1297" s="152"/>
      <c r="K1297" s="152"/>
      <c r="L1297" s="152"/>
      <c r="M1297" s="152"/>
      <c r="N1297" s="152"/>
      <c r="O1297" s="1081"/>
      <c r="P1297" s="152"/>
      <c r="Q1297" s="152"/>
      <c r="R1297" s="152"/>
      <c r="S1297" s="152"/>
      <c r="T1297" s="152"/>
      <c r="U1297" s="152"/>
      <c r="V1297" s="152"/>
      <c r="W1297" s="152"/>
      <c r="X1297" s="152"/>
      <c r="Y1297" s="152"/>
      <c r="Z1297" s="152"/>
    </row>
    <row r="1298" spans="1:26" ht="15.75" customHeight="1">
      <c r="A1298" s="152"/>
      <c r="B1298" s="152"/>
      <c r="C1298" s="152"/>
      <c r="D1298" s="152"/>
      <c r="E1298" s="152"/>
      <c r="F1298" s="152"/>
      <c r="G1298" s="152"/>
      <c r="H1298" s="152"/>
      <c r="I1298" s="152"/>
      <c r="J1298" s="152"/>
      <c r="K1298" s="152"/>
      <c r="L1298" s="152"/>
      <c r="M1298" s="152"/>
      <c r="N1298" s="152"/>
      <c r="O1298" s="1081"/>
      <c r="P1298" s="152"/>
      <c r="Q1298" s="152"/>
      <c r="R1298" s="152"/>
      <c r="S1298" s="152"/>
      <c r="T1298" s="152"/>
      <c r="U1298" s="152"/>
      <c r="V1298" s="152"/>
      <c r="W1298" s="152"/>
      <c r="X1298" s="152"/>
      <c r="Y1298" s="152"/>
      <c r="Z1298" s="152"/>
    </row>
    <row r="1299" spans="1:26" ht="15.75" customHeight="1">
      <c r="A1299" s="152"/>
      <c r="B1299" s="152"/>
      <c r="C1299" s="152"/>
      <c r="D1299" s="152"/>
      <c r="E1299" s="152"/>
      <c r="F1299" s="152"/>
      <c r="G1299" s="152"/>
      <c r="H1299" s="152"/>
      <c r="I1299" s="152"/>
      <c r="J1299" s="152"/>
      <c r="K1299" s="152"/>
      <c r="L1299" s="152"/>
      <c r="M1299" s="152"/>
      <c r="N1299" s="152"/>
      <c r="O1299" s="1081"/>
      <c r="P1299" s="152"/>
      <c r="Q1299" s="152"/>
      <c r="R1299" s="152"/>
      <c r="S1299" s="152"/>
      <c r="T1299" s="152"/>
      <c r="U1299" s="152"/>
      <c r="V1299" s="152"/>
      <c r="W1299" s="152"/>
      <c r="X1299" s="152"/>
      <c r="Y1299" s="152"/>
      <c r="Z1299" s="152"/>
    </row>
    <row r="1300" spans="1:26" ht="15.75" customHeight="1">
      <c r="A1300" s="152"/>
      <c r="B1300" s="152"/>
      <c r="C1300" s="152"/>
      <c r="D1300" s="152"/>
      <c r="E1300" s="152"/>
      <c r="F1300" s="152"/>
      <c r="G1300" s="152"/>
      <c r="H1300" s="152"/>
      <c r="I1300" s="152"/>
      <c r="J1300" s="152"/>
      <c r="K1300" s="152"/>
      <c r="L1300" s="152"/>
      <c r="M1300" s="152"/>
      <c r="N1300" s="152"/>
      <c r="O1300" s="1081"/>
      <c r="P1300" s="152"/>
      <c r="Q1300" s="152"/>
      <c r="R1300" s="152"/>
      <c r="S1300" s="152"/>
      <c r="T1300" s="152"/>
      <c r="U1300" s="152"/>
      <c r="V1300" s="152"/>
      <c r="W1300" s="152"/>
      <c r="X1300" s="152"/>
      <c r="Y1300" s="152"/>
      <c r="Z1300" s="152"/>
    </row>
    <row r="1301" spans="1:26" ht="15.75" customHeight="1">
      <c r="A1301" s="152"/>
      <c r="B1301" s="152"/>
      <c r="C1301" s="152"/>
      <c r="D1301" s="152"/>
      <c r="E1301" s="152"/>
      <c r="F1301" s="152"/>
      <c r="G1301" s="152"/>
      <c r="H1301" s="152"/>
      <c r="I1301" s="152"/>
      <c r="J1301" s="152"/>
      <c r="K1301" s="152"/>
      <c r="L1301" s="152"/>
      <c r="M1301" s="152"/>
      <c r="N1301" s="152"/>
      <c r="O1301" s="1081"/>
      <c r="P1301" s="152"/>
      <c r="Q1301" s="152"/>
      <c r="R1301" s="152"/>
      <c r="S1301" s="152"/>
      <c r="T1301" s="152"/>
      <c r="U1301" s="152"/>
      <c r="V1301" s="152"/>
      <c r="W1301" s="152"/>
      <c r="X1301" s="152"/>
      <c r="Y1301" s="152"/>
      <c r="Z1301" s="152"/>
    </row>
    <row r="1302" spans="1:26" ht="15.75" customHeight="1">
      <c r="A1302" s="152"/>
      <c r="B1302" s="152"/>
      <c r="C1302" s="152"/>
      <c r="D1302" s="152"/>
      <c r="E1302" s="152"/>
      <c r="F1302" s="152"/>
      <c r="G1302" s="152"/>
      <c r="H1302" s="152"/>
      <c r="I1302" s="152"/>
      <c r="J1302" s="152"/>
      <c r="K1302" s="152"/>
      <c r="L1302" s="152"/>
      <c r="M1302" s="152"/>
      <c r="N1302" s="152"/>
      <c r="O1302" s="1081"/>
      <c r="P1302" s="152"/>
      <c r="Q1302" s="152"/>
      <c r="R1302" s="152"/>
      <c r="S1302" s="152"/>
      <c r="T1302" s="152"/>
      <c r="U1302" s="152"/>
      <c r="V1302" s="152"/>
      <c r="W1302" s="152"/>
      <c r="X1302" s="152"/>
      <c r="Y1302" s="152"/>
      <c r="Z1302" s="152"/>
    </row>
    <row r="1303" spans="1:26" ht="15.75" customHeight="1">
      <c r="A1303" s="152"/>
      <c r="B1303" s="152"/>
      <c r="C1303" s="152"/>
      <c r="D1303" s="152"/>
      <c r="E1303" s="152"/>
      <c r="F1303" s="152"/>
      <c r="G1303" s="152"/>
      <c r="H1303" s="152"/>
      <c r="I1303" s="152"/>
      <c r="J1303" s="152"/>
      <c r="K1303" s="152"/>
      <c r="L1303" s="152"/>
      <c r="M1303" s="152"/>
      <c r="N1303" s="152"/>
      <c r="O1303" s="1081"/>
      <c r="P1303" s="152"/>
      <c r="Q1303" s="152"/>
      <c r="R1303" s="152"/>
      <c r="S1303" s="152"/>
      <c r="T1303" s="152"/>
      <c r="U1303" s="152"/>
      <c r="V1303" s="152"/>
      <c r="W1303" s="152"/>
      <c r="X1303" s="152"/>
      <c r="Y1303" s="152"/>
      <c r="Z1303" s="152"/>
    </row>
    <row r="1304" spans="1:26" ht="15.75" customHeight="1">
      <c r="A1304" s="152"/>
      <c r="B1304" s="152"/>
      <c r="C1304" s="152"/>
      <c r="D1304" s="152"/>
      <c r="E1304" s="152"/>
      <c r="F1304" s="152"/>
      <c r="G1304" s="152"/>
      <c r="H1304" s="152"/>
      <c r="I1304" s="152"/>
      <c r="J1304" s="152"/>
      <c r="K1304" s="152"/>
      <c r="L1304" s="152"/>
      <c r="M1304" s="152"/>
      <c r="N1304" s="152"/>
      <c r="O1304" s="1081"/>
      <c r="P1304" s="152"/>
      <c r="Q1304" s="152"/>
      <c r="R1304" s="152"/>
      <c r="S1304" s="152"/>
      <c r="T1304" s="152"/>
      <c r="U1304" s="152"/>
      <c r="V1304" s="152"/>
      <c r="W1304" s="152"/>
      <c r="X1304" s="152"/>
      <c r="Y1304" s="152"/>
      <c r="Z1304" s="152"/>
    </row>
    <row r="1305" spans="1:26" ht="15.75" customHeight="1">
      <c r="A1305" s="152"/>
      <c r="B1305" s="152"/>
      <c r="C1305" s="152"/>
      <c r="D1305" s="152"/>
      <c r="E1305" s="152"/>
      <c r="F1305" s="152"/>
      <c r="G1305" s="152"/>
      <c r="H1305" s="152"/>
      <c r="I1305" s="152"/>
      <c r="J1305" s="152"/>
      <c r="K1305" s="152"/>
      <c r="L1305" s="152"/>
      <c r="M1305" s="152"/>
      <c r="N1305" s="152"/>
      <c r="O1305" s="1081"/>
      <c r="P1305" s="152"/>
      <c r="Q1305" s="152"/>
      <c r="R1305" s="152"/>
      <c r="S1305" s="152"/>
      <c r="T1305" s="152"/>
      <c r="U1305" s="152"/>
      <c r="V1305" s="152"/>
      <c r="W1305" s="152"/>
      <c r="X1305" s="152"/>
      <c r="Y1305" s="152"/>
      <c r="Z1305" s="152"/>
    </row>
    <row r="1306" spans="1:26" ht="15.75" customHeight="1">
      <c r="A1306" s="152"/>
      <c r="B1306" s="152"/>
      <c r="C1306" s="152"/>
      <c r="D1306" s="152"/>
      <c r="E1306" s="152"/>
      <c r="F1306" s="152"/>
      <c r="G1306" s="152"/>
      <c r="H1306" s="152"/>
      <c r="I1306" s="152"/>
      <c r="J1306" s="152"/>
      <c r="K1306" s="152"/>
      <c r="L1306" s="152"/>
      <c r="M1306" s="152"/>
      <c r="N1306" s="152"/>
      <c r="O1306" s="1081"/>
      <c r="P1306" s="152"/>
      <c r="Q1306" s="152"/>
      <c r="R1306" s="152"/>
      <c r="S1306" s="152"/>
      <c r="T1306" s="152"/>
      <c r="U1306" s="152"/>
      <c r="V1306" s="152"/>
      <c r="W1306" s="152"/>
      <c r="X1306" s="152"/>
      <c r="Y1306" s="152"/>
      <c r="Z1306" s="152"/>
    </row>
    <row r="1307" spans="1:26" ht="15.75" customHeight="1">
      <c r="A1307" s="152"/>
      <c r="B1307" s="152"/>
      <c r="C1307" s="152"/>
      <c r="D1307" s="152"/>
      <c r="E1307" s="152"/>
      <c r="F1307" s="152"/>
      <c r="G1307" s="152"/>
      <c r="H1307" s="152"/>
      <c r="I1307" s="152"/>
      <c r="J1307" s="152"/>
      <c r="K1307" s="152"/>
      <c r="L1307" s="152"/>
      <c r="M1307" s="152"/>
      <c r="N1307" s="152"/>
      <c r="O1307" s="1081"/>
      <c r="P1307" s="152"/>
      <c r="Q1307" s="152"/>
      <c r="R1307" s="152"/>
      <c r="S1307" s="152"/>
      <c r="T1307" s="152"/>
      <c r="U1307" s="152"/>
      <c r="V1307" s="152"/>
      <c r="W1307" s="152"/>
      <c r="X1307" s="152"/>
      <c r="Y1307" s="152"/>
      <c r="Z1307" s="152"/>
    </row>
    <row r="1308" spans="1:26" ht="15.75" customHeight="1">
      <c r="A1308" s="152"/>
      <c r="B1308" s="152"/>
      <c r="C1308" s="152"/>
      <c r="D1308" s="152"/>
      <c r="E1308" s="152"/>
      <c r="F1308" s="152"/>
      <c r="G1308" s="152"/>
      <c r="H1308" s="152"/>
      <c r="I1308" s="152"/>
      <c r="J1308" s="152"/>
      <c r="K1308" s="152"/>
      <c r="L1308" s="152"/>
      <c r="M1308" s="152"/>
      <c r="N1308" s="152"/>
      <c r="O1308" s="1081"/>
      <c r="P1308" s="152"/>
      <c r="Q1308" s="152"/>
      <c r="R1308" s="152"/>
      <c r="S1308" s="152"/>
      <c r="T1308" s="152"/>
      <c r="U1308" s="152"/>
      <c r="V1308" s="152"/>
      <c r="W1308" s="152"/>
      <c r="X1308" s="152"/>
      <c r="Y1308" s="152"/>
      <c r="Z1308" s="152"/>
    </row>
    <row r="1309" spans="1:26" ht="15.75" customHeight="1">
      <c r="A1309" s="152"/>
      <c r="B1309" s="152"/>
      <c r="C1309" s="152"/>
      <c r="D1309" s="152"/>
      <c r="E1309" s="152"/>
      <c r="F1309" s="152"/>
      <c r="G1309" s="152"/>
      <c r="H1309" s="152"/>
      <c r="I1309" s="152"/>
      <c r="J1309" s="152"/>
      <c r="K1309" s="152"/>
      <c r="L1309" s="152"/>
      <c r="M1309" s="152"/>
      <c r="N1309" s="152"/>
      <c r="O1309" s="1081"/>
      <c r="P1309" s="152"/>
      <c r="Q1309" s="152"/>
      <c r="R1309" s="152"/>
      <c r="S1309" s="152"/>
      <c r="T1309" s="152"/>
      <c r="U1309" s="152"/>
      <c r="V1309" s="152"/>
      <c r="W1309" s="152"/>
      <c r="X1309" s="152"/>
      <c r="Y1309" s="152"/>
      <c r="Z1309" s="152"/>
    </row>
    <row r="1310" spans="1:26" ht="15.75" customHeight="1">
      <c r="A1310" s="152"/>
      <c r="B1310" s="152"/>
      <c r="C1310" s="152"/>
      <c r="D1310" s="152"/>
      <c r="E1310" s="152"/>
      <c r="F1310" s="152"/>
      <c r="G1310" s="152"/>
      <c r="H1310" s="152"/>
      <c r="I1310" s="152"/>
      <c r="J1310" s="152"/>
      <c r="K1310" s="152"/>
      <c r="L1310" s="152"/>
      <c r="M1310" s="152"/>
      <c r="N1310" s="152"/>
      <c r="O1310" s="1081"/>
      <c r="P1310" s="152"/>
      <c r="Q1310" s="152"/>
      <c r="R1310" s="152"/>
      <c r="S1310" s="152"/>
      <c r="T1310" s="152"/>
      <c r="U1310" s="152"/>
      <c r="V1310" s="152"/>
      <c r="W1310" s="152"/>
      <c r="X1310" s="152"/>
      <c r="Y1310" s="152"/>
      <c r="Z1310" s="152"/>
    </row>
    <row r="1311" spans="1:26" ht="15.75" customHeight="1">
      <c r="A1311" s="152"/>
      <c r="B1311" s="152"/>
      <c r="C1311" s="152"/>
      <c r="D1311" s="152"/>
      <c r="E1311" s="152"/>
      <c r="F1311" s="152"/>
      <c r="G1311" s="152"/>
      <c r="H1311" s="152"/>
      <c r="I1311" s="152"/>
      <c r="J1311" s="152"/>
      <c r="K1311" s="152"/>
      <c r="L1311" s="152"/>
      <c r="M1311" s="152"/>
      <c r="N1311" s="152"/>
      <c r="O1311" s="1081"/>
      <c r="P1311" s="152"/>
      <c r="Q1311" s="152"/>
      <c r="R1311" s="152"/>
      <c r="S1311" s="152"/>
      <c r="T1311" s="152"/>
      <c r="U1311" s="152"/>
      <c r="V1311" s="152"/>
      <c r="W1311" s="152"/>
      <c r="X1311" s="152"/>
      <c r="Y1311" s="152"/>
      <c r="Z1311" s="152"/>
    </row>
    <row r="1312" spans="1:26" ht="15.75" customHeight="1">
      <c r="A1312" s="152"/>
      <c r="B1312" s="152"/>
      <c r="C1312" s="152"/>
      <c r="D1312" s="152"/>
      <c r="E1312" s="152"/>
      <c r="F1312" s="152"/>
      <c r="G1312" s="152"/>
      <c r="H1312" s="152"/>
      <c r="I1312" s="152"/>
      <c r="J1312" s="152"/>
      <c r="K1312" s="152"/>
      <c r="L1312" s="152"/>
      <c r="M1312" s="152"/>
      <c r="N1312" s="152"/>
      <c r="O1312" s="1081"/>
      <c r="P1312" s="152"/>
      <c r="Q1312" s="152"/>
      <c r="R1312" s="152"/>
      <c r="S1312" s="152"/>
      <c r="T1312" s="152"/>
      <c r="U1312" s="152"/>
      <c r="V1312" s="152"/>
      <c r="W1312" s="152"/>
      <c r="X1312" s="152"/>
      <c r="Y1312" s="152"/>
      <c r="Z1312" s="152"/>
    </row>
    <row r="1313" spans="1:26" ht="15.75" customHeight="1">
      <c r="A1313" s="152"/>
      <c r="B1313" s="152"/>
      <c r="C1313" s="152"/>
      <c r="D1313" s="152"/>
      <c r="E1313" s="152"/>
      <c r="F1313" s="152"/>
      <c r="G1313" s="152"/>
      <c r="H1313" s="152"/>
      <c r="I1313" s="152"/>
      <c r="J1313" s="152"/>
      <c r="K1313" s="152"/>
      <c r="L1313" s="152"/>
      <c r="M1313" s="152"/>
      <c r="N1313" s="152"/>
      <c r="O1313" s="1081"/>
      <c r="P1313" s="152"/>
      <c r="Q1313" s="152"/>
      <c r="R1313" s="152"/>
      <c r="S1313" s="152"/>
      <c r="T1313" s="152"/>
      <c r="U1313" s="152"/>
      <c r="V1313" s="152"/>
      <c r="W1313" s="152"/>
      <c r="X1313" s="152"/>
      <c r="Y1313" s="152"/>
      <c r="Z1313" s="152"/>
    </row>
    <row r="1314" spans="1:26" ht="15.75" customHeight="1">
      <c r="A1314" s="152"/>
      <c r="B1314" s="152"/>
      <c r="C1314" s="152"/>
      <c r="D1314" s="152"/>
      <c r="E1314" s="152"/>
      <c r="F1314" s="152"/>
      <c r="G1314" s="152"/>
      <c r="H1314" s="152"/>
      <c r="I1314" s="152"/>
      <c r="J1314" s="152"/>
      <c r="K1314" s="152"/>
      <c r="L1314" s="152"/>
      <c r="M1314" s="152"/>
      <c r="N1314" s="152"/>
      <c r="O1314" s="1081"/>
      <c r="P1314" s="152"/>
      <c r="Q1314" s="152"/>
      <c r="R1314" s="152"/>
      <c r="S1314" s="152"/>
      <c r="T1314" s="152"/>
      <c r="U1314" s="152"/>
      <c r="V1314" s="152"/>
      <c r="W1314" s="152"/>
      <c r="X1314" s="152"/>
      <c r="Y1314" s="152"/>
      <c r="Z1314" s="152"/>
    </row>
    <row r="1315" spans="1:26" ht="15.75" customHeight="1">
      <c r="A1315" s="152"/>
      <c r="B1315" s="152"/>
      <c r="C1315" s="152"/>
      <c r="D1315" s="152"/>
      <c r="E1315" s="152"/>
      <c r="F1315" s="152"/>
      <c r="G1315" s="152"/>
      <c r="H1315" s="152"/>
      <c r="I1315" s="152"/>
      <c r="J1315" s="152"/>
      <c r="K1315" s="152"/>
      <c r="L1315" s="152"/>
      <c r="M1315" s="152"/>
      <c r="N1315" s="152"/>
      <c r="O1315" s="1081"/>
      <c r="P1315" s="152"/>
      <c r="Q1315" s="152"/>
      <c r="R1315" s="152"/>
      <c r="S1315" s="152"/>
      <c r="T1315" s="152"/>
      <c r="U1315" s="152"/>
      <c r="V1315" s="152"/>
      <c r="W1315" s="152"/>
      <c r="X1315" s="152"/>
      <c r="Y1315" s="152"/>
      <c r="Z1315" s="152"/>
    </row>
    <row r="1316" spans="1:26" ht="15.75" customHeight="1">
      <c r="A1316" s="152"/>
      <c r="B1316" s="152"/>
      <c r="C1316" s="152"/>
      <c r="D1316" s="152"/>
      <c r="E1316" s="152"/>
      <c r="F1316" s="152"/>
      <c r="G1316" s="152"/>
      <c r="H1316" s="152"/>
      <c r="I1316" s="152"/>
      <c r="J1316" s="152"/>
      <c r="K1316" s="152"/>
      <c r="L1316" s="152"/>
      <c r="M1316" s="152"/>
      <c r="N1316" s="152"/>
      <c r="O1316" s="1081"/>
      <c r="P1316" s="152"/>
      <c r="Q1316" s="152"/>
      <c r="R1316" s="152"/>
      <c r="S1316" s="152"/>
      <c r="T1316" s="152"/>
      <c r="U1316" s="152"/>
      <c r="V1316" s="152"/>
      <c r="W1316" s="152"/>
      <c r="X1316" s="152"/>
      <c r="Y1316" s="152"/>
      <c r="Z1316" s="152"/>
    </row>
    <row r="1317" spans="1:26" ht="15.75" customHeight="1">
      <c r="A1317" s="152"/>
      <c r="B1317" s="152"/>
      <c r="C1317" s="152"/>
      <c r="D1317" s="152"/>
      <c r="E1317" s="152"/>
      <c r="F1317" s="152"/>
      <c r="G1317" s="152"/>
      <c r="H1317" s="152"/>
      <c r="I1317" s="152"/>
      <c r="J1317" s="152"/>
      <c r="K1317" s="152"/>
      <c r="L1317" s="152"/>
      <c r="M1317" s="152"/>
      <c r="N1317" s="152"/>
      <c r="O1317" s="1081"/>
      <c r="P1317" s="152"/>
      <c r="Q1317" s="152"/>
      <c r="R1317" s="152"/>
      <c r="S1317" s="152"/>
      <c r="T1317" s="152"/>
      <c r="U1317" s="152"/>
      <c r="V1317" s="152"/>
      <c r="W1317" s="152"/>
      <c r="X1317" s="152"/>
      <c r="Y1317" s="152"/>
      <c r="Z1317" s="152"/>
    </row>
    <row r="1318" spans="1:26" ht="15.75" customHeight="1">
      <c r="A1318" s="152"/>
      <c r="B1318" s="152"/>
      <c r="C1318" s="152"/>
      <c r="D1318" s="152"/>
      <c r="E1318" s="152"/>
      <c r="F1318" s="152"/>
      <c r="G1318" s="152"/>
      <c r="H1318" s="152"/>
      <c r="I1318" s="152"/>
      <c r="J1318" s="152"/>
      <c r="K1318" s="152"/>
      <c r="L1318" s="152"/>
      <c r="M1318" s="152"/>
      <c r="N1318" s="152"/>
      <c r="O1318" s="1081"/>
      <c r="P1318" s="152"/>
      <c r="Q1318" s="152"/>
      <c r="R1318" s="152"/>
      <c r="S1318" s="152"/>
      <c r="T1318" s="152"/>
      <c r="U1318" s="152"/>
      <c r="V1318" s="152"/>
      <c r="W1318" s="152"/>
      <c r="X1318" s="152"/>
      <c r="Y1318" s="152"/>
      <c r="Z1318" s="152"/>
    </row>
    <row r="1319" spans="1:26" ht="15.75" customHeight="1">
      <c r="A1319" s="152"/>
      <c r="B1319" s="152"/>
      <c r="C1319" s="152"/>
      <c r="D1319" s="152"/>
      <c r="E1319" s="152"/>
      <c r="F1319" s="152"/>
      <c r="G1319" s="152"/>
      <c r="H1319" s="152"/>
      <c r="I1319" s="152"/>
      <c r="J1319" s="152"/>
      <c r="K1319" s="152"/>
      <c r="L1319" s="152"/>
      <c r="M1319" s="152"/>
      <c r="N1319" s="152"/>
      <c r="O1319" s="1081"/>
      <c r="P1319" s="152"/>
      <c r="Q1319" s="152"/>
      <c r="R1319" s="152"/>
      <c r="S1319" s="152"/>
      <c r="T1319" s="152"/>
      <c r="U1319" s="152"/>
      <c r="V1319" s="152"/>
      <c r="W1319" s="152"/>
      <c r="X1319" s="152"/>
      <c r="Y1319" s="152"/>
      <c r="Z1319" s="152"/>
    </row>
    <row r="1320" spans="1:26" ht="15.75" customHeight="1">
      <c r="A1320" s="152"/>
      <c r="B1320" s="152"/>
      <c r="C1320" s="152"/>
      <c r="D1320" s="152"/>
      <c r="E1320" s="152"/>
      <c r="F1320" s="152"/>
      <c r="G1320" s="152"/>
      <c r="H1320" s="152"/>
      <c r="I1320" s="152"/>
      <c r="J1320" s="152"/>
      <c r="K1320" s="152"/>
      <c r="L1320" s="152"/>
      <c r="M1320" s="152"/>
      <c r="N1320" s="152"/>
      <c r="O1320" s="1081"/>
      <c r="P1320" s="152"/>
      <c r="Q1320" s="152"/>
      <c r="R1320" s="152"/>
      <c r="S1320" s="152"/>
      <c r="T1320" s="152"/>
      <c r="U1320" s="152"/>
      <c r="V1320" s="152"/>
      <c r="W1320" s="152"/>
      <c r="X1320" s="152"/>
      <c r="Y1320" s="152"/>
      <c r="Z1320" s="152"/>
    </row>
    <row r="1321" spans="1:26" ht="15.75" customHeight="1">
      <c r="A1321" s="152"/>
      <c r="B1321" s="152"/>
      <c r="C1321" s="152"/>
      <c r="D1321" s="152"/>
      <c r="E1321" s="152"/>
      <c r="F1321" s="152"/>
      <c r="G1321" s="152"/>
      <c r="H1321" s="152"/>
      <c r="I1321" s="152"/>
      <c r="J1321" s="152"/>
      <c r="K1321" s="152"/>
      <c r="L1321" s="152"/>
      <c r="M1321" s="152"/>
      <c r="N1321" s="152"/>
      <c r="O1321" s="1081"/>
      <c r="P1321" s="152"/>
      <c r="Q1321" s="152"/>
      <c r="R1321" s="152"/>
      <c r="S1321" s="152"/>
      <c r="T1321" s="152"/>
      <c r="U1321" s="152"/>
      <c r="V1321" s="152"/>
      <c r="W1321" s="152"/>
      <c r="X1321" s="152"/>
      <c r="Y1321" s="152"/>
      <c r="Z1321" s="152"/>
    </row>
    <row r="1322" spans="1:26" ht="15.75" customHeight="1">
      <c r="A1322" s="152"/>
      <c r="B1322" s="152"/>
      <c r="C1322" s="152"/>
      <c r="D1322" s="152"/>
      <c r="E1322" s="152"/>
      <c r="F1322" s="152"/>
      <c r="G1322" s="152"/>
      <c r="H1322" s="152"/>
      <c r="I1322" s="152"/>
      <c r="J1322" s="152"/>
      <c r="K1322" s="152"/>
      <c r="L1322" s="152"/>
      <c r="M1322" s="152"/>
      <c r="N1322" s="152"/>
      <c r="O1322" s="1081"/>
      <c r="P1322" s="152"/>
      <c r="Q1322" s="152"/>
      <c r="R1322" s="152"/>
      <c r="S1322" s="152"/>
      <c r="T1322" s="152"/>
      <c r="U1322" s="152"/>
      <c r="V1322" s="152"/>
      <c r="W1322" s="152"/>
      <c r="X1322" s="152"/>
      <c r="Y1322" s="152"/>
      <c r="Z1322" s="152"/>
    </row>
  </sheetData>
  <sheetProtection algorithmName="SHA-512" hashValue="no5yT2Zg56w4BdotfSrTl/MEeYq0UkqiYt3PYR5GmFmzE9GzsP5w+xqx5xKu2DF2EaF+e5IkWn2UOqUd6fF2fA==" saltValue="JB93rMhQFHb7gZl0TKs+SA==" spinCount="100000" sheet="1" objects="1" scenarios="1"/>
  <customSheetViews>
    <customSheetView guid="{80DBB23A-788A-4876-A46F-C8CD77F4CEEC}" scale="70" showGridLines="0">
      <pane ySplit="10" topLeftCell="A656" activePane="bottomLeft" state="frozen"/>
      <selection pane="bottomLeft" activeCell="D754" sqref="D754"/>
      <pageMargins left="0.7" right="0.7" top="0.75" bottom="0.75" header="0" footer="0"/>
      <pageSetup paperSize="9" orientation="portrait" r:id="rId1"/>
    </customSheetView>
    <customSheetView guid="{E56CFA07-B62D-4672-9EDE-094AE1102D0C}" showGridLines="0" topLeftCell="D1">
      <pane ySplit="10" topLeftCell="A586" activePane="bottomLeft" state="frozen"/>
      <selection pane="bottomLeft" activeCell="B587" sqref="B587:G587"/>
      <pageMargins left="0.7" right="0.7" top="0.75" bottom="0.75" header="0" footer="0"/>
      <pageSetup paperSize="9" orientation="portrait" r:id="rId2"/>
    </customSheetView>
    <customSheetView guid="{FB8FBA87-37E8-4FC2-B783-5AECFD22DC45}" scale="70" showGridLines="0">
      <pane ySplit="10" topLeftCell="A11" activePane="bottomLeft" state="frozen"/>
      <selection pane="bottomLeft" activeCell="I801" sqref="I801"/>
      <pageMargins left="0.7" right="0.7" top="0.75" bottom="0.75" header="0" footer="0"/>
      <pageSetup paperSize="9" orientation="portrait" r:id="rId3"/>
    </customSheetView>
  </customSheetViews>
  <mergeCells count="4">
    <mergeCell ref="G12:J12"/>
    <mergeCell ref="K12:N12"/>
    <mergeCell ref="D856:E856"/>
    <mergeCell ref="B800:C800"/>
  </mergeCells>
  <hyperlinks>
    <hyperlink ref="H16" location="'2a.Fin Performance (Detailed)'!B826" display="IFRS/IPSAS/ Accounting policy Adjustments (Note 2) " xr:uid="{00000000-0004-0000-0400-000000000000}"/>
    <hyperlink ref="J16" location="'2a.Fin Performance (Detailed)'!B808" display="Inter-entity Adjustments (Note 1)" xr:uid="{00000000-0004-0000-0400-000001000000}"/>
    <hyperlink ref="L16" location="'2a.Fin Performance (Detailed)'!B826" display="IFRS/IPSAS/ Accounting policy Adjustments (Note 2) " xr:uid="{00000000-0004-0000-0400-000002000000}"/>
    <hyperlink ref="N16" location="'2a.Fin Performance (Detailed)'!B808" display="Inter-entity Adjustments (Note 1)" xr:uid="{00000000-0004-0000-0400-000003000000}"/>
  </hyperlinks>
  <pageMargins left="0.7" right="0.7" top="0.75" bottom="0.75" header="0" footer="0"/>
  <pageSetup paperSize="9"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Z1006"/>
  <sheetViews>
    <sheetView showGridLines="0" workbookViewId="0">
      <selection activeCell="A8" sqref="A8"/>
    </sheetView>
  </sheetViews>
  <sheetFormatPr defaultColWidth="14.42578125" defaultRowHeight="15" customHeight="1"/>
  <cols>
    <col min="1" max="1" width="4.5703125" customWidth="1"/>
    <col min="2" max="2" width="64.42578125" customWidth="1"/>
    <col min="3" max="3" width="12" customWidth="1"/>
    <col min="4" max="11" width="19.5703125" customWidth="1"/>
    <col min="12" max="12" width="8.85546875" customWidth="1"/>
    <col min="13" max="13" width="9.140625" hidden="1" customWidth="1"/>
    <col min="14" max="26" width="8.7109375" customWidth="1"/>
  </cols>
  <sheetData>
    <row r="1" spans="1:13">
      <c r="A1" s="5" t="s">
        <v>132</v>
      </c>
      <c r="C1" s="1"/>
      <c r="E1" s="1"/>
      <c r="F1" s="1"/>
      <c r="G1" s="1"/>
      <c r="I1" s="1"/>
      <c r="J1" s="1"/>
      <c r="L1" s="1"/>
    </row>
    <row r="2" spans="1:13">
      <c r="B2" s="1"/>
      <c r="E2" s="1"/>
      <c r="F2" s="1"/>
      <c r="G2" s="1"/>
      <c r="I2" s="1"/>
      <c r="J2" s="1"/>
      <c r="L2" s="1"/>
    </row>
    <row r="3" spans="1:13">
      <c r="A3" s="29" t="str">
        <f>'1b. SOFP '!A3</f>
        <v>Name of entity:</v>
      </c>
      <c r="B3" s="1"/>
      <c r="E3" s="1"/>
      <c r="F3" s="1"/>
      <c r="G3" s="1"/>
      <c r="I3" s="1"/>
      <c r="J3" s="1"/>
      <c r="L3" s="1"/>
    </row>
    <row r="4" spans="1:13">
      <c r="B4" s="1"/>
      <c r="E4" s="1"/>
      <c r="F4" s="1"/>
      <c r="G4" s="1"/>
      <c r="I4" s="1"/>
      <c r="J4" s="1"/>
      <c r="L4" s="1"/>
    </row>
    <row r="5" spans="1:13">
      <c r="A5" s="790" t="s">
        <v>1702</v>
      </c>
      <c r="B5" s="6"/>
      <c r="E5" s="1"/>
      <c r="F5" s="1"/>
      <c r="G5" s="1"/>
      <c r="I5" s="1"/>
      <c r="J5" s="1"/>
      <c r="L5" s="1"/>
      <c r="M5" s="22" t="s">
        <v>134</v>
      </c>
    </row>
    <row r="6" spans="1:13">
      <c r="A6" s="790" t="s">
        <v>1703</v>
      </c>
      <c r="B6" s="6"/>
      <c r="E6" s="1"/>
      <c r="F6" s="1"/>
      <c r="G6" s="1"/>
      <c r="I6" s="1"/>
      <c r="J6" s="1"/>
      <c r="L6" s="1"/>
    </row>
    <row r="7" spans="1:13">
      <c r="A7" s="6"/>
      <c r="B7" s="6"/>
      <c r="D7" s="1945" t="s">
        <v>135</v>
      </c>
      <c r="E7" s="1946"/>
      <c r="F7" s="1946"/>
      <c r="G7" s="1947"/>
      <c r="H7" s="1945" t="s">
        <v>136</v>
      </c>
      <c r="I7" s="1946"/>
      <c r="J7" s="1946"/>
      <c r="K7" s="1947"/>
      <c r="L7" s="1"/>
    </row>
    <row r="8" spans="1:13" ht="45">
      <c r="B8" s="1"/>
      <c r="C8" s="22" t="s">
        <v>137</v>
      </c>
      <c r="D8" s="23" t="s">
        <v>138</v>
      </c>
      <c r="E8" s="23" t="s">
        <v>139</v>
      </c>
      <c r="F8" s="23" t="s">
        <v>140</v>
      </c>
      <c r="G8" s="24" t="s">
        <v>141</v>
      </c>
      <c r="H8" s="23" t="s">
        <v>138</v>
      </c>
      <c r="I8" s="23" t="s">
        <v>139</v>
      </c>
      <c r="J8" s="23" t="s">
        <v>140</v>
      </c>
      <c r="K8" s="24" t="s">
        <v>141</v>
      </c>
      <c r="L8" s="1"/>
    </row>
    <row r="9" spans="1:13">
      <c r="B9" s="1"/>
      <c r="C9" s="6"/>
      <c r="D9" s="22" t="s">
        <v>142</v>
      </c>
      <c r="E9" s="22" t="s">
        <v>142</v>
      </c>
      <c r="F9" s="22" t="s">
        <v>142</v>
      </c>
      <c r="G9" s="22" t="s">
        <v>142</v>
      </c>
      <c r="H9" s="22" t="s">
        <v>142</v>
      </c>
      <c r="I9" s="22" t="s">
        <v>142</v>
      </c>
      <c r="J9" s="22" t="s">
        <v>142</v>
      </c>
      <c r="K9" s="791" t="s">
        <v>142</v>
      </c>
      <c r="L9" s="1"/>
    </row>
    <row r="10" spans="1:13">
      <c r="B10" s="6" t="s">
        <v>890</v>
      </c>
      <c r="C10" s="6"/>
      <c r="D10" s="22"/>
      <c r="E10" s="22"/>
      <c r="F10" s="22"/>
      <c r="G10" s="22"/>
      <c r="H10" s="22"/>
      <c r="I10" s="22"/>
      <c r="J10" s="22"/>
      <c r="L10" s="1"/>
      <c r="M10" s="1" t="s">
        <v>1704</v>
      </c>
    </row>
    <row r="11" spans="1:13">
      <c r="B11" s="6" t="s">
        <v>1705</v>
      </c>
      <c r="E11" s="1"/>
      <c r="F11" s="1"/>
      <c r="G11" s="1"/>
      <c r="I11" s="1"/>
      <c r="J11" s="1"/>
      <c r="L11" s="1"/>
    </row>
    <row r="12" spans="1:13">
      <c r="B12" s="1" t="s">
        <v>1706</v>
      </c>
      <c r="C12" s="1">
        <v>35</v>
      </c>
      <c r="D12" s="1519">
        <f>-'2a.Fin Performance (Detailed)'!G81</f>
        <v>0</v>
      </c>
      <c r="E12" s="1519">
        <f>-'2a.Fin Performance (Detailed)'!H81</f>
        <v>0</v>
      </c>
      <c r="F12" s="1519">
        <f>-'2a.Fin Performance (Detailed)'!I81</f>
        <v>0</v>
      </c>
      <c r="G12" s="1519">
        <f>-'2a.Fin Performance (Detailed)'!J81</f>
        <v>0</v>
      </c>
      <c r="H12" s="1519">
        <f>-'2a.Fin Performance (Detailed)'!K81</f>
        <v>0</v>
      </c>
      <c r="I12" s="1519">
        <f>-'2a.Fin Performance (Detailed)'!L81</f>
        <v>0</v>
      </c>
      <c r="J12" s="1519">
        <f>-'2a.Fin Performance (Detailed)'!M81</f>
        <v>0</v>
      </c>
      <c r="K12" s="1519">
        <f>-'2a.Fin Performance (Detailed)'!N81</f>
        <v>0</v>
      </c>
      <c r="L12" s="1"/>
    </row>
    <row r="13" spans="1:13">
      <c r="B13" s="1" t="s">
        <v>293</v>
      </c>
      <c r="C13" s="1">
        <v>36</v>
      </c>
      <c r="D13" s="1519">
        <f>-'2a.Fin Performance (Detailed)'!G93</f>
        <v>0</v>
      </c>
      <c r="E13" s="1519">
        <f>-'2a.Fin Performance (Detailed)'!H93</f>
        <v>0</v>
      </c>
      <c r="F13" s="1519">
        <f>-'2a.Fin Performance (Detailed)'!I93</f>
        <v>0</v>
      </c>
      <c r="G13" s="1519">
        <f>-'2a.Fin Performance (Detailed)'!J93</f>
        <v>0</v>
      </c>
      <c r="H13" s="1519">
        <f>-'2a.Fin Performance (Detailed)'!K93</f>
        <v>0</v>
      </c>
      <c r="I13" s="1519">
        <f>-'2a.Fin Performance (Detailed)'!L93</f>
        <v>0</v>
      </c>
      <c r="J13" s="1519">
        <f>-'2a.Fin Performance (Detailed)'!M93</f>
        <v>0</v>
      </c>
      <c r="K13" s="1519">
        <f>-'2a.Fin Performance (Detailed)'!N93</f>
        <v>0</v>
      </c>
      <c r="L13" s="1"/>
    </row>
    <row r="14" spans="1:13">
      <c r="B14" s="1" t="s">
        <v>295</v>
      </c>
      <c r="C14" s="1">
        <v>37</v>
      </c>
      <c r="D14" s="1519">
        <f>-'2a.Fin Performance (Detailed)'!G106</f>
        <v>0</v>
      </c>
      <c r="E14" s="1519">
        <f>-'2a.Fin Performance (Detailed)'!H106</f>
        <v>0</v>
      </c>
      <c r="F14" s="1519">
        <f>-'2a.Fin Performance (Detailed)'!I106</f>
        <v>0</v>
      </c>
      <c r="G14" s="1519">
        <f>-'2a.Fin Performance (Detailed)'!J106</f>
        <v>0</v>
      </c>
      <c r="H14" s="1519">
        <f>-'2a.Fin Performance (Detailed)'!K106</f>
        <v>0</v>
      </c>
      <c r="I14" s="1519">
        <f>-'2a.Fin Performance (Detailed)'!L106</f>
        <v>0</v>
      </c>
      <c r="J14" s="1519">
        <f>-'2a.Fin Performance (Detailed)'!M106</f>
        <v>0</v>
      </c>
      <c r="K14" s="1519">
        <f>-'2a.Fin Performance (Detailed)'!N106</f>
        <v>0</v>
      </c>
      <c r="L14" s="1"/>
    </row>
    <row r="15" spans="1:13">
      <c r="B15" s="1" t="s">
        <v>300</v>
      </c>
      <c r="C15" s="1">
        <v>38</v>
      </c>
      <c r="D15" s="1519">
        <f>-'2a.Fin Performance (Detailed)'!G131</f>
        <v>0</v>
      </c>
      <c r="E15" s="1519">
        <f>-'2a.Fin Performance (Detailed)'!H131</f>
        <v>0</v>
      </c>
      <c r="F15" s="1519">
        <f>-'2a.Fin Performance (Detailed)'!I131</f>
        <v>0</v>
      </c>
      <c r="G15" s="1519">
        <f>-'2a.Fin Performance (Detailed)'!J131</f>
        <v>0</v>
      </c>
      <c r="H15" s="1519">
        <f>-'2a.Fin Performance (Detailed)'!K131</f>
        <v>0</v>
      </c>
      <c r="I15" s="1519">
        <f>-'2a.Fin Performance (Detailed)'!L131</f>
        <v>0</v>
      </c>
      <c r="J15" s="1519">
        <f>-'2a.Fin Performance (Detailed)'!M131</f>
        <v>0</v>
      </c>
      <c r="K15" s="1519">
        <f>-'2a.Fin Performance (Detailed)'!N131</f>
        <v>0</v>
      </c>
      <c r="L15" s="1"/>
    </row>
    <row r="16" spans="1:13">
      <c r="B16" s="1" t="s">
        <v>308</v>
      </c>
      <c r="C16" s="1">
        <v>39</v>
      </c>
      <c r="D16" s="1519">
        <f>-'2a.Fin Performance (Detailed)'!G139</f>
        <v>0</v>
      </c>
      <c r="E16" s="1519">
        <f>-'2a.Fin Performance (Detailed)'!H139</f>
        <v>0</v>
      </c>
      <c r="F16" s="1519">
        <f>-'2a.Fin Performance (Detailed)'!I139</f>
        <v>0</v>
      </c>
      <c r="G16" s="1519">
        <f>-'2a.Fin Performance (Detailed)'!J139</f>
        <v>0</v>
      </c>
      <c r="H16" s="1519">
        <f>-'2a.Fin Performance (Detailed)'!K139</f>
        <v>0</v>
      </c>
      <c r="I16" s="1519">
        <f>-'2a.Fin Performance (Detailed)'!L139</f>
        <v>0</v>
      </c>
      <c r="J16" s="1519">
        <f>-'2a.Fin Performance (Detailed)'!M139</f>
        <v>0</v>
      </c>
      <c r="K16" s="1519">
        <f>-'2a.Fin Performance (Detailed)'!N139</f>
        <v>0</v>
      </c>
      <c r="L16" s="1"/>
      <c r="M16" s="1" t="s">
        <v>1707</v>
      </c>
    </row>
    <row r="17" spans="1:26">
      <c r="A17" s="1"/>
      <c r="B17" s="1" t="s">
        <v>642</v>
      </c>
      <c r="C17" s="1">
        <v>40</v>
      </c>
      <c r="D17" s="1519">
        <f>-'2a.Fin Performance (Detailed)'!G148</f>
        <v>0</v>
      </c>
      <c r="E17" s="1519">
        <f>-'2a.Fin Performance (Detailed)'!H148</f>
        <v>0</v>
      </c>
      <c r="F17" s="1519">
        <f>-'2a.Fin Performance (Detailed)'!I148</f>
        <v>0</v>
      </c>
      <c r="G17" s="1519">
        <f>-'2a.Fin Performance (Detailed)'!J148</f>
        <v>0</v>
      </c>
      <c r="H17" s="1519">
        <f>-'2a.Fin Performance (Detailed)'!K148</f>
        <v>0</v>
      </c>
      <c r="I17" s="1519">
        <f>-'2a.Fin Performance (Detailed)'!L148</f>
        <v>0</v>
      </c>
      <c r="J17" s="1519">
        <f>-'2a.Fin Performance (Detailed)'!M148</f>
        <v>0</v>
      </c>
      <c r="K17" s="1519">
        <f>-'2a.Fin Performance (Detailed)'!N148</f>
        <v>0</v>
      </c>
      <c r="L17" s="1"/>
      <c r="M17" s="1" t="s">
        <v>1708</v>
      </c>
      <c r="N17" s="1"/>
      <c r="O17" s="1"/>
      <c r="P17" s="1"/>
      <c r="Q17" s="1"/>
      <c r="R17" s="1"/>
      <c r="S17" s="1"/>
      <c r="T17" s="1"/>
      <c r="U17" s="1"/>
      <c r="V17" s="1"/>
      <c r="W17" s="1"/>
      <c r="X17" s="1"/>
      <c r="Y17" s="1"/>
      <c r="Z17" s="1"/>
    </row>
    <row r="18" spans="1:26">
      <c r="B18" s="1"/>
      <c r="D18" s="1522">
        <f t="shared" ref="D18:K18" si="0">SUM(D12:D17)</f>
        <v>0</v>
      </c>
      <c r="E18" s="1522">
        <f t="shared" si="0"/>
        <v>0</v>
      </c>
      <c r="F18" s="1522">
        <f t="shared" si="0"/>
        <v>0</v>
      </c>
      <c r="G18" s="1522">
        <f t="shared" si="0"/>
        <v>0</v>
      </c>
      <c r="H18" s="1522">
        <f t="shared" si="0"/>
        <v>0</v>
      </c>
      <c r="I18" s="1522">
        <f t="shared" si="0"/>
        <v>0</v>
      </c>
      <c r="J18" s="1522">
        <f t="shared" si="0"/>
        <v>0</v>
      </c>
      <c r="K18" s="1522">
        <f t="shared" si="0"/>
        <v>0</v>
      </c>
      <c r="L18" s="1"/>
    </row>
    <row r="19" spans="1:26">
      <c r="B19" s="1"/>
      <c r="D19" s="1518"/>
      <c r="E19" s="1519"/>
      <c r="F19" s="1519"/>
      <c r="G19" s="1519"/>
      <c r="H19" s="1518"/>
      <c r="I19" s="1519"/>
      <c r="J19" s="1519"/>
      <c r="K19" s="1518"/>
      <c r="L19" s="1"/>
    </row>
    <row r="20" spans="1:26">
      <c r="B20" s="6" t="s">
        <v>1709</v>
      </c>
      <c r="D20" s="1518"/>
      <c r="E20" s="1519"/>
      <c r="F20" s="1519"/>
      <c r="G20" s="1519"/>
      <c r="H20" s="1518"/>
      <c r="I20" s="1519"/>
      <c r="J20" s="1519"/>
      <c r="K20" s="1518"/>
      <c r="L20" s="1"/>
    </row>
    <row r="21" spans="1:26">
      <c r="B21" s="1" t="s">
        <v>324</v>
      </c>
      <c r="C21" s="1">
        <v>41</v>
      </c>
      <c r="D21" s="1519">
        <f>-'2a.Fin Performance (Detailed)'!G264</f>
        <v>0</v>
      </c>
      <c r="E21" s="1519">
        <f>-'2a.Fin Performance (Detailed)'!H264</f>
        <v>0</v>
      </c>
      <c r="F21" s="1519">
        <f>-'2a.Fin Performance (Detailed)'!I264</f>
        <v>0</v>
      </c>
      <c r="G21" s="1519">
        <f>-'2a.Fin Performance (Detailed)'!J264</f>
        <v>0</v>
      </c>
      <c r="H21" s="1519">
        <f>-'2a.Fin Performance (Detailed)'!K264</f>
        <v>0</v>
      </c>
      <c r="I21" s="1519">
        <f>-'2a.Fin Performance (Detailed)'!L264</f>
        <v>0</v>
      </c>
      <c r="J21" s="1519">
        <f>-'2a.Fin Performance (Detailed)'!M264</f>
        <v>0</v>
      </c>
      <c r="K21" s="1519">
        <f>-'2a.Fin Performance (Detailed)'!N264</f>
        <v>0</v>
      </c>
      <c r="L21" s="1"/>
    </row>
    <row r="22" spans="1:26">
      <c r="B22" s="1" t="s">
        <v>312</v>
      </c>
      <c r="C22" s="1">
        <v>42</v>
      </c>
      <c r="D22" s="1519">
        <f>-'2a.Fin Performance (Detailed)'!G287</f>
        <v>0</v>
      </c>
      <c r="E22" s="1519">
        <f>-'2a.Fin Performance (Detailed)'!H287</f>
        <v>0</v>
      </c>
      <c r="F22" s="1519">
        <f>-'2a.Fin Performance (Detailed)'!I287</f>
        <v>0</v>
      </c>
      <c r="G22" s="1519">
        <f>-'2a.Fin Performance (Detailed)'!J287</f>
        <v>0</v>
      </c>
      <c r="H22" s="1519">
        <f>-'2a.Fin Performance (Detailed)'!K287</f>
        <v>0</v>
      </c>
      <c r="I22" s="1519">
        <f>-'2a.Fin Performance (Detailed)'!L287</f>
        <v>0</v>
      </c>
      <c r="J22" s="1519">
        <f>-'2a.Fin Performance (Detailed)'!M287</f>
        <v>0</v>
      </c>
      <c r="K22" s="1519">
        <f>-'2a.Fin Performance (Detailed)'!N287</f>
        <v>0</v>
      </c>
      <c r="L22" s="1"/>
    </row>
    <row r="23" spans="1:26" ht="15.75" customHeight="1">
      <c r="B23" s="1" t="s">
        <v>315</v>
      </c>
      <c r="C23" s="1">
        <v>43</v>
      </c>
      <c r="D23" s="1519">
        <f>-'2a.Fin Performance (Detailed)'!G304</f>
        <v>0</v>
      </c>
      <c r="E23" s="1519">
        <f>-'2a.Fin Performance (Detailed)'!H304</f>
        <v>0</v>
      </c>
      <c r="F23" s="1519">
        <f>-'2a.Fin Performance (Detailed)'!I304</f>
        <v>0</v>
      </c>
      <c r="G23" s="1519">
        <f>-'2a.Fin Performance (Detailed)'!J304</f>
        <v>0</v>
      </c>
      <c r="H23" s="1519">
        <f>-'2a.Fin Performance (Detailed)'!K304</f>
        <v>0</v>
      </c>
      <c r="I23" s="1519">
        <f>-'2a.Fin Performance (Detailed)'!L304</f>
        <v>0</v>
      </c>
      <c r="J23" s="1519">
        <f>-'2a.Fin Performance (Detailed)'!M304</f>
        <v>0</v>
      </c>
      <c r="K23" s="1519">
        <f>-'2a.Fin Performance (Detailed)'!N304</f>
        <v>0</v>
      </c>
      <c r="L23" s="1"/>
    </row>
    <row r="24" spans="1:26" ht="15.75" customHeight="1">
      <c r="B24" s="1" t="s">
        <v>319</v>
      </c>
      <c r="C24" s="1">
        <v>44</v>
      </c>
      <c r="D24" s="1519">
        <f>-'2a.Fin Performance (Detailed)'!G316</f>
        <v>0</v>
      </c>
      <c r="E24" s="1519">
        <f>-'2a.Fin Performance (Detailed)'!H316</f>
        <v>0</v>
      </c>
      <c r="F24" s="1519">
        <f>-'2a.Fin Performance (Detailed)'!I316</f>
        <v>0</v>
      </c>
      <c r="G24" s="1519">
        <f>-'2a.Fin Performance (Detailed)'!J316</f>
        <v>0</v>
      </c>
      <c r="H24" s="1519">
        <f>-'2a.Fin Performance (Detailed)'!K316</f>
        <v>0</v>
      </c>
      <c r="I24" s="1519">
        <f>-'2a.Fin Performance (Detailed)'!L316</f>
        <v>0</v>
      </c>
      <c r="J24" s="1519">
        <f>-'2a.Fin Performance (Detailed)'!M316</f>
        <v>0</v>
      </c>
      <c r="K24" s="1519">
        <f>-'2a.Fin Performance (Detailed)'!N316</f>
        <v>0</v>
      </c>
      <c r="L24" s="1"/>
      <c r="M24" s="1" t="s">
        <v>1710</v>
      </c>
    </row>
    <row r="25" spans="1:26" ht="15.75" customHeight="1">
      <c r="B25" s="1" t="s">
        <v>322</v>
      </c>
      <c r="C25" s="1">
        <v>45</v>
      </c>
      <c r="D25" s="1519">
        <f>-'2a.Fin Performance (Detailed)'!G334</f>
        <v>0</v>
      </c>
      <c r="E25" s="1519">
        <f>-'2a.Fin Performance (Detailed)'!H334</f>
        <v>0</v>
      </c>
      <c r="F25" s="1519">
        <f>-'2a.Fin Performance (Detailed)'!I334</f>
        <v>0</v>
      </c>
      <c r="G25" s="1519">
        <f>-'2a.Fin Performance (Detailed)'!J334</f>
        <v>0</v>
      </c>
      <c r="H25" s="1519">
        <f>-'2a.Fin Performance (Detailed)'!K334</f>
        <v>0</v>
      </c>
      <c r="I25" s="1519">
        <f>-'2a.Fin Performance (Detailed)'!L334</f>
        <v>0</v>
      </c>
      <c r="J25" s="1519">
        <f>-'2a.Fin Performance (Detailed)'!M334</f>
        <v>0</v>
      </c>
      <c r="K25" s="1519">
        <f>-'2a.Fin Performance (Detailed)'!N334</f>
        <v>0</v>
      </c>
      <c r="L25" s="1"/>
    </row>
    <row r="26" spans="1:26" ht="15.75" customHeight="1">
      <c r="B26" s="1" t="s">
        <v>642</v>
      </c>
      <c r="C26" s="1">
        <v>40</v>
      </c>
      <c r="D26" s="1520">
        <f>-'2a.Fin Performance (Detailed)'!G342</f>
        <v>0</v>
      </c>
      <c r="E26" s="1520">
        <f>-'2a.Fin Performance (Detailed)'!H342</f>
        <v>0</v>
      </c>
      <c r="F26" s="1520">
        <f>-'2a.Fin Performance (Detailed)'!I342</f>
        <v>0</v>
      </c>
      <c r="G26" s="1520">
        <f>-'2a.Fin Performance (Detailed)'!J342</f>
        <v>0</v>
      </c>
      <c r="H26" s="1520">
        <f>-'2a.Fin Performance (Detailed)'!K342</f>
        <v>0</v>
      </c>
      <c r="I26" s="1520">
        <f>-'2a.Fin Performance (Detailed)'!L342</f>
        <v>0</v>
      </c>
      <c r="J26" s="1520">
        <f>-'2a.Fin Performance (Detailed)'!M342</f>
        <v>0</v>
      </c>
      <c r="K26" s="1520">
        <f>-'2a.Fin Performance (Detailed)'!N342</f>
        <v>0</v>
      </c>
      <c r="L26" s="1"/>
    </row>
    <row r="27" spans="1:26" ht="15.75" customHeight="1">
      <c r="A27" s="1"/>
      <c r="B27" s="1"/>
      <c r="C27" s="1"/>
      <c r="D27" s="1519">
        <f t="shared" ref="D27:K27" si="1">SUM(D21:D26)</f>
        <v>0</v>
      </c>
      <c r="E27" s="1519">
        <f t="shared" si="1"/>
        <v>0</v>
      </c>
      <c r="F27" s="1519">
        <f t="shared" si="1"/>
        <v>0</v>
      </c>
      <c r="G27" s="1519">
        <f t="shared" si="1"/>
        <v>0</v>
      </c>
      <c r="H27" s="1519">
        <f t="shared" si="1"/>
        <v>0</v>
      </c>
      <c r="I27" s="1519">
        <f t="shared" si="1"/>
        <v>0</v>
      </c>
      <c r="J27" s="1519">
        <f t="shared" si="1"/>
        <v>0</v>
      </c>
      <c r="K27" s="1519">
        <f t="shared" si="1"/>
        <v>0</v>
      </c>
      <c r="L27" s="1"/>
      <c r="M27" s="1"/>
      <c r="N27" s="1"/>
      <c r="O27" s="1"/>
      <c r="P27" s="1"/>
      <c r="Q27" s="1"/>
      <c r="R27" s="1"/>
      <c r="S27" s="1"/>
      <c r="T27" s="1"/>
      <c r="U27" s="1"/>
      <c r="V27" s="1"/>
      <c r="W27" s="1"/>
      <c r="X27" s="1"/>
      <c r="Y27" s="1"/>
      <c r="Z27" s="1"/>
    </row>
    <row r="28" spans="1:26" ht="15.75" customHeight="1">
      <c r="B28" s="6" t="s">
        <v>1711</v>
      </c>
      <c r="D28" s="1522">
        <f t="shared" ref="D28:K28" si="2">D18+D27</f>
        <v>0</v>
      </c>
      <c r="E28" s="1522">
        <f t="shared" si="2"/>
        <v>0</v>
      </c>
      <c r="F28" s="1522">
        <f t="shared" si="2"/>
        <v>0</v>
      </c>
      <c r="G28" s="1522">
        <f t="shared" si="2"/>
        <v>0</v>
      </c>
      <c r="H28" s="1522">
        <f t="shared" si="2"/>
        <v>0</v>
      </c>
      <c r="I28" s="1522">
        <f t="shared" si="2"/>
        <v>0</v>
      </c>
      <c r="J28" s="1522">
        <f t="shared" si="2"/>
        <v>0</v>
      </c>
      <c r="K28" s="1522">
        <f t="shared" si="2"/>
        <v>0</v>
      </c>
      <c r="L28" s="1"/>
      <c r="M28" s="1"/>
    </row>
    <row r="29" spans="1:26" ht="15.75" customHeight="1">
      <c r="B29" s="1"/>
      <c r="D29" s="1518"/>
      <c r="E29" s="1519"/>
      <c r="F29" s="1519"/>
      <c r="G29" s="1519"/>
      <c r="H29" s="1518"/>
      <c r="I29" s="1519"/>
      <c r="J29" s="1519"/>
      <c r="K29" s="1518"/>
      <c r="L29" s="1"/>
    </row>
    <row r="30" spans="1:26" ht="15.75" customHeight="1">
      <c r="B30" s="6" t="s">
        <v>892</v>
      </c>
      <c r="D30" s="1518"/>
      <c r="E30" s="1519"/>
      <c r="F30" s="1519"/>
      <c r="G30" s="1519"/>
      <c r="H30" s="1518"/>
      <c r="I30" s="1519"/>
      <c r="J30" s="1519"/>
      <c r="K30" s="1518"/>
      <c r="L30" s="1"/>
    </row>
    <row r="31" spans="1:26" ht="15.75" customHeight="1">
      <c r="B31" s="1" t="s">
        <v>1712</v>
      </c>
      <c r="C31" s="1">
        <v>46</v>
      </c>
      <c r="D31" s="1519">
        <f>'2a.Fin Performance (Detailed)'!G397</f>
        <v>0</v>
      </c>
      <c r="E31" s="1519">
        <f>'2a.Fin Performance (Detailed)'!H397</f>
        <v>0</v>
      </c>
      <c r="F31" s="1519">
        <f>'2a.Fin Performance (Detailed)'!I397</f>
        <v>0</v>
      </c>
      <c r="G31" s="1519">
        <f>'2a.Fin Performance (Detailed)'!J397</f>
        <v>0</v>
      </c>
      <c r="H31" s="1519">
        <f>'2a.Fin Performance (Detailed)'!K397</f>
        <v>0</v>
      </c>
      <c r="I31" s="1519">
        <f>'2a.Fin Performance (Detailed)'!L397</f>
        <v>0</v>
      </c>
      <c r="J31" s="1519">
        <f>'2a.Fin Performance (Detailed)'!M397</f>
        <v>0</v>
      </c>
      <c r="K31" s="1519">
        <f>'2a.Fin Performance (Detailed)'!N397</f>
        <v>0</v>
      </c>
      <c r="L31" s="1"/>
    </row>
    <row r="32" spans="1:26" ht="15.75" customHeight="1">
      <c r="B32" s="1" t="s">
        <v>1713</v>
      </c>
      <c r="C32" s="1">
        <v>47</v>
      </c>
      <c r="D32" s="1519">
        <f>'2a.Fin Performance (Detailed)'!G406</f>
        <v>0</v>
      </c>
      <c r="E32" s="1519">
        <f>'2a.Fin Performance (Detailed)'!H406</f>
        <v>0</v>
      </c>
      <c r="F32" s="1519">
        <f>'2a.Fin Performance (Detailed)'!I406</f>
        <v>0</v>
      </c>
      <c r="G32" s="1519">
        <f>'2a.Fin Performance (Detailed)'!J406</f>
        <v>0</v>
      </c>
      <c r="H32" s="1519">
        <f>'2a.Fin Performance (Detailed)'!K406</f>
        <v>0</v>
      </c>
      <c r="I32" s="1519">
        <f>'2a.Fin Performance (Detailed)'!L406</f>
        <v>0</v>
      </c>
      <c r="J32" s="1519">
        <f>'2a.Fin Performance (Detailed)'!M406</f>
        <v>0</v>
      </c>
      <c r="K32" s="1519">
        <f>'2a.Fin Performance (Detailed)'!N406</f>
        <v>0</v>
      </c>
      <c r="L32" s="1"/>
    </row>
    <row r="33" spans="1:26" ht="15.75" customHeight="1">
      <c r="B33" s="1" t="s">
        <v>541</v>
      </c>
      <c r="C33" s="1">
        <v>48</v>
      </c>
      <c r="D33" s="1519">
        <f>'2a.Fin Performance (Detailed)'!G416</f>
        <v>0</v>
      </c>
      <c r="E33" s="1519">
        <f>'2a.Fin Performance (Detailed)'!H416</f>
        <v>0</v>
      </c>
      <c r="F33" s="1519">
        <f>'2a.Fin Performance (Detailed)'!I416</f>
        <v>0</v>
      </c>
      <c r="G33" s="1519">
        <f>'2a.Fin Performance (Detailed)'!J416</f>
        <v>0</v>
      </c>
      <c r="H33" s="1519">
        <f>'2a.Fin Performance (Detailed)'!K416</f>
        <v>0</v>
      </c>
      <c r="I33" s="1519">
        <f>'2a.Fin Performance (Detailed)'!L416</f>
        <v>0</v>
      </c>
      <c r="J33" s="1519">
        <f>'2a.Fin Performance (Detailed)'!M416</f>
        <v>0</v>
      </c>
      <c r="K33" s="1519">
        <f>'2a.Fin Performance (Detailed)'!N416</f>
        <v>0</v>
      </c>
      <c r="L33" s="1"/>
    </row>
    <row r="34" spans="1:26" ht="15.75" customHeight="1">
      <c r="B34" s="1" t="s">
        <v>1714</v>
      </c>
      <c r="C34" s="1">
        <v>49</v>
      </c>
      <c r="D34" s="1519">
        <f>'2a.Fin Performance (Detailed)'!G466</f>
        <v>0</v>
      </c>
      <c r="E34" s="1519">
        <f>'2a.Fin Performance (Detailed)'!H466</f>
        <v>0</v>
      </c>
      <c r="F34" s="1519">
        <f>'2a.Fin Performance (Detailed)'!I466</f>
        <v>0</v>
      </c>
      <c r="G34" s="1519">
        <f>'2a.Fin Performance (Detailed)'!J466</f>
        <v>0</v>
      </c>
      <c r="H34" s="1519">
        <f>'2a.Fin Performance (Detailed)'!K466</f>
        <v>0</v>
      </c>
      <c r="I34" s="1519">
        <f>'2a.Fin Performance (Detailed)'!L466</f>
        <v>0</v>
      </c>
      <c r="J34" s="1519">
        <f>'2a.Fin Performance (Detailed)'!M466</f>
        <v>0</v>
      </c>
      <c r="K34" s="1519">
        <f>'2a.Fin Performance (Detailed)'!N466</f>
        <v>0</v>
      </c>
      <c r="L34" s="1"/>
    </row>
    <row r="35" spans="1:26" ht="15.75" customHeight="1">
      <c r="B35" s="1" t="s">
        <v>1715</v>
      </c>
      <c r="C35" s="1">
        <v>50</v>
      </c>
      <c r="D35" s="1519">
        <f>'2a.Fin Performance (Detailed)'!G655</f>
        <v>0</v>
      </c>
      <c r="E35" s="1519">
        <f>'2a.Fin Performance (Detailed)'!H655</f>
        <v>0</v>
      </c>
      <c r="F35" s="1519">
        <f>'2a.Fin Performance (Detailed)'!I655</f>
        <v>0</v>
      </c>
      <c r="G35" s="1519">
        <f>'2a.Fin Performance (Detailed)'!J655</f>
        <v>0</v>
      </c>
      <c r="H35" s="1519">
        <f>'2a.Fin Performance (Detailed)'!K655</f>
        <v>0</v>
      </c>
      <c r="I35" s="1519">
        <f>'2a.Fin Performance (Detailed)'!L655</f>
        <v>0</v>
      </c>
      <c r="J35" s="1519">
        <f>'2a.Fin Performance (Detailed)'!M655</f>
        <v>0</v>
      </c>
      <c r="K35" s="1519">
        <f>'2a.Fin Performance (Detailed)'!N655</f>
        <v>0</v>
      </c>
      <c r="L35" s="1"/>
    </row>
    <row r="36" spans="1:26" ht="15.75" customHeight="1">
      <c r="B36" s="1" t="s">
        <v>1716</v>
      </c>
      <c r="C36" s="792" t="s">
        <v>1717</v>
      </c>
      <c r="D36" s="1519">
        <f>'2a.Fin Performance (Detailed)'!G666</f>
        <v>0</v>
      </c>
      <c r="E36" s="1519">
        <f>'2a.Fin Performance (Detailed)'!H666</f>
        <v>0</v>
      </c>
      <c r="F36" s="1519">
        <f>'2a.Fin Performance (Detailed)'!I666</f>
        <v>0</v>
      </c>
      <c r="G36" s="1519">
        <f>'2a.Fin Performance (Detailed)'!J666</f>
        <v>0</v>
      </c>
      <c r="H36" s="1519">
        <f>'2a.Fin Performance (Detailed)'!K666</f>
        <v>0</v>
      </c>
      <c r="I36" s="1519">
        <f>'2a.Fin Performance (Detailed)'!L666</f>
        <v>0</v>
      </c>
      <c r="J36" s="1519">
        <f>'2a.Fin Performance (Detailed)'!M666</f>
        <v>0</v>
      </c>
      <c r="K36" s="1519">
        <f>'2a.Fin Performance (Detailed)'!N666</f>
        <v>0</v>
      </c>
      <c r="L36" s="1"/>
    </row>
    <row r="37" spans="1:26" ht="15.75" customHeight="1">
      <c r="B37" s="1" t="s">
        <v>1718</v>
      </c>
      <c r="C37" s="152">
        <v>22</v>
      </c>
      <c r="D37" s="1519">
        <f>'2a.Fin Performance (Detailed)'!G674</f>
        <v>0</v>
      </c>
      <c r="E37" s="1519">
        <f>'2a.Fin Performance (Detailed)'!H674</f>
        <v>0</v>
      </c>
      <c r="F37" s="1519">
        <f>'2a.Fin Performance (Detailed)'!I674</f>
        <v>0</v>
      </c>
      <c r="G37" s="1519">
        <f>'2a.Fin Performance (Detailed)'!J674</f>
        <v>0</v>
      </c>
      <c r="H37" s="1519">
        <f>'2a.Fin Performance (Detailed)'!K674</f>
        <v>0</v>
      </c>
      <c r="I37" s="1519">
        <f>'2a.Fin Performance (Detailed)'!L674</f>
        <v>0</v>
      </c>
      <c r="J37" s="1519">
        <f>'2a.Fin Performance (Detailed)'!M674</f>
        <v>0</v>
      </c>
      <c r="K37" s="1519">
        <f>'2a.Fin Performance (Detailed)'!N674</f>
        <v>0</v>
      </c>
      <c r="L37" s="1"/>
      <c r="M37" s="1" t="s">
        <v>1719</v>
      </c>
    </row>
    <row r="38" spans="1:26" ht="32.25" customHeight="1">
      <c r="B38" s="793" t="s">
        <v>1720</v>
      </c>
      <c r="C38" s="792" t="s">
        <v>1721</v>
      </c>
      <c r="D38" s="1519">
        <f>'2a.Fin Performance (Detailed)'!G677</f>
        <v>0</v>
      </c>
      <c r="E38" s="1519">
        <f>'2a.Fin Performance (Detailed)'!H677</f>
        <v>0</v>
      </c>
      <c r="F38" s="1519">
        <f>'2a.Fin Performance (Detailed)'!I677</f>
        <v>0</v>
      </c>
      <c r="G38" s="1519">
        <f>'2a.Fin Performance (Detailed)'!J677</f>
        <v>0</v>
      </c>
      <c r="H38" s="1519">
        <f>'2a.Fin Performance (Detailed)'!K677</f>
        <v>0</v>
      </c>
      <c r="I38" s="1519">
        <f>'2a.Fin Performance (Detailed)'!L677</f>
        <v>0</v>
      </c>
      <c r="J38" s="1519">
        <f>'2a.Fin Performance (Detailed)'!M677</f>
        <v>0</v>
      </c>
      <c r="K38" s="1519">
        <f>'2a.Fin Performance (Detailed)'!N677</f>
        <v>0</v>
      </c>
      <c r="L38" s="1"/>
    </row>
    <row r="39" spans="1:26" ht="15.75" customHeight="1">
      <c r="B39" s="1" t="s">
        <v>1722</v>
      </c>
      <c r="C39" s="1">
        <v>51</v>
      </c>
      <c r="D39" s="1519">
        <f>'2a.Fin Performance (Detailed)'!G734</f>
        <v>0</v>
      </c>
      <c r="E39" s="1519">
        <f>'2a.Fin Performance (Detailed)'!H734</f>
        <v>0</v>
      </c>
      <c r="F39" s="1519">
        <f>'2a.Fin Performance (Detailed)'!I734</f>
        <v>0</v>
      </c>
      <c r="G39" s="1519">
        <f>'2a.Fin Performance (Detailed)'!J734</f>
        <v>0</v>
      </c>
      <c r="H39" s="1519">
        <f>'2a.Fin Performance (Detailed)'!K734</f>
        <v>0</v>
      </c>
      <c r="I39" s="1519">
        <f>'2a.Fin Performance (Detailed)'!L734</f>
        <v>0</v>
      </c>
      <c r="J39" s="1519">
        <f>'2a.Fin Performance (Detailed)'!M734</f>
        <v>0</v>
      </c>
      <c r="K39" s="1519">
        <f>'2a.Fin Performance (Detailed)'!N734</f>
        <v>0</v>
      </c>
      <c r="L39" s="1"/>
    </row>
    <row r="40" spans="1:26" ht="15.75" customHeight="1">
      <c r="B40" s="1" t="s">
        <v>1723</v>
      </c>
      <c r="C40" s="794">
        <v>52</v>
      </c>
      <c r="D40" s="1519">
        <f>'2a.Fin Performance (Detailed)'!G764</f>
        <v>0</v>
      </c>
      <c r="E40" s="1519">
        <f>'2a.Fin Performance (Detailed)'!H764</f>
        <v>0</v>
      </c>
      <c r="F40" s="1519">
        <f>'2a.Fin Performance (Detailed)'!I764</f>
        <v>0</v>
      </c>
      <c r="G40" s="1519">
        <f>'2a.Fin Performance (Detailed)'!J764</f>
        <v>0</v>
      </c>
      <c r="H40" s="1519">
        <f>'2a.Fin Performance (Detailed)'!K764</f>
        <v>0</v>
      </c>
      <c r="I40" s="1519">
        <f>'2a.Fin Performance (Detailed)'!L764</f>
        <v>0</v>
      </c>
      <c r="J40" s="1519">
        <f>'2a.Fin Performance (Detailed)'!M764</f>
        <v>0</v>
      </c>
      <c r="K40" s="1519">
        <f>'2a.Fin Performance (Detailed)'!N764</f>
        <v>0</v>
      </c>
      <c r="L40" s="1"/>
    </row>
    <row r="41" spans="1:26" ht="15.75" customHeight="1">
      <c r="A41" s="1"/>
      <c r="B41" s="1" t="s">
        <v>995</v>
      </c>
      <c r="C41" s="794" t="s">
        <v>1724</v>
      </c>
      <c r="D41" s="1519">
        <f>'2a.Fin Performance (Detailed)'!G774</f>
        <v>0</v>
      </c>
      <c r="E41" s="1519">
        <f>'2a.Fin Performance (Detailed)'!H774</f>
        <v>0</v>
      </c>
      <c r="F41" s="1519">
        <f>'2a.Fin Performance (Detailed)'!I774</f>
        <v>0</v>
      </c>
      <c r="G41" s="1519">
        <f>'2a.Fin Performance (Detailed)'!J774</f>
        <v>0</v>
      </c>
      <c r="H41" s="1519">
        <f>'2a.Fin Performance (Detailed)'!K774</f>
        <v>0</v>
      </c>
      <c r="I41" s="1519">
        <f>'2a.Fin Performance (Detailed)'!L774</f>
        <v>0</v>
      </c>
      <c r="J41" s="1519">
        <f>'2a.Fin Performance (Detailed)'!M774</f>
        <v>0</v>
      </c>
      <c r="K41" s="1519">
        <f>'2a.Fin Performance (Detailed)'!N774</f>
        <v>0</v>
      </c>
      <c r="L41" s="1"/>
      <c r="M41" s="1" t="s">
        <v>159</v>
      </c>
      <c r="N41" s="1"/>
      <c r="O41" s="1"/>
      <c r="P41" s="1"/>
      <c r="Q41" s="1"/>
      <c r="R41" s="1"/>
      <c r="S41" s="1"/>
      <c r="T41" s="1"/>
      <c r="U41" s="1"/>
      <c r="V41" s="1"/>
      <c r="W41" s="1"/>
      <c r="X41" s="1"/>
      <c r="Y41" s="1"/>
      <c r="Z41" s="1"/>
    </row>
    <row r="42" spans="1:26" ht="15.75" customHeight="1">
      <c r="B42" s="6" t="s">
        <v>1725</v>
      </c>
      <c r="D42" s="1522">
        <f t="shared" ref="D42:K42" si="3">SUM(D31:D41)</f>
        <v>0</v>
      </c>
      <c r="E42" s="1522">
        <f t="shared" si="3"/>
        <v>0</v>
      </c>
      <c r="F42" s="1522">
        <f t="shared" si="3"/>
        <v>0</v>
      </c>
      <c r="G42" s="1522">
        <f t="shared" si="3"/>
        <v>0</v>
      </c>
      <c r="H42" s="1522">
        <f t="shared" si="3"/>
        <v>0</v>
      </c>
      <c r="I42" s="1522">
        <f t="shared" si="3"/>
        <v>0</v>
      </c>
      <c r="J42" s="1522">
        <f t="shared" si="3"/>
        <v>0</v>
      </c>
      <c r="K42" s="1522">
        <f t="shared" si="3"/>
        <v>0</v>
      </c>
      <c r="L42" s="1"/>
    </row>
    <row r="43" spans="1:26" ht="15.75" customHeight="1">
      <c r="B43" s="1"/>
      <c r="D43" s="1518"/>
      <c r="E43" s="1519"/>
      <c r="F43" s="1519"/>
      <c r="G43" s="1519"/>
      <c r="H43" s="1518"/>
      <c r="I43" s="1519"/>
      <c r="J43" s="1519"/>
      <c r="K43" s="1518"/>
      <c r="L43" s="1"/>
    </row>
    <row r="44" spans="1:26" ht="15.75" customHeight="1">
      <c r="B44" s="6" t="s">
        <v>1726</v>
      </c>
      <c r="D44" s="1518"/>
      <c r="E44" s="1519"/>
      <c r="F44" s="1519"/>
      <c r="G44" s="1519"/>
      <c r="H44" s="1518"/>
      <c r="I44" s="1519"/>
      <c r="J44" s="1519"/>
      <c r="K44" s="1518"/>
      <c r="L44" s="1"/>
    </row>
    <row r="45" spans="1:26" ht="15.75" customHeight="1">
      <c r="B45" s="1" t="s">
        <v>1727</v>
      </c>
      <c r="C45" s="794">
        <v>53</v>
      </c>
      <c r="D45" s="1519">
        <f>-'2a.Fin Performance (Detailed)'!G779</f>
        <v>0</v>
      </c>
      <c r="E45" s="1519">
        <f>-'2a.Fin Performance (Detailed)'!H779</f>
        <v>0</v>
      </c>
      <c r="F45" s="1519">
        <f>-'2a.Fin Performance (Detailed)'!I779</f>
        <v>0</v>
      </c>
      <c r="G45" s="1519">
        <f>-'2a.Fin Performance (Detailed)'!J779</f>
        <v>0</v>
      </c>
      <c r="H45" s="1519">
        <f>-'2a.Fin Performance (Detailed)'!K779</f>
        <v>0</v>
      </c>
      <c r="I45" s="1519">
        <f>-'2a.Fin Performance (Detailed)'!L779</f>
        <v>0</v>
      </c>
      <c r="J45" s="1519">
        <f>-'2a.Fin Performance (Detailed)'!M779</f>
        <v>0</v>
      </c>
      <c r="K45" s="1519">
        <f>-'2a.Fin Performance (Detailed)'!N779</f>
        <v>0</v>
      </c>
      <c r="L45" s="1"/>
    </row>
    <row r="46" spans="1:26" ht="30" customHeight="1">
      <c r="B46" s="793" t="s">
        <v>1728</v>
      </c>
      <c r="C46" s="796">
        <v>53</v>
      </c>
      <c r="D46" s="1519">
        <f>-'2a.Fin Performance (Detailed)'!G780</f>
        <v>0</v>
      </c>
      <c r="E46" s="1519">
        <f>-'2a.Fin Performance (Detailed)'!H780</f>
        <v>0</v>
      </c>
      <c r="F46" s="1519">
        <f>-'2a.Fin Performance (Detailed)'!I780</f>
        <v>0</v>
      </c>
      <c r="G46" s="1519">
        <f>-'2a.Fin Performance (Detailed)'!J780</f>
        <v>0</v>
      </c>
      <c r="H46" s="1519">
        <f>-'2a.Fin Performance (Detailed)'!K780</f>
        <v>0</v>
      </c>
      <c r="I46" s="1519">
        <f>-'2a.Fin Performance (Detailed)'!L780</f>
        <v>0</v>
      </c>
      <c r="J46" s="1519">
        <f>-'2a.Fin Performance (Detailed)'!M780</f>
        <v>0</v>
      </c>
      <c r="K46" s="1519">
        <f>-'2a.Fin Performance (Detailed)'!N780</f>
        <v>0</v>
      </c>
      <c r="L46" s="1"/>
    </row>
    <row r="47" spans="1:26" ht="15.75" customHeight="1">
      <c r="B47" s="1" t="s">
        <v>1729</v>
      </c>
      <c r="C47" s="796">
        <v>53</v>
      </c>
      <c r="D47" s="1519">
        <f>-'2a.Fin Performance (Detailed)'!G781</f>
        <v>0</v>
      </c>
      <c r="E47" s="1519">
        <f>-'2a.Fin Performance (Detailed)'!H781</f>
        <v>0</v>
      </c>
      <c r="F47" s="1519">
        <f>-'2a.Fin Performance (Detailed)'!I781</f>
        <v>0</v>
      </c>
      <c r="G47" s="1519">
        <f>-'2a.Fin Performance (Detailed)'!J781</f>
        <v>0</v>
      </c>
      <c r="H47" s="1519">
        <f>-'2a.Fin Performance (Detailed)'!K781</f>
        <v>0</v>
      </c>
      <c r="I47" s="1519">
        <f>-'2a.Fin Performance (Detailed)'!L781</f>
        <v>0</v>
      </c>
      <c r="J47" s="1519">
        <f>-'2a.Fin Performance (Detailed)'!M781</f>
        <v>0</v>
      </c>
      <c r="K47" s="1519">
        <f>-'2a.Fin Performance (Detailed)'!N781</f>
        <v>0</v>
      </c>
      <c r="L47" s="1"/>
    </row>
    <row r="48" spans="1:26" ht="15.75" customHeight="1">
      <c r="A48" s="1"/>
      <c r="B48" s="1" t="s">
        <v>1730</v>
      </c>
      <c r="C48" s="796">
        <v>53</v>
      </c>
      <c r="D48" s="1519">
        <f>-'2a.Fin Performance (Detailed)'!G782</f>
        <v>0</v>
      </c>
      <c r="E48" s="1519">
        <f>-'2a.Fin Performance (Detailed)'!H782</f>
        <v>0</v>
      </c>
      <c r="F48" s="1519">
        <f>-'2a.Fin Performance (Detailed)'!I782</f>
        <v>0</v>
      </c>
      <c r="G48" s="1519">
        <f>-'2a.Fin Performance (Detailed)'!J782</f>
        <v>0</v>
      </c>
      <c r="H48" s="1519">
        <f>-'2a.Fin Performance (Detailed)'!K782</f>
        <v>0</v>
      </c>
      <c r="I48" s="1519">
        <f>-'2a.Fin Performance (Detailed)'!L782</f>
        <v>0</v>
      </c>
      <c r="J48" s="1519">
        <f>-'2a.Fin Performance (Detailed)'!M782</f>
        <v>0</v>
      </c>
      <c r="K48" s="1519">
        <f>-'2a.Fin Performance (Detailed)'!N782</f>
        <v>0</v>
      </c>
      <c r="L48" s="1"/>
      <c r="M48" s="1" t="s">
        <v>1708</v>
      </c>
      <c r="N48" s="1"/>
      <c r="O48" s="1"/>
      <c r="P48" s="1"/>
      <c r="Q48" s="1"/>
      <c r="R48" s="1"/>
      <c r="S48" s="1"/>
      <c r="T48" s="1"/>
      <c r="U48" s="1"/>
      <c r="V48" s="1"/>
      <c r="W48" s="1"/>
      <c r="X48" s="1"/>
      <c r="Y48" s="1"/>
      <c r="Z48" s="1"/>
    </row>
    <row r="49" spans="1:26" ht="30" customHeight="1">
      <c r="B49" s="793" t="s">
        <v>1731</v>
      </c>
      <c r="C49" s="796">
        <v>53</v>
      </c>
      <c r="D49" s="1519">
        <f>-'2a.Fin Performance (Detailed)'!G783</f>
        <v>0</v>
      </c>
      <c r="E49" s="1519">
        <f>-'2a.Fin Performance (Detailed)'!H783</f>
        <v>0</v>
      </c>
      <c r="F49" s="1519">
        <f>-'2a.Fin Performance (Detailed)'!I783</f>
        <v>0</v>
      </c>
      <c r="G49" s="1519">
        <f>-'2a.Fin Performance (Detailed)'!J783</f>
        <v>0</v>
      </c>
      <c r="H49" s="1519">
        <f>-'2a.Fin Performance (Detailed)'!K783</f>
        <v>0</v>
      </c>
      <c r="I49" s="1519">
        <f>-'2a.Fin Performance (Detailed)'!L783</f>
        <v>0</v>
      </c>
      <c r="J49" s="1519">
        <f>-'2a.Fin Performance (Detailed)'!M783</f>
        <v>0</v>
      </c>
      <c r="K49" s="1519">
        <f>-'2a.Fin Performance (Detailed)'!N783</f>
        <v>0</v>
      </c>
      <c r="L49" s="1"/>
    </row>
    <row r="50" spans="1:26" s="1398" customFormat="1">
      <c r="B50" s="152" t="s">
        <v>3069</v>
      </c>
      <c r="C50" s="796">
        <v>53</v>
      </c>
      <c r="D50" s="1519">
        <f>-SUM('2a.Fin Performance (Detailed)'!G784:G788)</f>
        <v>0</v>
      </c>
      <c r="E50" s="1519">
        <f>-SUM('2a.Fin Performance (Detailed)'!H784:H788)</f>
        <v>0</v>
      </c>
      <c r="F50" s="1519">
        <f>-SUM('2a.Fin Performance (Detailed)'!I784:I788)</f>
        <v>0</v>
      </c>
      <c r="G50" s="1519">
        <f>-SUM('2a.Fin Performance (Detailed)'!J784:J788)</f>
        <v>0</v>
      </c>
      <c r="H50" s="1519">
        <f>-SUM('2a.Fin Performance (Detailed)'!K784:K788)</f>
        <v>0</v>
      </c>
      <c r="I50" s="1519">
        <f>-SUM('2a.Fin Performance (Detailed)'!L784:L788)</f>
        <v>0</v>
      </c>
      <c r="J50" s="1519">
        <f>-SUM('2a.Fin Performance (Detailed)'!M784:M788)</f>
        <v>0</v>
      </c>
      <c r="K50" s="1519">
        <f>-SUM('2a.Fin Performance (Detailed)'!N784:N788)</f>
        <v>0</v>
      </c>
      <c r="L50" s="1519"/>
    </row>
    <row r="51" spans="1:26" ht="15.75" customHeight="1">
      <c r="B51" s="1" t="s">
        <v>1732</v>
      </c>
      <c r="C51" s="796">
        <v>53</v>
      </c>
      <c r="D51" s="1519">
        <f>-'2a.Fin Performance (Detailed)'!G789</f>
        <v>0</v>
      </c>
      <c r="E51" s="1519">
        <f>-'2a.Fin Performance (Detailed)'!H789</f>
        <v>0</v>
      </c>
      <c r="F51" s="1519">
        <f>-'2a.Fin Performance (Detailed)'!I789</f>
        <v>0</v>
      </c>
      <c r="G51" s="1519">
        <f>-'2a.Fin Performance (Detailed)'!J789</f>
        <v>0</v>
      </c>
      <c r="H51" s="1519">
        <f>-'2a.Fin Performance (Detailed)'!K789</f>
        <v>0</v>
      </c>
      <c r="I51" s="1519">
        <f>-'2a.Fin Performance (Detailed)'!L789</f>
        <v>0</v>
      </c>
      <c r="J51" s="1519">
        <f>-'2a.Fin Performance (Detailed)'!M789</f>
        <v>0</v>
      </c>
      <c r="K51" s="1519">
        <f>-'2a.Fin Performance (Detailed)'!N789</f>
        <v>0</v>
      </c>
      <c r="L51" s="1"/>
    </row>
    <row r="52" spans="1:26" ht="15.75" customHeight="1">
      <c r="B52" s="1" t="s">
        <v>1733</v>
      </c>
      <c r="C52" s="796">
        <v>53</v>
      </c>
      <c r="D52" s="1519">
        <f>-'2a.Fin Performance (Detailed)'!G790</f>
        <v>0</v>
      </c>
      <c r="E52" s="1519">
        <f>-'2a.Fin Performance (Detailed)'!H790</f>
        <v>0</v>
      </c>
      <c r="F52" s="1519">
        <f>-'2a.Fin Performance (Detailed)'!I790</f>
        <v>0</v>
      </c>
      <c r="G52" s="1519">
        <f>-'2a.Fin Performance (Detailed)'!J790</f>
        <v>0</v>
      </c>
      <c r="H52" s="1519">
        <f>-'2a.Fin Performance (Detailed)'!K790</f>
        <v>0</v>
      </c>
      <c r="I52" s="1519">
        <f>-'2a.Fin Performance (Detailed)'!L790</f>
        <v>0</v>
      </c>
      <c r="J52" s="1519">
        <f>-'2a.Fin Performance (Detailed)'!M790</f>
        <v>0</v>
      </c>
      <c r="K52" s="1519">
        <f>-'2a.Fin Performance (Detailed)'!N790</f>
        <v>0</v>
      </c>
      <c r="L52" s="1"/>
    </row>
    <row r="53" spans="1:26" ht="15.75" customHeight="1">
      <c r="B53" s="1" t="s">
        <v>1734</v>
      </c>
      <c r="C53" s="796">
        <v>53</v>
      </c>
      <c r="D53" s="1519">
        <f>-'2a.Fin Performance (Detailed)'!G791</f>
        <v>0</v>
      </c>
      <c r="E53" s="1519">
        <f>-'2a.Fin Performance (Detailed)'!H791</f>
        <v>0</v>
      </c>
      <c r="F53" s="1519">
        <f>-'2a.Fin Performance (Detailed)'!I791</f>
        <v>0</v>
      </c>
      <c r="G53" s="1519">
        <f>-'2a.Fin Performance (Detailed)'!J791</f>
        <v>0</v>
      </c>
      <c r="H53" s="1519">
        <f>-'2a.Fin Performance (Detailed)'!K791</f>
        <v>0</v>
      </c>
      <c r="I53" s="1519">
        <f>-'2a.Fin Performance (Detailed)'!L791</f>
        <v>0</v>
      </c>
      <c r="J53" s="1519">
        <f>-'2a.Fin Performance (Detailed)'!M791</f>
        <v>0</v>
      </c>
      <c r="K53" s="1519">
        <f>-'2a.Fin Performance (Detailed)'!N791</f>
        <v>0</v>
      </c>
      <c r="L53" s="1"/>
    </row>
    <row r="54" spans="1:26" ht="15.75" customHeight="1">
      <c r="B54" s="1" t="s">
        <v>1735</v>
      </c>
      <c r="C54" s="796">
        <v>53</v>
      </c>
      <c r="D54" s="1520">
        <f>-'2a.Fin Performance (Detailed)'!G792</f>
        <v>0</v>
      </c>
      <c r="E54" s="1520">
        <f>-'2a.Fin Performance (Detailed)'!H792</f>
        <v>0</v>
      </c>
      <c r="F54" s="1520">
        <f>-'2a.Fin Performance (Detailed)'!I792</f>
        <v>0</v>
      </c>
      <c r="G54" s="1520">
        <f>-'2a.Fin Performance (Detailed)'!J792</f>
        <v>0</v>
      </c>
      <c r="H54" s="1520">
        <f>-'2a.Fin Performance (Detailed)'!K792</f>
        <v>0</v>
      </c>
      <c r="I54" s="1520">
        <f>-'2a.Fin Performance (Detailed)'!L792</f>
        <v>0</v>
      </c>
      <c r="J54" s="1520">
        <f>-'2a.Fin Performance (Detailed)'!M792</f>
        <v>0</v>
      </c>
      <c r="K54" s="1520">
        <f>-'2a.Fin Performance (Detailed)'!N792</f>
        <v>0</v>
      </c>
      <c r="L54" s="1"/>
    </row>
    <row r="55" spans="1:26" ht="15.75" customHeight="1">
      <c r="B55" s="1"/>
      <c r="D55" s="1519">
        <f t="shared" ref="D55:K55" si="4">SUM(D45:D54)</f>
        <v>0</v>
      </c>
      <c r="E55" s="1519">
        <f t="shared" si="4"/>
        <v>0</v>
      </c>
      <c r="F55" s="1519">
        <f t="shared" si="4"/>
        <v>0</v>
      </c>
      <c r="G55" s="1519">
        <f t="shared" si="4"/>
        <v>0</v>
      </c>
      <c r="H55" s="1519">
        <f t="shared" si="4"/>
        <v>0</v>
      </c>
      <c r="I55" s="1519">
        <f t="shared" si="4"/>
        <v>0</v>
      </c>
      <c r="J55" s="1519">
        <f t="shared" si="4"/>
        <v>0</v>
      </c>
      <c r="K55" s="1519">
        <f t="shared" si="4"/>
        <v>0</v>
      </c>
      <c r="L55" s="1"/>
    </row>
    <row r="56" spans="1:26" ht="15.75" customHeight="1">
      <c r="B56" s="152"/>
      <c r="D56" s="1518"/>
      <c r="E56" s="1518"/>
      <c r="F56" s="1518"/>
      <c r="G56" s="1518"/>
      <c r="H56" s="1518"/>
      <c r="I56" s="1518"/>
      <c r="J56" s="1518"/>
      <c r="K56" s="1518"/>
    </row>
    <row r="57" spans="1:26" ht="15.75" customHeight="1">
      <c r="A57" s="1"/>
      <c r="B57" s="1" t="s">
        <v>1736</v>
      </c>
      <c r="C57" s="1"/>
      <c r="D57" s="1520">
        <f>-'2a.Fin Performance (Detailed)'!G797</f>
        <v>0</v>
      </c>
      <c r="E57" s="1520">
        <f>-'2a.Fin Performance (Detailed)'!H797</f>
        <v>0</v>
      </c>
      <c r="F57" s="1520">
        <f>-'2a.Fin Performance (Detailed)'!I797</f>
        <v>0</v>
      </c>
      <c r="G57" s="1520">
        <f>-'2a.Fin Performance (Detailed)'!J797</f>
        <v>0</v>
      </c>
      <c r="H57" s="1520">
        <f>-'2a.Fin Performance (Detailed)'!K797</f>
        <v>0</v>
      </c>
      <c r="I57" s="1520">
        <f>-'2a.Fin Performance (Detailed)'!L797</f>
        <v>0</v>
      </c>
      <c r="J57" s="1520">
        <f>-'2a.Fin Performance (Detailed)'!M797</f>
        <v>0</v>
      </c>
      <c r="K57" s="1520">
        <f>-'2a.Fin Performance (Detailed)'!N797</f>
        <v>0</v>
      </c>
      <c r="L57" s="1"/>
      <c r="M57" s="1"/>
      <c r="N57" s="1"/>
      <c r="O57" s="1"/>
      <c r="P57" s="1"/>
      <c r="Q57" s="1"/>
      <c r="R57" s="1"/>
      <c r="S57" s="1"/>
      <c r="T57" s="1"/>
      <c r="U57" s="1"/>
      <c r="V57" s="1"/>
      <c r="W57" s="1"/>
      <c r="X57" s="1"/>
      <c r="Y57" s="1"/>
      <c r="Z57" s="1"/>
    </row>
    <row r="58" spans="1:26">
      <c r="B58" s="790" t="s">
        <v>1737</v>
      </c>
      <c r="D58" s="1519">
        <f>SUM(D28,D42,D55,D57)</f>
        <v>0</v>
      </c>
      <c r="E58" s="1519">
        <f t="shared" ref="E58:K58" si="5">SUM(E28,E42,E55,E57)</f>
        <v>0</v>
      </c>
      <c r="F58" s="1519">
        <f t="shared" si="5"/>
        <v>0</v>
      </c>
      <c r="G58" s="1519">
        <f t="shared" si="5"/>
        <v>0</v>
      </c>
      <c r="H58" s="1519">
        <f t="shared" si="5"/>
        <v>0</v>
      </c>
      <c r="I58" s="1519">
        <f t="shared" si="5"/>
        <v>0</v>
      </c>
      <c r="J58" s="1519">
        <f t="shared" si="5"/>
        <v>0</v>
      </c>
      <c r="K58" s="1519">
        <f t="shared" si="5"/>
        <v>0</v>
      </c>
      <c r="L58" s="1"/>
    </row>
    <row r="59" spans="1:26" ht="15.75" customHeight="1">
      <c r="B59" s="1"/>
      <c r="D59" s="1519"/>
      <c r="E59" s="1519"/>
      <c r="F59" s="1519"/>
      <c r="G59" s="1519"/>
      <c r="H59" s="1519"/>
      <c r="I59" s="1519"/>
      <c r="J59" s="1519"/>
      <c r="K59" s="1519"/>
      <c r="L59" s="1"/>
    </row>
    <row r="60" spans="1:26" ht="15.75" customHeight="1">
      <c r="B60" s="795" t="s">
        <v>1738</v>
      </c>
      <c r="C60" s="796">
        <v>7</v>
      </c>
      <c r="D60" s="1519">
        <f>-'2a.Fin Performance (Detailed)'!G801</f>
        <v>0</v>
      </c>
      <c r="E60" s="1519">
        <f>-'2a.Fin Performance (Detailed)'!H801</f>
        <v>0</v>
      </c>
      <c r="F60" s="1519">
        <f>-'2a.Fin Performance (Detailed)'!I801</f>
        <v>0</v>
      </c>
      <c r="G60" s="1519">
        <f>-'2a.Fin Performance (Detailed)'!J801</f>
        <v>0</v>
      </c>
      <c r="H60" s="1519">
        <f>-'2a.Fin Performance (Detailed)'!K801</f>
        <v>0</v>
      </c>
      <c r="I60" s="1519">
        <f>-'2a.Fin Performance (Detailed)'!L801</f>
        <v>0</v>
      </c>
      <c r="J60" s="1519">
        <f>-'2a.Fin Performance (Detailed)'!M801</f>
        <v>0</v>
      </c>
      <c r="K60" s="1519">
        <f>-'2a.Fin Performance (Detailed)'!N801</f>
        <v>0</v>
      </c>
      <c r="L60" s="1"/>
    </row>
    <row r="61" spans="1:26" ht="15.75" customHeight="1">
      <c r="B61" s="1"/>
      <c r="D61" s="1572"/>
      <c r="E61" s="1572"/>
      <c r="F61" s="1572"/>
      <c r="G61" s="1572"/>
      <c r="H61" s="1572"/>
      <c r="I61" s="1572"/>
      <c r="J61" s="1572"/>
      <c r="K61" s="1572"/>
      <c r="L61" s="1"/>
    </row>
    <row r="62" spans="1:26" ht="15.75" customHeight="1">
      <c r="B62" s="6" t="s">
        <v>1739</v>
      </c>
      <c r="D62" s="1572">
        <f>SUM(D58,D60)</f>
        <v>0</v>
      </c>
      <c r="E62" s="1572">
        <f t="shared" ref="E62:K62" si="6">SUM(E58,E60)</f>
        <v>0</v>
      </c>
      <c r="F62" s="1572">
        <f t="shared" si="6"/>
        <v>0</v>
      </c>
      <c r="G62" s="1572">
        <f t="shared" si="6"/>
        <v>0</v>
      </c>
      <c r="H62" s="1572">
        <f t="shared" si="6"/>
        <v>0</v>
      </c>
      <c r="I62" s="1572">
        <f t="shared" si="6"/>
        <v>0</v>
      </c>
      <c r="J62" s="1572">
        <f t="shared" si="6"/>
        <v>0</v>
      </c>
      <c r="K62" s="1572">
        <f t="shared" si="6"/>
        <v>0</v>
      </c>
      <c r="L62" s="1"/>
    </row>
    <row r="63" spans="1:26" ht="15.75" customHeight="1">
      <c r="B63" s="1" t="s">
        <v>1740</v>
      </c>
      <c r="D63" s="1518"/>
      <c r="E63" s="1519"/>
      <c r="F63" s="1519"/>
      <c r="G63" s="1519"/>
      <c r="H63" s="1518"/>
      <c r="I63" s="1519"/>
      <c r="J63" s="1519"/>
      <c r="K63" s="1518"/>
      <c r="L63" s="1"/>
    </row>
    <row r="64" spans="1:26" ht="15.75" customHeight="1">
      <c r="B64" s="1" t="s">
        <v>1741</v>
      </c>
      <c r="D64" s="1519">
        <f>-'2a.Fin Performance (Detailed)'!G806</f>
        <v>0</v>
      </c>
      <c r="E64" s="1519">
        <f>-'2a.Fin Performance (Detailed)'!H806</f>
        <v>0</v>
      </c>
      <c r="F64" s="1519">
        <f>-'2a.Fin Performance (Detailed)'!I806</f>
        <v>0</v>
      </c>
      <c r="G64" s="1519">
        <f>-'2a.Fin Performance (Detailed)'!J806</f>
        <v>0</v>
      </c>
      <c r="H64" s="1519">
        <f>-'2a.Fin Performance (Detailed)'!K806</f>
        <v>0</v>
      </c>
      <c r="I64" s="1519">
        <f>-'2a.Fin Performance (Detailed)'!L806</f>
        <v>0</v>
      </c>
      <c r="J64" s="1519">
        <f>-'2a.Fin Performance (Detailed)'!M806</f>
        <v>0</v>
      </c>
      <c r="K64" s="1519">
        <f>-'2a.Fin Performance (Detailed)'!N806</f>
        <v>0</v>
      </c>
      <c r="L64" s="1"/>
    </row>
    <row r="65" spans="2:12" ht="15.75" customHeight="1">
      <c r="B65" s="1" t="s">
        <v>1742</v>
      </c>
      <c r="D65" s="1519">
        <f>-'2a.Fin Performance (Detailed)'!G807</f>
        <v>0</v>
      </c>
      <c r="E65" s="1519">
        <f>-'2a.Fin Performance (Detailed)'!H807</f>
        <v>0</v>
      </c>
      <c r="F65" s="1519">
        <f>-'2a.Fin Performance (Detailed)'!I807</f>
        <v>0</v>
      </c>
      <c r="G65" s="1519">
        <f>-'2a.Fin Performance (Detailed)'!J807</f>
        <v>0</v>
      </c>
      <c r="H65" s="1519">
        <f>-'2a.Fin Performance (Detailed)'!K807</f>
        <v>0</v>
      </c>
      <c r="I65" s="1519">
        <f>-'2a.Fin Performance (Detailed)'!L807</f>
        <v>0</v>
      </c>
      <c r="J65" s="1519">
        <f>-'2a.Fin Performance (Detailed)'!M807</f>
        <v>0</v>
      </c>
      <c r="K65" s="1519">
        <f>-'2a.Fin Performance (Detailed)'!N807</f>
        <v>0</v>
      </c>
      <c r="L65" s="1"/>
    </row>
    <row r="66" spans="2:12" ht="15.75" customHeight="1">
      <c r="B66" s="1"/>
      <c r="D66" s="1521">
        <f t="shared" ref="D66:K66" si="7">SUM(D64:D65)</f>
        <v>0</v>
      </c>
      <c r="E66" s="1521">
        <f t="shared" si="7"/>
        <v>0</v>
      </c>
      <c r="F66" s="1521">
        <f t="shared" si="7"/>
        <v>0</v>
      </c>
      <c r="G66" s="1521">
        <f t="shared" si="7"/>
        <v>0</v>
      </c>
      <c r="H66" s="1521">
        <f t="shared" si="7"/>
        <v>0</v>
      </c>
      <c r="I66" s="1521">
        <f t="shared" si="7"/>
        <v>0</v>
      </c>
      <c r="J66" s="1521">
        <f t="shared" si="7"/>
        <v>0</v>
      </c>
      <c r="K66" s="1521">
        <f t="shared" si="7"/>
        <v>0</v>
      </c>
      <c r="L66" s="1"/>
    </row>
    <row r="67" spans="2:12" ht="15.75" customHeight="1">
      <c r="B67" s="1"/>
      <c r="D67" s="1518"/>
      <c r="E67" s="1519"/>
      <c r="F67" s="1519"/>
      <c r="G67" s="1519"/>
      <c r="H67" s="1518"/>
      <c r="I67" s="1519"/>
      <c r="J67" s="1519"/>
      <c r="K67" s="1518"/>
      <c r="L67" s="1"/>
    </row>
    <row r="68" spans="2:12" ht="15.75" customHeight="1">
      <c r="B68" s="1"/>
      <c r="D68" s="1519">
        <f>SUM(D62,D66)</f>
        <v>0</v>
      </c>
      <c r="E68" s="1519">
        <f t="shared" ref="E68:K68" si="8">SUM(E62,E66)</f>
        <v>0</v>
      </c>
      <c r="F68" s="1519">
        <f t="shared" si="8"/>
        <v>0</v>
      </c>
      <c r="G68" s="1519">
        <f t="shared" si="8"/>
        <v>0</v>
      </c>
      <c r="H68" s="1519">
        <f t="shared" si="8"/>
        <v>0</v>
      </c>
      <c r="I68" s="1519">
        <f t="shared" si="8"/>
        <v>0</v>
      </c>
      <c r="J68" s="1519">
        <f t="shared" si="8"/>
        <v>0</v>
      </c>
      <c r="K68" s="1519">
        <f t="shared" si="8"/>
        <v>0</v>
      </c>
      <c r="L68" s="1"/>
    </row>
    <row r="69" spans="2:12" ht="15.75" customHeight="1">
      <c r="B69" s="1"/>
      <c r="E69" s="1"/>
      <c r="F69" s="1"/>
      <c r="G69" s="1"/>
      <c r="I69" s="1"/>
      <c r="J69" s="1"/>
      <c r="L69" s="1"/>
    </row>
    <row r="70" spans="2:12" ht="15.75" customHeight="1">
      <c r="B70" s="1"/>
      <c r="E70" s="1"/>
      <c r="F70" s="1"/>
      <c r="G70" s="1"/>
      <c r="I70" s="1"/>
      <c r="J70" s="1"/>
      <c r="L70" s="1"/>
    </row>
    <row r="71" spans="2:12" ht="15.75" customHeight="1">
      <c r="B71" s="1"/>
      <c r="E71" s="1"/>
      <c r="F71" s="1"/>
      <c r="G71" s="1"/>
      <c r="I71" s="1"/>
      <c r="J71" s="1"/>
      <c r="L71" s="1"/>
    </row>
    <row r="72" spans="2:12" ht="15.75" customHeight="1">
      <c r="B72" s="1"/>
      <c r="E72" s="1"/>
      <c r="F72" s="1"/>
      <c r="G72" s="1"/>
      <c r="I72" s="1"/>
      <c r="J72" s="1"/>
      <c r="L72" s="1"/>
    </row>
    <row r="73" spans="2:12" ht="15.75" customHeight="1">
      <c r="B73" s="1"/>
      <c r="E73" s="1"/>
      <c r="F73" s="1"/>
      <c r="G73" s="1"/>
      <c r="I73" s="1"/>
      <c r="J73" s="1"/>
      <c r="L73" s="1"/>
    </row>
    <row r="74" spans="2:12" ht="15.75" customHeight="1">
      <c r="B74" s="1"/>
      <c r="E74" s="1"/>
      <c r="F74" s="1"/>
      <c r="G74" s="1"/>
      <c r="I74" s="1"/>
      <c r="J74" s="1"/>
      <c r="L74" s="1"/>
    </row>
    <row r="75" spans="2:12" ht="15.75" customHeight="1">
      <c r="B75" s="1"/>
      <c r="E75" s="1"/>
      <c r="F75" s="1"/>
      <c r="G75" s="1"/>
      <c r="I75" s="1"/>
      <c r="J75" s="1"/>
      <c r="L75" s="1"/>
    </row>
    <row r="76" spans="2:12" ht="15.75" customHeight="1">
      <c r="B76" s="1"/>
      <c r="E76" s="1"/>
      <c r="F76" s="1"/>
      <c r="G76" s="1"/>
      <c r="I76" s="1"/>
      <c r="J76" s="1"/>
      <c r="L76" s="1"/>
    </row>
    <row r="77" spans="2:12" ht="15.75" customHeight="1">
      <c r="B77" s="1"/>
      <c r="E77" s="1"/>
      <c r="F77" s="1"/>
      <c r="G77" s="1"/>
      <c r="I77" s="1"/>
      <c r="J77" s="1"/>
      <c r="L77" s="1"/>
    </row>
    <row r="78" spans="2:12" ht="15.75" customHeight="1">
      <c r="B78" s="1"/>
      <c r="E78" s="1"/>
      <c r="F78" s="1"/>
      <c r="G78" s="1"/>
      <c r="I78" s="1"/>
      <c r="J78" s="1"/>
      <c r="L78" s="1"/>
    </row>
    <row r="79" spans="2:12" ht="15.75" customHeight="1">
      <c r="B79" s="1"/>
      <c r="E79" s="1"/>
      <c r="F79" s="1"/>
      <c r="G79" s="1"/>
      <c r="I79" s="1"/>
      <c r="J79" s="1"/>
      <c r="L79" s="1"/>
    </row>
    <row r="80" spans="2:12" ht="15.75" customHeight="1">
      <c r="B80" s="1"/>
      <c r="E80" s="1"/>
      <c r="F80" s="1"/>
      <c r="G80" s="1"/>
      <c r="I80" s="1"/>
      <c r="J80" s="1"/>
      <c r="L80" s="1"/>
    </row>
    <row r="81" spans="2:12" ht="15.75" customHeight="1">
      <c r="B81" s="1"/>
      <c r="E81" s="1"/>
      <c r="F81" s="1"/>
      <c r="G81" s="1"/>
      <c r="I81" s="1"/>
      <c r="J81" s="1"/>
      <c r="L81" s="1"/>
    </row>
    <row r="82" spans="2:12" ht="15.75" customHeight="1">
      <c r="B82" s="1"/>
      <c r="E82" s="1"/>
      <c r="F82" s="1"/>
      <c r="G82" s="1"/>
      <c r="I82" s="1"/>
      <c r="J82" s="1"/>
      <c r="L82" s="1"/>
    </row>
    <row r="83" spans="2:12" ht="15.75" customHeight="1">
      <c r="B83" s="1"/>
      <c r="E83" s="1"/>
      <c r="F83" s="1"/>
      <c r="G83" s="1"/>
      <c r="I83" s="1"/>
      <c r="J83" s="1"/>
      <c r="L83" s="1"/>
    </row>
    <row r="84" spans="2:12" ht="15.75" customHeight="1">
      <c r="B84" s="1"/>
      <c r="E84" s="1"/>
      <c r="F84" s="1"/>
      <c r="G84" s="1"/>
      <c r="I84" s="1"/>
      <c r="J84" s="1"/>
      <c r="L84" s="1"/>
    </row>
    <row r="85" spans="2:12" ht="15.75" customHeight="1">
      <c r="B85" s="1"/>
      <c r="E85" s="1"/>
      <c r="F85" s="1"/>
      <c r="G85" s="1"/>
      <c r="I85" s="1"/>
      <c r="J85" s="1"/>
      <c r="L85" s="1"/>
    </row>
    <row r="86" spans="2:12" ht="15.75" customHeight="1">
      <c r="B86" s="1"/>
      <c r="E86" s="1"/>
      <c r="F86" s="1"/>
      <c r="G86" s="1"/>
      <c r="I86" s="1"/>
      <c r="J86" s="1"/>
      <c r="L86" s="1"/>
    </row>
    <row r="87" spans="2:12" ht="15.75" customHeight="1">
      <c r="B87" s="1"/>
      <c r="E87" s="1"/>
      <c r="F87" s="1"/>
      <c r="G87" s="1"/>
      <c r="I87" s="1"/>
      <c r="J87" s="1"/>
      <c r="L87" s="1"/>
    </row>
    <row r="88" spans="2:12" ht="15.75" customHeight="1">
      <c r="B88" s="1"/>
      <c r="E88" s="1"/>
      <c r="F88" s="1"/>
      <c r="G88" s="1"/>
      <c r="I88" s="1"/>
      <c r="J88" s="1"/>
      <c r="L88" s="1"/>
    </row>
    <row r="89" spans="2:12" ht="15.75" customHeight="1">
      <c r="B89" s="1"/>
      <c r="E89" s="1"/>
      <c r="F89" s="1"/>
      <c r="G89" s="1"/>
      <c r="I89" s="1"/>
      <c r="J89" s="1"/>
      <c r="L89" s="1"/>
    </row>
    <row r="90" spans="2:12" ht="15.75" customHeight="1">
      <c r="B90" s="1"/>
      <c r="E90" s="1"/>
      <c r="F90" s="1"/>
      <c r="G90" s="1"/>
      <c r="I90" s="1"/>
      <c r="J90" s="1"/>
      <c r="L90" s="1"/>
    </row>
    <row r="91" spans="2:12" ht="15.75" customHeight="1">
      <c r="B91" s="1"/>
      <c r="E91" s="1"/>
      <c r="F91" s="1"/>
      <c r="G91" s="1"/>
      <c r="I91" s="1"/>
      <c r="J91" s="1"/>
      <c r="L91" s="1"/>
    </row>
    <row r="92" spans="2:12" ht="15.75" customHeight="1">
      <c r="B92" s="1"/>
      <c r="E92" s="1"/>
      <c r="F92" s="1"/>
      <c r="G92" s="1"/>
      <c r="I92" s="1"/>
      <c r="J92" s="1"/>
      <c r="L92" s="1"/>
    </row>
    <row r="93" spans="2:12" ht="15.75" customHeight="1">
      <c r="B93" s="1"/>
      <c r="E93" s="1"/>
      <c r="F93" s="1"/>
      <c r="G93" s="1"/>
      <c r="I93" s="1"/>
      <c r="J93" s="1"/>
      <c r="L93" s="1"/>
    </row>
    <row r="94" spans="2:12" ht="15.75" customHeight="1">
      <c r="B94" s="1"/>
      <c r="E94" s="1"/>
      <c r="F94" s="1"/>
      <c r="G94" s="1"/>
      <c r="I94" s="1"/>
      <c r="J94" s="1"/>
      <c r="L94" s="1"/>
    </row>
    <row r="95" spans="2:12" ht="15.75" customHeight="1">
      <c r="B95" s="1"/>
      <c r="E95" s="1"/>
      <c r="F95" s="1"/>
      <c r="G95" s="1"/>
      <c r="I95" s="1"/>
      <c r="J95" s="1"/>
      <c r="L95" s="1"/>
    </row>
    <row r="96" spans="2:12" ht="15.75" customHeight="1">
      <c r="B96" s="1"/>
      <c r="E96" s="1"/>
      <c r="F96" s="1"/>
      <c r="G96" s="1"/>
      <c r="I96" s="1"/>
      <c r="J96" s="1"/>
      <c r="L96" s="1"/>
    </row>
    <row r="97" spans="2:12" ht="15.75" customHeight="1">
      <c r="B97" s="1"/>
      <c r="E97" s="1"/>
      <c r="F97" s="1"/>
      <c r="G97" s="1"/>
      <c r="I97" s="1"/>
      <c r="J97" s="1"/>
      <c r="L97" s="1"/>
    </row>
    <row r="98" spans="2:12" ht="15.75" customHeight="1">
      <c r="B98" s="1"/>
      <c r="E98" s="1"/>
      <c r="F98" s="1"/>
      <c r="G98" s="1"/>
      <c r="I98" s="1"/>
      <c r="J98" s="1"/>
      <c r="L98" s="1"/>
    </row>
    <row r="99" spans="2:12" ht="15.75" customHeight="1">
      <c r="B99" s="1"/>
      <c r="E99" s="1"/>
      <c r="F99" s="1"/>
      <c r="G99" s="1"/>
      <c r="I99" s="1"/>
      <c r="J99" s="1"/>
      <c r="L99" s="1"/>
    </row>
    <row r="100" spans="2:12" ht="15.75" customHeight="1">
      <c r="B100" s="1"/>
      <c r="E100" s="1"/>
      <c r="F100" s="1"/>
      <c r="G100" s="1"/>
      <c r="I100" s="1"/>
      <c r="J100" s="1"/>
      <c r="L100" s="1"/>
    </row>
    <row r="101" spans="2:12" ht="15.75" customHeight="1">
      <c r="B101" s="1"/>
      <c r="E101" s="1"/>
      <c r="F101" s="1"/>
      <c r="G101" s="1"/>
      <c r="I101" s="1"/>
      <c r="J101" s="1"/>
      <c r="L101" s="1"/>
    </row>
    <row r="102" spans="2:12" ht="15.75" customHeight="1">
      <c r="B102" s="1"/>
      <c r="E102" s="1"/>
      <c r="F102" s="1"/>
      <c r="G102" s="1"/>
      <c r="I102" s="1"/>
      <c r="J102" s="1"/>
      <c r="L102" s="1"/>
    </row>
    <row r="103" spans="2:12" ht="15.75" customHeight="1">
      <c r="B103" s="1"/>
      <c r="E103" s="1"/>
      <c r="F103" s="1"/>
      <c r="G103" s="1"/>
      <c r="I103" s="1"/>
      <c r="J103" s="1"/>
      <c r="L103" s="1"/>
    </row>
    <row r="104" spans="2:12" ht="15.75" customHeight="1">
      <c r="B104" s="1"/>
      <c r="E104" s="1"/>
      <c r="F104" s="1"/>
      <c r="G104" s="1"/>
      <c r="I104" s="1"/>
      <c r="J104" s="1"/>
      <c r="L104" s="1"/>
    </row>
    <row r="105" spans="2:12" ht="15.75" customHeight="1">
      <c r="B105" s="1"/>
      <c r="E105" s="1"/>
      <c r="F105" s="1"/>
      <c r="G105" s="1"/>
      <c r="I105" s="1"/>
      <c r="J105" s="1"/>
      <c r="L105" s="1"/>
    </row>
    <row r="106" spans="2:12" ht="15.75" customHeight="1">
      <c r="B106" s="1"/>
      <c r="E106" s="1"/>
      <c r="F106" s="1"/>
      <c r="G106" s="1"/>
      <c r="I106" s="1"/>
      <c r="J106" s="1"/>
      <c r="L106" s="1"/>
    </row>
    <row r="107" spans="2:12" ht="15.75" customHeight="1">
      <c r="B107" s="1"/>
      <c r="E107" s="1"/>
      <c r="F107" s="1"/>
      <c r="G107" s="1"/>
      <c r="I107" s="1"/>
      <c r="J107" s="1"/>
      <c r="L107" s="1"/>
    </row>
    <row r="108" spans="2:12" ht="15.75" customHeight="1">
      <c r="B108" s="1"/>
      <c r="E108" s="1"/>
      <c r="F108" s="1"/>
      <c r="G108" s="1"/>
      <c r="I108" s="1"/>
      <c r="J108" s="1"/>
      <c r="L108" s="1"/>
    </row>
    <row r="109" spans="2:12" ht="15.75" customHeight="1">
      <c r="B109" s="1"/>
      <c r="E109" s="1"/>
      <c r="F109" s="1"/>
      <c r="G109" s="1"/>
      <c r="I109" s="1"/>
      <c r="J109" s="1"/>
      <c r="L109" s="1"/>
    </row>
    <row r="110" spans="2:12" ht="15.75" customHeight="1">
      <c r="B110" s="1"/>
      <c r="E110" s="1"/>
      <c r="F110" s="1"/>
      <c r="G110" s="1"/>
      <c r="I110" s="1"/>
      <c r="J110" s="1"/>
      <c r="L110" s="1"/>
    </row>
    <row r="111" spans="2:12" ht="15.75" customHeight="1">
      <c r="B111" s="1"/>
      <c r="E111" s="1"/>
      <c r="F111" s="1"/>
      <c r="G111" s="1"/>
      <c r="I111" s="1"/>
      <c r="J111" s="1"/>
      <c r="L111" s="1"/>
    </row>
    <row r="112" spans="2:12" ht="15.75" customHeight="1">
      <c r="B112" s="1"/>
      <c r="E112" s="1"/>
      <c r="F112" s="1"/>
      <c r="G112" s="1"/>
      <c r="I112" s="1"/>
      <c r="J112" s="1"/>
      <c r="L112" s="1"/>
    </row>
    <row r="113" spans="2:12" ht="15.75" customHeight="1">
      <c r="B113" s="1"/>
      <c r="E113" s="1"/>
      <c r="F113" s="1"/>
      <c r="G113" s="1"/>
      <c r="I113" s="1"/>
      <c r="J113" s="1"/>
      <c r="L113" s="1"/>
    </row>
    <row r="114" spans="2:12" ht="15.75" customHeight="1">
      <c r="B114" s="1"/>
      <c r="E114" s="1"/>
      <c r="F114" s="1"/>
      <c r="G114" s="1"/>
      <c r="I114" s="1"/>
      <c r="J114" s="1"/>
      <c r="L114" s="1"/>
    </row>
    <row r="115" spans="2:12" ht="15.75" customHeight="1">
      <c r="B115" s="1"/>
      <c r="E115" s="1"/>
      <c r="F115" s="1"/>
      <c r="G115" s="1"/>
      <c r="I115" s="1"/>
      <c r="J115" s="1"/>
      <c r="L115" s="1"/>
    </row>
    <row r="116" spans="2:12" ht="15.75" customHeight="1">
      <c r="B116" s="1"/>
      <c r="E116" s="1"/>
      <c r="F116" s="1"/>
      <c r="G116" s="1"/>
      <c r="I116" s="1"/>
      <c r="J116" s="1"/>
      <c r="L116" s="1"/>
    </row>
    <row r="117" spans="2:12" ht="15.75" customHeight="1">
      <c r="B117" s="1"/>
      <c r="E117" s="1"/>
      <c r="F117" s="1"/>
      <c r="G117" s="1"/>
      <c r="I117" s="1"/>
      <c r="J117" s="1"/>
      <c r="L117" s="1"/>
    </row>
    <row r="118" spans="2:12" ht="15.75" customHeight="1">
      <c r="B118" s="1"/>
      <c r="E118" s="1"/>
      <c r="F118" s="1"/>
      <c r="G118" s="1"/>
      <c r="I118" s="1"/>
      <c r="J118" s="1"/>
      <c r="L118" s="1"/>
    </row>
    <row r="119" spans="2:12" ht="15.75" customHeight="1">
      <c r="B119" s="1"/>
      <c r="E119" s="1"/>
      <c r="F119" s="1"/>
      <c r="G119" s="1"/>
      <c r="I119" s="1"/>
      <c r="J119" s="1"/>
      <c r="L119" s="1"/>
    </row>
    <row r="120" spans="2:12" ht="15.75" customHeight="1">
      <c r="B120" s="1"/>
      <c r="E120" s="1"/>
      <c r="F120" s="1"/>
      <c r="G120" s="1"/>
      <c r="I120" s="1"/>
      <c r="J120" s="1"/>
      <c r="L120" s="1"/>
    </row>
    <row r="121" spans="2:12" ht="15.75" customHeight="1">
      <c r="B121" s="1"/>
      <c r="E121" s="1"/>
      <c r="F121" s="1"/>
      <c r="G121" s="1"/>
      <c r="I121" s="1"/>
      <c r="J121" s="1"/>
      <c r="L121" s="1"/>
    </row>
    <row r="122" spans="2:12" ht="15.75" customHeight="1">
      <c r="B122" s="1"/>
      <c r="E122" s="1"/>
      <c r="F122" s="1"/>
      <c r="G122" s="1"/>
      <c r="I122" s="1"/>
      <c r="J122" s="1"/>
      <c r="L122" s="1"/>
    </row>
    <row r="123" spans="2:12" ht="15.75" customHeight="1">
      <c r="B123" s="1"/>
      <c r="E123" s="1"/>
      <c r="F123" s="1"/>
      <c r="G123" s="1"/>
      <c r="I123" s="1"/>
      <c r="J123" s="1"/>
      <c r="L123" s="1"/>
    </row>
    <row r="124" spans="2:12" ht="15.75" customHeight="1">
      <c r="B124" s="1"/>
      <c r="E124" s="1"/>
      <c r="F124" s="1"/>
      <c r="G124" s="1"/>
      <c r="I124" s="1"/>
      <c r="J124" s="1"/>
      <c r="L124" s="1"/>
    </row>
    <row r="125" spans="2:12" ht="15.75" customHeight="1">
      <c r="B125" s="1"/>
      <c r="E125" s="1"/>
      <c r="F125" s="1"/>
      <c r="G125" s="1"/>
      <c r="I125" s="1"/>
      <c r="J125" s="1"/>
      <c r="L125" s="1"/>
    </row>
    <row r="126" spans="2:12" ht="15.75" customHeight="1">
      <c r="B126" s="1"/>
      <c r="E126" s="1"/>
      <c r="F126" s="1"/>
      <c r="G126" s="1"/>
      <c r="I126" s="1"/>
      <c r="J126" s="1"/>
      <c r="L126" s="1"/>
    </row>
    <row r="127" spans="2:12" ht="15.75" customHeight="1">
      <c r="B127" s="1"/>
      <c r="E127" s="1"/>
      <c r="F127" s="1"/>
      <c r="G127" s="1"/>
      <c r="I127" s="1"/>
      <c r="J127" s="1"/>
      <c r="L127" s="1"/>
    </row>
    <row r="128" spans="2:12" ht="15.75" customHeight="1">
      <c r="B128" s="1"/>
      <c r="E128" s="1"/>
      <c r="F128" s="1"/>
      <c r="G128" s="1"/>
      <c r="I128" s="1"/>
      <c r="J128" s="1"/>
      <c r="L128" s="1"/>
    </row>
    <row r="129" spans="2:12" ht="15.75" customHeight="1">
      <c r="B129" s="1"/>
      <c r="E129" s="1"/>
      <c r="F129" s="1"/>
      <c r="G129" s="1"/>
      <c r="I129" s="1"/>
      <c r="J129" s="1"/>
      <c r="L129" s="1"/>
    </row>
    <row r="130" spans="2:12" ht="15.75" customHeight="1">
      <c r="B130" s="1"/>
      <c r="E130" s="1"/>
      <c r="F130" s="1"/>
      <c r="G130" s="1"/>
      <c r="I130" s="1"/>
      <c r="J130" s="1"/>
      <c r="L130" s="1"/>
    </row>
    <row r="131" spans="2:12" ht="15.75" customHeight="1">
      <c r="B131" s="1"/>
      <c r="E131" s="1"/>
      <c r="F131" s="1"/>
      <c r="G131" s="1"/>
      <c r="I131" s="1"/>
      <c r="J131" s="1"/>
      <c r="L131" s="1"/>
    </row>
    <row r="132" spans="2:12" ht="15.75" customHeight="1">
      <c r="B132" s="1"/>
      <c r="E132" s="1"/>
      <c r="F132" s="1"/>
      <c r="G132" s="1"/>
      <c r="I132" s="1"/>
      <c r="J132" s="1"/>
      <c r="L132" s="1"/>
    </row>
    <row r="133" spans="2:12" ht="15.75" customHeight="1">
      <c r="B133" s="1"/>
      <c r="E133" s="1"/>
      <c r="F133" s="1"/>
      <c r="G133" s="1"/>
      <c r="I133" s="1"/>
      <c r="J133" s="1"/>
      <c r="L133" s="1"/>
    </row>
    <row r="134" spans="2:12" ht="15.75" customHeight="1">
      <c r="B134" s="1"/>
      <c r="E134" s="1"/>
      <c r="F134" s="1"/>
      <c r="G134" s="1"/>
      <c r="I134" s="1"/>
      <c r="J134" s="1"/>
      <c r="L134" s="1"/>
    </row>
    <row r="135" spans="2:12" ht="15.75" customHeight="1">
      <c r="B135" s="1"/>
      <c r="E135" s="1"/>
      <c r="F135" s="1"/>
      <c r="G135" s="1"/>
      <c r="I135" s="1"/>
      <c r="J135" s="1"/>
      <c r="L135" s="1"/>
    </row>
    <row r="136" spans="2:12" ht="15.75" customHeight="1">
      <c r="B136" s="1"/>
      <c r="E136" s="1"/>
      <c r="F136" s="1"/>
      <c r="G136" s="1"/>
      <c r="I136" s="1"/>
      <c r="J136" s="1"/>
      <c r="L136" s="1"/>
    </row>
    <row r="137" spans="2:12" ht="15.75" customHeight="1">
      <c r="B137" s="1"/>
      <c r="E137" s="1"/>
      <c r="F137" s="1"/>
      <c r="G137" s="1"/>
      <c r="I137" s="1"/>
      <c r="J137" s="1"/>
      <c r="L137" s="1"/>
    </row>
    <row r="138" spans="2:12" ht="15.75" customHeight="1">
      <c r="B138" s="1"/>
      <c r="E138" s="1"/>
      <c r="F138" s="1"/>
      <c r="G138" s="1"/>
      <c r="I138" s="1"/>
      <c r="J138" s="1"/>
      <c r="L138" s="1"/>
    </row>
    <row r="139" spans="2:12" ht="15.75" customHeight="1">
      <c r="B139" s="1"/>
      <c r="E139" s="1"/>
      <c r="F139" s="1"/>
      <c r="G139" s="1"/>
      <c r="I139" s="1"/>
      <c r="J139" s="1"/>
      <c r="L139" s="1"/>
    </row>
    <row r="140" spans="2:12" ht="15.75" customHeight="1">
      <c r="B140" s="1"/>
      <c r="E140" s="1"/>
      <c r="F140" s="1"/>
      <c r="G140" s="1"/>
      <c r="I140" s="1"/>
      <c r="J140" s="1"/>
      <c r="L140" s="1"/>
    </row>
    <row r="141" spans="2:12" ht="15.75" customHeight="1">
      <c r="B141" s="1"/>
      <c r="E141" s="1"/>
      <c r="F141" s="1"/>
      <c r="G141" s="1"/>
      <c r="I141" s="1"/>
      <c r="J141" s="1"/>
      <c r="L141" s="1"/>
    </row>
    <row r="142" spans="2:12" ht="15.75" customHeight="1">
      <c r="B142" s="1"/>
      <c r="E142" s="1"/>
      <c r="F142" s="1"/>
      <c r="G142" s="1"/>
      <c r="I142" s="1"/>
      <c r="J142" s="1"/>
      <c r="L142" s="1"/>
    </row>
    <row r="143" spans="2:12" ht="15.75" customHeight="1">
      <c r="B143" s="1"/>
      <c r="E143" s="1"/>
      <c r="F143" s="1"/>
      <c r="G143" s="1"/>
      <c r="I143" s="1"/>
      <c r="J143" s="1"/>
      <c r="L143" s="1"/>
    </row>
    <row r="144" spans="2:12" ht="15.75" customHeight="1">
      <c r="B144" s="1"/>
      <c r="E144" s="1"/>
      <c r="F144" s="1"/>
      <c r="G144" s="1"/>
      <c r="I144" s="1"/>
      <c r="J144" s="1"/>
      <c r="L144" s="1"/>
    </row>
    <row r="145" spans="2:12" ht="15.75" customHeight="1">
      <c r="B145" s="1"/>
      <c r="E145" s="1"/>
      <c r="F145" s="1"/>
      <c r="G145" s="1"/>
      <c r="I145" s="1"/>
      <c r="J145" s="1"/>
      <c r="L145" s="1"/>
    </row>
    <row r="146" spans="2:12" ht="15.75" customHeight="1">
      <c r="B146" s="1"/>
      <c r="E146" s="1"/>
      <c r="F146" s="1"/>
      <c r="G146" s="1"/>
      <c r="I146" s="1"/>
      <c r="J146" s="1"/>
      <c r="L146" s="1"/>
    </row>
    <row r="147" spans="2:12" ht="15.75" customHeight="1">
      <c r="B147" s="1"/>
      <c r="E147" s="1"/>
      <c r="F147" s="1"/>
      <c r="G147" s="1"/>
      <c r="I147" s="1"/>
      <c r="J147" s="1"/>
      <c r="L147" s="1"/>
    </row>
    <row r="148" spans="2:12" ht="15.75" customHeight="1">
      <c r="B148" s="1"/>
      <c r="E148" s="1"/>
      <c r="F148" s="1"/>
      <c r="G148" s="1"/>
      <c r="I148" s="1"/>
      <c r="J148" s="1"/>
      <c r="L148" s="1"/>
    </row>
    <row r="149" spans="2:12" ht="15.75" customHeight="1">
      <c r="B149" s="1"/>
      <c r="E149" s="1"/>
      <c r="F149" s="1"/>
      <c r="G149" s="1"/>
      <c r="I149" s="1"/>
      <c r="J149" s="1"/>
      <c r="L149" s="1"/>
    </row>
    <row r="150" spans="2:12" ht="15.75" customHeight="1">
      <c r="B150" s="1"/>
      <c r="E150" s="1"/>
      <c r="F150" s="1"/>
      <c r="G150" s="1"/>
      <c r="I150" s="1"/>
      <c r="J150" s="1"/>
      <c r="L150" s="1"/>
    </row>
    <row r="151" spans="2:12" ht="15.75" customHeight="1">
      <c r="B151" s="1"/>
      <c r="E151" s="1"/>
      <c r="F151" s="1"/>
      <c r="G151" s="1"/>
      <c r="I151" s="1"/>
      <c r="J151" s="1"/>
      <c r="L151" s="1"/>
    </row>
    <row r="152" spans="2:12" ht="15.75" customHeight="1">
      <c r="B152" s="1"/>
      <c r="E152" s="1"/>
      <c r="F152" s="1"/>
      <c r="G152" s="1"/>
      <c r="I152" s="1"/>
      <c r="J152" s="1"/>
      <c r="L152" s="1"/>
    </row>
    <row r="153" spans="2:12" ht="15.75" customHeight="1">
      <c r="B153" s="1"/>
      <c r="E153" s="1"/>
      <c r="F153" s="1"/>
      <c r="G153" s="1"/>
      <c r="I153" s="1"/>
      <c r="J153" s="1"/>
      <c r="L153" s="1"/>
    </row>
    <row r="154" spans="2:12" ht="15.75" customHeight="1">
      <c r="B154" s="1"/>
      <c r="E154" s="1"/>
      <c r="F154" s="1"/>
      <c r="G154" s="1"/>
      <c r="I154" s="1"/>
      <c r="J154" s="1"/>
      <c r="L154" s="1"/>
    </row>
    <row r="155" spans="2:12" ht="15.75" customHeight="1">
      <c r="B155" s="1"/>
      <c r="E155" s="1"/>
      <c r="F155" s="1"/>
      <c r="G155" s="1"/>
      <c r="I155" s="1"/>
      <c r="J155" s="1"/>
      <c r="L155" s="1"/>
    </row>
    <row r="156" spans="2:12" ht="15.75" customHeight="1">
      <c r="B156" s="1"/>
      <c r="E156" s="1"/>
      <c r="F156" s="1"/>
      <c r="G156" s="1"/>
      <c r="I156" s="1"/>
      <c r="J156" s="1"/>
      <c r="L156" s="1"/>
    </row>
    <row r="157" spans="2:12" ht="15.75" customHeight="1">
      <c r="B157" s="1"/>
      <c r="E157" s="1"/>
      <c r="F157" s="1"/>
      <c r="G157" s="1"/>
      <c r="I157" s="1"/>
      <c r="J157" s="1"/>
      <c r="L157" s="1"/>
    </row>
    <row r="158" spans="2:12" ht="15.75" customHeight="1">
      <c r="B158" s="1"/>
      <c r="E158" s="1"/>
      <c r="F158" s="1"/>
      <c r="G158" s="1"/>
      <c r="I158" s="1"/>
      <c r="J158" s="1"/>
      <c r="L158" s="1"/>
    </row>
    <row r="159" spans="2:12" ht="15.75" customHeight="1">
      <c r="B159" s="1"/>
      <c r="E159" s="1"/>
      <c r="F159" s="1"/>
      <c r="G159" s="1"/>
      <c r="I159" s="1"/>
      <c r="J159" s="1"/>
      <c r="L159" s="1"/>
    </row>
    <row r="160" spans="2:12" ht="15.75" customHeight="1">
      <c r="B160" s="1"/>
      <c r="E160" s="1"/>
      <c r="F160" s="1"/>
      <c r="G160" s="1"/>
      <c r="I160" s="1"/>
      <c r="J160" s="1"/>
      <c r="L160" s="1"/>
    </row>
    <row r="161" spans="2:12" ht="15.75" customHeight="1">
      <c r="B161" s="1"/>
      <c r="E161" s="1"/>
      <c r="F161" s="1"/>
      <c r="G161" s="1"/>
      <c r="I161" s="1"/>
      <c r="J161" s="1"/>
      <c r="L161" s="1"/>
    </row>
    <row r="162" spans="2:12" ht="15.75" customHeight="1">
      <c r="B162" s="1"/>
      <c r="E162" s="1"/>
      <c r="F162" s="1"/>
      <c r="G162" s="1"/>
      <c r="I162" s="1"/>
      <c r="J162" s="1"/>
      <c r="L162" s="1"/>
    </row>
    <row r="163" spans="2:12" ht="15.75" customHeight="1">
      <c r="B163" s="1"/>
      <c r="E163" s="1"/>
      <c r="F163" s="1"/>
      <c r="G163" s="1"/>
      <c r="I163" s="1"/>
      <c r="J163" s="1"/>
      <c r="L163" s="1"/>
    </row>
    <row r="164" spans="2:12" ht="15.75" customHeight="1">
      <c r="B164" s="1"/>
      <c r="E164" s="1"/>
      <c r="F164" s="1"/>
      <c r="G164" s="1"/>
      <c r="I164" s="1"/>
      <c r="J164" s="1"/>
      <c r="L164" s="1"/>
    </row>
    <row r="165" spans="2:12" ht="15.75" customHeight="1">
      <c r="B165" s="1"/>
      <c r="E165" s="1"/>
      <c r="F165" s="1"/>
      <c r="G165" s="1"/>
      <c r="I165" s="1"/>
      <c r="J165" s="1"/>
      <c r="L165" s="1"/>
    </row>
    <row r="166" spans="2:12" ht="15.75" customHeight="1">
      <c r="B166" s="1"/>
      <c r="E166" s="1"/>
      <c r="F166" s="1"/>
      <c r="G166" s="1"/>
      <c r="I166" s="1"/>
      <c r="J166" s="1"/>
      <c r="L166" s="1"/>
    </row>
    <row r="167" spans="2:12" ht="15.75" customHeight="1">
      <c r="B167" s="1"/>
      <c r="E167" s="1"/>
      <c r="F167" s="1"/>
      <c r="G167" s="1"/>
      <c r="I167" s="1"/>
      <c r="J167" s="1"/>
      <c r="L167" s="1"/>
    </row>
    <row r="168" spans="2:12" ht="15.75" customHeight="1">
      <c r="B168" s="1"/>
      <c r="E168" s="1"/>
      <c r="F168" s="1"/>
      <c r="G168" s="1"/>
      <c r="I168" s="1"/>
      <c r="J168" s="1"/>
      <c r="L168" s="1"/>
    </row>
    <row r="169" spans="2:12" ht="15.75" customHeight="1">
      <c r="B169" s="1"/>
      <c r="E169" s="1"/>
      <c r="F169" s="1"/>
      <c r="G169" s="1"/>
      <c r="I169" s="1"/>
      <c r="J169" s="1"/>
      <c r="L169" s="1"/>
    </row>
    <row r="170" spans="2:12" ht="15.75" customHeight="1">
      <c r="B170" s="1"/>
      <c r="E170" s="1"/>
      <c r="F170" s="1"/>
      <c r="G170" s="1"/>
      <c r="I170" s="1"/>
      <c r="J170" s="1"/>
      <c r="L170" s="1"/>
    </row>
    <row r="171" spans="2:12" ht="15.75" customHeight="1">
      <c r="B171" s="1"/>
      <c r="E171" s="1"/>
      <c r="F171" s="1"/>
      <c r="G171" s="1"/>
      <c r="I171" s="1"/>
      <c r="J171" s="1"/>
      <c r="L171" s="1"/>
    </row>
    <row r="172" spans="2:12" ht="15.75" customHeight="1">
      <c r="B172" s="1"/>
      <c r="E172" s="1"/>
      <c r="F172" s="1"/>
      <c r="G172" s="1"/>
      <c r="I172" s="1"/>
      <c r="J172" s="1"/>
      <c r="L172" s="1"/>
    </row>
    <row r="173" spans="2:12" ht="15.75" customHeight="1">
      <c r="B173" s="1"/>
      <c r="E173" s="1"/>
      <c r="F173" s="1"/>
      <c r="G173" s="1"/>
      <c r="I173" s="1"/>
      <c r="J173" s="1"/>
      <c r="L173" s="1"/>
    </row>
    <row r="174" spans="2:12" ht="15.75" customHeight="1">
      <c r="B174" s="1"/>
      <c r="E174" s="1"/>
      <c r="F174" s="1"/>
      <c r="G174" s="1"/>
      <c r="I174" s="1"/>
      <c r="J174" s="1"/>
      <c r="L174" s="1"/>
    </row>
    <row r="175" spans="2:12" ht="15.75" customHeight="1">
      <c r="B175" s="1"/>
      <c r="E175" s="1"/>
      <c r="F175" s="1"/>
      <c r="G175" s="1"/>
      <c r="I175" s="1"/>
      <c r="J175" s="1"/>
      <c r="L175" s="1"/>
    </row>
    <row r="176" spans="2:12" ht="15.75" customHeight="1">
      <c r="B176" s="1"/>
      <c r="E176" s="1"/>
      <c r="F176" s="1"/>
      <c r="G176" s="1"/>
      <c r="I176" s="1"/>
      <c r="J176" s="1"/>
      <c r="L176" s="1"/>
    </row>
    <row r="177" spans="2:12" ht="15.75" customHeight="1">
      <c r="B177" s="1"/>
      <c r="E177" s="1"/>
      <c r="F177" s="1"/>
      <c r="G177" s="1"/>
      <c r="I177" s="1"/>
      <c r="J177" s="1"/>
      <c r="L177" s="1"/>
    </row>
    <row r="178" spans="2:12" ht="15.75" customHeight="1">
      <c r="B178" s="1"/>
      <c r="E178" s="1"/>
      <c r="F178" s="1"/>
      <c r="G178" s="1"/>
      <c r="I178" s="1"/>
      <c r="J178" s="1"/>
      <c r="L178" s="1"/>
    </row>
    <row r="179" spans="2:12" ht="15.75" customHeight="1">
      <c r="B179" s="1"/>
      <c r="E179" s="1"/>
      <c r="F179" s="1"/>
      <c r="G179" s="1"/>
      <c r="I179" s="1"/>
      <c r="J179" s="1"/>
      <c r="L179" s="1"/>
    </row>
    <row r="180" spans="2:12" ht="15.75" customHeight="1">
      <c r="B180" s="1"/>
      <c r="E180" s="1"/>
      <c r="F180" s="1"/>
      <c r="G180" s="1"/>
      <c r="I180" s="1"/>
      <c r="J180" s="1"/>
      <c r="L180" s="1"/>
    </row>
    <row r="181" spans="2:12" ht="15.75" customHeight="1">
      <c r="B181" s="1"/>
      <c r="E181" s="1"/>
      <c r="F181" s="1"/>
      <c r="G181" s="1"/>
      <c r="I181" s="1"/>
      <c r="J181" s="1"/>
      <c r="L181" s="1"/>
    </row>
    <row r="182" spans="2:12" ht="15.75" customHeight="1">
      <c r="B182" s="1"/>
      <c r="E182" s="1"/>
      <c r="F182" s="1"/>
      <c r="G182" s="1"/>
      <c r="I182" s="1"/>
      <c r="J182" s="1"/>
      <c r="L182" s="1"/>
    </row>
    <row r="183" spans="2:12" ht="15.75" customHeight="1">
      <c r="B183" s="1"/>
      <c r="E183" s="1"/>
      <c r="F183" s="1"/>
      <c r="G183" s="1"/>
      <c r="I183" s="1"/>
      <c r="J183" s="1"/>
      <c r="L183" s="1"/>
    </row>
    <row r="184" spans="2:12" ht="15.75" customHeight="1">
      <c r="B184" s="1"/>
      <c r="E184" s="1"/>
      <c r="F184" s="1"/>
      <c r="G184" s="1"/>
      <c r="I184" s="1"/>
      <c r="J184" s="1"/>
      <c r="L184" s="1"/>
    </row>
    <row r="185" spans="2:12" ht="15.75" customHeight="1">
      <c r="B185" s="1"/>
      <c r="E185" s="1"/>
      <c r="F185" s="1"/>
      <c r="G185" s="1"/>
      <c r="I185" s="1"/>
      <c r="J185" s="1"/>
      <c r="L185" s="1"/>
    </row>
    <row r="186" spans="2:12" ht="15.75" customHeight="1">
      <c r="B186" s="1"/>
      <c r="E186" s="1"/>
      <c r="F186" s="1"/>
      <c r="G186" s="1"/>
      <c r="I186" s="1"/>
      <c r="J186" s="1"/>
      <c r="L186" s="1"/>
    </row>
    <row r="187" spans="2:12" ht="15.75" customHeight="1">
      <c r="B187" s="1"/>
      <c r="E187" s="1"/>
      <c r="F187" s="1"/>
      <c r="G187" s="1"/>
      <c r="I187" s="1"/>
      <c r="J187" s="1"/>
      <c r="L187" s="1"/>
    </row>
    <row r="188" spans="2:12" ht="15.75" customHeight="1">
      <c r="B188" s="1"/>
      <c r="E188" s="1"/>
      <c r="F188" s="1"/>
      <c r="G188" s="1"/>
      <c r="I188" s="1"/>
      <c r="J188" s="1"/>
      <c r="L188" s="1"/>
    </row>
    <row r="189" spans="2:12" ht="15.75" customHeight="1">
      <c r="B189" s="1"/>
      <c r="E189" s="1"/>
      <c r="F189" s="1"/>
      <c r="G189" s="1"/>
      <c r="I189" s="1"/>
      <c r="J189" s="1"/>
      <c r="L189" s="1"/>
    </row>
    <row r="190" spans="2:12" ht="15.75" customHeight="1">
      <c r="B190" s="1"/>
      <c r="E190" s="1"/>
      <c r="F190" s="1"/>
      <c r="G190" s="1"/>
      <c r="I190" s="1"/>
      <c r="J190" s="1"/>
      <c r="L190" s="1"/>
    </row>
    <row r="191" spans="2:12" ht="15.75" customHeight="1">
      <c r="B191" s="1"/>
      <c r="E191" s="1"/>
      <c r="F191" s="1"/>
      <c r="G191" s="1"/>
      <c r="I191" s="1"/>
      <c r="J191" s="1"/>
      <c r="L191" s="1"/>
    </row>
    <row r="192" spans="2:12" ht="15.75" customHeight="1">
      <c r="B192" s="1"/>
      <c r="E192" s="1"/>
      <c r="F192" s="1"/>
      <c r="G192" s="1"/>
      <c r="I192" s="1"/>
      <c r="J192" s="1"/>
      <c r="L192" s="1"/>
    </row>
    <row r="193" spans="2:12" ht="15.75" customHeight="1">
      <c r="B193" s="1"/>
      <c r="E193" s="1"/>
      <c r="F193" s="1"/>
      <c r="G193" s="1"/>
      <c r="I193" s="1"/>
      <c r="J193" s="1"/>
      <c r="L193" s="1"/>
    </row>
    <row r="194" spans="2:12" ht="15.75" customHeight="1">
      <c r="B194" s="1"/>
      <c r="E194" s="1"/>
      <c r="F194" s="1"/>
      <c r="G194" s="1"/>
      <c r="I194" s="1"/>
      <c r="J194" s="1"/>
      <c r="L194" s="1"/>
    </row>
    <row r="195" spans="2:12" ht="15.75" customHeight="1">
      <c r="B195" s="1"/>
      <c r="E195" s="1"/>
      <c r="F195" s="1"/>
      <c r="G195" s="1"/>
      <c r="I195" s="1"/>
      <c r="J195" s="1"/>
      <c r="L195" s="1"/>
    </row>
    <row r="196" spans="2:12" ht="15.75" customHeight="1">
      <c r="B196" s="1"/>
      <c r="E196" s="1"/>
      <c r="F196" s="1"/>
      <c r="G196" s="1"/>
      <c r="I196" s="1"/>
      <c r="J196" s="1"/>
      <c r="L196" s="1"/>
    </row>
    <row r="197" spans="2:12" ht="15.75" customHeight="1">
      <c r="B197" s="1"/>
      <c r="E197" s="1"/>
      <c r="F197" s="1"/>
      <c r="G197" s="1"/>
      <c r="I197" s="1"/>
      <c r="J197" s="1"/>
      <c r="L197" s="1"/>
    </row>
    <row r="198" spans="2:12" ht="15.75" customHeight="1">
      <c r="B198" s="1"/>
      <c r="E198" s="1"/>
      <c r="F198" s="1"/>
      <c r="G198" s="1"/>
      <c r="I198" s="1"/>
      <c r="J198" s="1"/>
      <c r="L198" s="1"/>
    </row>
    <row r="199" spans="2:12" ht="15.75" customHeight="1">
      <c r="B199" s="1"/>
      <c r="E199" s="1"/>
      <c r="F199" s="1"/>
      <c r="G199" s="1"/>
      <c r="I199" s="1"/>
      <c r="J199" s="1"/>
      <c r="L199" s="1"/>
    </row>
    <row r="200" spans="2:12" ht="15.75" customHeight="1">
      <c r="B200" s="1"/>
      <c r="E200" s="1"/>
      <c r="F200" s="1"/>
      <c r="G200" s="1"/>
      <c r="I200" s="1"/>
      <c r="J200" s="1"/>
      <c r="L200" s="1"/>
    </row>
    <row r="201" spans="2:12" ht="15.75" customHeight="1">
      <c r="B201" s="1"/>
      <c r="E201" s="1"/>
      <c r="F201" s="1"/>
      <c r="G201" s="1"/>
      <c r="I201" s="1"/>
      <c r="J201" s="1"/>
      <c r="L201" s="1"/>
    </row>
    <row r="202" spans="2:12" ht="15.75" customHeight="1">
      <c r="B202" s="1"/>
      <c r="E202" s="1"/>
      <c r="F202" s="1"/>
      <c r="G202" s="1"/>
      <c r="I202" s="1"/>
      <c r="J202" s="1"/>
      <c r="L202" s="1"/>
    </row>
    <row r="203" spans="2:12" ht="15.75" customHeight="1">
      <c r="B203" s="1"/>
      <c r="E203" s="1"/>
      <c r="F203" s="1"/>
      <c r="G203" s="1"/>
      <c r="I203" s="1"/>
      <c r="J203" s="1"/>
      <c r="L203" s="1"/>
    </row>
    <row r="204" spans="2:12" ht="15.75" customHeight="1">
      <c r="B204" s="1"/>
      <c r="E204" s="1"/>
      <c r="F204" s="1"/>
      <c r="G204" s="1"/>
      <c r="I204" s="1"/>
      <c r="J204" s="1"/>
      <c r="L204" s="1"/>
    </row>
    <row r="205" spans="2:12" ht="15.75" customHeight="1">
      <c r="B205" s="1"/>
      <c r="E205" s="1"/>
      <c r="F205" s="1"/>
      <c r="G205" s="1"/>
      <c r="I205" s="1"/>
      <c r="J205" s="1"/>
      <c r="L205" s="1"/>
    </row>
    <row r="206" spans="2:12" ht="15.75" customHeight="1">
      <c r="B206" s="1"/>
      <c r="E206" s="1"/>
      <c r="F206" s="1"/>
      <c r="G206" s="1"/>
      <c r="I206" s="1"/>
      <c r="J206" s="1"/>
      <c r="L206" s="1"/>
    </row>
    <row r="207" spans="2:12" ht="15.75" customHeight="1">
      <c r="B207" s="1"/>
      <c r="E207" s="1"/>
      <c r="F207" s="1"/>
      <c r="G207" s="1"/>
      <c r="I207" s="1"/>
      <c r="J207" s="1"/>
      <c r="L207" s="1"/>
    </row>
    <row r="208" spans="2:12" ht="15.75" customHeight="1">
      <c r="B208" s="1"/>
      <c r="E208" s="1"/>
      <c r="F208" s="1"/>
      <c r="G208" s="1"/>
      <c r="I208" s="1"/>
      <c r="J208" s="1"/>
      <c r="L208" s="1"/>
    </row>
    <row r="209" spans="2:12" ht="15.75" customHeight="1">
      <c r="B209" s="1"/>
      <c r="E209" s="1"/>
      <c r="F209" s="1"/>
      <c r="G209" s="1"/>
      <c r="I209" s="1"/>
      <c r="J209" s="1"/>
      <c r="L209" s="1"/>
    </row>
    <row r="210" spans="2:12" ht="15.75" customHeight="1">
      <c r="B210" s="1"/>
      <c r="E210" s="1"/>
      <c r="F210" s="1"/>
      <c r="G210" s="1"/>
      <c r="I210" s="1"/>
      <c r="J210" s="1"/>
      <c r="L210" s="1"/>
    </row>
    <row r="211" spans="2:12" ht="15.75" customHeight="1">
      <c r="B211" s="1"/>
      <c r="E211" s="1"/>
      <c r="F211" s="1"/>
      <c r="G211" s="1"/>
      <c r="I211" s="1"/>
      <c r="J211" s="1"/>
      <c r="L211" s="1"/>
    </row>
    <row r="212" spans="2:12" ht="15.75" customHeight="1">
      <c r="B212" s="1"/>
      <c r="E212" s="1"/>
      <c r="F212" s="1"/>
      <c r="G212" s="1"/>
      <c r="I212" s="1"/>
      <c r="J212" s="1"/>
      <c r="L212" s="1"/>
    </row>
    <row r="213" spans="2:12" ht="15.75" customHeight="1">
      <c r="B213" s="1"/>
      <c r="E213" s="1"/>
      <c r="F213" s="1"/>
      <c r="G213" s="1"/>
      <c r="I213" s="1"/>
      <c r="J213" s="1"/>
      <c r="L213" s="1"/>
    </row>
    <row r="214" spans="2:12" ht="15.75" customHeight="1">
      <c r="B214" s="1"/>
      <c r="E214" s="1"/>
      <c r="F214" s="1"/>
      <c r="G214" s="1"/>
      <c r="I214" s="1"/>
      <c r="J214" s="1"/>
      <c r="L214" s="1"/>
    </row>
    <row r="215" spans="2:12" ht="15.75" customHeight="1">
      <c r="B215" s="1"/>
      <c r="E215" s="1"/>
      <c r="F215" s="1"/>
      <c r="G215" s="1"/>
      <c r="I215" s="1"/>
      <c r="J215" s="1"/>
      <c r="L215" s="1"/>
    </row>
    <row r="216" spans="2:12" ht="15.75" customHeight="1">
      <c r="B216" s="1"/>
      <c r="E216" s="1"/>
      <c r="F216" s="1"/>
      <c r="G216" s="1"/>
      <c r="I216" s="1"/>
      <c r="J216" s="1"/>
      <c r="L216" s="1"/>
    </row>
    <row r="217" spans="2:12" ht="15.75" customHeight="1">
      <c r="B217" s="1"/>
      <c r="E217" s="1"/>
      <c r="F217" s="1"/>
      <c r="G217" s="1"/>
      <c r="I217" s="1"/>
      <c r="J217" s="1"/>
      <c r="L217" s="1"/>
    </row>
    <row r="218" spans="2:12" ht="15.75" customHeight="1">
      <c r="B218" s="1"/>
      <c r="E218" s="1"/>
      <c r="F218" s="1"/>
      <c r="G218" s="1"/>
      <c r="I218" s="1"/>
      <c r="J218" s="1"/>
      <c r="L218" s="1"/>
    </row>
    <row r="219" spans="2:12" ht="15.75" customHeight="1">
      <c r="B219" s="1"/>
      <c r="E219" s="1"/>
      <c r="F219" s="1"/>
      <c r="G219" s="1"/>
      <c r="I219" s="1"/>
      <c r="J219" s="1"/>
      <c r="L219" s="1"/>
    </row>
    <row r="220" spans="2:12" ht="15.75" customHeight="1">
      <c r="B220" s="1"/>
      <c r="E220" s="1"/>
      <c r="F220" s="1"/>
      <c r="G220" s="1"/>
      <c r="I220" s="1"/>
      <c r="J220" s="1"/>
      <c r="L220" s="1"/>
    </row>
    <row r="221" spans="2:12" ht="15.75" customHeight="1">
      <c r="B221" s="1"/>
      <c r="E221" s="1"/>
      <c r="F221" s="1"/>
      <c r="G221" s="1"/>
      <c r="I221" s="1"/>
      <c r="J221" s="1"/>
      <c r="L221" s="1"/>
    </row>
    <row r="222" spans="2:12" ht="15.75" customHeight="1">
      <c r="B222" s="1"/>
      <c r="E222" s="1"/>
      <c r="F222" s="1"/>
      <c r="G222" s="1"/>
      <c r="I222" s="1"/>
      <c r="J222" s="1"/>
      <c r="L222" s="1"/>
    </row>
    <row r="223" spans="2:12" ht="15.75" customHeight="1">
      <c r="B223" s="1"/>
      <c r="E223" s="1"/>
      <c r="F223" s="1"/>
      <c r="G223" s="1"/>
      <c r="I223" s="1"/>
      <c r="J223" s="1"/>
      <c r="L223" s="1"/>
    </row>
    <row r="224" spans="2:12" ht="15.75" customHeight="1">
      <c r="B224" s="1"/>
      <c r="E224" s="1"/>
      <c r="F224" s="1"/>
      <c r="G224" s="1"/>
      <c r="I224" s="1"/>
      <c r="J224" s="1"/>
      <c r="L224" s="1"/>
    </row>
    <row r="225" spans="2:12" ht="15.75" customHeight="1">
      <c r="B225" s="1"/>
      <c r="E225" s="1"/>
      <c r="F225" s="1"/>
      <c r="G225" s="1"/>
      <c r="I225" s="1"/>
      <c r="J225" s="1"/>
      <c r="L225" s="1"/>
    </row>
    <row r="226" spans="2:12" ht="15.75" customHeight="1">
      <c r="B226" s="1"/>
      <c r="E226" s="1"/>
      <c r="F226" s="1"/>
      <c r="G226" s="1"/>
      <c r="I226" s="1"/>
      <c r="J226" s="1"/>
      <c r="L226" s="1"/>
    </row>
    <row r="227" spans="2:12" ht="15.75" customHeight="1">
      <c r="B227" s="1"/>
      <c r="E227" s="1"/>
      <c r="F227" s="1"/>
      <c r="G227" s="1"/>
      <c r="I227" s="1"/>
      <c r="J227" s="1"/>
      <c r="L227" s="1"/>
    </row>
    <row r="228" spans="2:12" ht="15.75" customHeight="1">
      <c r="B228" s="1"/>
      <c r="E228" s="1"/>
      <c r="F228" s="1"/>
      <c r="G228" s="1"/>
      <c r="I228" s="1"/>
      <c r="J228" s="1"/>
      <c r="L228" s="1"/>
    </row>
    <row r="229" spans="2:12" ht="15.75" customHeight="1">
      <c r="B229" s="1"/>
      <c r="E229" s="1"/>
      <c r="F229" s="1"/>
      <c r="G229" s="1"/>
      <c r="I229" s="1"/>
      <c r="J229" s="1"/>
      <c r="L229" s="1"/>
    </row>
    <row r="230" spans="2:12" ht="15.75" customHeight="1">
      <c r="B230" s="1"/>
      <c r="E230" s="1"/>
      <c r="F230" s="1"/>
      <c r="G230" s="1"/>
      <c r="I230" s="1"/>
      <c r="J230" s="1"/>
      <c r="L230" s="1"/>
    </row>
    <row r="231" spans="2:12" ht="15.75" customHeight="1">
      <c r="B231" s="1"/>
      <c r="E231" s="1"/>
      <c r="F231" s="1"/>
      <c r="G231" s="1"/>
      <c r="I231" s="1"/>
      <c r="J231" s="1"/>
      <c r="L231" s="1"/>
    </row>
    <row r="232" spans="2:12" ht="15.75" customHeight="1">
      <c r="B232" s="1"/>
      <c r="E232" s="1"/>
      <c r="F232" s="1"/>
      <c r="G232" s="1"/>
      <c r="I232" s="1"/>
      <c r="J232" s="1"/>
      <c r="L232" s="1"/>
    </row>
    <row r="233" spans="2:12" ht="15.75" customHeight="1">
      <c r="B233" s="1"/>
      <c r="E233" s="1"/>
      <c r="F233" s="1"/>
      <c r="G233" s="1"/>
      <c r="I233" s="1"/>
      <c r="J233" s="1"/>
      <c r="L233" s="1"/>
    </row>
    <row r="234" spans="2:12" ht="15.75" customHeight="1">
      <c r="B234" s="1"/>
      <c r="E234" s="1"/>
      <c r="F234" s="1"/>
      <c r="G234" s="1"/>
      <c r="I234" s="1"/>
      <c r="J234" s="1"/>
      <c r="L234" s="1"/>
    </row>
    <row r="235" spans="2:12" ht="15.75" customHeight="1">
      <c r="B235" s="1"/>
      <c r="E235" s="1"/>
      <c r="F235" s="1"/>
      <c r="G235" s="1"/>
      <c r="I235" s="1"/>
      <c r="J235" s="1"/>
      <c r="L235" s="1"/>
    </row>
    <row r="236" spans="2:12" ht="15.75" customHeight="1">
      <c r="B236" s="1"/>
      <c r="E236" s="1"/>
      <c r="F236" s="1"/>
      <c r="G236" s="1"/>
      <c r="I236" s="1"/>
      <c r="J236" s="1"/>
      <c r="L236" s="1"/>
    </row>
    <row r="237" spans="2:12" ht="15.75" customHeight="1">
      <c r="B237" s="1"/>
      <c r="E237" s="1"/>
      <c r="F237" s="1"/>
      <c r="G237" s="1"/>
      <c r="I237" s="1"/>
      <c r="J237" s="1"/>
      <c r="L237" s="1"/>
    </row>
    <row r="238" spans="2:12" ht="15.75" customHeight="1">
      <c r="B238" s="1"/>
      <c r="E238" s="1"/>
      <c r="F238" s="1"/>
      <c r="G238" s="1"/>
      <c r="I238" s="1"/>
      <c r="J238" s="1"/>
      <c r="L238" s="1"/>
    </row>
    <row r="239" spans="2:12" ht="15.75" customHeight="1">
      <c r="B239" s="1"/>
      <c r="E239" s="1"/>
      <c r="F239" s="1"/>
      <c r="G239" s="1"/>
      <c r="I239" s="1"/>
      <c r="J239" s="1"/>
      <c r="L239" s="1"/>
    </row>
    <row r="240" spans="2:12" ht="15.75" customHeight="1">
      <c r="B240" s="1"/>
      <c r="E240" s="1"/>
      <c r="F240" s="1"/>
      <c r="G240" s="1"/>
      <c r="I240" s="1"/>
      <c r="J240" s="1"/>
      <c r="L240" s="1"/>
    </row>
    <row r="241" spans="2:12" ht="15.75" customHeight="1">
      <c r="B241" s="1"/>
      <c r="E241" s="1"/>
      <c r="F241" s="1"/>
      <c r="G241" s="1"/>
      <c r="I241" s="1"/>
      <c r="J241" s="1"/>
      <c r="L241" s="1"/>
    </row>
    <row r="242" spans="2:12" ht="15.75" customHeight="1">
      <c r="B242" s="1"/>
      <c r="E242" s="1"/>
      <c r="F242" s="1"/>
      <c r="G242" s="1"/>
      <c r="I242" s="1"/>
      <c r="J242" s="1"/>
      <c r="L242" s="1"/>
    </row>
    <row r="243" spans="2:12" ht="15.75" customHeight="1">
      <c r="B243" s="1"/>
      <c r="E243" s="1"/>
      <c r="F243" s="1"/>
      <c r="G243" s="1"/>
      <c r="I243" s="1"/>
      <c r="J243" s="1"/>
      <c r="L243" s="1"/>
    </row>
    <row r="244" spans="2:12" ht="15.75" customHeight="1">
      <c r="B244" s="1"/>
      <c r="E244" s="1"/>
      <c r="F244" s="1"/>
      <c r="G244" s="1"/>
      <c r="I244" s="1"/>
      <c r="J244" s="1"/>
      <c r="L244" s="1"/>
    </row>
    <row r="245" spans="2:12" ht="15.75" customHeight="1">
      <c r="B245" s="1"/>
      <c r="E245" s="1"/>
      <c r="F245" s="1"/>
      <c r="G245" s="1"/>
      <c r="I245" s="1"/>
      <c r="J245" s="1"/>
      <c r="L245" s="1"/>
    </row>
    <row r="246" spans="2:12" ht="15.75" customHeight="1">
      <c r="B246" s="1"/>
      <c r="E246" s="1"/>
      <c r="F246" s="1"/>
      <c r="G246" s="1"/>
      <c r="I246" s="1"/>
      <c r="J246" s="1"/>
      <c r="L246" s="1"/>
    </row>
    <row r="247" spans="2:12" ht="15.75" customHeight="1">
      <c r="B247" s="1"/>
      <c r="E247" s="1"/>
      <c r="F247" s="1"/>
      <c r="G247" s="1"/>
      <c r="I247" s="1"/>
      <c r="J247" s="1"/>
      <c r="L247" s="1"/>
    </row>
    <row r="248" spans="2:12" ht="15.75" customHeight="1">
      <c r="B248" s="1"/>
      <c r="E248" s="1"/>
      <c r="F248" s="1"/>
      <c r="G248" s="1"/>
      <c r="I248" s="1"/>
      <c r="J248" s="1"/>
      <c r="L248" s="1"/>
    </row>
    <row r="249" spans="2:12" ht="15.75" customHeight="1">
      <c r="B249" s="1"/>
      <c r="E249" s="1"/>
      <c r="F249" s="1"/>
      <c r="G249" s="1"/>
      <c r="I249" s="1"/>
      <c r="J249" s="1"/>
      <c r="L249" s="1"/>
    </row>
    <row r="250" spans="2:12" ht="15.75" customHeight="1">
      <c r="B250" s="1"/>
      <c r="E250" s="1"/>
      <c r="F250" s="1"/>
      <c r="G250" s="1"/>
      <c r="I250" s="1"/>
      <c r="J250" s="1"/>
      <c r="L250" s="1"/>
    </row>
    <row r="251" spans="2:12" ht="15.75" customHeight="1">
      <c r="B251" s="1"/>
      <c r="E251" s="1"/>
      <c r="F251" s="1"/>
      <c r="G251" s="1"/>
      <c r="I251" s="1"/>
      <c r="J251" s="1"/>
      <c r="L251" s="1"/>
    </row>
    <row r="252" spans="2:12" ht="15.75" customHeight="1">
      <c r="B252" s="1"/>
      <c r="E252" s="1"/>
      <c r="F252" s="1"/>
      <c r="G252" s="1"/>
      <c r="I252" s="1"/>
      <c r="J252" s="1"/>
      <c r="L252" s="1"/>
    </row>
    <row r="253" spans="2:12" ht="15.75" customHeight="1">
      <c r="B253" s="1"/>
      <c r="E253" s="1"/>
      <c r="F253" s="1"/>
      <c r="G253" s="1"/>
      <c r="I253" s="1"/>
      <c r="J253" s="1"/>
      <c r="L253" s="1"/>
    </row>
    <row r="254" spans="2:12" ht="15.75" customHeight="1">
      <c r="B254" s="1"/>
      <c r="E254" s="1"/>
      <c r="F254" s="1"/>
      <c r="G254" s="1"/>
      <c r="I254" s="1"/>
      <c r="J254" s="1"/>
      <c r="L254" s="1"/>
    </row>
    <row r="255" spans="2:12" ht="15.75" customHeight="1">
      <c r="B255" s="1"/>
      <c r="E255" s="1"/>
      <c r="F255" s="1"/>
      <c r="G255" s="1"/>
      <c r="I255" s="1"/>
      <c r="J255" s="1"/>
      <c r="L255" s="1"/>
    </row>
    <row r="256" spans="2:12" ht="15.75" customHeight="1">
      <c r="B256" s="1"/>
      <c r="E256" s="1"/>
      <c r="F256" s="1"/>
      <c r="G256" s="1"/>
      <c r="I256" s="1"/>
      <c r="J256" s="1"/>
      <c r="L256" s="1"/>
    </row>
    <row r="257" spans="2:12" ht="15.75" customHeight="1">
      <c r="B257" s="1"/>
      <c r="E257" s="1"/>
      <c r="F257" s="1"/>
      <c r="G257" s="1"/>
      <c r="I257" s="1"/>
      <c r="J257" s="1"/>
      <c r="L257" s="1"/>
    </row>
    <row r="258" spans="2:12" ht="15.75" customHeight="1">
      <c r="B258" s="1"/>
      <c r="E258" s="1"/>
      <c r="F258" s="1"/>
      <c r="G258" s="1"/>
      <c r="I258" s="1"/>
      <c r="J258" s="1"/>
      <c r="L258" s="1"/>
    </row>
    <row r="259" spans="2:12" ht="15.75" customHeight="1">
      <c r="B259" s="1"/>
      <c r="E259" s="1"/>
      <c r="F259" s="1"/>
      <c r="G259" s="1"/>
      <c r="I259" s="1"/>
      <c r="J259" s="1"/>
      <c r="L259" s="1"/>
    </row>
    <row r="260" spans="2:12" ht="15.75" customHeight="1">
      <c r="B260" s="1"/>
      <c r="E260" s="1"/>
      <c r="F260" s="1"/>
      <c r="G260" s="1"/>
      <c r="I260" s="1"/>
      <c r="J260" s="1"/>
      <c r="L260" s="1"/>
    </row>
    <row r="261" spans="2:12" ht="15.75" customHeight="1">
      <c r="B261" s="1"/>
      <c r="E261" s="1"/>
      <c r="F261" s="1"/>
      <c r="G261" s="1"/>
      <c r="I261" s="1"/>
      <c r="J261" s="1"/>
      <c r="L261" s="1"/>
    </row>
    <row r="262" spans="2:12" ht="15.75" customHeight="1">
      <c r="B262" s="1"/>
      <c r="E262" s="1"/>
      <c r="F262" s="1"/>
      <c r="G262" s="1"/>
      <c r="I262" s="1"/>
      <c r="J262" s="1"/>
      <c r="L262" s="1"/>
    </row>
    <row r="263" spans="2:12" ht="15.75" customHeight="1">
      <c r="B263" s="1"/>
      <c r="E263" s="1"/>
      <c r="F263" s="1"/>
      <c r="G263" s="1"/>
      <c r="I263" s="1"/>
      <c r="J263" s="1"/>
      <c r="L263" s="1"/>
    </row>
    <row r="264" spans="2:12" ht="15.75" customHeight="1">
      <c r="B264" s="1"/>
      <c r="E264" s="1"/>
      <c r="F264" s="1"/>
      <c r="G264" s="1"/>
      <c r="I264" s="1"/>
      <c r="J264" s="1"/>
      <c r="L264" s="1"/>
    </row>
    <row r="265" spans="2:12" ht="15.75" customHeight="1">
      <c r="B265" s="1"/>
      <c r="E265" s="1"/>
      <c r="F265" s="1"/>
      <c r="G265" s="1"/>
      <c r="I265" s="1"/>
      <c r="J265" s="1"/>
      <c r="L265" s="1"/>
    </row>
    <row r="266" spans="2:12" ht="15.75" customHeight="1">
      <c r="B266" s="1"/>
      <c r="E266" s="1"/>
      <c r="F266" s="1"/>
      <c r="G266" s="1"/>
      <c r="I266" s="1"/>
      <c r="J266" s="1"/>
      <c r="L266" s="1"/>
    </row>
    <row r="267" spans="2:12" ht="15.75" customHeight="1">
      <c r="B267" s="1"/>
      <c r="E267" s="1"/>
      <c r="F267" s="1"/>
      <c r="G267" s="1"/>
      <c r="I267" s="1"/>
      <c r="J267" s="1"/>
      <c r="L267" s="1"/>
    </row>
    <row r="268" spans="2:12" ht="15.75" customHeight="1">
      <c r="B268" s="1"/>
      <c r="E268" s="1"/>
      <c r="F268" s="1"/>
      <c r="G268" s="1"/>
      <c r="I268" s="1"/>
      <c r="J268" s="1"/>
      <c r="L268" s="1"/>
    </row>
    <row r="269" spans="2:12" ht="15.75" customHeight="1">
      <c r="B269" s="1"/>
      <c r="E269" s="1"/>
      <c r="F269" s="1"/>
      <c r="G269" s="1"/>
      <c r="I269" s="1"/>
      <c r="J269" s="1"/>
      <c r="L269" s="1"/>
    </row>
    <row r="270" spans="2:12" ht="15.75" customHeight="1">
      <c r="B270" s="1"/>
      <c r="E270" s="1"/>
      <c r="F270" s="1"/>
      <c r="G270" s="1"/>
      <c r="I270" s="1"/>
      <c r="J270" s="1"/>
      <c r="L270" s="1"/>
    </row>
    <row r="271" spans="2:12" ht="15.75" customHeight="1">
      <c r="B271" s="1"/>
      <c r="E271" s="1"/>
      <c r="F271" s="1"/>
      <c r="G271" s="1"/>
      <c r="I271" s="1"/>
      <c r="J271" s="1"/>
      <c r="L271" s="1"/>
    </row>
    <row r="272" spans="2:12" ht="15.75" customHeight="1">
      <c r="B272" s="1"/>
      <c r="E272" s="1"/>
      <c r="F272" s="1"/>
      <c r="G272" s="1"/>
      <c r="I272" s="1"/>
      <c r="J272" s="1"/>
      <c r="L272" s="1"/>
    </row>
    <row r="273" spans="2:12" ht="15.75" customHeight="1">
      <c r="B273" s="1"/>
      <c r="E273" s="1"/>
      <c r="F273" s="1"/>
      <c r="G273" s="1"/>
      <c r="I273" s="1"/>
      <c r="J273" s="1"/>
      <c r="L273" s="1"/>
    </row>
    <row r="274" spans="2:12" ht="15.75" customHeight="1">
      <c r="B274" s="1"/>
      <c r="E274" s="1"/>
      <c r="F274" s="1"/>
      <c r="G274" s="1"/>
      <c r="I274" s="1"/>
      <c r="J274" s="1"/>
      <c r="L274" s="1"/>
    </row>
    <row r="275" spans="2:12" ht="15.75" customHeight="1">
      <c r="B275" s="1"/>
      <c r="E275" s="1"/>
      <c r="F275" s="1"/>
      <c r="G275" s="1"/>
      <c r="I275" s="1"/>
      <c r="J275" s="1"/>
      <c r="L275" s="1"/>
    </row>
    <row r="276" spans="2:12" ht="15.75" customHeight="1">
      <c r="B276" s="1"/>
      <c r="E276" s="1"/>
      <c r="F276" s="1"/>
      <c r="G276" s="1"/>
      <c r="I276" s="1"/>
      <c r="J276" s="1"/>
      <c r="L276" s="1"/>
    </row>
    <row r="277" spans="2:12" ht="15.75" customHeight="1">
      <c r="B277" s="1"/>
      <c r="E277" s="1"/>
      <c r="F277" s="1"/>
      <c r="G277" s="1"/>
      <c r="I277" s="1"/>
      <c r="J277" s="1"/>
      <c r="L277" s="1"/>
    </row>
    <row r="278" spans="2:12" ht="15.75" customHeight="1">
      <c r="B278" s="1"/>
      <c r="E278" s="1"/>
      <c r="F278" s="1"/>
      <c r="G278" s="1"/>
      <c r="I278" s="1"/>
      <c r="J278" s="1"/>
      <c r="L278" s="1"/>
    </row>
    <row r="279" spans="2:12" ht="15.75" customHeight="1">
      <c r="B279" s="1"/>
      <c r="E279" s="1"/>
      <c r="F279" s="1"/>
      <c r="G279" s="1"/>
      <c r="I279" s="1"/>
      <c r="J279" s="1"/>
      <c r="L279" s="1"/>
    </row>
    <row r="280" spans="2:12" ht="15.75" customHeight="1">
      <c r="B280" s="1"/>
      <c r="E280" s="1"/>
      <c r="F280" s="1"/>
      <c r="G280" s="1"/>
      <c r="I280" s="1"/>
      <c r="J280" s="1"/>
      <c r="L280" s="1"/>
    </row>
    <row r="281" spans="2:12" ht="15.75" customHeight="1">
      <c r="B281" s="1"/>
      <c r="E281" s="1"/>
      <c r="F281" s="1"/>
      <c r="G281" s="1"/>
      <c r="I281" s="1"/>
      <c r="J281" s="1"/>
      <c r="L281" s="1"/>
    </row>
    <row r="282" spans="2:12" ht="15.75" customHeight="1">
      <c r="B282" s="1"/>
      <c r="E282" s="1"/>
      <c r="F282" s="1"/>
      <c r="G282" s="1"/>
      <c r="I282" s="1"/>
      <c r="J282" s="1"/>
      <c r="L282" s="1"/>
    </row>
    <row r="283" spans="2:12" ht="15.75" customHeight="1">
      <c r="B283" s="1"/>
      <c r="E283" s="1"/>
      <c r="F283" s="1"/>
      <c r="G283" s="1"/>
      <c r="I283" s="1"/>
      <c r="J283" s="1"/>
      <c r="L283" s="1"/>
    </row>
    <row r="284" spans="2:12" ht="15.75" customHeight="1">
      <c r="B284" s="1"/>
      <c r="E284" s="1"/>
      <c r="F284" s="1"/>
      <c r="G284" s="1"/>
      <c r="I284" s="1"/>
      <c r="J284" s="1"/>
      <c r="L284" s="1"/>
    </row>
    <row r="285" spans="2:12" ht="15.75" customHeight="1">
      <c r="B285" s="1"/>
      <c r="E285" s="1"/>
      <c r="F285" s="1"/>
      <c r="G285" s="1"/>
      <c r="I285" s="1"/>
      <c r="J285" s="1"/>
      <c r="L285" s="1"/>
    </row>
    <row r="286" spans="2:12" ht="15.75" customHeight="1">
      <c r="B286" s="1"/>
      <c r="E286" s="1"/>
      <c r="F286" s="1"/>
      <c r="G286" s="1"/>
      <c r="I286" s="1"/>
      <c r="J286" s="1"/>
      <c r="L286" s="1"/>
    </row>
    <row r="287" spans="2:12" ht="15.75" customHeight="1">
      <c r="B287" s="1"/>
      <c r="E287" s="1"/>
      <c r="F287" s="1"/>
      <c r="G287" s="1"/>
      <c r="I287" s="1"/>
      <c r="J287" s="1"/>
      <c r="L287" s="1"/>
    </row>
    <row r="288" spans="2:12" ht="15.75" customHeight="1">
      <c r="B288" s="1"/>
      <c r="E288" s="1"/>
      <c r="F288" s="1"/>
      <c r="G288" s="1"/>
      <c r="I288" s="1"/>
      <c r="J288" s="1"/>
      <c r="L288" s="1"/>
    </row>
    <row r="289" spans="2:12" ht="15.75" customHeight="1">
      <c r="B289" s="1"/>
      <c r="E289" s="1"/>
      <c r="F289" s="1"/>
      <c r="G289" s="1"/>
      <c r="I289" s="1"/>
      <c r="J289" s="1"/>
      <c r="L289" s="1"/>
    </row>
    <row r="290" spans="2:12" ht="15.75" customHeight="1">
      <c r="B290" s="1"/>
      <c r="E290" s="1"/>
      <c r="F290" s="1"/>
      <c r="G290" s="1"/>
      <c r="I290" s="1"/>
      <c r="J290" s="1"/>
      <c r="L290" s="1"/>
    </row>
    <row r="291" spans="2:12" ht="15.75" customHeight="1">
      <c r="B291" s="1"/>
      <c r="E291" s="1"/>
      <c r="F291" s="1"/>
      <c r="G291" s="1"/>
      <c r="I291" s="1"/>
      <c r="J291" s="1"/>
      <c r="L291" s="1"/>
    </row>
    <row r="292" spans="2:12" ht="15.75" customHeight="1">
      <c r="B292" s="1"/>
      <c r="E292" s="1"/>
      <c r="F292" s="1"/>
      <c r="G292" s="1"/>
      <c r="I292" s="1"/>
      <c r="J292" s="1"/>
      <c r="L292" s="1"/>
    </row>
    <row r="293" spans="2:12" ht="15.75" customHeight="1">
      <c r="B293" s="1"/>
      <c r="E293" s="1"/>
      <c r="F293" s="1"/>
      <c r="G293" s="1"/>
      <c r="I293" s="1"/>
      <c r="J293" s="1"/>
      <c r="L293" s="1"/>
    </row>
    <row r="294" spans="2:12" ht="15.75" customHeight="1">
      <c r="B294" s="1"/>
      <c r="E294" s="1"/>
      <c r="F294" s="1"/>
      <c r="G294" s="1"/>
      <c r="I294" s="1"/>
      <c r="J294" s="1"/>
      <c r="L294" s="1"/>
    </row>
    <row r="295" spans="2:12" ht="15.75" customHeight="1">
      <c r="B295" s="1"/>
      <c r="E295" s="1"/>
      <c r="F295" s="1"/>
      <c r="G295" s="1"/>
      <c r="I295" s="1"/>
      <c r="J295" s="1"/>
      <c r="L295" s="1"/>
    </row>
    <row r="296" spans="2:12" ht="15.75" customHeight="1">
      <c r="B296" s="1"/>
      <c r="E296" s="1"/>
      <c r="F296" s="1"/>
      <c r="G296" s="1"/>
      <c r="I296" s="1"/>
      <c r="J296" s="1"/>
      <c r="L296" s="1"/>
    </row>
    <row r="297" spans="2:12" ht="15.75" customHeight="1">
      <c r="B297" s="1"/>
      <c r="E297" s="1"/>
      <c r="F297" s="1"/>
      <c r="G297" s="1"/>
      <c r="I297" s="1"/>
      <c r="J297" s="1"/>
      <c r="L297" s="1"/>
    </row>
    <row r="298" spans="2:12" ht="15.75" customHeight="1">
      <c r="B298" s="1"/>
      <c r="E298" s="1"/>
      <c r="F298" s="1"/>
      <c r="G298" s="1"/>
      <c r="I298" s="1"/>
      <c r="J298" s="1"/>
      <c r="L298" s="1"/>
    </row>
    <row r="299" spans="2:12" ht="15.75" customHeight="1">
      <c r="B299" s="1"/>
      <c r="E299" s="1"/>
      <c r="F299" s="1"/>
      <c r="G299" s="1"/>
      <c r="I299" s="1"/>
      <c r="J299" s="1"/>
      <c r="L299" s="1"/>
    </row>
    <row r="300" spans="2:12" ht="15.75" customHeight="1">
      <c r="B300" s="1"/>
      <c r="E300" s="1"/>
      <c r="F300" s="1"/>
      <c r="G300" s="1"/>
      <c r="I300" s="1"/>
      <c r="J300" s="1"/>
      <c r="L300" s="1"/>
    </row>
    <row r="301" spans="2:12" ht="15.75" customHeight="1">
      <c r="B301" s="1"/>
      <c r="E301" s="1"/>
      <c r="F301" s="1"/>
      <c r="G301" s="1"/>
      <c r="I301" s="1"/>
      <c r="J301" s="1"/>
      <c r="L301" s="1"/>
    </row>
    <row r="302" spans="2:12" ht="15.75" customHeight="1">
      <c r="B302" s="1"/>
      <c r="E302" s="1"/>
      <c r="F302" s="1"/>
      <c r="G302" s="1"/>
      <c r="I302" s="1"/>
      <c r="J302" s="1"/>
      <c r="L302" s="1"/>
    </row>
    <row r="303" spans="2:12" ht="15.75" customHeight="1">
      <c r="B303" s="1"/>
      <c r="E303" s="1"/>
      <c r="F303" s="1"/>
      <c r="G303" s="1"/>
      <c r="I303" s="1"/>
      <c r="J303" s="1"/>
      <c r="L303" s="1"/>
    </row>
    <row r="304" spans="2:12" ht="15.75" customHeight="1">
      <c r="B304" s="1"/>
      <c r="E304" s="1"/>
      <c r="F304" s="1"/>
      <c r="G304" s="1"/>
      <c r="I304" s="1"/>
      <c r="J304" s="1"/>
      <c r="L304" s="1"/>
    </row>
    <row r="305" spans="2:12" ht="15.75" customHeight="1">
      <c r="B305" s="1"/>
      <c r="E305" s="1"/>
      <c r="F305" s="1"/>
      <c r="G305" s="1"/>
      <c r="I305" s="1"/>
      <c r="J305" s="1"/>
      <c r="L305" s="1"/>
    </row>
    <row r="306" spans="2:12" ht="15.75" customHeight="1">
      <c r="B306" s="1"/>
      <c r="E306" s="1"/>
      <c r="F306" s="1"/>
      <c r="G306" s="1"/>
      <c r="I306" s="1"/>
      <c r="J306" s="1"/>
      <c r="L306" s="1"/>
    </row>
    <row r="307" spans="2:12" ht="15.75" customHeight="1">
      <c r="B307" s="1"/>
      <c r="E307" s="1"/>
      <c r="F307" s="1"/>
      <c r="G307" s="1"/>
      <c r="I307" s="1"/>
      <c r="J307" s="1"/>
      <c r="L307" s="1"/>
    </row>
    <row r="308" spans="2:12" ht="15.75" customHeight="1">
      <c r="B308" s="1"/>
      <c r="E308" s="1"/>
      <c r="F308" s="1"/>
      <c r="G308" s="1"/>
      <c r="I308" s="1"/>
      <c r="J308" s="1"/>
      <c r="L308" s="1"/>
    </row>
    <row r="309" spans="2:12" ht="15.75" customHeight="1">
      <c r="B309" s="1"/>
      <c r="E309" s="1"/>
      <c r="F309" s="1"/>
      <c r="G309" s="1"/>
      <c r="I309" s="1"/>
      <c r="J309" s="1"/>
      <c r="L309" s="1"/>
    </row>
    <row r="310" spans="2:12" ht="15.75" customHeight="1">
      <c r="B310" s="1"/>
      <c r="E310" s="1"/>
      <c r="F310" s="1"/>
      <c r="G310" s="1"/>
      <c r="I310" s="1"/>
      <c r="J310" s="1"/>
      <c r="L310" s="1"/>
    </row>
    <row r="311" spans="2:12" ht="15.75" customHeight="1">
      <c r="B311" s="1"/>
      <c r="E311" s="1"/>
      <c r="F311" s="1"/>
      <c r="G311" s="1"/>
      <c r="I311" s="1"/>
      <c r="J311" s="1"/>
      <c r="L311" s="1"/>
    </row>
    <row r="312" spans="2:12" ht="15.75" customHeight="1">
      <c r="B312" s="1"/>
      <c r="E312" s="1"/>
      <c r="F312" s="1"/>
      <c r="G312" s="1"/>
      <c r="I312" s="1"/>
      <c r="J312" s="1"/>
      <c r="L312" s="1"/>
    </row>
    <row r="313" spans="2:12" ht="15.75" customHeight="1">
      <c r="B313" s="1"/>
      <c r="E313" s="1"/>
      <c r="F313" s="1"/>
      <c r="G313" s="1"/>
      <c r="I313" s="1"/>
      <c r="J313" s="1"/>
      <c r="L313" s="1"/>
    </row>
    <row r="314" spans="2:12" ht="15.75" customHeight="1">
      <c r="B314" s="1"/>
      <c r="E314" s="1"/>
      <c r="F314" s="1"/>
      <c r="G314" s="1"/>
      <c r="I314" s="1"/>
      <c r="J314" s="1"/>
      <c r="L314" s="1"/>
    </row>
    <row r="315" spans="2:12" ht="15.75" customHeight="1">
      <c r="B315" s="1"/>
      <c r="E315" s="1"/>
      <c r="F315" s="1"/>
      <c r="G315" s="1"/>
      <c r="I315" s="1"/>
      <c r="J315" s="1"/>
      <c r="L315" s="1"/>
    </row>
    <row r="316" spans="2:12" ht="15.75" customHeight="1">
      <c r="B316" s="1"/>
      <c r="E316" s="1"/>
      <c r="F316" s="1"/>
      <c r="G316" s="1"/>
      <c r="I316" s="1"/>
      <c r="J316" s="1"/>
      <c r="L316" s="1"/>
    </row>
    <row r="317" spans="2:12" ht="15.75" customHeight="1">
      <c r="B317" s="1"/>
      <c r="E317" s="1"/>
      <c r="F317" s="1"/>
      <c r="G317" s="1"/>
      <c r="I317" s="1"/>
      <c r="J317" s="1"/>
      <c r="L317" s="1"/>
    </row>
    <row r="318" spans="2:12" ht="15.75" customHeight="1">
      <c r="B318" s="1"/>
      <c r="E318" s="1"/>
      <c r="F318" s="1"/>
      <c r="G318" s="1"/>
      <c r="I318" s="1"/>
      <c r="J318" s="1"/>
      <c r="L318" s="1"/>
    </row>
    <row r="319" spans="2:12" ht="15.75" customHeight="1">
      <c r="B319" s="1"/>
      <c r="E319" s="1"/>
      <c r="F319" s="1"/>
      <c r="G319" s="1"/>
      <c r="I319" s="1"/>
      <c r="J319" s="1"/>
      <c r="L319" s="1"/>
    </row>
    <row r="320" spans="2:12" ht="15.75" customHeight="1">
      <c r="B320" s="1"/>
      <c r="E320" s="1"/>
      <c r="F320" s="1"/>
      <c r="G320" s="1"/>
      <c r="I320" s="1"/>
      <c r="J320" s="1"/>
      <c r="L320" s="1"/>
    </row>
    <row r="321" spans="2:12" ht="15.75" customHeight="1">
      <c r="B321" s="1"/>
      <c r="E321" s="1"/>
      <c r="F321" s="1"/>
      <c r="G321" s="1"/>
      <c r="I321" s="1"/>
      <c r="J321" s="1"/>
      <c r="L321" s="1"/>
    </row>
    <row r="322" spans="2:12" ht="15.75" customHeight="1">
      <c r="B322" s="1"/>
      <c r="E322" s="1"/>
      <c r="F322" s="1"/>
      <c r="G322" s="1"/>
      <c r="I322" s="1"/>
      <c r="J322" s="1"/>
      <c r="L322" s="1"/>
    </row>
    <row r="323" spans="2:12" ht="15.75" customHeight="1">
      <c r="B323" s="1"/>
      <c r="E323" s="1"/>
      <c r="F323" s="1"/>
      <c r="G323" s="1"/>
      <c r="I323" s="1"/>
      <c r="J323" s="1"/>
      <c r="L323" s="1"/>
    </row>
    <row r="324" spans="2:12" ht="15.75" customHeight="1">
      <c r="B324" s="1"/>
      <c r="E324" s="1"/>
      <c r="F324" s="1"/>
      <c r="G324" s="1"/>
      <c r="I324" s="1"/>
      <c r="J324" s="1"/>
      <c r="L324" s="1"/>
    </row>
    <row r="325" spans="2:12" ht="15.75" customHeight="1">
      <c r="B325" s="1"/>
      <c r="E325" s="1"/>
      <c r="F325" s="1"/>
      <c r="G325" s="1"/>
      <c r="I325" s="1"/>
      <c r="J325" s="1"/>
      <c r="L325" s="1"/>
    </row>
    <row r="326" spans="2:12" ht="15.75" customHeight="1">
      <c r="B326" s="1"/>
      <c r="E326" s="1"/>
      <c r="F326" s="1"/>
      <c r="G326" s="1"/>
      <c r="I326" s="1"/>
      <c r="J326" s="1"/>
      <c r="L326" s="1"/>
    </row>
    <row r="327" spans="2:12" ht="15.75" customHeight="1">
      <c r="B327" s="1"/>
      <c r="E327" s="1"/>
      <c r="F327" s="1"/>
      <c r="G327" s="1"/>
      <c r="I327" s="1"/>
      <c r="J327" s="1"/>
      <c r="L327" s="1"/>
    </row>
    <row r="328" spans="2:12" ht="15.75" customHeight="1">
      <c r="B328" s="1"/>
      <c r="E328" s="1"/>
      <c r="F328" s="1"/>
      <c r="G328" s="1"/>
      <c r="I328" s="1"/>
      <c r="J328" s="1"/>
      <c r="L328" s="1"/>
    </row>
    <row r="329" spans="2:12" ht="15.75" customHeight="1">
      <c r="B329" s="1"/>
      <c r="E329" s="1"/>
      <c r="F329" s="1"/>
      <c r="G329" s="1"/>
      <c r="I329" s="1"/>
      <c r="J329" s="1"/>
      <c r="L329" s="1"/>
    </row>
    <row r="330" spans="2:12" ht="15.75" customHeight="1">
      <c r="B330" s="1"/>
      <c r="E330" s="1"/>
      <c r="F330" s="1"/>
      <c r="G330" s="1"/>
      <c r="I330" s="1"/>
      <c r="J330" s="1"/>
      <c r="L330" s="1"/>
    </row>
    <row r="331" spans="2:12" ht="15.75" customHeight="1">
      <c r="B331" s="1"/>
      <c r="E331" s="1"/>
      <c r="F331" s="1"/>
      <c r="G331" s="1"/>
      <c r="I331" s="1"/>
      <c r="J331" s="1"/>
      <c r="L331" s="1"/>
    </row>
    <row r="332" spans="2:12" ht="15.75" customHeight="1">
      <c r="B332" s="1"/>
      <c r="E332" s="1"/>
      <c r="F332" s="1"/>
      <c r="G332" s="1"/>
      <c r="I332" s="1"/>
      <c r="J332" s="1"/>
      <c r="L332" s="1"/>
    </row>
    <row r="333" spans="2:12" ht="15.75" customHeight="1">
      <c r="B333" s="1"/>
      <c r="E333" s="1"/>
      <c r="F333" s="1"/>
      <c r="G333" s="1"/>
      <c r="I333" s="1"/>
      <c r="J333" s="1"/>
      <c r="L333" s="1"/>
    </row>
    <row r="334" spans="2:12" ht="15.75" customHeight="1">
      <c r="B334" s="1"/>
      <c r="E334" s="1"/>
      <c r="F334" s="1"/>
      <c r="G334" s="1"/>
      <c r="I334" s="1"/>
      <c r="J334" s="1"/>
      <c r="L334" s="1"/>
    </row>
    <row r="335" spans="2:12" ht="15.75" customHeight="1">
      <c r="B335" s="1"/>
      <c r="E335" s="1"/>
      <c r="F335" s="1"/>
      <c r="G335" s="1"/>
      <c r="I335" s="1"/>
      <c r="J335" s="1"/>
      <c r="L335" s="1"/>
    </row>
    <row r="336" spans="2:12" ht="15.75" customHeight="1">
      <c r="B336" s="1"/>
      <c r="E336" s="1"/>
      <c r="F336" s="1"/>
      <c r="G336" s="1"/>
      <c r="I336" s="1"/>
      <c r="J336" s="1"/>
      <c r="L336" s="1"/>
    </row>
    <row r="337" spans="2:12" ht="15.75" customHeight="1">
      <c r="B337" s="1"/>
      <c r="E337" s="1"/>
      <c r="F337" s="1"/>
      <c r="G337" s="1"/>
      <c r="I337" s="1"/>
      <c r="J337" s="1"/>
      <c r="L337" s="1"/>
    </row>
    <row r="338" spans="2:12" ht="15.75" customHeight="1">
      <c r="B338" s="1"/>
      <c r="E338" s="1"/>
      <c r="F338" s="1"/>
      <c r="G338" s="1"/>
      <c r="I338" s="1"/>
      <c r="J338" s="1"/>
      <c r="L338" s="1"/>
    </row>
    <row r="339" spans="2:12" ht="15.75" customHeight="1">
      <c r="B339" s="1"/>
      <c r="E339" s="1"/>
      <c r="F339" s="1"/>
      <c r="G339" s="1"/>
      <c r="I339" s="1"/>
      <c r="J339" s="1"/>
      <c r="L339" s="1"/>
    </row>
    <row r="340" spans="2:12" ht="15.75" customHeight="1">
      <c r="B340" s="1"/>
      <c r="E340" s="1"/>
      <c r="F340" s="1"/>
      <c r="G340" s="1"/>
      <c r="I340" s="1"/>
      <c r="J340" s="1"/>
      <c r="L340" s="1"/>
    </row>
    <row r="341" spans="2:12" ht="15.75" customHeight="1">
      <c r="B341" s="1"/>
      <c r="E341" s="1"/>
      <c r="F341" s="1"/>
      <c r="G341" s="1"/>
      <c r="I341" s="1"/>
      <c r="J341" s="1"/>
      <c r="L341" s="1"/>
    </row>
    <row r="342" spans="2:12" ht="15.75" customHeight="1">
      <c r="B342" s="1"/>
      <c r="E342" s="1"/>
      <c r="F342" s="1"/>
      <c r="G342" s="1"/>
      <c r="I342" s="1"/>
      <c r="J342" s="1"/>
      <c r="L342" s="1"/>
    </row>
    <row r="343" spans="2:12" ht="15.75" customHeight="1">
      <c r="B343" s="1"/>
      <c r="E343" s="1"/>
      <c r="F343" s="1"/>
      <c r="G343" s="1"/>
      <c r="I343" s="1"/>
      <c r="J343" s="1"/>
      <c r="L343" s="1"/>
    </row>
    <row r="344" spans="2:12" ht="15.75" customHeight="1">
      <c r="B344" s="1"/>
      <c r="E344" s="1"/>
      <c r="F344" s="1"/>
      <c r="G344" s="1"/>
      <c r="I344" s="1"/>
      <c r="J344" s="1"/>
      <c r="L344" s="1"/>
    </row>
    <row r="345" spans="2:12" ht="15.75" customHeight="1">
      <c r="B345" s="1"/>
      <c r="E345" s="1"/>
      <c r="F345" s="1"/>
      <c r="G345" s="1"/>
      <c r="I345" s="1"/>
      <c r="J345" s="1"/>
      <c r="L345" s="1"/>
    </row>
    <row r="346" spans="2:12" ht="15.75" customHeight="1">
      <c r="B346" s="1"/>
      <c r="E346" s="1"/>
      <c r="F346" s="1"/>
      <c r="G346" s="1"/>
      <c r="I346" s="1"/>
      <c r="J346" s="1"/>
      <c r="L346" s="1"/>
    </row>
    <row r="347" spans="2:12" ht="15.75" customHeight="1">
      <c r="B347" s="1"/>
      <c r="E347" s="1"/>
      <c r="F347" s="1"/>
      <c r="G347" s="1"/>
      <c r="I347" s="1"/>
      <c r="J347" s="1"/>
      <c r="L347" s="1"/>
    </row>
    <row r="348" spans="2:12" ht="15.75" customHeight="1">
      <c r="B348" s="1"/>
      <c r="E348" s="1"/>
      <c r="F348" s="1"/>
      <c r="G348" s="1"/>
      <c r="I348" s="1"/>
      <c r="J348" s="1"/>
      <c r="L348" s="1"/>
    </row>
    <row r="349" spans="2:12" ht="15.75" customHeight="1">
      <c r="B349" s="1"/>
      <c r="E349" s="1"/>
      <c r="F349" s="1"/>
      <c r="G349" s="1"/>
      <c r="I349" s="1"/>
      <c r="J349" s="1"/>
      <c r="L349" s="1"/>
    </row>
    <row r="350" spans="2:12" ht="15.75" customHeight="1">
      <c r="B350" s="1"/>
      <c r="E350" s="1"/>
      <c r="F350" s="1"/>
      <c r="G350" s="1"/>
      <c r="I350" s="1"/>
      <c r="J350" s="1"/>
      <c r="L350" s="1"/>
    </row>
    <row r="351" spans="2:12" ht="15.75" customHeight="1">
      <c r="B351" s="1"/>
      <c r="E351" s="1"/>
      <c r="F351" s="1"/>
      <c r="G351" s="1"/>
      <c r="I351" s="1"/>
      <c r="J351" s="1"/>
      <c r="L351" s="1"/>
    </row>
    <row r="352" spans="2:12" ht="15.75" customHeight="1">
      <c r="B352" s="1"/>
      <c r="E352" s="1"/>
      <c r="F352" s="1"/>
      <c r="G352" s="1"/>
      <c r="I352" s="1"/>
      <c r="J352" s="1"/>
      <c r="L352" s="1"/>
    </row>
    <row r="353" spans="2:12" ht="15.75" customHeight="1">
      <c r="B353" s="1"/>
      <c r="E353" s="1"/>
      <c r="F353" s="1"/>
      <c r="G353" s="1"/>
      <c r="I353" s="1"/>
      <c r="J353" s="1"/>
      <c r="L353" s="1"/>
    </row>
    <row r="354" spans="2:12" ht="15.75" customHeight="1">
      <c r="B354" s="1"/>
      <c r="E354" s="1"/>
      <c r="F354" s="1"/>
      <c r="G354" s="1"/>
      <c r="I354" s="1"/>
      <c r="J354" s="1"/>
      <c r="L354" s="1"/>
    </row>
    <row r="355" spans="2:12" ht="15.75" customHeight="1">
      <c r="B355" s="1"/>
      <c r="E355" s="1"/>
      <c r="F355" s="1"/>
      <c r="G355" s="1"/>
      <c r="I355" s="1"/>
      <c r="J355" s="1"/>
      <c r="L355" s="1"/>
    </row>
    <row r="356" spans="2:12" ht="15.75" customHeight="1">
      <c r="B356" s="1"/>
      <c r="E356" s="1"/>
      <c r="F356" s="1"/>
      <c r="G356" s="1"/>
      <c r="I356" s="1"/>
      <c r="J356" s="1"/>
      <c r="L356" s="1"/>
    </row>
    <row r="357" spans="2:12" ht="15.75" customHeight="1">
      <c r="B357" s="1"/>
      <c r="E357" s="1"/>
      <c r="F357" s="1"/>
      <c r="G357" s="1"/>
      <c r="I357" s="1"/>
      <c r="J357" s="1"/>
      <c r="L357" s="1"/>
    </row>
    <row r="358" spans="2:12" ht="15.75" customHeight="1">
      <c r="B358" s="1"/>
      <c r="E358" s="1"/>
      <c r="F358" s="1"/>
      <c r="G358" s="1"/>
      <c r="I358" s="1"/>
      <c r="J358" s="1"/>
      <c r="L358" s="1"/>
    </row>
    <row r="359" spans="2:12" ht="15.75" customHeight="1">
      <c r="B359" s="1"/>
      <c r="E359" s="1"/>
      <c r="F359" s="1"/>
      <c r="G359" s="1"/>
      <c r="I359" s="1"/>
      <c r="J359" s="1"/>
      <c r="L359" s="1"/>
    </row>
    <row r="360" spans="2:12" ht="15.75" customHeight="1">
      <c r="B360" s="1"/>
      <c r="E360" s="1"/>
      <c r="F360" s="1"/>
      <c r="G360" s="1"/>
      <c r="I360" s="1"/>
      <c r="J360" s="1"/>
      <c r="L360" s="1"/>
    </row>
    <row r="361" spans="2:12" ht="15.75" customHeight="1">
      <c r="B361" s="1"/>
      <c r="E361" s="1"/>
      <c r="F361" s="1"/>
      <c r="G361" s="1"/>
      <c r="I361" s="1"/>
      <c r="J361" s="1"/>
      <c r="L361" s="1"/>
    </row>
    <row r="362" spans="2:12" ht="15.75" customHeight="1">
      <c r="B362" s="1"/>
      <c r="E362" s="1"/>
      <c r="F362" s="1"/>
      <c r="G362" s="1"/>
      <c r="I362" s="1"/>
      <c r="J362" s="1"/>
      <c r="L362" s="1"/>
    </row>
    <row r="363" spans="2:12" ht="15.75" customHeight="1">
      <c r="B363" s="1"/>
      <c r="E363" s="1"/>
      <c r="F363" s="1"/>
      <c r="G363" s="1"/>
      <c r="I363" s="1"/>
      <c r="J363" s="1"/>
      <c r="L363" s="1"/>
    </row>
    <row r="364" spans="2:12" ht="15.75" customHeight="1">
      <c r="B364" s="1"/>
      <c r="E364" s="1"/>
      <c r="F364" s="1"/>
      <c r="G364" s="1"/>
      <c r="I364" s="1"/>
      <c r="J364" s="1"/>
      <c r="L364" s="1"/>
    </row>
    <row r="365" spans="2:12" ht="15.75" customHeight="1">
      <c r="B365" s="1"/>
      <c r="E365" s="1"/>
      <c r="F365" s="1"/>
      <c r="G365" s="1"/>
      <c r="I365" s="1"/>
      <c r="J365" s="1"/>
      <c r="L365" s="1"/>
    </row>
    <row r="366" spans="2:12" ht="15.75" customHeight="1">
      <c r="B366" s="1"/>
      <c r="E366" s="1"/>
      <c r="F366" s="1"/>
      <c r="G366" s="1"/>
      <c r="I366" s="1"/>
      <c r="J366" s="1"/>
      <c r="L366" s="1"/>
    </row>
    <row r="367" spans="2:12" ht="15.75" customHeight="1">
      <c r="B367" s="1"/>
      <c r="E367" s="1"/>
      <c r="F367" s="1"/>
      <c r="G367" s="1"/>
      <c r="I367" s="1"/>
      <c r="J367" s="1"/>
      <c r="L367" s="1"/>
    </row>
    <row r="368" spans="2:12" ht="15.75" customHeight="1">
      <c r="B368" s="1"/>
      <c r="E368" s="1"/>
      <c r="F368" s="1"/>
      <c r="G368" s="1"/>
      <c r="I368" s="1"/>
      <c r="J368" s="1"/>
      <c r="L368" s="1"/>
    </row>
    <row r="369" spans="2:12" ht="15.75" customHeight="1">
      <c r="B369" s="1"/>
      <c r="E369" s="1"/>
      <c r="F369" s="1"/>
      <c r="G369" s="1"/>
      <c r="I369" s="1"/>
      <c r="J369" s="1"/>
      <c r="L369" s="1"/>
    </row>
    <row r="370" spans="2:12" ht="15.75" customHeight="1">
      <c r="B370" s="1"/>
      <c r="E370" s="1"/>
      <c r="F370" s="1"/>
      <c r="G370" s="1"/>
      <c r="I370" s="1"/>
      <c r="J370" s="1"/>
      <c r="L370" s="1"/>
    </row>
    <row r="371" spans="2:12" ht="15.75" customHeight="1">
      <c r="B371" s="1"/>
      <c r="E371" s="1"/>
      <c r="F371" s="1"/>
      <c r="G371" s="1"/>
      <c r="I371" s="1"/>
      <c r="J371" s="1"/>
      <c r="L371" s="1"/>
    </row>
    <row r="372" spans="2:12" ht="15.75" customHeight="1">
      <c r="B372" s="1"/>
      <c r="E372" s="1"/>
      <c r="F372" s="1"/>
      <c r="G372" s="1"/>
      <c r="I372" s="1"/>
      <c r="J372" s="1"/>
      <c r="L372" s="1"/>
    </row>
    <row r="373" spans="2:12" ht="15.75" customHeight="1">
      <c r="B373" s="1"/>
      <c r="E373" s="1"/>
      <c r="F373" s="1"/>
      <c r="G373" s="1"/>
      <c r="I373" s="1"/>
      <c r="J373" s="1"/>
      <c r="L373" s="1"/>
    </row>
    <row r="374" spans="2:12" ht="15.75" customHeight="1">
      <c r="B374" s="1"/>
      <c r="E374" s="1"/>
      <c r="F374" s="1"/>
      <c r="G374" s="1"/>
      <c r="I374" s="1"/>
      <c r="J374" s="1"/>
      <c r="L374" s="1"/>
    </row>
    <row r="375" spans="2:12" ht="15.75" customHeight="1">
      <c r="B375" s="1"/>
      <c r="E375" s="1"/>
      <c r="F375" s="1"/>
      <c r="G375" s="1"/>
      <c r="I375" s="1"/>
      <c r="J375" s="1"/>
      <c r="L375" s="1"/>
    </row>
    <row r="376" spans="2:12" ht="15.75" customHeight="1">
      <c r="B376" s="1"/>
      <c r="E376" s="1"/>
      <c r="F376" s="1"/>
      <c r="G376" s="1"/>
      <c r="I376" s="1"/>
      <c r="J376" s="1"/>
      <c r="L376" s="1"/>
    </row>
    <row r="377" spans="2:12" ht="15.75" customHeight="1">
      <c r="B377" s="1"/>
      <c r="E377" s="1"/>
      <c r="F377" s="1"/>
      <c r="G377" s="1"/>
      <c r="I377" s="1"/>
      <c r="J377" s="1"/>
      <c r="L377" s="1"/>
    </row>
    <row r="378" spans="2:12" ht="15.75" customHeight="1">
      <c r="B378" s="1"/>
      <c r="E378" s="1"/>
      <c r="F378" s="1"/>
      <c r="G378" s="1"/>
      <c r="I378" s="1"/>
      <c r="J378" s="1"/>
      <c r="L378" s="1"/>
    </row>
    <row r="379" spans="2:12" ht="15.75" customHeight="1">
      <c r="B379" s="1"/>
      <c r="E379" s="1"/>
      <c r="F379" s="1"/>
      <c r="G379" s="1"/>
      <c r="I379" s="1"/>
      <c r="J379" s="1"/>
      <c r="L379" s="1"/>
    </row>
    <row r="380" spans="2:12" ht="15.75" customHeight="1">
      <c r="B380" s="1"/>
      <c r="E380" s="1"/>
      <c r="F380" s="1"/>
      <c r="G380" s="1"/>
      <c r="I380" s="1"/>
      <c r="J380" s="1"/>
      <c r="L380" s="1"/>
    </row>
    <row r="381" spans="2:12" ht="15.75" customHeight="1">
      <c r="B381" s="1"/>
      <c r="E381" s="1"/>
      <c r="F381" s="1"/>
      <c r="G381" s="1"/>
      <c r="I381" s="1"/>
      <c r="J381" s="1"/>
      <c r="L381" s="1"/>
    </row>
    <row r="382" spans="2:12" ht="15.75" customHeight="1">
      <c r="B382" s="1"/>
      <c r="E382" s="1"/>
      <c r="F382" s="1"/>
      <c r="G382" s="1"/>
      <c r="I382" s="1"/>
      <c r="J382" s="1"/>
      <c r="L382" s="1"/>
    </row>
    <row r="383" spans="2:12" ht="15.75" customHeight="1">
      <c r="B383" s="1"/>
      <c r="E383" s="1"/>
      <c r="F383" s="1"/>
      <c r="G383" s="1"/>
      <c r="I383" s="1"/>
      <c r="J383" s="1"/>
      <c r="L383" s="1"/>
    </row>
    <row r="384" spans="2:12" ht="15.75" customHeight="1">
      <c r="B384" s="1"/>
      <c r="E384" s="1"/>
      <c r="F384" s="1"/>
      <c r="G384" s="1"/>
      <c r="I384" s="1"/>
      <c r="J384" s="1"/>
      <c r="L384" s="1"/>
    </row>
    <row r="385" spans="2:12" ht="15.75" customHeight="1">
      <c r="B385" s="1"/>
      <c r="E385" s="1"/>
      <c r="F385" s="1"/>
      <c r="G385" s="1"/>
      <c r="I385" s="1"/>
      <c r="J385" s="1"/>
      <c r="L385" s="1"/>
    </row>
    <row r="386" spans="2:12" ht="15.75" customHeight="1">
      <c r="B386" s="1"/>
      <c r="E386" s="1"/>
      <c r="F386" s="1"/>
      <c r="G386" s="1"/>
      <c r="I386" s="1"/>
      <c r="J386" s="1"/>
      <c r="L386" s="1"/>
    </row>
    <row r="387" spans="2:12" ht="15.75" customHeight="1">
      <c r="B387" s="1"/>
      <c r="E387" s="1"/>
      <c r="F387" s="1"/>
      <c r="G387" s="1"/>
      <c r="I387" s="1"/>
      <c r="J387" s="1"/>
      <c r="L387" s="1"/>
    </row>
    <row r="388" spans="2:12" ht="15.75" customHeight="1">
      <c r="B388" s="1"/>
      <c r="E388" s="1"/>
      <c r="F388" s="1"/>
      <c r="G388" s="1"/>
      <c r="I388" s="1"/>
      <c r="J388" s="1"/>
      <c r="L388" s="1"/>
    </row>
    <row r="389" spans="2:12" ht="15.75" customHeight="1">
      <c r="B389" s="1"/>
      <c r="E389" s="1"/>
      <c r="F389" s="1"/>
      <c r="G389" s="1"/>
      <c r="I389" s="1"/>
      <c r="J389" s="1"/>
      <c r="L389" s="1"/>
    </row>
    <row r="390" spans="2:12" ht="15.75" customHeight="1">
      <c r="B390" s="1"/>
      <c r="E390" s="1"/>
      <c r="F390" s="1"/>
      <c r="G390" s="1"/>
      <c r="I390" s="1"/>
      <c r="J390" s="1"/>
      <c r="L390" s="1"/>
    </row>
    <row r="391" spans="2:12" ht="15.75" customHeight="1">
      <c r="B391" s="1"/>
      <c r="E391" s="1"/>
      <c r="F391" s="1"/>
      <c r="G391" s="1"/>
      <c r="I391" s="1"/>
      <c r="J391" s="1"/>
      <c r="L391" s="1"/>
    </row>
    <row r="392" spans="2:12" ht="15.75" customHeight="1">
      <c r="B392" s="1"/>
      <c r="E392" s="1"/>
      <c r="F392" s="1"/>
      <c r="G392" s="1"/>
      <c r="I392" s="1"/>
      <c r="J392" s="1"/>
      <c r="L392" s="1"/>
    </row>
    <row r="393" spans="2:12" ht="15.75" customHeight="1">
      <c r="B393" s="1"/>
      <c r="E393" s="1"/>
      <c r="F393" s="1"/>
      <c r="G393" s="1"/>
      <c r="I393" s="1"/>
      <c r="J393" s="1"/>
      <c r="L393" s="1"/>
    </row>
    <row r="394" spans="2:12" ht="15.75" customHeight="1">
      <c r="B394" s="1"/>
      <c r="E394" s="1"/>
      <c r="F394" s="1"/>
      <c r="G394" s="1"/>
      <c r="I394" s="1"/>
      <c r="J394" s="1"/>
      <c r="L394" s="1"/>
    </row>
    <row r="395" spans="2:12" ht="15.75" customHeight="1">
      <c r="B395" s="1"/>
      <c r="E395" s="1"/>
      <c r="F395" s="1"/>
      <c r="G395" s="1"/>
      <c r="I395" s="1"/>
      <c r="J395" s="1"/>
      <c r="L395" s="1"/>
    </row>
    <row r="396" spans="2:12" ht="15.75" customHeight="1">
      <c r="B396" s="1"/>
      <c r="E396" s="1"/>
      <c r="F396" s="1"/>
      <c r="G396" s="1"/>
      <c r="I396" s="1"/>
      <c r="J396" s="1"/>
      <c r="L396" s="1"/>
    </row>
    <row r="397" spans="2:12" ht="15.75" customHeight="1">
      <c r="B397" s="1"/>
      <c r="E397" s="1"/>
      <c r="F397" s="1"/>
      <c r="G397" s="1"/>
      <c r="I397" s="1"/>
      <c r="J397" s="1"/>
      <c r="L397" s="1"/>
    </row>
    <row r="398" spans="2:12" ht="15.75" customHeight="1">
      <c r="B398" s="1"/>
      <c r="E398" s="1"/>
      <c r="F398" s="1"/>
      <c r="G398" s="1"/>
      <c r="I398" s="1"/>
      <c r="J398" s="1"/>
      <c r="L398" s="1"/>
    </row>
    <row r="399" spans="2:12" ht="15.75" customHeight="1">
      <c r="B399" s="1"/>
      <c r="E399" s="1"/>
      <c r="F399" s="1"/>
      <c r="G399" s="1"/>
      <c r="I399" s="1"/>
      <c r="J399" s="1"/>
      <c r="L399" s="1"/>
    </row>
    <row r="400" spans="2:12" ht="15.75" customHeight="1">
      <c r="B400" s="1"/>
      <c r="E400" s="1"/>
      <c r="F400" s="1"/>
      <c r="G400" s="1"/>
      <c r="I400" s="1"/>
      <c r="J400" s="1"/>
      <c r="L400" s="1"/>
    </row>
    <row r="401" spans="2:12" ht="15.75" customHeight="1">
      <c r="B401" s="1"/>
      <c r="E401" s="1"/>
      <c r="F401" s="1"/>
      <c r="G401" s="1"/>
      <c r="I401" s="1"/>
      <c r="J401" s="1"/>
      <c r="L401" s="1"/>
    </row>
    <row r="402" spans="2:12" ht="15.75" customHeight="1">
      <c r="B402" s="1"/>
      <c r="E402" s="1"/>
      <c r="F402" s="1"/>
      <c r="G402" s="1"/>
      <c r="I402" s="1"/>
      <c r="J402" s="1"/>
      <c r="L402" s="1"/>
    </row>
    <row r="403" spans="2:12" ht="15.75" customHeight="1">
      <c r="B403" s="1"/>
      <c r="E403" s="1"/>
      <c r="F403" s="1"/>
      <c r="G403" s="1"/>
      <c r="I403" s="1"/>
      <c r="J403" s="1"/>
      <c r="L403" s="1"/>
    </row>
    <row r="404" spans="2:12" ht="15.75" customHeight="1">
      <c r="B404" s="1"/>
      <c r="E404" s="1"/>
      <c r="F404" s="1"/>
      <c r="G404" s="1"/>
      <c r="I404" s="1"/>
      <c r="J404" s="1"/>
      <c r="L404" s="1"/>
    </row>
    <row r="405" spans="2:12" ht="15.75" customHeight="1">
      <c r="B405" s="1"/>
      <c r="E405" s="1"/>
      <c r="F405" s="1"/>
      <c r="G405" s="1"/>
      <c r="I405" s="1"/>
      <c r="J405" s="1"/>
      <c r="L405" s="1"/>
    </row>
    <row r="406" spans="2:12" ht="15.75" customHeight="1">
      <c r="B406" s="1"/>
      <c r="E406" s="1"/>
      <c r="F406" s="1"/>
      <c r="G406" s="1"/>
      <c r="I406" s="1"/>
      <c r="J406" s="1"/>
      <c r="L406" s="1"/>
    </row>
    <row r="407" spans="2:12" ht="15.75" customHeight="1">
      <c r="B407" s="1"/>
      <c r="E407" s="1"/>
      <c r="F407" s="1"/>
      <c r="G407" s="1"/>
      <c r="I407" s="1"/>
      <c r="J407" s="1"/>
      <c r="L407" s="1"/>
    </row>
    <row r="408" spans="2:12" ht="15.75" customHeight="1">
      <c r="B408" s="1"/>
      <c r="E408" s="1"/>
      <c r="F408" s="1"/>
      <c r="G408" s="1"/>
      <c r="I408" s="1"/>
      <c r="J408" s="1"/>
      <c r="L408" s="1"/>
    </row>
    <row r="409" spans="2:12" ht="15.75" customHeight="1">
      <c r="B409" s="1"/>
      <c r="E409" s="1"/>
      <c r="F409" s="1"/>
      <c r="G409" s="1"/>
      <c r="I409" s="1"/>
      <c r="J409" s="1"/>
      <c r="L409" s="1"/>
    </row>
    <row r="410" spans="2:12" ht="15.75" customHeight="1">
      <c r="B410" s="1"/>
      <c r="E410" s="1"/>
      <c r="F410" s="1"/>
      <c r="G410" s="1"/>
      <c r="I410" s="1"/>
      <c r="J410" s="1"/>
      <c r="L410" s="1"/>
    </row>
    <row r="411" spans="2:12" ht="15.75" customHeight="1">
      <c r="B411" s="1"/>
      <c r="E411" s="1"/>
      <c r="F411" s="1"/>
      <c r="G411" s="1"/>
      <c r="I411" s="1"/>
      <c r="J411" s="1"/>
      <c r="L411" s="1"/>
    </row>
    <row r="412" spans="2:12" ht="15.75" customHeight="1">
      <c r="B412" s="1"/>
      <c r="E412" s="1"/>
      <c r="F412" s="1"/>
      <c r="G412" s="1"/>
      <c r="I412" s="1"/>
      <c r="J412" s="1"/>
      <c r="L412" s="1"/>
    </row>
    <row r="413" spans="2:12" ht="15.75" customHeight="1">
      <c r="B413" s="1"/>
      <c r="E413" s="1"/>
      <c r="F413" s="1"/>
      <c r="G413" s="1"/>
      <c r="I413" s="1"/>
      <c r="J413" s="1"/>
      <c r="L413" s="1"/>
    </row>
    <row r="414" spans="2:12" ht="15.75" customHeight="1">
      <c r="B414" s="1"/>
      <c r="E414" s="1"/>
      <c r="F414" s="1"/>
      <c r="G414" s="1"/>
      <c r="I414" s="1"/>
      <c r="J414" s="1"/>
      <c r="L414" s="1"/>
    </row>
    <row r="415" spans="2:12" ht="15.75" customHeight="1">
      <c r="B415" s="1"/>
      <c r="E415" s="1"/>
      <c r="F415" s="1"/>
      <c r="G415" s="1"/>
      <c r="I415" s="1"/>
      <c r="J415" s="1"/>
      <c r="L415" s="1"/>
    </row>
    <row r="416" spans="2:12" ht="15.75" customHeight="1">
      <c r="B416" s="1"/>
      <c r="E416" s="1"/>
      <c r="F416" s="1"/>
      <c r="G416" s="1"/>
      <c r="I416" s="1"/>
      <c r="J416" s="1"/>
      <c r="L416" s="1"/>
    </row>
    <row r="417" spans="2:12" ht="15.75" customHeight="1">
      <c r="B417" s="1"/>
      <c r="E417" s="1"/>
      <c r="F417" s="1"/>
      <c r="G417" s="1"/>
      <c r="I417" s="1"/>
      <c r="J417" s="1"/>
      <c r="L417" s="1"/>
    </row>
    <row r="418" spans="2:12" ht="15.75" customHeight="1">
      <c r="B418" s="1"/>
      <c r="E418" s="1"/>
      <c r="F418" s="1"/>
      <c r="G418" s="1"/>
      <c r="I418" s="1"/>
      <c r="J418" s="1"/>
      <c r="L418" s="1"/>
    </row>
    <row r="419" spans="2:12" ht="15.75" customHeight="1">
      <c r="B419" s="1"/>
      <c r="E419" s="1"/>
      <c r="F419" s="1"/>
      <c r="G419" s="1"/>
      <c r="I419" s="1"/>
      <c r="J419" s="1"/>
      <c r="L419" s="1"/>
    </row>
    <row r="420" spans="2:12" ht="15.75" customHeight="1">
      <c r="B420" s="1"/>
      <c r="E420" s="1"/>
      <c r="F420" s="1"/>
      <c r="G420" s="1"/>
      <c r="I420" s="1"/>
      <c r="J420" s="1"/>
      <c r="L420" s="1"/>
    </row>
    <row r="421" spans="2:12" ht="15.75" customHeight="1">
      <c r="B421" s="1"/>
      <c r="E421" s="1"/>
      <c r="F421" s="1"/>
      <c r="G421" s="1"/>
      <c r="I421" s="1"/>
      <c r="J421" s="1"/>
      <c r="L421" s="1"/>
    </row>
    <row r="422" spans="2:12" ht="15.75" customHeight="1">
      <c r="B422" s="1"/>
      <c r="E422" s="1"/>
      <c r="F422" s="1"/>
      <c r="G422" s="1"/>
      <c r="I422" s="1"/>
      <c r="J422" s="1"/>
      <c r="L422" s="1"/>
    </row>
    <row r="423" spans="2:12" ht="15.75" customHeight="1">
      <c r="B423" s="1"/>
      <c r="E423" s="1"/>
      <c r="F423" s="1"/>
      <c r="G423" s="1"/>
      <c r="I423" s="1"/>
      <c r="J423" s="1"/>
      <c r="L423" s="1"/>
    </row>
    <row r="424" spans="2:12" ht="15.75" customHeight="1">
      <c r="B424" s="1"/>
      <c r="E424" s="1"/>
      <c r="F424" s="1"/>
      <c r="G424" s="1"/>
      <c r="I424" s="1"/>
      <c r="J424" s="1"/>
      <c r="L424" s="1"/>
    </row>
    <row r="425" spans="2:12" ht="15.75" customHeight="1">
      <c r="B425" s="1"/>
      <c r="E425" s="1"/>
      <c r="F425" s="1"/>
      <c r="G425" s="1"/>
      <c r="I425" s="1"/>
      <c r="J425" s="1"/>
      <c r="L425" s="1"/>
    </row>
    <row r="426" spans="2:12" ht="15.75" customHeight="1">
      <c r="B426" s="1"/>
      <c r="E426" s="1"/>
      <c r="F426" s="1"/>
      <c r="G426" s="1"/>
      <c r="I426" s="1"/>
      <c r="J426" s="1"/>
      <c r="L426" s="1"/>
    </row>
    <row r="427" spans="2:12" ht="15.75" customHeight="1">
      <c r="B427" s="1"/>
      <c r="E427" s="1"/>
      <c r="F427" s="1"/>
      <c r="G427" s="1"/>
      <c r="I427" s="1"/>
      <c r="J427" s="1"/>
      <c r="L427" s="1"/>
    </row>
    <row r="428" spans="2:12" ht="15.75" customHeight="1">
      <c r="B428" s="1"/>
      <c r="E428" s="1"/>
      <c r="F428" s="1"/>
      <c r="G428" s="1"/>
      <c r="I428" s="1"/>
      <c r="J428" s="1"/>
      <c r="L428" s="1"/>
    </row>
    <row r="429" spans="2:12" ht="15.75" customHeight="1">
      <c r="B429" s="1"/>
      <c r="E429" s="1"/>
      <c r="F429" s="1"/>
      <c r="G429" s="1"/>
      <c r="I429" s="1"/>
      <c r="J429" s="1"/>
      <c r="L429" s="1"/>
    </row>
    <row r="430" spans="2:12" ht="15.75" customHeight="1">
      <c r="B430" s="1"/>
      <c r="E430" s="1"/>
      <c r="F430" s="1"/>
      <c r="G430" s="1"/>
      <c r="I430" s="1"/>
      <c r="J430" s="1"/>
      <c r="L430" s="1"/>
    </row>
    <row r="431" spans="2:12" ht="15.75" customHeight="1">
      <c r="B431" s="1"/>
      <c r="E431" s="1"/>
      <c r="F431" s="1"/>
      <c r="G431" s="1"/>
      <c r="I431" s="1"/>
      <c r="J431" s="1"/>
      <c r="L431" s="1"/>
    </row>
    <row r="432" spans="2:12" ht="15.75" customHeight="1">
      <c r="B432" s="1"/>
      <c r="E432" s="1"/>
      <c r="F432" s="1"/>
      <c r="G432" s="1"/>
      <c r="I432" s="1"/>
      <c r="J432" s="1"/>
      <c r="L432" s="1"/>
    </row>
    <row r="433" spans="2:12" ht="15.75" customHeight="1">
      <c r="B433" s="1"/>
      <c r="E433" s="1"/>
      <c r="F433" s="1"/>
      <c r="G433" s="1"/>
      <c r="I433" s="1"/>
      <c r="J433" s="1"/>
      <c r="L433" s="1"/>
    </row>
    <row r="434" spans="2:12" ht="15.75" customHeight="1">
      <c r="B434" s="1"/>
      <c r="E434" s="1"/>
      <c r="F434" s="1"/>
      <c r="G434" s="1"/>
      <c r="I434" s="1"/>
      <c r="J434" s="1"/>
      <c r="L434" s="1"/>
    </row>
    <row r="435" spans="2:12" ht="15.75" customHeight="1">
      <c r="B435" s="1"/>
      <c r="E435" s="1"/>
      <c r="F435" s="1"/>
      <c r="G435" s="1"/>
      <c r="I435" s="1"/>
      <c r="J435" s="1"/>
      <c r="L435" s="1"/>
    </row>
    <row r="436" spans="2:12" ht="15.75" customHeight="1">
      <c r="B436" s="1"/>
      <c r="E436" s="1"/>
      <c r="F436" s="1"/>
      <c r="G436" s="1"/>
      <c r="I436" s="1"/>
      <c r="J436" s="1"/>
      <c r="L436" s="1"/>
    </row>
    <row r="437" spans="2:12" ht="15.75" customHeight="1">
      <c r="B437" s="1"/>
      <c r="E437" s="1"/>
      <c r="F437" s="1"/>
      <c r="G437" s="1"/>
      <c r="I437" s="1"/>
      <c r="J437" s="1"/>
      <c r="L437" s="1"/>
    </row>
    <row r="438" spans="2:12" ht="15.75" customHeight="1">
      <c r="B438" s="1"/>
      <c r="E438" s="1"/>
      <c r="F438" s="1"/>
      <c r="G438" s="1"/>
      <c r="I438" s="1"/>
      <c r="J438" s="1"/>
      <c r="L438" s="1"/>
    </row>
    <row r="439" spans="2:12" ht="15.75" customHeight="1">
      <c r="B439" s="1"/>
      <c r="E439" s="1"/>
      <c r="F439" s="1"/>
      <c r="G439" s="1"/>
      <c r="I439" s="1"/>
      <c r="J439" s="1"/>
      <c r="L439" s="1"/>
    </row>
    <row r="440" spans="2:12" ht="15.75" customHeight="1">
      <c r="B440" s="1"/>
      <c r="E440" s="1"/>
      <c r="F440" s="1"/>
      <c r="G440" s="1"/>
      <c r="I440" s="1"/>
      <c r="J440" s="1"/>
      <c r="L440" s="1"/>
    </row>
    <row r="441" spans="2:12" ht="15.75" customHeight="1">
      <c r="B441" s="1"/>
      <c r="E441" s="1"/>
      <c r="F441" s="1"/>
      <c r="G441" s="1"/>
      <c r="I441" s="1"/>
      <c r="J441" s="1"/>
      <c r="L441" s="1"/>
    </row>
    <row r="442" spans="2:12" ht="15.75" customHeight="1">
      <c r="B442" s="1"/>
      <c r="E442" s="1"/>
      <c r="F442" s="1"/>
      <c r="G442" s="1"/>
      <c r="I442" s="1"/>
      <c r="J442" s="1"/>
      <c r="L442" s="1"/>
    </row>
    <row r="443" spans="2:12" ht="15.75" customHeight="1">
      <c r="B443" s="1"/>
      <c r="E443" s="1"/>
      <c r="F443" s="1"/>
      <c r="G443" s="1"/>
      <c r="I443" s="1"/>
      <c r="J443" s="1"/>
      <c r="L443" s="1"/>
    </row>
    <row r="444" spans="2:12" ht="15.75" customHeight="1">
      <c r="B444" s="1"/>
      <c r="E444" s="1"/>
      <c r="F444" s="1"/>
      <c r="G444" s="1"/>
      <c r="I444" s="1"/>
      <c r="J444" s="1"/>
      <c r="L444" s="1"/>
    </row>
    <row r="445" spans="2:12" ht="15.75" customHeight="1">
      <c r="B445" s="1"/>
      <c r="E445" s="1"/>
      <c r="F445" s="1"/>
      <c r="G445" s="1"/>
      <c r="I445" s="1"/>
      <c r="J445" s="1"/>
      <c r="L445" s="1"/>
    </row>
    <row r="446" spans="2:12" ht="15.75" customHeight="1">
      <c r="B446" s="1"/>
      <c r="E446" s="1"/>
      <c r="F446" s="1"/>
      <c r="G446" s="1"/>
      <c r="I446" s="1"/>
      <c r="J446" s="1"/>
      <c r="L446" s="1"/>
    </row>
    <row r="447" spans="2:12" ht="15.75" customHeight="1">
      <c r="B447" s="1"/>
      <c r="E447" s="1"/>
      <c r="F447" s="1"/>
      <c r="G447" s="1"/>
      <c r="I447" s="1"/>
      <c r="J447" s="1"/>
      <c r="L447" s="1"/>
    </row>
    <row r="448" spans="2:12" ht="15.75" customHeight="1">
      <c r="B448" s="1"/>
      <c r="E448" s="1"/>
      <c r="F448" s="1"/>
      <c r="G448" s="1"/>
      <c r="I448" s="1"/>
      <c r="J448" s="1"/>
      <c r="L448" s="1"/>
    </row>
    <row r="449" spans="2:12" ht="15.75" customHeight="1">
      <c r="B449" s="1"/>
      <c r="E449" s="1"/>
      <c r="F449" s="1"/>
      <c r="G449" s="1"/>
      <c r="I449" s="1"/>
      <c r="J449" s="1"/>
      <c r="L449" s="1"/>
    </row>
    <row r="450" spans="2:12" ht="15.75" customHeight="1">
      <c r="B450" s="1"/>
      <c r="E450" s="1"/>
      <c r="F450" s="1"/>
      <c r="G450" s="1"/>
      <c r="I450" s="1"/>
      <c r="J450" s="1"/>
      <c r="L450" s="1"/>
    </row>
    <row r="451" spans="2:12" ht="15.75" customHeight="1">
      <c r="B451" s="1"/>
      <c r="E451" s="1"/>
      <c r="F451" s="1"/>
      <c r="G451" s="1"/>
      <c r="I451" s="1"/>
      <c r="J451" s="1"/>
      <c r="L451" s="1"/>
    </row>
    <row r="452" spans="2:12" ht="15.75" customHeight="1">
      <c r="B452" s="1"/>
      <c r="E452" s="1"/>
      <c r="F452" s="1"/>
      <c r="G452" s="1"/>
      <c r="I452" s="1"/>
      <c r="J452" s="1"/>
      <c r="L452" s="1"/>
    </row>
    <row r="453" spans="2:12" ht="15.75" customHeight="1">
      <c r="B453" s="1"/>
      <c r="E453" s="1"/>
      <c r="F453" s="1"/>
      <c r="G453" s="1"/>
      <c r="I453" s="1"/>
      <c r="J453" s="1"/>
      <c r="L453" s="1"/>
    </row>
    <row r="454" spans="2:12" ht="15.75" customHeight="1">
      <c r="B454" s="1"/>
      <c r="E454" s="1"/>
      <c r="F454" s="1"/>
      <c r="G454" s="1"/>
      <c r="I454" s="1"/>
      <c r="J454" s="1"/>
      <c r="L454" s="1"/>
    </row>
    <row r="455" spans="2:12" ht="15.75" customHeight="1">
      <c r="B455" s="1"/>
      <c r="E455" s="1"/>
      <c r="F455" s="1"/>
      <c r="G455" s="1"/>
      <c r="I455" s="1"/>
      <c r="J455" s="1"/>
      <c r="L455" s="1"/>
    </row>
    <row r="456" spans="2:12" ht="15.75" customHeight="1">
      <c r="B456" s="1"/>
      <c r="E456" s="1"/>
      <c r="F456" s="1"/>
      <c r="G456" s="1"/>
      <c r="I456" s="1"/>
      <c r="J456" s="1"/>
      <c r="L456" s="1"/>
    </row>
    <row r="457" spans="2:12" ht="15.75" customHeight="1">
      <c r="B457" s="1"/>
      <c r="E457" s="1"/>
      <c r="F457" s="1"/>
      <c r="G457" s="1"/>
      <c r="I457" s="1"/>
      <c r="J457" s="1"/>
      <c r="L457" s="1"/>
    </row>
    <row r="458" spans="2:12" ht="15.75" customHeight="1">
      <c r="B458" s="1"/>
      <c r="E458" s="1"/>
      <c r="F458" s="1"/>
      <c r="G458" s="1"/>
      <c r="I458" s="1"/>
      <c r="J458" s="1"/>
      <c r="L458" s="1"/>
    </row>
    <row r="459" spans="2:12" ht="15.75" customHeight="1">
      <c r="B459" s="1"/>
      <c r="E459" s="1"/>
      <c r="F459" s="1"/>
      <c r="G459" s="1"/>
      <c r="I459" s="1"/>
      <c r="J459" s="1"/>
      <c r="L459" s="1"/>
    </row>
    <row r="460" spans="2:12" ht="15.75" customHeight="1">
      <c r="B460" s="1"/>
      <c r="E460" s="1"/>
      <c r="F460" s="1"/>
      <c r="G460" s="1"/>
      <c r="I460" s="1"/>
      <c r="J460" s="1"/>
      <c r="L460" s="1"/>
    </row>
    <row r="461" spans="2:12" ht="15.75" customHeight="1">
      <c r="B461" s="1"/>
      <c r="E461" s="1"/>
      <c r="F461" s="1"/>
      <c r="G461" s="1"/>
      <c r="I461" s="1"/>
      <c r="J461" s="1"/>
      <c r="L461" s="1"/>
    </row>
    <row r="462" spans="2:12" ht="15.75" customHeight="1">
      <c r="B462" s="1"/>
      <c r="E462" s="1"/>
      <c r="F462" s="1"/>
      <c r="G462" s="1"/>
      <c r="I462" s="1"/>
      <c r="J462" s="1"/>
      <c r="L462" s="1"/>
    </row>
    <row r="463" spans="2:12" ht="15.75" customHeight="1">
      <c r="B463" s="1"/>
      <c r="E463" s="1"/>
      <c r="F463" s="1"/>
      <c r="G463" s="1"/>
      <c r="I463" s="1"/>
      <c r="J463" s="1"/>
      <c r="L463" s="1"/>
    </row>
    <row r="464" spans="2:12" ht="15.75" customHeight="1">
      <c r="B464" s="1"/>
      <c r="E464" s="1"/>
      <c r="F464" s="1"/>
      <c r="G464" s="1"/>
      <c r="I464" s="1"/>
      <c r="J464" s="1"/>
      <c r="L464" s="1"/>
    </row>
    <row r="465" spans="2:12" ht="15.75" customHeight="1">
      <c r="B465" s="1"/>
      <c r="E465" s="1"/>
      <c r="F465" s="1"/>
      <c r="G465" s="1"/>
      <c r="I465" s="1"/>
      <c r="J465" s="1"/>
      <c r="L465" s="1"/>
    </row>
    <row r="466" spans="2:12" ht="15.75" customHeight="1">
      <c r="B466" s="1"/>
      <c r="E466" s="1"/>
      <c r="F466" s="1"/>
      <c r="G466" s="1"/>
      <c r="I466" s="1"/>
      <c r="J466" s="1"/>
      <c r="L466" s="1"/>
    </row>
    <row r="467" spans="2:12" ht="15.75" customHeight="1">
      <c r="B467" s="1"/>
      <c r="E467" s="1"/>
      <c r="F467" s="1"/>
      <c r="G467" s="1"/>
      <c r="I467" s="1"/>
      <c r="J467" s="1"/>
      <c r="L467" s="1"/>
    </row>
    <row r="468" spans="2:12" ht="15.75" customHeight="1">
      <c r="B468" s="1"/>
      <c r="E468" s="1"/>
      <c r="F468" s="1"/>
      <c r="G468" s="1"/>
      <c r="I468" s="1"/>
      <c r="J468" s="1"/>
      <c r="L468" s="1"/>
    </row>
    <row r="469" spans="2:12" ht="15.75" customHeight="1">
      <c r="B469" s="1"/>
      <c r="E469" s="1"/>
      <c r="F469" s="1"/>
      <c r="G469" s="1"/>
      <c r="I469" s="1"/>
      <c r="J469" s="1"/>
      <c r="L469" s="1"/>
    </row>
    <row r="470" spans="2:12" ht="15.75" customHeight="1">
      <c r="B470" s="1"/>
      <c r="E470" s="1"/>
      <c r="F470" s="1"/>
      <c r="G470" s="1"/>
      <c r="I470" s="1"/>
      <c r="J470" s="1"/>
      <c r="L470" s="1"/>
    </row>
    <row r="471" spans="2:12" ht="15.75" customHeight="1">
      <c r="B471" s="1"/>
      <c r="E471" s="1"/>
      <c r="F471" s="1"/>
      <c r="G471" s="1"/>
      <c r="I471" s="1"/>
      <c r="J471" s="1"/>
      <c r="L471" s="1"/>
    </row>
    <row r="472" spans="2:12" ht="15.75" customHeight="1">
      <c r="B472" s="1"/>
      <c r="E472" s="1"/>
      <c r="F472" s="1"/>
      <c r="G472" s="1"/>
      <c r="I472" s="1"/>
      <c r="J472" s="1"/>
      <c r="L472" s="1"/>
    </row>
    <row r="473" spans="2:12" ht="15.75" customHeight="1">
      <c r="B473" s="1"/>
      <c r="E473" s="1"/>
      <c r="F473" s="1"/>
      <c r="G473" s="1"/>
      <c r="I473" s="1"/>
      <c r="J473" s="1"/>
      <c r="L473" s="1"/>
    </row>
    <row r="474" spans="2:12" ht="15.75" customHeight="1">
      <c r="B474" s="1"/>
      <c r="E474" s="1"/>
      <c r="F474" s="1"/>
      <c r="G474" s="1"/>
      <c r="I474" s="1"/>
      <c r="J474" s="1"/>
      <c r="L474" s="1"/>
    </row>
    <row r="475" spans="2:12" ht="15.75" customHeight="1">
      <c r="B475" s="1"/>
      <c r="E475" s="1"/>
      <c r="F475" s="1"/>
      <c r="G475" s="1"/>
      <c r="I475" s="1"/>
      <c r="J475" s="1"/>
      <c r="L475" s="1"/>
    </row>
    <row r="476" spans="2:12" ht="15.75" customHeight="1">
      <c r="B476" s="1"/>
      <c r="E476" s="1"/>
      <c r="F476" s="1"/>
      <c r="G476" s="1"/>
      <c r="I476" s="1"/>
      <c r="J476" s="1"/>
      <c r="L476" s="1"/>
    </row>
    <row r="477" spans="2:12" ht="15.75" customHeight="1">
      <c r="B477" s="1"/>
      <c r="E477" s="1"/>
      <c r="F477" s="1"/>
      <c r="G477" s="1"/>
      <c r="I477" s="1"/>
      <c r="J477" s="1"/>
      <c r="L477" s="1"/>
    </row>
    <row r="478" spans="2:12" ht="15.75" customHeight="1">
      <c r="B478" s="1"/>
      <c r="E478" s="1"/>
      <c r="F478" s="1"/>
      <c r="G478" s="1"/>
      <c r="I478" s="1"/>
      <c r="J478" s="1"/>
      <c r="L478" s="1"/>
    </row>
    <row r="479" spans="2:12" ht="15.75" customHeight="1">
      <c r="B479" s="1"/>
      <c r="E479" s="1"/>
      <c r="F479" s="1"/>
      <c r="G479" s="1"/>
      <c r="I479" s="1"/>
      <c r="J479" s="1"/>
      <c r="L479" s="1"/>
    </row>
    <row r="480" spans="2:12" ht="15.75" customHeight="1">
      <c r="B480" s="1"/>
      <c r="E480" s="1"/>
      <c r="F480" s="1"/>
      <c r="G480" s="1"/>
      <c r="I480" s="1"/>
      <c r="J480" s="1"/>
      <c r="L480" s="1"/>
    </row>
    <row r="481" spans="2:12" ht="15.75" customHeight="1">
      <c r="B481" s="1"/>
      <c r="E481" s="1"/>
      <c r="F481" s="1"/>
      <c r="G481" s="1"/>
      <c r="I481" s="1"/>
      <c r="J481" s="1"/>
      <c r="L481" s="1"/>
    </row>
    <row r="482" spans="2:12" ht="15.75" customHeight="1">
      <c r="B482" s="1"/>
      <c r="E482" s="1"/>
      <c r="F482" s="1"/>
      <c r="G482" s="1"/>
      <c r="I482" s="1"/>
      <c r="J482" s="1"/>
      <c r="L482" s="1"/>
    </row>
    <row r="483" spans="2:12" ht="15.75" customHeight="1">
      <c r="B483" s="1"/>
      <c r="E483" s="1"/>
      <c r="F483" s="1"/>
      <c r="G483" s="1"/>
      <c r="I483" s="1"/>
      <c r="J483" s="1"/>
      <c r="L483" s="1"/>
    </row>
    <row r="484" spans="2:12" ht="15.75" customHeight="1">
      <c r="B484" s="1"/>
      <c r="E484" s="1"/>
      <c r="F484" s="1"/>
      <c r="G484" s="1"/>
      <c r="I484" s="1"/>
      <c r="J484" s="1"/>
      <c r="L484" s="1"/>
    </row>
    <row r="485" spans="2:12" ht="15.75" customHeight="1">
      <c r="B485" s="1"/>
      <c r="E485" s="1"/>
      <c r="F485" s="1"/>
      <c r="G485" s="1"/>
      <c r="I485" s="1"/>
      <c r="J485" s="1"/>
      <c r="L485" s="1"/>
    </row>
    <row r="486" spans="2:12" ht="15.75" customHeight="1">
      <c r="B486" s="1"/>
      <c r="E486" s="1"/>
      <c r="F486" s="1"/>
      <c r="G486" s="1"/>
      <c r="I486" s="1"/>
      <c r="J486" s="1"/>
      <c r="L486" s="1"/>
    </row>
    <row r="487" spans="2:12" ht="15.75" customHeight="1">
      <c r="B487" s="1"/>
      <c r="E487" s="1"/>
      <c r="F487" s="1"/>
      <c r="G487" s="1"/>
      <c r="I487" s="1"/>
      <c r="J487" s="1"/>
      <c r="L487" s="1"/>
    </row>
    <row r="488" spans="2:12" ht="15.75" customHeight="1">
      <c r="B488" s="1"/>
      <c r="E488" s="1"/>
      <c r="F488" s="1"/>
      <c r="G488" s="1"/>
      <c r="I488" s="1"/>
      <c r="J488" s="1"/>
      <c r="L488" s="1"/>
    </row>
    <row r="489" spans="2:12" ht="15.75" customHeight="1">
      <c r="B489" s="1"/>
      <c r="E489" s="1"/>
      <c r="F489" s="1"/>
      <c r="G489" s="1"/>
      <c r="I489" s="1"/>
      <c r="J489" s="1"/>
      <c r="L489" s="1"/>
    </row>
    <row r="490" spans="2:12" ht="15.75" customHeight="1">
      <c r="B490" s="1"/>
      <c r="E490" s="1"/>
      <c r="F490" s="1"/>
      <c r="G490" s="1"/>
      <c r="I490" s="1"/>
      <c r="J490" s="1"/>
      <c r="L490" s="1"/>
    </row>
    <row r="491" spans="2:12" ht="15.75" customHeight="1">
      <c r="B491" s="1"/>
      <c r="E491" s="1"/>
      <c r="F491" s="1"/>
      <c r="G491" s="1"/>
      <c r="I491" s="1"/>
      <c r="J491" s="1"/>
      <c r="L491" s="1"/>
    </row>
    <row r="492" spans="2:12" ht="15.75" customHeight="1">
      <c r="B492" s="1"/>
      <c r="E492" s="1"/>
      <c r="F492" s="1"/>
      <c r="G492" s="1"/>
      <c r="I492" s="1"/>
      <c r="J492" s="1"/>
      <c r="L492" s="1"/>
    </row>
    <row r="493" spans="2:12" ht="15.75" customHeight="1">
      <c r="B493" s="1"/>
      <c r="E493" s="1"/>
      <c r="F493" s="1"/>
      <c r="G493" s="1"/>
      <c r="I493" s="1"/>
      <c r="J493" s="1"/>
      <c r="L493" s="1"/>
    </row>
    <row r="494" spans="2:12" ht="15.75" customHeight="1">
      <c r="B494" s="1"/>
      <c r="E494" s="1"/>
      <c r="F494" s="1"/>
      <c r="G494" s="1"/>
      <c r="I494" s="1"/>
      <c r="J494" s="1"/>
      <c r="L494" s="1"/>
    </row>
    <row r="495" spans="2:12" ht="15.75" customHeight="1">
      <c r="B495" s="1"/>
      <c r="E495" s="1"/>
      <c r="F495" s="1"/>
      <c r="G495" s="1"/>
      <c r="I495" s="1"/>
      <c r="J495" s="1"/>
      <c r="L495" s="1"/>
    </row>
    <row r="496" spans="2:12" ht="15.75" customHeight="1">
      <c r="B496" s="1"/>
      <c r="E496" s="1"/>
      <c r="F496" s="1"/>
      <c r="G496" s="1"/>
      <c r="I496" s="1"/>
      <c r="J496" s="1"/>
      <c r="L496" s="1"/>
    </row>
    <row r="497" spans="2:12" ht="15.75" customHeight="1">
      <c r="B497" s="1"/>
      <c r="E497" s="1"/>
      <c r="F497" s="1"/>
      <c r="G497" s="1"/>
      <c r="I497" s="1"/>
      <c r="J497" s="1"/>
      <c r="L497" s="1"/>
    </row>
    <row r="498" spans="2:12" ht="15.75" customHeight="1">
      <c r="B498" s="1"/>
      <c r="E498" s="1"/>
      <c r="F498" s="1"/>
      <c r="G498" s="1"/>
      <c r="I498" s="1"/>
      <c r="J498" s="1"/>
      <c r="L498" s="1"/>
    </row>
    <row r="499" spans="2:12" ht="15.75" customHeight="1">
      <c r="B499" s="1"/>
      <c r="E499" s="1"/>
      <c r="F499" s="1"/>
      <c r="G499" s="1"/>
      <c r="I499" s="1"/>
      <c r="J499" s="1"/>
      <c r="L499" s="1"/>
    </row>
    <row r="500" spans="2:12" ht="15.75" customHeight="1">
      <c r="B500" s="1"/>
      <c r="E500" s="1"/>
      <c r="F500" s="1"/>
      <c r="G500" s="1"/>
      <c r="I500" s="1"/>
      <c r="J500" s="1"/>
      <c r="L500" s="1"/>
    </row>
    <row r="501" spans="2:12" ht="15.75" customHeight="1">
      <c r="B501" s="1"/>
      <c r="E501" s="1"/>
      <c r="F501" s="1"/>
      <c r="G501" s="1"/>
      <c r="I501" s="1"/>
      <c r="J501" s="1"/>
      <c r="L501" s="1"/>
    </row>
    <row r="502" spans="2:12" ht="15.75" customHeight="1">
      <c r="B502" s="1"/>
      <c r="E502" s="1"/>
      <c r="F502" s="1"/>
      <c r="G502" s="1"/>
      <c r="I502" s="1"/>
      <c r="J502" s="1"/>
      <c r="L502" s="1"/>
    </row>
    <row r="503" spans="2:12" ht="15.75" customHeight="1">
      <c r="B503" s="1"/>
      <c r="E503" s="1"/>
      <c r="F503" s="1"/>
      <c r="G503" s="1"/>
      <c r="I503" s="1"/>
      <c r="J503" s="1"/>
      <c r="L503" s="1"/>
    </row>
    <row r="504" spans="2:12" ht="15.75" customHeight="1">
      <c r="B504" s="1"/>
      <c r="E504" s="1"/>
      <c r="F504" s="1"/>
      <c r="G504" s="1"/>
      <c r="I504" s="1"/>
      <c r="J504" s="1"/>
      <c r="L504" s="1"/>
    </row>
    <row r="505" spans="2:12" ht="15.75" customHeight="1">
      <c r="B505" s="1"/>
      <c r="E505" s="1"/>
      <c r="F505" s="1"/>
      <c r="G505" s="1"/>
      <c r="I505" s="1"/>
      <c r="J505" s="1"/>
      <c r="L505" s="1"/>
    </row>
    <row r="506" spans="2:12" ht="15.75" customHeight="1">
      <c r="B506" s="1"/>
      <c r="E506" s="1"/>
      <c r="F506" s="1"/>
      <c r="G506" s="1"/>
      <c r="I506" s="1"/>
      <c r="J506" s="1"/>
      <c r="L506" s="1"/>
    </row>
    <row r="507" spans="2:12" ht="15.75" customHeight="1">
      <c r="B507" s="1"/>
      <c r="E507" s="1"/>
      <c r="F507" s="1"/>
      <c r="G507" s="1"/>
      <c r="I507" s="1"/>
      <c r="J507" s="1"/>
      <c r="L507" s="1"/>
    </row>
    <row r="508" spans="2:12" ht="15.75" customHeight="1">
      <c r="B508" s="1"/>
      <c r="E508" s="1"/>
      <c r="F508" s="1"/>
      <c r="G508" s="1"/>
      <c r="I508" s="1"/>
      <c r="J508" s="1"/>
      <c r="L508" s="1"/>
    </row>
    <row r="509" spans="2:12" ht="15.75" customHeight="1">
      <c r="B509" s="1"/>
      <c r="E509" s="1"/>
      <c r="F509" s="1"/>
      <c r="G509" s="1"/>
      <c r="I509" s="1"/>
      <c r="J509" s="1"/>
      <c r="L509" s="1"/>
    </row>
    <row r="510" spans="2:12" ht="15.75" customHeight="1">
      <c r="B510" s="1"/>
      <c r="E510" s="1"/>
      <c r="F510" s="1"/>
      <c r="G510" s="1"/>
      <c r="I510" s="1"/>
      <c r="J510" s="1"/>
      <c r="L510" s="1"/>
    </row>
    <row r="511" spans="2:12" ht="15.75" customHeight="1">
      <c r="B511" s="1"/>
      <c r="E511" s="1"/>
      <c r="F511" s="1"/>
      <c r="G511" s="1"/>
      <c r="I511" s="1"/>
      <c r="J511" s="1"/>
      <c r="L511" s="1"/>
    </row>
    <row r="512" spans="2:12" ht="15.75" customHeight="1">
      <c r="B512" s="1"/>
      <c r="E512" s="1"/>
      <c r="F512" s="1"/>
      <c r="G512" s="1"/>
      <c r="I512" s="1"/>
      <c r="J512" s="1"/>
      <c r="L512" s="1"/>
    </row>
    <row r="513" spans="2:12" ht="15.75" customHeight="1">
      <c r="B513" s="1"/>
      <c r="E513" s="1"/>
      <c r="F513" s="1"/>
      <c r="G513" s="1"/>
      <c r="I513" s="1"/>
      <c r="J513" s="1"/>
      <c r="L513" s="1"/>
    </row>
    <row r="514" spans="2:12" ht="15.75" customHeight="1">
      <c r="B514" s="1"/>
      <c r="E514" s="1"/>
      <c r="F514" s="1"/>
      <c r="G514" s="1"/>
      <c r="I514" s="1"/>
      <c r="J514" s="1"/>
      <c r="L514" s="1"/>
    </row>
    <row r="515" spans="2:12" ht="15.75" customHeight="1">
      <c r="B515" s="1"/>
      <c r="E515" s="1"/>
      <c r="F515" s="1"/>
      <c r="G515" s="1"/>
      <c r="I515" s="1"/>
      <c r="J515" s="1"/>
      <c r="L515" s="1"/>
    </row>
    <row r="516" spans="2:12" ht="15.75" customHeight="1">
      <c r="B516" s="1"/>
      <c r="E516" s="1"/>
      <c r="F516" s="1"/>
      <c r="G516" s="1"/>
      <c r="I516" s="1"/>
      <c r="J516" s="1"/>
      <c r="L516" s="1"/>
    </row>
    <row r="517" spans="2:12" ht="15.75" customHeight="1">
      <c r="B517" s="1"/>
      <c r="E517" s="1"/>
      <c r="F517" s="1"/>
      <c r="G517" s="1"/>
      <c r="I517" s="1"/>
      <c r="J517" s="1"/>
      <c r="L517" s="1"/>
    </row>
    <row r="518" spans="2:12" ht="15.75" customHeight="1">
      <c r="B518" s="1"/>
      <c r="E518" s="1"/>
      <c r="F518" s="1"/>
      <c r="G518" s="1"/>
      <c r="I518" s="1"/>
      <c r="J518" s="1"/>
      <c r="L518" s="1"/>
    </row>
    <row r="519" spans="2:12" ht="15.75" customHeight="1">
      <c r="B519" s="1"/>
      <c r="E519" s="1"/>
      <c r="F519" s="1"/>
      <c r="G519" s="1"/>
      <c r="I519" s="1"/>
      <c r="J519" s="1"/>
      <c r="L519" s="1"/>
    </row>
    <row r="520" spans="2:12" ht="15.75" customHeight="1">
      <c r="B520" s="1"/>
      <c r="E520" s="1"/>
      <c r="F520" s="1"/>
      <c r="G520" s="1"/>
      <c r="I520" s="1"/>
      <c r="J520" s="1"/>
      <c r="L520" s="1"/>
    </row>
    <row r="521" spans="2:12" ht="15.75" customHeight="1">
      <c r="B521" s="1"/>
      <c r="E521" s="1"/>
      <c r="F521" s="1"/>
      <c r="G521" s="1"/>
      <c r="I521" s="1"/>
      <c r="J521" s="1"/>
      <c r="L521" s="1"/>
    </row>
    <row r="522" spans="2:12" ht="15.75" customHeight="1">
      <c r="B522" s="1"/>
      <c r="E522" s="1"/>
      <c r="F522" s="1"/>
      <c r="G522" s="1"/>
      <c r="I522" s="1"/>
      <c r="J522" s="1"/>
      <c r="L522" s="1"/>
    </row>
    <row r="523" spans="2:12" ht="15.75" customHeight="1">
      <c r="B523" s="1"/>
      <c r="E523" s="1"/>
      <c r="F523" s="1"/>
      <c r="G523" s="1"/>
      <c r="I523" s="1"/>
      <c r="J523" s="1"/>
      <c r="L523" s="1"/>
    </row>
    <row r="524" spans="2:12" ht="15.75" customHeight="1">
      <c r="B524" s="1"/>
      <c r="E524" s="1"/>
      <c r="F524" s="1"/>
      <c r="G524" s="1"/>
      <c r="I524" s="1"/>
      <c r="J524" s="1"/>
      <c r="L524" s="1"/>
    </row>
    <row r="525" spans="2:12" ht="15.75" customHeight="1">
      <c r="B525" s="1"/>
      <c r="E525" s="1"/>
      <c r="F525" s="1"/>
      <c r="G525" s="1"/>
      <c r="I525" s="1"/>
      <c r="J525" s="1"/>
      <c r="L525" s="1"/>
    </row>
    <row r="526" spans="2:12" ht="15.75" customHeight="1">
      <c r="B526" s="1"/>
      <c r="E526" s="1"/>
      <c r="F526" s="1"/>
      <c r="G526" s="1"/>
      <c r="I526" s="1"/>
      <c r="J526" s="1"/>
      <c r="L526" s="1"/>
    </row>
    <row r="527" spans="2:12" ht="15.75" customHeight="1">
      <c r="B527" s="1"/>
      <c r="E527" s="1"/>
      <c r="F527" s="1"/>
      <c r="G527" s="1"/>
      <c r="I527" s="1"/>
      <c r="J527" s="1"/>
      <c r="L527" s="1"/>
    </row>
    <row r="528" spans="2:12" ht="15.75" customHeight="1">
      <c r="B528" s="1"/>
      <c r="E528" s="1"/>
      <c r="F528" s="1"/>
      <c r="G528" s="1"/>
      <c r="I528" s="1"/>
      <c r="J528" s="1"/>
      <c r="L528" s="1"/>
    </row>
    <row r="529" spans="2:12" ht="15.75" customHeight="1">
      <c r="B529" s="1"/>
      <c r="E529" s="1"/>
      <c r="F529" s="1"/>
      <c r="G529" s="1"/>
      <c r="I529" s="1"/>
      <c r="J529" s="1"/>
      <c r="L529" s="1"/>
    </row>
    <row r="530" spans="2:12" ht="15.75" customHeight="1">
      <c r="B530" s="1"/>
      <c r="E530" s="1"/>
      <c r="F530" s="1"/>
      <c r="G530" s="1"/>
      <c r="I530" s="1"/>
      <c r="J530" s="1"/>
      <c r="L530" s="1"/>
    </row>
    <row r="531" spans="2:12" ht="15.75" customHeight="1">
      <c r="B531" s="1"/>
      <c r="E531" s="1"/>
      <c r="F531" s="1"/>
      <c r="G531" s="1"/>
      <c r="I531" s="1"/>
      <c r="J531" s="1"/>
      <c r="L531" s="1"/>
    </row>
    <row r="532" spans="2:12" ht="15.75" customHeight="1">
      <c r="B532" s="1"/>
      <c r="E532" s="1"/>
      <c r="F532" s="1"/>
      <c r="G532" s="1"/>
      <c r="I532" s="1"/>
      <c r="J532" s="1"/>
      <c r="L532" s="1"/>
    </row>
    <row r="533" spans="2:12" ht="15.75" customHeight="1">
      <c r="B533" s="1"/>
      <c r="E533" s="1"/>
      <c r="F533" s="1"/>
      <c r="G533" s="1"/>
      <c r="I533" s="1"/>
      <c r="J533" s="1"/>
      <c r="L533" s="1"/>
    </row>
    <row r="534" spans="2:12" ht="15.75" customHeight="1">
      <c r="B534" s="1"/>
      <c r="E534" s="1"/>
      <c r="F534" s="1"/>
      <c r="G534" s="1"/>
      <c r="I534" s="1"/>
      <c r="J534" s="1"/>
      <c r="L534" s="1"/>
    </row>
    <row r="535" spans="2:12" ht="15.75" customHeight="1">
      <c r="B535" s="1"/>
      <c r="E535" s="1"/>
      <c r="F535" s="1"/>
      <c r="G535" s="1"/>
      <c r="I535" s="1"/>
      <c r="J535" s="1"/>
      <c r="L535" s="1"/>
    </row>
    <row r="536" spans="2:12" ht="15.75" customHeight="1">
      <c r="B536" s="1"/>
      <c r="E536" s="1"/>
      <c r="F536" s="1"/>
      <c r="G536" s="1"/>
      <c r="I536" s="1"/>
      <c r="J536" s="1"/>
      <c r="L536" s="1"/>
    </row>
    <row r="537" spans="2:12" ht="15.75" customHeight="1">
      <c r="B537" s="1"/>
      <c r="E537" s="1"/>
      <c r="F537" s="1"/>
      <c r="G537" s="1"/>
      <c r="I537" s="1"/>
      <c r="J537" s="1"/>
      <c r="L537" s="1"/>
    </row>
    <row r="538" spans="2:12" ht="15.75" customHeight="1">
      <c r="B538" s="1"/>
      <c r="E538" s="1"/>
      <c r="F538" s="1"/>
      <c r="G538" s="1"/>
      <c r="I538" s="1"/>
      <c r="J538" s="1"/>
      <c r="L538" s="1"/>
    </row>
    <row r="539" spans="2:12" ht="15.75" customHeight="1">
      <c r="B539" s="1"/>
      <c r="E539" s="1"/>
      <c r="F539" s="1"/>
      <c r="G539" s="1"/>
      <c r="I539" s="1"/>
      <c r="J539" s="1"/>
      <c r="L539" s="1"/>
    </row>
    <row r="540" spans="2:12" ht="15.75" customHeight="1">
      <c r="B540" s="1"/>
      <c r="E540" s="1"/>
      <c r="F540" s="1"/>
      <c r="G540" s="1"/>
      <c r="I540" s="1"/>
      <c r="J540" s="1"/>
      <c r="L540" s="1"/>
    </row>
    <row r="541" spans="2:12" ht="15.75" customHeight="1">
      <c r="B541" s="1"/>
      <c r="E541" s="1"/>
      <c r="F541" s="1"/>
      <c r="G541" s="1"/>
      <c r="I541" s="1"/>
      <c r="J541" s="1"/>
      <c r="L541" s="1"/>
    </row>
    <row r="542" spans="2:12" ht="15.75" customHeight="1">
      <c r="B542" s="1"/>
      <c r="E542" s="1"/>
      <c r="F542" s="1"/>
      <c r="G542" s="1"/>
      <c r="I542" s="1"/>
      <c r="J542" s="1"/>
      <c r="L542" s="1"/>
    </row>
    <row r="543" spans="2:12" ht="15.75" customHeight="1">
      <c r="B543" s="1"/>
      <c r="E543" s="1"/>
      <c r="F543" s="1"/>
      <c r="G543" s="1"/>
      <c r="I543" s="1"/>
      <c r="J543" s="1"/>
      <c r="L543" s="1"/>
    </row>
    <row r="544" spans="2:12" ht="15.75" customHeight="1">
      <c r="B544" s="1"/>
      <c r="E544" s="1"/>
      <c r="F544" s="1"/>
      <c r="G544" s="1"/>
      <c r="I544" s="1"/>
      <c r="J544" s="1"/>
      <c r="L544" s="1"/>
    </row>
    <row r="545" spans="2:12" ht="15.75" customHeight="1">
      <c r="B545" s="1"/>
      <c r="E545" s="1"/>
      <c r="F545" s="1"/>
      <c r="G545" s="1"/>
      <c r="I545" s="1"/>
      <c r="J545" s="1"/>
      <c r="L545" s="1"/>
    </row>
    <row r="546" spans="2:12" ht="15.75" customHeight="1">
      <c r="B546" s="1"/>
      <c r="E546" s="1"/>
      <c r="F546" s="1"/>
      <c r="G546" s="1"/>
      <c r="I546" s="1"/>
      <c r="J546" s="1"/>
      <c r="L546" s="1"/>
    </row>
    <row r="547" spans="2:12" ht="15.75" customHeight="1">
      <c r="B547" s="1"/>
      <c r="E547" s="1"/>
      <c r="F547" s="1"/>
      <c r="G547" s="1"/>
      <c r="I547" s="1"/>
      <c r="J547" s="1"/>
      <c r="L547" s="1"/>
    </row>
    <row r="548" spans="2:12" ht="15.75" customHeight="1">
      <c r="B548" s="1"/>
      <c r="E548" s="1"/>
      <c r="F548" s="1"/>
      <c r="G548" s="1"/>
      <c r="I548" s="1"/>
      <c r="J548" s="1"/>
      <c r="L548" s="1"/>
    </row>
    <row r="549" spans="2:12" ht="15.75" customHeight="1">
      <c r="B549" s="1"/>
      <c r="E549" s="1"/>
      <c r="F549" s="1"/>
      <c r="G549" s="1"/>
      <c r="I549" s="1"/>
      <c r="J549" s="1"/>
      <c r="L549" s="1"/>
    </row>
    <row r="550" spans="2:12" ht="15.75" customHeight="1">
      <c r="B550" s="1"/>
      <c r="E550" s="1"/>
      <c r="F550" s="1"/>
      <c r="G550" s="1"/>
      <c r="I550" s="1"/>
      <c r="J550" s="1"/>
      <c r="L550" s="1"/>
    </row>
    <row r="551" spans="2:12" ht="15.75" customHeight="1">
      <c r="B551" s="1"/>
      <c r="E551" s="1"/>
      <c r="F551" s="1"/>
      <c r="G551" s="1"/>
      <c r="I551" s="1"/>
      <c r="J551" s="1"/>
      <c r="L551" s="1"/>
    </row>
    <row r="552" spans="2:12" ht="15.75" customHeight="1">
      <c r="B552" s="1"/>
      <c r="E552" s="1"/>
      <c r="F552" s="1"/>
      <c r="G552" s="1"/>
      <c r="I552" s="1"/>
      <c r="J552" s="1"/>
      <c r="L552" s="1"/>
    </row>
    <row r="553" spans="2:12" ht="15.75" customHeight="1">
      <c r="B553" s="1"/>
      <c r="E553" s="1"/>
      <c r="F553" s="1"/>
      <c r="G553" s="1"/>
      <c r="I553" s="1"/>
      <c r="J553" s="1"/>
      <c r="L553" s="1"/>
    </row>
    <row r="554" spans="2:12" ht="15.75" customHeight="1">
      <c r="B554" s="1"/>
      <c r="E554" s="1"/>
      <c r="F554" s="1"/>
      <c r="G554" s="1"/>
      <c r="I554" s="1"/>
      <c r="J554" s="1"/>
      <c r="L554" s="1"/>
    </row>
    <row r="555" spans="2:12" ht="15.75" customHeight="1">
      <c r="B555" s="1"/>
      <c r="E555" s="1"/>
      <c r="F555" s="1"/>
      <c r="G555" s="1"/>
      <c r="I555" s="1"/>
      <c r="J555" s="1"/>
      <c r="L555" s="1"/>
    </row>
    <row r="556" spans="2:12" ht="15.75" customHeight="1">
      <c r="B556" s="1"/>
      <c r="E556" s="1"/>
      <c r="F556" s="1"/>
      <c r="G556" s="1"/>
      <c r="I556" s="1"/>
      <c r="J556" s="1"/>
      <c r="L556" s="1"/>
    </row>
    <row r="557" spans="2:12" ht="15.75" customHeight="1">
      <c r="B557" s="1"/>
      <c r="E557" s="1"/>
      <c r="F557" s="1"/>
      <c r="G557" s="1"/>
      <c r="I557" s="1"/>
      <c r="J557" s="1"/>
      <c r="L557" s="1"/>
    </row>
    <row r="558" spans="2:12" ht="15.75" customHeight="1">
      <c r="B558" s="1"/>
      <c r="E558" s="1"/>
      <c r="F558" s="1"/>
      <c r="G558" s="1"/>
      <c r="I558" s="1"/>
      <c r="J558" s="1"/>
      <c r="L558" s="1"/>
    </row>
    <row r="559" spans="2:12" ht="15.75" customHeight="1">
      <c r="B559" s="1"/>
      <c r="E559" s="1"/>
      <c r="F559" s="1"/>
      <c r="G559" s="1"/>
      <c r="I559" s="1"/>
      <c r="J559" s="1"/>
      <c r="L559" s="1"/>
    </row>
    <row r="560" spans="2:12" ht="15.75" customHeight="1">
      <c r="B560" s="1"/>
      <c r="E560" s="1"/>
      <c r="F560" s="1"/>
      <c r="G560" s="1"/>
      <c r="I560" s="1"/>
      <c r="J560" s="1"/>
      <c r="L560" s="1"/>
    </row>
    <row r="561" spans="2:12" ht="15.75" customHeight="1">
      <c r="B561" s="1"/>
      <c r="E561" s="1"/>
      <c r="F561" s="1"/>
      <c r="G561" s="1"/>
      <c r="I561" s="1"/>
      <c r="J561" s="1"/>
      <c r="L561" s="1"/>
    </row>
    <row r="562" spans="2:12" ht="15.75" customHeight="1">
      <c r="B562" s="1"/>
      <c r="E562" s="1"/>
      <c r="F562" s="1"/>
      <c r="G562" s="1"/>
      <c r="I562" s="1"/>
      <c r="J562" s="1"/>
      <c r="L562" s="1"/>
    </row>
    <row r="563" spans="2:12" ht="15.75" customHeight="1">
      <c r="B563" s="1"/>
      <c r="E563" s="1"/>
      <c r="F563" s="1"/>
      <c r="G563" s="1"/>
      <c r="I563" s="1"/>
      <c r="J563" s="1"/>
      <c r="L563" s="1"/>
    </row>
    <row r="564" spans="2:12" ht="15.75" customHeight="1">
      <c r="B564" s="1"/>
      <c r="E564" s="1"/>
      <c r="F564" s="1"/>
      <c r="G564" s="1"/>
      <c r="I564" s="1"/>
      <c r="J564" s="1"/>
      <c r="L564" s="1"/>
    </row>
    <row r="565" spans="2:12" ht="15.75" customHeight="1">
      <c r="B565" s="1"/>
      <c r="E565" s="1"/>
      <c r="F565" s="1"/>
      <c r="G565" s="1"/>
      <c r="I565" s="1"/>
      <c r="J565" s="1"/>
      <c r="L565" s="1"/>
    </row>
    <row r="566" spans="2:12" ht="15.75" customHeight="1">
      <c r="B566" s="1"/>
      <c r="E566" s="1"/>
      <c r="F566" s="1"/>
      <c r="G566" s="1"/>
      <c r="I566" s="1"/>
      <c r="J566" s="1"/>
      <c r="L566" s="1"/>
    </row>
    <row r="567" spans="2:12" ht="15.75" customHeight="1">
      <c r="B567" s="1"/>
      <c r="E567" s="1"/>
      <c r="F567" s="1"/>
      <c r="G567" s="1"/>
      <c r="I567" s="1"/>
      <c r="J567" s="1"/>
      <c r="L567" s="1"/>
    </row>
    <row r="568" spans="2:12" ht="15.75" customHeight="1">
      <c r="B568" s="1"/>
      <c r="E568" s="1"/>
      <c r="F568" s="1"/>
      <c r="G568" s="1"/>
      <c r="I568" s="1"/>
      <c r="J568" s="1"/>
      <c r="L568" s="1"/>
    </row>
    <row r="569" spans="2:12" ht="15.75" customHeight="1">
      <c r="B569" s="1"/>
      <c r="E569" s="1"/>
      <c r="F569" s="1"/>
      <c r="G569" s="1"/>
      <c r="I569" s="1"/>
      <c r="J569" s="1"/>
      <c r="L569" s="1"/>
    </row>
    <row r="570" spans="2:12" ht="15.75" customHeight="1">
      <c r="B570" s="1"/>
      <c r="E570" s="1"/>
      <c r="F570" s="1"/>
      <c r="G570" s="1"/>
      <c r="I570" s="1"/>
      <c r="J570" s="1"/>
      <c r="L570" s="1"/>
    </row>
    <row r="571" spans="2:12" ht="15.75" customHeight="1">
      <c r="B571" s="1"/>
      <c r="E571" s="1"/>
      <c r="F571" s="1"/>
      <c r="G571" s="1"/>
      <c r="I571" s="1"/>
      <c r="J571" s="1"/>
      <c r="L571" s="1"/>
    </row>
    <row r="572" spans="2:12" ht="15.75" customHeight="1">
      <c r="B572" s="1"/>
      <c r="E572" s="1"/>
      <c r="F572" s="1"/>
      <c r="G572" s="1"/>
      <c r="I572" s="1"/>
      <c r="J572" s="1"/>
      <c r="L572" s="1"/>
    </row>
    <row r="573" spans="2:12" ht="15.75" customHeight="1">
      <c r="B573" s="1"/>
      <c r="E573" s="1"/>
      <c r="F573" s="1"/>
      <c r="G573" s="1"/>
      <c r="I573" s="1"/>
      <c r="J573" s="1"/>
      <c r="L573" s="1"/>
    </row>
    <row r="574" spans="2:12" ht="15.75" customHeight="1">
      <c r="B574" s="1"/>
      <c r="E574" s="1"/>
      <c r="F574" s="1"/>
      <c r="G574" s="1"/>
      <c r="I574" s="1"/>
      <c r="J574" s="1"/>
      <c r="L574" s="1"/>
    </row>
    <row r="575" spans="2:12" ht="15.75" customHeight="1">
      <c r="B575" s="1"/>
      <c r="E575" s="1"/>
      <c r="F575" s="1"/>
      <c r="G575" s="1"/>
      <c r="I575" s="1"/>
      <c r="J575" s="1"/>
      <c r="L575" s="1"/>
    </row>
    <row r="576" spans="2:12" ht="15.75" customHeight="1">
      <c r="B576" s="1"/>
      <c r="E576" s="1"/>
      <c r="F576" s="1"/>
      <c r="G576" s="1"/>
      <c r="I576" s="1"/>
      <c r="J576" s="1"/>
      <c r="L576" s="1"/>
    </row>
    <row r="577" spans="2:12" ht="15.75" customHeight="1">
      <c r="B577" s="1"/>
      <c r="E577" s="1"/>
      <c r="F577" s="1"/>
      <c r="G577" s="1"/>
      <c r="I577" s="1"/>
      <c r="J577" s="1"/>
      <c r="L577" s="1"/>
    </row>
    <row r="578" spans="2:12" ht="15.75" customHeight="1">
      <c r="B578" s="1"/>
      <c r="E578" s="1"/>
      <c r="F578" s="1"/>
      <c r="G578" s="1"/>
      <c r="I578" s="1"/>
      <c r="J578" s="1"/>
      <c r="L578" s="1"/>
    </row>
    <row r="579" spans="2:12" ht="15.75" customHeight="1">
      <c r="B579" s="1"/>
      <c r="E579" s="1"/>
      <c r="F579" s="1"/>
      <c r="G579" s="1"/>
      <c r="I579" s="1"/>
      <c r="J579" s="1"/>
      <c r="L579" s="1"/>
    </row>
    <row r="580" spans="2:12" ht="15.75" customHeight="1">
      <c r="B580" s="1"/>
      <c r="E580" s="1"/>
      <c r="F580" s="1"/>
      <c r="G580" s="1"/>
      <c r="I580" s="1"/>
      <c r="J580" s="1"/>
      <c r="L580" s="1"/>
    </row>
    <row r="581" spans="2:12" ht="15.75" customHeight="1">
      <c r="B581" s="1"/>
      <c r="E581" s="1"/>
      <c r="F581" s="1"/>
      <c r="G581" s="1"/>
      <c r="I581" s="1"/>
      <c r="J581" s="1"/>
      <c r="L581" s="1"/>
    </row>
    <row r="582" spans="2:12" ht="15.75" customHeight="1">
      <c r="B582" s="1"/>
      <c r="E582" s="1"/>
      <c r="F582" s="1"/>
      <c r="G582" s="1"/>
      <c r="I582" s="1"/>
      <c r="J582" s="1"/>
      <c r="L582" s="1"/>
    </row>
    <row r="583" spans="2:12" ht="15.75" customHeight="1">
      <c r="B583" s="1"/>
      <c r="E583" s="1"/>
      <c r="F583" s="1"/>
      <c r="G583" s="1"/>
      <c r="I583" s="1"/>
      <c r="J583" s="1"/>
      <c r="L583" s="1"/>
    </row>
    <row r="584" spans="2:12" ht="15.75" customHeight="1">
      <c r="B584" s="1"/>
      <c r="E584" s="1"/>
      <c r="F584" s="1"/>
      <c r="G584" s="1"/>
      <c r="I584" s="1"/>
      <c r="J584" s="1"/>
      <c r="L584" s="1"/>
    </row>
    <row r="585" spans="2:12" ht="15.75" customHeight="1">
      <c r="B585" s="1"/>
      <c r="E585" s="1"/>
      <c r="F585" s="1"/>
      <c r="G585" s="1"/>
      <c r="I585" s="1"/>
      <c r="J585" s="1"/>
      <c r="L585" s="1"/>
    </row>
    <row r="586" spans="2:12" ht="15.75" customHeight="1">
      <c r="B586" s="1"/>
      <c r="E586" s="1"/>
      <c r="F586" s="1"/>
      <c r="G586" s="1"/>
      <c r="I586" s="1"/>
      <c r="J586" s="1"/>
      <c r="L586" s="1"/>
    </row>
    <row r="587" spans="2:12" ht="15.75" customHeight="1">
      <c r="B587" s="1"/>
      <c r="E587" s="1"/>
      <c r="F587" s="1"/>
      <c r="G587" s="1"/>
      <c r="I587" s="1"/>
      <c r="J587" s="1"/>
      <c r="L587" s="1"/>
    </row>
    <row r="588" spans="2:12" ht="15.75" customHeight="1">
      <c r="B588" s="1"/>
      <c r="E588" s="1"/>
      <c r="F588" s="1"/>
      <c r="G588" s="1"/>
      <c r="I588" s="1"/>
      <c r="J588" s="1"/>
      <c r="L588" s="1"/>
    </row>
    <row r="589" spans="2:12" ht="15.75" customHeight="1">
      <c r="B589" s="1"/>
      <c r="E589" s="1"/>
      <c r="F589" s="1"/>
      <c r="G589" s="1"/>
      <c r="I589" s="1"/>
      <c r="J589" s="1"/>
      <c r="L589" s="1"/>
    </row>
    <row r="590" spans="2:12" ht="15.75" customHeight="1">
      <c r="B590" s="1"/>
      <c r="E590" s="1"/>
      <c r="F590" s="1"/>
      <c r="G590" s="1"/>
      <c r="I590" s="1"/>
      <c r="J590" s="1"/>
      <c r="L590" s="1"/>
    </row>
    <row r="591" spans="2:12" ht="15.75" customHeight="1">
      <c r="B591" s="1"/>
      <c r="E591" s="1"/>
      <c r="F591" s="1"/>
      <c r="G591" s="1"/>
      <c r="I591" s="1"/>
      <c r="J591" s="1"/>
      <c r="L591" s="1"/>
    </row>
    <row r="592" spans="2:12" ht="15.75" customHeight="1">
      <c r="B592" s="1"/>
      <c r="E592" s="1"/>
      <c r="F592" s="1"/>
      <c r="G592" s="1"/>
      <c r="I592" s="1"/>
      <c r="J592" s="1"/>
      <c r="L592" s="1"/>
    </row>
    <row r="593" spans="2:12" ht="15.75" customHeight="1">
      <c r="B593" s="1"/>
      <c r="E593" s="1"/>
      <c r="F593" s="1"/>
      <c r="G593" s="1"/>
      <c r="I593" s="1"/>
      <c r="J593" s="1"/>
      <c r="L593" s="1"/>
    </row>
    <row r="594" spans="2:12" ht="15.75" customHeight="1">
      <c r="B594" s="1"/>
      <c r="E594" s="1"/>
      <c r="F594" s="1"/>
      <c r="G594" s="1"/>
      <c r="I594" s="1"/>
      <c r="J594" s="1"/>
      <c r="L594" s="1"/>
    </row>
    <row r="595" spans="2:12" ht="15.75" customHeight="1">
      <c r="B595" s="1"/>
      <c r="E595" s="1"/>
      <c r="F595" s="1"/>
      <c r="G595" s="1"/>
      <c r="I595" s="1"/>
      <c r="J595" s="1"/>
      <c r="L595" s="1"/>
    </row>
    <row r="596" spans="2:12" ht="15.75" customHeight="1">
      <c r="B596" s="1"/>
      <c r="E596" s="1"/>
      <c r="F596" s="1"/>
      <c r="G596" s="1"/>
      <c r="I596" s="1"/>
      <c r="J596" s="1"/>
      <c r="L596" s="1"/>
    </row>
    <row r="597" spans="2:12" ht="15.75" customHeight="1">
      <c r="B597" s="1"/>
      <c r="E597" s="1"/>
      <c r="F597" s="1"/>
      <c r="G597" s="1"/>
      <c r="I597" s="1"/>
      <c r="J597" s="1"/>
      <c r="L597" s="1"/>
    </row>
    <row r="598" spans="2:12" ht="15.75" customHeight="1">
      <c r="B598" s="1"/>
      <c r="E598" s="1"/>
      <c r="F598" s="1"/>
      <c r="G598" s="1"/>
      <c r="I598" s="1"/>
      <c r="J598" s="1"/>
      <c r="L598" s="1"/>
    </row>
    <row r="599" spans="2:12" ht="15.75" customHeight="1">
      <c r="B599" s="1"/>
      <c r="E599" s="1"/>
      <c r="F599" s="1"/>
      <c r="G599" s="1"/>
      <c r="I599" s="1"/>
      <c r="J599" s="1"/>
      <c r="L599" s="1"/>
    </row>
    <row r="600" spans="2:12" ht="15.75" customHeight="1">
      <c r="B600" s="1"/>
      <c r="E600" s="1"/>
      <c r="F600" s="1"/>
      <c r="G600" s="1"/>
      <c r="I600" s="1"/>
      <c r="J600" s="1"/>
      <c r="L600" s="1"/>
    </row>
    <row r="601" spans="2:12" ht="15.75" customHeight="1">
      <c r="B601" s="1"/>
      <c r="E601" s="1"/>
      <c r="F601" s="1"/>
      <c r="G601" s="1"/>
      <c r="I601" s="1"/>
      <c r="J601" s="1"/>
      <c r="L601" s="1"/>
    </row>
    <row r="602" spans="2:12" ht="15.75" customHeight="1">
      <c r="B602" s="1"/>
      <c r="E602" s="1"/>
      <c r="F602" s="1"/>
      <c r="G602" s="1"/>
      <c r="I602" s="1"/>
      <c r="J602" s="1"/>
      <c r="L602" s="1"/>
    </row>
    <row r="603" spans="2:12" ht="15.75" customHeight="1">
      <c r="B603" s="1"/>
      <c r="E603" s="1"/>
      <c r="F603" s="1"/>
      <c r="G603" s="1"/>
      <c r="I603" s="1"/>
      <c r="J603" s="1"/>
      <c r="L603" s="1"/>
    </row>
    <row r="604" spans="2:12" ht="15.75" customHeight="1">
      <c r="B604" s="1"/>
      <c r="E604" s="1"/>
      <c r="F604" s="1"/>
      <c r="G604" s="1"/>
      <c r="I604" s="1"/>
      <c r="J604" s="1"/>
      <c r="L604" s="1"/>
    </row>
    <row r="605" spans="2:12" ht="15.75" customHeight="1">
      <c r="B605" s="1"/>
      <c r="E605" s="1"/>
      <c r="F605" s="1"/>
      <c r="G605" s="1"/>
      <c r="I605" s="1"/>
      <c r="J605" s="1"/>
      <c r="L605" s="1"/>
    </row>
    <row r="606" spans="2:12" ht="15.75" customHeight="1">
      <c r="B606" s="1"/>
      <c r="E606" s="1"/>
      <c r="F606" s="1"/>
      <c r="G606" s="1"/>
      <c r="I606" s="1"/>
      <c r="J606" s="1"/>
      <c r="L606" s="1"/>
    </row>
    <row r="607" spans="2:12" ht="15.75" customHeight="1">
      <c r="B607" s="1"/>
      <c r="E607" s="1"/>
      <c r="F607" s="1"/>
      <c r="G607" s="1"/>
      <c r="I607" s="1"/>
      <c r="J607" s="1"/>
      <c r="L607" s="1"/>
    </row>
    <row r="608" spans="2:12" ht="15.75" customHeight="1">
      <c r="B608" s="1"/>
      <c r="E608" s="1"/>
      <c r="F608" s="1"/>
      <c r="G608" s="1"/>
      <c r="I608" s="1"/>
      <c r="J608" s="1"/>
      <c r="L608" s="1"/>
    </row>
    <row r="609" spans="2:12" ht="15.75" customHeight="1">
      <c r="B609" s="1"/>
      <c r="E609" s="1"/>
      <c r="F609" s="1"/>
      <c r="G609" s="1"/>
      <c r="I609" s="1"/>
      <c r="J609" s="1"/>
      <c r="L609" s="1"/>
    </row>
    <row r="610" spans="2:12" ht="15.75" customHeight="1">
      <c r="B610" s="1"/>
      <c r="E610" s="1"/>
      <c r="F610" s="1"/>
      <c r="G610" s="1"/>
      <c r="I610" s="1"/>
      <c r="J610" s="1"/>
      <c r="L610" s="1"/>
    </row>
    <row r="611" spans="2:12" ht="15.75" customHeight="1">
      <c r="B611" s="1"/>
      <c r="E611" s="1"/>
      <c r="F611" s="1"/>
      <c r="G611" s="1"/>
      <c r="I611" s="1"/>
      <c r="J611" s="1"/>
      <c r="L611" s="1"/>
    </row>
    <row r="612" spans="2:12" ht="15.75" customHeight="1">
      <c r="B612" s="1"/>
      <c r="E612" s="1"/>
      <c r="F612" s="1"/>
      <c r="G612" s="1"/>
      <c r="I612" s="1"/>
      <c r="J612" s="1"/>
      <c r="L612" s="1"/>
    </row>
    <row r="613" spans="2:12" ht="15.75" customHeight="1">
      <c r="B613" s="1"/>
      <c r="E613" s="1"/>
      <c r="F613" s="1"/>
      <c r="G613" s="1"/>
      <c r="I613" s="1"/>
      <c r="J613" s="1"/>
      <c r="L613" s="1"/>
    </row>
    <row r="614" spans="2:12" ht="15.75" customHeight="1">
      <c r="B614" s="1"/>
      <c r="E614" s="1"/>
      <c r="F614" s="1"/>
      <c r="G614" s="1"/>
      <c r="I614" s="1"/>
      <c r="J614" s="1"/>
      <c r="L614" s="1"/>
    </row>
    <row r="615" spans="2:12" ht="15.75" customHeight="1">
      <c r="B615" s="1"/>
      <c r="E615" s="1"/>
      <c r="F615" s="1"/>
      <c r="G615" s="1"/>
      <c r="I615" s="1"/>
      <c r="J615" s="1"/>
      <c r="L615" s="1"/>
    </row>
    <row r="616" spans="2:12" ht="15.75" customHeight="1">
      <c r="B616" s="1"/>
      <c r="E616" s="1"/>
      <c r="F616" s="1"/>
      <c r="G616" s="1"/>
      <c r="I616" s="1"/>
      <c r="J616" s="1"/>
      <c r="L616" s="1"/>
    </row>
    <row r="617" spans="2:12" ht="15.75" customHeight="1">
      <c r="B617" s="1"/>
      <c r="E617" s="1"/>
      <c r="F617" s="1"/>
      <c r="G617" s="1"/>
      <c r="I617" s="1"/>
      <c r="J617" s="1"/>
      <c r="L617" s="1"/>
    </row>
    <row r="618" spans="2:12" ht="15.75" customHeight="1">
      <c r="B618" s="1"/>
      <c r="E618" s="1"/>
      <c r="F618" s="1"/>
      <c r="G618" s="1"/>
      <c r="I618" s="1"/>
      <c r="J618" s="1"/>
      <c r="L618" s="1"/>
    </row>
    <row r="619" spans="2:12" ht="15.75" customHeight="1">
      <c r="B619" s="1"/>
      <c r="E619" s="1"/>
      <c r="F619" s="1"/>
      <c r="G619" s="1"/>
      <c r="I619" s="1"/>
      <c r="J619" s="1"/>
      <c r="L619" s="1"/>
    </row>
    <row r="620" spans="2:12" ht="15.75" customHeight="1">
      <c r="B620" s="1"/>
      <c r="E620" s="1"/>
      <c r="F620" s="1"/>
      <c r="G620" s="1"/>
      <c r="I620" s="1"/>
      <c r="J620" s="1"/>
      <c r="L620" s="1"/>
    </row>
    <row r="621" spans="2:12" ht="15.75" customHeight="1">
      <c r="B621" s="1"/>
      <c r="E621" s="1"/>
      <c r="F621" s="1"/>
      <c r="G621" s="1"/>
      <c r="I621" s="1"/>
      <c r="J621" s="1"/>
      <c r="L621" s="1"/>
    </row>
    <row r="622" spans="2:12" ht="15.75" customHeight="1">
      <c r="B622" s="1"/>
      <c r="E622" s="1"/>
      <c r="F622" s="1"/>
      <c r="G622" s="1"/>
      <c r="I622" s="1"/>
      <c r="J622" s="1"/>
      <c r="L622" s="1"/>
    </row>
    <row r="623" spans="2:12" ht="15.75" customHeight="1">
      <c r="B623" s="1"/>
      <c r="E623" s="1"/>
      <c r="F623" s="1"/>
      <c r="G623" s="1"/>
      <c r="I623" s="1"/>
      <c r="J623" s="1"/>
      <c r="L623" s="1"/>
    </row>
    <row r="624" spans="2:12" ht="15.75" customHeight="1">
      <c r="B624" s="1"/>
      <c r="E624" s="1"/>
      <c r="F624" s="1"/>
      <c r="G624" s="1"/>
      <c r="I624" s="1"/>
      <c r="J624" s="1"/>
      <c r="L624" s="1"/>
    </row>
    <row r="625" spans="2:12" ht="15.75" customHeight="1">
      <c r="B625" s="1"/>
      <c r="E625" s="1"/>
      <c r="F625" s="1"/>
      <c r="G625" s="1"/>
      <c r="I625" s="1"/>
      <c r="J625" s="1"/>
      <c r="L625" s="1"/>
    </row>
    <row r="626" spans="2:12" ht="15.75" customHeight="1">
      <c r="B626" s="1"/>
      <c r="E626" s="1"/>
      <c r="F626" s="1"/>
      <c r="G626" s="1"/>
      <c r="I626" s="1"/>
      <c r="J626" s="1"/>
      <c r="L626" s="1"/>
    </row>
    <row r="627" spans="2:12" ht="15.75" customHeight="1">
      <c r="B627" s="1"/>
      <c r="E627" s="1"/>
      <c r="F627" s="1"/>
      <c r="G627" s="1"/>
      <c r="I627" s="1"/>
      <c r="J627" s="1"/>
      <c r="L627" s="1"/>
    </row>
    <row r="628" spans="2:12" ht="15.75" customHeight="1">
      <c r="B628" s="1"/>
      <c r="E628" s="1"/>
      <c r="F628" s="1"/>
      <c r="G628" s="1"/>
      <c r="I628" s="1"/>
      <c r="J628" s="1"/>
      <c r="L628" s="1"/>
    </row>
    <row r="629" spans="2:12" ht="15.75" customHeight="1">
      <c r="B629" s="1"/>
      <c r="E629" s="1"/>
      <c r="F629" s="1"/>
      <c r="G629" s="1"/>
      <c r="I629" s="1"/>
      <c r="J629" s="1"/>
      <c r="L629" s="1"/>
    </row>
    <row r="630" spans="2:12" ht="15.75" customHeight="1">
      <c r="B630" s="1"/>
      <c r="E630" s="1"/>
      <c r="F630" s="1"/>
      <c r="G630" s="1"/>
      <c r="I630" s="1"/>
      <c r="J630" s="1"/>
      <c r="L630" s="1"/>
    </row>
    <row r="631" spans="2:12" ht="15.75" customHeight="1">
      <c r="B631" s="1"/>
      <c r="E631" s="1"/>
      <c r="F631" s="1"/>
      <c r="G631" s="1"/>
      <c r="I631" s="1"/>
      <c r="J631" s="1"/>
      <c r="L631" s="1"/>
    </row>
    <row r="632" spans="2:12" ht="15.75" customHeight="1">
      <c r="B632" s="1"/>
      <c r="E632" s="1"/>
      <c r="F632" s="1"/>
      <c r="G632" s="1"/>
      <c r="I632" s="1"/>
      <c r="J632" s="1"/>
      <c r="L632" s="1"/>
    </row>
    <row r="633" spans="2:12" ht="15.75" customHeight="1">
      <c r="B633" s="1"/>
      <c r="E633" s="1"/>
      <c r="F633" s="1"/>
      <c r="G633" s="1"/>
      <c r="I633" s="1"/>
      <c r="J633" s="1"/>
      <c r="L633" s="1"/>
    </row>
    <row r="634" spans="2:12" ht="15.75" customHeight="1">
      <c r="B634" s="1"/>
      <c r="E634" s="1"/>
      <c r="F634" s="1"/>
      <c r="G634" s="1"/>
      <c r="I634" s="1"/>
      <c r="J634" s="1"/>
      <c r="L634" s="1"/>
    </row>
    <row r="635" spans="2:12" ht="15.75" customHeight="1">
      <c r="B635" s="1"/>
      <c r="E635" s="1"/>
      <c r="F635" s="1"/>
      <c r="G635" s="1"/>
      <c r="I635" s="1"/>
      <c r="J635" s="1"/>
      <c r="L635" s="1"/>
    </row>
    <row r="636" spans="2:12" ht="15.75" customHeight="1">
      <c r="B636" s="1"/>
      <c r="E636" s="1"/>
      <c r="F636" s="1"/>
      <c r="G636" s="1"/>
      <c r="I636" s="1"/>
      <c r="J636" s="1"/>
      <c r="L636" s="1"/>
    </row>
    <row r="637" spans="2:12" ht="15.75" customHeight="1">
      <c r="B637" s="1"/>
      <c r="E637" s="1"/>
      <c r="F637" s="1"/>
      <c r="G637" s="1"/>
      <c r="I637" s="1"/>
      <c r="J637" s="1"/>
      <c r="L637" s="1"/>
    </row>
    <row r="638" spans="2:12" ht="15.75" customHeight="1">
      <c r="B638" s="1"/>
      <c r="E638" s="1"/>
      <c r="F638" s="1"/>
      <c r="G638" s="1"/>
      <c r="I638" s="1"/>
      <c r="J638" s="1"/>
      <c r="L638" s="1"/>
    </row>
    <row r="639" spans="2:12" ht="15.75" customHeight="1">
      <c r="B639" s="1"/>
      <c r="E639" s="1"/>
      <c r="F639" s="1"/>
      <c r="G639" s="1"/>
      <c r="I639" s="1"/>
      <c r="J639" s="1"/>
      <c r="L639" s="1"/>
    </row>
    <row r="640" spans="2:12" ht="15.75" customHeight="1">
      <c r="B640" s="1"/>
      <c r="E640" s="1"/>
      <c r="F640" s="1"/>
      <c r="G640" s="1"/>
      <c r="I640" s="1"/>
      <c r="J640" s="1"/>
      <c r="L640" s="1"/>
    </row>
    <row r="641" spans="2:12" ht="15.75" customHeight="1">
      <c r="B641" s="1"/>
      <c r="E641" s="1"/>
      <c r="F641" s="1"/>
      <c r="G641" s="1"/>
      <c r="I641" s="1"/>
      <c r="J641" s="1"/>
      <c r="L641" s="1"/>
    </row>
    <row r="642" spans="2:12" ht="15.75" customHeight="1">
      <c r="B642" s="1"/>
      <c r="E642" s="1"/>
      <c r="F642" s="1"/>
      <c r="G642" s="1"/>
      <c r="I642" s="1"/>
      <c r="J642" s="1"/>
      <c r="L642" s="1"/>
    </row>
    <row r="643" spans="2:12" ht="15.75" customHeight="1">
      <c r="B643" s="1"/>
      <c r="E643" s="1"/>
      <c r="F643" s="1"/>
      <c r="G643" s="1"/>
      <c r="I643" s="1"/>
      <c r="J643" s="1"/>
      <c r="L643" s="1"/>
    </row>
    <row r="644" spans="2:12" ht="15.75" customHeight="1">
      <c r="B644" s="1"/>
      <c r="E644" s="1"/>
      <c r="F644" s="1"/>
      <c r="G644" s="1"/>
      <c r="I644" s="1"/>
      <c r="J644" s="1"/>
      <c r="L644" s="1"/>
    </row>
    <row r="645" spans="2:12" ht="15.75" customHeight="1">
      <c r="B645" s="1"/>
      <c r="E645" s="1"/>
      <c r="F645" s="1"/>
      <c r="G645" s="1"/>
      <c r="I645" s="1"/>
      <c r="J645" s="1"/>
      <c r="L645" s="1"/>
    </row>
    <row r="646" spans="2:12" ht="15.75" customHeight="1">
      <c r="B646" s="1"/>
      <c r="E646" s="1"/>
      <c r="F646" s="1"/>
      <c r="G646" s="1"/>
      <c r="I646" s="1"/>
      <c r="J646" s="1"/>
      <c r="L646" s="1"/>
    </row>
    <row r="647" spans="2:12" ht="15.75" customHeight="1">
      <c r="B647" s="1"/>
      <c r="E647" s="1"/>
      <c r="F647" s="1"/>
      <c r="G647" s="1"/>
      <c r="I647" s="1"/>
      <c r="J647" s="1"/>
      <c r="L647" s="1"/>
    </row>
    <row r="648" spans="2:12" ht="15.75" customHeight="1">
      <c r="B648" s="1"/>
      <c r="E648" s="1"/>
      <c r="F648" s="1"/>
      <c r="G648" s="1"/>
      <c r="I648" s="1"/>
      <c r="J648" s="1"/>
      <c r="L648" s="1"/>
    </row>
    <row r="649" spans="2:12" ht="15.75" customHeight="1">
      <c r="B649" s="1"/>
      <c r="E649" s="1"/>
      <c r="F649" s="1"/>
      <c r="G649" s="1"/>
      <c r="I649" s="1"/>
      <c r="J649" s="1"/>
      <c r="L649" s="1"/>
    </row>
    <row r="650" spans="2:12" ht="15.75" customHeight="1">
      <c r="B650" s="1"/>
      <c r="E650" s="1"/>
      <c r="F650" s="1"/>
      <c r="G650" s="1"/>
      <c r="I650" s="1"/>
      <c r="J650" s="1"/>
      <c r="L650" s="1"/>
    </row>
    <row r="651" spans="2:12" ht="15.75" customHeight="1">
      <c r="B651" s="1"/>
      <c r="E651" s="1"/>
      <c r="F651" s="1"/>
      <c r="G651" s="1"/>
      <c r="I651" s="1"/>
      <c r="J651" s="1"/>
      <c r="L651" s="1"/>
    </row>
    <row r="652" spans="2:12" ht="15.75" customHeight="1">
      <c r="B652" s="1"/>
      <c r="E652" s="1"/>
      <c r="F652" s="1"/>
      <c r="G652" s="1"/>
      <c r="I652" s="1"/>
      <c r="J652" s="1"/>
      <c r="L652" s="1"/>
    </row>
    <row r="653" spans="2:12" ht="15.75" customHeight="1">
      <c r="B653" s="1"/>
      <c r="E653" s="1"/>
      <c r="F653" s="1"/>
      <c r="G653" s="1"/>
      <c r="I653" s="1"/>
      <c r="J653" s="1"/>
      <c r="L653" s="1"/>
    </row>
    <row r="654" spans="2:12" ht="15.75" customHeight="1">
      <c r="B654" s="1"/>
      <c r="E654" s="1"/>
      <c r="F654" s="1"/>
      <c r="G654" s="1"/>
      <c r="I654" s="1"/>
      <c r="J654" s="1"/>
      <c r="L654" s="1"/>
    </row>
    <row r="655" spans="2:12" ht="15.75" customHeight="1">
      <c r="B655" s="1"/>
      <c r="E655" s="1"/>
      <c r="F655" s="1"/>
      <c r="G655" s="1"/>
      <c r="I655" s="1"/>
      <c r="J655" s="1"/>
      <c r="L655" s="1"/>
    </row>
    <row r="656" spans="2:12" ht="15.75" customHeight="1">
      <c r="B656" s="1"/>
      <c r="E656" s="1"/>
      <c r="F656" s="1"/>
      <c r="G656" s="1"/>
      <c r="I656" s="1"/>
      <c r="J656" s="1"/>
      <c r="L656" s="1"/>
    </row>
    <row r="657" spans="2:12" ht="15.75" customHeight="1">
      <c r="B657" s="1"/>
      <c r="E657" s="1"/>
      <c r="F657" s="1"/>
      <c r="G657" s="1"/>
      <c r="I657" s="1"/>
      <c r="J657" s="1"/>
      <c r="L657" s="1"/>
    </row>
    <row r="658" spans="2:12" ht="15.75" customHeight="1">
      <c r="B658" s="1"/>
      <c r="E658" s="1"/>
      <c r="F658" s="1"/>
      <c r="G658" s="1"/>
      <c r="I658" s="1"/>
      <c r="J658" s="1"/>
      <c r="L658" s="1"/>
    </row>
    <row r="659" spans="2:12" ht="15.75" customHeight="1">
      <c r="B659" s="1"/>
      <c r="E659" s="1"/>
      <c r="F659" s="1"/>
      <c r="G659" s="1"/>
      <c r="I659" s="1"/>
      <c r="J659" s="1"/>
      <c r="L659" s="1"/>
    </row>
    <row r="660" spans="2:12" ht="15.75" customHeight="1">
      <c r="B660" s="1"/>
      <c r="E660" s="1"/>
      <c r="F660" s="1"/>
      <c r="G660" s="1"/>
      <c r="I660" s="1"/>
      <c r="J660" s="1"/>
      <c r="L660" s="1"/>
    </row>
    <row r="661" spans="2:12" ht="15.75" customHeight="1">
      <c r="B661" s="1"/>
      <c r="E661" s="1"/>
      <c r="F661" s="1"/>
      <c r="G661" s="1"/>
      <c r="I661" s="1"/>
      <c r="J661" s="1"/>
      <c r="L661" s="1"/>
    </row>
    <row r="662" spans="2:12" ht="15.75" customHeight="1">
      <c r="B662" s="1"/>
      <c r="E662" s="1"/>
      <c r="F662" s="1"/>
      <c r="G662" s="1"/>
      <c r="I662" s="1"/>
      <c r="J662" s="1"/>
      <c r="L662" s="1"/>
    </row>
    <row r="663" spans="2:12" ht="15.75" customHeight="1">
      <c r="B663" s="1"/>
      <c r="E663" s="1"/>
      <c r="F663" s="1"/>
      <c r="G663" s="1"/>
      <c r="I663" s="1"/>
      <c r="J663" s="1"/>
      <c r="L663" s="1"/>
    </row>
    <row r="664" spans="2:12" ht="15.75" customHeight="1">
      <c r="B664" s="1"/>
      <c r="E664" s="1"/>
      <c r="F664" s="1"/>
      <c r="G664" s="1"/>
      <c r="I664" s="1"/>
      <c r="J664" s="1"/>
      <c r="L664" s="1"/>
    </row>
    <row r="665" spans="2:12" ht="15.75" customHeight="1">
      <c r="B665" s="1"/>
      <c r="E665" s="1"/>
      <c r="F665" s="1"/>
      <c r="G665" s="1"/>
      <c r="I665" s="1"/>
      <c r="J665" s="1"/>
      <c r="L665" s="1"/>
    </row>
    <row r="666" spans="2:12" ht="15.75" customHeight="1">
      <c r="B666" s="1"/>
      <c r="E666" s="1"/>
      <c r="F666" s="1"/>
      <c r="G666" s="1"/>
      <c r="I666" s="1"/>
      <c r="J666" s="1"/>
      <c r="L666" s="1"/>
    </row>
    <row r="667" spans="2:12" ht="15.75" customHeight="1">
      <c r="B667" s="1"/>
      <c r="E667" s="1"/>
      <c r="F667" s="1"/>
      <c r="G667" s="1"/>
      <c r="I667" s="1"/>
      <c r="J667" s="1"/>
      <c r="L667" s="1"/>
    </row>
    <row r="668" spans="2:12" ht="15.75" customHeight="1">
      <c r="B668" s="1"/>
      <c r="E668" s="1"/>
      <c r="F668" s="1"/>
      <c r="G668" s="1"/>
      <c r="I668" s="1"/>
      <c r="J668" s="1"/>
      <c r="L668" s="1"/>
    </row>
    <row r="669" spans="2:12" ht="15.75" customHeight="1">
      <c r="B669" s="1"/>
      <c r="E669" s="1"/>
      <c r="F669" s="1"/>
      <c r="G669" s="1"/>
      <c r="I669" s="1"/>
      <c r="J669" s="1"/>
      <c r="L669" s="1"/>
    </row>
    <row r="670" spans="2:12" ht="15.75" customHeight="1">
      <c r="B670" s="1"/>
      <c r="E670" s="1"/>
      <c r="F670" s="1"/>
      <c r="G670" s="1"/>
      <c r="I670" s="1"/>
      <c r="J670" s="1"/>
      <c r="L670" s="1"/>
    </row>
    <row r="671" spans="2:12" ht="15.75" customHeight="1">
      <c r="B671" s="1"/>
      <c r="E671" s="1"/>
      <c r="F671" s="1"/>
      <c r="G671" s="1"/>
      <c r="I671" s="1"/>
      <c r="J671" s="1"/>
      <c r="L671" s="1"/>
    </row>
    <row r="672" spans="2:12" ht="15.75" customHeight="1">
      <c r="B672" s="1"/>
      <c r="E672" s="1"/>
      <c r="F672" s="1"/>
      <c r="G672" s="1"/>
      <c r="I672" s="1"/>
      <c r="J672" s="1"/>
      <c r="L672" s="1"/>
    </row>
    <row r="673" spans="2:12" ht="15.75" customHeight="1">
      <c r="B673" s="1"/>
      <c r="E673" s="1"/>
      <c r="F673" s="1"/>
      <c r="G673" s="1"/>
      <c r="I673" s="1"/>
      <c r="J673" s="1"/>
      <c r="L673" s="1"/>
    </row>
    <row r="674" spans="2:12" ht="15.75" customHeight="1">
      <c r="B674" s="1"/>
      <c r="E674" s="1"/>
      <c r="F674" s="1"/>
      <c r="G674" s="1"/>
      <c r="I674" s="1"/>
      <c r="J674" s="1"/>
      <c r="L674" s="1"/>
    </row>
    <row r="675" spans="2:12" ht="15.75" customHeight="1">
      <c r="B675" s="1"/>
      <c r="E675" s="1"/>
      <c r="F675" s="1"/>
      <c r="G675" s="1"/>
      <c r="I675" s="1"/>
      <c r="J675" s="1"/>
      <c r="L675" s="1"/>
    </row>
    <row r="676" spans="2:12" ht="15.75" customHeight="1">
      <c r="B676" s="1"/>
      <c r="E676" s="1"/>
      <c r="F676" s="1"/>
      <c r="G676" s="1"/>
      <c r="I676" s="1"/>
      <c r="J676" s="1"/>
      <c r="L676" s="1"/>
    </row>
    <row r="677" spans="2:12" ht="15.75" customHeight="1">
      <c r="B677" s="1"/>
      <c r="E677" s="1"/>
      <c r="F677" s="1"/>
      <c r="G677" s="1"/>
      <c r="I677" s="1"/>
      <c r="J677" s="1"/>
      <c r="L677" s="1"/>
    </row>
    <row r="678" spans="2:12" ht="15.75" customHeight="1">
      <c r="B678" s="1"/>
      <c r="E678" s="1"/>
      <c r="F678" s="1"/>
      <c r="G678" s="1"/>
      <c r="I678" s="1"/>
      <c r="J678" s="1"/>
      <c r="L678" s="1"/>
    </row>
    <row r="679" spans="2:12" ht="15.75" customHeight="1">
      <c r="B679" s="1"/>
      <c r="E679" s="1"/>
      <c r="F679" s="1"/>
      <c r="G679" s="1"/>
      <c r="I679" s="1"/>
      <c r="J679" s="1"/>
      <c r="L679" s="1"/>
    </row>
    <row r="680" spans="2:12" ht="15.75" customHeight="1">
      <c r="B680" s="1"/>
      <c r="E680" s="1"/>
      <c r="F680" s="1"/>
      <c r="G680" s="1"/>
      <c r="I680" s="1"/>
      <c r="J680" s="1"/>
      <c r="L680" s="1"/>
    </row>
    <row r="681" spans="2:12" ht="15.75" customHeight="1">
      <c r="B681" s="1"/>
      <c r="E681" s="1"/>
      <c r="F681" s="1"/>
      <c r="G681" s="1"/>
      <c r="I681" s="1"/>
      <c r="J681" s="1"/>
      <c r="L681" s="1"/>
    </row>
    <row r="682" spans="2:12" ht="15.75" customHeight="1">
      <c r="B682" s="1"/>
      <c r="E682" s="1"/>
      <c r="F682" s="1"/>
      <c r="G682" s="1"/>
      <c r="I682" s="1"/>
      <c r="J682" s="1"/>
      <c r="L682" s="1"/>
    </row>
    <row r="683" spans="2:12" ht="15.75" customHeight="1">
      <c r="B683" s="1"/>
      <c r="E683" s="1"/>
      <c r="F683" s="1"/>
      <c r="G683" s="1"/>
      <c r="I683" s="1"/>
      <c r="J683" s="1"/>
      <c r="L683" s="1"/>
    </row>
    <row r="684" spans="2:12" ht="15.75" customHeight="1">
      <c r="B684" s="1"/>
      <c r="E684" s="1"/>
      <c r="F684" s="1"/>
      <c r="G684" s="1"/>
      <c r="I684" s="1"/>
      <c r="J684" s="1"/>
      <c r="L684" s="1"/>
    </row>
    <row r="685" spans="2:12" ht="15.75" customHeight="1">
      <c r="B685" s="1"/>
      <c r="E685" s="1"/>
      <c r="F685" s="1"/>
      <c r="G685" s="1"/>
      <c r="I685" s="1"/>
      <c r="J685" s="1"/>
      <c r="L685" s="1"/>
    </row>
    <row r="686" spans="2:12" ht="15.75" customHeight="1">
      <c r="B686" s="1"/>
      <c r="E686" s="1"/>
      <c r="F686" s="1"/>
      <c r="G686" s="1"/>
      <c r="I686" s="1"/>
      <c r="J686" s="1"/>
      <c r="L686" s="1"/>
    </row>
    <row r="687" spans="2:12" ht="15.75" customHeight="1">
      <c r="B687" s="1"/>
      <c r="E687" s="1"/>
      <c r="F687" s="1"/>
      <c r="G687" s="1"/>
      <c r="I687" s="1"/>
      <c r="J687" s="1"/>
      <c r="L687" s="1"/>
    </row>
    <row r="688" spans="2:12" ht="15.75" customHeight="1">
      <c r="B688" s="1"/>
      <c r="E688" s="1"/>
      <c r="F688" s="1"/>
      <c r="G688" s="1"/>
      <c r="I688" s="1"/>
      <c r="J688" s="1"/>
      <c r="L688" s="1"/>
    </row>
    <row r="689" spans="2:12" ht="15.75" customHeight="1">
      <c r="B689" s="1"/>
      <c r="E689" s="1"/>
      <c r="F689" s="1"/>
      <c r="G689" s="1"/>
      <c r="I689" s="1"/>
      <c r="J689" s="1"/>
      <c r="L689" s="1"/>
    </row>
    <row r="690" spans="2:12" ht="15.75" customHeight="1">
      <c r="B690" s="1"/>
      <c r="E690" s="1"/>
      <c r="F690" s="1"/>
      <c r="G690" s="1"/>
      <c r="I690" s="1"/>
      <c r="J690" s="1"/>
      <c r="L690" s="1"/>
    </row>
    <row r="691" spans="2:12" ht="15.75" customHeight="1">
      <c r="B691" s="1"/>
      <c r="E691" s="1"/>
      <c r="F691" s="1"/>
      <c r="G691" s="1"/>
      <c r="I691" s="1"/>
      <c r="J691" s="1"/>
      <c r="L691" s="1"/>
    </row>
    <row r="692" spans="2:12" ht="15.75" customHeight="1">
      <c r="B692" s="1"/>
      <c r="E692" s="1"/>
      <c r="F692" s="1"/>
      <c r="G692" s="1"/>
      <c r="I692" s="1"/>
      <c r="J692" s="1"/>
      <c r="L692" s="1"/>
    </row>
    <row r="693" spans="2:12" ht="15.75" customHeight="1">
      <c r="B693" s="1"/>
      <c r="E693" s="1"/>
      <c r="F693" s="1"/>
      <c r="G693" s="1"/>
      <c r="I693" s="1"/>
      <c r="J693" s="1"/>
      <c r="L693" s="1"/>
    </row>
    <row r="694" spans="2:12" ht="15.75" customHeight="1">
      <c r="B694" s="1"/>
      <c r="E694" s="1"/>
      <c r="F694" s="1"/>
      <c r="G694" s="1"/>
      <c r="I694" s="1"/>
      <c r="J694" s="1"/>
      <c r="L694" s="1"/>
    </row>
    <row r="695" spans="2:12" ht="15.75" customHeight="1">
      <c r="B695" s="1"/>
      <c r="E695" s="1"/>
      <c r="F695" s="1"/>
      <c r="G695" s="1"/>
      <c r="I695" s="1"/>
      <c r="J695" s="1"/>
      <c r="L695" s="1"/>
    </row>
    <row r="696" spans="2:12" ht="15.75" customHeight="1">
      <c r="B696" s="1"/>
      <c r="E696" s="1"/>
      <c r="F696" s="1"/>
      <c r="G696" s="1"/>
      <c r="I696" s="1"/>
      <c r="J696" s="1"/>
      <c r="L696" s="1"/>
    </row>
    <row r="697" spans="2:12" ht="15.75" customHeight="1">
      <c r="B697" s="1"/>
      <c r="E697" s="1"/>
      <c r="F697" s="1"/>
      <c r="G697" s="1"/>
      <c r="I697" s="1"/>
      <c r="J697" s="1"/>
      <c r="L697" s="1"/>
    </row>
    <row r="698" spans="2:12" ht="15.75" customHeight="1">
      <c r="B698" s="1"/>
      <c r="E698" s="1"/>
      <c r="F698" s="1"/>
      <c r="G698" s="1"/>
      <c r="I698" s="1"/>
      <c r="J698" s="1"/>
      <c r="L698" s="1"/>
    </row>
    <row r="699" spans="2:12" ht="15.75" customHeight="1">
      <c r="B699" s="1"/>
      <c r="E699" s="1"/>
      <c r="F699" s="1"/>
      <c r="G699" s="1"/>
      <c r="I699" s="1"/>
      <c r="J699" s="1"/>
      <c r="L699" s="1"/>
    </row>
    <row r="700" spans="2:12" ht="15.75" customHeight="1">
      <c r="B700" s="1"/>
      <c r="E700" s="1"/>
      <c r="F700" s="1"/>
      <c r="G700" s="1"/>
      <c r="I700" s="1"/>
      <c r="J700" s="1"/>
      <c r="L700" s="1"/>
    </row>
    <row r="701" spans="2:12" ht="15.75" customHeight="1">
      <c r="B701" s="1"/>
      <c r="E701" s="1"/>
      <c r="F701" s="1"/>
      <c r="G701" s="1"/>
      <c r="I701" s="1"/>
      <c r="J701" s="1"/>
      <c r="L701" s="1"/>
    </row>
    <row r="702" spans="2:12" ht="15.75" customHeight="1">
      <c r="B702" s="1"/>
      <c r="E702" s="1"/>
      <c r="F702" s="1"/>
      <c r="G702" s="1"/>
      <c r="I702" s="1"/>
      <c r="J702" s="1"/>
      <c r="L702" s="1"/>
    </row>
    <row r="703" spans="2:12" ht="15.75" customHeight="1">
      <c r="B703" s="1"/>
      <c r="E703" s="1"/>
      <c r="F703" s="1"/>
      <c r="G703" s="1"/>
      <c r="I703" s="1"/>
      <c r="J703" s="1"/>
      <c r="L703" s="1"/>
    </row>
    <row r="704" spans="2:12" ht="15.75" customHeight="1">
      <c r="B704" s="1"/>
      <c r="E704" s="1"/>
      <c r="F704" s="1"/>
      <c r="G704" s="1"/>
      <c r="I704" s="1"/>
      <c r="J704" s="1"/>
      <c r="L704" s="1"/>
    </row>
    <row r="705" spans="2:12" ht="15.75" customHeight="1">
      <c r="B705" s="1"/>
      <c r="E705" s="1"/>
      <c r="F705" s="1"/>
      <c r="G705" s="1"/>
      <c r="I705" s="1"/>
      <c r="J705" s="1"/>
      <c r="L705" s="1"/>
    </row>
    <row r="706" spans="2:12" ht="15.75" customHeight="1">
      <c r="B706" s="1"/>
      <c r="E706" s="1"/>
      <c r="F706" s="1"/>
      <c r="G706" s="1"/>
      <c r="I706" s="1"/>
      <c r="J706" s="1"/>
      <c r="L706" s="1"/>
    </row>
    <row r="707" spans="2:12" ht="15.75" customHeight="1">
      <c r="B707" s="1"/>
      <c r="E707" s="1"/>
      <c r="F707" s="1"/>
      <c r="G707" s="1"/>
      <c r="I707" s="1"/>
      <c r="J707" s="1"/>
      <c r="L707" s="1"/>
    </row>
    <row r="708" spans="2:12" ht="15.75" customHeight="1">
      <c r="B708" s="1"/>
      <c r="E708" s="1"/>
      <c r="F708" s="1"/>
      <c r="G708" s="1"/>
      <c r="I708" s="1"/>
      <c r="J708" s="1"/>
      <c r="L708" s="1"/>
    </row>
    <row r="709" spans="2:12" ht="15.75" customHeight="1">
      <c r="B709" s="1"/>
      <c r="E709" s="1"/>
      <c r="F709" s="1"/>
      <c r="G709" s="1"/>
      <c r="I709" s="1"/>
      <c r="J709" s="1"/>
      <c r="L709" s="1"/>
    </row>
    <row r="710" spans="2:12" ht="15.75" customHeight="1">
      <c r="B710" s="1"/>
      <c r="E710" s="1"/>
      <c r="F710" s="1"/>
      <c r="G710" s="1"/>
      <c r="I710" s="1"/>
      <c r="J710" s="1"/>
      <c r="L710" s="1"/>
    </row>
    <row r="711" spans="2:12" ht="15.75" customHeight="1">
      <c r="B711" s="1"/>
      <c r="E711" s="1"/>
      <c r="F711" s="1"/>
      <c r="G711" s="1"/>
      <c r="I711" s="1"/>
      <c r="J711" s="1"/>
      <c r="L711" s="1"/>
    </row>
    <row r="712" spans="2:12" ht="15.75" customHeight="1">
      <c r="B712" s="1"/>
      <c r="E712" s="1"/>
      <c r="F712" s="1"/>
      <c r="G712" s="1"/>
      <c r="I712" s="1"/>
      <c r="J712" s="1"/>
      <c r="L712" s="1"/>
    </row>
    <row r="713" spans="2:12" ht="15.75" customHeight="1">
      <c r="B713" s="1"/>
      <c r="E713" s="1"/>
      <c r="F713" s="1"/>
      <c r="G713" s="1"/>
      <c r="I713" s="1"/>
      <c r="J713" s="1"/>
      <c r="L713" s="1"/>
    </row>
    <row r="714" spans="2:12" ht="15.75" customHeight="1">
      <c r="B714" s="1"/>
      <c r="E714" s="1"/>
      <c r="F714" s="1"/>
      <c r="G714" s="1"/>
      <c r="I714" s="1"/>
      <c r="J714" s="1"/>
      <c r="L714" s="1"/>
    </row>
    <row r="715" spans="2:12" ht="15.75" customHeight="1">
      <c r="B715" s="1"/>
      <c r="E715" s="1"/>
      <c r="F715" s="1"/>
      <c r="G715" s="1"/>
      <c r="I715" s="1"/>
      <c r="J715" s="1"/>
      <c r="L715" s="1"/>
    </row>
    <row r="716" spans="2:12" ht="15.75" customHeight="1">
      <c r="B716" s="1"/>
      <c r="E716" s="1"/>
      <c r="F716" s="1"/>
      <c r="G716" s="1"/>
      <c r="I716" s="1"/>
      <c r="J716" s="1"/>
      <c r="L716" s="1"/>
    </row>
    <row r="717" spans="2:12" ht="15.75" customHeight="1">
      <c r="B717" s="1"/>
      <c r="E717" s="1"/>
      <c r="F717" s="1"/>
      <c r="G717" s="1"/>
      <c r="I717" s="1"/>
      <c r="J717" s="1"/>
      <c r="L717" s="1"/>
    </row>
    <row r="718" spans="2:12" ht="15.75" customHeight="1">
      <c r="B718" s="1"/>
      <c r="E718" s="1"/>
      <c r="F718" s="1"/>
      <c r="G718" s="1"/>
      <c r="I718" s="1"/>
      <c r="J718" s="1"/>
      <c r="L718" s="1"/>
    </row>
    <row r="719" spans="2:12" ht="15.75" customHeight="1">
      <c r="B719" s="1"/>
      <c r="E719" s="1"/>
      <c r="F719" s="1"/>
      <c r="G719" s="1"/>
      <c r="I719" s="1"/>
      <c r="J719" s="1"/>
      <c r="L719" s="1"/>
    </row>
    <row r="720" spans="2:12" ht="15.75" customHeight="1">
      <c r="B720" s="1"/>
      <c r="E720" s="1"/>
      <c r="F720" s="1"/>
      <c r="G720" s="1"/>
      <c r="I720" s="1"/>
      <c r="J720" s="1"/>
      <c r="L720" s="1"/>
    </row>
    <row r="721" spans="2:12" ht="15.75" customHeight="1">
      <c r="B721" s="1"/>
      <c r="E721" s="1"/>
      <c r="F721" s="1"/>
      <c r="G721" s="1"/>
      <c r="I721" s="1"/>
      <c r="J721" s="1"/>
      <c r="L721" s="1"/>
    </row>
    <row r="722" spans="2:12" ht="15.75" customHeight="1">
      <c r="B722" s="1"/>
      <c r="E722" s="1"/>
      <c r="F722" s="1"/>
      <c r="G722" s="1"/>
      <c r="I722" s="1"/>
      <c r="J722" s="1"/>
      <c r="L722" s="1"/>
    </row>
    <row r="723" spans="2:12" ht="15.75" customHeight="1">
      <c r="B723" s="1"/>
      <c r="E723" s="1"/>
      <c r="F723" s="1"/>
      <c r="G723" s="1"/>
      <c r="I723" s="1"/>
      <c r="J723" s="1"/>
      <c r="L723" s="1"/>
    </row>
    <row r="724" spans="2:12" ht="15.75" customHeight="1">
      <c r="B724" s="1"/>
      <c r="E724" s="1"/>
      <c r="F724" s="1"/>
      <c r="G724" s="1"/>
      <c r="I724" s="1"/>
      <c r="J724" s="1"/>
      <c r="L724" s="1"/>
    </row>
    <row r="725" spans="2:12" ht="15.75" customHeight="1">
      <c r="B725" s="1"/>
      <c r="E725" s="1"/>
      <c r="F725" s="1"/>
      <c r="G725" s="1"/>
      <c r="I725" s="1"/>
      <c r="J725" s="1"/>
      <c r="L725" s="1"/>
    </row>
    <row r="726" spans="2:12" ht="15.75" customHeight="1">
      <c r="B726" s="1"/>
      <c r="E726" s="1"/>
      <c r="F726" s="1"/>
      <c r="G726" s="1"/>
      <c r="I726" s="1"/>
      <c r="J726" s="1"/>
      <c r="L726" s="1"/>
    </row>
    <row r="727" spans="2:12" ht="15.75" customHeight="1">
      <c r="B727" s="1"/>
      <c r="E727" s="1"/>
      <c r="F727" s="1"/>
      <c r="G727" s="1"/>
      <c r="I727" s="1"/>
      <c r="J727" s="1"/>
      <c r="L727" s="1"/>
    </row>
    <row r="728" spans="2:12" ht="15.75" customHeight="1">
      <c r="B728" s="1"/>
      <c r="E728" s="1"/>
      <c r="F728" s="1"/>
      <c r="G728" s="1"/>
      <c r="I728" s="1"/>
      <c r="J728" s="1"/>
      <c r="L728" s="1"/>
    </row>
    <row r="729" spans="2:12" ht="15.75" customHeight="1">
      <c r="B729" s="1"/>
      <c r="E729" s="1"/>
      <c r="F729" s="1"/>
      <c r="G729" s="1"/>
      <c r="I729" s="1"/>
      <c r="J729" s="1"/>
      <c r="L729" s="1"/>
    </row>
    <row r="730" spans="2:12" ht="15.75" customHeight="1">
      <c r="B730" s="1"/>
      <c r="E730" s="1"/>
      <c r="F730" s="1"/>
      <c r="G730" s="1"/>
      <c r="I730" s="1"/>
      <c r="J730" s="1"/>
      <c r="L730" s="1"/>
    </row>
    <row r="731" spans="2:12" ht="15.75" customHeight="1">
      <c r="B731" s="1"/>
      <c r="E731" s="1"/>
      <c r="F731" s="1"/>
      <c r="G731" s="1"/>
      <c r="I731" s="1"/>
      <c r="J731" s="1"/>
      <c r="L731" s="1"/>
    </row>
    <row r="732" spans="2:12" ht="15.75" customHeight="1">
      <c r="B732" s="1"/>
      <c r="E732" s="1"/>
      <c r="F732" s="1"/>
      <c r="G732" s="1"/>
      <c r="I732" s="1"/>
      <c r="J732" s="1"/>
      <c r="L732" s="1"/>
    </row>
    <row r="733" spans="2:12" ht="15.75" customHeight="1">
      <c r="B733" s="1"/>
      <c r="E733" s="1"/>
      <c r="F733" s="1"/>
      <c r="G733" s="1"/>
      <c r="I733" s="1"/>
      <c r="J733" s="1"/>
      <c r="L733" s="1"/>
    </row>
    <row r="734" spans="2:12" ht="15.75" customHeight="1">
      <c r="B734" s="1"/>
      <c r="E734" s="1"/>
      <c r="F734" s="1"/>
      <c r="G734" s="1"/>
      <c r="I734" s="1"/>
      <c r="J734" s="1"/>
      <c r="L734" s="1"/>
    </row>
    <row r="735" spans="2:12" ht="15.75" customHeight="1">
      <c r="B735" s="1"/>
      <c r="E735" s="1"/>
      <c r="F735" s="1"/>
      <c r="G735" s="1"/>
      <c r="I735" s="1"/>
      <c r="J735" s="1"/>
      <c r="L735" s="1"/>
    </row>
    <row r="736" spans="2:12" ht="15.75" customHeight="1">
      <c r="B736" s="1"/>
      <c r="E736" s="1"/>
      <c r="F736" s="1"/>
      <c r="G736" s="1"/>
      <c r="I736" s="1"/>
      <c r="J736" s="1"/>
      <c r="L736" s="1"/>
    </row>
    <row r="737" spans="2:12" ht="15.75" customHeight="1">
      <c r="B737" s="1"/>
      <c r="E737" s="1"/>
      <c r="F737" s="1"/>
      <c r="G737" s="1"/>
      <c r="I737" s="1"/>
      <c r="J737" s="1"/>
      <c r="L737" s="1"/>
    </row>
    <row r="738" spans="2:12" ht="15.75" customHeight="1">
      <c r="B738" s="1"/>
      <c r="E738" s="1"/>
      <c r="F738" s="1"/>
      <c r="G738" s="1"/>
      <c r="I738" s="1"/>
      <c r="J738" s="1"/>
      <c r="L738" s="1"/>
    </row>
    <row r="739" spans="2:12" ht="15.75" customHeight="1">
      <c r="B739" s="1"/>
      <c r="E739" s="1"/>
      <c r="F739" s="1"/>
      <c r="G739" s="1"/>
      <c r="I739" s="1"/>
      <c r="J739" s="1"/>
      <c r="L739" s="1"/>
    </row>
    <row r="740" spans="2:12" ht="15.75" customHeight="1">
      <c r="B740" s="1"/>
      <c r="E740" s="1"/>
      <c r="F740" s="1"/>
      <c r="G740" s="1"/>
      <c r="I740" s="1"/>
      <c r="J740" s="1"/>
      <c r="L740" s="1"/>
    </row>
    <row r="741" spans="2:12" ht="15.75" customHeight="1">
      <c r="B741" s="1"/>
      <c r="E741" s="1"/>
      <c r="F741" s="1"/>
      <c r="G741" s="1"/>
      <c r="I741" s="1"/>
      <c r="J741" s="1"/>
      <c r="L741" s="1"/>
    </row>
    <row r="742" spans="2:12" ht="15.75" customHeight="1">
      <c r="B742" s="1"/>
      <c r="E742" s="1"/>
      <c r="F742" s="1"/>
      <c r="G742" s="1"/>
      <c r="I742" s="1"/>
      <c r="J742" s="1"/>
      <c r="L742" s="1"/>
    </row>
    <row r="743" spans="2:12" ht="15.75" customHeight="1">
      <c r="B743" s="1"/>
      <c r="E743" s="1"/>
      <c r="F743" s="1"/>
      <c r="G743" s="1"/>
      <c r="I743" s="1"/>
      <c r="J743" s="1"/>
      <c r="L743" s="1"/>
    </row>
    <row r="744" spans="2:12" ht="15.75" customHeight="1">
      <c r="B744" s="1"/>
      <c r="E744" s="1"/>
      <c r="F744" s="1"/>
      <c r="G744" s="1"/>
      <c r="I744" s="1"/>
      <c r="J744" s="1"/>
      <c r="L744" s="1"/>
    </row>
    <row r="745" spans="2:12" ht="15.75" customHeight="1">
      <c r="B745" s="1"/>
      <c r="E745" s="1"/>
      <c r="F745" s="1"/>
      <c r="G745" s="1"/>
      <c r="I745" s="1"/>
      <c r="J745" s="1"/>
      <c r="L745" s="1"/>
    </row>
    <row r="746" spans="2:12" ht="15.75" customHeight="1">
      <c r="B746" s="1"/>
      <c r="E746" s="1"/>
      <c r="F746" s="1"/>
      <c r="G746" s="1"/>
      <c r="I746" s="1"/>
      <c r="J746" s="1"/>
      <c r="L746" s="1"/>
    </row>
    <row r="747" spans="2:12" ht="15.75" customHeight="1">
      <c r="B747" s="1"/>
      <c r="E747" s="1"/>
      <c r="F747" s="1"/>
      <c r="G747" s="1"/>
      <c r="I747" s="1"/>
      <c r="J747" s="1"/>
      <c r="L747" s="1"/>
    </row>
    <row r="748" spans="2:12" ht="15.75" customHeight="1">
      <c r="B748" s="1"/>
      <c r="E748" s="1"/>
      <c r="F748" s="1"/>
      <c r="G748" s="1"/>
      <c r="I748" s="1"/>
      <c r="J748" s="1"/>
      <c r="L748" s="1"/>
    </row>
    <row r="749" spans="2:12" ht="15.75" customHeight="1">
      <c r="B749" s="1"/>
      <c r="E749" s="1"/>
      <c r="F749" s="1"/>
      <c r="G749" s="1"/>
      <c r="I749" s="1"/>
      <c r="J749" s="1"/>
      <c r="L749" s="1"/>
    </row>
    <row r="750" spans="2:12" ht="15.75" customHeight="1">
      <c r="B750" s="1"/>
      <c r="E750" s="1"/>
      <c r="F750" s="1"/>
      <c r="G750" s="1"/>
      <c r="I750" s="1"/>
      <c r="J750" s="1"/>
      <c r="L750" s="1"/>
    </row>
    <row r="751" spans="2:12" ht="15.75" customHeight="1">
      <c r="B751" s="1"/>
      <c r="E751" s="1"/>
      <c r="F751" s="1"/>
      <c r="G751" s="1"/>
      <c r="I751" s="1"/>
      <c r="J751" s="1"/>
      <c r="L751" s="1"/>
    </row>
    <row r="752" spans="2:12" ht="15.75" customHeight="1">
      <c r="B752" s="1"/>
      <c r="E752" s="1"/>
      <c r="F752" s="1"/>
      <c r="G752" s="1"/>
      <c r="I752" s="1"/>
      <c r="J752" s="1"/>
      <c r="L752" s="1"/>
    </row>
    <row r="753" spans="2:12" ht="15.75" customHeight="1">
      <c r="B753" s="1"/>
      <c r="E753" s="1"/>
      <c r="F753" s="1"/>
      <c r="G753" s="1"/>
      <c r="I753" s="1"/>
      <c r="J753" s="1"/>
      <c r="L753" s="1"/>
    </row>
    <row r="754" spans="2:12" ht="15.75" customHeight="1">
      <c r="B754" s="1"/>
      <c r="E754" s="1"/>
      <c r="F754" s="1"/>
      <c r="G754" s="1"/>
      <c r="I754" s="1"/>
      <c r="J754" s="1"/>
      <c r="L754" s="1"/>
    </row>
    <row r="755" spans="2:12" ht="15.75" customHeight="1">
      <c r="B755" s="1"/>
      <c r="E755" s="1"/>
      <c r="F755" s="1"/>
      <c r="G755" s="1"/>
      <c r="I755" s="1"/>
      <c r="J755" s="1"/>
      <c r="L755" s="1"/>
    </row>
    <row r="756" spans="2:12" ht="15.75" customHeight="1">
      <c r="B756" s="1"/>
      <c r="E756" s="1"/>
      <c r="F756" s="1"/>
      <c r="G756" s="1"/>
      <c r="I756" s="1"/>
      <c r="J756" s="1"/>
      <c r="L756" s="1"/>
    </row>
    <row r="757" spans="2:12" ht="15.75" customHeight="1">
      <c r="B757" s="1"/>
      <c r="E757" s="1"/>
      <c r="F757" s="1"/>
      <c r="G757" s="1"/>
      <c r="I757" s="1"/>
      <c r="J757" s="1"/>
      <c r="L757" s="1"/>
    </row>
    <row r="758" spans="2:12" ht="15.75" customHeight="1">
      <c r="B758" s="1"/>
      <c r="E758" s="1"/>
      <c r="F758" s="1"/>
      <c r="G758" s="1"/>
      <c r="I758" s="1"/>
      <c r="J758" s="1"/>
      <c r="L758" s="1"/>
    </row>
    <row r="759" spans="2:12" ht="15.75" customHeight="1">
      <c r="B759" s="1"/>
      <c r="E759" s="1"/>
      <c r="F759" s="1"/>
      <c r="G759" s="1"/>
      <c r="I759" s="1"/>
      <c r="J759" s="1"/>
      <c r="L759" s="1"/>
    </row>
    <row r="760" spans="2:12" ht="15.75" customHeight="1">
      <c r="B760" s="1"/>
      <c r="E760" s="1"/>
      <c r="F760" s="1"/>
      <c r="G760" s="1"/>
      <c r="I760" s="1"/>
      <c r="J760" s="1"/>
      <c r="L760" s="1"/>
    </row>
    <row r="761" spans="2:12" ht="15.75" customHeight="1">
      <c r="B761" s="1"/>
      <c r="E761" s="1"/>
      <c r="F761" s="1"/>
      <c r="G761" s="1"/>
      <c r="I761" s="1"/>
      <c r="J761" s="1"/>
      <c r="L761" s="1"/>
    </row>
    <row r="762" spans="2:12" ht="15.75" customHeight="1">
      <c r="B762" s="1"/>
      <c r="E762" s="1"/>
      <c r="F762" s="1"/>
      <c r="G762" s="1"/>
      <c r="I762" s="1"/>
      <c r="J762" s="1"/>
      <c r="L762" s="1"/>
    </row>
    <row r="763" spans="2:12" ht="15.75" customHeight="1">
      <c r="B763" s="1"/>
      <c r="E763" s="1"/>
      <c r="F763" s="1"/>
      <c r="G763" s="1"/>
      <c r="I763" s="1"/>
      <c r="J763" s="1"/>
      <c r="L763" s="1"/>
    </row>
    <row r="764" spans="2:12" ht="15.75" customHeight="1">
      <c r="B764" s="1"/>
      <c r="E764" s="1"/>
      <c r="F764" s="1"/>
      <c r="G764" s="1"/>
      <c r="I764" s="1"/>
      <c r="J764" s="1"/>
      <c r="L764" s="1"/>
    </row>
    <row r="765" spans="2:12" ht="15.75" customHeight="1">
      <c r="B765" s="1"/>
      <c r="E765" s="1"/>
      <c r="F765" s="1"/>
      <c r="G765" s="1"/>
      <c r="I765" s="1"/>
      <c r="J765" s="1"/>
      <c r="L765" s="1"/>
    </row>
    <row r="766" spans="2:12" ht="15.75" customHeight="1">
      <c r="B766" s="1"/>
      <c r="E766" s="1"/>
      <c r="F766" s="1"/>
      <c r="G766" s="1"/>
      <c r="I766" s="1"/>
      <c r="J766" s="1"/>
      <c r="L766" s="1"/>
    </row>
    <row r="767" spans="2:12" ht="15.75" customHeight="1">
      <c r="B767" s="1"/>
      <c r="E767" s="1"/>
      <c r="F767" s="1"/>
      <c r="G767" s="1"/>
      <c r="I767" s="1"/>
      <c r="J767" s="1"/>
      <c r="L767" s="1"/>
    </row>
    <row r="768" spans="2:12" ht="15.75" customHeight="1">
      <c r="B768" s="1"/>
      <c r="E768" s="1"/>
      <c r="F768" s="1"/>
      <c r="G768" s="1"/>
      <c r="I768" s="1"/>
      <c r="J768" s="1"/>
      <c r="L768" s="1"/>
    </row>
    <row r="769" spans="2:12" ht="15.75" customHeight="1">
      <c r="B769" s="1"/>
      <c r="E769" s="1"/>
      <c r="F769" s="1"/>
      <c r="G769" s="1"/>
      <c r="I769" s="1"/>
      <c r="J769" s="1"/>
      <c r="L769" s="1"/>
    </row>
    <row r="770" spans="2:12" ht="15.75" customHeight="1">
      <c r="B770" s="1"/>
      <c r="E770" s="1"/>
      <c r="F770" s="1"/>
      <c r="G770" s="1"/>
      <c r="I770" s="1"/>
      <c r="J770" s="1"/>
      <c r="L770" s="1"/>
    </row>
    <row r="771" spans="2:12" ht="15.75" customHeight="1">
      <c r="B771" s="1"/>
      <c r="E771" s="1"/>
      <c r="F771" s="1"/>
      <c r="G771" s="1"/>
      <c r="I771" s="1"/>
      <c r="J771" s="1"/>
      <c r="L771" s="1"/>
    </row>
    <row r="772" spans="2:12" ht="15.75" customHeight="1">
      <c r="B772" s="1"/>
      <c r="E772" s="1"/>
      <c r="F772" s="1"/>
      <c r="G772" s="1"/>
      <c r="I772" s="1"/>
      <c r="J772" s="1"/>
      <c r="L772" s="1"/>
    </row>
    <row r="773" spans="2:12" ht="15.75" customHeight="1">
      <c r="B773" s="1"/>
      <c r="E773" s="1"/>
      <c r="F773" s="1"/>
      <c r="G773" s="1"/>
      <c r="I773" s="1"/>
      <c r="J773" s="1"/>
      <c r="L773" s="1"/>
    </row>
    <row r="774" spans="2:12" ht="15.75" customHeight="1">
      <c r="B774" s="1"/>
      <c r="E774" s="1"/>
      <c r="F774" s="1"/>
      <c r="G774" s="1"/>
      <c r="I774" s="1"/>
      <c r="J774" s="1"/>
      <c r="L774" s="1"/>
    </row>
    <row r="775" spans="2:12" ht="15.75" customHeight="1">
      <c r="B775" s="1"/>
      <c r="E775" s="1"/>
      <c r="F775" s="1"/>
      <c r="G775" s="1"/>
      <c r="I775" s="1"/>
      <c r="J775" s="1"/>
      <c r="L775" s="1"/>
    </row>
    <row r="776" spans="2:12" ht="15.75" customHeight="1">
      <c r="B776" s="1"/>
      <c r="E776" s="1"/>
      <c r="F776" s="1"/>
      <c r="G776" s="1"/>
      <c r="I776" s="1"/>
      <c r="J776" s="1"/>
      <c r="L776" s="1"/>
    </row>
    <row r="777" spans="2:12" ht="15.75" customHeight="1">
      <c r="B777" s="1"/>
      <c r="E777" s="1"/>
      <c r="F777" s="1"/>
      <c r="G777" s="1"/>
      <c r="I777" s="1"/>
      <c r="J777" s="1"/>
      <c r="L777" s="1"/>
    </row>
    <row r="778" spans="2:12" ht="15.75" customHeight="1">
      <c r="B778" s="1"/>
      <c r="E778" s="1"/>
      <c r="F778" s="1"/>
      <c r="G778" s="1"/>
      <c r="I778" s="1"/>
      <c r="J778" s="1"/>
      <c r="L778" s="1"/>
    </row>
    <row r="779" spans="2:12" ht="15.75" customHeight="1">
      <c r="B779" s="1"/>
      <c r="E779" s="1"/>
      <c r="F779" s="1"/>
      <c r="G779" s="1"/>
      <c r="I779" s="1"/>
      <c r="J779" s="1"/>
      <c r="L779" s="1"/>
    </row>
    <row r="780" spans="2:12" ht="15.75" customHeight="1">
      <c r="B780" s="1"/>
      <c r="E780" s="1"/>
      <c r="F780" s="1"/>
      <c r="G780" s="1"/>
      <c r="I780" s="1"/>
      <c r="J780" s="1"/>
      <c r="L780" s="1"/>
    </row>
    <row r="781" spans="2:12" ht="15.75" customHeight="1">
      <c r="B781" s="1"/>
      <c r="E781" s="1"/>
      <c r="F781" s="1"/>
      <c r="G781" s="1"/>
      <c r="I781" s="1"/>
      <c r="J781" s="1"/>
      <c r="L781" s="1"/>
    </row>
    <row r="782" spans="2:12" ht="15.75" customHeight="1">
      <c r="B782" s="1"/>
      <c r="E782" s="1"/>
      <c r="F782" s="1"/>
      <c r="G782" s="1"/>
      <c r="I782" s="1"/>
      <c r="J782" s="1"/>
      <c r="L782" s="1"/>
    </row>
    <row r="783" spans="2:12" ht="15.75" customHeight="1">
      <c r="B783" s="1"/>
      <c r="E783" s="1"/>
      <c r="F783" s="1"/>
      <c r="G783" s="1"/>
      <c r="I783" s="1"/>
      <c r="J783" s="1"/>
      <c r="L783" s="1"/>
    </row>
    <row r="784" spans="2:12" ht="15.75" customHeight="1">
      <c r="B784" s="1"/>
      <c r="E784" s="1"/>
      <c r="F784" s="1"/>
      <c r="G784" s="1"/>
      <c r="I784" s="1"/>
      <c r="J784" s="1"/>
      <c r="L784" s="1"/>
    </row>
    <row r="785" spans="2:12" ht="15.75" customHeight="1">
      <c r="B785" s="1"/>
      <c r="E785" s="1"/>
      <c r="F785" s="1"/>
      <c r="G785" s="1"/>
      <c r="I785" s="1"/>
      <c r="J785" s="1"/>
      <c r="L785" s="1"/>
    </row>
    <row r="786" spans="2:12" ht="15.75" customHeight="1">
      <c r="B786" s="1"/>
      <c r="E786" s="1"/>
      <c r="F786" s="1"/>
      <c r="G786" s="1"/>
      <c r="I786" s="1"/>
      <c r="J786" s="1"/>
      <c r="L786" s="1"/>
    </row>
    <row r="787" spans="2:12" ht="15.75" customHeight="1">
      <c r="B787" s="1"/>
      <c r="E787" s="1"/>
      <c r="F787" s="1"/>
      <c r="G787" s="1"/>
      <c r="I787" s="1"/>
      <c r="J787" s="1"/>
      <c r="L787" s="1"/>
    </row>
    <row r="788" spans="2:12" ht="15.75" customHeight="1">
      <c r="B788" s="1"/>
      <c r="E788" s="1"/>
      <c r="F788" s="1"/>
      <c r="G788" s="1"/>
      <c r="I788" s="1"/>
      <c r="J788" s="1"/>
      <c r="L788" s="1"/>
    </row>
    <row r="789" spans="2:12" ht="15.75" customHeight="1">
      <c r="B789" s="1"/>
      <c r="E789" s="1"/>
      <c r="F789" s="1"/>
      <c r="G789" s="1"/>
      <c r="I789" s="1"/>
      <c r="J789" s="1"/>
      <c r="L789" s="1"/>
    </row>
    <row r="790" spans="2:12" ht="15.75" customHeight="1">
      <c r="B790" s="1"/>
      <c r="E790" s="1"/>
      <c r="F790" s="1"/>
      <c r="G790" s="1"/>
      <c r="I790" s="1"/>
      <c r="J790" s="1"/>
      <c r="L790" s="1"/>
    </row>
    <row r="791" spans="2:12" ht="15.75" customHeight="1">
      <c r="B791" s="1"/>
      <c r="E791" s="1"/>
      <c r="F791" s="1"/>
      <c r="G791" s="1"/>
      <c r="I791" s="1"/>
      <c r="J791" s="1"/>
      <c r="L791" s="1"/>
    </row>
    <row r="792" spans="2:12" ht="15.75" customHeight="1">
      <c r="B792" s="1"/>
      <c r="E792" s="1"/>
      <c r="F792" s="1"/>
      <c r="G792" s="1"/>
      <c r="I792" s="1"/>
      <c r="J792" s="1"/>
      <c r="L792" s="1"/>
    </row>
    <row r="793" spans="2:12" ht="15.75" customHeight="1">
      <c r="B793" s="1"/>
      <c r="E793" s="1"/>
      <c r="F793" s="1"/>
      <c r="G793" s="1"/>
      <c r="I793" s="1"/>
      <c r="J793" s="1"/>
      <c r="L793" s="1"/>
    </row>
    <row r="794" spans="2:12" ht="15.75" customHeight="1">
      <c r="B794" s="1"/>
      <c r="E794" s="1"/>
      <c r="F794" s="1"/>
      <c r="G794" s="1"/>
      <c r="I794" s="1"/>
      <c r="J794" s="1"/>
      <c r="L794" s="1"/>
    </row>
    <row r="795" spans="2:12" ht="15.75" customHeight="1">
      <c r="B795" s="1"/>
      <c r="E795" s="1"/>
      <c r="F795" s="1"/>
      <c r="G795" s="1"/>
      <c r="I795" s="1"/>
      <c r="J795" s="1"/>
      <c r="L795" s="1"/>
    </row>
    <row r="796" spans="2:12" ht="15.75" customHeight="1">
      <c r="B796" s="1"/>
      <c r="E796" s="1"/>
      <c r="F796" s="1"/>
      <c r="G796" s="1"/>
      <c r="I796" s="1"/>
      <c r="J796" s="1"/>
      <c r="L796" s="1"/>
    </row>
    <row r="797" spans="2:12" ht="15.75" customHeight="1">
      <c r="B797" s="1"/>
      <c r="E797" s="1"/>
      <c r="F797" s="1"/>
      <c r="G797" s="1"/>
      <c r="I797" s="1"/>
      <c r="J797" s="1"/>
      <c r="L797" s="1"/>
    </row>
    <row r="798" spans="2:12" ht="15.75" customHeight="1">
      <c r="B798" s="1"/>
      <c r="E798" s="1"/>
      <c r="F798" s="1"/>
      <c r="G798" s="1"/>
      <c r="I798" s="1"/>
      <c r="J798" s="1"/>
      <c r="L798" s="1"/>
    </row>
    <row r="799" spans="2:12" ht="15.75" customHeight="1">
      <c r="B799" s="1"/>
      <c r="E799" s="1"/>
      <c r="F799" s="1"/>
      <c r="G799" s="1"/>
      <c r="I799" s="1"/>
      <c r="J799" s="1"/>
      <c r="L799" s="1"/>
    </row>
    <row r="800" spans="2:12" ht="15.75" customHeight="1">
      <c r="B800" s="1"/>
      <c r="E800" s="1"/>
      <c r="F800" s="1"/>
      <c r="G800" s="1"/>
      <c r="I800" s="1"/>
      <c r="J800" s="1"/>
      <c r="L800" s="1"/>
    </row>
    <row r="801" spans="2:12" ht="15.75" customHeight="1">
      <c r="B801" s="1"/>
      <c r="E801" s="1"/>
      <c r="F801" s="1"/>
      <c r="G801" s="1"/>
      <c r="I801" s="1"/>
      <c r="J801" s="1"/>
      <c r="L801" s="1"/>
    </row>
    <row r="802" spans="2:12" ht="15.75" customHeight="1">
      <c r="B802" s="1"/>
      <c r="E802" s="1"/>
      <c r="F802" s="1"/>
      <c r="G802" s="1"/>
      <c r="I802" s="1"/>
      <c r="J802" s="1"/>
      <c r="L802" s="1"/>
    </row>
    <row r="803" spans="2:12" ht="15.75" customHeight="1">
      <c r="B803" s="1"/>
      <c r="E803" s="1"/>
      <c r="F803" s="1"/>
      <c r="G803" s="1"/>
      <c r="I803" s="1"/>
      <c r="J803" s="1"/>
      <c r="L803" s="1"/>
    </row>
    <row r="804" spans="2:12" ht="15.75" customHeight="1">
      <c r="B804" s="1"/>
      <c r="E804" s="1"/>
      <c r="F804" s="1"/>
      <c r="G804" s="1"/>
      <c r="I804" s="1"/>
      <c r="J804" s="1"/>
      <c r="L804" s="1"/>
    </row>
    <row r="805" spans="2:12" ht="15.75" customHeight="1">
      <c r="B805" s="1"/>
      <c r="E805" s="1"/>
      <c r="F805" s="1"/>
      <c r="G805" s="1"/>
      <c r="I805" s="1"/>
      <c r="J805" s="1"/>
      <c r="L805" s="1"/>
    </row>
    <row r="806" spans="2:12" ht="15.75" customHeight="1">
      <c r="B806" s="1"/>
      <c r="E806" s="1"/>
      <c r="F806" s="1"/>
      <c r="G806" s="1"/>
      <c r="I806" s="1"/>
      <c r="J806" s="1"/>
      <c r="L806" s="1"/>
    </row>
    <row r="807" spans="2:12" ht="15.75" customHeight="1">
      <c r="B807" s="1"/>
      <c r="E807" s="1"/>
      <c r="F807" s="1"/>
      <c r="G807" s="1"/>
      <c r="I807" s="1"/>
      <c r="J807" s="1"/>
      <c r="L807" s="1"/>
    </row>
    <row r="808" spans="2:12" ht="15.75" customHeight="1">
      <c r="B808" s="1"/>
      <c r="E808" s="1"/>
      <c r="F808" s="1"/>
      <c r="G808" s="1"/>
      <c r="I808" s="1"/>
      <c r="J808" s="1"/>
      <c r="L808" s="1"/>
    </row>
    <row r="809" spans="2:12" ht="15.75" customHeight="1">
      <c r="B809" s="1"/>
      <c r="E809" s="1"/>
      <c r="F809" s="1"/>
      <c r="G809" s="1"/>
      <c r="I809" s="1"/>
      <c r="J809" s="1"/>
      <c r="L809" s="1"/>
    </row>
    <row r="810" spans="2:12" ht="15.75" customHeight="1">
      <c r="B810" s="1"/>
      <c r="E810" s="1"/>
      <c r="F810" s="1"/>
      <c r="G810" s="1"/>
      <c r="I810" s="1"/>
      <c r="J810" s="1"/>
      <c r="L810" s="1"/>
    </row>
    <row r="811" spans="2:12" ht="15.75" customHeight="1">
      <c r="B811" s="1"/>
      <c r="E811" s="1"/>
      <c r="F811" s="1"/>
      <c r="G811" s="1"/>
      <c r="I811" s="1"/>
      <c r="J811" s="1"/>
      <c r="L811" s="1"/>
    </row>
    <row r="812" spans="2:12" ht="15.75" customHeight="1">
      <c r="B812" s="1"/>
      <c r="E812" s="1"/>
      <c r="F812" s="1"/>
      <c r="G812" s="1"/>
      <c r="I812" s="1"/>
      <c r="J812" s="1"/>
      <c r="L812" s="1"/>
    </row>
    <row r="813" spans="2:12" ht="15.75" customHeight="1">
      <c r="B813" s="1"/>
      <c r="E813" s="1"/>
      <c r="F813" s="1"/>
      <c r="G813" s="1"/>
      <c r="I813" s="1"/>
      <c r="J813" s="1"/>
      <c r="L813" s="1"/>
    </row>
    <row r="814" spans="2:12" ht="15.75" customHeight="1">
      <c r="B814" s="1"/>
      <c r="E814" s="1"/>
      <c r="F814" s="1"/>
      <c r="G814" s="1"/>
      <c r="I814" s="1"/>
      <c r="J814" s="1"/>
      <c r="L814" s="1"/>
    </row>
    <row r="815" spans="2:12" ht="15.75" customHeight="1">
      <c r="B815" s="1"/>
      <c r="E815" s="1"/>
      <c r="F815" s="1"/>
      <c r="G815" s="1"/>
      <c r="I815" s="1"/>
      <c r="J815" s="1"/>
      <c r="L815" s="1"/>
    </row>
    <row r="816" spans="2:12" ht="15.75" customHeight="1">
      <c r="B816" s="1"/>
      <c r="E816" s="1"/>
      <c r="F816" s="1"/>
      <c r="G816" s="1"/>
      <c r="I816" s="1"/>
      <c r="J816" s="1"/>
      <c r="L816" s="1"/>
    </row>
    <row r="817" spans="2:12" ht="15.75" customHeight="1">
      <c r="B817" s="1"/>
      <c r="E817" s="1"/>
      <c r="F817" s="1"/>
      <c r="G817" s="1"/>
      <c r="I817" s="1"/>
      <c r="J817" s="1"/>
      <c r="L817" s="1"/>
    </row>
    <row r="818" spans="2:12" ht="15.75" customHeight="1">
      <c r="B818" s="1"/>
      <c r="E818" s="1"/>
      <c r="F818" s="1"/>
      <c r="G818" s="1"/>
      <c r="I818" s="1"/>
      <c r="J818" s="1"/>
      <c r="L818" s="1"/>
    </row>
    <row r="819" spans="2:12" ht="15.75" customHeight="1">
      <c r="B819" s="1"/>
      <c r="E819" s="1"/>
      <c r="F819" s="1"/>
      <c r="G819" s="1"/>
      <c r="I819" s="1"/>
      <c r="J819" s="1"/>
      <c r="L819" s="1"/>
    </row>
    <row r="820" spans="2:12" ht="15.75" customHeight="1">
      <c r="B820" s="1"/>
      <c r="E820" s="1"/>
      <c r="F820" s="1"/>
      <c r="G820" s="1"/>
      <c r="I820" s="1"/>
      <c r="J820" s="1"/>
      <c r="L820" s="1"/>
    </row>
    <row r="821" spans="2:12" ht="15.75" customHeight="1">
      <c r="B821" s="1"/>
      <c r="E821" s="1"/>
      <c r="F821" s="1"/>
      <c r="G821" s="1"/>
      <c r="I821" s="1"/>
      <c r="J821" s="1"/>
      <c r="L821" s="1"/>
    </row>
    <row r="822" spans="2:12" ht="15.75" customHeight="1">
      <c r="B822" s="1"/>
      <c r="E822" s="1"/>
      <c r="F822" s="1"/>
      <c r="G822" s="1"/>
      <c r="I822" s="1"/>
      <c r="J822" s="1"/>
      <c r="L822" s="1"/>
    </row>
    <row r="823" spans="2:12" ht="15.75" customHeight="1">
      <c r="B823" s="1"/>
      <c r="E823" s="1"/>
      <c r="F823" s="1"/>
      <c r="G823" s="1"/>
      <c r="I823" s="1"/>
      <c r="J823" s="1"/>
      <c r="L823" s="1"/>
    </row>
    <row r="824" spans="2:12" ht="15.75" customHeight="1">
      <c r="B824" s="1"/>
      <c r="E824" s="1"/>
      <c r="F824" s="1"/>
      <c r="G824" s="1"/>
      <c r="I824" s="1"/>
      <c r="J824" s="1"/>
      <c r="L824" s="1"/>
    </row>
    <row r="825" spans="2:12" ht="15.75" customHeight="1">
      <c r="B825" s="1"/>
      <c r="E825" s="1"/>
      <c r="F825" s="1"/>
      <c r="G825" s="1"/>
      <c r="I825" s="1"/>
      <c r="J825" s="1"/>
      <c r="L825" s="1"/>
    </row>
    <row r="826" spans="2:12" ht="15.75" customHeight="1">
      <c r="B826" s="1"/>
      <c r="E826" s="1"/>
      <c r="F826" s="1"/>
      <c r="G826" s="1"/>
      <c r="I826" s="1"/>
      <c r="J826" s="1"/>
      <c r="L826" s="1"/>
    </row>
    <row r="827" spans="2:12" ht="15.75" customHeight="1">
      <c r="B827" s="1"/>
      <c r="E827" s="1"/>
      <c r="F827" s="1"/>
      <c r="G827" s="1"/>
      <c r="I827" s="1"/>
      <c r="J827" s="1"/>
      <c r="L827" s="1"/>
    </row>
    <row r="828" spans="2:12" ht="15.75" customHeight="1">
      <c r="B828" s="1"/>
      <c r="E828" s="1"/>
      <c r="F828" s="1"/>
      <c r="G828" s="1"/>
      <c r="I828" s="1"/>
      <c r="J828" s="1"/>
      <c r="L828" s="1"/>
    </row>
    <row r="829" spans="2:12" ht="15.75" customHeight="1">
      <c r="B829" s="1"/>
      <c r="E829" s="1"/>
      <c r="F829" s="1"/>
      <c r="G829" s="1"/>
      <c r="I829" s="1"/>
      <c r="J829" s="1"/>
      <c r="L829" s="1"/>
    </row>
    <row r="830" spans="2:12" ht="15.75" customHeight="1">
      <c r="B830" s="1"/>
      <c r="E830" s="1"/>
      <c r="F830" s="1"/>
      <c r="G830" s="1"/>
      <c r="I830" s="1"/>
      <c r="J830" s="1"/>
      <c r="L830" s="1"/>
    </row>
    <row r="831" spans="2:12" ht="15.75" customHeight="1">
      <c r="B831" s="1"/>
      <c r="E831" s="1"/>
      <c r="F831" s="1"/>
      <c r="G831" s="1"/>
      <c r="I831" s="1"/>
      <c r="J831" s="1"/>
      <c r="L831" s="1"/>
    </row>
    <row r="832" spans="2:12" ht="15.75" customHeight="1">
      <c r="B832" s="1"/>
      <c r="E832" s="1"/>
      <c r="F832" s="1"/>
      <c r="G832" s="1"/>
      <c r="I832" s="1"/>
      <c r="J832" s="1"/>
      <c r="L832" s="1"/>
    </row>
    <row r="833" spans="2:12" ht="15.75" customHeight="1">
      <c r="B833" s="1"/>
      <c r="E833" s="1"/>
      <c r="F833" s="1"/>
      <c r="G833" s="1"/>
      <c r="I833" s="1"/>
      <c r="J833" s="1"/>
      <c r="L833" s="1"/>
    </row>
    <row r="834" spans="2:12" ht="15.75" customHeight="1">
      <c r="B834" s="1"/>
      <c r="E834" s="1"/>
      <c r="F834" s="1"/>
      <c r="G834" s="1"/>
      <c r="I834" s="1"/>
      <c r="J834" s="1"/>
      <c r="L834" s="1"/>
    </row>
    <row r="835" spans="2:12" ht="15.75" customHeight="1">
      <c r="B835" s="1"/>
      <c r="E835" s="1"/>
      <c r="F835" s="1"/>
      <c r="G835" s="1"/>
      <c r="I835" s="1"/>
      <c r="J835" s="1"/>
      <c r="L835" s="1"/>
    </row>
    <row r="836" spans="2:12" ht="15.75" customHeight="1">
      <c r="B836" s="1"/>
      <c r="E836" s="1"/>
      <c r="F836" s="1"/>
      <c r="G836" s="1"/>
      <c r="I836" s="1"/>
      <c r="J836" s="1"/>
      <c r="L836" s="1"/>
    </row>
    <row r="837" spans="2:12" ht="15.75" customHeight="1">
      <c r="B837" s="1"/>
      <c r="E837" s="1"/>
      <c r="F837" s="1"/>
      <c r="G837" s="1"/>
      <c r="I837" s="1"/>
      <c r="J837" s="1"/>
      <c r="L837" s="1"/>
    </row>
    <row r="838" spans="2:12" ht="15.75" customHeight="1">
      <c r="B838" s="1"/>
      <c r="E838" s="1"/>
      <c r="F838" s="1"/>
      <c r="G838" s="1"/>
      <c r="I838" s="1"/>
      <c r="J838" s="1"/>
      <c r="L838" s="1"/>
    </row>
    <row r="839" spans="2:12" ht="15.75" customHeight="1">
      <c r="B839" s="1"/>
      <c r="E839" s="1"/>
      <c r="F839" s="1"/>
      <c r="G839" s="1"/>
      <c r="I839" s="1"/>
      <c r="J839" s="1"/>
      <c r="L839" s="1"/>
    </row>
    <row r="840" spans="2:12" ht="15.75" customHeight="1">
      <c r="B840" s="1"/>
      <c r="E840" s="1"/>
      <c r="F840" s="1"/>
      <c r="G840" s="1"/>
      <c r="I840" s="1"/>
      <c r="J840" s="1"/>
      <c r="L840" s="1"/>
    </row>
    <row r="841" spans="2:12" ht="15.75" customHeight="1">
      <c r="B841" s="1"/>
      <c r="E841" s="1"/>
      <c r="F841" s="1"/>
      <c r="G841" s="1"/>
      <c r="I841" s="1"/>
      <c r="J841" s="1"/>
      <c r="L841" s="1"/>
    </row>
    <row r="842" spans="2:12" ht="15.75" customHeight="1">
      <c r="B842" s="1"/>
      <c r="E842" s="1"/>
      <c r="F842" s="1"/>
      <c r="G842" s="1"/>
      <c r="I842" s="1"/>
      <c r="J842" s="1"/>
      <c r="L842" s="1"/>
    </row>
    <row r="843" spans="2:12" ht="15.75" customHeight="1">
      <c r="B843" s="1"/>
      <c r="E843" s="1"/>
      <c r="F843" s="1"/>
      <c r="G843" s="1"/>
      <c r="I843" s="1"/>
      <c r="J843" s="1"/>
      <c r="L843" s="1"/>
    </row>
    <row r="844" spans="2:12" ht="15.75" customHeight="1">
      <c r="B844" s="1"/>
      <c r="E844" s="1"/>
      <c r="F844" s="1"/>
      <c r="G844" s="1"/>
      <c r="I844" s="1"/>
      <c r="J844" s="1"/>
      <c r="L844" s="1"/>
    </row>
    <row r="845" spans="2:12" ht="15.75" customHeight="1">
      <c r="B845" s="1"/>
      <c r="E845" s="1"/>
      <c r="F845" s="1"/>
      <c r="G845" s="1"/>
      <c r="I845" s="1"/>
      <c r="J845" s="1"/>
      <c r="L845" s="1"/>
    </row>
    <row r="846" spans="2:12" ht="15.75" customHeight="1">
      <c r="B846" s="1"/>
      <c r="E846" s="1"/>
      <c r="F846" s="1"/>
      <c r="G846" s="1"/>
      <c r="I846" s="1"/>
      <c r="J846" s="1"/>
      <c r="L846" s="1"/>
    </row>
    <row r="847" spans="2:12" ht="15.75" customHeight="1">
      <c r="B847" s="1"/>
      <c r="E847" s="1"/>
      <c r="F847" s="1"/>
      <c r="G847" s="1"/>
      <c r="I847" s="1"/>
      <c r="J847" s="1"/>
      <c r="L847" s="1"/>
    </row>
    <row r="848" spans="2:12" ht="15.75" customHeight="1">
      <c r="B848" s="1"/>
      <c r="E848" s="1"/>
      <c r="F848" s="1"/>
      <c r="G848" s="1"/>
      <c r="I848" s="1"/>
      <c r="J848" s="1"/>
      <c r="L848" s="1"/>
    </row>
    <row r="849" spans="2:12" ht="15.75" customHeight="1">
      <c r="B849" s="1"/>
      <c r="E849" s="1"/>
      <c r="F849" s="1"/>
      <c r="G849" s="1"/>
      <c r="I849" s="1"/>
      <c r="J849" s="1"/>
      <c r="L849" s="1"/>
    </row>
    <row r="850" spans="2:12" ht="15.75" customHeight="1">
      <c r="B850" s="1"/>
      <c r="E850" s="1"/>
      <c r="F850" s="1"/>
      <c r="G850" s="1"/>
      <c r="I850" s="1"/>
      <c r="J850" s="1"/>
      <c r="L850" s="1"/>
    </row>
    <row r="851" spans="2:12" ht="15.75" customHeight="1">
      <c r="B851" s="1"/>
      <c r="E851" s="1"/>
      <c r="F851" s="1"/>
      <c r="G851" s="1"/>
      <c r="I851" s="1"/>
      <c r="J851" s="1"/>
      <c r="L851" s="1"/>
    </row>
    <row r="852" spans="2:12" ht="15.75" customHeight="1">
      <c r="B852" s="1"/>
      <c r="E852" s="1"/>
      <c r="F852" s="1"/>
      <c r="G852" s="1"/>
      <c r="I852" s="1"/>
      <c r="J852" s="1"/>
      <c r="L852" s="1"/>
    </row>
    <row r="853" spans="2:12" ht="15.75" customHeight="1">
      <c r="B853" s="1"/>
      <c r="E853" s="1"/>
      <c r="F853" s="1"/>
      <c r="G853" s="1"/>
      <c r="I853" s="1"/>
      <c r="J853" s="1"/>
      <c r="L853" s="1"/>
    </row>
    <row r="854" spans="2:12" ht="15.75" customHeight="1">
      <c r="B854" s="1"/>
      <c r="E854" s="1"/>
      <c r="F854" s="1"/>
      <c r="G854" s="1"/>
      <c r="I854" s="1"/>
      <c r="J854" s="1"/>
      <c r="L854" s="1"/>
    </row>
    <row r="855" spans="2:12" ht="15.75" customHeight="1">
      <c r="B855" s="1"/>
      <c r="E855" s="1"/>
      <c r="F855" s="1"/>
      <c r="G855" s="1"/>
      <c r="I855" s="1"/>
      <c r="J855" s="1"/>
      <c r="L855" s="1"/>
    </row>
    <row r="856" spans="2:12" ht="15.75" customHeight="1">
      <c r="B856" s="1"/>
      <c r="E856" s="1"/>
      <c r="F856" s="1"/>
      <c r="G856" s="1"/>
      <c r="I856" s="1"/>
      <c r="J856" s="1"/>
      <c r="L856" s="1"/>
    </row>
    <row r="857" spans="2:12" ht="15.75" customHeight="1">
      <c r="B857" s="1"/>
      <c r="E857" s="1"/>
      <c r="F857" s="1"/>
      <c r="G857" s="1"/>
      <c r="I857" s="1"/>
      <c r="J857" s="1"/>
      <c r="L857" s="1"/>
    </row>
    <row r="858" spans="2:12" ht="15.75" customHeight="1">
      <c r="B858" s="1"/>
      <c r="E858" s="1"/>
      <c r="F858" s="1"/>
      <c r="G858" s="1"/>
      <c r="I858" s="1"/>
      <c r="J858" s="1"/>
      <c r="L858" s="1"/>
    </row>
    <row r="859" spans="2:12" ht="15.75" customHeight="1">
      <c r="B859" s="1"/>
      <c r="E859" s="1"/>
      <c r="F859" s="1"/>
      <c r="G859" s="1"/>
      <c r="I859" s="1"/>
      <c r="J859" s="1"/>
      <c r="L859" s="1"/>
    </row>
    <row r="860" spans="2:12" ht="15.75" customHeight="1">
      <c r="B860" s="1"/>
      <c r="E860" s="1"/>
      <c r="F860" s="1"/>
      <c r="G860" s="1"/>
      <c r="I860" s="1"/>
      <c r="J860" s="1"/>
      <c r="L860" s="1"/>
    </row>
    <row r="861" spans="2:12" ht="15.75" customHeight="1">
      <c r="B861" s="1"/>
      <c r="E861" s="1"/>
      <c r="F861" s="1"/>
      <c r="G861" s="1"/>
      <c r="I861" s="1"/>
      <c r="J861" s="1"/>
      <c r="L861" s="1"/>
    </row>
    <row r="862" spans="2:12" ht="15.75" customHeight="1">
      <c r="B862" s="1"/>
      <c r="E862" s="1"/>
      <c r="F862" s="1"/>
      <c r="G862" s="1"/>
      <c r="I862" s="1"/>
      <c r="J862" s="1"/>
      <c r="L862" s="1"/>
    </row>
    <row r="863" spans="2:12" ht="15.75" customHeight="1">
      <c r="B863" s="1"/>
      <c r="E863" s="1"/>
      <c r="F863" s="1"/>
      <c r="G863" s="1"/>
      <c r="I863" s="1"/>
      <c r="J863" s="1"/>
      <c r="L863" s="1"/>
    </row>
    <row r="864" spans="2:12" ht="15.75" customHeight="1">
      <c r="B864" s="1"/>
      <c r="E864" s="1"/>
      <c r="F864" s="1"/>
      <c r="G864" s="1"/>
      <c r="I864" s="1"/>
      <c r="J864" s="1"/>
      <c r="L864" s="1"/>
    </row>
    <row r="865" spans="2:12" ht="15.75" customHeight="1">
      <c r="B865" s="1"/>
      <c r="E865" s="1"/>
      <c r="F865" s="1"/>
      <c r="G865" s="1"/>
      <c r="I865" s="1"/>
      <c r="J865" s="1"/>
      <c r="L865" s="1"/>
    </row>
    <row r="866" spans="2:12" ht="15.75" customHeight="1">
      <c r="B866" s="1"/>
      <c r="E866" s="1"/>
      <c r="F866" s="1"/>
      <c r="G866" s="1"/>
      <c r="I866" s="1"/>
      <c r="J866" s="1"/>
      <c r="L866" s="1"/>
    </row>
    <row r="867" spans="2:12" ht="15.75" customHeight="1">
      <c r="B867" s="1"/>
      <c r="E867" s="1"/>
      <c r="F867" s="1"/>
      <c r="G867" s="1"/>
      <c r="I867" s="1"/>
      <c r="J867" s="1"/>
      <c r="L867" s="1"/>
    </row>
    <row r="868" spans="2:12" ht="15.75" customHeight="1">
      <c r="B868" s="1"/>
      <c r="E868" s="1"/>
      <c r="F868" s="1"/>
      <c r="G868" s="1"/>
      <c r="I868" s="1"/>
      <c r="J868" s="1"/>
      <c r="L868" s="1"/>
    </row>
    <row r="869" spans="2:12" ht="15.75" customHeight="1">
      <c r="B869" s="1"/>
      <c r="E869" s="1"/>
      <c r="F869" s="1"/>
      <c r="G869" s="1"/>
      <c r="I869" s="1"/>
      <c r="J869" s="1"/>
      <c r="L869" s="1"/>
    </row>
    <row r="870" spans="2:12" ht="15.75" customHeight="1">
      <c r="B870" s="1"/>
      <c r="E870" s="1"/>
      <c r="F870" s="1"/>
      <c r="G870" s="1"/>
      <c r="I870" s="1"/>
      <c r="J870" s="1"/>
      <c r="L870" s="1"/>
    </row>
    <row r="871" spans="2:12" ht="15.75" customHeight="1">
      <c r="B871" s="1"/>
      <c r="E871" s="1"/>
      <c r="F871" s="1"/>
      <c r="G871" s="1"/>
      <c r="I871" s="1"/>
      <c r="J871" s="1"/>
      <c r="L871" s="1"/>
    </row>
    <row r="872" spans="2:12" ht="15.75" customHeight="1">
      <c r="B872" s="1"/>
      <c r="E872" s="1"/>
      <c r="F872" s="1"/>
      <c r="G872" s="1"/>
      <c r="I872" s="1"/>
      <c r="J872" s="1"/>
      <c r="L872" s="1"/>
    </row>
    <row r="873" spans="2:12" ht="15.75" customHeight="1">
      <c r="B873" s="1"/>
      <c r="E873" s="1"/>
      <c r="F873" s="1"/>
      <c r="G873" s="1"/>
      <c r="I873" s="1"/>
      <c r="J873" s="1"/>
      <c r="L873" s="1"/>
    </row>
    <row r="874" spans="2:12" ht="15.75" customHeight="1">
      <c r="B874" s="1"/>
      <c r="E874" s="1"/>
      <c r="F874" s="1"/>
      <c r="G874" s="1"/>
      <c r="I874" s="1"/>
      <c r="J874" s="1"/>
      <c r="L874" s="1"/>
    </row>
    <row r="875" spans="2:12" ht="15.75" customHeight="1">
      <c r="B875" s="1"/>
      <c r="E875" s="1"/>
      <c r="F875" s="1"/>
      <c r="G875" s="1"/>
      <c r="I875" s="1"/>
      <c r="J875" s="1"/>
      <c r="L875" s="1"/>
    </row>
    <row r="876" spans="2:12" ht="15.75" customHeight="1">
      <c r="B876" s="1"/>
      <c r="E876" s="1"/>
      <c r="F876" s="1"/>
      <c r="G876" s="1"/>
      <c r="I876" s="1"/>
      <c r="J876" s="1"/>
      <c r="L876" s="1"/>
    </row>
    <row r="877" spans="2:12" ht="15.75" customHeight="1">
      <c r="B877" s="1"/>
      <c r="E877" s="1"/>
      <c r="F877" s="1"/>
      <c r="G877" s="1"/>
      <c r="I877" s="1"/>
      <c r="J877" s="1"/>
      <c r="L877" s="1"/>
    </row>
    <row r="878" spans="2:12" ht="15.75" customHeight="1">
      <c r="B878" s="1"/>
      <c r="E878" s="1"/>
      <c r="F878" s="1"/>
      <c r="G878" s="1"/>
      <c r="I878" s="1"/>
      <c r="J878" s="1"/>
      <c r="L878" s="1"/>
    </row>
    <row r="879" spans="2:12" ht="15.75" customHeight="1">
      <c r="B879" s="1"/>
      <c r="E879" s="1"/>
      <c r="F879" s="1"/>
      <c r="G879" s="1"/>
      <c r="I879" s="1"/>
      <c r="J879" s="1"/>
      <c r="L879" s="1"/>
    </row>
    <row r="880" spans="2:12" ht="15.75" customHeight="1">
      <c r="B880" s="1"/>
      <c r="E880" s="1"/>
      <c r="F880" s="1"/>
      <c r="G880" s="1"/>
      <c r="I880" s="1"/>
      <c r="J880" s="1"/>
      <c r="L880" s="1"/>
    </row>
    <row r="881" spans="2:12" ht="15.75" customHeight="1">
      <c r="B881" s="1"/>
      <c r="E881" s="1"/>
      <c r="F881" s="1"/>
      <c r="G881" s="1"/>
      <c r="I881" s="1"/>
      <c r="J881" s="1"/>
      <c r="L881" s="1"/>
    </row>
    <row r="882" spans="2:12" ht="15.75" customHeight="1">
      <c r="B882" s="1"/>
      <c r="E882" s="1"/>
      <c r="F882" s="1"/>
      <c r="G882" s="1"/>
      <c r="I882" s="1"/>
      <c r="J882" s="1"/>
      <c r="L882" s="1"/>
    </row>
    <row r="883" spans="2:12" ht="15.75" customHeight="1">
      <c r="B883" s="1"/>
      <c r="E883" s="1"/>
      <c r="F883" s="1"/>
      <c r="G883" s="1"/>
      <c r="I883" s="1"/>
      <c r="J883" s="1"/>
      <c r="L883" s="1"/>
    </row>
    <row r="884" spans="2:12" ht="15.75" customHeight="1">
      <c r="B884" s="1"/>
      <c r="E884" s="1"/>
      <c r="F884" s="1"/>
      <c r="G884" s="1"/>
      <c r="I884" s="1"/>
      <c r="J884" s="1"/>
      <c r="L884" s="1"/>
    </row>
    <row r="885" spans="2:12" ht="15.75" customHeight="1">
      <c r="B885" s="1"/>
      <c r="E885" s="1"/>
      <c r="F885" s="1"/>
      <c r="G885" s="1"/>
      <c r="I885" s="1"/>
      <c r="J885" s="1"/>
      <c r="L885" s="1"/>
    </row>
    <row r="886" spans="2:12" ht="15.75" customHeight="1">
      <c r="B886" s="1"/>
      <c r="E886" s="1"/>
      <c r="F886" s="1"/>
      <c r="G886" s="1"/>
      <c r="I886" s="1"/>
      <c r="J886" s="1"/>
      <c r="L886" s="1"/>
    </row>
    <row r="887" spans="2:12" ht="15.75" customHeight="1">
      <c r="B887" s="1"/>
      <c r="E887" s="1"/>
      <c r="F887" s="1"/>
      <c r="G887" s="1"/>
      <c r="I887" s="1"/>
      <c r="J887" s="1"/>
      <c r="L887" s="1"/>
    </row>
    <row r="888" spans="2:12" ht="15.75" customHeight="1">
      <c r="B888" s="1"/>
      <c r="E888" s="1"/>
      <c r="F888" s="1"/>
      <c r="G888" s="1"/>
      <c r="I888" s="1"/>
      <c r="J888" s="1"/>
      <c r="L888" s="1"/>
    </row>
    <row r="889" spans="2:12" ht="15.75" customHeight="1">
      <c r="B889" s="1"/>
      <c r="E889" s="1"/>
      <c r="F889" s="1"/>
      <c r="G889" s="1"/>
      <c r="I889" s="1"/>
      <c r="J889" s="1"/>
      <c r="L889" s="1"/>
    </row>
    <row r="890" spans="2:12" ht="15.75" customHeight="1">
      <c r="B890" s="1"/>
      <c r="E890" s="1"/>
      <c r="F890" s="1"/>
      <c r="G890" s="1"/>
      <c r="I890" s="1"/>
      <c r="J890" s="1"/>
      <c r="L890" s="1"/>
    </row>
    <row r="891" spans="2:12" ht="15.75" customHeight="1">
      <c r="B891" s="1"/>
      <c r="E891" s="1"/>
      <c r="F891" s="1"/>
      <c r="G891" s="1"/>
      <c r="I891" s="1"/>
      <c r="J891" s="1"/>
      <c r="L891" s="1"/>
    </row>
    <row r="892" spans="2:12" ht="15.75" customHeight="1">
      <c r="B892" s="1"/>
      <c r="E892" s="1"/>
      <c r="F892" s="1"/>
      <c r="G892" s="1"/>
      <c r="I892" s="1"/>
      <c r="J892" s="1"/>
      <c r="L892" s="1"/>
    </row>
    <row r="893" spans="2:12" ht="15.75" customHeight="1">
      <c r="B893" s="1"/>
      <c r="E893" s="1"/>
      <c r="F893" s="1"/>
      <c r="G893" s="1"/>
      <c r="I893" s="1"/>
      <c r="J893" s="1"/>
      <c r="L893" s="1"/>
    </row>
    <row r="894" spans="2:12" ht="15.75" customHeight="1">
      <c r="B894" s="1"/>
      <c r="E894" s="1"/>
      <c r="F894" s="1"/>
      <c r="G894" s="1"/>
      <c r="I894" s="1"/>
      <c r="J894" s="1"/>
      <c r="L894" s="1"/>
    </row>
    <row r="895" spans="2:12" ht="15.75" customHeight="1">
      <c r="B895" s="1"/>
      <c r="E895" s="1"/>
      <c r="F895" s="1"/>
      <c r="G895" s="1"/>
      <c r="I895" s="1"/>
      <c r="J895" s="1"/>
      <c r="L895" s="1"/>
    </row>
    <row r="896" spans="2:12" ht="15.75" customHeight="1">
      <c r="B896" s="1"/>
      <c r="E896" s="1"/>
      <c r="F896" s="1"/>
      <c r="G896" s="1"/>
      <c r="I896" s="1"/>
      <c r="J896" s="1"/>
      <c r="L896" s="1"/>
    </row>
    <row r="897" spans="2:12" ht="15.75" customHeight="1">
      <c r="B897" s="1"/>
      <c r="E897" s="1"/>
      <c r="F897" s="1"/>
      <c r="G897" s="1"/>
      <c r="I897" s="1"/>
      <c r="J897" s="1"/>
      <c r="L897" s="1"/>
    </row>
    <row r="898" spans="2:12" ht="15.75" customHeight="1">
      <c r="B898" s="1"/>
      <c r="E898" s="1"/>
      <c r="F898" s="1"/>
      <c r="G898" s="1"/>
      <c r="I898" s="1"/>
      <c r="J898" s="1"/>
      <c r="L898" s="1"/>
    </row>
    <row r="899" spans="2:12" ht="15.75" customHeight="1">
      <c r="B899" s="1"/>
      <c r="E899" s="1"/>
      <c r="F899" s="1"/>
      <c r="G899" s="1"/>
      <c r="I899" s="1"/>
      <c r="J899" s="1"/>
      <c r="L899" s="1"/>
    </row>
    <row r="900" spans="2:12" ht="15.75" customHeight="1">
      <c r="B900" s="1"/>
      <c r="E900" s="1"/>
      <c r="F900" s="1"/>
      <c r="G900" s="1"/>
      <c r="I900" s="1"/>
      <c r="J900" s="1"/>
      <c r="L900" s="1"/>
    </row>
    <row r="901" spans="2:12" ht="15.75" customHeight="1">
      <c r="B901" s="1"/>
      <c r="E901" s="1"/>
      <c r="F901" s="1"/>
      <c r="G901" s="1"/>
      <c r="I901" s="1"/>
      <c r="J901" s="1"/>
      <c r="L901" s="1"/>
    </row>
    <row r="902" spans="2:12" ht="15.75" customHeight="1">
      <c r="B902" s="1"/>
      <c r="E902" s="1"/>
      <c r="F902" s="1"/>
      <c r="G902" s="1"/>
      <c r="I902" s="1"/>
      <c r="J902" s="1"/>
      <c r="L902" s="1"/>
    </row>
    <row r="903" spans="2:12" ht="15.75" customHeight="1">
      <c r="B903" s="1"/>
      <c r="E903" s="1"/>
      <c r="F903" s="1"/>
      <c r="G903" s="1"/>
      <c r="I903" s="1"/>
      <c r="J903" s="1"/>
      <c r="L903" s="1"/>
    </row>
    <row r="904" spans="2:12" ht="15.75" customHeight="1">
      <c r="B904" s="1"/>
      <c r="E904" s="1"/>
      <c r="F904" s="1"/>
      <c r="G904" s="1"/>
      <c r="I904" s="1"/>
      <c r="J904" s="1"/>
      <c r="L904" s="1"/>
    </row>
    <row r="905" spans="2:12" ht="15.75" customHeight="1">
      <c r="B905" s="1"/>
      <c r="E905" s="1"/>
      <c r="F905" s="1"/>
      <c r="G905" s="1"/>
      <c r="I905" s="1"/>
      <c r="J905" s="1"/>
      <c r="L905" s="1"/>
    </row>
    <row r="906" spans="2:12" ht="15.75" customHeight="1">
      <c r="B906" s="1"/>
      <c r="E906" s="1"/>
      <c r="F906" s="1"/>
      <c r="G906" s="1"/>
      <c r="I906" s="1"/>
      <c r="J906" s="1"/>
      <c r="L906" s="1"/>
    </row>
    <row r="907" spans="2:12" ht="15.75" customHeight="1">
      <c r="B907" s="1"/>
      <c r="E907" s="1"/>
      <c r="F907" s="1"/>
      <c r="G907" s="1"/>
      <c r="I907" s="1"/>
      <c r="J907" s="1"/>
      <c r="L907" s="1"/>
    </row>
    <row r="908" spans="2:12" ht="15.75" customHeight="1">
      <c r="B908" s="1"/>
      <c r="E908" s="1"/>
      <c r="F908" s="1"/>
      <c r="G908" s="1"/>
      <c r="I908" s="1"/>
      <c r="J908" s="1"/>
      <c r="L908" s="1"/>
    </row>
    <row r="909" spans="2:12" ht="15.75" customHeight="1">
      <c r="B909" s="1"/>
      <c r="E909" s="1"/>
      <c r="F909" s="1"/>
      <c r="G909" s="1"/>
      <c r="I909" s="1"/>
      <c r="J909" s="1"/>
      <c r="L909" s="1"/>
    </row>
    <row r="910" spans="2:12" ht="15.75" customHeight="1">
      <c r="B910" s="1"/>
      <c r="E910" s="1"/>
      <c r="F910" s="1"/>
      <c r="G910" s="1"/>
      <c r="I910" s="1"/>
      <c r="J910" s="1"/>
      <c r="L910" s="1"/>
    </row>
    <row r="911" spans="2:12" ht="15.75" customHeight="1">
      <c r="B911" s="1"/>
      <c r="E911" s="1"/>
      <c r="F911" s="1"/>
      <c r="G911" s="1"/>
      <c r="I911" s="1"/>
      <c r="J911" s="1"/>
      <c r="L911" s="1"/>
    </row>
    <row r="912" spans="2:12" ht="15.75" customHeight="1">
      <c r="B912" s="1"/>
      <c r="E912" s="1"/>
      <c r="F912" s="1"/>
      <c r="G912" s="1"/>
      <c r="I912" s="1"/>
      <c r="J912" s="1"/>
      <c r="L912" s="1"/>
    </row>
    <row r="913" spans="2:12" ht="15.75" customHeight="1">
      <c r="B913" s="1"/>
      <c r="E913" s="1"/>
      <c r="F913" s="1"/>
      <c r="G913" s="1"/>
      <c r="I913" s="1"/>
      <c r="J913" s="1"/>
      <c r="L913" s="1"/>
    </row>
    <row r="914" spans="2:12" ht="15.75" customHeight="1">
      <c r="B914" s="1"/>
      <c r="E914" s="1"/>
      <c r="F914" s="1"/>
      <c r="G914" s="1"/>
      <c r="I914" s="1"/>
      <c r="J914" s="1"/>
      <c r="L914" s="1"/>
    </row>
    <row r="915" spans="2:12" ht="15.75" customHeight="1">
      <c r="B915" s="1"/>
      <c r="E915" s="1"/>
      <c r="F915" s="1"/>
      <c r="G915" s="1"/>
      <c r="I915" s="1"/>
      <c r="J915" s="1"/>
      <c r="L915" s="1"/>
    </row>
    <row r="916" spans="2:12" ht="15.75" customHeight="1">
      <c r="B916" s="1"/>
      <c r="E916" s="1"/>
      <c r="F916" s="1"/>
      <c r="G916" s="1"/>
      <c r="I916" s="1"/>
      <c r="J916" s="1"/>
      <c r="L916" s="1"/>
    </row>
    <row r="917" spans="2:12" ht="15.75" customHeight="1">
      <c r="B917" s="1"/>
      <c r="E917" s="1"/>
      <c r="F917" s="1"/>
      <c r="G917" s="1"/>
      <c r="I917" s="1"/>
      <c r="J917" s="1"/>
      <c r="L917" s="1"/>
    </row>
    <row r="918" spans="2:12" ht="15.75" customHeight="1">
      <c r="B918" s="1"/>
      <c r="E918" s="1"/>
      <c r="F918" s="1"/>
      <c r="G918" s="1"/>
      <c r="I918" s="1"/>
      <c r="J918" s="1"/>
      <c r="L918" s="1"/>
    </row>
    <row r="919" spans="2:12" ht="15.75" customHeight="1">
      <c r="B919" s="1"/>
      <c r="E919" s="1"/>
      <c r="F919" s="1"/>
      <c r="G919" s="1"/>
      <c r="I919" s="1"/>
      <c r="J919" s="1"/>
      <c r="L919" s="1"/>
    </row>
    <row r="920" spans="2:12" ht="15.75" customHeight="1">
      <c r="B920" s="1"/>
      <c r="E920" s="1"/>
      <c r="F920" s="1"/>
      <c r="G920" s="1"/>
      <c r="I920" s="1"/>
      <c r="J920" s="1"/>
      <c r="L920" s="1"/>
    </row>
    <row r="921" spans="2:12" ht="15.75" customHeight="1">
      <c r="B921" s="1"/>
      <c r="E921" s="1"/>
      <c r="F921" s="1"/>
      <c r="G921" s="1"/>
      <c r="I921" s="1"/>
      <c r="J921" s="1"/>
      <c r="L921" s="1"/>
    </row>
    <row r="922" spans="2:12" ht="15.75" customHeight="1">
      <c r="B922" s="1"/>
      <c r="E922" s="1"/>
      <c r="F922" s="1"/>
      <c r="G922" s="1"/>
      <c r="I922" s="1"/>
      <c r="J922" s="1"/>
      <c r="L922" s="1"/>
    </row>
    <row r="923" spans="2:12" ht="15.75" customHeight="1">
      <c r="B923" s="1"/>
      <c r="E923" s="1"/>
      <c r="F923" s="1"/>
      <c r="G923" s="1"/>
      <c r="I923" s="1"/>
      <c r="J923" s="1"/>
      <c r="L923" s="1"/>
    </row>
    <row r="924" spans="2:12" ht="15.75" customHeight="1">
      <c r="B924" s="1"/>
      <c r="E924" s="1"/>
      <c r="F924" s="1"/>
      <c r="G924" s="1"/>
      <c r="I924" s="1"/>
      <c r="J924" s="1"/>
      <c r="L924" s="1"/>
    </row>
    <row r="925" spans="2:12" ht="15.75" customHeight="1">
      <c r="B925" s="1"/>
      <c r="E925" s="1"/>
      <c r="F925" s="1"/>
      <c r="G925" s="1"/>
      <c r="I925" s="1"/>
      <c r="J925" s="1"/>
      <c r="L925" s="1"/>
    </row>
    <row r="926" spans="2:12" ht="15.75" customHeight="1">
      <c r="B926" s="1"/>
      <c r="E926" s="1"/>
      <c r="F926" s="1"/>
      <c r="G926" s="1"/>
      <c r="I926" s="1"/>
      <c r="J926" s="1"/>
      <c r="L926" s="1"/>
    </row>
    <row r="927" spans="2:12" ht="15.75" customHeight="1">
      <c r="B927" s="1"/>
      <c r="E927" s="1"/>
      <c r="F927" s="1"/>
      <c r="G927" s="1"/>
      <c r="I927" s="1"/>
      <c r="J927" s="1"/>
      <c r="L927" s="1"/>
    </row>
    <row r="928" spans="2:12" ht="15.75" customHeight="1">
      <c r="B928" s="1"/>
      <c r="E928" s="1"/>
      <c r="F928" s="1"/>
      <c r="G928" s="1"/>
      <c r="I928" s="1"/>
      <c r="J928" s="1"/>
      <c r="L928" s="1"/>
    </row>
    <row r="929" spans="2:12" ht="15.75" customHeight="1">
      <c r="B929" s="1"/>
      <c r="E929" s="1"/>
      <c r="F929" s="1"/>
      <c r="G929" s="1"/>
      <c r="I929" s="1"/>
      <c r="J929" s="1"/>
      <c r="L929" s="1"/>
    </row>
    <row r="930" spans="2:12" ht="15.75" customHeight="1">
      <c r="B930" s="1"/>
      <c r="E930" s="1"/>
      <c r="F930" s="1"/>
      <c r="G930" s="1"/>
      <c r="I930" s="1"/>
      <c r="J930" s="1"/>
      <c r="L930" s="1"/>
    </row>
    <row r="931" spans="2:12" ht="15.75" customHeight="1">
      <c r="B931" s="1"/>
      <c r="E931" s="1"/>
      <c r="F931" s="1"/>
      <c r="G931" s="1"/>
      <c r="I931" s="1"/>
      <c r="J931" s="1"/>
      <c r="L931" s="1"/>
    </row>
    <row r="932" spans="2:12" ht="15.75" customHeight="1">
      <c r="B932" s="1"/>
      <c r="E932" s="1"/>
      <c r="F932" s="1"/>
      <c r="G932" s="1"/>
      <c r="I932" s="1"/>
      <c r="J932" s="1"/>
      <c r="L932" s="1"/>
    </row>
    <row r="933" spans="2:12" ht="15.75" customHeight="1">
      <c r="B933" s="1"/>
      <c r="E933" s="1"/>
      <c r="F933" s="1"/>
      <c r="G933" s="1"/>
      <c r="I933" s="1"/>
      <c r="J933" s="1"/>
      <c r="L933" s="1"/>
    </row>
    <row r="934" spans="2:12" ht="15.75" customHeight="1">
      <c r="B934" s="1"/>
      <c r="E934" s="1"/>
      <c r="F934" s="1"/>
      <c r="G934" s="1"/>
      <c r="I934" s="1"/>
      <c r="J934" s="1"/>
      <c r="L934" s="1"/>
    </row>
    <row r="935" spans="2:12" ht="15.75" customHeight="1">
      <c r="B935" s="1"/>
      <c r="E935" s="1"/>
      <c r="F935" s="1"/>
      <c r="G935" s="1"/>
      <c r="I935" s="1"/>
      <c r="J935" s="1"/>
      <c r="L935" s="1"/>
    </row>
    <row r="936" spans="2:12" ht="15.75" customHeight="1">
      <c r="B936" s="1"/>
      <c r="E936" s="1"/>
      <c r="F936" s="1"/>
      <c r="G936" s="1"/>
      <c r="I936" s="1"/>
      <c r="J936" s="1"/>
      <c r="L936" s="1"/>
    </row>
    <row r="937" spans="2:12" ht="15.75" customHeight="1">
      <c r="B937" s="1"/>
      <c r="E937" s="1"/>
      <c r="F937" s="1"/>
      <c r="G937" s="1"/>
      <c r="I937" s="1"/>
      <c r="J937" s="1"/>
      <c r="L937" s="1"/>
    </row>
    <row r="938" spans="2:12" ht="15.75" customHeight="1">
      <c r="B938" s="1"/>
      <c r="E938" s="1"/>
      <c r="F938" s="1"/>
      <c r="G938" s="1"/>
      <c r="I938" s="1"/>
      <c r="J938" s="1"/>
      <c r="L938" s="1"/>
    </row>
    <row r="939" spans="2:12" ht="15.75" customHeight="1">
      <c r="B939" s="1"/>
      <c r="E939" s="1"/>
      <c r="F939" s="1"/>
      <c r="G939" s="1"/>
      <c r="I939" s="1"/>
      <c r="J939" s="1"/>
      <c r="L939" s="1"/>
    </row>
    <row r="940" spans="2:12" ht="15.75" customHeight="1">
      <c r="B940" s="1"/>
      <c r="E940" s="1"/>
      <c r="F940" s="1"/>
      <c r="G940" s="1"/>
      <c r="I940" s="1"/>
      <c r="J940" s="1"/>
      <c r="L940" s="1"/>
    </row>
    <row r="941" spans="2:12" ht="15.75" customHeight="1">
      <c r="B941" s="1"/>
      <c r="E941" s="1"/>
      <c r="F941" s="1"/>
      <c r="G941" s="1"/>
      <c r="I941" s="1"/>
      <c r="J941" s="1"/>
      <c r="L941" s="1"/>
    </row>
    <row r="942" spans="2:12" ht="15.75" customHeight="1">
      <c r="B942" s="1"/>
      <c r="E942" s="1"/>
      <c r="F942" s="1"/>
      <c r="G942" s="1"/>
      <c r="I942" s="1"/>
      <c r="J942" s="1"/>
      <c r="L942" s="1"/>
    </row>
    <row r="943" spans="2:12" ht="15.75" customHeight="1">
      <c r="B943" s="1"/>
      <c r="E943" s="1"/>
      <c r="F943" s="1"/>
      <c r="G943" s="1"/>
      <c r="I943" s="1"/>
      <c r="J943" s="1"/>
      <c r="L943" s="1"/>
    </row>
    <row r="944" spans="2:12" ht="15.75" customHeight="1">
      <c r="B944" s="1"/>
      <c r="E944" s="1"/>
      <c r="F944" s="1"/>
      <c r="G944" s="1"/>
      <c r="I944" s="1"/>
      <c r="J944" s="1"/>
      <c r="L944" s="1"/>
    </row>
    <row r="945" spans="2:12" ht="15.75" customHeight="1">
      <c r="B945" s="1"/>
      <c r="E945" s="1"/>
      <c r="F945" s="1"/>
      <c r="G945" s="1"/>
      <c r="I945" s="1"/>
      <c r="J945" s="1"/>
      <c r="L945" s="1"/>
    </row>
    <row r="946" spans="2:12" ht="15.75" customHeight="1">
      <c r="B946" s="1"/>
      <c r="E946" s="1"/>
      <c r="F946" s="1"/>
      <c r="G946" s="1"/>
      <c r="I946" s="1"/>
      <c r="J946" s="1"/>
      <c r="L946" s="1"/>
    </row>
    <row r="947" spans="2:12" ht="15.75" customHeight="1">
      <c r="B947" s="1"/>
      <c r="E947" s="1"/>
      <c r="F947" s="1"/>
      <c r="G947" s="1"/>
      <c r="I947" s="1"/>
      <c r="J947" s="1"/>
      <c r="L947" s="1"/>
    </row>
    <row r="948" spans="2:12" ht="15.75" customHeight="1">
      <c r="B948" s="1"/>
      <c r="E948" s="1"/>
      <c r="F948" s="1"/>
      <c r="G948" s="1"/>
      <c r="I948" s="1"/>
      <c r="J948" s="1"/>
      <c r="L948" s="1"/>
    </row>
    <row r="949" spans="2:12" ht="15.75" customHeight="1">
      <c r="B949" s="1"/>
      <c r="E949" s="1"/>
      <c r="F949" s="1"/>
      <c r="G949" s="1"/>
      <c r="I949" s="1"/>
      <c r="J949" s="1"/>
      <c r="L949" s="1"/>
    </row>
    <row r="950" spans="2:12" ht="15.75" customHeight="1">
      <c r="B950" s="1"/>
      <c r="E950" s="1"/>
      <c r="F950" s="1"/>
      <c r="G950" s="1"/>
      <c r="I950" s="1"/>
      <c r="J950" s="1"/>
      <c r="L950" s="1"/>
    </row>
    <row r="951" spans="2:12" ht="15.75" customHeight="1">
      <c r="B951" s="1"/>
      <c r="E951" s="1"/>
      <c r="F951" s="1"/>
      <c r="G951" s="1"/>
      <c r="I951" s="1"/>
      <c r="J951" s="1"/>
      <c r="L951" s="1"/>
    </row>
    <row r="952" spans="2:12" ht="15.75" customHeight="1">
      <c r="B952" s="1"/>
      <c r="E952" s="1"/>
      <c r="F952" s="1"/>
      <c r="G952" s="1"/>
      <c r="I952" s="1"/>
      <c r="J952" s="1"/>
      <c r="L952" s="1"/>
    </row>
    <row r="953" spans="2:12" ht="15.75" customHeight="1">
      <c r="B953" s="1"/>
      <c r="E953" s="1"/>
      <c r="F953" s="1"/>
      <c r="G953" s="1"/>
      <c r="I953" s="1"/>
      <c r="J953" s="1"/>
      <c r="L953" s="1"/>
    </row>
    <row r="954" spans="2:12" ht="15.75" customHeight="1">
      <c r="B954" s="1"/>
      <c r="E954" s="1"/>
      <c r="F954" s="1"/>
      <c r="G954" s="1"/>
      <c r="I954" s="1"/>
      <c r="J954" s="1"/>
      <c r="L954" s="1"/>
    </row>
    <row r="955" spans="2:12" ht="15.75" customHeight="1">
      <c r="B955" s="1"/>
      <c r="E955" s="1"/>
      <c r="F955" s="1"/>
      <c r="G955" s="1"/>
      <c r="I955" s="1"/>
      <c r="J955" s="1"/>
      <c r="L955" s="1"/>
    </row>
    <row r="956" spans="2:12" ht="15.75" customHeight="1">
      <c r="B956" s="1"/>
      <c r="E956" s="1"/>
      <c r="F956" s="1"/>
      <c r="G956" s="1"/>
      <c r="I956" s="1"/>
      <c r="J956" s="1"/>
      <c r="L956" s="1"/>
    </row>
    <row r="957" spans="2:12" ht="15.75" customHeight="1">
      <c r="B957" s="1"/>
      <c r="E957" s="1"/>
      <c r="F957" s="1"/>
      <c r="G957" s="1"/>
      <c r="I957" s="1"/>
      <c r="J957" s="1"/>
      <c r="L957" s="1"/>
    </row>
    <row r="958" spans="2:12" ht="15.75" customHeight="1">
      <c r="B958" s="1"/>
      <c r="E958" s="1"/>
      <c r="F958" s="1"/>
      <c r="G958" s="1"/>
      <c r="I958" s="1"/>
      <c r="J958" s="1"/>
      <c r="L958" s="1"/>
    </row>
    <row r="959" spans="2:12" ht="15.75" customHeight="1">
      <c r="B959" s="1"/>
      <c r="E959" s="1"/>
      <c r="F959" s="1"/>
      <c r="G959" s="1"/>
      <c r="I959" s="1"/>
      <c r="J959" s="1"/>
      <c r="L959" s="1"/>
    </row>
    <row r="960" spans="2:12" ht="15.75" customHeight="1">
      <c r="B960" s="1"/>
      <c r="E960" s="1"/>
      <c r="F960" s="1"/>
      <c r="G960" s="1"/>
      <c r="I960" s="1"/>
      <c r="J960" s="1"/>
      <c r="L960" s="1"/>
    </row>
    <row r="961" spans="2:12" ht="15.75" customHeight="1">
      <c r="B961" s="1"/>
      <c r="E961" s="1"/>
      <c r="F961" s="1"/>
      <c r="G961" s="1"/>
      <c r="I961" s="1"/>
      <c r="J961" s="1"/>
      <c r="L961" s="1"/>
    </row>
    <row r="962" spans="2:12" ht="15.75" customHeight="1">
      <c r="B962" s="1"/>
      <c r="E962" s="1"/>
      <c r="F962" s="1"/>
      <c r="G962" s="1"/>
      <c r="I962" s="1"/>
      <c r="J962" s="1"/>
      <c r="L962" s="1"/>
    </row>
    <row r="963" spans="2:12" ht="15.75" customHeight="1">
      <c r="B963" s="1"/>
      <c r="E963" s="1"/>
      <c r="F963" s="1"/>
      <c r="G963" s="1"/>
      <c r="I963" s="1"/>
      <c r="J963" s="1"/>
      <c r="L963" s="1"/>
    </row>
    <row r="964" spans="2:12" ht="15.75" customHeight="1">
      <c r="B964" s="1"/>
      <c r="E964" s="1"/>
      <c r="F964" s="1"/>
      <c r="G964" s="1"/>
      <c r="I964" s="1"/>
      <c r="J964" s="1"/>
      <c r="L964" s="1"/>
    </row>
    <row r="965" spans="2:12" ht="15.75" customHeight="1">
      <c r="B965" s="1"/>
      <c r="E965" s="1"/>
      <c r="F965" s="1"/>
      <c r="G965" s="1"/>
      <c r="I965" s="1"/>
      <c r="J965" s="1"/>
      <c r="L965" s="1"/>
    </row>
    <row r="966" spans="2:12" ht="15.75" customHeight="1">
      <c r="B966" s="1"/>
      <c r="E966" s="1"/>
      <c r="F966" s="1"/>
      <c r="G966" s="1"/>
      <c r="I966" s="1"/>
      <c r="J966" s="1"/>
      <c r="L966" s="1"/>
    </row>
    <row r="967" spans="2:12" ht="15.75" customHeight="1">
      <c r="B967" s="1"/>
      <c r="E967" s="1"/>
      <c r="F967" s="1"/>
      <c r="G967" s="1"/>
      <c r="I967" s="1"/>
      <c r="J967" s="1"/>
      <c r="L967" s="1"/>
    </row>
    <row r="968" spans="2:12" ht="15.75" customHeight="1">
      <c r="B968" s="1"/>
      <c r="E968" s="1"/>
      <c r="F968" s="1"/>
      <c r="G968" s="1"/>
      <c r="I968" s="1"/>
      <c r="J968" s="1"/>
      <c r="L968" s="1"/>
    </row>
    <row r="969" spans="2:12" ht="15.75" customHeight="1">
      <c r="B969" s="1"/>
      <c r="E969" s="1"/>
      <c r="F969" s="1"/>
      <c r="G969" s="1"/>
      <c r="I969" s="1"/>
      <c r="J969" s="1"/>
      <c r="L969" s="1"/>
    </row>
    <row r="970" spans="2:12" ht="15.75" customHeight="1">
      <c r="B970" s="1"/>
      <c r="E970" s="1"/>
      <c r="F970" s="1"/>
      <c r="G970" s="1"/>
      <c r="I970" s="1"/>
      <c r="J970" s="1"/>
      <c r="L970" s="1"/>
    </row>
    <row r="971" spans="2:12" ht="15.75" customHeight="1">
      <c r="B971" s="1"/>
      <c r="E971" s="1"/>
      <c r="F971" s="1"/>
      <c r="G971" s="1"/>
      <c r="I971" s="1"/>
      <c r="J971" s="1"/>
      <c r="L971" s="1"/>
    </row>
    <row r="972" spans="2:12" ht="15.75" customHeight="1">
      <c r="B972" s="1"/>
      <c r="E972" s="1"/>
      <c r="F972" s="1"/>
      <c r="G972" s="1"/>
      <c r="I972" s="1"/>
      <c r="J972" s="1"/>
      <c r="L972" s="1"/>
    </row>
    <row r="973" spans="2:12" ht="15.75" customHeight="1">
      <c r="B973" s="1"/>
      <c r="E973" s="1"/>
      <c r="F973" s="1"/>
      <c r="G973" s="1"/>
      <c r="I973" s="1"/>
      <c r="J973" s="1"/>
      <c r="L973" s="1"/>
    </row>
    <row r="974" spans="2:12" ht="15.75" customHeight="1">
      <c r="B974" s="1"/>
      <c r="E974" s="1"/>
      <c r="F974" s="1"/>
      <c r="G974" s="1"/>
      <c r="I974" s="1"/>
      <c r="J974" s="1"/>
      <c r="L974" s="1"/>
    </row>
    <row r="975" spans="2:12" ht="15.75" customHeight="1">
      <c r="B975" s="1"/>
      <c r="E975" s="1"/>
      <c r="F975" s="1"/>
      <c r="G975" s="1"/>
      <c r="I975" s="1"/>
      <c r="J975" s="1"/>
      <c r="L975" s="1"/>
    </row>
    <row r="976" spans="2:12" ht="15.75" customHeight="1">
      <c r="B976" s="1"/>
      <c r="E976" s="1"/>
      <c r="F976" s="1"/>
      <c r="G976" s="1"/>
      <c r="I976" s="1"/>
      <c r="J976" s="1"/>
      <c r="L976" s="1"/>
    </row>
    <row r="977" spans="2:12" ht="15.75" customHeight="1">
      <c r="B977" s="1"/>
      <c r="E977" s="1"/>
      <c r="F977" s="1"/>
      <c r="G977" s="1"/>
      <c r="I977" s="1"/>
      <c r="J977" s="1"/>
      <c r="L977" s="1"/>
    </row>
    <row r="978" spans="2:12" ht="15.75" customHeight="1">
      <c r="B978" s="1"/>
      <c r="E978" s="1"/>
      <c r="F978" s="1"/>
      <c r="G978" s="1"/>
      <c r="I978" s="1"/>
      <c r="J978" s="1"/>
      <c r="L978" s="1"/>
    </row>
    <row r="979" spans="2:12" ht="15.75" customHeight="1">
      <c r="B979" s="1"/>
      <c r="E979" s="1"/>
      <c r="F979" s="1"/>
      <c r="G979" s="1"/>
      <c r="I979" s="1"/>
      <c r="J979" s="1"/>
      <c r="L979" s="1"/>
    </row>
    <row r="980" spans="2:12" ht="15.75" customHeight="1">
      <c r="B980" s="1"/>
      <c r="E980" s="1"/>
      <c r="F980" s="1"/>
      <c r="G980" s="1"/>
      <c r="I980" s="1"/>
      <c r="J980" s="1"/>
      <c r="L980" s="1"/>
    </row>
    <row r="981" spans="2:12" ht="15.75" customHeight="1">
      <c r="B981" s="1"/>
      <c r="E981" s="1"/>
      <c r="F981" s="1"/>
      <c r="G981" s="1"/>
      <c r="I981" s="1"/>
      <c r="J981" s="1"/>
      <c r="L981" s="1"/>
    </row>
    <row r="982" spans="2:12" ht="15.75" customHeight="1">
      <c r="B982" s="1"/>
      <c r="E982" s="1"/>
      <c r="F982" s="1"/>
      <c r="G982" s="1"/>
      <c r="I982" s="1"/>
      <c r="J982" s="1"/>
      <c r="L982" s="1"/>
    </row>
    <row r="983" spans="2:12" ht="15.75" customHeight="1">
      <c r="B983" s="1"/>
      <c r="E983" s="1"/>
      <c r="F983" s="1"/>
      <c r="G983" s="1"/>
      <c r="I983" s="1"/>
      <c r="J983" s="1"/>
      <c r="L983" s="1"/>
    </row>
    <row r="984" spans="2:12" ht="15.75" customHeight="1">
      <c r="B984" s="1"/>
      <c r="E984" s="1"/>
      <c r="F984" s="1"/>
      <c r="G984" s="1"/>
      <c r="I984" s="1"/>
      <c r="J984" s="1"/>
      <c r="L984" s="1"/>
    </row>
    <row r="985" spans="2:12" ht="15.75" customHeight="1">
      <c r="B985" s="1"/>
      <c r="E985" s="1"/>
      <c r="F985" s="1"/>
      <c r="G985" s="1"/>
      <c r="I985" s="1"/>
      <c r="J985" s="1"/>
      <c r="L985" s="1"/>
    </row>
    <row r="986" spans="2:12" ht="15.75" customHeight="1">
      <c r="B986" s="1"/>
      <c r="E986" s="1"/>
      <c r="F986" s="1"/>
      <c r="G986" s="1"/>
      <c r="I986" s="1"/>
      <c r="J986" s="1"/>
      <c r="L986" s="1"/>
    </row>
    <row r="987" spans="2:12" ht="15.75" customHeight="1">
      <c r="B987" s="1"/>
      <c r="E987" s="1"/>
      <c r="F987" s="1"/>
      <c r="G987" s="1"/>
      <c r="I987" s="1"/>
      <c r="J987" s="1"/>
      <c r="L987" s="1"/>
    </row>
    <row r="988" spans="2:12" ht="15.75" customHeight="1">
      <c r="B988" s="1"/>
      <c r="E988" s="1"/>
      <c r="F988" s="1"/>
      <c r="G988" s="1"/>
      <c r="I988" s="1"/>
      <c r="J988" s="1"/>
      <c r="L988" s="1"/>
    </row>
    <row r="989" spans="2:12" ht="15.75" customHeight="1">
      <c r="B989" s="1"/>
      <c r="E989" s="1"/>
      <c r="F989" s="1"/>
      <c r="G989" s="1"/>
      <c r="I989" s="1"/>
      <c r="J989" s="1"/>
      <c r="L989" s="1"/>
    </row>
    <row r="990" spans="2:12" ht="15.75" customHeight="1">
      <c r="B990" s="1"/>
      <c r="E990" s="1"/>
      <c r="F990" s="1"/>
      <c r="G990" s="1"/>
      <c r="I990" s="1"/>
      <c r="J990" s="1"/>
      <c r="L990" s="1"/>
    </row>
    <row r="991" spans="2:12" ht="15.75" customHeight="1">
      <c r="B991" s="1"/>
      <c r="E991" s="1"/>
      <c r="F991" s="1"/>
      <c r="G991" s="1"/>
      <c r="I991" s="1"/>
      <c r="J991" s="1"/>
      <c r="L991" s="1"/>
    </row>
    <row r="992" spans="2:12" ht="15.75" customHeight="1">
      <c r="B992" s="1"/>
      <c r="E992" s="1"/>
      <c r="F992" s="1"/>
      <c r="G992" s="1"/>
      <c r="I992" s="1"/>
      <c r="J992" s="1"/>
      <c r="L992" s="1"/>
    </row>
    <row r="993" spans="2:12" ht="15.75" customHeight="1">
      <c r="B993" s="1"/>
      <c r="E993" s="1"/>
      <c r="F993" s="1"/>
      <c r="G993" s="1"/>
      <c r="I993" s="1"/>
      <c r="J993" s="1"/>
      <c r="L993" s="1"/>
    </row>
    <row r="994" spans="2:12" ht="15.75" customHeight="1">
      <c r="B994" s="1"/>
      <c r="E994" s="1"/>
      <c r="F994" s="1"/>
      <c r="G994" s="1"/>
      <c r="I994" s="1"/>
      <c r="J994" s="1"/>
      <c r="L994" s="1"/>
    </row>
    <row r="995" spans="2:12" ht="15.75" customHeight="1">
      <c r="B995" s="1"/>
      <c r="E995" s="1"/>
      <c r="F995" s="1"/>
      <c r="G995" s="1"/>
      <c r="I995" s="1"/>
      <c r="J995" s="1"/>
      <c r="L995" s="1"/>
    </row>
    <row r="996" spans="2:12" ht="15.75" customHeight="1">
      <c r="B996" s="1"/>
      <c r="E996" s="1"/>
      <c r="F996" s="1"/>
      <c r="G996" s="1"/>
      <c r="I996" s="1"/>
      <c r="J996" s="1"/>
      <c r="L996" s="1"/>
    </row>
    <row r="997" spans="2:12" ht="15.75" customHeight="1">
      <c r="B997" s="1"/>
      <c r="E997" s="1"/>
      <c r="F997" s="1"/>
      <c r="G997" s="1"/>
      <c r="I997" s="1"/>
      <c r="J997" s="1"/>
      <c r="L997" s="1"/>
    </row>
    <row r="998" spans="2:12" ht="15.75" customHeight="1">
      <c r="B998" s="1"/>
      <c r="E998" s="1"/>
      <c r="F998" s="1"/>
      <c r="G998" s="1"/>
      <c r="I998" s="1"/>
      <c r="J998" s="1"/>
      <c r="L998" s="1"/>
    </row>
    <row r="999" spans="2:12" ht="15.75" customHeight="1">
      <c r="B999" s="1"/>
      <c r="E999" s="1"/>
      <c r="F999" s="1"/>
      <c r="G999" s="1"/>
      <c r="I999" s="1"/>
      <c r="J999" s="1"/>
      <c r="L999" s="1"/>
    </row>
    <row r="1000" spans="2:12" ht="15.75" customHeight="1">
      <c r="B1000" s="1"/>
      <c r="E1000" s="1"/>
      <c r="F1000" s="1"/>
      <c r="G1000" s="1"/>
      <c r="I1000" s="1"/>
      <c r="J1000" s="1"/>
      <c r="L1000" s="1"/>
    </row>
    <row r="1001" spans="2:12" ht="15.75" customHeight="1">
      <c r="B1001" s="1"/>
      <c r="E1001" s="1"/>
      <c r="F1001" s="1"/>
      <c r="G1001" s="1"/>
      <c r="I1001" s="1"/>
      <c r="J1001" s="1"/>
      <c r="L1001" s="1"/>
    </row>
    <row r="1002" spans="2:12" ht="15.75" customHeight="1">
      <c r="B1002" s="1"/>
      <c r="E1002" s="1"/>
      <c r="F1002" s="1"/>
      <c r="G1002" s="1"/>
      <c r="I1002" s="1"/>
      <c r="J1002" s="1"/>
      <c r="L1002" s="1"/>
    </row>
    <row r="1003" spans="2:12" ht="15.75" customHeight="1">
      <c r="B1003" s="1"/>
      <c r="E1003" s="1"/>
      <c r="F1003" s="1"/>
      <c r="G1003" s="1"/>
      <c r="I1003" s="1"/>
      <c r="J1003" s="1"/>
      <c r="L1003" s="1"/>
    </row>
    <row r="1004" spans="2:12" ht="15.75" customHeight="1">
      <c r="B1004" s="1"/>
      <c r="E1004" s="1"/>
      <c r="F1004" s="1"/>
      <c r="G1004" s="1"/>
      <c r="I1004" s="1"/>
      <c r="J1004" s="1"/>
      <c r="L1004" s="1"/>
    </row>
    <row r="1005" spans="2:12" ht="15.75" customHeight="1">
      <c r="B1005" s="1"/>
      <c r="E1005" s="1"/>
      <c r="F1005" s="1"/>
      <c r="G1005" s="1"/>
      <c r="I1005" s="1"/>
      <c r="J1005" s="1"/>
      <c r="L1005" s="1"/>
    </row>
    <row r="1006" spans="2:12" ht="15.75" customHeight="1">
      <c r="B1006" s="1"/>
      <c r="E1006" s="1"/>
      <c r="F1006" s="1"/>
      <c r="G1006" s="1"/>
      <c r="I1006" s="1"/>
      <c r="J1006" s="1"/>
      <c r="L1006" s="1"/>
    </row>
  </sheetData>
  <sheetProtection algorithmName="SHA-512" hashValue="dbxJK9c3V4dd5EHJP274kUJifwq69KOeUUefhy8v1/pQDwRVuA8PrtZOMYVNsXwDailkbhNAxdx79pCeFlSp/g==" saltValue="yaOA3EFCXehMvXhBUXwGXg==" spinCount="100000" sheet="1" objects="1" scenarios="1"/>
  <customSheetViews>
    <customSheetView guid="{80DBB23A-788A-4876-A46F-C8CD77F4CEEC}" showGridLines="0">
      <selection activeCell="D12" sqref="D12"/>
      <pageMargins left="0.7" right="0.7" top="0.75" bottom="0.75" header="0" footer="0"/>
      <pageSetup paperSize="9" scale="71" orientation="landscape"/>
    </customSheetView>
    <customSheetView guid="{E56CFA07-B62D-4672-9EDE-094AE1102D0C}" showGridLines="0">
      <selection activeCell="D67" sqref="D67"/>
      <pageMargins left="0.7" right="0.7" top="0.75" bottom="0.75" header="0" footer="0"/>
      <pageSetup paperSize="9" scale="71" orientation="landscape"/>
    </customSheetView>
    <customSheetView guid="{FB8FBA87-37E8-4FC2-B783-5AECFD22DC45}" showGridLines="0">
      <selection activeCell="A3" sqref="A3"/>
      <pageMargins left="0.7" right="0.7" top="0.75" bottom="0.75" header="0" footer="0"/>
      <pageSetup paperSize="9" scale="71" orientation="landscape" r:id="rId1"/>
    </customSheetView>
  </customSheetViews>
  <mergeCells count="2">
    <mergeCell ref="D7:G7"/>
    <mergeCell ref="H7:K7"/>
  </mergeCells>
  <pageMargins left="0.7" right="0.7" top="0.75" bottom="0.75" header="0" footer="0"/>
  <pageSetup paperSize="9" scale="71"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AH1068"/>
  <sheetViews>
    <sheetView showGridLines="0" zoomScaleNormal="100" workbookViewId="0">
      <selection activeCell="A8" sqref="A8"/>
    </sheetView>
  </sheetViews>
  <sheetFormatPr defaultColWidth="14.42578125" defaultRowHeight="15" customHeight="1"/>
  <cols>
    <col min="1" max="1" width="4.140625" customWidth="1"/>
    <col min="2" max="2" width="77.85546875" customWidth="1"/>
    <col min="3" max="18" width="19.5703125" customWidth="1"/>
    <col min="19" max="19" width="8.7109375" customWidth="1"/>
    <col min="20" max="20" width="8.7109375" hidden="1" customWidth="1"/>
    <col min="21" max="34" width="8.7109375" customWidth="1"/>
  </cols>
  <sheetData>
    <row r="1" spans="1:34">
      <c r="A1" s="5" t="s">
        <v>132</v>
      </c>
      <c r="B1" s="1"/>
      <c r="E1" s="1"/>
      <c r="F1" s="1"/>
      <c r="H1" s="1"/>
      <c r="I1" s="1"/>
      <c r="J1" s="1"/>
      <c r="N1" s="1"/>
    </row>
    <row r="2" spans="1:34">
      <c r="B2" s="1"/>
      <c r="E2" s="1"/>
      <c r="F2" s="1"/>
      <c r="H2" s="1"/>
      <c r="I2" s="1"/>
      <c r="J2" s="1"/>
      <c r="N2" s="1"/>
    </row>
    <row r="3" spans="1:34" ht="14.25" customHeight="1" thickBot="1">
      <c r="A3" s="6" t="str">
        <f>'1b. SOFP '!A3</f>
        <v>Name of entity:</v>
      </c>
      <c r="B3" s="1"/>
      <c r="E3" s="13" t="s">
        <v>228</v>
      </c>
      <c r="F3" s="84"/>
      <c r="H3" s="1"/>
      <c r="I3" s="1"/>
      <c r="J3" s="1"/>
      <c r="N3" s="1"/>
      <c r="T3" s="1"/>
    </row>
    <row r="4" spans="1:34" ht="14.25" customHeight="1" thickBot="1">
      <c r="A4" s="6"/>
      <c r="B4" s="1"/>
      <c r="E4" s="86" t="s">
        <v>594</v>
      </c>
      <c r="F4" s="2169"/>
      <c r="H4" s="1"/>
      <c r="I4" s="1"/>
      <c r="J4" s="1"/>
      <c r="N4" s="1"/>
      <c r="T4" s="1"/>
    </row>
    <row r="5" spans="1:34" ht="14.25" customHeight="1">
      <c r="A5" s="6" t="s">
        <v>2738</v>
      </c>
      <c r="B5" s="1"/>
      <c r="E5" s="1"/>
      <c r="F5" s="1"/>
      <c r="H5" s="1"/>
      <c r="I5" s="1"/>
      <c r="J5" s="1"/>
      <c r="N5" s="1"/>
      <c r="T5" s="1" t="s">
        <v>134</v>
      </c>
    </row>
    <row r="6" spans="1:34" ht="14.25" customHeight="1">
      <c r="A6" s="6"/>
      <c r="B6" s="1"/>
      <c r="E6" s="1"/>
      <c r="F6" s="1"/>
      <c r="H6" s="1"/>
      <c r="I6" s="1"/>
      <c r="J6" s="1"/>
      <c r="N6" s="1"/>
    </row>
    <row r="7" spans="1:34">
      <c r="B7" s="1"/>
      <c r="C7" s="1953" t="s">
        <v>2257</v>
      </c>
      <c r="D7" s="1941"/>
      <c r="E7" s="1941"/>
      <c r="F7" s="1941"/>
      <c r="G7" s="1941"/>
      <c r="H7" s="1941"/>
      <c r="I7" s="1941"/>
      <c r="J7" s="1941"/>
      <c r="K7" s="1941"/>
      <c r="L7" s="1941"/>
      <c r="M7" s="22"/>
      <c r="N7" s="22"/>
      <c r="O7" s="22"/>
      <c r="P7" s="22"/>
      <c r="Q7" s="22"/>
    </row>
    <row r="8" spans="1:34" ht="77.25" customHeight="1">
      <c r="B8" s="1"/>
      <c r="C8" s="838" t="s">
        <v>215</v>
      </c>
      <c r="D8" s="838" t="s">
        <v>216</v>
      </c>
      <c r="E8" s="838" t="s">
        <v>217</v>
      </c>
      <c r="F8" s="838" t="s">
        <v>218</v>
      </c>
      <c r="G8" s="838" t="s">
        <v>2258</v>
      </c>
      <c r="H8" s="838" t="s">
        <v>2259</v>
      </c>
      <c r="I8" s="838" t="s">
        <v>1583</v>
      </c>
      <c r="J8" s="838" t="s">
        <v>222</v>
      </c>
      <c r="K8" s="838" t="s">
        <v>2260</v>
      </c>
      <c r="L8" s="838" t="s">
        <v>2261</v>
      </c>
      <c r="M8" s="22" t="s">
        <v>232</v>
      </c>
      <c r="N8" s="1377" t="s">
        <v>240</v>
      </c>
      <c r="O8" s="838" t="s">
        <v>2262</v>
      </c>
      <c r="P8" s="1377" t="s">
        <v>241</v>
      </c>
      <c r="Q8" s="838" t="s">
        <v>2263</v>
      </c>
      <c r="R8" s="22" t="s">
        <v>232</v>
      </c>
    </row>
    <row r="9" spans="1:34">
      <c r="B9" s="1"/>
      <c r="C9" s="22" t="s">
        <v>2264</v>
      </c>
      <c r="D9" s="22" t="s">
        <v>2264</v>
      </c>
      <c r="E9" s="22" t="s">
        <v>2264</v>
      </c>
      <c r="F9" s="22" t="s">
        <v>2264</v>
      </c>
      <c r="G9" s="22" t="s">
        <v>2264</v>
      </c>
      <c r="H9" s="22" t="s">
        <v>2264</v>
      </c>
      <c r="I9" s="22" t="s">
        <v>2264</v>
      </c>
      <c r="J9" s="22" t="s">
        <v>2264</v>
      </c>
      <c r="K9" s="22" t="s">
        <v>2264</v>
      </c>
      <c r="L9" s="22" t="s">
        <v>2264</v>
      </c>
      <c r="M9" s="22" t="s">
        <v>2264</v>
      </c>
      <c r="N9" s="22" t="s">
        <v>2264</v>
      </c>
      <c r="O9" s="22" t="s">
        <v>2264</v>
      </c>
      <c r="P9" s="22" t="s">
        <v>2264</v>
      </c>
      <c r="Q9" s="22" t="s">
        <v>2264</v>
      </c>
      <c r="R9" s="22" t="s">
        <v>2264</v>
      </c>
    </row>
    <row r="10" spans="1:34">
      <c r="B10" s="6" t="s">
        <v>2265</v>
      </c>
      <c r="C10" s="2166"/>
      <c r="D10" s="2166"/>
      <c r="E10" s="2167"/>
      <c r="F10" s="2167"/>
      <c r="G10" s="2166"/>
      <c r="H10" s="2167"/>
      <c r="I10" s="2167"/>
      <c r="J10" s="2167"/>
      <c r="K10" s="2166"/>
      <c r="L10" s="2166"/>
      <c r="M10" s="1519">
        <f t="shared" ref="M10:M11" si="0">SUM(C10:L10)</f>
        <v>0</v>
      </c>
      <c r="N10" s="2167"/>
      <c r="O10" s="1519">
        <f t="shared" ref="O10:O11" si="1">SUM(M10:N10)</f>
        <v>0</v>
      </c>
      <c r="P10" s="2166"/>
      <c r="Q10" s="2166"/>
      <c r="R10" s="1519">
        <f t="shared" ref="R10:R11" si="2">O10+Q10</f>
        <v>0</v>
      </c>
    </row>
    <row r="11" spans="1:34">
      <c r="B11" s="1" t="s">
        <v>2266</v>
      </c>
      <c r="C11" s="2166"/>
      <c r="D11" s="2166"/>
      <c r="E11" s="2167"/>
      <c r="F11" s="2167"/>
      <c r="G11" s="2166"/>
      <c r="H11" s="2167"/>
      <c r="I11" s="2167"/>
      <c r="J11" s="2167"/>
      <c r="K11" s="2166"/>
      <c r="L11" s="2166"/>
      <c r="M11" s="1519">
        <f t="shared" si="0"/>
        <v>0</v>
      </c>
      <c r="N11" s="2167"/>
      <c r="O11" s="1519">
        <f t="shared" si="1"/>
        <v>0</v>
      </c>
      <c r="P11" s="2166"/>
      <c r="Q11" s="2166"/>
      <c r="R11" s="1519">
        <f t="shared" si="2"/>
        <v>0</v>
      </c>
    </row>
    <row r="12" spans="1:34">
      <c r="A12" s="6"/>
      <c r="B12" s="6" t="s">
        <v>2267</v>
      </c>
      <c r="C12" s="1573">
        <f t="shared" ref="C12:R12" si="3">SUM(C10:C11)</f>
        <v>0</v>
      </c>
      <c r="D12" s="1573">
        <f t="shared" si="3"/>
        <v>0</v>
      </c>
      <c r="E12" s="1573">
        <f t="shared" si="3"/>
        <v>0</v>
      </c>
      <c r="F12" s="1573">
        <f t="shared" si="3"/>
        <v>0</v>
      </c>
      <c r="G12" s="1573">
        <f t="shared" si="3"/>
        <v>0</v>
      </c>
      <c r="H12" s="1573">
        <f t="shared" si="3"/>
        <v>0</v>
      </c>
      <c r="I12" s="1573">
        <f t="shared" si="3"/>
        <v>0</v>
      </c>
      <c r="J12" s="1573">
        <f t="shared" si="3"/>
        <v>0</v>
      </c>
      <c r="K12" s="1573">
        <f t="shared" si="3"/>
        <v>0</v>
      </c>
      <c r="L12" s="1573">
        <f t="shared" si="3"/>
        <v>0</v>
      </c>
      <c r="M12" s="1573">
        <f t="shared" si="3"/>
        <v>0</v>
      </c>
      <c r="N12" s="1573">
        <f t="shared" si="3"/>
        <v>0</v>
      </c>
      <c r="O12" s="1573">
        <f t="shared" si="3"/>
        <v>0</v>
      </c>
      <c r="P12" s="1573">
        <f t="shared" si="3"/>
        <v>0</v>
      </c>
      <c r="Q12" s="1573">
        <f t="shared" si="3"/>
        <v>0</v>
      </c>
      <c r="R12" s="1573">
        <f t="shared" si="3"/>
        <v>0</v>
      </c>
      <c r="S12" s="6"/>
      <c r="T12" s="6"/>
      <c r="U12" s="6"/>
      <c r="V12" s="6"/>
      <c r="W12" s="6"/>
      <c r="X12" s="6"/>
      <c r="Y12" s="6"/>
      <c r="Z12" s="6"/>
      <c r="AA12" s="6"/>
      <c r="AB12" s="6"/>
      <c r="AC12" s="6"/>
      <c r="AD12" s="6"/>
      <c r="AE12" s="6"/>
      <c r="AF12" s="6"/>
      <c r="AG12" s="6"/>
      <c r="AH12" s="6"/>
    </row>
    <row r="13" spans="1:34">
      <c r="B13" s="5" t="s">
        <v>2268</v>
      </c>
      <c r="C13" s="1518"/>
      <c r="D13" s="1518"/>
      <c r="E13" s="1519"/>
      <c r="F13" s="1519"/>
      <c r="G13" s="1518"/>
      <c r="H13" s="1519"/>
      <c r="I13" s="1519"/>
      <c r="J13" s="1519"/>
      <c r="K13" s="1518"/>
      <c r="L13" s="1518"/>
      <c r="M13" s="1518"/>
      <c r="N13" s="1413"/>
      <c r="O13" s="1518"/>
      <c r="P13" s="1436"/>
      <c r="Q13" s="1436"/>
      <c r="R13" s="1518"/>
    </row>
    <row r="14" spans="1:34">
      <c r="B14" s="795" t="s">
        <v>2269</v>
      </c>
      <c r="C14" s="2166"/>
      <c r="D14" s="2166"/>
      <c r="E14" s="2167"/>
      <c r="F14" s="2167"/>
      <c r="G14" s="2166"/>
      <c r="H14" s="2167"/>
      <c r="I14" s="2167"/>
      <c r="J14" s="2167"/>
      <c r="K14" s="2166"/>
      <c r="L14" s="2166"/>
      <c r="M14" s="1519">
        <f t="shared" ref="M14:M23" si="4">SUM(C14:L14)</f>
        <v>0</v>
      </c>
      <c r="N14" s="2167"/>
      <c r="O14" s="1519">
        <f t="shared" ref="O14:O23" si="5">SUM(M14:N14)</f>
        <v>0</v>
      </c>
      <c r="P14" s="2166"/>
      <c r="Q14" s="2166"/>
      <c r="R14" s="1519">
        <f t="shared" ref="R14:R23" si="6">O14+Q14</f>
        <v>0</v>
      </c>
      <c r="T14" s="1" t="s">
        <v>2270</v>
      </c>
    </row>
    <row r="15" spans="1:34">
      <c r="B15" s="1" t="s">
        <v>2271</v>
      </c>
      <c r="C15" s="2166"/>
      <c r="D15" s="2166"/>
      <c r="E15" s="2167"/>
      <c r="F15" s="2167"/>
      <c r="G15" s="2166"/>
      <c r="H15" s="2167"/>
      <c r="I15" s="2167"/>
      <c r="J15" s="2167"/>
      <c r="K15" s="2166"/>
      <c r="L15" s="2166"/>
      <c r="M15" s="1519">
        <f t="shared" si="4"/>
        <v>0</v>
      </c>
      <c r="N15" s="2167"/>
      <c r="O15" s="1519">
        <f t="shared" si="5"/>
        <v>0</v>
      </c>
      <c r="P15" s="2166"/>
      <c r="Q15" s="2166"/>
      <c r="R15" s="1519">
        <f t="shared" si="6"/>
        <v>0</v>
      </c>
    </row>
    <row r="16" spans="1:34">
      <c r="B16" s="1" t="s">
        <v>2272</v>
      </c>
      <c r="C16" s="2166"/>
      <c r="D16" s="2166"/>
      <c r="E16" s="2167"/>
      <c r="F16" s="2167"/>
      <c r="G16" s="2166"/>
      <c r="H16" s="2167"/>
      <c r="I16" s="2167"/>
      <c r="J16" s="2167"/>
      <c r="K16" s="2166"/>
      <c r="L16" s="2166"/>
      <c r="M16" s="1519">
        <f t="shared" si="4"/>
        <v>0</v>
      </c>
      <c r="N16" s="2167"/>
      <c r="O16" s="1519">
        <f t="shared" si="5"/>
        <v>0</v>
      </c>
      <c r="P16" s="2166"/>
      <c r="Q16" s="2166"/>
      <c r="R16" s="1519">
        <f t="shared" si="6"/>
        <v>0</v>
      </c>
      <c r="T16" s="1" t="s">
        <v>2273</v>
      </c>
    </row>
    <row r="17" spans="1:34">
      <c r="B17" s="1" t="s">
        <v>2274</v>
      </c>
      <c r="C17" s="2166"/>
      <c r="D17" s="2166"/>
      <c r="E17" s="2167"/>
      <c r="F17" s="2167"/>
      <c r="G17" s="2166"/>
      <c r="H17" s="2167"/>
      <c r="I17" s="2167"/>
      <c r="J17" s="2167"/>
      <c r="K17" s="2166"/>
      <c r="L17" s="2166"/>
      <c r="M17" s="1519">
        <f t="shared" si="4"/>
        <v>0</v>
      </c>
      <c r="N17" s="2167"/>
      <c r="O17" s="1519">
        <f t="shared" si="5"/>
        <v>0</v>
      </c>
      <c r="P17" s="2166"/>
      <c r="Q17" s="2166"/>
      <c r="R17" s="1519">
        <f t="shared" si="6"/>
        <v>0</v>
      </c>
    </row>
    <row r="18" spans="1:34">
      <c r="B18" s="34" t="s">
        <v>2275</v>
      </c>
      <c r="C18" s="2166"/>
      <c r="D18" s="2166"/>
      <c r="E18" s="2167"/>
      <c r="F18" s="2167"/>
      <c r="G18" s="2166"/>
      <c r="H18" s="2167"/>
      <c r="I18" s="2167"/>
      <c r="J18" s="2167"/>
      <c r="K18" s="2166"/>
      <c r="L18" s="2166"/>
      <c r="M18" s="1519">
        <f t="shared" si="4"/>
        <v>0</v>
      </c>
      <c r="N18" s="2167"/>
      <c r="O18" s="1519">
        <f t="shared" si="5"/>
        <v>0</v>
      </c>
      <c r="P18" s="2166"/>
      <c r="Q18" s="2166"/>
      <c r="R18" s="1519">
        <f t="shared" si="6"/>
        <v>0</v>
      </c>
      <c r="T18" s="1" t="s">
        <v>2276</v>
      </c>
    </row>
    <row r="19" spans="1:34">
      <c r="B19" s="1" t="s">
        <v>2277</v>
      </c>
      <c r="C19" s="2166"/>
      <c r="D19" s="2166"/>
      <c r="E19" s="2167"/>
      <c r="F19" s="2167"/>
      <c r="G19" s="2166"/>
      <c r="H19" s="2167"/>
      <c r="I19" s="2167"/>
      <c r="J19" s="2167"/>
      <c r="K19" s="2166"/>
      <c r="L19" s="2166"/>
      <c r="M19" s="1519">
        <f t="shared" si="4"/>
        <v>0</v>
      </c>
      <c r="N19" s="2167"/>
      <c r="O19" s="1519">
        <f t="shared" si="5"/>
        <v>0</v>
      </c>
      <c r="P19" s="2166"/>
      <c r="Q19" s="2166"/>
      <c r="R19" s="1519">
        <f t="shared" si="6"/>
        <v>0</v>
      </c>
    </row>
    <row r="20" spans="1:34">
      <c r="B20" s="1" t="s">
        <v>2278</v>
      </c>
      <c r="C20" s="2166"/>
      <c r="D20" s="2166"/>
      <c r="E20" s="2167"/>
      <c r="F20" s="2167"/>
      <c r="G20" s="2166"/>
      <c r="H20" s="2167"/>
      <c r="I20" s="2167"/>
      <c r="J20" s="2167"/>
      <c r="K20" s="2166"/>
      <c r="L20" s="2166"/>
      <c r="M20" s="1519">
        <f t="shared" si="4"/>
        <v>0</v>
      </c>
      <c r="N20" s="2167"/>
      <c r="O20" s="1519">
        <f t="shared" si="5"/>
        <v>0</v>
      </c>
      <c r="P20" s="2166"/>
      <c r="Q20" s="2166"/>
      <c r="R20" s="1519">
        <f t="shared" si="6"/>
        <v>0</v>
      </c>
    </row>
    <row r="21" spans="1:34">
      <c r="B21" s="1" t="s">
        <v>2279</v>
      </c>
      <c r="C21" s="2166"/>
      <c r="D21" s="2166"/>
      <c r="E21" s="2167"/>
      <c r="F21" s="2167"/>
      <c r="G21" s="2166"/>
      <c r="H21" s="2167"/>
      <c r="I21" s="2167"/>
      <c r="J21" s="2167"/>
      <c r="K21" s="2166"/>
      <c r="L21" s="2166"/>
      <c r="M21" s="1519">
        <f t="shared" si="4"/>
        <v>0</v>
      </c>
      <c r="N21" s="2167"/>
      <c r="O21" s="1519">
        <f t="shared" si="5"/>
        <v>0</v>
      </c>
      <c r="P21" s="2166"/>
      <c r="Q21" s="2166"/>
      <c r="R21" s="1519">
        <f t="shared" si="6"/>
        <v>0</v>
      </c>
    </row>
    <row r="22" spans="1:34">
      <c r="A22" s="6"/>
      <c r="B22" s="6" t="s">
        <v>1603</v>
      </c>
      <c r="C22" s="1573">
        <f t="shared" ref="C22:R22" si="7">SUM(C14:C21)</f>
        <v>0</v>
      </c>
      <c r="D22" s="1573">
        <f t="shared" si="7"/>
        <v>0</v>
      </c>
      <c r="E22" s="1573">
        <f t="shared" si="7"/>
        <v>0</v>
      </c>
      <c r="F22" s="1573">
        <f t="shared" si="7"/>
        <v>0</v>
      </c>
      <c r="G22" s="1573">
        <f t="shared" si="7"/>
        <v>0</v>
      </c>
      <c r="H22" s="1573">
        <f t="shared" si="7"/>
        <v>0</v>
      </c>
      <c r="I22" s="1573">
        <f t="shared" si="7"/>
        <v>0</v>
      </c>
      <c r="J22" s="1573">
        <f t="shared" si="7"/>
        <v>0</v>
      </c>
      <c r="K22" s="1573">
        <f t="shared" si="7"/>
        <v>0</v>
      </c>
      <c r="L22" s="1573">
        <f t="shared" si="7"/>
        <v>0</v>
      </c>
      <c r="M22" s="1573">
        <f t="shared" si="7"/>
        <v>0</v>
      </c>
      <c r="N22" s="1573">
        <f t="shared" si="7"/>
        <v>0</v>
      </c>
      <c r="O22" s="1573">
        <f t="shared" si="7"/>
        <v>0</v>
      </c>
      <c r="P22" s="1573">
        <f t="shared" si="7"/>
        <v>0</v>
      </c>
      <c r="Q22" s="1573">
        <f t="shared" si="7"/>
        <v>0</v>
      </c>
      <c r="R22" s="1573">
        <f t="shared" si="7"/>
        <v>0</v>
      </c>
      <c r="S22" s="6"/>
      <c r="T22" s="6"/>
      <c r="U22" s="6"/>
      <c r="V22" s="6"/>
      <c r="W22" s="6"/>
      <c r="X22" s="6"/>
      <c r="Y22" s="6"/>
      <c r="Z22" s="6"/>
      <c r="AA22" s="6"/>
      <c r="AB22" s="6"/>
      <c r="AC22" s="6"/>
      <c r="AD22" s="6"/>
      <c r="AE22" s="6"/>
      <c r="AF22" s="6"/>
      <c r="AG22" s="6"/>
      <c r="AH22" s="6"/>
    </row>
    <row r="23" spans="1:34" ht="15.75" customHeight="1">
      <c r="B23" s="1" t="s">
        <v>2280</v>
      </c>
      <c r="C23" s="2166"/>
      <c r="D23" s="2166"/>
      <c r="E23" s="2167"/>
      <c r="F23" s="2167"/>
      <c r="G23" s="2166"/>
      <c r="H23" s="2167"/>
      <c r="I23" s="2167"/>
      <c r="J23" s="2167"/>
      <c r="K23" s="2166"/>
      <c r="L23" s="2166"/>
      <c r="M23" s="1519">
        <f>SUM(C23:L23)</f>
        <v>0</v>
      </c>
      <c r="N23" s="2167"/>
      <c r="O23" s="1519">
        <f>SUM(M23:N23)</f>
        <v>0</v>
      </c>
      <c r="P23" s="2166"/>
      <c r="Q23" s="2166"/>
      <c r="R23" s="1519">
        <f>O23+Q23</f>
        <v>0</v>
      </c>
    </row>
    <row r="24" spans="1:34" ht="15.75" customHeight="1">
      <c r="A24" s="6"/>
      <c r="B24" s="6" t="s">
        <v>2281</v>
      </c>
      <c r="C24" s="1573">
        <f t="shared" ref="C24:R24" si="8">C23</f>
        <v>0</v>
      </c>
      <c r="D24" s="1573">
        <f t="shared" si="8"/>
        <v>0</v>
      </c>
      <c r="E24" s="1573">
        <f t="shared" si="8"/>
        <v>0</v>
      </c>
      <c r="F24" s="1573">
        <f t="shared" si="8"/>
        <v>0</v>
      </c>
      <c r="G24" s="1573">
        <f t="shared" si="8"/>
        <v>0</v>
      </c>
      <c r="H24" s="1573">
        <f t="shared" si="8"/>
        <v>0</v>
      </c>
      <c r="I24" s="1573">
        <f t="shared" si="8"/>
        <v>0</v>
      </c>
      <c r="J24" s="1573">
        <f t="shared" si="8"/>
        <v>0</v>
      </c>
      <c r="K24" s="1573">
        <f t="shared" si="8"/>
        <v>0</v>
      </c>
      <c r="L24" s="1573">
        <f t="shared" si="8"/>
        <v>0</v>
      </c>
      <c r="M24" s="1573">
        <f t="shared" si="8"/>
        <v>0</v>
      </c>
      <c r="N24" s="1574">
        <f t="shared" si="8"/>
        <v>0</v>
      </c>
      <c r="O24" s="1573">
        <f t="shared" si="8"/>
        <v>0</v>
      </c>
      <c r="P24" s="1573">
        <f t="shared" si="8"/>
        <v>0</v>
      </c>
      <c r="Q24" s="1573">
        <f t="shared" si="8"/>
        <v>0</v>
      </c>
      <c r="R24" s="1573">
        <f t="shared" si="8"/>
        <v>0</v>
      </c>
      <c r="S24" s="6"/>
      <c r="T24" s="6"/>
      <c r="U24" s="6"/>
      <c r="V24" s="6"/>
      <c r="W24" s="6"/>
      <c r="X24" s="6"/>
      <c r="Y24" s="6"/>
      <c r="Z24" s="6"/>
      <c r="AA24" s="6"/>
      <c r="AB24" s="6"/>
      <c r="AC24" s="6"/>
      <c r="AD24" s="6"/>
      <c r="AE24" s="6"/>
      <c r="AF24" s="6"/>
      <c r="AG24" s="6"/>
      <c r="AH24" s="6"/>
    </row>
    <row r="25" spans="1:34" ht="15.75" customHeight="1">
      <c r="A25" s="6"/>
      <c r="B25" s="6" t="s">
        <v>2282</v>
      </c>
      <c r="C25" s="1575">
        <f t="shared" ref="C25:R25" si="9">C24+C22+C12</f>
        <v>0</v>
      </c>
      <c r="D25" s="1575">
        <f t="shared" si="9"/>
        <v>0</v>
      </c>
      <c r="E25" s="1575">
        <f t="shared" si="9"/>
        <v>0</v>
      </c>
      <c r="F25" s="1575">
        <f t="shared" si="9"/>
        <v>0</v>
      </c>
      <c r="G25" s="1575">
        <f t="shared" si="9"/>
        <v>0</v>
      </c>
      <c r="H25" s="1575">
        <f t="shared" si="9"/>
        <v>0</v>
      </c>
      <c r="I25" s="1575">
        <f t="shared" si="9"/>
        <v>0</v>
      </c>
      <c r="J25" s="1575">
        <f t="shared" si="9"/>
        <v>0</v>
      </c>
      <c r="K25" s="1575">
        <f t="shared" si="9"/>
        <v>0</v>
      </c>
      <c r="L25" s="1575">
        <f t="shared" si="9"/>
        <v>0</v>
      </c>
      <c r="M25" s="1575">
        <f t="shared" si="9"/>
        <v>0</v>
      </c>
      <c r="N25" s="1575">
        <f t="shared" si="9"/>
        <v>0</v>
      </c>
      <c r="O25" s="1575">
        <f t="shared" si="9"/>
        <v>0</v>
      </c>
      <c r="P25" s="1575">
        <f t="shared" si="9"/>
        <v>0</v>
      </c>
      <c r="Q25" s="1575">
        <f t="shared" si="9"/>
        <v>0</v>
      </c>
      <c r="R25" s="1575">
        <f t="shared" si="9"/>
        <v>0</v>
      </c>
      <c r="S25" s="6"/>
      <c r="T25" s="6"/>
      <c r="U25" s="6"/>
      <c r="V25" s="6"/>
      <c r="W25" s="6"/>
      <c r="X25" s="6"/>
      <c r="Y25" s="6"/>
      <c r="Z25" s="6"/>
      <c r="AA25" s="6"/>
      <c r="AB25" s="6"/>
      <c r="AC25" s="6"/>
      <c r="AD25" s="6"/>
      <c r="AE25" s="6"/>
      <c r="AF25" s="6"/>
      <c r="AG25" s="6"/>
      <c r="AH25" s="6"/>
    </row>
    <row r="26" spans="1:34" ht="15.75" customHeight="1">
      <c r="B26" s="1" t="s">
        <v>2266</v>
      </c>
      <c r="C26" s="2166"/>
      <c r="D26" s="2166"/>
      <c r="E26" s="2167"/>
      <c r="F26" s="2167"/>
      <c r="G26" s="2166"/>
      <c r="H26" s="2167"/>
      <c r="I26" s="2167"/>
      <c r="J26" s="2167"/>
      <c r="K26" s="2166"/>
      <c r="L26" s="2166"/>
      <c r="M26" s="1519">
        <f>SUM(C26:L26)</f>
        <v>0</v>
      </c>
      <c r="N26" s="2167"/>
      <c r="O26" s="1519">
        <f>SUM(M26:N26)</f>
        <v>0</v>
      </c>
      <c r="P26" s="2166"/>
      <c r="Q26" s="2166"/>
      <c r="R26" s="1519">
        <f>O26+Q26</f>
        <v>0</v>
      </c>
    </row>
    <row r="27" spans="1:34" ht="15.75" customHeight="1">
      <c r="A27" s="6"/>
      <c r="B27" s="6" t="s">
        <v>2283</v>
      </c>
      <c r="C27" s="1573">
        <f t="shared" ref="C27:R27" si="10">SUM(C25:C26)</f>
        <v>0</v>
      </c>
      <c r="D27" s="1573">
        <f t="shared" si="10"/>
        <v>0</v>
      </c>
      <c r="E27" s="1573">
        <f t="shared" si="10"/>
        <v>0</v>
      </c>
      <c r="F27" s="1573">
        <f t="shared" si="10"/>
        <v>0</v>
      </c>
      <c r="G27" s="1573">
        <f t="shared" si="10"/>
        <v>0</v>
      </c>
      <c r="H27" s="1573">
        <f t="shared" si="10"/>
        <v>0</v>
      </c>
      <c r="I27" s="1573">
        <f t="shared" si="10"/>
        <v>0</v>
      </c>
      <c r="J27" s="1573">
        <f t="shared" si="10"/>
        <v>0</v>
      </c>
      <c r="K27" s="1573">
        <f t="shared" si="10"/>
        <v>0</v>
      </c>
      <c r="L27" s="1573">
        <f t="shared" si="10"/>
        <v>0</v>
      </c>
      <c r="M27" s="1573">
        <f t="shared" si="10"/>
        <v>0</v>
      </c>
      <c r="N27" s="1573">
        <f t="shared" si="10"/>
        <v>0</v>
      </c>
      <c r="O27" s="1573">
        <f t="shared" si="10"/>
        <v>0</v>
      </c>
      <c r="P27" s="1573">
        <f t="shared" si="10"/>
        <v>0</v>
      </c>
      <c r="Q27" s="1573">
        <f t="shared" si="10"/>
        <v>0</v>
      </c>
      <c r="R27" s="1573">
        <f t="shared" si="10"/>
        <v>0</v>
      </c>
      <c r="S27" s="6"/>
      <c r="T27" s="6"/>
      <c r="U27" s="6"/>
      <c r="V27" s="6"/>
      <c r="W27" s="6"/>
      <c r="X27" s="6"/>
      <c r="Y27" s="6"/>
      <c r="Z27" s="6"/>
      <c r="AA27" s="6"/>
      <c r="AB27" s="6"/>
      <c r="AC27" s="6"/>
      <c r="AD27" s="6"/>
      <c r="AE27" s="6"/>
      <c r="AF27" s="6"/>
      <c r="AG27" s="6"/>
      <c r="AH27" s="6"/>
    </row>
    <row r="28" spans="1:34" ht="15.75" customHeight="1">
      <c r="B28" s="5" t="s">
        <v>2284</v>
      </c>
      <c r="C28" s="1518"/>
      <c r="D28" s="1518"/>
      <c r="E28" s="1519"/>
      <c r="F28" s="1519"/>
      <c r="G28" s="1518"/>
      <c r="H28" s="1519"/>
      <c r="I28" s="1519"/>
      <c r="J28" s="1519"/>
      <c r="K28" s="1518"/>
      <c r="L28" s="1518"/>
      <c r="M28" s="1518"/>
      <c r="N28" s="1519"/>
      <c r="O28" s="1518"/>
      <c r="P28" s="1518"/>
      <c r="Q28" s="1518"/>
      <c r="R28" s="1518"/>
    </row>
    <row r="29" spans="1:34" ht="15.75" customHeight="1">
      <c r="B29" s="795" t="s">
        <v>2269</v>
      </c>
      <c r="C29" s="2166"/>
      <c r="D29" s="2166"/>
      <c r="E29" s="2167"/>
      <c r="F29" s="2167"/>
      <c r="G29" s="2166"/>
      <c r="H29" s="2167"/>
      <c r="I29" s="2167"/>
      <c r="J29" s="2167"/>
      <c r="K29" s="2166"/>
      <c r="L29" s="2166"/>
      <c r="M29" s="1519">
        <f t="shared" ref="M29:M38" si="11">SUM(C29:L29)</f>
        <v>0</v>
      </c>
      <c r="N29" s="2167"/>
      <c r="O29" s="1519">
        <f t="shared" ref="O29:O38" si="12">SUM(M29:N29)</f>
        <v>0</v>
      </c>
      <c r="P29" s="2168"/>
      <c r="Q29" s="2168"/>
      <c r="R29" s="1519">
        <f t="shared" ref="R29:R38" si="13">O29+Q29</f>
        <v>0</v>
      </c>
      <c r="T29" s="1" t="s">
        <v>2270</v>
      </c>
    </row>
    <row r="30" spans="1:34" ht="15.75" customHeight="1">
      <c r="B30" s="1" t="s">
        <v>2271</v>
      </c>
      <c r="C30" s="2166"/>
      <c r="D30" s="2166"/>
      <c r="E30" s="2167"/>
      <c r="F30" s="2167"/>
      <c r="G30" s="2166"/>
      <c r="H30" s="2167"/>
      <c r="I30" s="2167"/>
      <c r="J30" s="2167"/>
      <c r="K30" s="2166"/>
      <c r="L30" s="2166"/>
      <c r="M30" s="1519">
        <f t="shared" si="11"/>
        <v>0</v>
      </c>
      <c r="N30" s="2167"/>
      <c r="O30" s="1519">
        <f t="shared" si="12"/>
        <v>0</v>
      </c>
      <c r="P30" s="2166"/>
      <c r="Q30" s="2166"/>
      <c r="R30" s="1519">
        <f t="shared" si="13"/>
        <v>0</v>
      </c>
    </row>
    <row r="31" spans="1:34" ht="15.75" customHeight="1">
      <c r="B31" s="1" t="s">
        <v>2272</v>
      </c>
      <c r="C31" s="2166"/>
      <c r="D31" s="2166"/>
      <c r="E31" s="2167"/>
      <c r="F31" s="2167"/>
      <c r="G31" s="2166"/>
      <c r="H31" s="2167"/>
      <c r="I31" s="2167"/>
      <c r="J31" s="2167"/>
      <c r="K31" s="2166"/>
      <c r="L31" s="2166"/>
      <c r="M31" s="1519">
        <f t="shared" si="11"/>
        <v>0</v>
      </c>
      <c r="N31" s="2167"/>
      <c r="O31" s="1519">
        <f t="shared" si="12"/>
        <v>0</v>
      </c>
      <c r="P31" s="2166"/>
      <c r="Q31" s="2166"/>
      <c r="R31" s="1519">
        <f>O31+Q31</f>
        <v>0</v>
      </c>
      <c r="T31" s="1" t="s">
        <v>2273</v>
      </c>
    </row>
    <row r="32" spans="1:34" ht="15.75" customHeight="1">
      <c r="B32" s="1" t="s">
        <v>2274</v>
      </c>
      <c r="C32" s="2166"/>
      <c r="D32" s="2166"/>
      <c r="E32" s="2167"/>
      <c r="F32" s="2167"/>
      <c r="G32" s="2166"/>
      <c r="H32" s="2167"/>
      <c r="I32" s="2167"/>
      <c r="J32" s="2167"/>
      <c r="K32" s="2166"/>
      <c r="L32" s="2166"/>
      <c r="M32" s="1519">
        <f t="shared" si="11"/>
        <v>0</v>
      </c>
      <c r="N32" s="2167"/>
      <c r="O32" s="1519">
        <f t="shared" si="12"/>
        <v>0</v>
      </c>
      <c r="P32" s="2166"/>
      <c r="Q32" s="2166"/>
      <c r="R32" s="1519">
        <f t="shared" si="13"/>
        <v>0</v>
      </c>
    </row>
    <row r="33" spans="1:34" ht="15.75" customHeight="1">
      <c r="B33" s="34" t="s">
        <v>2275</v>
      </c>
      <c r="C33" s="2166"/>
      <c r="D33" s="2166"/>
      <c r="E33" s="2167"/>
      <c r="F33" s="2167"/>
      <c r="G33" s="2166"/>
      <c r="H33" s="2167"/>
      <c r="I33" s="2167"/>
      <c r="J33" s="2167"/>
      <c r="K33" s="2166"/>
      <c r="L33" s="2166"/>
      <c r="M33" s="1519">
        <f t="shared" si="11"/>
        <v>0</v>
      </c>
      <c r="N33" s="2167"/>
      <c r="O33" s="1519">
        <f t="shared" si="12"/>
        <v>0</v>
      </c>
      <c r="P33" s="2166"/>
      <c r="Q33" s="2166"/>
      <c r="R33" s="1519">
        <f t="shared" si="13"/>
        <v>0</v>
      </c>
      <c r="T33" s="26" t="s">
        <v>2276</v>
      </c>
    </row>
    <row r="34" spans="1:34" ht="15.75" customHeight="1">
      <c r="B34" s="1" t="s">
        <v>2277</v>
      </c>
      <c r="C34" s="2166"/>
      <c r="D34" s="2166"/>
      <c r="E34" s="2167"/>
      <c r="F34" s="2167"/>
      <c r="G34" s="2166"/>
      <c r="H34" s="2167"/>
      <c r="I34" s="2167"/>
      <c r="J34" s="2167"/>
      <c r="K34" s="2166"/>
      <c r="L34" s="2166"/>
      <c r="M34" s="1519">
        <f t="shared" si="11"/>
        <v>0</v>
      </c>
      <c r="N34" s="2167"/>
      <c r="O34" s="1519">
        <f t="shared" si="12"/>
        <v>0</v>
      </c>
      <c r="P34" s="2166"/>
      <c r="Q34" s="2166"/>
      <c r="R34" s="1519">
        <f t="shared" si="13"/>
        <v>0</v>
      </c>
    </row>
    <row r="35" spans="1:34" ht="15.75" customHeight="1">
      <c r="B35" s="1" t="s">
        <v>2278</v>
      </c>
      <c r="C35" s="2166"/>
      <c r="D35" s="2166"/>
      <c r="E35" s="2167"/>
      <c r="F35" s="2167"/>
      <c r="G35" s="2166"/>
      <c r="H35" s="2167"/>
      <c r="I35" s="2167"/>
      <c r="J35" s="2167"/>
      <c r="K35" s="2166"/>
      <c r="L35" s="2166"/>
      <c r="M35" s="1519">
        <f t="shared" si="11"/>
        <v>0</v>
      </c>
      <c r="N35" s="2167"/>
      <c r="O35" s="1519">
        <f t="shared" si="12"/>
        <v>0</v>
      </c>
      <c r="P35" s="2166"/>
      <c r="Q35" s="2166"/>
      <c r="R35" s="1519">
        <f t="shared" si="13"/>
        <v>0</v>
      </c>
    </row>
    <row r="36" spans="1:34" ht="15.75" customHeight="1">
      <c r="B36" s="1" t="s">
        <v>2279</v>
      </c>
      <c r="C36" s="2166"/>
      <c r="D36" s="2166"/>
      <c r="E36" s="2167"/>
      <c r="F36" s="2167"/>
      <c r="G36" s="2166"/>
      <c r="H36" s="2167"/>
      <c r="I36" s="2167"/>
      <c r="J36" s="2167"/>
      <c r="K36" s="2166"/>
      <c r="L36" s="2166"/>
      <c r="M36" s="1519">
        <f t="shared" si="11"/>
        <v>0</v>
      </c>
      <c r="N36" s="2167"/>
      <c r="O36" s="1519">
        <f t="shared" si="12"/>
        <v>0</v>
      </c>
      <c r="P36" s="2166"/>
      <c r="Q36" s="2166"/>
      <c r="R36" s="1519">
        <f t="shared" si="13"/>
        <v>0</v>
      </c>
    </row>
    <row r="37" spans="1:34" ht="15.75" customHeight="1">
      <c r="A37" s="6"/>
      <c r="B37" s="6" t="s">
        <v>1603</v>
      </c>
      <c r="C37" s="1573">
        <f t="shared" ref="C37:R37" si="14">SUM(C29:C36)</f>
        <v>0</v>
      </c>
      <c r="D37" s="1573">
        <f t="shared" si="14"/>
        <v>0</v>
      </c>
      <c r="E37" s="1573">
        <f t="shared" si="14"/>
        <v>0</v>
      </c>
      <c r="F37" s="1573">
        <f t="shared" si="14"/>
        <v>0</v>
      </c>
      <c r="G37" s="1573">
        <f t="shared" si="14"/>
        <v>0</v>
      </c>
      <c r="H37" s="1573">
        <f t="shared" si="14"/>
        <v>0</v>
      </c>
      <c r="I37" s="1573">
        <f t="shared" si="14"/>
        <v>0</v>
      </c>
      <c r="J37" s="1573">
        <f t="shared" si="14"/>
        <v>0</v>
      </c>
      <c r="K37" s="1573">
        <f t="shared" si="14"/>
        <v>0</v>
      </c>
      <c r="L37" s="1573">
        <f t="shared" si="14"/>
        <v>0</v>
      </c>
      <c r="M37" s="1573">
        <f t="shared" si="14"/>
        <v>0</v>
      </c>
      <c r="N37" s="1573">
        <f t="shared" si="14"/>
        <v>0</v>
      </c>
      <c r="O37" s="1573">
        <f t="shared" si="14"/>
        <v>0</v>
      </c>
      <c r="P37" s="1573">
        <f t="shared" si="14"/>
        <v>0</v>
      </c>
      <c r="Q37" s="1573">
        <f t="shared" si="14"/>
        <v>0</v>
      </c>
      <c r="R37" s="1573">
        <f t="shared" si="14"/>
        <v>0</v>
      </c>
      <c r="S37" s="6"/>
      <c r="T37" s="6"/>
      <c r="U37" s="6"/>
      <c r="V37" s="6"/>
      <c r="W37" s="6"/>
      <c r="X37" s="6"/>
      <c r="Y37" s="6"/>
      <c r="Z37" s="6"/>
      <c r="AA37" s="6"/>
      <c r="AB37" s="6"/>
      <c r="AC37" s="6"/>
      <c r="AD37" s="6"/>
      <c r="AE37" s="6"/>
      <c r="AF37" s="6"/>
      <c r="AG37" s="6"/>
      <c r="AH37" s="6"/>
    </row>
    <row r="38" spans="1:34" ht="15.75" customHeight="1">
      <c r="B38" s="1" t="s">
        <v>2280</v>
      </c>
      <c r="C38" s="2166"/>
      <c r="D38" s="2166"/>
      <c r="E38" s="2167"/>
      <c r="F38" s="2167"/>
      <c r="G38" s="2166"/>
      <c r="H38" s="2167"/>
      <c r="I38" s="2167"/>
      <c r="J38" s="2167"/>
      <c r="K38" s="2166"/>
      <c r="L38" s="2166"/>
      <c r="M38" s="1519">
        <f t="shared" si="11"/>
        <v>0</v>
      </c>
      <c r="N38" s="2167"/>
      <c r="O38" s="1519">
        <f t="shared" si="12"/>
        <v>0</v>
      </c>
      <c r="P38" s="2166"/>
      <c r="Q38" s="2166"/>
      <c r="R38" s="1519">
        <f t="shared" si="13"/>
        <v>0</v>
      </c>
    </row>
    <row r="39" spans="1:34" ht="15.75" customHeight="1">
      <c r="B39" s="6" t="s">
        <v>2281</v>
      </c>
      <c r="C39" s="1576">
        <f t="shared" ref="C39:R39" si="15">C38</f>
        <v>0</v>
      </c>
      <c r="D39" s="1576">
        <f t="shared" si="15"/>
        <v>0</v>
      </c>
      <c r="E39" s="1576">
        <f t="shared" si="15"/>
        <v>0</v>
      </c>
      <c r="F39" s="1576">
        <f t="shared" si="15"/>
        <v>0</v>
      </c>
      <c r="G39" s="1576">
        <f t="shared" si="15"/>
        <v>0</v>
      </c>
      <c r="H39" s="1576">
        <f t="shared" si="15"/>
        <v>0</v>
      </c>
      <c r="I39" s="1576">
        <f t="shared" si="15"/>
        <v>0</v>
      </c>
      <c r="J39" s="1576">
        <f t="shared" si="15"/>
        <v>0</v>
      </c>
      <c r="K39" s="1576">
        <f t="shared" si="15"/>
        <v>0</v>
      </c>
      <c r="L39" s="1576">
        <f t="shared" si="15"/>
        <v>0</v>
      </c>
      <c r="M39" s="1576">
        <f t="shared" si="15"/>
        <v>0</v>
      </c>
      <c r="N39" s="1576">
        <f t="shared" si="15"/>
        <v>0</v>
      </c>
      <c r="O39" s="1576">
        <f t="shared" si="15"/>
        <v>0</v>
      </c>
      <c r="P39" s="1576">
        <f t="shared" si="15"/>
        <v>0</v>
      </c>
      <c r="Q39" s="1576">
        <f t="shared" si="15"/>
        <v>0</v>
      </c>
      <c r="R39" s="1576">
        <f t="shared" si="15"/>
        <v>0</v>
      </c>
    </row>
    <row r="40" spans="1:34" ht="15.75" customHeight="1">
      <c r="A40" s="6"/>
      <c r="B40" s="6" t="s">
        <v>833</v>
      </c>
      <c r="C40" s="1523">
        <f t="shared" ref="C40:R40" si="16">C27+C37+C39</f>
        <v>0</v>
      </c>
      <c r="D40" s="1523">
        <f t="shared" si="16"/>
        <v>0</v>
      </c>
      <c r="E40" s="1523">
        <f t="shared" si="16"/>
        <v>0</v>
      </c>
      <c r="F40" s="1523">
        <f t="shared" si="16"/>
        <v>0</v>
      </c>
      <c r="G40" s="1523">
        <f t="shared" si="16"/>
        <v>0</v>
      </c>
      <c r="H40" s="1523">
        <f t="shared" si="16"/>
        <v>0</v>
      </c>
      <c r="I40" s="1523">
        <f t="shared" si="16"/>
        <v>0</v>
      </c>
      <c r="J40" s="1523">
        <f t="shared" si="16"/>
        <v>0</v>
      </c>
      <c r="K40" s="1523">
        <f t="shared" si="16"/>
        <v>0</v>
      </c>
      <c r="L40" s="1523">
        <f t="shared" si="16"/>
        <v>0</v>
      </c>
      <c r="M40" s="1523">
        <f t="shared" si="16"/>
        <v>0</v>
      </c>
      <c r="N40" s="1523">
        <f t="shared" si="16"/>
        <v>0</v>
      </c>
      <c r="O40" s="1523">
        <f t="shared" si="16"/>
        <v>0</v>
      </c>
      <c r="P40" s="1523">
        <f t="shared" si="16"/>
        <v>0</v>
      </c>
      <c r="Q40" s="1523">
        <f t="shared" si="16"/>
        <v>0</v>
      </c>
      <c r="R40" s="1523">
        <f t="shared" si="16"/>
        <v>0</v>
      </c>
      <c r="S40" s="6"/>
      <c r="T40" s="6"/>
      <c r="U40" s="6"/>
      <c r="V40" s="6"/>
      <c r="W40" s="6"/>
      <c r="X40" s="6"/>
      <c r="Y40" s="6"/>
      <c r="Z40" s="6"/>
      <c r="AA40" s="6"/>
      <c r="AB40" s="6"/>
      <c r="AC40" s="6"/>
      <c r="AD40" s="6"/>
      <c r="AE40" s="6"/>
      <c r="AF40" s="6"/>
      <c r="AG40" s="6"/>
      <c r="AH40" s="6"/>
    </row>
    <row r="41" spans="1:34" ht="15.75" customHeight="1">
      <c r="B41" s="1"/>
      <c r="E41" s="1"/>
      <c r="F41" s="1"/>
      <c r="H41" s="1"/>
      <c r="I41" s="1"/>
      <c r="J41" s="1"/>
      <c r="N41" s="1"/>
    </row>
    <row r="42" spans="1:34" ht="15.75" customHeight="1">
      <c r="B42" s="1"/>
      <c r="E42" s="1"/>
      <c r="F42" s="1"/>
      <c r="H42" s="1"/>
      <c r="I42" s="1"/>
      <c r="J42" s="1"/>
      <c r="N42" s="1"/>
    </row>
    <row r="43" spans="1:34" ht="15.75" customHeight="1">
      <c r="A43" s="152"/>
      <c r="B43" s="7" t="s">
        <v>2227</v>
      </c>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row>
    <row r="44" spans="1:34" ht="15.75" customHeight="1">
      <c r="A44" s="152"/>
      <c r="B44" s="152" t="s">
        <v>574</v>
      </c>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row>
    <row r="45" spans="1:34" ht="15.75" customHeight="1">
      <c r="A45" s="152"/>
      <c r="B45" s="152" t="s">
        <v>2705</v>
      </c>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row>
    <row r="46" spans="1:34" ht="15.75" customHeight="1">
      <c r="A46" s="152"/>
      <c r="B46" s="152" t="s">
        <v>575</v>
      </c>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row>
    <row r="47" spans="1:34" ht="15.75" customHeight="1">
      <c r="A47" s="152"/>
      <c r="B47" s="152"/>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row>
    <row r="48" spans="1:34" ht="43.5" customHeight="1">
      <c r="A48" s="152"/>
      <c r="B48" s="865" t="s">
        <v>2684</v>
      </c>
      <c r="C48" s="878" t="s">
        <v>2706</v>
      </c>
      <c r="D48" s="865" t="s">
        <v>577</v>
      </c>
      <c r="E48" s="869">
        <v>44742</v>
      </c>
      <c r="F48" s="873">
        <v>44377</v>
      </c>
      <c r="G48" s="875" t="s">
        <v>2691</v>
      </c>
      <c r="H48" s="152"/>
      <c r="I48" s="152"/>
      <c r="J48" s="152"/>
      <c r="K48" s="152"/>
      <c r="L48" s="152"/>
      <c r="M48" s="152"/>
      <c r="N48" s="152"/>
      <c r="O48" s="152"/>
      <c r="P48" s="152"/>
      <c r="Q48" s="152"/>
      <c r="R48" s="152"/>
      <c r="S48" s="152"/>
      <c r="T48" s="152"/>
      <c r="U48" s="152"/>
      <c r="V48" s="152"/>
      <c r="W48" s="152"/>
      <c r="X48" s="152"/>
      <c r="Y48" s="152"/>
      <c r="Z48" s="152"/>
    </row>
    <row r="49" spans="1:26" ht="15.75" customHeight="1">
      <c r="A49" s="152"/>
      <c r="B49" s="831"/>
      <c r="C49" s="832"/>
      <c r="D49" s="831"/>
      <c r="E49" s="833" t="s">
        <v>142</v>
      </c>
      <c r="F49" s="874" t="s">
        <v>142</v>
      </c>
      <c r="G49" s="876"/>
      <c r="H49" s="152"/>
      <c r="I49" s="152"/>
      <c r="J49" s="152"/>
      <c r="K49" s="152"/>
      <c r="L49" s="152"/>
      <c r="M49" s="152"/>
      <c r="N49" s="152"/>
      <c r="O49" s="152"/>
      <c r="P49" s="152"/>
      <c r="Q49" s="152"/>
      <c r="R49" s="152"/>
      <c r="S49" s="152"/>
      <c r="T49" s="152"/>
      <c r="U49" s="152"/>
      <c r="V49" s="152"/>
      <c r="W49" s="152"/>
      <c r="X49" s="152"/>
      <c r="Y49" s="152"/>
      <c r="Z49" s="152"/>
    </row>
    <row r="50" spans="1:26" ht="15.75" customHeight="1">
      <c r="A50" s="152"/>
      <c r="B50" s="1901"/>
      <c r="C50" s="1900"/>
      <c r="D50" s="1901"/>
      <c r="E50" s="1901"/>
      <c r="F50" s="1902"/>
      <c r="G50" s="1903"/>
      <c r="H50" s="152"/>
      <c r="I50" s="152"/>
      <c r="J50" s="152"/>
      <c r="K50" s="152"/>
      <c r="L50" s="152"/>
      <c r="M50" s="152"/>
      <c r="N50" s="152"/>
      <c r="O50" s="152"/>
      <c r="P50" s="152"/>
      <c r="Q50" s="152"/>
      <c r="R50" s="152"/>
      <c r="S50" s="152"/>
      <c r="T50" s="152"/>
      <c r="U50" s="152"/>
      <c r="V50" s="152"/>
      <c r="W50" s="152"/>
      <c r="X50" s="152"/>
      <c r="Y50" s="152"/>
      <c r="Z50" s="152"/>
    </row>
    <row r="51" spans="1:26" s="1896" customFormat="1" ht="15.75" customHeight="1">
      <c r="A51" s="872"/>
      <c r="B51" s="1901"/>
      <c r="C51" s="2162"/>
      <c r="D51" s="1901"/>
      <c r="E51" s="1901"/>
      <c r="F51" s="1902"/>
      <c r="G51" s="1903"/>
      <c r="H51" s="872"/>
      <c r="I51" s="872"/>
      <c r="J51" s="872"/>
      <c r="K51" s="872"/>
      <c r="L51" s="872"/>
      <c r="M51" s="872"/>
      <c r="N51" s="872"/>
      <c r="O51" s="872"/>
      <c r="P51" s="872"/>
      <c r="Q51" s="872"/>
      <c r="R51" s="872"/>
      <c r="S51" s="872"/>
      <c r="T51" s="872"/>
      <c r="U51" s="872"/>
      <c r="V51" s="872"/>
      <c r="W51" s="872"/>
      <c r="X51" s="872"/>
      <c r="Y51" s="872"/>
      <c r="Z51" s="872"/>
    </row>
    <row r="52" spans="1:26" s="1896" customFormat="1" ht="15.75" customHeight="1">
      <c r="A52" s="872"/>
      <c r="B52" s="1901"/>
      <c r="C52" s="2162"/>
      <c r="D52" s="1901"/>
      <c r="E52" s="1901"/>
      <c r="F52" s="1902"/>
      <c r="G52" s="1903"/>
      <c r="H52" s="872"/>
      <c r="I52" s="872"/>
      <c r="J52" s="872"/>
      <c r="K52" s="872"/>
      <c r="L52" s="872"/>
      <c r="M52" s="872"/>
      <c r="N52" s="872"/>
      <c r="O52" s="872"/>
      <c r="P52" s="872"/>
      <c r="Q52" s="872"/>
      <c r="R52" s="872"/>
      <c r="S52" s="872"/>
      <c r="T52" s="872"/>
      <c r="U52" s="872"/>
      <c r="V52" s="872"/>
      <c r="W52" s="872"/>
      <c r="X52" s="872"/>
      <c r="Y52" s="872"/>
      <c r="Z52" s="872"/>
    </row>
    <row r="53" spans="1:26" s="1896" customFormat="1" ht="15.75" customHeight="1">
      <c r="A53" s="872"/>
      <c r="B53" s="1901"/>
      <c r="C53" s="2162"/>
      <c r="D53" s="1901"/>
      <c r="E53" s="1901"/>
      <c r="F53" s="1902"/>
      <c r="G53" s="1903"/>
      <c r="H53" s="872"/>
      <c r="I53" s="872"/>
      <c r="J53" s="872"/>
      <c r="K53" s="872"/>
      <c r="L53" s="872"/>
      <c r="M53" s="872"/>
      <c r="N53" s="872"/>
      <c r="O53" s="872"/>
      <c r="P53" s="872"/>
      <c r="Q53" s="872"/>
      <c r="R53" s="872"/>
      <c r="S53" s="872"/>
      <c r="T53" s="872"/>
      <c r="U53" s="872"/>
      <c r="V53" s="872"/>
      <c r="W53" s="872"/>
      <c r="X53" s="872"/>
      <c r="Y53" s="872"/>
      <c r="Z53" s="872"/>
    </row>
    <row r="54" spans="1:26" s="1896" customFormat="1" ht="15.75" customHeight="1">
      <c r="A54" s="872"/>
      <c r="B54" s="1901"/>
      <c r="C54" s="2162"/>
      <c r="D54" s="1901"/>
      <c r="E54" s="1901"/>
      <c r="F54" s="1902"/>
      <c r="G54" s="1903"/>
      <c r="H54" s="872"/>
      <c r="I54" s="872"/>
      <c r="J54" s="872"/>
      <c r="K54" s="872"/>
      <c r="L54" s="872"/>
      <c r="M54" s="872"/>
      <c r="N54" s="872"/>
      <c r="O54" s="872"/>
      <c r="P54" s="872"/>
      <c r="Q54" s="872"/>
      <c r="R54" s="872"/>
      <c r="S54" s="872"/>
      <c r="T54" s="872"/>
      <c r="U54" s="872"/>
      <c r="V54" s="872"/>
      <c r="W54" s="872"/>
      <c r="X54" s="872"/>
      <c r="Y54" s="872"/>
      <c r="Z54" s="872"/>
    </row>
    <row r="55" spans="1:26" s="1896" customFormat="1" ht="15.75" customHeight="1">
      <c r="A55" s="872"/>
      <c r="B55" s="1901"/>
      <c r="C55" s="2162"/>
      <c r="D55" s="1901"/>
      <c r="E55" s="1901"/>
      <c r="F55" s="1902"/>
      <c r="G55" s="1903"/>
      <c r="H55" s="872"/>
      <c r="I55" s="872"/>
      <c r="J55" s="872"/>
      <c r="K55" s="872"/>
      <c r="L55" s="872"/>
      <c r="M55" s="872"/>
      <c r="N55" s="872"/>
      <c r="O55" s="872"/>
      <c r="P55" s="872"/>
      <c r="Q55" s="872"/>
      <c r="R55" s="872"/>
      <c r="S55" s="872"/>
      <c r="T55" s="872"/>
      <c r="U55" s="872"/>
      <c r="V55" s="872"/>
      <c r="W55" s="872"/>
      <c r="X55" s="872"/>
      <c r="Y55" s="872"/>
      <c r="Z55" s="872"/>
    </row>
    <row r="56" spans="1:26" s="1896" customFormat="1" ht="15.75" customHeight="1">
      <c r="A56" s="872"/>
      <c r="B56" s="1901"/>
      <c r="C56" s="2162"/>
      <c r="D56" s="1901"/>
      <c r="E56" s="1901"/>
      <c r="F56" s="1902"/>
      <c r="G56" s="1903"/>
      <c r="H56" s="872"/>
      <c r="I56" s="872"/>
      <c r="J56" s="872"/>
      <c r="K56" s="872"/>
      <c r="L56" s="872"/>
      <c r="M56" s="872"/>
      <c r="N56" s="872"/>
      <c r="O56" s="872"/>
      <c r="P56" s="872"/>
      <c r="Q56" s="872"/>
      <c r="R56" s="872"/>
      <c r="S56" s="872"/>
      <c r="T56" s="872"/>
      <c r="U56" s="872"/>
      <c r="V56" s="872"/>
      <c r="W56" s="872"/>
      <c r="X56" s="872"/>
      <c r="Y56" s="872"/>
      <c r="Z56" s="872"/>
    </row>
    <row r="57" spans="1:26" s="1896" customFormat="1" ht="15.75" customHeight="1">
      <c r="A57" s="872"/>
      <c r="B57" s="1901"/>
      <c r="C57" s="2162"/>
      <c r="D57" s="1901"/>
      <c r="E57" s="1901"/>
      <c r="F57" s="1902"/>
      <c r="G57" s="1903"/>
      <c r="H57" s="872"/>
      <c r="I57" s="872"/>
      <c r="J57" s="872"/>
      <c r="K57" s="872"/>
      <c r="L57" s="872"/>
      <c r="M57" s="872"/>
      <c r="N57" s="872"/>
      <c r="O57" s="872"/>
      <c r="P57" s="872"/>
      <c r="Q57" s="872"/>
      <c r="R57" s="872"/>
      <c r="S57" s="872"/>
      <c r="T57" s="872"/>
      <c r="U57" s="872"/>
      <c r="V57" s="872"/>
      <c r="W57" s="872"/>
      <c r="X57" s="872"/>
      <c r="Y57" s="872"/>
      <c r="Z57" s="872"/>
    </row>
    <row r="58" spans="1:26" s="1896" customFormat="1" ht="15.75" customHeight="1">
      <c r="A58" s="872"/>
      <c r="B58" s="1901"/>
      <c r="C58" s="2162"/>
      <c r="D58" s="1901"/>
      <c r="E58" s="1901"/>
      <c r="F58" s="1902"/>
      <c r="G58" s="1903"/>
      <c r="H58" s="872"/>
      <c r="I58" s="872"/>
      <c r="J58" s="872"/>
      <c r="K58" s="872"/>
      <c r="L58" s="872"/>
      <c r="M58" s="872"/>
      <c r="N58" s="872"/>
      <c r="O58" s="872"/>
      <c r="P58" s="872"/>
      <c r="Q58" s="872"/>
      <c r="R58" s="872"/>
      <c r="S58" s="872"/>
      <c r="T58" s="872"/>
      <c r="U58" s="872"/>
      <c r="V58" s="872"/>
      <c r="W58" s="872"/>
      <c r="X58" s="872"/>
      <c r="Y58" s="872"/>
      <c r="Z58" s="872"/>
    </row>
    <row r="59" spans="1:26" s="1896" customFormat="1" ht="15.75" customHeight="1">
      <c r="A59" s="872"/>
      <c r="B59" s="1901"/>
      <c r="C59" s="2162"/>
      <c r="D59" s="1901"/>
      <c r="E59" s="1901"/>
      <c r="F59" s="1902"/>
      <c r="G59" s="1903"/>
      <c r="H59" s="872"/>
      <c r="I59" s="872"/>
      <c r="J59" s="872"/>
      <c r="K59" s="872"/>
      <c r="L59" s="872"/>
      <c r="M59" s="872"/>
      <c r="N59" s="872"/>
      <c r="O59" s="872"/>
      <c r="P59" s="872"/>
      <c r="Q59" s="872"/>
      <c r="R59" s="872"/>
      <c r="S59" s="872"/>
      <c r="T59" s="872"/>
      <c r="U59" s="872"/>
      <c r="V59" s="872"/>
      <c r="W59" s="872"/>
      <c r="X59" s="872"/>
      <c r="Y59" s="872"/>
      <c r="Z59" s="872"/>
    </row>
    <row r="60" spans="1:26" s="1896" customFormat="1" ht="15.75" customHeight="1">
      <c r="A60" s="872"/>
      <c r="B60" s="1901"/>
      <c r="C60" s="2162"/>
      <c r="D60" s="1901"/>
      <c r="E60" s="1901"/>
      <c r="F60" s="1902"/>
      <c r="G60" s="1903"/>
      <c r="H60" s="872"/>
      <c r="I60" s="872"/>
      <c r="J60" s="872"/>
      <c r="K60" s="872"/>
      <c r="L60" s="872"/>
      <c r="M60" s="872"/>
      <c r="N60" s="872"/>
      <c r="O60" s="872"/>
      <c r="P60" s="872"/>
      <c r="Q60" s="872"/>
      <c r="R60" s="872"/>
      <c r="S60" s="872"/>
      <c r="T60" s="872"/>
      <c r="U60" s="872"/>
      <c r="V60" s="872"/>
      <c r="W60" s="872"/>
      <c r="X60" s="872"/>
      <c r="Y60" s="872"/>
      <c r="Z60" s="872"/>
    </row>
    <row r="61" spans="1:26" s="1896" customFormat="1" ht="15.75" customHeight="1">
      <c r="A61" s="872"/>
      <c r="B61" s="1901"/>
      <c r="C61" s="2162"/>
      <c r="D61" s="1901"/>
      <c r="E61" s="1901"/>
      <c r="F61" s="1902"/>
      <c r="G61" s="1903"/>
      <c r="H61" s="872"/>
      <c r="I61" s="872"/>
      <c r="J61" s="872"/>
      <c r="K61" s="872"/>
      <c r="L61" s="872"/>
      <c r="M61" s="872"/>
      <c r="N61" s="872"/>
      <c r="O61" s="872"/>
      <c r="P61" s="872"/>
      <c r="Q61" s="872"/>
      <c r="R61" s="872"/>
      <c r="S61" s="872"/>
      <c r="T61" s="872"/>
      <c r="U61" s="872"/>
      <c r="V61" s="872"/>
      <c r="W61" s="872"/>
      <c r="X61" s="872"/>
      <c r="Y61" s="872"/>
      <c r="Z61" s="872"/>
    </row>
    <row r="62" spans="1:26" s="1896" customFormat="1" ht="15.75" customHeight="1">
      <c r="A62" s="872"/>
      <c r="B62" s="1901"/>
      <c r="C62" s="2162"/>
      <c r="D62" s="1901"/>
      <c r="E62" s="1901"/>
      <c r="F62" s="1902"/>
      <c r="G62" s="1903"/>
      <c r="H62" s="872"/>
      <c r="I62" s="872"/>
      <c r="J62" s="872"/>
      <c r="K62" s="872"/>
      <c r="L62" s="872"/>
      <c r="M62" s="872"/>
      <c r="N62" s="872"/>
      <c r="O62" s="872"/>
      <c r="P62" s="872"/>
      <c r="Q62" s="872"/>
      <c r="R62" s="872"/>
      <c r="S62" s="872"/>
      <c r="T62" s="872"/>
      <c r="U62" s="872"/>
      <c r="V62" s="872"/>
      <c r="W62" s="872"/>
      <c r="X62" s="872"/>
      <c r="Y62" s="872"/>
      <c r="Z62" s="872"/>
    </row>
    <row r="63" spans="1:26" s="1896" customFormat="1" ht="15.75" customHeight="1">
      <c r="A63" s="872"/>
      <c r="B63" s="1901"/>
      <c r="C63" s="2162"/>
      <c r="D63" s="1901"/>
      <c r="E63" s="1901"/>
      <c r="F63" s="1902"/>
      <c r="G63" s="1903"/>
      <c r="H63" s="872"/>
      <c r="I63" s="872"/>
      <c r="J63" s="872"/>
      <c r="K63" s="872"/>
      <c r="L63" s="872"/>
      <c r="M63" s="872"/>
      <c r="N63" s="872"/>
      <c r="O63" s="872"/>
      <c r="P63" s="872"/>
      <c r="Q63" s="872"/>
      <c r="R63" s="872"/>
      <c r="S63" s="872"/>
      <c r="T63" s="872"/>
      <c r="U63" s="872"/>
      <c r="V63" s="872"/>
      <c r="W63" s="872"/>
      <c r="X63" s="872"/>
      <c r="Y63" s="872"/>
      <c r="Z63" s="872"/>
    </row>
    <row r="64" spans="1:26" s="1896" customFormat="1" ht="15.75" customHeight="1">
      <c r="A64" s="872"/>
      <c r="B64" s="1901"/>
      <c r="C64" s="2162"/>
      <c r="D64" s="1901"/>
      <c r="E64" s="1901"/>
      <c r="F64" s="1902"/>
      <c r="G64" s="1903"/>
      <c r="H64" s="872"/>
      <c r="I64" s="872"/>
      <c r="J64" s="872"/>
      <c r="K64" s="872"/>
      <c r="L64" s="872"/>
      <c r="M64" s="872"/>
      <c r="N64" s="872"/>
      <c r="O64" s="872"/>
      <c r="P64" s="872"/>
      <c r="Q64" s="872"/>
      <c r="R64" s="872"/>
      <c r="S64" s="872"/>
      <c r="T64" s="872"/>
      <c r="U64" s="872"/>
      <c r="V64" s="872"/>
      <c r="W64" s="872"/>
      <c r="X64" s="872"/>
      <c r="Y64" s="872"/>
      <c r="Z64" s="872"/>
    </row>
    <row r="65" spans="1:34" s="1896" customFormat="1" ht="15.75" customHeight="1">
      <c r="A65" s="872"/>
      <c r="B65" s="1901"/>
      <c r="C65" s="2162"/>
      <c r="D65" s="1901"/>
      <c r="E65" s="1901"/>
      <c r="F65" s="1902"/>
      <c r="G65" s="1903"/>
      <c r="H65" s="872"/>
      <c r="I65" s="872"/>
      <c r="J65" s="872"/>
      <c r="K65" s="872"/>
      <c r="L65" s="872"/>
      <c r="M65" s="872"/>
      <c r="N65" s="872"/>
      <c r="O65" s="872"/>
      <c r="P65" s="872"/>
      <c r="Q65" s="872"/>
      <c r="R65" s="872"/>
      <c r="S65" s="872"/>
      <c r="T65" s="872"/>
      <c r="U65" s="872"/>
      <c r="V65" s="872"/>
      <c r="W65" s="872"/>
      <c r="X65" s="872"/>
      <c r="Y65" s="872"/>
      <c r="Z65" s="872"/>
    </row>
    <row r="66" spans="1:34" s="1896" customFormat="1" ht="15.75" customHeight="1">
      <c r="A66" s="872"/>
      <c r="B66" s="1901"/>
      <c r="C66" s="2162"/>
      <c r="D66" s="1901"/>
      <c r="E66" s="1901"/>
      <c r="F66" s="1902"/>
      <c r="G66" s="1903"/>
      <c r="H66" s="872"/>
      <c r="I66" s="872"/>
      <c r="J66" s="872"/>
      <c r="K66" s="872"/>
      <c r="L66" s="872"/>
      <c r="M66" s="872"/>
      <c r="N66" s="872"/>
      <c r="O66" s="872"/>
      <c r="P66" s="872"/>
      <c r="Q66" s="872"/>
      <c r="R66" s="872"/>
      <c r="S66" s="872"/>
      <c r="T66" s="872"/>
      <c r="U66" s="872"/>
      <c r="V66" s="872"/>
      <c r="W66" s="872"/>
      <c r="X66" s="872"/>
      <c r="Y66" s="872"/>
      <c r="Z66" s="872"/>
    </row>
    <row r="67" spans="1:34" s="1896" customFormat="1" ht="15.75" customHeight="1">
      <c r="A67" s="872"/>
      <c r="B67" s="1901"/>
      <c r="C67" s="2162"/>
      <c r="D67" s="1901"/>
      <c r="E67" s="1901"/>
      <c r="F67" s="1902"/>
      <c r="G67" s="1903"/>
      <c r="H67" s="872"/>
      <c r="I67" s="872"/>
      <c r="J67" s="872"/>
      <c r="K67" s="872"/>
      <c r="L67" s="872"/>
      <c r="M67" s="872"/>
      <c r="N67" s="872"/>
      <c r="O67" s="872"/>
      <c r="P67" s="872"/>
      <c r="Q67" s="872"/>
      <c r="R67" s="872"/>
      <c r="S67" s="872"/>
      <c r="T67" s="872"/>
      <c r="U67" s="872"/>
      <c r="V67" s="872"/>
      <c r="W67" s="872"/>
      <c r="X67" s="872"/>
      <c r="Y67" s="872"/>
      <c r="Z67" s="872"/>
    </row>
    <row r="68" spans="1:34" s="1896" customFormat="1" ht="15.75" customHeight="1">
      <c r="A68" s="872"/>
      <c r="B68" s="1901"/>
      <c r="C68" s="2162"/>
      <c r="D68" s="1901"/>
      <c r="E68" s="1901"/>
      <c r="F68" s="1902"/>
      <c r="G68" s="1903"/>
      <c r="H68" s="872"/>
      <c r="I68" s="872"/>
      <c r="J68" s="872"/>
      <c r="K68" s="872"/>
      <c r="L68" s="872"/>
      <c r="M68" s="872"/>
      <c r="N68" s="872"/>
      <c r="O68" s="872"/>
      <c r="P68" s="872"/>
      <c r="Q68" s="872"/>
      <c r="R68" s="872"/>
      <c r="S68" s="872"/>
      <c r="T68" s="872"/>
      <c r="U68" s="872"/>
      <c r="V68" s="872"/>
      <c r="W68" s="872"/>
      <c r="X68" s="872"/>
      <c r="Y68" s="872"/>
      <c r="Z68" s="872"/>
    </row>
    <row r="69" spans="1:34" s="1896" customFormat="1" ht="15.75" customHeight="1">
      <c r="A69" s="872"/>
      <c r="B69" s="1901"/>
      <c r="C69" s="2162"/>
      <c r="D69" s="1901"/>
      <c r="E69" s="1901"/>
      <c r="F69" s="1902"/>
      <c r="G69" s="1903"/>
      <c r="H69" s="872"/>
      <c r="I69" s="872"/>
      <c r="J69" s="872"/>
      <c r="K69" s="872"/>
      <c r="L69" s="872"/>
      <c r="M69" s="872"/>
      <c r="N69" s="872"/>
      <c r="O69" s="872"/>
      <c r="P69" s="872"/>
      <c r="Q69" s="872"/>
      <c r="R69" s="872"/>
      <c r="S69" s="872"/>
      <c r="T69" s="872"/>
      <c r="U69" s="872"/>
      <c r="V69" s="872"/>
      <c r="W69" s="872"/>
      <c r="X69" s="872"/>
      <c r="Y69" s="872"/>
      <c r="Z69" s="872"/>
    </row>
    <row r="70" spans="1:34" s="1896" customFormat="1" ht="15.75" customHeight="1">
      <c r="A70" s="872"/>
      <c r="B70" s="1901"/>
      <c r="C70" s="2162"/>
      <c r="D70" s="1901"/>
      <c r="E70" s="1901"/>
      <c r="F70" s="1902"/>
      <c r="G70" s="1903"/>
      <c r="H70" s="872"/>
      <c r="I70" s="872"/>
      <c r="J70" s="872"/>
      <c r="K70" s="872"/>
      <c r="L70" s="872"/>
      <c r="M70" s="872"/>
      <c r="N70" s="872"/>
      <c r="O70" s="872"/>
      <c r="P70" s="872"/>
      <c r="Q70" s="872"/>
      <c r="R70" s="872"/>
      <c r="S70" s="872"/>
      <c r="T70" s="872"/>
      <c r="U70" s="872"/>
      <c r="V70" s="872"/>
      <c r="W70" s="872"/>
      <c r="X70" s="872"/>
      <c r="Y70" s="872"/>
      <c r="Z70" s="872"/>
    </row>
    <row r="71" spans="1:34" s="1896" customFormat="1" ht="15.75" customHeight="1">
      <c r="A71" s="872"/>
      <c r="B71" s="1901"/>
      <c r="C71" s="2162"/>
      <c r="D71" s="1901"/>
      <c r="E71" s="1901"/>
      <c r="F71" s="1902"/>
      <c r="G71" s="1903"/>
      <c r="H71" s="872"/>
      <c r="I71" s="872"/>
      <c r="J71" s="872"/>
      <c r="K71" s="872"/>
      <c r="L71" s="872"/>
      <c r="M71" s="872"/>
      <c r="N71" s="872"/>
      <c r="O71" s="872"/>
      <c r="P71" s="872"/>
      <c r="Q71" s="872"/>
      <c r="R71" s="872"/>
      <c r="S71" s="872"/>
      <c r="T71" s="872"/>
      <c r="U71" s="872"/>
      <c r="V71" s="872"/>
      <c r="W71" s="872"/>
      <c r="X71" s="872"/>
      <c r="Y71" s="872"/>
      <c r="Z71" s="872"/>
    </row>
    <row r="72" spans="1:34" ht="15.75" customHeight="1">
      <c r="A72" s="152"/>
      <c r="B72" s="1901"/>
      <c r="C72" s="1900"/>
      <c r="D72" s="1901"/>
      <c r="E72" s="1901"/>
      <c r="F72" s="1902"/>
      <c r="G72" s="1903"/>
      <c r="H72" s="152"/>
      <c r="I72" s="152"/>
      <c r="J72" s="152"/>
      <c r="K72" s="152"/>
      <c r="L72" s="152"/>
      <c r="M72" s="152"/>
      <c r="N72" s="152"/>
      <c r="O72" s="152"/>
      <c r="P72" s="152"/>
      <c r="Q72" s="152"/>
      <c r="R72" s="152"/>
      <c r="S72" s="152"/>
      <c r="T72" s="152"/>
      <c r="U72" s="152"/>
      <c r="V72" s="152"/>
      <c r="W72" s="152"/>
      <c r="X72" s="152"/>
      <c r="Y72" s="152"/>
      <c r="Z72" s="152"/>
    </row>
    <row r="73" spans="1:34" ht="15.75" customHeight="1">
      <c r="A73" s="152"/>
      <c r="B73" s="1901"/>
      <c r="C73" s="1900"/>
      <c r="D73" s="1901"/>
      <c r="E73" s="1901"/>
      <c r="F73" s="1902"/>
      <c r="G73" s="1903"/>
      <c r="H73" s="152"/>
      <c r="I73" s="152"/>
      <c r="J73" s="152"/>
      <c r="K73" s="152"/>
      <c r="L73" s="152"/>
      <c r="M73" s="152"/>
      <c r="N73" s="152"/>
      <c r="O73" s="152"/>
      <c r="P73" s="152"/>
      <c r="Q73" s="152"/>
      <c r="R73" s="152"/>
      <c r="S73" s="152"/>
      <c r="T73" s="152"/>
      <c r="U73" s="152"/>
      <c r="V73" s="152"/>
      <c r="W73" s="152"/>
      <c r="X73" s="152"/>
      <c r="Y73" s="152"/>
      <c r="Z73" s="152"/>
    </row>
    <row r="74" spans="1:34" ht="15.75" customHeight="1">
      <c r="A74" s="152"/>
      <c r="B74" s="1901"/>
      <c r="C74" s="1900"/>
      <c r="D74" s="1901"/>
      <c r="E74" s="1901"/>
      <c r="F74" s="1902"/>
      <c r="G74" s="1903"/>
      <c r="H74" s="152"/>
      <c r="I74" s="152"/>
      <c r="J74" s="152"/>
      <c r="K74" s="152"/>
      <c r="L74" s="152"/>
      <c r="M74" s="152"/>
      <c r="N74" s="152"/>
      <c r="O74" s="152"/>
      <c r="P74" s="152"/>
      <c r="Q74" s="152"/>
      <c r="R74" s="152"/>
      <c r="S74" s="152"/>
      <c r="T74" s="152"/>
      <c r="U74" s="152"/>
      <c r="V74" s="152"/>
      <c r="W74" s="152"/>
      <c r="X74" s="152"/>
      <c r="Y74" s="152"/>
      <c r="Z74" s="152"/>
    </row>
    <row r="75" spans="1:34" ht="15.75" customHeight="1">
      <c r="A75" s="152"/>
      <c r="B75" s="1901"/>
      <c r="C75" s="1900"/>
      <c r="D75" s="1901"/>
      <c r="E75" s="1901"/>
      <c r="F75" s="1902"/>
      <c r="G75" s="1903"/>
      <c r="H75" s="152"/>
      <c r="I75" s="152"/>
      <c r="J75" s="152"/>
      <c r="K75" s="152"/>
      <c r="L75" s="152"/>
      <c r="M75" s="152"/>
      <c r="N75" s="152"/>
      <c r="O75" s="152"/>
      <c r="P75" s="152"/>
      <c r="Q75" s="152"/>
      <c r="R75" s="152"/>
      <c r="S75" s="152"/>
      <c r="T75" s="152"/>
      <c r="U75" s="152"/>
      <c r="V75" s="152"/>
      <c r="W75" s="152"/>
      <c r="X75" s="152"/>
      <c r="Y75" s="152"/>
      <c r="Z75" s="152"/>
    </row>
    <row r="76" spans="1:34" ht="15.75" customHeight="1">
      <c r="A76" s="152"/>
      <c r="B76" s="1901"/>
      <c r="C76" s="1900"/>
      <c r="D76" s="1901"/>
      <c r="E76" s="1901"/>
      <c r="F76" s="1902"/>
      <c r="G76" s="1903"/>
      <c r="H76" s="152"/>
      <c r="I76" s="152"/>
      <c r="J76" s="152"/>
      <c r="K76" s="152"/>
      <c r="L76" s="152"/>
      <c r="M76" s="152"/>
      <c r="N76" s="152"/>
      <c r="O76" s="152"/>
      <c r="P76" s="152"/>
      <c r="Q76" s="152"/>
      <c r="R76" s="152"/>
      <c r="S76" s="152"/>
      <c r="T76" s="152"/>
      <c r="U76" s="152"/>
      <c r="V76" s="152"/>
      <c r="W76" s="152"/>
      <c r="X76" s="152"/>
      <c r="Y76" s="152"/>
      <c r="Z76" s="152"/>
    </row>
    <row r="77" spans="1:34" ht="15.75" customHeight="1">
      <c r="A77" s="152"/>
      <c r="B77" s="1901"/>
      <c r="C77" s="1900"/>
      <c r="D77" s="1901"/>
      <c r="E77" s="1901"/>
      <c r="F77" s="1902"/>
      <c r="G77" s="1903"/>
      <c r="H77" s="152"/>
      <c r="I77" s="152"/>
      <c r="J77" s="152"/>
      <c r="K77" s="152"/>
      <c r="L77" s="152"/>
      <c r="M77" s="152"/>
      <c r="N77" s="152"/>
      <c r="O77" s="152"/>
      <c r="P77" s="152"/>
      <c r="Q77" s="152"/>
      <c r="R77" s="152"/>
      <c r="S77" s="152"/>
      <c r="T77" s="152"/>
      <c r="U77" s="152"/>
      <c r="V77" s="152"/>
      <c r="W77" s="152"/>
      <c r="X77" s="152"/>
      <c r="Y77" s="152"/>
      <c r="Z77" s="152"/>
    </row>
    <row r="78" spans="1:34" ht="15.75" customHeight="1">
      <c r="A78" s="152"/>
      <c r="B78" s="1901"/>
      <c r="C78" s="1900"/>
      <c r="D78" s="1901"/>
      <c r="E78" s="1901"/>
      <c r="F78" s="1902"/>
      <c r="G78" s="1903"/>
      <c r="H78" s="152"/>
      <c r="I78" s="152"/>
      <c r="J78" s="152"/>
      <c r="K78" s="152"/>
      <c r="L78" s="152"/>
      <c r="M78" s="152"/>
      <c r="N78" s="152"/>
      <c r="O78" s="152"/>
      <c r="P78" s="152"/>
      <c r="Q78" s="152"/>
      <c r="R78" s="152"/>
      <c r="S78" s="152"/>
      <c r="T78" s="152"/>
      <c r="U78" s="152"/>
      <c r="V78" s="152"/>
      <c r="W78" s="152"/>
      <c r="X78" s="152"/>
      <c r="Y78" s="152"/>
      <c r="Z78" s="152"/>
    </row>
    <row r="79" spans="1:34"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row>
    <row r="80" spans="1:34" ht="15.75" customHeight="1">
      <c r="A80" s="1"/>
      <c r="B80" s="1" t="s">
        <v>578</v>
      </c>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row>
    <row r="81" spans="1:34" ht="15.75" customHeight="1">
      <c r="A81" s="1"/>
      <c r="B81" s="1" t="s">
        <v>579</v>
      </c>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row>
    <row r="82" spans="1:34"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row>
    <row r="83" spans="1:34"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row>
    <row r="84" spans="1:34" ht="15.75" customHeight="1">
      <c r="A84" s="1"/>
      <c r="B84" s="1" t="s">
        <v>580</v>
      </c>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row>
    <row r="85" spans="1:34" ht="15.75" customHeight="1">
      <c r="A85" s="1"/>
      <c r="B85" s="1" t="s">
        <v>581</v>
      </c>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4" ht="15.75" customHeight="1">
      <c r="A86" s="1"/>
      <c r="B86" s="1" t="s">
        <v>582</v>
      </c>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row>
    <row r="87" spans="1:34" ht="15.75" customHeight="1">
      <c r="A87" s="1"/>
      <c r="B87" s="1" t="s">
        <v>583</v>
      </c>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row>
    <row r="88" spans="1:34" ht="15.75" customHeight="1">
      <c r="A88" s="1"/>
      <c r="B88" s="1" t="s">
        <v>584</v>
      </c>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row>
    <row r="89" spans="1:34"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row>
    <row r="90" spans="1:34" s="870" customFormat="1" ht="44.25" customHeight="1">
      <c r="A90" s="821"/>
      <c r="B90" s="868" t="s">
        <v>585</v>
      </c>
      <c r="C90" s="868" t="s">
        <v>586</v>
      </c>
      <c r="D90" s="1954" t="s">
        <v>2695</v>
      </c>
      <c r="E90" s="1939"/>
      <c r="F90" s="868" t="s">
        <v>134</v>
      </c>
      <c r="G90" s="25"/>
      <c r="H90" s="25"/>
      <c r="I90" s="25"/>
      <c r="J90" s="25"/>
      <c r="K90" s="25"/>
      <c r="L90" s="25"/>
      <c r="M90" s="25"/>
      <c r="N90" s="25"/>
      <c r="O90" s="25"/>
      <c r="P90" s="25"/>
      <c r="Q90" s="25"/>
      <c r="R90" s="25"/>
      <c r="S90" s="25"/>
      <c r="T90" s="25"/>
      <c r="U90" s="25"/>
      <c r="V90" s="25"/>
      <c r="W90" s="25"/>
      <c r="X90" s="25"/>
      <c r="Y90" s="25"/>
      <c r="Z90" s="25"/>
    </row>
    <row r="91" spans="1:34" ht="15.75" customHeight="1">
      <c r="A91" s="152"/>
      <c r="B91" s="831"/>
      <c r="C91" s="830" t="s">
        <v>142</v>
      </c>
      <c r="D91" s="833" t="s">
        <v>587</v>
      </c>
      <c r="E91" s="833" t="s">
        <v>588</v>
      </c>
      <c r="F91" s="830"/>
      <c r="G91" s="1"/>
      <c r="H91" s="1"/>
      <c r="I91" s="1"/>
      <c r="J91" s="1"/>
      <c r="K91" s="1"/>
      <c r="L91" s="1"/>
      <c r="M91" s="1"/>
      <c r="N91" s="1"/>
      <c r="O91" s="1"/>
      <c r="P91" s="1"/>
      <c r="Q91" s="1"/>
      <c r="R91" s="1"/>
      <c r="S91" s="1"/>
      <c r="T91" s="1"/>
      <c r="U91" s="1"/>
      <c r="V91" s="1"/>
      <c r="W91" s="1"/>
      <c r="X91" s="1"/>
      <c r="Y91" s="1"/>
      <c r="Z91" s="1"/>
    </row>
    <row r="92" spans="1:34" ht="15.75" customHeight="1">
      <c r="A92" s="152"/>
      <c r="B92" s="1905">
        <v>44742</v>
      </c>
      <c r="C92" s="1906"/>
      <c r="D92" s="1906"/>
      <c r="E92" s="1906"/>
      <c r="F92" s="1906"/>
      <c r="G92" s="1"/>
      <c r="H92" s="1"/>
      <c r="I92" s="1"/>
      <c r="J92" s="1"/>
      <c r="K92" s="1"/>
      <c r="L92" s="1"/>
      <c r="M92" s="1"/>
      <c r="N92" s="1"/>
      <c r="O92" s="1"/>
      <c r="P92" s="1"/>
      <c r="Q92" s="1"/>
      <c r="R92" s="1"/>
      <c r="S92" s="1"/>
      <c r="T92" s="1"/>
      <c r="U92" s="1"/>
      <c r="V92" s="1"/>
      <c r="W92" s="1"/>
      <c r="X92" s="1"/>
      <c r="Y92" s="1"/>
      <c r="Z92" s="1"/>
    </row>
    <row r="93" spans="1:34" s="1896" customFormat="1" ht="15.75" customHeight="1">
      <c r="A93" s="872"/>
      <c r="B93" s="1905"/>
      <c r="C93" s="1906"/>
      <c r="D93" s="1906"/>
      <c r="E93" s="1906"/>
      <c r="F93" s="1906"/>
      <c r="G93" s="1"/>
      <c r="H93" s="1"/>
      <c r="I93" s="1"/>
      <c r="J93" s="1"/>
      <c r="K93" s="1"/>
      <c r="L93" s="1"/>
      <c r="M93" s="1"/>
      <c r="N93" s="1"/>
      <c r="O93" s="1"/>
      <c r="P93" s="1"/>
      <c r="Q93" s="1"/>
      <c r="R93" s="1"/>
      <c r="S93" s="1"/>
      <c r="T93" s="1"/>
      <c r="U93" s="1"/>
      <c r="V93" s="1"/>
      <c r="W93" s="1"/>
      <c r="X93" s="1"/>
      <c r="Y93" s="1"/>
      <c r="Z93" s="1"/>
    </row>
    <row r="94" spans="1:34" s="1896" customFormat="1" ht="15.75" customHeight="1">
      <c r="A94" s="872"/>
      <c r="B94" s="1905"/>
      <c r="C94" s="1906"/>
      <c r="D94" s="1906"/>
      <c r="E94" s="1906"/>
      <c r="F94" s="1906"/>
      <c r="G94" s="1"/>
      <c r="H94" s="1"/>
      <c r="I94" s="1"/>
      <c r="J94" s="1"/>
      <c r="K94" s="1"/>
      <c r="L94" s="1"/>
      <c r="M94" s="1"/>
      <c r="N94" s="1"/>
      <c r="O94" s="1"/>
      <c r="P94" s="1"/>
      <c r="Q94" s="1"/>
      <c r="R94" s="1"/>
      <c r="S94" s="1"/>
      <c r="T94" s="1"/>
      <c r="U94" s="1"/>
      <c r="V94" s="1"/>
      <c r="W94" s="1"/>
      <c r="X94" s="1"/>
      <c r="Y94" s="1"/>
      <c r="Z94" s="1"/>
    </row>
    <row r="95" spans="1:34" s="1896" customFormat="1" ht="15.75" customHeight="1">
      <c r="A95" s="872"/>
      <c r="B95" s="1905"/>
      <c r="C95" s="1906"/>
      <c r="D95" s="1906"/>
      <c r="E95" s="1906"/>
      <c r="F95" s="1906"/>
      <c r="G95" s="1"/>
      <c r="H95" s="1"/>
      <c r="I95" s="1"/>
      <c r="J95" s="1"/>
      <c r="K95" s="1"/>
      <c r="L95" s="1"/>
      <c r="M95" s="1"/>
      <c r="N95" s="1"/>
      <c r="O95" s="1"/>
      <c r="P95" s="1"/>
      <c r="Q95" s="1"/>
      <c r="R95" s="1"/>
      <c r="S95" s="1"/>
      <c r="T95" s="1"/>
      <c r="U95" s="1"/>
      <c r="V95" s="1"/>
      <c r="W95" s="1"/>
      <c r="X95" s="1"/>
      <c r="Y95" s="1"/>
      <c r="Z95" s="1"/>
    </row>
    <row r="96" spans="1:34" s="1896" customFormat="1" ht="15.75" customHeight="1">
      <c r="A96" s="872"/>
      <c r="B96" s="1905"/>
      <c r="C96" s="1906"/>
      <c r="D96" s="1906"/>
      <c r="E96" s="1906"/>
      <c r="F96" s="1906"/>
      <c r="G96" s="1"/>
      <c r="H96" s="1"/>
      <c r="I96" s="1"/>
      <c r="J96" s="1"/>
      <c r="K96" s="1"/>
      <c r="L96" s="1"/>
      <c r="M96" s="1"/>
      <c r="N96" s="1"/>
      <c r="O96" s="1"/>
      <c r="P96" s="1"/>
      <c r="Q96" s="1"/>
      <c r="R96" s="1"/>
      <c r="S96" s="1"/>
      <c r="T96" s="1"/>
      <c r="U96" s="1"/>
      <c r="V96" s="1"/>
      <c r="W96" s="1"/>
      <c r="X96" s="1"/>
      <c r="Y96" s="1"/>
      <c r="Z96" s="1"/>
    </row>
    <row r="97" spans="1:26" s="1896" customFormat="1" ht="15.75" customHeight="1">
      <c r="A97" s="872"/>
      <c r="B97" s="1905"/>
      <c r="C97" s="1906"/>
      <c r="D97" s="1906"/>
      <c r="E97" s="1906"/>
      <c r="F97" s="1906"/>
      <c r="G97" s="1"/>
      <c r="H97" s="1"/>
      <c r="I97" s="1"/>
      <c r="J97" s="1"/>
      <c r="K97" s="1"/>
      <c r="L97" s="1"/>
      <c r="M97" s="1"/>
      <c r="N97" s="1"/>
      <c r="O97" s="1"/>
      <c r="P97" s="1"/>
      <c r="Q97" s="1"/>
      <c r="R97" s="1"/>
      <c r="S97" s="1"/>
      <c r="T97" s="1"/>
      <c r="U97" s="1"/>
      <c r="V97" s="1"/>
      <c r="W97" s="1"/>
      <c r="X97" s="1"/>
      <c r="Y97" s="1"/>
      <c r="Z97" s="1"/>
    </row>
    <row r="98" spans="1:26" s="1896" customFormat="1" ht="15.75" customHeight="1">
      <c r="A98" s="872"/>
      <c r="B98" s="1905"/>
      <c r="C98" s="1906"/>
      <c r="D98" s="1906"/>
      <c r="E98" s="1906"/>
      <c r="F98" s="1906"/>
      <c r="G98" s="1"/>
      <c r="H98" s="1"/>
      <c r="I98" s="1"/>
      <c r="J98" s="1"/>
      <c r="K98" s="1"/>
      <c r="L98" s="1"/>
      <c r="M98" s="1"/>
      <c r="N98" s="1"/>
      <c r="O98" s="1"/>
      <c r="P98" s="1"/>
      <c r="Q98" s="1"/>
      <c r="R98" s="1"/>
      <c r="S98" s="1"/>
      <c r="T98" s="1"/>
      <c r="U98" s="1"/>
      <c r="V98" s="1"/>
      <c r="W98" s="1"/>
      <c r="X98" s="1"/>
      <c r="Y98" s="1"/>
      <c r="Z98" s="1"/>
    </row>
    <row r="99" spans="1:26" s="1896" customFormat="1" ht="15.75" customHeight="1">
      <c r="A99" s="872"/>
      <c r="B99" s="1905"/>
      <c r="C99" s="1906"/>
      <c r="D99" s="1906"/>
      <c r="E99" s="1906"/>
      <c r="F99" s="1906"/>
      <c r="G99" s="1"/>
      <c r="H99" s="1"/>
      <c r="I99" s="1"/>
      <c r="J99" s="1"/>
      <c r="K99" s="1"/>
      <c r="L99" s="1"/>
      <c r="M99" s="1"/>
      <c r="N99" s="1"/>
      <c r="O99" s="1"/>
      <c r="P99" s="1"/>
      <c r="Q99" s="1"/>
      <c r="R99" s="1"/>
      <c r="S99" s="1"/>
      <c r="T99" s="1"/>
      <c r="U99" s="1"/>
      <c r="V99" s="1"/>
      <c r="W99" s="1"/>
      <c r="X99" s="1"/>
      <c r="Y99" s="1"/>
      <c r="Z99" s="1"/>
    </row>
    <row r="100" spans="1:26" s="1896" customFormat="1" ht="15.75" customHeight="1">
      <c r="A100" s="872"/>
      <c r="B100" s="1905"/>
      <c r="C100" s="1906"/>
      <c r="D100" s="1906"/>
      <c r="E100" s="1906"/>
      <c r="F100" s="1906"/>
      <c r="G100" s="1"/>
      <c r="H100" s="1"/>
      <c r="I100" s="1"/>
      <c r="J100" s="1"/>
      <c r="K100" s="1"/>
      <c r="L100" s="1"/>
      <c r="M100" s="1"/>
      <c r="N100" s="1"/>
      <c r="O100" s="1"/>
      <c r="P100" s="1"/>
      <c r="Q100" s="1"/>
      <c r="R100" s="1"/>
      <c r="S100" s="1"/>
      <c r="T100" s="1"/>
      <c r="U100" s="1"/>
      <c r="V100" s="1"/>
      <c r="W100" s="1"/>
      <c r="X100" s="1"/>
      <c r="Y100" s="1"/>
      <c r="Z100" s="1"/>
    </row>
    <row r="101" spans="1:26" s="1896" customFormat="1" ht="15.75" customHeight="1">
      <c r="A101" s="872"/>
      <c r="B101" s="1905"/>
      <c r="C101" s="1906"/>
      <c r="D101" s="1906"/>
      <c r="E101" s="1906"/>
      <c r="F101" s="1906"/>
      <c r="G101" s="1"/>
      <c r="H101" s="1"/>
      <c r="I101" s="1"/>
      <c r="J101" s="1"/>
      <c r="K101" s="1"/>
      <c r="L101" s="1"/>
      <c r="M101" s="1"/>
      <c r="N101" s="1"/>
      <c r="O101" s="1"/>
      <c r="P101" s="1"/>
      <c r="Q101" s="1"/>
      <c r="R101" s="1"/>
      <c r="S101" s="1"/>
      <c r="T101" s="1"/>
      <c r="U101" s="1"/>
      <c r="V101" s="1"/>
      <c r="W101" s="1"/>
      <c r="X101" s="1"/>
      <c r="Y101" s="1"/>
      <c r="Z101" s="1"/>
    </row>
    <row r="102" spans="1:26" s="1896" customFormat="1" ht="15.75" customHeight="1">
      <c r="A102" s="872"/>
      <c r="B102" s="1905"/>
      <c r="C102" s="1906"/>
      <c r="D102" s="1906"/>
      <c r="E102" s="1906"/>
      <c r="F102" s="1906"/>
      <c r="G102" s="1"/>
      <c r="H102" s="1"/>
      <c r="I102" s="1"/>
      <c r="J102" s="1"/>
      <c r="K102" s="1"/>
      <c r="L102" s="1"/>
      <c r="M102" s="1"/>
      <c r="N102" s="1"/>
      <c r="O102" s="1"/>
      <c r="P102" s="1"/>
      <c r="Q102" s="1"/>
      <c r="R102" s="1"/>
      <c r="S102" s="1"/>
      <c r="T102" s="1"/>
      <c r="U102" s="1"/>
      <c r="V102" s="1"/>
      <c r="W102" s="1"/>
      <c r="X102" s="1"/>
      <c r="Y102" s="1"/>
      <c r="Z102" s="1"/>
    </row>
    <row r="103" spans="1:26" s="1896" customFormat="1" ht="15.75" customHeight="1">
      <c r="A103" s="872"/>
      <c r="B103" s="1905"/>
      <c r="C103" s="1906"/>
      <c r="D103" s="1906"/>
      <c r="E103" s="1906"/>
      <c r="F103" s="1906"/>
      <c r="G103" s="1"/>
      <c r="H103" s="1"/>
      <c r="I103" s="1"/>
      <c r="J103" s="1"/>
      <c r="K103" s="1"/>
      <c r="L103" s="1"/>
      <c r="M103" s="1"/>
      <c r="N103" s="1"/>
      <c r="O103" s="1"/>
      <c r="P103" s="1"/>
      <c r="Q103" s="1"/>
      <c r="R103" s="1"/>
      <c r="S103" s="1"/>
      <c r="T103" s="1"/>
      <c r="U103" s="1"/>
      <c r="V103" s="1"/>
      <c r="W103" s="1"/>
      <c r="X103" s="1"/>
      <c r="Y103" s="1"/>
      <c r="Z103" s="1"/>
    </row>
    <row r="104" spans="1:26" s="1896" customFormat="1" ht="15.75" customHeight="1">
      <c r="A104" s="872"/>
      <c r="B104" s="1905"/>
      <c r="C104" s="1906"/>
      <c r="D104" s="1906"/>
      <c r="E104" s="1906"/>
      <c r="F104" s="1906"/>
      <c r="G104" s="1"/>
      <c r="H104" s="1"/>
      <c r="I104" s="1"/>
      <c r="J104" s="1"/>
      <c r="K104" s="1"/>
      <c r="L104" s="1"/>
      <c r="M104" s="1"/>
      <c r="N104" s="1"/>
      <c r="O104" s="1"/>
      <c r="P104" s="1"/>
      <c r="Q104" s="1"/>
      <c r="R104" s="1"/>
      <c r="S104" s="1"/>
      <c r="T104" s="1"/>
      <c r="U104" s="1"/>
      <c r="V104" s="1"/>
      <c r="W104" s="1"/>
      <c r="X104" s="1"/>
      <c r="Y104" s="1"/>
      <c r="Z104" s="1"/>
    </row>
    <row r="105" spans="1:26" s="1896" customFormat="1" ht="15.75" customHeight="1">
      <c r="A105" s="872"/>
      <c r="B105" s="1905"/>
      <c r="C105" s="1906"/>
      <c r="D105" s="1906"/>
      <c r="E105" s="1906"/>
      <c r="F105" s="1906"/>
      <c r="G105" s="1"/>
      <c r="H105" s="1"/>
      <c r="I105" s="1"/>
      <c r="J105" s="1"/>
      <c r="K105" s="1"/>
      <c r="L105" s="1"/>
      <c r="M105" s="1"/>
      <c r="N105" s="1"/>
      <c r="O105" s="1"/>
      <c r="P105" s="1"/>
      <c r="Q105" s="1"/>
      <c r="R105" s="1"/>
      <c r="S105" s="1"/>
      <c r="T105" s="1"/>
      <c r="U105" s="1"/>
      <c r="V105" s="1"/>
      <c r="W105" s="1"/>
      <c r="X105" s="1"/>
      <c r="Y105" s="1"/>
      <c r="Z105" s="1"/>
    </row>
    <row r="106" spans="1:26" s="1896" customFormat="1" ht="15.75" customHeight="1">
      <c r="A106" s="872"/>
      <c r="B106" s="1905"/>
      <c r="C106" s="1906"/>
      <c r="D106" s="1906"/>
      <c r="E106" s="1906"/>
      <c r="F106" s="1906"/>
      <c r="G106" s="1"/>
      <c r="H106" s="1"/>
      <c r="I106" s="1"/>
      <c r="J106" s="1"/>
      <c r="K106" s="1"/>
      <c r="L106" s="1"/>
      <c r="M106" s="1"/>
      <c r="N106" s="1"/>
      <c r="O106" s="1"/>
      <c r="P106" s="1"/>
      <c r="Q106" s="1"/>
      <c r="R106" s="1"/>
      <c r="S106" s="1"/>
      <c r="T106" s="1"/>
      <c r="U106" s="1"/>
      <c r="V106" s="1"/>
      <c r="W106" s="1"/>
      <c r="X106" s="1"/>
      <c r="Y106" s="1"/>
      <c r="Z106" s="1"/>
    </row>
    <row r="107" spans="1:26" s="1896" customFormat="1" ht="15.75" customHeight="1">
      <c r="A107" s="872"/>
      <c r="B107" s="1905"/>
      <c r="C107" s="1906"/>
      <c r="D107" s="1906"/>
      <c r="E107" s="1906"/>
      <c r="F107" s="1906"/>
      <c r="G107" s="1"/>
      <c r="H107" s="1"/>
      <c r="I107" s="1"/>
      <c r="J107" s="1"/>
      <c r="K107" s="1"/>
      <c r="L107" s="1"/>
      <c r="M107" s="1"/>
      <c r="N107" s="1"/>
      <c r="O107" s="1"/>
      <c r="P107" s="1"/>
      <c r="Q107" s="1"/>
      <c r="R107" s="1"/>
      <c r="S107" s="1"/>
      <c r="T107" s="1"/>
      <c r="U107" s="1"/>
      <c r="V107" s="1"/>
      <c r="W107" s="1"/>
      <c r="X107" s="1"/>
      <c r="Y107" s="1"/>
      <c r="Z107" s="1"/>
    </row>
    <row r="108" spans="1:26" s="1896" customFormat="1" ht="15.75" customHeight="1">
      <c r="A108" s="872"/>
      <c r="B108" s="1905"/>
      <c r="C108" s="1906"/>
      <c r="D108" s="1906"/>
      <c r="E108" s="1906"/>
      <c r="F108" s="1906"/>
      <c r="G108" s="1"/>
      <c r="H108" s="1"/>
      <c r="I108" s="1"/>
      <c r="J108" s="1"/>
      <c r="K108" s="1"/>
      <c r="L108" s="1"/>
      <c r="M108" s="1"/>
      <c r="N108" s="1"/>
      <c r="O108" s="1"/>
      <c r="P108" s="1"/>
      <c r="Q108" s="1"/>
      <c r="R108" s="1"/>
      <c r="S108" s="1"/>
      <c r="T108" s="1"/>
      <c r="U108" s="1"/>
      <c r="V108" s="1"/>
      <c r="W108" s="1"/>
      <c r="X108" s="1"/>
      <c r="Y108" s="1"/>
      <c r="Z108" s="1"/>
    </row>
    <row r="109" spans="1:26" s="1896" customFormat="1" ht="15.75" customHeight="1">
      <c r="A109" s="872"/>
      <c r="B109" s="1905"/>
      <c r="C109" s="1906"/>
      <c r="D109" s="1906"/>
      <c r="E109" s="1906"/>
      <c r="F109" s="1906"/>
      <c r="G109" s="1"/>
      <c r="H109" s="1"/>
      <c r="I109" s="1"/>
      <c r="J109" s="1"/>
      <c r="K109" s="1"/>
      <c r="L109" s="1"/>
      <c r="M109" s="1"/>
      <c r="N109" s="1"/>
      <c r="O109" s="1"/>
      <c r="P109" s="1"/>
      <c r="Q109" s="1"/>
      <c r="R109" s="1"/>
      <c r="S109" s="1"/>
      <c r="T109" s="1"/>
      <c r="U109" s="1"/>
      <c r="V109" s="1"/>
      <c r="W109" s="1"/>
      <c r="X109" s="1"/>
      <c r="Y109" s="1"/>
      <c r="Z109" s="1"/>
    </row>
    <row r="110" spans="1:26" s="1896" customFormat="1" ht="15.75" customHeight="1">
      <c r="A110" s="872"/>
      <c r="B110" s="1905"/>
      <c r="C110" s="1906"/>
      <c r="D110" s="1906"/>
      <c r="E110" s="1906"/>
      <c r="F110" s="1906"/>
      <c r="G110" s="1"/>
      <c r="H110" s="1"/>
      <c r="I110" s="1"/>
      <c r="J110" s="1"/>
      <c r="K110" s="1"/>
      <c r="L110" s="1"/>
      <c r="M110" s="1"/>
      <c r="N110" s="1"/>
      <c r="O110" s="1"/>
      <c r="P110" s="1"/>
      <c r="Q110" s="1"/>
      <c r="R110" s="1"/>
      <c r="S110" s="1"/>
      <c r="T110" s="1"/>
      <c r="U110" s="1"/>
      <c r="V110" s="1"/>
      <c r="W110" s="1"/>
      <c r="X110" s="1"/>
      <c r="Y110" s="1"/>
      <c r="Z110" s="1"/>
    </row>
    <row r="111" spans="1:26" s="1896" customFormat="1" ht="15.75" customHeight="1">
      <c r="A111" s="872"/>
      <c r="B111" s="1905"/>
      <c r="C111" s="1906"/>
      <c r="D111" s="1906"/>
      <c r="E111" s="1906"/>
      <c r="F111" s="1906"/>
      <c r="G111" s="1"/>
      <c r="H111" s="1"/>
      <c r="I111" s="1"/>
      <c r="J111" s="1"/>
      <c r="K111" s="1"/>
      <c r="L111" s="1"/>
      <c r="M111" s="1"/>
      <c r="N111" s="1"/>
      <c r="O111" s="1"/>
      <c r="P111" s="1"/>
      <c r="Q111" s="1"/>
      <c r="R111" s="1"/>
      <c r="S111" s="1"/>
      <c r="T111" s="1"/>
      <c r="U111" s="1"/>
      <c r="V111" s="1"/>
      <c r="W111" s="1"/>
      <c r="X111" s="1"/>
      <c r="Y111" s="1"/>
      <c r="Z111" s="1"/>
    </row>
    <row r="112" spans="1:26" s="1896" customFormat="1" ht="15.75" customHeight="1">
      <c r="A112" s="872"/>
      <c r="B112" s="1905"/>
      <c r="C112" s="1906"/>
      <c r="D112" s="1906"/>
      <c r="E112" s="1906"/>
      <c r="F112" s="1906"/>
      <c r="G112" s="1"/>
      <c r="H112" s="1"/>
      <c r="I112" s="1"/>
      <c r="J112" s="1"/>
      <c r="K112" s="1"/>
      <c r="L112" s="1"/>
      <c r="M112" s="1"/>
      <c r="N112" s="1"/>
      <c r="O112" s="1"/>
      <c r="P112" s="1"/>
      <c r="Q112" s="1"/>
      <c r="R112" s="1"/>
      <c r="S112" s="1"/>
      <c r="T112" s="1"/>
      <c r="U112" s="1"/>
      <c r="V112" s="1"/>
      <c r="W112" s="1"/>
      <c r="X112" s="1"/>
      <c r="Y112" s="1"/>
      <c r="Z112" s="1"/>
    </row>
    <row r="113" spans="1:26" s="1896" customFormat="1" ht="15.75" customHeight="1">
      <c r="A113" s="872"/>
      <c r="B113" s="1905"/>
      <c r="C113" s="1906"/>
      <c r="D113" s="1906"/>
      <c r="E113" s="1906"/>
      <c r="F113" s="1906"/>
      <c r="G113" s="1"/>
      <c r="H113" s="1"/>
      <c r="I113" s="1"/>
      <c r="J113" s="1"/>
      <c r="K113" s="1"/>
      <c r="L113" s="1"/>
      <c r="M113" s="1"/>
      <c r="N113" s="1"/>
      <c r="O113" s="1"/>
      <c r="P113" s="1"/>
      <c r="Q113" s="1"/>
      <c r="R113" s="1"/>
      <c r="S113" s="1"/>
      <c r="T113" s="1"/>
      <c r="U113" s="1"/>
      <c r="V113" s="1"/>
      <c r="W113" s="1"/>
      <c r="X113" s="1"/>
      <c r="Y113" s="1"/>
      <c r="Z113" s="1"/>
    </row>
    <row r="114" spans="1:26" s="1896" customFormat="1" ht="15.75" customHeight="1">
      <c r="A114" s="872"/>
      <c r="B114" s="1905"/>
      <c r="C114" s="1906"/>
      <c r="D114" s="1906"/>
      <c r="E114" s="1906"/>
      <c r="F114" s="1906"/>
      <c r="G114" s="1"/>
      <c r="H114" s="1"/>
      <c r="I114" s="1"/>
      <c r="J114" s="1"/>
      <c r="K114" s="1"/>
      <c r="L114" s="1"/>
      <c r="M114" s="1"/>
      <c r="N114" s="1"/>
      <c r="O114" s="1"/>
      <c r="P114" s="1"/>
      <c r="Q114" s="1"/>
      <c r="R114" s="1"/>
      <c r="S114" s="1"/>
      <c r="T114" s="1"/>
      <c r="U114" s="1"/>
      <c r="V114" s="1"/>
      <c r="W114" s="1"/>
      <c r="X114" s="1"/>
      <c r="Y114" s="1"/>
      <c r="Z114" s="1"/>
    </row>
    <row r="115" spans="1:26" s="1896" customFormat="1" ht="15.75" customHeight="1">
      <c r="A115" s="872"/>
      <c r="B115" s="1905"/>
      <c r="C115" s="1906"/>
      <c r="D115" s="1906"/>
      <c r="E115" s="1906"/>
      <c r="F115" s="1906"/>
      <c r="G115" s="1"/>
      <c r="H115" s="1"/>
      <c r="I115" s="1"/>
      <c r="J115" s="1"/>
      <c r="K115" s="1"/>
      <c r="L115" s="1"/>
      <c r="M115" s="1"/>
      <c r="N115" s="1"/>
      <c r="O115" s="1"/>
      <c r="P115" s="1"/>
      <c r="Q115" s="1"/>
      <c r="R115" s="1"/>
      <c r="S115" s="1"/>
      <c r="T115" s="1"/>
      <c r="U115" s="1"/>
      <c r="V115" s="1"/>
      <c r="W115" s="1"/>
      <c r="X115" s="1"/>
      <c r="Y115" s="1"/>
      <c r="Z115" s="1"/>
    </row>
    <row r="116" spans="1:26" s="1896" customFormat="1" ht="15.75" customHeight="1">
      <c r="A116" s="872"/>
      <c r="B116" s="1905"/>
      <c r="C116" s="1906"/>
      <c r="D116" s="1906"/>
      <c r="E116" s="1906"/>
      <c r="F116" s="1906"/>
      <c r="G116" s="1"/>
      <c r="H116" s="1"/>
      <c r="I116" s="1"/>
      <c r="J116" s="1"/>
      <c r="K116" s="1"/>
      <c r="L116" s="1"/>
      <c r="M116" s="1"/>
      <c r="N116" s="1"/>
      <c r="O116" s="1"/>
      <c r="P116" s="1"/>
      <c r="Q116" s="1"/>
      <c r="R116" s="1"/>
      <c r="S116" s="1"/>
      <c r="T116" s="1"/>
      <c r="U116" s="1"/>
      <c r="V116" s="1"/>
      <c r="W116" s="1"/>
      <c r="X116" s="1"/>
      <c r="Y116" s="1"/>
      <c r="Z116" s="1"/>
    </row>
    <row r="117" spans="1:26" ht="15.75" customHeight="1">
      <c r="A117" s="152"/>
      <c r="B117" s="1901"/>
      <c r="C117" s="1901"/>
      <c r="D117" s="1901"/>
      <c r="E117" s="1901"/>
      <c r="F117" s="1901"/>
      <c r="G117" s="1"/>
      <c r="H117" s="1"/>
      <c r="I117" s="1"/>
      <c r="J117" s="1"/>
      <c r="K117" s="1"/>
      <c r="L117" s="1"/>
      <c r="M117" s="1"/>
      <c r="N117" s="1"/>
      <c r="O117" s="1"/>
      <c r="P117" s="1"/>
      <c r="Q117" s="1"/>
      <c r="R117" s="1"/>
      <c r="S117" s="1"/>
      <c r="T117" s="1"/>
      <c r="U117" s="1"/>
      <c r="V117" s="1"/>
      <c r="W117" s="1"/>
      <c r="X117" s="1"/>
      <c r="Y117" s="1"/>
      <c r="Z117" s="1"/>
    </row>
    <row r="118" spans="1:26" ht="15.75" customHeight="1">
      <c r="A118" s="152"/>
      <c r="B118" s="1901"/>
      <c r="C118" s="1901"/>
      <c r="D118" s="1901"/>
      <c r="E118" s="1901"/>
      <c r="F118" s="1901"/>
      <c r="G118" s="1"/>
      <c r="H118" s="1"/>
      <c r="I118" s="1"/>
      <c r="J118" s="1"/>
      <c r="K118" s="1"/>
      <c r="L118" s="1"/>
      <c r="M118" s="1"/>
      <c r="N118" s="1"/>
      <c r="O118" s="1"/>
      <c r="P118" s="1"/>
      <c r="Q118" s="1"/>
      <c r="R118" s="1"/>
      <c r="S118" s="1"/>
      <c r="T118" s="1"/>
      <c r="U118" s="1"/>
      <c r="V118" s="1"/>
      <c r="W118" s="1"/>
      <c r="X118" s="1"/>
      <c r="Y118" s="1"/>
      <c r="Z118" s="1"/>
    </row>
    <row r="119" spans="1:26" ht="15.75" customHeight="1">
      <c r="A119" s="152"/>
      <c r="B119" s="1901"/>
      <c r="C119" s="1901"/>
      <c r="D119" s="1901"/>
      <c r="E119" s="1901"/>
      <c r="F119" s="1901"/>
      <c r="G119" s="1"/>
      <c r="H119" s="1"/>
      <c r="I119" s="1"/>
      <c r="J119" s="1"/>
      <c r="K119" s="1"/>
      <c r="L119" s="1"/>
      <c r="M119" s="1"/>
      <c r="N119" s="1"/>
      <c r="O119" s="1"/>
      <c r="P119" s="1"/>
      <c r="Q119" s="1"/>
      <c r="R119" s="1"/>
      <c r="S119" s="1"/>
      <c r="T119" s="1"/>
      <c r="U119" s="1"/>
      <c r="V119" s="1"/>
      <c r="W119" s="1"/>
      <c r="X119" s="1"/>
      <c r="Y119" s="1"/>
      <c r="Z119" s="1"/>
    </row>
    <row r="120" spans="1:26" ht="15.75" customHeight="1">
      <c r="A120" s="152"/>
      <c r="B120" s="1901"/>
      <c r="C120" s="1901"/>
      <c r="D120" s="1901"/>
      <c r="E120" s="1901"/>
      <c r="F120" s="1901"/>
      <c r="G120" s="1"/>
      <c r="H120" s="1"/>
      <c r="I120" s="1"/>
      <c r="J120" s="1"/>
      <c r="K120" s="1"/>
      <c r="L120" s="1"/>
      <c r="M120" s="1"/>
      <c r="N120" s="1"/>
      <c r="O120" s="1"/>
      <c r="P120" s="1"/>
      <c r="Q120" s="1"/>
      <c r="R120" s="1"/>
      <c r="S120" s="1"/>
      <c r="T120" s="1"/>
      <c r="U120" s="1"/>
      <c r="V120" s="1"/>
      <c r="W120" s="1"/>
      <c r="X120" s="1"/>
      <c r="Y120" s="1"/>
      <c r="Z120" s="1"/>
    </row>
    <row r="121" spans="1:26" ht="15.75" customHeight="1">
      <c r="A121" s="152"/>
      <c r="B121" s="1905">
        <v>44377</v>
      </c>
      <c r="C121" s="1906"/>
      <c r="D121" s="1906"/>
      <c r="E121" s="1906"/>
      <c r="F121" s="1906"/>
      <c r="G121" s="1"/>
      <c r="H121" s="1"/>
      <c r="I121" s="1"/>
      <c r="J121" s="1"/>
      <c r="K121" s="1"/>
      <c r="L121" s="1"/>
      <c r="M121" s="1"/>
      <c r="N121" s="1"/>
      <c r="O121" s="1"/>
      <c r="P121" s="1"/>
      <c r="Q121" s="1"/>
      <c r="R121" s="1"/>
      <c r="S121" s="1"/>
      <c r="T121" s="1"/>
      <c r="U121" s="1"/>
      <c r="V121" s="1"/>
      <c r="W121" s="1"/>
      <c r="X121" s="1"/>
      <c r="Y121" s="1"/>
      <c r="Z121" s="1"/>
    </row>
    <row r="122" spans="1:26" s="1896" customFormat="1" ht="15.75" customHeight="1">
      <c r="A122" s="872"/>
      <c r="B122" s="1905"/>
      <c r="C122" s="1906"/>
      <c r="D122" s="1906"/>
      <c r="E122" s="1906"/>
      <c r="F122" s="1906"/>
      <c r="G122" s="1"/>
      <c r="H122" s="1"/>
      <c r="I122" s="1"/>
      <c r="J122" s="1"/>
      <c r="K122" s="1"/>
      <c r="L122" s="1"/>
      <c r="M122" s="1"/>
      <c r="N122" s="1"/>
      <c r="O122" s="1"/>
      <c r="P122" s="1"/>
      <c r="Q122" s="1"/>
      <c r="R122" s="1"/>
      <c r="S122" s="1"/>
      <c r="T122" s="1"/>
      <c r="U122" s="1"/>
      <c r="V122" s="1"/>
      <c r="W122" s="1"/>
      <c r="X122" s="1"/>
      <c r="Y122" s="1"/>
      <c r="Z122" s="1"/>
    </row>
    <row r="123" spans="1:26" s="1896" customFormat="1" ht="15.75" customHeight="1">
      <c r="A123" s="872"/>
      <c r="B123" s="1905"/>
      <c r="C123" s="1906"/>
      <c r="D123" s="1906"/>
      <c r="E123" s="1906"/>
      <c r="F123" s="1906"/>
      <c r="G123" s="1"/>
      <c r="H123" s="1"/>
      <c r="I123" s="1"/>
      <c r="J123" s="1"/>
      <c r="K123" s="1"/>
      <c r="L123" s="1"/>
      <c r="M123" s="1"/>
      <c r="N123" s="1"/>
      <c r="O123" s="1"/>
      <c r="P123" s="1"/>
      <c r="Q123" s="1"/>
      <c r="R123" s="1"/>
      <c r="S123" s="1"/>
      <c r="T123" s="1"/>
      <c r="U123" s="1"/>
      <c r="V123" s="1"/>
      <c r="W123" s="1"/>
      <c r="X123" s="1"/>
      <c r="Y123" s="1"/>
      <c r="Z123" s="1"/>
    </row>
    <row r="124" spans="1:26" s="1896" customFormat="1" ht="15.75" customHeight="1">
      <c r="A124" s="872"/>
      <c r="B124" s="1905"/>
      <c r="C124" s="1906"/>
      <c r="D124" s="1906"/>
      <c r="E124" s="1906"/>
      <c r="F124" s="1906"/>
      <c r="G124" s="1"/>
      <c r="H124" s="1"/>
      <c r="I124" s="1"/>
      <c r="J124" s="1"/>
      <c r="K124" s="1"/>
      <c r="L124" s="1"/>
      <c r="M124" s="1"/>
      <c r="N124" s="1"/>
      <c r="O124" s="1"/>
      <c r="P124" s="1"/>
      <c r="Q124" s="1"/>
      <c r="R124" s="1"/>
      <c r="S124" s="1"/>
      <c r="T124" s="1"/>
      <c r="U124" s="1"/>
      <c r="V124" s="1"/>
      <c r="W124" s="1"/>
      <c r="X124" s="1"/>
      <c r="Y124" s="1"/>
      <c r="Z124" s="1"/>
    </row>
    <row r="125" spans="1:26" s="1896" customFormat="1" ht="15.75" customHeight="1">
      <c r="A125" s="872"/>
      <c r="B125" s="1905"/>
      <c r="C125" s="1906"/>
      <c r="D125" s="1906"/>
      <c r="E125" s="1906"/>
      <c r="F125" s="1906"/>
      <c r="G125" s="1"/>
      <c r="H125" s="1"/>
      <c r="I125" s="1"/>
      <c r="J125" s="1"/>
      <c r="K125" s="1"/>
      <c r="L125" s="1"/>
      <c r="M125" s="1"/>
      <c r="N125" s="1"/>
      <c r="O125" s="1"/>
      <c r="P125" s="1"/>
      <c r="Q125" s="1"/>
      <c r="R125" s="1"/>
      <c r="S125" s="1"/>
      <c r="T125" s="1"/>
      <c r="U125" s="1"/>
      <c r="V125" s="1"/>
      <c r="W125" s="1"/>
      <c r="X125" s="1"/>
      <c r="Y125" s="1"/>
      <c r="Z125" s="1"/>
    </row>
    <row r="126" spans="1:26" s="1896" customFormat="1" ht="15.75" customHeight="1">
      <c r="A126" s="872"/>
      <c r="B126" s="1905"/>
      <c r="C126" s="1906"/>
      <c r="D126" s="1906"/>
      <c r="E126" s="1906"/>
      <c r="F126" s="1906"/>
      <c r="G126" s="1"/>
      <c r="H126" s="1"/>
      <c r="I126" s="1"/>
      <c r="J126" s="1"/>
      <c r="K126" s="1"/>
      <c r="L126" s="1"/>
      <c r="M126" s="1"/>
      <c r="N126" s="1"/>
      <c r="O126" s="1"/>
      <c r="P126" s="1"/>
      <c r="Q126" s="1"/>
      <c r="R126" s="1"/>
      <c r="S126" s="1"/>
      <c r="T126" s="1"/>
      <c r="U126" s="1"/>
      <c r="V126" s="1"/>
      <c r="W126" s="1"/>
      <c r="X126" s="1"/>
      <c r="Y126" s="1"/>
      <c r="Z126" s="1"/>
    </row>
    <row r="127" spans="1:26" s="1896" customFormat="1" ht="15.75" customHeight="1">
      <c r="A127" s="872"/>
      <c r="B127" s="1905"/>
      <c r="C127" s="1906"/>
      <c r="D127" s="1906"/>
      <c r="E127" s="1906"/>
      <c r="F127" s="1906"/>
      <c r="G127" s="1"/>
      <c r="H127" s="1"/>
      <c r="I127" s="1"/>
      <c r="J127" s="1"/>
      <c r="K127" s="1"/>
      <c r="L127" s="1"/>
      <c r="M127" s="1"/>
      <c r="N127" s="1"/>
      <c r="O127" s="1"/>
      <c r="P127" s="1"/>
      <c r="Q127" s="1"/>
      <c r="R127" s="1"/>
      <c r="S127" s="1"/>
      <c r="T127" s="1"/>
      <c r="U127" s="1"/>
      <c r="V127" s="1"/>
      <c r="W127" s="1"/>
      <c r="X127" s="1"/>
      <c r="Y127" s="1"/>
      <c r="Z127" s="1"/>
    </row>
    <row r="128" spans="1:26" s="1896" customFormat="1" ht="15.75" customHeight="1">
      <c r="A128" s="872"/>
      <c r="B128" s="1905"/>
      <c r="C128" s="1906"/>
      <c r="D128" s="1906"/>
      <c r="E128" s="1906"/>
      <c r="F128" s="1906"/>
      <c r="G128" s="1"/>
      <c r="H128" s="1"/>
      <c r="I128" s="1"/>
      <c r="J128" s="1"/>
      <c r="K128" s="1"/>
      <c r="L128" s="1"/>
      <c r="M128" s="1"/>
      <c r="N128" s="1"/>
      <c r="O128" s="1"/>
      <c r="P128" s="1"/>
      <c r="Q128" s="1"/>
      <c r="R128" s="1"/>
      <c r="S128" s="1"/>
      <c r="T128" s="1"/>
      <c r="U128" s="1"/>
      <c r="V128" s="1"/>
      <c r="W128" s="1"/>
      <c r="X128" s="1"/>
      <c r="Y128" s="1"/>
      <c r="Z128" s="1"/>
    </row>
    <row r="129" spans="1:26" s="1896" customFormat="1" ht="15.75" customHeight="1">
      <c r="A129" s="872"/>
      <c r="B129" s="1905"/>
      <c r="C129" s="1906"/>
      <c r="D129" s="1906"/>
      <c r="E129" s="1906"/>
      <c r="F129" s="1906"/>
      <c r="G129" s="1"/>
      <c r="H129" s="1"/>
      <c r="I129" s="1"/>
      <c r="J129" s="1"/>
      <c r="K129" s="1"/>
      <c r="L129" s="1"/>
      <c r="M129" s="1"/>
      <c r="N129" s="1"/>
      <c r="O129" s="1"/>
      <c r="P129" s="1"/>
      <c r="Q129" s="1"/>
      <c r="R129" s="1"/>
      <c r="S129" s="1"/>
      <c r="T129" s="1"/>
      <c r="U129" s="1"/>
      <c r="V129" s="1"/>
      <c r="W129" s="1"/>
      <c r="X129" s="1"/>
      <c r="Y129" s="1"/>
      <c r="Z129" s="1"/>
    </row>
    <row r="130" spans="1:26" s="1896" customFormat="1" ht="15.75" customHeight="1">
      <c r="A130" s="872"/>
      <c r="B130" s="1905"/>
      <c r="C130" s="1906"/>
      <c r="D130" s="1906"/>
      <c r="E130" s="1906"/>
      <c r="F130" s="1906"/>
      <c r="G130" s="1"/>
      <c r="H130" s="1"/>
      <c r="I130" s="1"/>
      <c r="J130" s="1"/>
      <c r="K130" s="1"/>
      <c r="L130" s="1"/>
      <c r="M130" s="1"/>
      <c r="N130" s="1"/>
      <c r="O130" s="1"/>
      <c r="P130" s="1"/>
      <c r="Q130" s="1"/>
      <c r="R130" s="1"/>
      <c r="S130" s="1"/>
      <c r="T130" s="1"/>
      <c r="U130" s="1"/>
      <c r="V130" s="1"/>
      <c r="W130" s="1"/>
      <c r="X130" s="1"/>
      <c r="Y130" s="1"/>
      <c r="Z130" s="1"/>
    </row>
    <row r="131" spans="1:26" s="1896" customFormat="1" ht="15.75" customHeight="1">
      <c r="A131" s="872"/>
      <c r="B131" s="1905"/>
      <c r="C131" s="1906"/>
      <c r="D131" s="1906"/>
      <c r="E131" s="1906"/>
      <c r="F131" s="1906"/>
      <c r="G131" s="1"/>
      <c r="H131" s="1"/>
      <c r="I131" s="1"/>
      <c r="J131" s="1"/>
      <c r="K131" s="1"/>
      <c r="L131" s="1"/>
      <c r="M131" s="1"/>
      <c r="N131" s="1"/>
      <c r="O131" s="1"/>
      <c r="P131" s="1"/>
      <c r="Q131" s="1"/>
      <c r="R131" s="1"/>
      <c r="S131" s="1"/>
      <c r="T131" s="1"/>
      <c r="U131" s="1"/>
      <c r="V131" s="1"/>
      <c r="W131" s="1"/>
      <c r="X131" s="1"/>
      <c r="Y131" s="1"/>
      <c r="Z131" s="1"/>
    </row>
    <row r="132" spans="1:26" s="1896" customFormat="1" ht="15.75" customHeight="1">
      <c r="A132" s="872"/>
      <c r="B132" s="1905"/>
      <c r="C132" s="1906"/>
      <c r="D132" s="1906"/>
      <c r="E132" s="1906"/>
      <c r="F132" s="1906"/>
      <c r="G132" s="1"/>
      <c r="H132" s="1"/>
      <c r="I132" s="1"/>
      <c r="J132" s="1"/>
      <c r="K132" s="1"/>
      <c r="L132" s="1"/>
      <c r="M132" s="1"/>
      <c r="N132" s="1"/>
      <c r="O132" s="1"/>
      <c r="P132" s="1"/>
      <c r="Q132" s="1"/>
      <c r="R132" s="1"/>
      <c r="S132" s="1"/>
      <c r="T132" s="1"/>
      <c r="U132" s="1"/>
      <c r="V132" s="1"/>
      <c r="W132" s="1"/>
      <c r="X132" s="1"/>
      <c r="Y132" s="1"/>
      <c r="Z132" s="1"/>
    </row>
    <row r="133" spans="1:26" s="1896" customFormat="1" ht="15.75" customHeight="1">
      <c r="A133" s="872"/>
      <c r="B133" s="1905"/>
      <c r="C133" s="1906"/>
      <c r="D133" s="1906"/>
      <c r="E133" s="1906"/>
      <c r="F133" s="1906"/>
      <c r="G133" s="1"/>
      <c r="H133" s="1"/>
      <c r="I133" s="1"/>
      <c r="J133" s="1"/>
      <c r="K133" s="1"/>
      <c r="L133" s="1"/>
      <c r="M133" s="1"/>
      <c r="N133" s="1"/>
      <c r="O133" s="1"/>
      <c r="P133" s="1"/>
      <c r="Q133" s="1"/>
      <c r="R133" s="1"/>
      <c r="S133" s="1"/>
      <c r="T133" s="1"/>
      <c r="U133" s="1"/>
      <c r="V133" s="1"/>
      <c r="W133" s="1"/>
      <c r="X133" s="1"/>
      <c r="Y133" s="1"/>
      <c r="Z133" s="1"/>
    </row>
    <row r="134" spans="1:26" s="1896" customFormat="1" ht="15.75" customHeight="1">
      <c r="A134" s="872"/>
      <c r="B134" s="1905"/>
      <c r="C134" s="1906"/>
      <c r="D134" s="1906"/>
      <c r="E134" s="1906"/>
      <c r="F134" s="1906"/>
      <c r="G134" s="1"/>
      <c r="H134" s="1"/>
      <c r="I134" s="1"/>
      <c r="J134" s="1"/>
      <c r="K134" s="1"/>
      <c r="L134" s="1"/>
      <c r="M134" s="1"/>
      <c r="N134" s="1"/>
      <c r="O134" s="1"/>
      <c r="P134" s="1"/>
      <c r="Q134" s="1"/>
      <c r="R134" s="1"/>
      <c r="S134" s="1"/>
      <c r="T134" s="1"/>
      <c r="U134" s="1"/>
      <c r="V134" s="1"/>
      <c r="W134" s="1"/>
      <c r="X134" s="1"/>
      <c r="Y134" s="1"/>
      <c r="Z134" s="1"/>
    </row>
    <row r="135" spans="1:26" s="1896" customFormat="1" ht="15.75" customHeight="1">
      <c r="A135" s="872"/>
      <c r="B135" s="1905"/>
      <c r="C135" s="1906"/>
      <c r="D135" s="1906"/>
      <c r="E135" s="1906"/>
      <c r="F135" s="1906"/>
      <c r="G135" s="1"/>
      <c r="H135" s="1"/>
      <c r="I135" s="1"/>
      <c r="J135" s="1"/>
      <c r="K135" s="1"/>
      <c r="L135" s="1"/>
      <c r="M135" s="1"/>
      <c r="N135" s="1"/>
      <c r="O135" s="1"/>
      <c r="P135" s="1"/>
      <c r="Q135" s="1"/>
      <c r="R135" s="1"/>
      <c r="S135" s="1"/>
      <c r="T135" s="1"/>
      <c r="U135" s="1"/>
      <c r="V135" s="1"/>
      <c r="W135" s="1"/>
      <c r="X135" s="1"/>
      <c r="Y135" s="1"/>
      <c r="Z135" s="1"/>
    </row>
    <row r="136" spans="1:26" s="1896" customFormat="1" ht="15.75" customHeight="1">
      <c r="A136" s="872"/>
      <c r="B136" s="1905"/>
      <c r="C136" s="1906"/>
      <c r="D136" s="1906"/>
      <c r="E136" s="1906"/>
      <c r="F136" s="1906"/>
      <c r="G136" s="1"/>
      <c r="H136" s="1"/>
      <c r="I136" s="1"/>
      <c r="J136" s="1"/>
      <c r="K136" s="1"/>
      <c r="L136" s="1"/>
      <c r="M136" s="1"/>
      <c r="N136" s="1"/>
      <c r="O136" s="1"/>
      <c r="P136" s="1"/>
      <c r="Q136" s="1"/>
      <c r="R136" s="1"/>
      <c r="S136" s="1"/>
      <c r="T136" s="1"/>
      <c r="U136" s="1"/>
      <c r="V136" s="1"/>
      <c r="W136" s="1"/>
      <c r="X136" s="1"/>
      <c r="Y136" s="1"/>
      <c r="Z136" s="1"/>
    </row>
    <row r="137" spans="1:26" s="1896" customFormat="1" ht="15.75" customHeight="1">
      <c r="A137" s="872"/>
      <c r="B137" s="1905"/>
      <c r="C137" s="1906"/>
      <c r="D137" s="1906"/>
      <c r="E137" s="1906"/>
      <c r="F137" s="1906"/>
      <c r="G137" s="1"/>
      <c r="H137" s="1"/>
      <c r="I137" s="1"/>
      <c r="J137" s="1"/>
      <c r="K137" s="1"/>
      <c r="L137" s="1"/>
      <c r="M137" s="1"/>
      <c r="N137" s="1"/>
      <c r="O137" s="1"/>
      <c r="P137" s="1"/>
      <c r="Q137" s="1"/>
      <c r="R137" s="1"/>
      <c r="S137" s="1"/>
      <c r="T137" s="1"/>
      <c r="U137" s="1"/>
      <c r="V137" s="1"/>
      <c r="W137" s="1"/>
      <c r="X137" s="1"/>
      <c r="Y137" s="1"/>
      <c r="Z137" s="1"/>
    </row>
    <row r="138" spans="1:26" s="1896" customFormat="1" ht="15.75" customHeight="1">
      <c r="A138" s="872"/>
      <c r="B138" s="1905"/>
      <c r="C138" s="1906"/>
      <c r="D138" s="1906"/>
      <c r="E138" s="1906"/>
      <c r="F138" s="1906"/>
      <c r="G138" s="1"/>
      <c r="H138" s="1"/>
      <c r="I138" s="1"/>
      <c r="J138" s="1"/>
      <c r="K138" s="1"/>
      <c r="L138" s="1"/>
      <c r="M138" s="1"/>
      <c r="N138" s="1"/>
      <c r="O138" s="1"/>
      <c r="P138" s="1"/>
      <c r="Q138" s="1"/>
      <c r="R138" s="1"/>
      <c r="S138" s="1"/>
      <c r="T138" s="1"/>
      <c r="U138" s="1"/>
      <c r="V138" s="1"/>
      <c r="W138" s="1"/>
      <c r="X138" s="1"/>
      <c r="Y138" s="1"/>
      <c r="Z138" s="1"/>
    </row>
    <row r="139" spans="1:26" s="1896" customFormat="1" ht="15.75" customHeight="1">
      <c r="A139" s="872"/>
      <c r="B139" s="1905"/>
      <c r="C139" s="1906"/>
      <c r="D139" s="1906"/>
      <c r="E139" s="1906"/>
      <c r="F139" s="1906"/>
      <c r="G139" s="1"/>
      <c r="H139" s="1"/>
      <c r="I139" s="1"/>
      <c r="J139" s="1"/>
      <c r="K139" s="1"/>
      <c r="L139" s="1"/>
      <c r="M139" s="1"/>
      <c r="N139" s="1"/>
      <c r="O139" s="1"/>
      <c r="P139" s="1"/>
      <c r="Q139" s="1"/>
      <c r="R139" s="1"/>
      <c r="S139" s="1"/>
      <c r="T139" s="1"/>
      <c r="U139" s="1"/>
      <c r="V139" s="1"/>
      <c r="W139" s="1"/>
      <c r="X139" s="1"/>
      <c r="Y139" s="1"/>
      <c r="Z139" s="1"/>
    </row>
    <row r="140" spans="1:26" s="1896" customFormat="1" ht="15.75" customHeight="1">
      <c r="A140" s="872"/>
      <c r="B140" s="1905"/>
      <c r="C140" s="1906"/>
      <c r="D140" s="1906"/>
      <c r="E140" s="1906"/>
      <c r="F140" s="1906"/>
      <c r="G140" s="1"/>
      <c r="H140" s="1"/>
      <c r="I140" s="1"/>
      <c r="J140" s="1"/>
      <c r="K140" s="1"/>
      <c r="L140" s="1"/>
      <c r="M140" s="1"/>
      <c r="N140" s="1"/>
      <c r="O140" s="1"/>
      <c r="P140" s="1"/>
      <c r="Q140" s="1"/>
      <c r="R140" s="1"/>
      <c r="S140" s="1"/>
      <c r="T140" s="1"/>
      <c r="U140" s="1"/>
      <c r="V140" s="1"/>
      <c r="W140" s="1"/>
      <c r="X140" s="1"/>
      <c r="Y140" s="1"/>
      <c r="Z140" s="1"/>
    </row>
    <row r="141" spans="1:26" s="1896" customFormat="1" ht="15.75" customHeight="1">
      <c r="A141" s="872"/>
      <c r="B141" s="1905"/>
      <c r="C141" s="1906"/>
      <c r="D141" s="1906"/>
      <c r="E141" s="1906"/>
      <c r="F141" s="1906"/>
      <c r="G141" s="1"/>
      <c r="H141" s="1"/>
      <c r="I141" s="1"/>
      <c r="J141" s="1"/>
      <c r="K141" s="1"/>
      <c r="L141" s="1"/>
      <c r="M141" s="1"/>
      <c r="N141" s="1"/>
      <c r="O141" s="1"/>
      <c r="P141" s="1"/>
      <c r="Q141" s="1"/>
      <c r="R141" s="1"/>
      <c r="S141" s="1"/>
      <c r="T141" s="1"/>
      <c r="U141" s="1"/>
      <c r="V141" s="1"/>
      <c r="W141" s="1"/>
      <c r="X141" s="1"/>
      <c r="Y141" s="1"/>
      <c r="Z141" s="1"/>
    </row>
    <row r="142" spans="1:26" s="1896" customFormat="1" ht="15.75" customHeight="1">
      <c r="A142" s="872"/>
      <c r="B142" s="1905"/>
      <c r="C142" s="1906"/>
      <c r="D142" s="1906"/>
      <c r="E142" s="1906"/>
      <c r="F142" s="1906"/>
      <c r="G142" s="1"/>
      <c r="H142" s="1"/>
      <c r="I142" s="1"/>
      <c r="J142" s="1"/>
      <c r="K142" s="1"/>
      <c r="L142" s="1"/>
      <c r="M142" s="1"/>
      <c r="N142" s="1"/>
      <c r="O142" s="1"/>
      <c r="P142" s="1"/>
      <c r="Q142" s="1"/>
      <c r="R142" s="1"/>
      <c r="S142" s="1"/>
      <c r="T142" s="1"/>
      <c r="U142" s="1"/>
      <c r="V142" s="1"/>
      <c r="W142" s="1"/>
      <c r="X142" s="1"/>
      <c r="Y142" s="1"/>
      <c r="Z142" s="1"/>
    </row>
    <row r="143" spans="1:26" s="1896" customFormat="1" ht="15.75" customHeight="1">
      <c r="A143" s="872"/>
      <c r="B143" s="1905"/>
      <c r="C143" s="1906"/>
      <c r="D143" s="1906"/>
      <c r="E143" s="1906"/>
      <c r="F143" s="1906"/>
      <c r="G143" s="1"/>
      <c r="H143" s="1"/>
      <c r="I143" s="1"/>
      <c r="J143" s="1"/>
      <c r="K143" s="1"/>
      <c r="L143" s="1"/>
      <c r="M143" s="1"/>
      <c r="N143" s="1"/>
      <c r="O143" s="1"/>
      <c r="P143" s="1"/>
      <c r="Q143" s="1"/>
      <c r="R143" s="1"/>
      <c r="S143" s="1"/>
      <c r="T143" s="1"/>
      <c r="U143" s="1"/>
      <c r="V143" s="1"/>
      <c r="W143" s="1"/>
      <c r="X143" s="1"/>
      <c r="Y143" s="1"/>
      <c r="Z143" s="1"/>
    </row>
    <row r="144" spans="1:26" s="1896" customFormat="1" ht="15.75" customHeight="1">
      <c r="A144" s="872"/>
      <c r="B144" s="1905"/>
      <c r="C144" s="1906"/>
      <c r="D144" s="1906"/>
      <c r="E144" s="1906"/>
      <c r="F144" s="1906"/>
      <c r="G144" s="1"/>
      <c r="H144" s="1"/>
      <c r="I144" s="1"/>
      <c r="J144" s="1"/>
      <c r="K144" s="1"/>
      <c r="L144" s="1"/>
      <c r="M144" s="1"/>
      <c r="N144" s="1"/>
      <c r="O144" s="1"/>
      <c r="P144" s="1"/>
      <c r="Q144" s="1"/>
      <c r="R144" s="1"/>
      <c r="S144" s="1"/>
      <c r="T144" s="1"/>
      <c r="U144" s="1"/>
      <c r="V144" s="1"/>
      <c r="W144" s="1"/>
      <c r="X144" s="1"/>
      <c r="Y144" s="1"/>
      <c r="Z144" s="1"/>
    </row>
    <row r="145" spans="1:26" ht="15.75" customHeight="1">
      <c r="A145" s="152"/>
      <c r="B145" s="1909"/>
      <c r="C145" s="1901"/>
      <c r="D145" s="1901"/>
      <c r="E145" s="1901"/>
      <c r="F145" s="1901"/>
      <c r="G145" s="1"/>
      <c r="H145" s="1"/>
      <c r="I145" s="1"/>
      <c r="J145" s="1"/>
      <c r="K145" s="1"/>
      <c r="L145" s="1"/>
      <c r="M145" s="1"/>
      <c r="N145" s="1"/>
      <c r="O145" s="1"/>
      <c r="P145" s="1"/>
      <c r="Q145" s="1"/>
      <c r="R145" s="1"/>
      <c r="S145" s="1"/>
      <c r="T145" s="1"/>
      <c r="U145" s="1"/>
      <c r="V145" s="1"/>
      <c r="W145" s="1"/>
      <c r="X145" s="1"/>
      <c r="Y145" s="1"/>
      <c r="Z145" s="1"/>
    </row>
    <row r="146" spans="1:26" ht="15.75" customHeight="1">
      <c r="A146" s="152"/>
      <c r="B146" s="1909"/>
      <c r="C146" s="1901"/>
      <c r="D146" s="1901"/>
      <c r="E146" s="1901"/>
      <c r="F146" s="1901"/>
      <c r="G146" s="1"/>
      <c r="H146" s="1"/>
      <c r="I146" s="1"/>
      <c r="J146" s="1"/>
      <c r="K146" s="1"/>
      <c r="L146" s="1"/>
      <c r="M146" s="1"/>
      <c r="N146" s="1"/>
      <c r="O146" s="1"/>
      <c r="P146" s="1"/>
      <c r="Q146" s="1"/>
      <c r="R146" s="1"/>
      <c r="S146" s="1"/>
      <c r="T146" s="1"/>
      <c r="U146" s="1"/>
      <c r="V146" s="1"/>
      <c r="W146" s="1"/>
      <c r="X146" s="1"/>
      <c r="Y146" s="1"/>
      <c r="Z146" s="1"/>
    </row>
    <row r="147" spans="1:26" ht="15.75" customHeight="1">
      <c r="A147" s="152"/>
      <c r="B147" s="1901"/>
      <c r="C147" s="1901"/>
      <c r="D147" s="1901"/>
      <c r="E147" s="1901"/>
      <c r="F147" s="1901"/>
      <c r="G147" s="1"/>
      <c r="H147" s="1"/>
      <c r="I147" s="1"/>
      <c r="J147" s="1"/>
      <c r="K147" s="1"/>
      <c r="L147" s="1"/>
      <c r="M147" s="1"/>
      <c r="N147" s="1"/>
      <c r="O147" s="1"/>
      <c r="P147" s="1"/>
      <c r="Q147" s="1"/>
      <c r="R147" s="1"/>
      <c r="S147" s="1"/>
      <c r="T147" s="1"/>
      <c r="U147" s="1"/>
      <c r="V147" s="1"/>
      <c r="W147" s="1"/>
      <c r="X147" s="1"/>
      <c r="Y147" s="1"/>
      <c r="Z147" s="1"/>
    </row>
    <row r="148" spans="1:26" ht="15.75" customHeight="1">
      <c r="A148" s="152"/>
      <c r="B148" s="1901"/>
      <c r="C148" s="1901"/>
      <c r="D148" s="1901"/>
      <c r="E148" s="1901"/>
      <c r="F148" s="1901"/>
      <c r="G148" s="1"/>
      <c r="H148" s="1"/>
      <c r="I148" s="1"/>
      <c r="J148" s="1"/>
      <c r="K148" s="1"/>
      <c r="L148" s="1"/>
      <c r="M148" s="1"/>
      <c r="N148" s="1"/>
      <c r="O148" s="1"/>
      <c r="P148" s="1"/>
      <c r="Q148" s="1"/>
      <c r="R148" s="1"/>
      <c r="S148" s="1"/>
      <c r="T148" s="1"/>
      <c r="U148" s="1"/>
      <c r="V148" s="1"/>
      <c r="W148" s="1"/>
      <c r="X148" s="1"/>
      <c r="Y148" s="1"/>
      <c r="Z148" s="1"/>
    </row>
    <row r="149" spans="1:26" ht="15.75" customHeight="1">
      <c r="B149" s="1"/>
    </row>
    <row r="150" spans="1:26" ht="15.75" customHeight="1">
      <c r="B150" s="1"/>
      <c r="E150" s="1"/>
      <c r="F150" s="1"/>
      <c r="H150" s="1"/>
      <c r="I150" s="1"/>
      <c r="J150" s="1"/>
      <c r="N150" s="1"/>
    </row>
    <row r="151" spans="1:26" ht="15.75" customHeight="1">
      <c r="B151" s="1"/>
      <c r="E151" s="1"/>
      <c r="F151" s="1"/>
      <c r="H151" s="1"/>
      <c r="I151" s="1"/>
      <c r="J151" s="1"/>
      <c r="N151" s="1"/>
    </row>
    <row r="152" spans="1:26" ht="15.75" customHeight="1">
      <c r="B152" s="1"/>
      <c r="E152" s="1"/>
      <c r="F152" s="1"/>
      <c r="H152" s="1"/>
      <c r="I152" s="1"/>
      <c r="J152" s="1"/>
      <c r="N152" s="1"/>
    </row>
    <row r="153" spans="1:26" ht="15.75" customHeight="1">
      <c r="B153" s="1"/>
      <c r="E153" s="1"/>
      <c r="F153" s="1"/>
      <c r="H153" s="1"/>
      <c r="I153" s="1"/>
      <c r="J153" s="1"/>
      <c r="N153" s="1"/>
    </row>
    <row r="154" spans="1:26" ht="15.75" customHeight="1">
      <c r="B154" s="1"/>
      <c r="E154" s="1"/>
      <c r="F154" s="1"/>
      <c r="H154" s="1"/>
      <c r="I154" s="1"/>
      <c r="J154" s="1"/>
      <c r="N154" s="1"/>
    </row>
    <row r="155" spans="1:26" ht="15.75" customHeight="1">
      <c r="B155" s="1"/>
      <c r="E155" s="1"/>
      <c r="F155" s="1"/>
      <c r="H155" s="1"/>
      <c r="I155" s="1"/>
      <c r="J155" s="1"/>
      <c r="N155" s="1"/>
    </row>
    <row r="156" spans="1:26" ht="15.75" customHeight="1">
      <c r="B156" s="1"/>
      <c r="E156" s="1"/>
      <c r="F156" s="1"/>
      <c r="H156" s="1"/>
      <c r="I156" s="1"/>
      <c r="J156" s="1"/>
      <c r="N156" s="1"/>
    </row>
    <row r="157" spans="1:26" ht="15.75" customHeight="1">
      <c r="B157" s="1"/>
      <c r="E157" s="1"/>
      <c r="F157" s="1"/>
      <c r="H157" s="1"/>
      <c r="I157" s="1"/>
      <c r="J157" s="1"/>
      <c r="N157" s="1"/>
    </row>
    <row r="158" spans="1:26" ht="15.75" customHeight="1">
      <c r="B158" s="1"/>
      <c r="E158" s="1"/>
      <c r="F158" s="1"/>
      <c r="H158" s="1"/>
      <c r="I158" s="1"/>
      <c r="J158" s="1"/>
      <c r="N158" s="1"/>
    </row>
    <row r="159" spans="1:26" ht="15.75" customHeight="1">
      <c r="B159" s="1"/>
      <c r="E159" s="1"/>
      <c r="F159" s="1"/>
      <c r="H159" s="1"/>
      <c r="I159" s="1"/>
      <c r="J159" s="1"/>
      <c r="N159" s="1"/>
    </row>
    <row r="160" spans="1:26" ht="15.75" customHeight="1">
      <c r="B160" s="1"/>
      <c r="E160" s="1"/>
      <c r="F160" s="1"/>
      <c r="H160" s="1"/>
      <c r="I160" s="1"/>
      <c r="J160" s="1"/>
      <c r="N160" s="1"/>
    </row>
    <row r="161" spans="2:14" ht="15.75" customHeight="1">
      <c r="B161" s="1"/>
      <c r="E161" s="1"/>
      <c r="F161" s="1"/>
      <c r="H161" s="1"/>
      <c r="I161" s="1"/>
      <c r="J161" s="1"/>
      <c r="N161" s="1"/>
    </row>
    <row r="162" spans="2:14" ht="15.75" customHeight="1">
      <c r="B162" s="1"/>
      <c r="E162" s="1"/>
      <c r="F162" s="1"/>
      <c r="H162" s="1"/>
      <c r="I162" s="1"/>
      <c r="J162" s="1"/>
      <c r="N162" s="1"/>
    </row>
    <row r="163" spans="2:14" ht="15.75" customHeight="1">
      <c r="B163" s="1"/>
      <c r="E163" s="1"/>
      <c r="F163" s="1"/>
      <c r="H163" s="1"/>
      <c r="I163" s="1"/>
      <c r="J163" s="1"/>
      <c r="N163" s="1"/>
    </row>
    <row r="164" spans="2:14" ht="15.75" customHeight="1">
      <c r="B164" s="1"/>
      <c r="E164" s="1"/>
      <c r="F164" s="1"/>
      <c r="H164" s="1"/>
      <c r="I164" s="1"/>
      <c r="J164" s="1"/>
      <c r="N164" s="1"/>
    </row>
    <row r="165" spans="2:14" ht="15.75" customHeight="1">
      <c r="B165" s="1"/>
      <c r="E165" s="1"/>
      <c r="F165" s="1"/>
      <c r="H165" s="1"/>
      <c r="I165" s="1"/>
      <c r="J165" s="1"/>
      <c r="N165" s="1"/>
    </row>
    <row r="166" spans="2:14" ht="15.75" customHeight="1">
      <c r="B166" s="1"/>
      <c r="E166" s="1"/>
      <c r="F166" s="1"/>
      <c r="H166" s="1"/>
      <c r="I166" s="1"/>
      <c r="J166" s="1"/>
      <c r="N166" s="1"/>
    </row>
    <row r="167" spans="2:14" ht="15.75" customHeight="1">
      <c r="B167" s="1"/>
      <c r="E167" s="1"/>
      <c r="F167" s="1"/>
      <c r="H167" s="1"/>
      <c r="I167" s="1"/>
      <c r="J167" s="1"/>
      <c r="N167" s="1"/>
    </row>
    <row r="168" spans="2:14" ht="15.75" customHeight="1">
      <c r="B168" s="1"/>
      <c r="E168" s="1"/>
      <c r="F168" s="1"/>
      <c r="H168" s="1"/>
      <c r="I168" s="1"/>
      <c r="J168" s="1"/>
      <c r="N168" s="1"/>
    </row>
    <row r="169" spans="2:14" ht="15.75" customHeight="1">
      <c r="B169" s="1"/>
      <c r="E169" s="1"/>
      <c r="F169" s="1"/>
      <c r="H169" s="1"/>
      <c r="I169" s="1"/>
      <c r="J169" s="1"/>
      <c r="N169" s="1"/>
    </row>
    <row r="170" spans="2:14" ht="15.75" customHeight="1">
      <c r="B170" s="1"/>
      <c r="E170" s="1"/>
      <c r="F170" s="1"/>
      <c r="H170" s="1"/>
      <c r="I170" s="1"/>
      <c r="J170" s="1"/>
      <c r="N170" s="1"/>
    </row>
    <row r="171" spans="2:14" ht="15.75" customHeight="1">
      <c r="B171" s="1"/>
      <c r="E171" s="1"/>
      <c r="F171" s="1"/>
      <c r="H171" s="1"/>
      <c r="I171" s="1"/>
      <c r="J171" s="1"/>
      <c r="N171" s="1"/>
    </row>
    <row r="172" spans="2:14" ht="15.75" customHeight="1">
      <c r="B172" s="1"/>
      <c r="E172" s="1"/>
      <c r="F172" s="1"/>
      <c r="H172" s="1"/>
      <c r="I172" s="1"/>
      <c r="J172" s="1"/>
      <c r="N172" s="1"/>
    </row>
    <row r="173" spans="2:14" ht="15.75" customHeight="1">
      <c r="B173" s="1"/>
      <c r="E173" s="1"/>
      <c r="F173" s="1"/>
      <c r="H173" s="1"/>
      <c r="I173" s="1"/>
      <c r="J173" s="1"/>
      <c r="N173" s="1"/>
    </row>
    <row r="174" spans="2:14" ht="15.75" customHeight="1">
      <c r="B174" s="1"/>
      <c r="E174" s="1"/>
      <c r="F174" s="1"/>
      <c r="H174" s="1"/>
      <c r="I174" s="1"/>
      <c r="J174" s="1"/>
      <c r="N174" s="1"/>
    </row>
    <row r="175" spans="2:14" ht="15.75" customHeight="1">
      <c r="B175" s="1"/>
      <c r="E175" s="1"/>
      <c r="F175" s="1"/>
      <c r="H175" s="1"/>
      <c r="I175" s="1"/>
      <c r="J175" s="1"/>
      <c r="N175" s="1"/>
    </row>
    <row r="176" spans="2:14" ht="15.75" customHeight="1">
      <c r="B176" s="1"/>
      <c r="E176" s="1"/>
      <c r="F176" s="1"/>
      <c r="H176" s="1"/>
      <c r="I176" s="1"/>
      <c r="J176" s="1"/>
      <c r="N176" s="1"/>
    </row>
    <row r="177" spans="2:14" ht="15.75" customHeight="1">
      <c r="B177" s="1"/>
      <c r="E177" s="1"/>
      <c r="F177" s="1"/>
      <c r="H177" s="1"/>
      <c r="I177" s="1"/>
      <c r="J177" s="1"/>
      <c r="N177" s="1"/>
    </row>
    <row r="178" spans="2:14" ht="15.75" customHeight="1">
      <c r="B178" s="1"/>
      <c r="E178" s="1"/>
      <c r="F178" s="1"/>
      <c r="H178" s="1"/>
      <c r="I178" s="1"/>
      <c r="J178" s="1"/>
      <c r="N178" s="1"/>
    </row>
    <row r="179" spans="2:14" ht="15.75" customHeight="1">
      <c r="B179" s="1"/>
      <c r="E179" s="1"/>
      <c r="F179" s="1"/>
      <c r="H179" s="1"/>
      <c r="I179" s="1"/>
      <c r="J179" s="1"/>
      <c r="N179" s="1"/>
    </row>
    <row r="180" spans="2:14" ht="15.75" customHeight="1">
      <c r="B180" s="1"/>
      <c r="E180" s="1"/>
      <c r="F180" s="1"/>
      <c r="H180" s="1"/>
      <c r="I180" s="1"/>
      <c r="J180" s="1"/>
      <c r="N180" s="1"/>
    </row>
    <row r="181" spans="2:14" ht="15.75" customHeight="1">
      <c r="B181" s="1"/>
      <c r="E181" s="1"/>
      <c r="F181" s="1"/>
      <c r="H181" s="1"/>
      <c r="I181" s="1"/>
      <c r="J181" s="1"/>
      <c r="N181" s="1"/>
    </row>
    <row r="182" spans="2:14" ht="15.75" customHeight="1">
      <c r="B182" s="1"/>
      <c r="E182" s="1"/>
      <c r="F182" s="1"/>
      <c r="H182" s="1"/>
      <c r="I182" s="1"/>
      <c r="J182" s="1"/>
      <c r="N182" s="1"/>
    </row>
    <row r="183" spans="2:14" ht="15.75" customHeight="1">
      <c r="B183" s="1"/>
      <c r="E183" s="1"/>
      <c r="F183" s="1"/>
      <c r="H183" s="1"/>
      <c r="I183" s="1"/>
      <c r="J183" s="1"/>
      <c r="N183" s="1"/>
    </row>
    <row r="184" spans="2:14" ht="15.75" customHeight="1">
      <c r="B184" s="1"/>
      <c r="E184" s="1"/>
      <c r="F184" s="1"/>
      <c r="H184" s="1"/>
      <c r="I184" s="1"/>
      <c r="J184" s="1"/>
      <c r="N184" s="1"/>
    </row>
    <row r="185" spans="2:14" ht="15.75" customHeight="1">
      <c r="B185" s="1"/>
      <c r="E185" s="1"/>
      <c r="F185" s="1"/>
      <c r="H185" s="1"/>
      <c r="I185" s="1"/>
      <c r="J185" s="1"/>
      <c r="N185" s="1"/>
    </row>
    <row r="186" spans="2:14" ht="15.75" customHeight="1">
      <c r="B186" s="1"/>
      <c r="E186" s="1"/>
      <c r="F186" s="1"/>
      <c r="H186" s="1"/>
      <c r="I186" s="1"/>
      <c r="J186" s="1"/>
      <c r="N186" s="1"/>
    </row>
    <row r="187" spans="2:14" ht="15.75" customHeight="1">
      <c r="B187" s="1"/>
      <c r="E187" s="1"/>
      <c r="F187" s="1"/>
      <c r="H187" s="1"/>
      <c r="I187" s="1"/>
      <c r="J187" s="1"/>
      <c r="N187" s="1"/>
    </row>
    <row r="188" spans="2:14" ht="15.75" customHeight="1">
      <c r="B188" s="1"/>
      <c r="E188" s="1"/>
      <c r="F188" s="1"/>
      <c r="H188" s="1"/>
      <c r="I188" s="1"/>
      <c r="J188" s="1"/>
      <c r="N188" s="1"/>
    </row>
    <row r="189" spans="2:14" ht="15.75" customHeight="1">
      <c r="B189" s="1"/>
      <c r="E189" s="1"/>
      <c r="F189" s="1"/>
      <c r="H189" s="1"/>
      <c r="I189" s="1"/>
      <c r="J189" s="1"/>
      <c r="N189" s="1"/>
    </row>
    <row r="190" spans="2:14" ht="15.75" customHeight="1">
      <c r="B190" s="1"/>
      <c r="E190" s="1"/>
      <c r="F190" s="1"/>
      <c r="H190" s="1"/>
      <c r="I190" s="1"/>
      <c r="J190" s="1"/>
      <c r="N190" s="1"/>
    </row>
    <row r="191" spans="2:14" ht="15.75" customHeight="1">
      <c r="B191" s="1"/>
      <c r="E191" s="1"/>
      <c r="F191" s="1"/>
      <c r="H191" s="1"/>
      <c r="I191" s="1"/>
      <c r="J191" s="1"/>
      <c r="N191" s="1"/>
    </row>
    <row r="192" spans="2:14" ht="15.75" customHeight="1">
      <c r="B192" s="1"/>
      <c r="E192" s="1"/>
      <c r="F192" s="1"/>
      <c r="H192" s="1"/>
      <c r="I192" s="1"/>
      <c r="J192" s="1"/>
      <c r="N192" s="1"/>
    </row>
    <row r="193" spans="2:14" ht="15.75" customHeight="1">
      <c r="B193" s="1"/>
      <c r="E193" s="1"/>
      <c r="F193" s="1"/>
      <c r="H193" s="1"/>
      <c r="I193" s="1"/>
      <c r="J193" s="1"/>
      <c r="N193" s="1"/>
    </row>
    <row r="194" spans="2:14" ht="15.75" customHeight="1">
      <c r="B194" s="1"/>
      <c r="E194" s="1"/>
      <c r="F194" s="1"/>
      <c r="H194" s="1"/>
      <c r="I194" s="1"/>
      <c r="J194" s="1"/>
      <c r="N194" s="1"/>
    </row>
    <row r="195" spans="2:14" ht="15.75" customHeight="1">
      <c r="B195" s="1"/>
      <c r="E195" s="1"/>
      <c r="F195" s="1"/>
      <c r="H195" s="1"/>
      <c r="I195" s="1"/>
      <c r="J195" s="1"/>
      <c r="N195" s="1"/>
    </row>
    <row r="196" spans="2:14" ht="15.75" customHeight="1">
      <c r="B196" s="1"/>
      <c r="E196" s="1"/>
      <c r="F196" s="1"/>
      <c r="H196" s="1"/>
      <c r="I196" s="1"/>
      <c r="J196" s="1"/>
      <c r="N196" s="1"/>
    </row>
    <row r="197" spans="2:14" ht="15.75" customHeight="1">
      <c r="B197" s="1"/>
      <c r="E197" s="1"/>
      <c r="F197" s="1"/>
      <c r="H197" s="1"/>
      <c r="I197" s="1"/>
      <c r="J197" s="1"/>
      <c r="N197" s="1"/>
    </row>
    <row r="198" spans="2:14" ht="15.75" customHeight="1">
      <c r="B198" s="1"/>
      <c r="E198" s="1"/>
      <c r="F198" s="1"/>
      <c r="H198" s="1"/>
      <c r="I198" s="1"/>
      <c r="J198" s="1"/>
      <c r="N198" s="1"/>
    </row>
    <row r="199" spans="2:14" ht="15.75" customHeight="1">
      <c r="B199" s="1"/>
      <c r="E199" s="1"/>
      <c r="F199" s="1"/>
      <c r="H199" s="1"/>
      <c r="I199" s="1"/>
      <c r="J199" s="1"/>
      <c r="N199" s="1"/>
    </row>
    <row r="200" spans="2:14" ht="15.75" customHeight="1">
      <c r="B200" s="1"/>
      <c r="E200" s="1"/>
      <c r="F200" s="1"/>
      <c r="H200" s="1"/>
      <c r="I200" s="1"/>
      <c r="J200" s="1"/>
      <c r="N200" s="1"/>
    </row>
    <row r="201" spans="2:14" ht="15.75" customHeight="1">
      <c r="B201" s="1"/>
      <c r="E201" s="1"/>
      <c r="F201" s="1"/>
      <c r="H201" s="1"/>
      <c r="I201" s="1"/>
      <c r="J201" s="1"/>
      <c r="N201" s="1"/>
    </row>
    <row r="202" spans="2:14" ht="15.75" customHeight="1">
      <c r="B202" s="1"/>
      <c r="E202" s="1"/>
      <c r="F202" s="1"/>
      <c r="H202" s="1"/>
      <c r="I202" s="1"/>
      <c r="J202" s="1"/>
      <c r="N202" s="1"/>
    </row>
    <row r="203" spans="2:14" ht="15.75" customHeight="1">
      <c r="B203" s="1"/>
      <c r="E203" s="1"/>
      <c r="F203" s="1"/>
      <c r="H203" s="1"/>
      <c r="I203" s="1"/>
      <c r="J203" s="1"/>
      <c r="N203" s="1"/>
    </row>
    <row r="204" spans="2:14" ht="15.75" customHeight="1">
      <c r="B204" s="1"/>
      <c r="E204" s="1"/>
      <c r="F204" s="1"/>
      <c r="H204" s="1"/>
      <c r="I204" s="1"/>
      <c r="J204" s="1"/>
      <c r="N204" s="1"/>
    </row>
    <row r="205" spans="2:14" ht="15.75" customHeight="1">
      <c r="B205" s="1"/>
      <c r="E205" s="1"/>
      <c r="F205" s="1"/>
      <c r="H205" s="1"/>
      <c r="I205" s="1"/>
      <c r="J205" s="1"/>
      <c r="N205" s="1"/>
    </row>
    <row r="206" spans="2:14" ht="15.75" customHeight="1">
      <c r="B206" s="1"/>
      <c r="E206" s="1"/>
      <c r="F206" s="1"/>
      <c r="H206" s="1"/>
      <c r="I206" s="1"/>
      <c r="J206" s="1"/>
      <c r="N206" s="1"/>
    </row>
    <row r="207" spans="2:14" ht="15.75" customHeight="1">
      <c r="B207" s="1"/>
      <c r="E207" s="1"/>
      <c r="F207" s="1"/>
      <c r="H207" s="1"/>
      <c r="I207" s="1"/>
      <c r="J207" s="1"/>
      <c r="N207" s="1"/>
    </row>
    <row r="208" spans="2:14" ht="15.75" customHeight="1">
      <c r="B208" s="1"/>
      <c r="E208" s="1"/>
      <c r="F208" s="1"/>
      <c r="H208" s="1"/>
      <c r="I208" s="1"/>
      <c r="J208" s="1"/>
      <c r="N208" s="1"/>
    </row>
    <row r="209" spans="2:14" ht="15.75" customHeight="1">
      <c r="B209" s="1"/>
      <c r="E209" s="1"/>
      <c r="F209" s="1"/>
      <c r="H209" s="1"/>
      <c r="I209" s="1"/>
      <c r="J209" s="1"/>
      <c r="N209" s="1"/>
    </row>
    <row r="210" spans="2:14" ht="15.75" customHeight="1">
      <c r="B210" s="1"/>
      <c r="E210" s="1"/>
      <c r="F210" s="1"/>
      <c r="H210" s="1"/>
      <c r="I210" s="1"/>
      <c r="J210" s="1"/>
      <c r="N210" s="1"/>
    </row>
    <row r="211" spans="2:14" ht="15.75" customHeight="1">
      <c r="B211" s="1"/>
      <c r="E211" s="1"/>
      <c r="F211" s="1"/>
      <c r="H211" s="1"/>
      <c r="I211" s="1"/>
      <c r="J211" s="1"/>
      <c r="N211" s="1"/>
    </row>
    <row r="212" spans="2:14" ht="15.75" customHeight="1">
      <c r="B212" s="1"/>
      <c r="E212" s="1"/>
      <c r="F212" s="1"/>
      <c r="H212" s="1"/>
      <c r="I212" s="1"/>
      <c r="J212" s="1"/>
      <c r="N212" s="1"/>
    </row>
    <row r="213" spans="2:14" ht="15.75" customHeight="1">
      <c r="B213" s="1"/>
      <c r="E213" s="1"/>
      <c r="F213" s="1"/>
      <c r="H213" s="1"/>
      <c r="I213" s="1"/>
      <c r="J213" s="1"/>
      <c r="N213" s="1"/>
    </row>
    <row r="214" spans="2:14" ht="15.75" customHeight="1">
      <c r="B214" s="1"/>
      <c r="E214" s="1"/>
      <c r="F214" s="1"/>
      <c r="H214" s="1"/>
      <c r="I214" s="1"/>
      <c r="J214" s="1"/>
      <c r="N214" s="1"/>
    </row>
    <row r="215" spans="2:14" ht="15.75" customHeight="1">
      <c r="B215" s="1"/>
      <c r="E215" s="1"/>
      <c r="F215" s="1"/>
      <c r="H215" s="1"/>
      <c r="I215" s="1"/>
      <c r="J215" s="1"/>
      <c r="N215" s="1"/>
    </row>
    <row r="216" spans="2:14" ht="15.75" customHeight="1">
      <c r="B216" s="1"/>
      <c r="E216" s="1"/>
      <c r="F216" s="1"/>
      <c r="H216" s="1"/>
      <c r="I216" s="1"/>
      <c r="J216" s="1"/>
      <c r="N216" s="1"/>
    </row>
    <row r="217" spans="2:14" ht="15.75" customHeight="1">
      <c r="B217" s="1"/>
      <c r="E217" s="1"/>
      <c r="F217" s="1"/>
      <c r="H217" s="1"/>
      <c r="I217" s="1"/>
      <c r="J217" s="1"/>
      <c r="N217" s="1"/>
    </row>
    <row r="218" spans="2:14" ht="15.75" customHeight="1">
      <c r="B218" s="1"/>
      <c r="E218" s="1"/>
      <c r="F218" s="1"/>
      <c r="H218" s="1"/>
      <c r="I218" s="1"/>
      <c r="J218" s="1"/>
      <c r="N218" s="1"/>
    </row>
    <row r="219" spans="2:14" ht="15.75" customHeight="1">
      <c r="B219" s="1"/>
      <c r="E219" s="1"/>
      <c r="F219" s="1"/>
      <c r="H219" s="1"/>
      <c r="I219" s="1"/>
      <c r="J219" s="1"/>
      <c r="N219" s="1"/>
    </row>
    <row r="220" spans="2:14" ht="15.75" customHeight="1">
      <c r="B220" s="1"/>
      <c r="E220" s="1"/>
      <c r="F220" s="1"/>
      <c r="H220" s="1"/>
      <c r="I220" s="1"/>
      <c r="J220" s="1"/>
      <c r="N220" s="1"/>
    </row>
    <row r="221" spans="2:14" ht="15.75" customHeight="1">
      <c r="B221" s="1"/>
      <c r="E221" s="1"/>
      <c r="F221" s="1"/>
      <c r="H221" s="1"/>
      <c r="I221" s="1"/>
      <c r="J221" s="1"/>
      <c r="N221" s="1"/>
    </row>
    <row r="222" spans="2:14" ht="15.75" customHeight="1">
      <c r="B222" s="1"/>
      <c r="E222" s="1"/>
      <c r="F222" s="1"/>
      <c r="H222" s="1"/>
      <c r="I222" s="1"/>
      <c r="J222" s="1"/>
      <c r="N222" s="1"/>
    </row>
    <row r="223" spans="2:14" ht="15.75" customHeight="1">
      <c r="B223" s="1"/>
      <c r="E223" s="1"/>
      <c r="F223" s="1"/>
      <c r="H223" s="1"/>
      <c r="I223" s="1"/>
      <c r="J223" s="1"/>
      <c r="N223" s="1"/>
    </row>
    <row r="224" spans="2:14" ht="15.75" customHeight="1">
      <c r="B224" s="1"/>
      <c r="E224" s="1"/>
      <c r="F224" s="1"/>
      <c r="H224" s="1"/>
      <c r="I224" s="1"/>
      <c r="J224" s="1"/>
      <c r="N224" s="1"/>
    </row>
    <row r="225" spans="2:14" ht="15.75" customHeight="1">
      <c r="B225" s="1"/>
      <c r="E225" s="1"/>
      <c r="F225" s="1"/>
      <c r="H225" s="1"/>
      <c r="I225" s="1"/>
      <c r="J225" s="1"/>
      <c r="N225" s="1"/>
    </row>
    <row r="226" spans="2:14" ht="15.75" customHeight="1">
      <c r="B226" s="1"/>
      <c r="E226" s="1"/>
      <c r="F226" s="1"/>
      <c r="H226" s="1"/>
      <c r="I226" s="1"/>
      <c r="J226" s="1"/>
      <c r="N226" s="1"/>
    </row>
    <row r="227" spans="2:14" ht="15.75" customHeight="1">
      <c r="B227" s="1"/>
      <c r="E227" s="1"/>
      <c r="F227" s="1"/>
      <c r="H227" s="1"/>
      <c r="I227" s="1"/>
      <c r="J227" s="1"/>
      <c r="N227" s="1"/>
    </row>
    <row r="228" spans="2:14" ht="15.75" customHeight="1">
      <c r="B228" s="1"/>
      <c r="E228" s="1"/>
      <c r="F228" s="1"/>
      <c r="H228" s="1"/>
      <c r="I228" s="1"/>
      <c r="J228" s="1"/>
      <c r="N228" s="1"/>
    </row>
    <row r="229" spans="2:14" ht="15.75" customHeight="1">
      <c r="B229" s="1"/>
      <c r="E229" s="1"/>
      <c r="F229" s="1"/>
      <c r="H229" s="1"/>
      <c r="I229" s="1"/>
      <c r="J229" s="1"/>
      <c r="N229" s="1"/>
    </row>
    <row r="230" spans="2:14" ht="15.75" customHeight="1">
      <c r="B230" s="1"/>
      <c r="E230" s="1"/>
      <c r="F230" s="1"/>
      <c r="H230" s="1"/>
      <c r="I230" s="1"/>
      <c r="J230" s="1"/>
      <c r="N230" s="1"/>
    </row>
    <row r="231" spans="2:14" ht="15.75" customHeight="1">
      <c r="B231" s="1"/>
      <c r="E231" s="1"/>
      <c r="F231" s="1"/>
      <c r="H231" s="1"/>
      <c r="I231" s="1"/>
      <c r="J231" s="1"/>
      <c r="N231" s="1"/>
    </row>
    <row r="232" spans="2:14" ht="15.75" customHeight="1">
      <c r="B232" s="1"/>
      <c r="E232" s="1"/>
      <c r="F232" s="1"/>
      <c r="H232" s="1"/>
      <c r="I232" s="1"/>
      <c r="J232" s="1"/>
      <c r="N232" s="1"/>
    </row>
    <row r="233" spans="2:14" ht="15.75" customHeight="1">
      <c r="B233" s="1"/>
      <c r="E233" s="1"/>
      <c r="F233" s="1"/>
      <c r="H233" s="1"/>
      <c r="I233" s="1"/>
      <c r="J233" s="1"/>
      <c r="N233" s="1"/>
    </row>
    <row r="234" spans="2:14" ht="15.75" customHeight="1">
      <c r="B234" s="1"/>
      <c r="E234" s="1"/>
      <c r="F234" s="1"/>
      <c r="H234" s="1"/>
      <c r="I234" s="1"/>
      <c r="J234" s="1"/>
      <c r="N234" s="1"/>
    </row>
    <row r="235" spans="2:14" ht="15.75" customHeight="1">
      <c r="B235" s="1"/>
      <c r="E235" s="1"/>
      <c r="F235" s="1"/>
      <c r="H235" s="1"/>
      <c r="I235" s="1"/>
      <c r="J235" s="1"/>
      <c r="N235" s="1"/>
    </row>
    <row r="236" spans="2:14" ht="15.75" customHeight="1">
      <c r="B236" s="1"/>
      <c r="E236" s="1"/>
      <c r="F236" s="1"/>
      <c r="H236" s="1"/>
      <c r="I236" s="1"/>
      <c r="J236" s="1"/>
      <c r="N236" s="1"/>
    </row>
    <row r="237" spans="2:14" ht="15.75" customHeight="1">
      <c r="B237" s="1"/>
      <c r="E237" s="1"/>
      <c r="F237" s="1"/>
      <c r="H237" s="1"/>
      <c r="I237" s="1"/>
      <c r="J237" s="1"/>
      <c r="N237" s="1"/>
    </row>
    <row r="238" spans="2:14" ht="15.75" customHeight="1">
      <c r="B238" s="1"/>
      <c r="E238" s="1"/>
      <c r="F238" s="1"/>
      <c r="H238" s="1"/>
      <c r="I238" s="1"/>
      <c r="J238" s="1"/>
      <c r="N238" s="1"/>
    </row>
    <row r="239" spans="2:14" ht="15.75" customHeight="1">
      <c r="B239" s="1"/>
      <c r="E239" s="1"/>
      <c r="F239" s="1"/>
      <c r="H239" s="1"/>
      <c r="I239" s="1"/>
      <c r="J239" s="1"/>
      <c r="N239" s="1"/>
    </row>
    <row r="240" spans="2:14" ht="15.75" customHeight="1">
      <c r="B240" s="1"/>
      <c r="E240" s="1"/>
      <c r="F240" s="1"/>
      <c r="H240" s="1"/>
      <c r="I240" s="1"/>
      <c r="J240" s="1"/>
      <c r="N240" s="1"/>
    </row>
    <row r="241" spans="2:14" ht="15.75" customHeight="1">
      <c r="B241" s="1"/>
      <c r="E241" s="1"/>
      <c r="F241" s="1"/>
      <c r="H241" s="1"/>
      <c r="I241" s="1"/>
      <c r="J241" s="1"/>
      <c r="N241" s="1"/>
    </row>
    <row r="242" spans="2:14" ht="15.75" customHeight="1">
      <c r="B242" s="1"/>
      <c r="E242" s="1"/>
      <c r="F242" s="1"/>
      <c r="H242" s="1"/>
      <c r="I242" s="1"/>
      <c r="J242" s="1"/>
      <c r="N242" s="1"/>
    </row>
    <row r="243" spans="2:14" ht="15.75" customHeight="1">
      <c r="B243" s="1"/>
      <c r="E243" s="1"/>
      <c r="F243" s="1"/>
      <c r="H243" s="1"/>
      <c r="I243" s="1"/>
      <c r="J243" s="1"/>
      <c r="N243" s="1"/>
    </row>
    <row r="244" spans="2:14" ht="15.75" customHeight="1">
      <c r="B244" s="1"/>
      <c r="E244" s="1"/>
      <c r="F244" s="1"/>
      <c r="H244" s="1"/>
      <c r="I244" s="1"/>
      <c r="J244" s="1"/>
      <c r="N244" s="1"/>
    </row>
    <row r="245" spans="2:14" ht="15.75" customHeight="1">
      <c r="B245" s="1"/>
      <c r="E245" s="1"/>
      <c r="F245" s="1"/>
      <c r="H245" s="1"/>
      <c r="I245" s="1"/>
      <c r="J245" s="1"/>
      <c r="N245" s="1"/>
    </row>
    <row r="246" spans="2:14" ht="15.75" customHeight="1">
      <c r="B246" s="1"/>
      <c r="E246" s="1"/>
      <c r="F246" s="1"/>
      <c r="H246" s="1"/>
      <c r="I246" s="1"/>
      <c r="J246" s="1"/>
      <c r="N246" s="1"/>
    </row>
    <row r="247" spans="2:14" ht="15.75" customHeight="1">
      <c r="B247" s="1"/>
      <c r="E247" s="1"/>
      <c r="F247" s="1"/>
      <c r="H247" s="1"/>
      <c r="I247" s="1"/>
      <c r="J247" s="1"/>
      <c r="N247" s="1"/>
    </row>
    <row r="248" spans="2:14" ht="15.75" customHeight="1">
      <c r="B248" s="1"/>
      <c r="E248" s="1"/>
      <c r="F248" s="1"/>
      <c r="H248" s="1"/>
      <c r="I248" s="1"/>
      <c r="J248" s="1"/>
      <c r="N248" s="1"/>
    </row>
    <row r="249" spans="2:14" ht="15.75" customHeight="1">
      <c r="B249" s="1"/>
      <c r="E249" s="1"/>
      <c r="F249" s="1"/>
      <c r="H249" s="1"/>
      <c r="I249" s="1"/>
      <c r="J249" s="1"/>
      <c r="N249" s="1"/>
    </row>
    <row r="250" spans="2:14" ht="15.75" customHeight="1">
      <c r="B250" s="1"/>
      <c r="E250" s="1"/>
      <c r="F250" s="1"/>
      <c r="H250" s="1"/>
      <c r="I250" s="1"/>
      <c r="J250" s="1"/>
      <c r="N250" s="1"/>
    </row>
    <row r="251" spans="2:14" ht="15.75" customHeight="1">
      <c r="B251" s="1"/>
      <c r="E251" s="1"/>
      <c r="F251" s="1"/>
      <c r="H251" s="1"/>
      <c r="I251" s="1"/>
      <c r="J251" s="1"/>
      <c r="N251" s="1"/>
    </row>
    <row r="252" spans="2:14" ht="15.75" customHeight="1">
      <c r="B252" s="1"/>
      <c r="E252" s="1"/>
      <c r="F252" s="1"/>
      <c r="H252" s="1"/>
      <c r="I252" s="1"/>
      <c r="J252" s="1"/>
      <c r="N252" s="1"/>
    </row>
    <row r="253" spans="2:14" ht="15.75" customHeight="1">
      <c r="B253" s="1"/>
      <c r="E253" s="1"/>
      <c r="F253" s="1"/>
      <c r="H253" s="1"/>
      <c r="I253" s="1"/>
      <c r="J253" s="1"/>
      <c r="N253" s="1"/>
    </row>
    <row r="254" spans="2:14" ht="15.75" customHeight="1">
      <c r="B254" s="1"/>
      <c r="E254" s="1"/>
      <c r="F254" s="1"/>
      <c r="H254" s="1"/>
      <c r="I254" s="1"/>
      <c r="J254" s="1"/>
      <c r="N254" s="1"/>
    </row>
    <row r="255" spans="2:14" ht="15.75" customHeight="1">
      <c r="B255" s="1"/>
      <c r="E255" s="1"/>
      <c r="F255" s="1"/>
      <c r="H255" s="1"/>
      <c r="I255" s="1"/>
      <c r="J255" s="1"/>
      <c r="N255" s="1"/>
    </row>
    <row r="256" spans="2:14" ht="15.75" customHeight="1">
      <c r="B256" s="1"/>
      <c r="E256" s="1"/>
      <c r="F256" s="1"/>
      <c r="H256" s="1"/>
      <c r="I256" s="1"/>
      <c r="J256" s="1"/>
      <c r="N256" s="1"/>
    </row>
    <row r="257" spans="2:14" ht="15.75" customHeight="1">
      <c r="B257" s="1"/>
      <c r="E257" s="1"/>
      <c r="F257" s="1"/>
      <c r="H257" s="1"/>
      <c r="I257" s="1"/>
      <c r="J257" s="1"/>
      <c r="N257" s="1"/>
    </row>
    <row r="258" spans="2:14" ht="15.75" customHeight="1">
      <c r="B258" s="1"/>
      <c r="E258" s="1"/>
      <c r="F258" s="1"/>
      <c r="H258" s="1"/>
      <c r="I258" s="1"/>
      <c r="J258" s="1"/>
      <c r="N258" s="1"/>
    </row>
    <row r="259" spans="2:14" ht="15.75" customHeight="1">
      <c r="B259" s="1"/>
      <c r="E259" s="1"/>
      <c r="F259" s="1"/>
      <c r="H259" s="1"/>
      <c r="I259" s="1"/>
      <c r="J259" s="1"/>
      <c r="N259" s="1"/>
    </row>
    <row r="260" spans="2:14" ht="15.75" customHeight="1">
      <c r="B260" s="1"/>
      <c r="E260" s="1"/>
      <c r="F260" s="1"/>
      <c r="H260" s="1"/>
      <c r="I260" s="1"/>
      <c r="J260" s="1"/>
      <c r="N260" s="1"/>
    </row>
    <row r="261" spans="2:14" ht="15.75" customHeight="1">
      <c r="B261" s="1"/>
      <c r="E261" s="1"/>
      <c r="F261" s="1"/>
      <c r="H261" s="1"/>
      <c r="I261" s="1"/>
      <c r="J261" s="1"/>
      <c r="N261" s="1"/>
    </row>
    <row r="262" spans="2:14" ht="15.75" customHeight="1">
      <c r="B262" s="1"/>
      <c r="E262" s="1"/>
      <c r="F262" s="1"/>
      <c r="H262" s="1"/>
      <c r="I262" s="1"/>
      <c r="J262" s="1"/>
      <c r="N262" s="1"/>
    </row>
    <row r="263" spans="2:14" ht="15.75" customHeight="1">
      <c r="B263" s="1"/>
      <c r="E263" s="1"/>
      <c r="F263" s="1"/>
      <c r="H263" s="1"/>
      <c r="I263" s="1"/>
      <c r="J263" s="1"/>
      <c r="N263" s="1"/>
    </row>
    <row r="264" spans="2:14" ht="15.75" customHeight="1">
      <c r="B264" s="1"/>
      <c r="E264" s="1"/>
      <c r="F264" s="1"/>
      <c r="H264" s="1"/>
      <c r="I264" s="1"/>
      <c r="J264" s="1"/>
      <c r="N264" s="1"/>
    </row>
    <row r="265" spans="2:14" ht="15.75" customHeight="1">
      <c r="B265" s="1"/>
      <c r="E265" s="1"/>
      <c r="F265" s="1"/>
      <c r="H265" s="1"/>
      <c r="I265" s="1"/>
      <c r="J265" s="1"/>
      <c r="N265" s="1"/>
    </row>
    <row r="266" spans="2:14" ht="15.75" customHeight="1">
      <c r="B266" s="1"/>
      <c r="E266" s="1"/>
      <c r="F266" s="1"/>
      <c r="H266" s="1"/>
      <c r="I266" s="1"/>
      <c r="J266" s="1"/>
      <c r="N266" s="1"/>
    </row>
    <row r="267" spans="2:14" ht="15.75" customHeight="1">
      <c r="B267" s="1"/>
      <c r="E267" s="1"/>
      <c r="F267" s="1"/>
      <c r="H267" s="1"/>
      <c r="I267" s="1"/>
      <c r="J267" s="1"/>
      <c r="N267" s="1"/>
    </row>
    <row r="268" spans="2:14" ht="15.75" customHeight="1">
      <c r="B268" s="1"/>
      <c r="E268" s="1"/>
      <c r="F268" s="1"/>
      <c r="H268" s="1"/>
      <c r="I268" s="1"/>
      <c r="J268" s="1"/>
      <c r="N268" s="1"/>
    </row>
    <row r="269" spans="2:14" ht="15.75" customHeight="1">
      <c r="B269" s="1"/>
      <c r="E269" s="1"/>
      <c r="F269" s="1"/>
      <c r="H269" s="1"/>
      <c r="I269" s="1"/>
      <c r="J269" s="1"/>
      <c r="N269" s="1"/>
    </row>
    <row r="270" spans="2:14" ht="15.75" customHeight="1">
      <c r="B270" s="1"/>
      <c r="E270" s="1"/>
      <c r="F270" s="1"/>
      <c r="H270" s="1"/>
      <c r="I270" s="1"/>
      <c r="J270" s="1"/>
      <c r="N270" s="1"/>
    </row>
    <row r="271" spans="2:14" ht="15.75" customHeight="1">
      <c r="B271" s="1"/>
      <c r="E271" s="1"/>
      <c r="F271" s="1"/>
      <c r="H271" s="1"/>
      <c r="I271" s="1"/>
      <c r="J271" s="1"/>
      <c r="N271" s="1"/>
    </row>
    <row r="272" spans="2:14" ht="15.75" customHeight="1">
      <c r="B272" s="1"/>
      <c r="E272" s="1"/>
      <c r="F272" s="1"/>
      <c r="H272" s="1"/>
      <c r="I272" s="1"/>
      <c r="J272" s="1"/>
      <c r="N272" s="1"/>
    </row>
    <row r="273" spans="2:14" ht="15.75" customHeight="1">
      <c r="B273" s="1"/>
      <c r="E273" s="1"/>
      <c r="F273" s="1"/>
      <c r="H273" s="1"/>
      <c r="I273" s="1"/>
      <c r="J273" s="1"/>
      <c r="N273" s="1"/>
    </row>
    <row r="274" spans="2:14" ht="15.75" customHeight="1">
      <c r="B274" s="1"/>
      <c r="E274" s="1"/>
      <c r="F274" s="1"/>
      <c r="H274" s="1"/>
      <c r="I274" s="1"/>
      <c r="J274" s="1"/>
      <c r="N274" s="1"/>
    </row>
    <row r="275" spans="2:14" ht="15.75" customHeight="1">
      <c r="B275" s="1"/>
      <c r="E275" s="1"/>
      <c r="F275" s="1"/>
      <c r="H275" s="1"/>
      <c r="I275" s="1"/>
      <c r="J275" s="1"/>
      <c r="N275" s="1"/>
    </row>
    <row r="276" spans="2:14" ht="15.75" customHeight="1">
      <c r="B276" s="1"/>
      <c r="E276" s="1"/>
      <c r="F276" s="1"/>
      <c r="H276" s="1"/>
      <c r="I276" s="1"/>
      <c r="J276" s="1"/>
      <c r="N276" s="1"/>
    </row>
    <row r="277" spans="2:14" ht="15.75" customHeight="1">
      <c r="B277" s="1"/>
      <c r="E277" s="1"/>
      <c r="F277" s="1"/>
      <c r="H277" s="1"/>
      <c r="I277" s="1"/>
      <c r="J277" s="1"/>
      <c r="N277" s="1"/>
    </row>
    <row r="278" spans="2:14" ht="15.75" customHeight="1">
      <c r="B278" s="1"/>
      <c r="E278" s="1"/>
      <c r="F278" s="1"/>
      <c r="H278" s="1"/>
      <c r="I278" s="1"/>
      <c r="J278" s="1"/>
      <c r="N278" s="1"/>
    </row>
    <row r="279" spans="2:14" ht="15.75" customHeight="1">
      <c r="B279" s="1"/>
      <c r="E279" s="1"/>
      <c r="F279" s="1"/>
      <c r="H279" s="1"/>
      <c r="I279" s="1"/>
      <c r="J279" s="1"/>
      <c r="N279" s="1"/>
    </row>
    <row r="280" spans="2:14" ht="15.75" customHeight="1">
      <c r="B280" s="1"/>
      <c r="E280" s="1"/>
      <c r="F280" s="1"/>
      <c r="H280" s="1"/>
      <c r="I280" s="1"/>
      <c r="J280" s="1"/>
      <c r="N280" s="1"/>
    </row>
    <row r="281" spans="2:14" ht="15.75" customHeight="1">
      <c r="B281" s="1"/>
      <c r="E281" s="1"/>
      <c r="F281" s="1"/>
      <c r="H281" s="1"/>
      <c r="I281" s="1"/>
      <c r="J281" s="1"/>
      <c r="N281" s="1"/>
    </row>
    <row r="282" spans="2:14" ht="15.75" customHeight="1">
      <c r="B282" s="1"/>
      <c r="E282" s="1"/>
      <c r="F282" s="1"/>
      <c r="H282" s="1"/>
      <c r="I282" s="1"/>
      <c r="J282" s="1"/>
      <c r="N282" s="1"/>
    </row>
    <row r="283" spans="2:14" ht="15.75" customHeight="1">
      <c r="B283" s="1"/>
      <c r="E283" s="1"/>
      <c r="F283" s="1"/>
      <c r="H283" s="1"/>
      <c r="I283" s="1"/>
      <c r="J283" s="1"/>
      <c r="N283" s="1"/>
    </row>
    <row r="284" spans="2:14" ht="15.75" customHeight="1">
      <c r="B284" s="1"/>
      <c r="E284" s="1"/>
      <c r="F284" s="1"/>
      <c r="H284" s="1"/>
      <c r="I284" s="1"/>
      <c r="J284" s="1"/>
      <c r="N284" s="1"/>
    </row>
    <row r="285" spans="2:14" ht="15.75" customHeight="1">
      <c r="B285" s="1"/>
      <c r="E285" s="1"/>
      <c r="F285" s="1"/>
      <c r="H285" s="1"/>
      <c r="I285" s="1"/>
      <c r="J285" s="1"/>
      <c r="N285" s="1"/>
    </row>
    <row r="286" spans="2:14" ht="15.75" customHeight="1">
      <c r="B286" s="1"/>
      <c r="E286" s="1"/>
      <c r="F286" s="1"/>
      <c r="H286" s="1"/>
      <c r="I286" s="1"/>
      <c r="J286" s="1"/>
      <c r="N286" s="1"/>
    </row>
    <row r="287" spans="2:14" ht="15.75" customHeight="1">
      <c r="B287" s="1"/>
      <c r="E287" s="1"/>
      <c r="F287" s="1"/>
      <c r="H287" s="1"/>
      <c r="I287" s="1"/>
      <c r="J287" s="1"/>
      <c r="N287" s="1"/>
    </row>
    <row r="288" spans="2:14" ht="15.75" customHeight="1">
      <c r="B288" s="1"/>
      <c r="E288" s="1"/>
      <c r="F288" s="1"/>
      <c r="H288" s="1"/>
      <c r="I288" s="1"/>
      <c r="J288" s="1"/>
      <c r="N288" s="1"/>
    </row>
    <row r="289" spans="2:14" ht="15.75" customHeight="1">
      <c r="B289" s="1"/>
      <c r="E289" s="1"/>
      <c r="F289" s="1"/>
      <c r="H289" s="1"/>
      <c r="I289" s="1"/>
      <c r="J289" s="1"/>
      <c r="N289" s="1"/>
    </row>
    <row r="290" spans="2:14" ht="15.75" customHeight="1">
      <c r="B290" s="1"/>
      <c r="E290" s="1"/>
      <c r="F290" s="1"/>
      <c r="H290" s="1"/>
      <c r="I290" s="1"/>
      <c r="J290" s="1"/>
      <c r="N290" s="1"/>
    </row>
    <row r="291" spans="2:14" ht="15.75" customHeight="1">
      <c r="B291" s="1"/>
      <c r="E291" s="1"/>
      <c r="F291" s="1"/>
      <c r="H291" s="1"/>
      <c r="I291" s="1"/>
      <c r="J291" s="1"/>
      <c r="N291" s="1"/>
    </row>
    <row r="292" spans="2:14" ht="15.75" customHeight="1">
      <c r="B292" s="1"/>
      <c r="E292" s="1"/>
      <c r="F292" s="1"/>
      <c r="H292" s="1"/>
      <c r="I292" s="1"/>
      <c r="J292" s="1"/>
      <c r="N292" s="1"/>
    </row>
    <row r="293" spans="2:14" ht="15.75" customHeight="1">
      <c r="B293" s="1"/>
      <c r="E293" s="1"/>
      <c r="F293" s="1"/>
      <c r="H293" s="1"/>
      <c r="I293" s="1"/>
      <c r="J293" s="1"/>
      <c r="N293" s="1"/>
    </row>
    <row r="294" spans="2:14" ht="15.75" customHeight="1">
      <c r="B294" s="1"/>
      <c r="E294" s="1"/>
      <c r="F294" s="1"/>
      <c r="H294" s="1"/>
      <c r="I294" s="1"/>
      <c r="J294" s="1"/>
      <c r="N294" s="1"/>
    </row>
    <row r="295" spans="2:14" ht="15.75" customHeight="1">
      <c r="B295" s="1"/>
      <c r="E295" s="1"/>
      <c r="F295" s="1"/>
      <c r="H295" s="1"/>
      <c r="I295" s="1"/>
      <c r="J295" s="1"/>
      <c r="N295" s="1"/>
    </row>
    <row r="296" spans="2:14" ht="15.75" customHeight="1">
      <c r="B296" s="1"/>
      <c r="E296" s="1"/>
      <c r="F296" s="1"/>
      <c r="H296" s="1"/>
      <c r="I296" s="1"/>
      <c r="J296" s="1"/>
      <c r="N296" s="1"/>
    </row>
    <row r="297" spans="2:14" ht="15.75" customHeight="1">
      <c r="B297" s="1"/>
      <c r="E297" s="1"/>
      <c r="F297" s="1"/>
      <c r="H297" s="1"/>
      <c r="I297" s="1"/>
      <c r="J297" s="1"/>
      <c r="N297" s="1"/>
    </row>
    <row r="298" spans="2:14" ht="15.75" customHeight="1">
      <c r="B298" s="1"/>
      <c r="E298" s="1"/>
      <c r="F298" s="1"/>
      <c r="H298" s="1"/>
      <c r="I298" s="1"/>
      <c r="J298" s="1"/>
      <c r="N298" s="1"/>
    </row>
    <row r="299" spans="2:14" ht="15.75" customHeight="1">
      <c r="B299" s="1"/>
      <c r="E299" s="1"/>
      <c r="F299" s="1"/>
      <c r="H299" s="1"/>
      <c r="I299" s="1"/>
      <c r="J299" s="1"/>
      <c r="N299" s="1"/>
    </row>
    <row r="300" spans="2:14" ht="15.75" customHeight="1">
      <c r="B300" s="1"/>
      <c r="E300" s="1"/>
      <c r="F300" s="1"/>
      <c r="H300" s="1"/>
      <c r="I300" s="1"/>
      <c r="J300" s="1"/>
      <c r="N300" s="1"/>
    </row>
    <row r="301" spans="2:14" ht="15.75" customHeight="1">
      <c r="B301" s="1"/>
      <c r="E301" s="1"/>
      <c r="F301" s="1"/>
      <c r="H301" s="1"/>
      <c r="I301" s="1"/>
      <c r="J301" s="1"/>
      <c r="N301" s="1"/>
    </row>
    <row r="302" spans="2:14" ht="15.75" customHeight="1">
      <c r="B302" s="1"/>
      <c r="E302" s="1"/>
      <c r="F302" s="1"/>
      <c r="H302" s="1"/>
      <c r="I302" s="1"/>
      <c r="J302" s="1"/>
      <c r="N302" s="1"/>
    </row>
    <row r="303" spans="2:14" ht="15.75" customHeight="1">
      <c r="B303" s="1"/>
      <c r="E303" s="1"/>
      <c r="F303" s="1"/>
      <c r="H303" s="1"/>
      <c r="I303" s="1"/>
      <c r="J303" s="1"/>
      <c r="N303" s="1"/>
    </row>
    <row r="304" spans="2:14" ht="15.75" customHeight="1">
      <c r="B304" s="1"/>
      <c r="E304" s="1"/>
      <c r="F304" s="1"/>
      <c r="H304" s="1"/>
      <c r="I304" s="1"/>
      <c r="J304" s="1"/>
      <c r="N304" s="1"/>
    </row>
    <row r="305" spans="2:14" ht="15.75" customHeight="1">
      <c r="B305" s="1"/>
      <c r="E305" s="1"/>
      <c r="F305" s="1"/>
      <c r="H305" s="1"/>
      <c r="I305" s="1"/>
      <c r="J305" s="1"/>
      <c r="N305" s="1"/>
    </row>
    <row r="306" spans="2:14" ht="15.75" customHeight="1">
      <c r="B306" s="1"/>
      <c r="E306" s="1"/>
      <c r="F306" s="1"/>
      <c r="H306" s="1"/>
      <c r="I306" s="1"/>
      <c r="J306" s="1"/>
      <c r="N306" s="1"/>
    </row>
    <row r="307" spans="2:14" ht="15.75" customHeight="1">
      <c r="B307" s="1"/>
      <c r="E307" s="1"/>
      <c r="F307" s="1"/>
      <c r="H307" s="1"/>
      <c r="I307" s="1"/>
      <c r="J307" s="1"/>
      <c r="N307" s="1"/>
    </row>
    <row r="308" spans="2:14" ht="15.75" customHeight="1">
      <c r="B308" s="1"/>
      <c r="E308" s="1"/>
      <c r="F308" s="1"/>
      <c r="H308" s="1"/>
      <c r="I308" s="1"/>
      <c r="J308" s="1"/>
      <c r="N308" s="1"/>
    </row>
    <row r="309" spans="2:14" ht="15.75" customHeight="1">
      <c r="B309" s="1"/>
      <c r="E309" s="1"/>
      <c r="F309" s="1"/>
      <c r="H309" s="1"/>
      <c r="I309" s="1"/>
      <c r="J309" s="1"/>
      <c r="N309" s="1"/>
    </row>
    <row r="310" spans="2:14" ht="15.75" customHeight="1">
      <c r="B310" s="1"/>
      <c r="E310" s="1"/>
      <c r="F310" s="1"/>
      <c r="H310" s="1"/>
      <c r="I310" s="1"/>
      <c r="J310" s="1"/>
      <c r="N310" s="1"/>
    </row>
    <row r="311" spans="2:14" ht="15.75" customHeight="1">
      <c r="B311" s="1"/>
      <c r="E311" s="1"/>
      <c r="F311" s="1"/>
      <c r="H311" s="1"/>
      <c r="I311" s="1"/>
      <c r="J311" s="1"/>
      <c r="N311" s="1"/>
    </row>
    <row r="312" spans="2:14" ht="15.75" customHeight="1">
      <c r="B312" s="1"/>
      <c r="E312" s="1"/>
      <c r="F312" s="1"/>
      <c r="H312" s="1"/>
      <c r="I312" s="1"/>
      <c r="J312" s="1"/>
      <c r="N312" s="1"/>
    </row>
    <row r="313" spans="2:14" ht="15.75" customHeight="1">
      <c r="B313" s="1"/>
      <c r="E313" s="1"/>
      <c r="F313" s="1"/>
      <c r="H313" s="1"/>
      <c r="I313" s="1"/>
      <c r="J313" s="1"/>
      <c r="N313" s="1"/>
    </row>
    <row r="314" spans="2:14" ht="15.75" customHeight="1">
      <c r="B314" s="1"/>
      <c r="E314" s="1"/>
      <c r="F314" s="1"/>
      <c r="H314" s="1"/>
      <c r="I314" s="1"/>
      <c r="J314" s="1"/>
      <c r="N314" s="1"/>
    </row>
    <row r="315" spans="2:14" ht="15.75" customHeight="1">
      <c r="B315" s="1"/>
      <c r="E315" s="1"/>
      <c r="F315" s="1"/>
      <c r="H315" s="1"/>
      <c r="I315" s="1"/>
      <c r="J315" s="1"/>
      <c r="N315" s="1"/>
    </row>
    <row r="316" spans="2:14" ht="15.75" customHeight="1">
      <c r="B316" s="1"/>
      <c r="E316" s="1"/>
      <c r="F316" s="1"/>
      <c r="H316" s="1"/>
      <c r="I316" s="1"/>
      <c r="J316" s="1"/>
      <c r="N316" s="1"/>
    </row>
    <row r="317" spans="2:14" ht="15.75" customHeight="1">
      <c r="B317" s="1"/>
      <c r="E317" s="1"/>
      <c r="F317" s="1"/>
      <c r="H317" s="1"/>
      <c r="I317" s="1"/>
      <c r="J317" s="1"/>
      <c r="N317" s="1"/>
    </row>
    <row r="318" spans="2:14" ht="15.75" customHeight="1">
      <c r="B318" s="1"/>
      <c r="E318" s="1"/>
      <c r="F318" s="1"/>
      <c r="H318" s="1"/>
      <c r="I318" s="1"/>
      <c r="J318" s="1"/>
      <c r="N318" s="1"/>
    </row>
    <row r="319" spans="2:14" ht="15.75" customHeight="1">
      <c r="B319" s="1"/>
      <c r="E319" s="1"/>
      <c r="F319" s="1"/>
      <c r="H319" s="1"/>
      <c r="I319" s="1"/>
      <c r="J319" s="1"/>
      <c r="N319" s="1"/>
    </row>
    <row r="320" spans="2:14" ht="15.75" customHeight="1">
      <c r="B320" s="1"/>
      <c r="E320" s="1"/>
      <c r="F320" s="1"/>
      <c r="H320" s="1"/>
      <c r="I320" s="1"/>
      <c r="J320" s="1"/>
      <c r="N320" s="1"/>
    </row>
    <row r="321" spans="2:14" ht="15.75" customHeight="1">
      <c r="B321" s="1"/>
      <c r="E321" s="1"/>
      <c r="F321" s="1"/>
      <c r="H321" s="1"/>
      <c r="I321" s="1"/>
      <c r="J321" s="1"/>
      <c r="N321" s="1"/>
    </row>
    <row r="322" spans="2:14" ht="15.75" customHeight="1">
      <c r="B322" s="1"/>
      <c r="E322" s="1"/>
      <c r="F322" s="1"/>
      <c r="H322" s="1"/>
      <c r="I322" s="1"/>
      <c r="J322" s="1"/>
      <c r="N322" s="1"/>
    </row>
    <row r="323" spans="2:14" ht="15.75" customHeight="1">
      <c r="B323" s="1"/>
      <c r="E323" s="1"/>
      <c r="F323" s="1"/>
      <c r="H323" s="1"/>
      <c r="I323" s="1"/>
      <c r="J323" s="1"/>
      <c r="N323" s="1"/>
    </row>
    <row r="324" spans="2:14" ht="15.75" customHeight="1">
      <c r="B324" s="1"/>
      <c r="E324" s="1"/>
      <c r="F324" s="1"/>
      <c r="H324" s="1"/>
      <c r="I324" s="1"/>
      <c r="J324" s="1"/>
      <c r="N324" s="1"/>
    </row>
    <row r="325" spans="2:14" ht="15.75" customHeight="1">
      <c r="B325" s="1"/>
      <c r="E325" s="1"/>
      <c r="F325" s="1"/>
      <c r="H325" s="1"/>
      <c r="I325" s="1"/>
      <c r="J325" s="1"/>
      <c r="N325" s="1"/>
    </row>
    <row r="326" spans="2:14" ht="15.75" customHeight="1">
      <c r="B326" s="1"/>
      <c r="E326" s="1"/>
      <c r="F326" s="1"/>
      <c r="H326" s="1"/>
      <c r="I326" s="1"/>
      <c r="J326" s="1"/>
      <c r="N326" s="1"/>
    </row>
    <row r="327" spans="2:14" ht="15.75" customHeight="1">
      <c r="B327" s="1"/>
      <c r="E327" s="1"/>
      <c r="F327" s="1"/>
      <c r="H327" s="1"/>
      <c r="I327" s="1"/>
      <c r="J327" s="1"/>
      <c r="N327" s="1"/>
    </row>
    <row r="328" spans="2:14" ht="15.75" customHeight="1">
      <c r="B328" s="1"/>
      <c r="E328" s="1"/>
      <c r="F328" s="1"/>
      <c r="H328" s="1"/>
      <c r="I328" s="1"/>
      <c r="J328" s="1"/>
      <c r="N328" s="1"/>
    </row>
    <row r="329" spans="2:14" ht="15.75" customHeight="1">
      <c r="B329" s="1"/>
      <c r="E329" s="1"/>
      <c r="F329" s="1"/>
      <c r="H329" s="1"/>
      <c r="I329" s="1"/>
      <c r="J329" s="1"/>
      <c r="N329" s="1"/>
    </row>
    <row r="330" spans="2:14" ht="15.75" customHeight="1">
      <c r="B330" s="1"/>
      <c r="E330" s="1"/>
      <c r="F330" s="1"/>
      <c r="H330" s="1"/>
      <c r="I330" s="1"/>
      <c r="J330" s="1"/>
      <c r="N330" s="1"/>
    </row>
    <row r="331" spans="2:14" ht="15.75" customHeight="1">
      <c r="B331" s="1"/>
      <c r="E331" s="1"/>
      <c r="F331" s="1"/>
      <c r="H331" s="1"/>
      <c r="I331" s="1"/>
      <c r="J331" s="1"/>
      <c r="N331" s="1"/>
    </row>
    <row r="332" spans="2:14" ht="15.75" customHeight="1">
      <c r="B332" s="1"/>
      <c r="E332" s="1"/>
      <c r="F332" s="1"/>
      <c r="H332" s="1"/>
      <c r="I332" s="1"/>
      <c r="J332" s="1"/>
      <c r="N332" s="1"/>
    </row>
    <row r="333" spans="2:14" ht="15.75" customHeight="1">
      <c r="B333" s="1"/>
      <c r="E333" s="1"/>
      <c r="F333" s="1"/>
      <c r="H333" s="1"/>
      <c r="I333" s="1"/>
      <c r="J333" s="1"/>
      <c r="N333" s="1"/>
    </row>
    <row r="334" spans="2:14" ht="15.75" customHeight="1">
      <c r="B334" s="1"/>
      <c r="E334" s="1"/>
      <c r="F334" s="1"/>
      <c r="H334" s="1"/>
      <c r="I334" s="1"/>
      <c r="J334" s="1"/>
      <c r="N334" s="1"/>
    </row>
    <row r="335" spans="2:14" ht="15.75" customHeight="1">
      <c r="B335" s="1"/>
      <c r="E335" s="1"/>
      <c r="F335" s="1"/>
      <c r="H335" s="1"/>
      <c r="I335" s="1"/>
      <c r="J335" s="1"/>
      <c r="N335" s="1"/>
    </row>
    <row r="336" spans="2:14" ht="15.75" customHeight="1">
      <c r="B336" s="1"/>
      <c r="E336" s="1"/>
      <c r="F336" s="1"/>
      <c r="H336" s="1"/>
      <c r="I336" s="1"/>
      <c r="J336" s="1"/>
      <c r="N336" s="1"/>
    </row>
    <row r="337" spans="2:14" ht="15.75" customHeight="1">
      <c r="B337" s="1"/>
      <c r="E337" s="1"/>
      <c r="F337" s="1"/>
      <c r="H337" s="1"/>
      <c r="I337" s="1"/>
      <c r="J337" s="1"/>
      <c r="N337" s="1"/>
    </row>
    <row r="338" spans="2:14" ht="15.75" customHeight="1">
      <c r="B338" s="1"/>
      <c r="E338" s="1"/>
      <c r="F338" s="1"/>
      <c r="H338" s="1"/>
      <c r="I338" s="1"/>
      <c r="J338" s="1"/>
      <c r="N338" s="1"/>
    </row>
    <row r="339" spans="2:14" ht="15.75" customHeight="1">
      <c r="B339" s="1"/>
      <c r="E339" s="1"/>
      <c r="F339" s="1"/>
      <c r="H339" s="1"/>
      <c r="I339" s="1"/>
      <c r="J339" s="1"/>
      <c r="N339" s="1"/>
    </row>
    <row r="340" spans="2:14" ht="15.75" customHeight="1">
      <c r="B340" s="1"/>
      <c r="E340" s="1"/>
      <c r="F340" s="1"/>
      <c r="H340" s="1"/>
      <c r="I340" s="1"/>
      <c r="J340" s="1"/>
      <c r="N340" s="1"/>
    </row>
    <row r="341" spans="2:14" ht="15.75" customHeight="1">
      <c r="B341" s="1"/>
      <c r="E341" s="1"/>
      <c r="F341" s="1"/>
      <c r="H341" s="1"/>
      <c r="I341" s="1"/>
      <c r="J341" s="1"/>
      <c r="N341" s="1"/>
    </row>
    <row r="342" spans="2:14" ht="15.75" customHeight="1">
      <c r="B342" s="1"/>
      <c r="E342" s="1"/>
      <c r="F342" s="1"/>
      <c r="H342" s="1"/>
      <c r="I342" s="1"/>
      <c r="J342" s="1"/>
      <c r="N342" s="1"/>
    </row>
    <row r="343" spans="2:14" ht="15.75" customHeight="1">
      <c r="B343" s="1"/>
      <c r="E343" s="1"/>
      <c r="F343" s="1"/>
      <c r="H343" s="1"/>
      <c r="I343" s="1"/>
      <c r="J343" s="1"/>
      <c r="N343" s="1"/>
    </row>
    <row r="344" spans="2:14" ht="15.75" customHeight="1">
      <c r="B344" s="1"/>
      <c r="E344" s="1"/>
      <c r="F344" s="1"/>
      <c r="H344" s="1"/>
      <c r="I344" s="1"/>
      <c r="J344" s="1"/>
      <c r="N344" s="1"/>
    </row>
    <row r="345" spans="2:14" ht="15.75" customHeight="1">
      <c r="B345" s="1"/>
      <c r="E345" s="1"/>
      <c r="F345" s="1"/>
      <c r="H345" s="1"/>
      <c r="I345" s="1"/>
      <c r="J345" s="1"/>
      <c r="N345" s="1"/>
    </row>
    <row r="346" spans="2:14" ht="15.75" customHeight="1">
      <c r="B346" s="1"/>
      <c r="E346" s="1"/>
      <c r="F346" s="1"/>
      <c r="H346" s="1"/>
      <c r="I346" s="1"/>
      <c r="J346" s="1"/>
      <c r="N346" s="1"/>
    </row>
    <row r="347" spans="2:14" ht="15.75" customHeight="1">
      <c r="B347" s="1"/>
      <c r="E347" s="1"/>
      <c r="F347" s="1"/>
      <c r="H347" s="1"/>
      <c r="I347" s="1"/>
      <c r="J347" s="1"/>
      <c r="N347" s="1"/>
    </row>
    <row r="348" spans="2:14" ht="15.75" customHeight="1">
      <c r="B348" s="1"/>
      <c r="E348" s="1"/>
      <c r="F348" s="1"/>
      <c r="H348" s="1"/>
      <c r="I348" s="1"/>
      <c r="J348" s="1"/>
      <c r="N348" s="1"/>
    </row>
    <row r="349" spans="2:14" ht="15.75" customHeight="1">
      <c r="B349" s="1"/>
      <c r="E349" s="1"/>
      <c r="F349" s="1"/>
      <c r="H349" s="1"/>
      <c r="I349" s="1"/>
      <c r="J349" s="1"/>
      <c r="N349" s="1"/>
    </row>
    <row r="350" spans="2:14" ht="15.75" customHeight="1">
      <c r="B350" s="1"/>
      <c r="E350" s="1"/>
      <c r="F350" s="1"/>
      <c r="H350" s="1"/>
      <c r="I350" s="1"/>
      <c r="J350" s="1"/>
      <c r="N350" s="1"/>
    </row>
    <row r="351" spans="2:14" ht="15.75" customHeight="1">
      <c r="B351" s="1"/>
      <c r="E351" s="1"/>
      <c r="F351" s="1"/>
      <c r="H351" s="1"/>
      <c r="I351" s="1"/>
      <c r="J351" s="1"/>
      <c r="N351" s="1"/>
    </row>
    <row r="352" spans="2:14" ht="15.75" customHeight="1">
      <c r="B352" s="1"/>
      <c r="E352" s="1"/>
      <c r="F352" s="1"/>
      <c r="H352" s="1"/>
      <c r="I352" s="1"/>
      <c r="J352" s="1"/>
      <c r="N352" s="1"/>
    </row>
    <row r="353" spans="2:14" ht="15.75" customHeight="1">
      <c r="B353" s="1"/>
      <c r="E353" s="1"/>
      <c r="F353" s="1"/>
      <c r="H353" s="1"/>
      <c r="I353" s="1"/>
      <c r="J353" s="1"/>
      <c r="N353" s="1"/>
    </row>
    <row r="354" spans="2:14" ht="15.75" customHeight="1">
      <c r="B354" s="1"/>
      <c r="E354" s="1"/>
      <c r="F354" s="1"/>
      <c r="H354" s="1"/>
      <c r="I354" s="1"/>
      <c r="J354" s="1"/>
      <c r="N354" s="1"/>
    </row>
    <row r="355" spans="2:14" ht="15.75" customHeight="1">
      <c r="B355" s="1"/>
      <c r="E355" s="1"/>
      <c r="F355" s="1"/>
      <c r="H355" s="1"/>
      <c r="I355" s="1"/>
      <c r="J355" s="1"/>
      <c r="N355" s="1"/>
    </row>
    <row r="356" spans="2:14" ht="15.75" customHeight="1">
      <c r="B356" s="1"/>
      <c r="E356" s="1"/>
      <c r="F356" s="1"/>
      <c r="H356" s="1"/>
      <c r="I356" s="1"/>
      <c r="J356" s="1"/>
      <c r="N356" s="1"/>
    </row>
    <row r="357" spans="2:14" ht="15.75" customHeight="1">
      <c r="B357" s="1"/>
      <c r="E357" s="1"/>
      <c r="F357" s="1"/>
      <c r="H357" s="1"/>
      <c r="I357" s="1"/>
      <c r="J357" s="1"/>
      <c r="N357" s="1"/>
    </row>
    <row r="358" spans="2:14" ht="15.75" customHeight="1">
      <c r="B358" s="1"/>
      <c r="E358" s="1"/>
      <c r="F358" s="1"/>
      <c r="H358" s="1"/>
      <c r="I358" s="1"/>
      <c r="J358" s="1"/>
      <c r="N358" s="1"/>
    </row>
    <row r="359" spans="2:14" ht="15.75" customHeight="1">
      <c r="B359" s="1"/>
      <c r="E359" s="1"/>
      <c r="F359" s="1"/>
      <c r="H359" s="1"/>
      <c r="I359" s="1"/>
      <c r="J359" s="1"/>
      <c r="N359" s="1"/>
    </row>
    <row r="360" spans="2:14" ht="15.75" customHeight="1">
      <c r="B360" s="1"/>
      <c r="E360" s="1"/>
      <c r="F360" s="1"/>
      <c r="H360" s="1"/>
      <c r="I360" s="1"/>
      <c r="J360" s="1"/>
      <c r="N360" s="1"/>
    </row>
    <row r="361" spans="2:14" ht="15.75" customHeight="1">
      <c r="B361" s="1"/>
      <c r="E361" s="1"/>
      <c r="F361" s="1"/>
      <c r="H361" s="1"/>
      <c r="I361" s="1"/>
      <c r="J361" s="1"/>
      <c r="N361" s="1"/>
    </row>
    <row r="362" spans="2:14" ht="15.75" customHeight="1">
      <c r="B362" s="1"/>
      <c r="E362" s="1"/>
      <c r="F362" s="1"/>
      <c r="H362" s="1"/>
      <c r="I362" s="1"/>
      <c r="J362" s="1"/>
      <c r="N362" s="1"/>
    </row>
    <row r="363" spans="2:14" ht="15.75" customHeight="1">
      <c r="B363" s="1"/>
      <c r="E363" s="1"/>
      <c r="F363" s="1"/>
      <c r="H363" s="1"/>
      <c r="I363" s="1"/>
      <c r="J363" s="1"/>
      <c r="N363" s="1"/>
    </row>
    <row r="364" spans="2:14" ht="15.75" customHeight="1">
      <c r="B364" s="1"/>
      <c r="E364" s="1"/>
      <c r="F364" s="1"/>
      <c r="H364" s="1"/>
      <c r="I364" s="1"/>
      <c r="J364" s="1"/>
      <c r="N364" s="1"/>
    </row>
    <row r="365" spans="2:14" ht="15.75" customHeight="1">
      <c r="B365" s="1"/>
      <c r="E365" s="1"/>
      <c r="F365" s="1"/>
      <c r="H365" s="1"/>
      <c r="I365" s="1"/>
      <c r="J365" s="1"/>
      <c r="N365" s="1"/>
    </row>
    <row r="366" spans="2:14" ht="15.75" customHeight="1">
      <c r="B366" s="1"/>
      <c r="E366" s="1"/>
      <c r="F366" s="1"/>
      <c r="H366" s="1"/>
      <c r="I366" s="1"/>
      <c r="J366" s="1"/>
      <c r="N366" s="1"/>
    </row>
    <row r="367" spans="2:14" ht="15.75" customHeight="1">
      <c r="B367" s="1"/>
      <c r="E367" s="1"/>
      <c r="F367" s="1"/>
      <c r="H367" s="1"/>
      <c r="I367" s="1"/>
      <c r="J367" s="1"/>
      <c r="N367" s="1"/>
    </row>
    <row r="368" spans="2:14" ht="15.75" customHeight="1">
      <c r="B368" s="1"/>
      <c r="E368" s="1"/>
      <c r="F368" s="1"/>
      <c r="H368" s="1"/>
      <c r="I368" s="1"/>
      <c r="J368" s="1"/>
      <c r="N368" s="1"/>
    </row>
    <row r="369" spans="2:14" ht="15.75" customHeight="1">
      <c r="B369" s="1"/>
      <c r="E369" s="1"/>
      <c r="F369" s="1"/>
      <c r="H369" s="1"/>
      <c r="I369" s="1"/>
      <c r="J369" s="1"/>
      <c r="N369" s="1"/>
    </row>
    <row r="370" spans="2:14" ht="15.75" customHeight="1">
      <c r="B370" s="1"/>
      <c r="E370" s="1"/>
      <c r="F370" s="1"/>
      <c r="H370" s="1"/>
      <c r="I370" s="1"/>
      <c r="J370" s="1"/>
      <c r="N370" s="1"/>
    </row>
    <row r="371" spans="2:14" ht="15.75" customHeight="1">
      <c r="B371" s="1"/>
      <c r="E371" s="1"/>
      <c r="F371" s="1"/>
      <c r="H371" s="1"/>
      <c r="I371" s="1"/>
      <c r="J371" s="1"/>
      <c r="N371" s="1"/>
    </row>
    <row r="372" spans="2:14" ht="15.75" customHeight="1">
      <c r="B372" s="1"/>
      <c r="E372" s="1"/>
      <c r="F372" s="1"/>
      <c r="H372" s="1"/>
      <c r="I372" s="1"/>
      <c r="J372" s="1"/>
      <c r="N372" s="1"/>
    </row>
    <row r="373" spans="2:14" ht="15.75" customHeight="1">
      <c r="B373" s="1"/>
      <c r="E373" s="1"/>
      <c r="F373" s="1"/>
      <c r="H373" s="1"/>
      <c r="I373" s="1"/>
      <c r="J373" s="1"/>
      <c r="N373" s="1"/>
    </row>
    <row r="374" spans="2:14" ht="15.75" customHeight="1">
      <c r="B374" s="1"/>
      <c r="E374" s="1"/>
      <c r="F374" s="1"/>
      <c r="H374" s="1"/>
      <c r="I374" s="1"/>
      <c r="J374" s="1"/>
      <c r="N374" s="1"/>
    </row>
    <row r="375" spans="2:14" ht="15.75" customHeight="1">
      <c r="B375" s="1"/>
      <c r="E375" s="1"/>
      <c r="F375" s="1"/>
      <c r="H375" s="1"/>
      <c r="I375" s="1"/>
      <c r="J375" s="1"/>
      <c r="N375" s="1"/>
    </row>
    <row r="376" spans="2:14" ht="15.75" customHeight="1">
      <c r="B376" s="1"/>
      <c r="E376" s="1"/>
      <c r="F376" s="1"/>
      <c r="H376" s="1"/>
      <c r="I376" s="1"/>
      <c r="J376" s="1"/>
      <c r="N376" s="1"/>
    </row>
    <row r="377" spans="2:14" ht="15.75" customHeight="1">
      <c r="B377" s="1"/>
      <c r="E377" s="1"/>
      <c r="F377" s="1"/>
      <c r="H377" s="1"/>
      <c r="I377" s="1"/>
      <c r="J377" s="1"/>
      <c r="N377" s="1"/>
    </row>
    <row r="378" spans="2:14" ht="15.75" customHeight="1">
      <c r="B378" s="1"/>
      <c r="E378" s="1"/>
      <c r="F378" s="1"/>
      <c r="H378" s="1"/>
      <c r="I378" s="1"/>
      <c r="J378" s="1"/>
      <c r="N378" s="1"/>
    </row>
    <row r="379" spans="2:14" ht="15.75" customHeight="1">
      <c r="B379" s="1"/>
      <c r="E379" s="1"/>
      <c r="F379" s="1"/>
      <c r="H379" s="1"/>
      <c r="I379" s="1"/>
      <c r="J379" s="1"/>
      <c r="N379" s="1"/>
    </row>
    <row r="380" spans="2:14" ht="15.75" customHeight="1">
      <c r="B380" s="1"/>
      <c r="E380" s="1"/>
      <c r="F380" s="1"/>
      <c r="H380" s="1"/>
      <c r="I380" s="1"/>
      <c r="J380" s="1"/>
      <c r="N380" s="1"/>
    </row>
    <row r="381" spans="2:14" ht="15.75" customHeight="1">
      <c r="B381" s="1"/>
      <c r="E381" s="1"/>
      <c r="F381" s="1"/>
      <c r="H381" s="1"/>
      <c r="I381" s="1"/>
      <c r="J381" s="1"/>
      <c r="N381" s="1"/>
    </row>
    <row r="382" spans="2:14" ht="15.75" customHeight="1">
      <c r="B382" s="1"/>
      <c r="E382" s="1"/>
      <c r="F382" s="1"/>
      <c r="H382" s="1"/>
      <c r="I382" s="1"/>
      <c r="J382" s="1"/>
      <c r="N382" s="1"/>
    </row>
    <row r="383" spans="2:14" ht="15.75" customHeight="1">
      <c r="B383" s="1"/>
      <c r="E383" s="1"/>
      <c r="F383" s="1"/>
      <c r="H383" s="1"/>
      <c r="I383" s="1"/>
      <c r="J383" s="1"/>
      <c r="N383" s="1"/>
    </row>
    <row r="384" spans="2:14" ht="15.75" customHeight="1">
      <c r="B384" s="1"/>
      <c r="E384" s="1"/>
      <c r="F384" s="1"/>
      <c r="H384" s="1"/>
      <c r="I384" s="1"/>
      <c r="J384" s="1"/>
      <c r="N384" s="1"/>
    </row>
    <row r="385" spans="2:14" ht="15.75" customHeight="1">
      <c r="B385" s="1"/>
      <c r="E385" s="1"/>
      <c r="F385" s="1"/>
      <c r="H385" s="1"/>
      <c r="I385" s="1"/>
      <c r="J385" s="1"/>
      <c r="N385" s="1"/>
    </row>
    <row r="386" spans="2:14" ht="15.75" customHeight="1">
      <c r="B386" s="1"/>
      <c r="E386" s="1"/>
      <c r="F386" s="1"/>
      <c r="H386" s="1"/>
      <c r="I386" s="1"/>
      <c r="J386" s="1"/>
      <c r="N386" s="1"/>
    </row>
    <row r="387" spans="2:14" ht="15.75" customHeight="1">
      <c r="B387" s="1"/>
      <c r="E387" s="1"/>
      <c r="F387" s="1"/>
      <c r="H387" s="1"/>
      <c r="I387" s="1"/>
      <c r="J387" s="1"/>
      <c r="N387" s="1"/>
    </row>
    <row r="388" spans="2:14" ht="15.75" customHeight="1">
      <c r="B388" s="1"/>
      <c r="E388" s="1"/>
      <c r="F388" s="1"/>
      <c r="H388" s="1"/>
      <c r="I388" s="1"/>
      <c r="J388" s="1"/>
      <c r="N388" s="1"/>
    </row>
    <row r="389" spans="2:14" ht="15.75" customHeight="1">
      <c r="B389" s="1"/>
      <c r="E389" s="1"/>
      <c r="F389" s="1"/>
      <c r="H389" s="1"/>
      <c r="I389" s="1"/>
      <c r="J389" s="1"/>
      <c r="N389" s="1"/>
    </row>
    <row r="390" spans="2:14" ht="15.75" customHeight="1">
      <c r="B390" s="1"/>
      <c r="E390" s="1"/>
      <c r="F390" s="1"/>
      <c r="H390" s="1"/>
      <c r="I390" s="1"/>
      <c r="J390" s="1"/>
      <c r="N390" s="1"/>
    </row>
    <row r="391" spans="2:14" ht="15.75" customHeight="1">
      <c r="B391" s="1"/>
      <c r="E391" s="1"/>
      <c r="F391" s="1"/>
      <c r="H391" s="1"/>
      <c r="I391" s="1"/>
      <c r="J391" s="1"/>
      <c r="N391" s="1"/>
    </row>
    <row r="392" spans="2:14" ht="15.75" customHeight="1">
      <c r="B392" s="1"/>
      <c r="E392" s="1"/>
      <c r="F392" s="1"/>
      <c r="H392" s="1"/>
      <c r="I392" s="1"/>
      <c r="J392" s="1"/>
      <c r="N392" s="1"/>
    </row>
    <row r="393" spans="2:14" ht="15.75" customHeight="1">
      <c r="B393" s="1"/>
      <c r="E393" s="1"/>
      <c r="F393" s="1"/>
      <c r="H393" s="1"/>
      <c r="I393" s="1"/>
      <c r="J393" s="1"/>
      <c r="N393" s="1"/>
    </row>
    <row r="394" spans="2:14" ht="15.75" customHeight="1">
      <c r="B394" s="1"/>
      <c r="E394" s="1"/>
      <c r="F394" s="1"/>
      <c r="H394" s="1"/>
      <c r="I394" s="1"/>
      <c r="J394" s="1"/>
      <c r="N394" s="1"/>
    </row>
    <row r="395" spans="2:14" ht="15.75" customHeight="1">
      <c r="B395" s="1"/>
      <c r="E395" s="1"/>
      <c r="F395" s="1"/>
      <c r="H395" s="1"/>
      <c r="I395" s="1"/>
      <c r="J395" s="1"/>
      <c r="N395" s="1"/>
    </row>
    <row r="396" spans="2:14" ht="15.75" customHeight="1">
      <c r="B396" s="1"/>
      <c r="E396" s="1"/>
      <c r="F396" s="1"/>
      <c r="H396" s="1"/>
      <c r="I396" s="1"/>
      <c r="J396" s="1"/>
      <c r="N396" s="1"/>
    </row>
    <row r="397" spans="2:14" ht="15.75" customHeight="1">
      <c r="B397" s="1"/>
      <c r="E397" s="1"/>
      <c r="F397" s="1"/>
      <c r="H397" s="1"/>
      <c r="I397" s="1"/>
      <c r="J397" s="1"/>
      <c r="N397" s="1"/>
    </row>
    <row r="398" spans="2:14" ht="15.75" customHeight="1">
      <c r="B398" s="1"/>
      <c r="E398" s="1"/>
      <c r="F398" s="1"/>
      <c r="H398" s="1"/>
      <c r="I398" s="1"/>
      <c r="J398" s="1"/>
      <c r="N398" s="1"/>
    </row>
    <row r="399" spans="2:14" ht="15.75" customHeight="1">
      <c r="B399" s="1"/>
      <c r="E399" s="1"/>
      <c r="F399" s="1"/>
      <c r="H399" s="1"/>
      <c r="I399" s="1"/>
      <c r="J399" s="1"/>
      <c r="N399" s="1"/>
    </row>
    <row r="400" spans="2:14" ht="15.75" customHeight="1">
      <c r="B400" s="1"/>
      <c r="E400" s="1"/>
      <c r="F400" s="1"/>
      <c r="H400" s="1"/>
      <c r="I400" s="1"/>
      <c r="J400" s="1"/>
      <c r="N400" s="1"/>
    </row>
    <row r="401" spans="2:14" ht="15.75" customHeight="1">
      <c r="B401" s="1"/>
      <c r="E401" s="1"/>
      <c r="F401" s="1"/>
      <c r="H401" s="1"/>
      <c r="I401" s="1"/>
      <c r="J401" s="1"/>
      <c r="N401" s="1"/>
    </row>
    <row r="402" spans="2:14" ht="15.75" customHeight="1">
      <c r="B402" s="1"/>
      <c r="E402" s="1"/>
      <c r="F402" s="1"/>
      <c r="H402" s="1"/>
      <c r="I402" s="1"/>
      <c r="J402" s="1"/>
      <c r="N402" s="1"/>
    </row>
    <row r="403" spans="2:14" ht="15.75" customHeight="1">
      <c r="B403" s="1"/>
      <c r="E403" s="1"/>
      <c r="F403" s="1"/>
      <c r="H403" s="1"/>
      <c r="I403" s="1"/>
      <c r="J403" s="1"/>
      <c r="N403" s="1"/>
    </row>
    <row r="404" spans="2:14" ht="15.75" customHeight="1">
      <c r="B404" s="1"/>
      <c r="E404" s="1"/>
      <c r="F404" s="1"/>
      <c r="H404" s="1"/>
      <c r="I404" s="1"/>
      <c r="J404" s="1"/>
      <c r="N404" s="1"/>
    </row>
    <row r="405" spans="2:14" ht="15.75" customHeight="1">
      <c r="B405" s="1"/>
      <c r="E405" s="1"/>
      <c r="F405" s="1"/>
      <c r="H405" s="1"/>
      <c r="I405" s="1"/>
      <c r="J405" s="1"/>
      <c r="N405" s="1"/>
    </row>
    <row r="406" spans="2:14" ht="15.75" customHeight="1">
      <c r="B406" s="1"/>
      <c r="E406" s="1"/>
      <c r="F406" s="1"/>
      <c r="H406" s="1"/>
      <c r="I406" s="1"/>
      <c r="J406" s="1"/>
      <c r="N406" s="1"/>
    </row>
    <row r="407" spans="2:14" ht="15.75" customHeight="1">
      <c r="B407" s="1"/>
      <c r="E407" s="1"/>
      <c r="F407" s="1"/>
      <c r="H407" s="1"/>
      <c r="I407" s="1"/>
      <c r="J407" s="1"/>
      <c r="N407" s="1"/>
    </row>
    <row r="408" spans="2:14" ht="15.75" customHeight="1">
      <c r="B408" s="1"/>
      <c r="E408" s="1"/>
      <c r="F408" s="1"/>
      <c r="H408" s="1"/>
      <c r="I408" s="1"/>
      <c r="J408" s="1"/>
      <c r="N408" s="1"/>
    </row>
    <row r="409" spans="2:14" ht="15.75" customHeight="1">
      <c r="B409" s="1"/>
      <c r="E409" s="1"/>
      <c r="F409" s="1"/>
      <c r="H409" s="1"/>
      <c r="I409" s="1"/>
      <c r="J409" s="1"/>
      <c r="N409" s="1"/>
    </row>
    <row r="410" spans="2:14" ht="15.75" customHeight="1">
      <c r="B410" s="1"/>
      <c r="E410" s="1"/>
      <c r="F410" s="1"/>
      <c r="H410" s="1"/>
      <c r="I410" s="1"/>
      <c r="J410" s="1"/>
      <c r="N410" s="1"/>
    </row>
    <row r="411" spans="2:14" ht="15.75" customHeight="1">
      <c r="B411" s="1"/>
      <c r="E411" s="1"/>
      <c r="F411" s="1"/>
      <c r="H411" s="1"/>
      <c r="I411" s="1"/>
      <c r="J411" s="1"/>
      <c r="N411" s="1"/>
    </row>
    <row r="412" spans="2:14" ht="15.75" customHeight="1">
      <c r="B412" s="1"/>
      <c r="E412" s="1"/>
      <c r="F412" s="1"/>
      <c r="H412" s="1"/>
      <c r="I412" s="1"/>
      <c r="J412" s="1"/>
      <c r="N412" s="1"/>
    </row>
    <row r="413" spans="2:14" ht="15.75" customHeight="1">
      <c r="B413" s="1"/>
      <c r="E413" s="1"/>
      <c r="F413" s="1"/>
      <c r="H413" s="1"/>
      <c r="I413" s="1"/>
      <c r="J413" s="1"/>
      <c r="N413" s="1"/>
    </row>
    <row r="414" spans="2:14" ht="15.75" customHeight="1">
      <c r="B414" s="1"/>
      <c r="E414" s="1"/>
      <c r="F414" s="1"/>
      <c r="H414" s="1"/>
      <c r="I414" s="1"/>
      <c r="J414" s="1"/>
      <c r="N414" s="1"/>
    </row>
    <row r="415" spans="2:14" ht="15.75" customHeight="1">
      <c r="B415" s="1"/>
      <c r="E415" s="1"/>
      <c r="F415" s="1"/>
      <c r="H415" s="1"/>
      <c r="I415" s="1"/>
      <c r="J415" s="1"/>
      <c r="N415" s="1"/>
    </row>
    <row r="416" spans="2:14" ht="15.75" customHeight="1">
      <c r="B416" s="1"/>
      <c r="E416" s="1"/>
      <c r="F416" s="1"/>
      <c r="H416" s="1"/>
      <c r="I416" s="1"/>
      <c r="J416" s="1"/>
      <c r="N416" s="1"/>
    </row>
    <row r="417" spans="2:14" ht="15.75" customHeight="1">
      <c r="B417" s="1"/>
      <c r="E417" s="1"/>
      <c r="F417" s="1"/>
      <c r="H417" s="1"/>
      <c r="I417" s="1"/>
      <c r="J417" s="1"/>
      <c r="N417" s="1"/>
    </row>
    <row r="418" spans="2:14" ht="15.75" customHeight="1">
      <c r="B418" s="1"/>
      <c r="E418" s="1"/>
      <c r="F418" s="1"/>
      <c r="H418" s="1"/>
      <c r="I418" s="1"/>
      <c r="J418" s="1"/>
      <c r="N418" s="1"/>
    </row>
    <row r="419" spans="2:14" ht="15.75" customHeight="1">
      <c r="B419" s="1"/>
      <c r="E419" s="1"/>
      <c r="F419" s="1"/>
      <c r="H419" s="1"/>
      <c r="I419" s="1"/>
      <c r="J419" s="1"/>
      <c r="N419" s="1"/>
    </row>
    <row r="420" spans="2:14" ht="15.75" customHeight="1">
      <c r="B420" s="1"/>
      <c r="E420" s="1"/>
      <c r="F420" s="1"/>
      <c r="H420" s="1"/>
      <c r="I420" s="1"/>
      <c r="J420" s="1"/>
      <c r="N420" s="1"/>
    </row>
    <row r="421" spans="2:14" ht="15.75" customHeight="1">
      <c r="B421" s="1"/>
      <c r="E421" s="1"/>
      <c r="F421" s="1"/>
      <c r="H421" s="1"/>
      <c r="I421" s="1"/>
      <c r="J421" s="1"/>
      <c r="N421" s="1"/>
    </row>
    <row r="422" spans="2:14" ht="15.75" customHeight="1">
      <c r="B422" s="1"/>
      <c r="E422" s="1"/>
      <c r="F422" s="1"/>
      <c r="H422" s="1"/>
      <c r="I422" s="1"/>
      <c r="J422" s="1"/>
      <c r="N422" s="1"/>
    </row>
    <row r="423" spans="2:14" ht="15.75" customHeight="1">
      <c r="B423" s="1"/>
      <c r="E423" s="1"/>
      <c r="F423" s="1"/>
      <c r="H423" s="1"/>
      <c r="I423" s="1"/>
      <c r="J423" s="1"/>
      <c r="N423" s="1"/>
    </row>
    <row r="424" spans="2:14" ht="15.75" customHeight="1">
      <c r="B424" s="1"/>
      <c r="E424" s="1"/>
      <c r="F424" s="1"/>
      <c r="H424" s="1"/>
      <c r="I424" s="1"/>
      <c r="J424" s="1"/>
      <c r="N424" s="1"/>
    </row>
    <row r="425" spans="2:14" ht="15.75" customHeight="1">
      <c r="B425" s="1"/>
      <c r="E425" s="1"/>
      <c r="F425" s="1"/>
      <c r="H425" s="1"/>
      <c r="I425" s="1"/>
      <c r="J425" s="1"/>
      <c r="N425" s="1"/>
    </row>
    <row r="426" spans="2:14" ht="15.75" customHeight="1">
      <c r="B426" s="1"/>
      <c r="E426" s="1"/>
      <c r="F426" s="1"/>
      <c r="H426" s="1"/>
      <c r="I426" s="1"/>
      <c r="J426" s="1"/>
      <c r="N426" s="1"/>
    </row>
    <row r="427" spans="2:14" ht="15.75" customHeight="1">
      <c r="B427" s="1"/>
      <c r="E427" s="1"/>
      <c r="F427" s="1"/>
      <c r="H427" s="1"/>
      <c r="I427" s="1"/>
      <c r="J427" s="1"/>
      <c r="N427" s="1"/>
    </row>
    <row r="428" spans="2:14" ht="15.75" customHeight="1">
      <c r="B428" s="1"/>
      <c r="E428" s="1"/>
      <c r="F428" s="1"/>
      <c r="H428" s="1"/>
      <c r="I428" s="1"/>
      <c r="J428" s="1"/>
      <c r="N428" s="1"/>
    </row>
    <row r="429" spans="2:14" ht="15.75" customHeight="1">
      <c r="B429" s="1"/>
      <c r="E429" s="1"/>
      <c r="F429" s="1"/>
      <c r="H429" s="1"/>
      <c r="I429" s="1"/>
      <c r="J429" s="1"/>
      <c r="N429" s="1"/>
    </row>
    <row r="430" spans="2:14" ht="15.75" customHeight="1">
      <c r="B430" s="1"/>
      <c r="E430" s="1"/>
      <c r="F430" s="1"/>
      <c r="H430" s="1"/>
      <c r="I430" s="1"/>
      <c r="J430" s="1"/>
      <c r="N430" s="1"/>
    </row>
    <row r="431" spans="2:14" ht="15.75" customHeight="1">
      <c r="B431" s="1"/>
      <c r="E431" s="1"/>
      <c r="F431" s="1"/>
      <c r="H431" s="1"/>
      <c r="I431" s="1"/>
      <c r="J431" s="1"/>
      <c r="N431" s="1"/>
    </row>
    <row r="432" spans="2:14" ht="15.75" customHeight="1">
      <c r="B432" s="1"/>
      <c r="E432" s="1"/>
      <c r="F432" s="1"/>
      <c r="H432" s="1"/>
      <c r="I432" s="1"/>
      <c r="J432" s="1"/>
      <c r="N432" s="1"/>
    </row>
    <row r="433" spans="2:14" ht="15.75" customHeight="1">
      <c r="B433" s="1"/>
      <c r="E433" s="1"/>
      <c r="F433" s="1"/>
      <c r="H433" s="1"/>
      <c r="I433" s="1"/>
      <c r="J433" s="1"/>
      <c r="N433" s="1"/>
    </row>
    <row r="434" spans="2:14" ht="15.75" customHeight="1">
      <c r="B434" s="1"/>
      <c r="E434" s="1"/>
      <c r="F434" s="1"/>
      <c r="H434" s="1"/>
      <c r="I434" s="1"/>
      <c r="J434" s="1"/>
      <c r="N434" s="1"/>
    </row>
    <row r="435" spans="2:14" ht="15.75" customHeight="1">
      <c r="B435" s="1"/>
      <c r="E435" s="1"/>
      <c r="F435" s="1"/>
      <c r="H435" s="1"/>
      <c r="I435" s="1"/>
      <c r="J435" s="1"/>
      <c r="N435" s="1"/>
    </row>
    <row r="436" spans="2:14" ht="15.75" customHeight="1">
      <c r="B436" s="1"/>
      <c r="E436" s="1"/>
      <c r="F436" s="1"/>
      <c r="H436" s="1"/>
      <c r="I436" s="1"/>
      <c r="J436" s="1"/>
      <c r="N436" s="1"/>
    </row>
    <row r="437" spans="2:14" ht="15.75" customHeight="1">
      <c r="B437" s="1"/>
      <c r="E437" s="1"/>
      <c r="F437" s="1"/>
      <c r="H437" s="1"/>
      <c r="I437" s="1"/>
      <c r="J437" s="1"/>
      <c r="N437" s="1"/>
    </row>
    <row r="438" spans="2:14" ht="15.75" customHeight="1">
      <c r="B438" s="1"/>
      <c r="E438" s="1"/>
      <c r="F438" s="1"/>
      <c r="H438" s="1"/>
      <c r="I438" s="1"/>
      <c r="J438" s="1"/>
      <c r="N438" s="1"/>
    </row>
    <row r="439" spans="2:14" ht="15.75" customHeight="1">
      <c r="B439" s="1"/>
      <c r="E439" s="1"/>
      <c r="F439" s="1"/>
      <c r="H439" s="1"/>
      <c r="I439" s="1"/>
      <c r="J439" s="1"/>
      <c r="N439" s="1"/>
    </row>
    <row r="440" spans="2:14" ht="15.75" customHeight="1">
      <c r="B440" s="1"/>
      <c r="E440" s="1"/>
      <c r="F440" s="1"/>
      <c r="H440" s="1"/>
      <c r="I440" s="1"/>
      <c r="J440" s="1"/>
      <c r="N440" s="1"/>
    </row>
    <row r="441" spans="2:14" ht="15.75" customHeight="1">
      <c r="B441" s="1"/>
      <c r="E441" s="1"/>
      <c r="F441" s="1"/>
      <c r="H441" s="1"/>
      <c r="I441" s="1"/>
      <c r="J441" s="1"/>
      <c r="N441" s="1"/>
    </row>
    <row r="442" spans="2:14" ht="15.75" customHeight="1">
      <c r="B442" s="1"/>
      <c r="E442" s="1"/>
      <c r="F442" s="1"/>
      <c r="H442" s="1"/>
      <c r="I442" s="1"/>
      <c r="J442" s="1"/>
      <c r="N442" s="1"/>
    </row>
    <row r="443" spans="2:14" ht="15.75" customHeight="1">
      <c r="B443" s="1"/>
      <c r="E443" s="1"/>
      <c r="F443" s="1"/>
      <c r="H443" s="1"/>
      <c r="I443" s="1"/>
      <c r="J443" s="1"/>
      <c r="N443" s="1"/>
    </row>
    <row r="444" spans="2:14" ht="15.75" customHeight="1">
      <c r="B444" s="1"/>
      <c r="E444" s="1"/>
      <c r="F444" s="1"/>
      <c r="H444" s="1"/>
      <c r="I444" s="1"/>
      <c r="J444" s="1"/>
      <c r="N444" s="1"/>
    </row>
    <row r="445" spans="2:14" ht="15.75" customHeight="1">
      <c r="B445" s="1"/>
      <c r="E445" s="1"/>
      <c r="F445" s="1"/>
      <c r="H445" s="1"/>
      <c r="I445" s="1"/>
      <c r="J445" s="1"/>
      <c r="N445" s="1"/>
    </row>
    <row r="446" spans="2:14" ht="15.75" customHeight="1">
      <c r="B446" s="1"/>
      <c r="E446" s="1"/>
      <c r="F446" s="1"/>
      <c r="H446" s="1"/>
      <c r="I446" s="1"/>
      <c r="J446" s="1"/>
      <c r="N446" s="1"/>
    </row>
    <row r="447" spans="2:14" ht="15.75" customHeight="1">
      <c r="B447" s="1"/>
      <c r="E447" s="1"/>
      <c r="F447" s="1"/>
      <c r="H447" s="1"/>
      <c r="I447" s="1"/>
      <c r="J447" s="1"/>
      <c r="N447" s="1"/>
    </row>
    <row r="448" spans="2:14" ht="15.75" customHeight="1">
      <c r="B448" s="1"/>
      <c r="E448" s="1"/>
      <c r="F448" s="1"/>
      <c r="H448" s="1"/>
      <c r="I448" s="1"/>
      <c r="J448" s="1"/>
      <c r="N448" s="1"/>
    </row>
    <row r="449" spans="2:14" ht="15.75" customHeight="1">
      <c r="B449" s="1"/>
      <c r="E449" s="1"/>
      <c r="F449" s="1"/>
      <c r="H449" s="1"/>
      <c r="I449" s="1"/>
      <c r="J449" s="1"/>
      <c r="N449" s="1"/>
    </row>
    <row r="450" spans="2:14" ht="15.75" customHeight="1">
      <c r="B450" s="1"/>
      <c r="E450" s="1"/>
      <c r="F450" s="1"/>
      <c r="H450" s="1"/>
      <c r="I450" s="1"/>
      <c r="J450" s="1"/>
      <c r="N450" s="1"/>
    </row>
    <row r="451" spans="2:14" ht="15.75" customHeight="1">
      <c r="B451" s="1"/>
      <c r="E451" s="1"/>
      <c r="F451" s="1"/>
      <c r="H451" s="1"/>
      <c r="I451" s="1"/>
      <c r="J451" s="1"/>
      <c r="N451" s="1"/>
    </row>
    <row r="452" spans="2:14" ht="15.75" customHeight="1">
      <c r="B452" s="1"/>
      <c r="E452" s="1"/>
      <c r="F452" s="1"/>
      <c r="H452" s="1"/>
      <c r="I452" s="1"/>
      <c r="J452" s="1"/>
      <c r="N452" s="1"/>
    </row>
    <row r="453" spans="2:14" ht="15.75" customHeight="1">
      <c r="B453" s="1"/>
      <c r="E453" s="1"/>
      <c r="F453" s="1"/>
      <c r="H453" s="1"/>
      <c r="I453" s="1"/>
      <c r="J453" s="1"/>
      <c r="N453" s="1"/>
    </row>
    <row r="454" spans="2:14" ht="15.75" customHeight="1">
      <c r="B454" s="1"/>
      <c r="E454" s="1"/>
      <c r="F454" s="1"/>
      <c r="H454" s="1"/>
      <c r="I454" s="1"/>
      <c r="J454" s="1"/>
      <c r="N454" s="1"/>
    </row>
    <row r="455" spans="2:14" ht="15.75" customHeight="1">
      <c r="B455" s="1"/>
      <c r="E455" s="1"/>
      <c r="F455" s="1"/>
      <c r="H455" s="1"/>
      <c r="I455" s="1"/>
      <c r="J455" s="1"/>
      <c r="N455" s="1"/>
    </row>
    <row r="456" spans="2:14" ht="15.75" customHeight="1">
      <c r="B456" s="1"/>
      <c r="E456" s="1"/>
      <c r="F456" s="1"/>
      <c r="H456" s="1"/>
      <c r="I456" s="1"/>
      <c r="J456" s="1"/>
      <c r="N456" s="1"/>
    </row>
    <row r="457" spans="2:14" ht="15.75" customHeight="1">
      <c r="B457" s="1"/>
      <c r="E457" s="1"/>
      <c r="F457" s="1"/>
      <c r="H457" s="1"/>
      <c r="I457" s="1"/>
      <c r="J457" s="1"/>
      <c r="N457" s="1"/>
    </row>
    <row r="458" spans="2:14" ht="15.75" customHeight="1">
      <c r="B458" s="1"/>
      <c r="E458" s="1"/>
      <c r="F458" s="1"/>
      <c r="H458" s="1"/>
      <c r="I458" s="1"/>
      <c r="J458" s="1"/>
      <c r="N458" s="1"/>
    </row>
    <row r="459" spans="2:14" ht="15.75" customHeight="1">
      <c r="B459" s="1"/>
      <c r="E459" s="1"/>
      <c r="F459" s="1"/>
      <c r="H459" s="1"/>
      <c r="I459" s="1"/>
      <c r="J459" s="1"/>
      <c r="N459" s="1"/>
    </row>
    <row r="460" spans="2:14" ht="15.75" customHeight="1">
      <c r="B460" s="1"/>
      <c r="E460" s="1"/>
      <c r="F460" s="1"/>
      <c r="H460" s="1"/>
      <c r="I460" s="1"/>
      <c r="J460" s="1"/>
      <c r="N460" s="1"/>
    </row>
    <row r="461" spans="2:14" ht="15.75" customHeight="1">
      <c r="B461" s="1"/>
      <c r="E461" s="1"/>
      <c r="F461" s="1"/>
      <c r="H461" s="1"/>
      <c r="I461" s="1"/>
      <c r="J461" s="1"/>
      <c r="N461" s="1"/>
    </row>
    <row r="462" spans="2:14" ht="15.75" customHeight="1">
      <c r="B462" s="1"/>
      <c r="E462" s="1"/>
      <c r="F462" s="1"/>
      <c r="H462" s="1"/>
      <c r="I462" s="1"/>
      <c r="J462" s="1"/>
      <c r="N462" s="1"/>
    </row>
    <row r="463" spans="2:14" ht="15.75" customHeight="1">
      <c r="B463" s="1"/>
      <c r="E463" s="1"/>
      <c r="F463" s="1"/>
      <c r="H463" s="1"/>
      <c r="I463" s="1"/>
      <c r="J463" s="1"/>
      <c r="N463" s="1"/>
    </row>
    <row r="464" spans="2:14" ht="15.75" customHeight="1">
      <c r="B464" s="1"/>
      <c r="E464" s="1"/>
      <c r="F464" s="1"/>
      <c r="H464" s="1"/>
      <c r="I464" s="1"/>
      <c r="J464" s="1"/>
      <c r="N464" s="1"/>
    </row>
    <row r="465" spans="2:14" ht="15.75" customHeight="1">
      <c r="B465" s="1"/>
      <c r="E465" s="1"/>
      <c r="F465" s="1"/>
      <c r="H465" s="1"/>
      <c r="I465" s="1"/>
      <c r="J465" s="1"/>
      <c r="N465" s="1"/>
    </row>
    <row r="466" spans="2:14" ht="15.75" customHeight="1">
      <c r="B466" s="1"/>
      <c r="E466" s="1"/>
      <c r="F466" s="1"/>
      <c r="H466" s="1"/>
      <c r="I466" s="1"/>
      <c r="J466" s="1"/>
      <c r="N466" s="1"/>
    </row>
    <row r="467" spans="2:14" ht="15.75" customHeight="1">
      <c r="B467" s="1"/>
      <c r="E467" s="1"/>
      <c r="F467" s="1"/>
      <c r="H467" s="1"/>
      <c r="I467" s="1"/>
      <c r="J467" s="1"/>
      <c r="N467" s="1"/>
    </row>
    <row r="468" spans="2:14" ht="15.75" customHeight="1">
      <c r="B468" s="1"/>
      <c r="E468" s="1"/>
      <c r="F468" s="1"/>
      <c r="H468" s="1"/>
      <c r="I468" s="1"/>
      <c r="J468" s="1"/>
      <c r="N468" s="1"/>
    </row>
    <row r="469" spans="2:14" ht="15.75" customHeight="1">
      <c r="B469" s="1"/>
      <c r="E469" s="1"/>
      <c r="F469" s="1"/>
      <c r="H469" s="1"/>
      <c r="I469" s="1"/>
      <c r="J469" s="1"/>
      <c r="N469" s="1"/>
    </row>
    <row r="470" spans="2:14" ht="15.75" customHeight="1">
      <c r="B470" s="1"/>
      <c r="E470" s="1"/>
      <c r="F470" s="1"/>
      <c r="H470" s="1"/>
      <c r="I470" s="1"/>
      <c r="J470" s="1"/>
      <c r="N470" s="1"/>
    </row>
    <row r="471" spans="2:14" ht="15.75" customHeight="1">
      <c r="B471" s="1"/>
      <c r="E471" s="1"/>
      <c r="F471" s="1"/>
      <c r="H471" s="1"/>
      <c r="I471" s="1"/>
      <c r="J471" s="1"/>
      <c r="N471" s="1"/>
    </row>
    <row r="472" spans="2:14" ht="15.75" customHeight="1">
      <c r="B472" s="1"/>
      <c r="E472" s="1"/>
      <c r="F472" s="1"/>
      <c r="H472" s="1"/>
      <c r="I472" s="1"/>
      <c r="J472" s="1"/>
      <c r="N472" s="1"/>
    </row>
    <row r="473" spans="2:14" ht="15.75" customHeight="1">
      <c r="B473" s="1"/>
      <c r="E473" s="1"/>
      <c r="F473" s="1"/>
      <c r="H473" s="1"/>
      <c r="I473" s="1"/>
      <c r="J473" s="1"/>
      <c r="N473" s="1"/>
    </row>
    <row r="474" spans="2:14" ht="15.75" customHeight="1">
      <c r="B474" s="1"/>
      <c r="E474" s="1"/>
      <c r="F474" s="1"/>
      <c r="H474" s="1"/>
      <c r="I474" s="1"/>
      <c r="J474" s="1"/>
      <c r="N474" s="1"/>
    </row>
    <row r="475" spans="2:14" ht="15.75" customHeight="1">
      <c r="B475" s="1"/>
      <c r="E475" s="1"/>
      <c r="F475" s="1"/>
      <c r="H475" s="1"/>
      <c r="I475" s="1"/>
      <c r="J475" s="1"/>
      <c r="N475" s="1"/>
    </row>
    <row r="476" spans="2:14" ht="15.75" customHeight="1">
      <c r="B476" s="1"/>
      <c r="E476" s="1"/>
      <c r="F476" s="1"/>
      <c r="H476" s="1"/>
      <c r="I476" s="1"/>
      <c r="J476" s="1"/>
      <c r="N476" s="1"/>
    </row>
    <row r="477" spans="2:14" ht="15.75" customHeight="1">
      <c r="B477" s="1"/>
      <c r="E477" s="1"/>
      <c r="F477" s="1"/>
      <c r="H477" s="1"/>
      <c r="I477" s="1"/>
      <c r="J477" s="1"/>
      <c r="N477" s="1"/>
    </row>
    <row r="478" spans="2:14" ht="15.75" customHeight="1">
      <c r="B478" s="1"/>
      <c r="E478" s="1"/>
      <c r="F478" s="1"/>
      <c r="H478" s="1"/>
      <c r="I478" s="1"/>
      <c r="J478" s="1"/>
      <c r="N478" s="1"/>
    </row>
    <row r="479" spans="2:14" ht="15.75" customHeight="1">
      <c r="B479" s="1"/>
      <c r="E479" s="1"/>
      <c r="F479" s="1"/>
      <c r="H479" s="1"/>
      <c r="I479" s="1"/>
      <c r="J479" s="1"/>
      <c r="N479" s="1"/>
    </row>
    <row r="480" spans="2:14" ht="15.75" customHeight="1">
      <c r="B480" s="1"/>
      <c r="E480" s="1"/>
      <c r="F480" s="1"/>
      <c r="H480" s="1"/>
      <c r="I480" s="1"/>
      <c r="J480" s="1"/>
      <c r="N480" s="1"/>
    </row>
    <row r="481" spans="2:14" ht="15.75" customHeight="1">
      <c r="B481" s="1"/>
      <c r="E481" s="1"/>
      <c r="F481" s="1"/>
      <c r="H481" s="1"/>
      <c r="I481" s="1"/>
      <c r="J481" s="1"/>
      <c r="N481" s="1"/>
    </row>
    <row r="482" spans="2:14" ht="15.75" customHeight="1">
      <c r="B482" s="1"/>
      <c r="E482" s="1"/>
      <c r="F482" s="1"/>
      <c r="H482" s="1"/>
      <c r="I482" s="1"/>
      <c r="J482" s="1"/>
      <c r="N482" s="1"/>
    </row>
    <row r="483" spans="2:14" ht="15.75" customHeight="1">
      <c r="B483" s="1"/>
      <c r="E483" s="1"/>
      <c r="F483" s="1"/>
      <c r="H483" s="1"/>
      <c r="I483" s="1"/>
      <c r="J483" s="1"/>
      <c r="N483" s="1"/>
    </row>
    <row r="484" spans="2:14" ht="15.75" customHeight="1">
      <c r="B484" s="1"/>
      <c r="E484" s="1"/>
      <c r="F484" s="1"/>
      <c r="H484" s="1"/>
      <c r="I484" s="1"/>
      <c r="J484" s="1"/>
      <c r="N484" s="1"/>
    </row>
    <row r="485" spans="2:14" ht="15.75" customHeight="1">
      <c r="B485" s="1"/>
      <c r="E485" s="1"/>
      <c r="F485" s="1"/>
      <c r="H485" s="1"/>
      <c r="I485" s="1"/>
      <c r="J485" s="1"/>
      <c r="N485" s="1"/>
    </row>
    <row r="486" spans="2:14" ht="15.75" customHeight="1">
      <c r="B486" s="1"/>
      <c r="E486" s="1"/>
      <c r="F486" s="1"/>
      <c r="H486" s="1"/>
      <c r="I486" s="1"/>
      <c r="J486" s="1"/>
      <c r="N486" s="1"/>
    </row>
    <row r="487" spans="2:14" ht="15.75" customHeight="1">
      <c r="B487" s="1"/>
      <c r="E487" s="1"/>
      <c r="F487" s="1"/>
      <c r="H487" s="1"/>
      <c r="I487" s="1"/>
      <c r="J487" s="1"/>
      <c r="N487" s="1"/>
    </row>
    <row r="488" spans="2:14" ht="15.75" customHeight="1">
      <c r="B488" s="1"/>
      <c r="E488" s="1"/>
      <c r="F488" s="1"/>
      <c r="H488" s="1"/>
      <c r="I488" s="1"/>
      <c r="J488" s="1"/>
      <c r="N488" s="1"/>
    </row>
    <row r="489" spans="2:14" ht="15.75" customHeight="1">
      <c r="B489" s="1"/>
      <c r="E489" s="1"/>
      <c r="F489" s="1"/>
      <c r="H489" s="1"/>
      <c r="I489" s="1"/>
      <c r="J489" s="1"/>
      <c r="N489" s="1"/>
    </row>
    <row r="490" spans="2:14" ht="15.75" customHeight="1">
      <c r="B490" s="1"/>
      <c r="E490" s="1"/>
      <c r="F490" s="1"/>
      <c r="H490" s="1"/>
      <c r="I490" s="1"/>
      <c r="J490" s="1"/>
      <c r="N490" s="1"/>
    </row>
    <row r="491" spans="2:14" ht="15.75" customHeight="1">
      <c r="B491" s="1"/>
      <c r="E491" s="1"/>
      <c r="F491" s="1"/>
      <c r="H491" s="1"/>
      <c r="I491" s="1"/>
      <c r="J491" s="1"/>
      <c r="N491" s="1"/>
    </row>
    <row r="492" spans="2:14" ht="15.75" customHeight="1">
      <c r="B492" s="1"/>
      <c r="E492" s="1"/>
      <c r="F492" s="1"/>
      <c r="H492" s="1"/>
      <c r="I492" s="1"/>
      <c r="J492" s="1"/>
      <c r="N492" s="1"/>
    </row>
    <row r="493" spans="2:14" ht="15.75" customHeight="1">
      <c r="B493" s="1"/>
      <c r="E493" s="1"/>
      <c r="F493" s="1"/>
      <c r="H493" s="1"/>
      <c r="I493" s="1"/>
      <c r="J493" s="1"/>
      <c r="N493" s="1"/>
    </row>
    <row r="494" spans="2:14" ht="15.75" customHeight="1">
      <c r="B494" s="1"/>
      <c r="E494" s="1"/>
      <c r="F494" s="1"/>
      <c r="H494" s="1"/>
      <c r="I494" s="1"/>
      <c r="J494" s="1"/>
      <c r="N494" s="1"/>
    </row>
    <row r="495" spans="2:14" ht="15.75" customHeight="1">
      <c r="B495" s="1"/>
      <c r="E495" s="1"/>
      <c r="F495" s="1"/>
      <c r="H495" s="1"/>
      <c r="I495" s="1"/>
      <c r="J495" s="1"/>
      <c r="N495" s="1"/>
    </row>
    <row r="496" spans="2:14" ht="15.75" customHeight="1">
      <c r="B496" s="1"/>
      <c r="E496" s="1"/>
      <c r="F496" s="1"/>
      <c r="H496" s="1"/>
      <c r="I496" s="1"/>
      <c r="J496" s="1"/>
      <c r="N496" s="1"/>
    </row>
    <row r="497" spans="2:14" ht="15.75" customHeight="1">
      <c r="B497" s="1"/>
      <c r="E497" s="1"/>
      <c r="F497" s="1"/>
      <c r="H497" s="1"/>
      <c r="I497" s="1"/>
      <c r="J497" s="1"/>
      <c r="N497" s="1"/>
    </row>
    <row r="498" spans="2:14" ht="15.75" customHeight="1">
      <c r="B498" s="1"/>
      <c r="E498" s="1"/>
      <c r="F498" s="1"/>
      <c r="H498" s="1"/>
      <c r="I498" s="1"/>
      <c r="J498" s="1"/>
      <c r="N498" s="1"/>
    </row>
    <row r="499" spans="2:14" ht="15.75" customHeight="1">
      <c r="B499" s="1"/>
      <c r="E499" s="1"/>
      <c r="F499" s="1"/>
      <c r="H499" s="1"/>
      <c r="I499" s="1"/>
      <c r="J499" s="1"/>
      <c r="N499" s="1"/>
    </row>
    <row r="500" spans="2:14" ht="15.75" customHeight="1">
      <c r="B500" s="1"/>
      <c r="E500" s="1"/>
      <c r="F500" s="1"/>
      <c r="H500" s="1"/>
      <c r="I500" s="1"/>
      <c r="J500" s="1"/>
      <c r="N500" s="1"/>
    </row>
    <row r="501" spans="2:14" ht="15.75" customHeight="1">
      <c r="B501" s="1"/>
      <c r="E501" s="1"/>
      <c r="F501" s="1"/>
      <c r="H501" s="1"/>
      <c r="I501" s="1"/>
      <c r="J501" s="1"/>
      <c r="N501" s="1"/>
    </row>
    <row r="502" spans="2:14" ht="15.75" customHeight="1">
      <c r="B502" s="1"/>
      <c r="E502" s="1"/>
      <c r="F502" s="1"/>
      <c r="H502" s="1"/>
      <c r="I502" s="1"/>
      <c r="J502" s="1"/>
      <c r="N502" s="1"/>
    </row>
    <row r="503" spans="2:14" ht="15.75" customHeight="1">
      <c r="B503" s="1"/>
      <c r="E503" s="1"/>
      <c r="F503" s="1"/>
      <c r="H503" s="1"/>
      <c r="I503" s="1"/>
      <c r="J503" s="1"/>
      <c r="N503" s="1"/>
    </row>
    <row r="504" spans="2:14" ht="15.75" customHeight="1">
      <c r="B504" s="1"/>
      <c r="E504" s="1"/>
      <c r="F504" s="1"/>
      <c r="H504" s="1"/>
      <c r="I504" s="1"/>
      <c r="J504" s="1"/>
      <c r="N504" s="1"/>
    </row>
    <row r="505" spans="2:14" ht="15.75" customHeight="1">
      <c r="B505" s="1"/>
      <c r="E505" s="1"/>
      <c r="F505" s="1"/>
      <c r="H505" s="1"/>
      <c r="I505" s="1"/>
      <c r="J505" s="1"/>
      <c r="N505" s="1"/>
    </row>
    <row r="506" spans="2:14" ht="15.75" customHeight="1">
      <c r="B506" s="1"/>
      <c r="E506" s="1"/>
      <c r="F506" s="1"/>
      <c r="H506" s="1"/>
      <c r="I506" s="1"/>
      <c r="J506" s="1"/>
      <c r="N506" s="1"/>
    </row>
    <row r="507" spans="2:14" ht="15.75" customHeight="1">
      <c r="B507" s="1"/>
      <c r="E507" s="1"/>
      <c r="F507" s="1"/>
      <c r="H507" s="1"/>
      <c r="I507" s="1"/>
      <c r="J507" s="1"/>
      <c r="N507" s="1"/>
    </row>
    <row r="508" spans="2:14" ht="15.75" customHeight="1">
      <c r="B508" s="1"/>
      <c r="E508" s="1"/>
      <c r="F508" s="1"/>
      <c r="H508" s="1"/>
      <c r="I508" s="1"/>
      <c r="J508" s="1"/>
      <c r="N508" s="1"/>
    </row>
    <row r="509" spans="2:14" ht="15.75" customHeight="1">
      <c r="B509" s="1"/>
      <c r="E509" s="1"/>
      <c r="F509" s="1"/>
      <c r="H509" s="1"/>
      <c r="I509" s="1"/>
      <c r="J509" s="1"/>
      <c r="N509" s="1"/>
    </row>
    <row r="510" spans="2:14" ht="15.75" customHeight="1">
      <c r="B510" s="1"/>
      <c r="E510" s="1"/>
      <c r="F510" s="1"/>
      <c r="H510" s="1"/>
      <c r="I510" s="1"/>
      <c r="J510" s="1"/>
      <c r="N510" s="1"/>
    </row>
    <row r="511" spans="2:14" ht="15.75" customHeight="1">
      <c r="B511" s="1"/>
      <c r="E511" s="1"/>
      <c r="F511" s="1"/>
      <c r="H511" s="1"/>
      <c r="I511" s="1"/>
      <c r="J511" s="1"/>
      <c r="N511" s="1"/>
    </row>
    <row r="512" spans="2:14" ht="15.75" customHeight="1">
      <c r="B512" s="1"/>
      <c r="E512" s="1"/>
      <c r="F512" s="1"/>
      <c r="H512" s="1"/>
      <c r="I512" s="1"/>
      <c r="J512" s="1"/>
      <c r="N512" s="1"/>
    </row>
    <row r="513" spans="2:14" ht="15.75" customHeight="1">
      <c r="B513" s="1"/>
      <c r="E513" s="1"/>
      <c r="F513" s="1"/>
      <c r="H513" s="1"/>
      <c r="I513" s="1"/>
      <c r="J513" s="1"/>
      <c r="N513" s="1"/>
    </row>
    <row r="514" spans="2:14" ht="15.75" customHeight="1">
      <c r="B514" s="1"/>
      <c r="E514" s="1"/>
      <c r="F514" s="1"/>
      <c r="H514" s="1"/>
      <c r="I514" s="1"/>
      <c r="J514" s="1"/>
      <c r="N514" s="1"/>
    </row>
    <row r="515" spans="2:14" ht="15.75" customHeight="1">
      <c r="B515" s="1"/>
      <c r="E515" s="1"/>
      <c r="F515" s="1"/>
      <c r="H515" s="1"/>
      <c r="I515" s="1"/>
      <c r="J515" s="1"/>
      <c r="N515" s="1"/>
    </row>
    <row r="516" spans="2:14" ht="15.75" customHeight="1">
      <c r="B516" s="1"/>
      <c r="E516" s="1"/>
      <c r="F516" s="1"/>
      <c r="H516" s="1"/>
      <c r="I516" s="1"/>
      <c r="J516" s="1"/>
      <c r="N516" s="1"/>
    </row>
    <row r="517" spans="2:14" ht="15.75" customHeight="1">
      <c r="B517" s="1"/>
      <c r="E517" s="1"/>
      <c r="F517" s="1"/>
      <c r="H517" s="1"/>
      <c r="I517" s="1"/>
      <c r="J517" s="1"/>
      <c r="N517" s="1"/>
    </row>
    <row r="518" spans="2:14" ht="15.75" customHeight="1">
      <c r="B518" s="1"/>
      <c r="E518" s="1"/>
      <c r="F518" s="1"/>
      <c r="H518" s="1"/>
      <c r="I518" s="1"/>
      <c r="J518" s="1"/>
      <c r="N518" s="1"/>
    </row>
    <row r="519" spans="2:14" ht="15.75" customHeight="1">
      <c r="B519" s="1"/>
      <c r="E519" s="1"/>
      <c r="F519" s="1"/>
      <c r="H519" s="1"/>
      <c r="I519" s="1"/>
      <c r="J519" s="1"/>
      <c r="N519" s="1"/>
    </row>
    <row r="520" spans="2:14" ht="15.75" customHeight="1">
      <c r="B520" s="1"/>
      <c r="E520" s="1"/>
      <c r="F520" s="1"/>
      <c r="H520" s="1"/>
      <c r="I520" s="1"/>
      <c r="J520" s="1"/>
      <c r="N520" s="1"/>
    </row>
    <row r="521" spans="2:14" ht="15.75" customHeight="1">
      <c r="B521" s="1"/>
      <c r="E521" s="1"/>
      <c r="F521" s="1"/>
      <c r="H521" s="1"/>
      <c r="I521" s="1"/>
      <c r="J521" s="1"/>
      <c r="N521" s="1"/>
    </row>
    <row r="522" spans="2:14" ht="15.75" customHeight="1">
      <c r="B522" s="1"/>
      <c r="E522" s="1"/>
      <c r="F522" s="1"/>
      <c r="H522" s="1"/>
      <c r="I522" s="1"/>
      <c r="J522" s="1"/>
      <c r="N522" s="1"/>
    </row>
    <row r="523" spans="2:14" ht="15.75" customHeight="1">
      <c r="B523" s="1"/>
      <c r="E523" s="1"/>
      <c r="F523" s="1"/>
      <c r="H523" s="1"/>
      <c r="I523" s="1"/>
      <c r="J523" s="1"/>
      <c r="N523" s="1"/>
    </row>
    <row r="524" spans="2:14" ht="15.75" customHeight="1">
      <c r="B524" s="1"/>
      <c r="E524" s="1"/>
      <c r="F524" s="1"/>
      <c r="H524" s="1"/>
      <c r="I524" s="1"/>
      <c r="J524" s="1"/>
      <c r="N524" s="1"/>
    </row>
    <row r="525" spans="2:14" ht="15.75" customHeight="1">
      <c r="B525" s="1"/>
      <c r="E525" s="1"/>
      <c r="F525" s="1"/>
      <c r="H525" s="1"/>
      <c r="I525" s="1"/>
      <c r="J525" s="1"/>
      <c r="N525" s="1"/>
    </row>
    <row r="526" spans="2:14" ht="15.75" customHeight="1">
      <c r="B526" s="1"/>
      <c r="E526" s="1"/>
      <c r="F526" s="1"/>
      <c r="H526" s="1"/>
      <c r="I526" s="1"/>
      <c r="J526" s="1"/>
      <c r="N526" s="1"/>
    </row>
    <row r="527" spans="2:14" ht="15.75" customHeight="1">
      <c r="B527" s="1"/>
      <c r="E527" s="1"/>
      <c r="F527" s="1"/>
      <c r="H527" s="1"/>
      <c r="I527" s="1"/>
      <c r="J527" s="1"/>
      <c r="N527" s="1"/>
    </row>
    <row r="528" spans="2:14" ht="15.75" customHeight="1">
      <c r="B528" s="1"/>
      <c r="E528" s="1"/>
      <c r="F528" s="1"/>
      <c r="H528" s="1"/>
      <c r="I528" s="1"/>
      <c r="J528" s="1"/>
      <c r="N528" s="1"/>
    </row>
    <row r="529" spans="2:14" ht="15.75" customHeight="1">
      <c r="B529" s="1"/>
      <c r="E529" s="1"/>
      <c r="F529" s="1"/>
      <c r="H529" s="1"/>
      <c r="I529" s="1"/>
      <c r="J529" s="1"/>
      <c r="N529" s="1"/>
    </row>
    <row r="530" spans="2:14" ht="15.75" customHeight="1">
      <c r="B530" s="1"/>
      <c r="E530" s="1"/>
      <c r="F530" s="1"/>
      <c r="H530" s="1"/>
      <c r="I530" s="1"/>
      <c r="J530" s="1"/>
      <c r="N530" s="1"/>
    </row>
    <row r="531" spans="2:14" ht="15.75" customHeight="1">
      <c r="B531" s="1"/>
      <c r="E531" s="1"/>
      <c r="F531" s="1"/>
      <c r="H531" s="1"/>
      <c r="I531" s="1"/>
      <c r="J531" s="1"/>
      <c r="N531" s="1"/>
    </row>
    <row r="532" spans="2:14" ht="15.75" customHeight="1">
      <c r="B532" s="1"/>
      <c r="E532" s="1"/>
      <c r="F532" s="1"/>
      <c r="H532" s="1"/>
      <c r="I532" s="1"/>
      <c r="J532" s="1"/>
      <c r="N532" s="1"/>
    </row>
    <row r="533" spans="2:14" ht="15.75" customHeight="1">
      <c r="B533" s="1"/>
      <c r="E533" s="1"/>
      <c r="F533" s="1"/>
      <c r="H533" s="1"/>
      <c r="I533" s="1"/>
      <c r="J533" s="1"/>
      <c r="N533" s="1"/>
    </row>
    <row r="534" spans="2:14" ht="15.75" customHeight="1">
      <c r="B534" s="1"/>
      <c r="E534" s="1"/>
      <c r="F534" s="1"/>
      <c r="H534" s="1"/>
      <c r="I534" s="1"/>
      <c r="J534" s="1"/>
      <c r="N534" s="1"/>
    </row>
    <row r="535" spans="2:14" ht="15.75" customHeight="1">
      <c r="B535" s="1"/>
      <c r="E535" s="1"/>
      <c r="F535" s="1"/>
      <c r="H535" s="1"/>
      <c r="I535" s="1"/>
      <c r="J535" s="1"/>
      <c r="N535" s="1"/>
    </row>
    <row r="536" spans="2:14" ht="15.75" customHeight="1">
      <c r="B536" s="1"/>
      <c r="E536" s="1"/>
      <c r="F536" s="1"/>
      <c r="H536" s="1"/>
      <c r="I536" s="1"/>
      <c r="J536" s="1"/>
      <c r="N536" s="1"/>
    </row>
    <row r="537" spans="2:14" ht="15.75" customHeight="1">
      <c r="B537" s="1"/>
      <c r="E537" s="1"/>
      <c r="F537" s="1"/>
      <c r="H537" s="1"/>
      <c r="I537" s="1"/>
      <c r="J537" s="1"/>
      <c r="N537" s="1"/>
    </row>
    <row r="538" spans="2:14" ht="15.75" customHeight="1">
      <c r="B538" s="1"/>
      <c r="E538" s="1"/>
      <c r="F538" s="1"/>
      <c r="H538" s="1"/>
      <c r="I538" s="1"/>
      <c r="J538" s="1"/>
      <c r="N538" s="1"/>
    </row>
    <row r="539" spans="2:14" ht="15.75" customHeight="1">
      <c r="B539" s="1"/>
      <c r="E539" s="1"/>
      <c r="F539" s="1"/>
      <c r="H539" s="1"/>
      <c r="I539" s="1"/>
      <c r="J539" s="1"/>
      <c r="N539" s="1"/>
    </row>
    <row r="540" spans="2:14" ht="15.75" customHeight="1">
      <c r="B540" s="1"/>
      <c r="E540" s="1"/>
      <c r="F540" s="1"/>
      <c r="H540" s="1"/>
      <c r="I540" s="1"/>
      <c r="J540" s="1"/>
      <c r="N540" s="1"/>
    </row>
    <row r="541" spans="2:14" ht="15.75" customHeight="1">
      <c r="B541" s="1"/>
      <c r="E541" s="1"/>
      <c r="F541" s="1"/>
      <c r="H541" s="1"/>
      <c r="I541" s="1"/>
      <c r="J541" s="1"/>
      <c r="N541" s="1"/>
    </row>
    <row r="542" spans="2:14" ht="15.75" customHeight="1">
      <c r="B542" s="1"/>
      <c r="E542" s="1"/>
      <c r="F542" s="1"/>
      <c r="H542" s="1"/>
      <c r="I542" s="1"/>
      <c r="J542" s="1"/>
      <c r="N542" s="1"/>
    </row>
    <row r="543" spans="2:14" ht="15.75" customHeight="1">
      <c r="B543" s="1"/>
      <c r="E543" s="1"/>
      <c r="F543" s="1"/>
      <c r="H543" s="1"/>
      <c r="I543" s="1"/>
      <c r="J543" s="1"/>
      <c r="N543" s="1"/>
    </row>
    <row r="544" spans="2:14" ht="15.75" customHeight="1">
      <c r="B544" s="1"/>
      <c r="E544" s="1"/>
      <c r="F544" s="1"/>
      <c r="H544" s="1"/>
      <c r="I544" s="1"/>
      <c r="J544" s="1"/>
      <c r="N544" s="1"/>
    </row>
    <row r="545" spans="2:14" ht="15.75" customHeight="1">
      <c r="B545" s="1"/>
      <c r="E545" s="1"/>
      <c r="F545" s="1"/>
      <c r="H545" s="1"/>
      <c r="I545" s="1"/>
      <c r="J545" s="1"/>
      <c r="N545" s="1"/>
    </row>
    <row r="546" spans="2:14" ht="15.75" customHeight="1">
      <c r="B546" s="1"/>
      <c r="E546" s="1"/>
      <c r="F546" s="1"/>
      <c r="H546" s="1"/>
      <c r="I546" s="1"/>
      <c r="J546" s="1"/>
      <c r="N546" s="1"/>
    </row>
    <row r="547" spans="2:14" ht="15.75" customHeight="1">
      <c r="B547" s="1"/>
      <c r="E547" s="1"/>
      <c r="F547" s="1"/>
      <c r="H547" s="1"/>
      <c r="I547" s="1"/>
      <c r="J547" s="1"/>
      <c r="N547" s="1"/>
    </row>
    <row r="548" spans="2:14" ht="15.75" customHeight="1">
      <c r="B548" s="1"/>
      <c r="E548" s="1"/>
      <c r="F548" s="1"/>
      <c r="H548" s="1"/>
      <c r="I548" s="1"/>
      <c r="J548" s="1"/>
      <c r="N548" s="1"/>
    </row>
    <row r="549" spans="2:14" ht="15.75" customHeight="1">
      <c r="B549" s="1"/>
      <c r="E549" s="1"/>
      <c r="F549" s="1"/>
      <c r="H549" s="1"/>
      <c r="I549" s="1"/>
      <c r="J549" s="1"/>
      <c r="N549" s="1"/>
    </row>
    <row r="550" spans="2:14" ht="15.75" customHeight="1">
      <c r="B550" s="1"/>
      <c r="E550" s="1"/>
      <c r="F550" s="1"/>
      <c r="H550" s="1"/>
      <c r="I550" s="1"/>
      <c r="J550" s="1"/>
      <c r="N550" s="1"/>
    </row>
    <row r="551" spans="2:14" ht="15.75" customHeight="1">
      <c r="B551" s="1"/>
      <c r="E551" s="1"/>
      <c r="F551" s="1"/>
      <c r="H551" s="1"/>
      <c r="I551" s="1"/>
      <c r="J551" s="1"/>
      <c r="N551" s="1"/>
    </row>
    <row r="552" spans="2:14" ht="15.75" customHeight="1">
      <c r="B552" s="1"/>
      <c r="E552" s="1"/>
      <c r="F552" s="1"/>
      <c r="H552" s="1"/>
      <c r="I552" s="1"/>
      <c r="J552" s="1"/>
      <c r="N552" s="1"/>
    </row>
    <row r="553" spans="2:14" ht="15.75" customHeight="1">
      <c r="B553" s="1"/>
      <c r="E553" s="1"/>
      <c r="F553" s="1"/>
      <c r="H553" s="1"/>
      <c r="I553" s="1"/>
      <c r="J553" s="1"/>
      <c r="N553" s="1"/>
    </row>
    <row r="554" spans="2:14" ht="15.75" customHeight="1">
      <c r="B554" s="1"/>
      <c r="E554" s="1"/>
      <c r="F554" s="1"/>
      <c r="H554" s="1"/>
      <c r="I554" s="1"/>
      <c r="J554" s="1"/>
      <c r="N554" s="1"/>
    </row>
    <row r="555" spans="2:14" ht="15.75" customHeight="1">
      <c r="B555" s="1"/>
      <c r="E555" s="1"/>
      <c r="F555" s="1"/>
      <c r="H555" s="1"/>
      <c r="I555" s="1"/>
      <c r="J555" s="1"/>
      <c r="N555" s="1"/>
    </row>
    <row r="556" spans="2:14" ht="15.75" customHeight="1">
      <c r="B556" s="1"/>
      <c r="E556" s="1"/>
      <c r="F556" s="1"/>
      <c r="H556" s="1"/>
      <c r="I556" s="1"/>
      <c r="J556" s="1"/>
      <c r="N556" s="1"/>
    </row>
    <row r="557" spans="2:14" ht="15.75" customHeight="1">
      <c r="B557" s="1"/>
      <c r="E557" s="1"/>
      <c r="F557" s="1"/>
      <c r="H557" s="1"/>
      <c r="I557" s="1"/>
      <c r="J557" s="1"/>
      <c r="N557" s="1"/>
    </row>
    <row r="558" spans="2:14" ht="15.75" customHeight="1">
      <c r="B558" s="1"/>
      <c r="E558" s="1"/>
      <c r="F558" s="1"/>
      <c r="H558" s="1"/>
      <c r="I558" s="1"/>
      <c r="J558" s="1"/>
      <c r="N558" s="1"/>
    </row>
    <row r="559" spans="2:14" ht="15.75" customHeight="1">
      <c r="B559" s="1"/>
      <c r="E559" s="1"/>
      <c r="F559" s="1"/>
      <c r="H559" s="1"/>
      <c r="I559" s="1"/>
      <c r="J559" s="1"/>
      <c r="N559" s="1"/>
    </row>
    <row r="560" spans="2:14" ht="15.75" customHeight="1">
      <c r="B560" s="1"/>
      <c r="E560" s="1"/>
      <c r="F560" s="1"/>
      <c r="H560" s="1"/>
      <c r="I560" s="1"/>
      <c r="J560" s="1"/>
      <c r="N560" s="1"/>
    </row>
    <row r="561" spans="2:14" ht="15.75" customHeight="1">
      <c r="B561" s="1"/>
      <c r="E561" s="1"/>
      <c r="F561" s="1"/>
      <c r="H561" s="1"/>
      <c r="I561" s="1"/>
      <c r="J561" s="1"/>
      <c r="N561" s="1"/>
    </row>
    <row r="562" spans="2:14" ht="15.75" customHeight="1">
      <c r="B562" s="1"/>
      <c r="E562" s="1"/>
      <c r="F562" s="1"/>
      <c r="H562" s="1"/>
      <c r="I562" s="1"/>
      <c r="J562" s="1"/>
      <c r="N562" s="1"/>
    </row>
    <row r="563" spans="2:14" ht="15.75" customHeight="1">
      <c r="B563" s="1"/>
      <c r="E563" s="1"/>
      <c r="F563" s="1"/>
      <c r="H563" s="1"/>
      <c r="I563" s="1"/>
      <c r="J563" s="1"/>
      <c r="N563" s="1"/>
    </row>
    <row r="564" spans="2:14" ht="15.75" customHeight="1">
      <c r="B564" s="1"/>
      <c r="E564" s="1"/>
      <c r="F564" s="1"/>
      <c r="H564" s="1"/>
      <c r="I564" s="1"/>
      <c r="J564" s="1"/>
      <c r="N564" s="1"/>
    </row>
    <row r="565" spans="2:14" ht="15.75" customHeight="1">
      <c r="B565" s="1"/>
      <c r="E565" s="1"/>
      <c r="F565" s="1"/>
      <c r="H565" s="1"/>
      <c r="I565" s="1"/>
      <c r="J565" s="1"/>
      <c r="N565" s="1"/>
    </row>
    <row r="566" spans="2:14" ht="15.75" customHeight="1">
      <c r="B566" s="1"/>
      <c r="E566" s="1"/>
      <c r="F566" s="1"/>
      <c r="H566" s="1"/>
      <c r="I566" s="1"/>
      <c r="J566" s="1"/>
      <c r="N566" s="1"/>
    </row>
    <row r="567" spans="2:14" ht="15.75" customHeight="1">
      <c r="B567" s="1"/>
      <c r="E567" s="1"/>
      <c r="F567" s="1"/>
      <c r="H567" s="1"/>
      <c r="I567" s="1"/>
      <c r="J567" s="1"/>
      <c r="N567" s="1"/>
    </row>
    <row r="568" spans="2:14" ht="15.75" customHeight="1">
      <c r="B568" s="1"/>
      <c r="E568" s="1"/>
      <c r="F568" s="1"/>
      <c r="H568" s="1"/>
      <c r="I568" s="1"/>
      <c r="J568" s="1"/>
      <c r="N568" s="1"/>
    </row>
    <row r="569" spans="2:14" ht="15.75" customHeight="1">
      <c r="B569" s="1"/>
      <c r="E569" s="1"/>
      <c r="F569" s="1"/>
      <c r="H569" s="1"/>
      <c r="I569" s="1"/>
      <c r="J569" s="1"/>
      <c r="N569" s="1"/>
    </row>
    <row r="570" spans="2:14" ht="15.75" customHeight="1">
      <c r="B570" s="1"/>
      <c r="E570" s="1"/>
      <c r="F570" s="1"/>
      <c r="H570" s="1"/>
      <c r="I570" s="1"/>
      <c r="J570" s="1"/>
      <c r="N570" s="1"/>
    </row>
    <row r="571" spans="2:14" ht="15.75" customHeight="1">
      <c r="B571" s="1"/>
      <c r="E571" s="1"/>
      <c r="F571" s="1"/>
      <c r="H571" s="1"/>
      <c r="I571" s="1"/>
      <c r="J571" s="1"/>
      <c r="N571" s="1"/>
    </row>
    <row r="572" spans="2:14" ht="15.75" customHeight="1">
      <c r="B572" s="1"/>
      <c r="E572" s="1"/>
      <c r="F572" s="1"/>
      <c r="H572" s="1"/>
      <c r="I572" s="1"/>
      <c r="J572" s="1"/>
      <c r="N572" s="1"/>
    </row>
    <row r="573" spans="2:14" ht="15.75" customHeight="1">
      <c r="B573" s="1"/>
      <c r="E573" s="1"/>
      <c r="F573" s="1"/>
      <c r="H573" s="1"/>
      <c r="I573" s="1"/>
      <c r="J573" s="1"/>
      <c r="N573" s="1"/>
    </row>
    <row r="574" spans="2:14" ht="15.75" customHeight="1">
      <c r="B574" s="1"/>
      <c r="E574" s="1"/>
      <c r="F574" s="1"/>
      <c r="H574" s="1"/>
      <c r="I574" s="1"/>
      <c r="J574" s="1"/>
      <c r="N574" s="1"/>
    </row>
    <row r="575" spans="2:14" ht="15.75" customHeight="1">
      <c r="B575" s="1"/>
      <c r="E575" s="1"/>
      <c r="F575" s="1"/>
      <c r="H575" s="1"/>
      <c r="I575" s="1"/>
      <c r="J575" s="1"/>
      <c r="N575" s="1"/>
    </row>
    <row r="576" spans="2:14" ht="15.75" customHeight="1">
      <c r="B576" s="1"/>
      <c r="E576" s="1"/>
      <c r="F576" s="1"/>
      <c r="H576" s="1"/>
      <c r="I576" s="1"/>
      <c r="J576" s="1"/>
      <c r="N576" s="1"/>
    </row>
    <row r="577" spans="2:14" ht="15.75" customHeight="1">
      <c r="B577" s="1"/>
      <c r="E577" s="1"/>
      <c r="F577" s="1"/>
      <c r="H577" s="1"/>
      <c r="I577" s="1"/>
      <c r="J577" s="1"/>
      <c r="N577" s="1"/>
    </row>
    <row r="578" spans="2:14" ht="15.75" customHeight="1">
      <c r="B578" s="1"/>
      <c r="E578" s="1"/>
      <c r="F578" s="1"/>
      <c r="H578" s="1"/>
      <c r="I578" s="1"/>
      <c r="J578" s="1"/>
      <c r="N578" s="1"/>
    </row>
    <row r="579" spans="2:14" ht="15.75" customHeight="1">
      <c r="B579" s="1"/>
      <c r="E579" s="1"/>
      <c r="F579" s="1"/>
      <c r="H579" s="1"/>
      <c r="I579" s="1"/>
      <c r="J579" s="1"/>
      <c r="N579" s="1"/>
    </row>
    <row r="580" spans="2:14" ht="15.75" customHeight="1">
      <c r="B580" s="1"/>
      <c r="E580" s="1"/>
      <c r="F580" s="1"/>
      <c r="H580" s="1"/>
      <c r="I580" s="1"/>
      <c r="J580" s="1"/>
      <c r="N580" s="1"/>
    </row>
    <row r="581" spans="2:14" ht="15.75" customHeight="1">
      <c r="B581" s="1"/>
      <c r="E581" s="1"/>
      <c r="F581" s="1"/>
      <c r="H581" s="1"/>
      <c r="I581" s="1"/>
      <c r="J581" s="1"/>
      <c r="N581" s="1"/>
    </row>
    <row r="582" spans="2:14" ht="15.75" customHeight="1">
      <c r="B582" s="1"/>
      <c r="E582" s="1"/>
      <c r="F582" s="1"/>
      <c r="H582" s="1"/>
      <c r="I582" s="1"/>
      <c r="J582" s="1"/>
      <c r="N582" s="1"/>
    </row>
    <row r="583" spans="2:14" ht="15.75" customHeight="1">
      <c r="B583" s="1"/>
      <c r="E583" s="1"/>
      <c r="F583" s="1"/>
      <c r="H583" s="1"/>
      <c r="I583" s="1"/>
      <c r="J583" s="1"/>
      <c r="N583" s="1"/>
    </row>
    <row r="584" spans="2:14" ht="15.75" customHeight="1">
      <c r="B584" s="1"/>
      <c r="E584" s="1"/>
      <c r="F584" s="1"/>
      <c r="H584" s="1"/>
      <c r="I584" s="1"/>
      <c r="J584" s="1"/>
      <c r="N584" s="1"/>
    </row>
    <row r="585" spans="2:14" ht="15.75" customHeight="1">
      <c r="B585" s="1"/>
      <c r="E585" s="1"/>
      <c r="F585" s="1"/>
      <c r="H585" s="1"/>
      <c r="I585" s="1"/>
      <c r="J585" s="1"/>
      <c r="N585" s="1"/>
    </row>
    <row r="586" spans="2:14" ht="15.75" customHeight="1">
      <c r="B586" s="1"/>
      <c r="E586" s="1"/>
      <c r="F586" s="1"/>
      <c r="H586" s="1"/>
      <c r="I586" s="1"/>
      <c r="J586" s="1"/>
      <c r="N586" s="1"/>
    </row>
    <row r="587" spans="2:14" ht="15.75" customHeight="1">
      <c r="B587" s="1"/>
      <c r="E587" s="1"/>
      <c r="F587" s="1"/>
      <c r="H587" s="1"/>
      <c r="I587" s="1"/>
      <c r="J587" s="1"/>
      <c r="N587" s="1"/>
    </row>
    <row r="588" spans="2:14" ht="15.75" customHeight="1">
      <c r="B588" s="1"/>
      <c r="E588" s="1"/>
      <c r="F588" s="1"/>
      <c r="H588" s="1"/>
      <c r="I588" s="1"/>
      <c r="J588" s="1"/>
      <c r="N588" s="1"/>
    </row>
    <row r="589" spans="2:14" ht="15.75" customHeight="1">
      <c r="B589" s="1"/>
      <c r="E589" s="1"/>
      <c r="F589" s="1"/>
      <c r="H589" s="1"/>
      <c r="I589" s="1"/>
      <c r="J589" s="1"/>
      <c r="N589" s="1"/>
    </row>
    <row r="590" spans="2:14" ht="15.75" customHeight="1">
      <c r="B590" s="1"/>
      <c r="E590" s="1"/>
      <c r="F590" s="1"/>
      <c r="H590" s="1"/>
      <c r="I590" s="1"/>
      <c r="J590" s="1"/>
      <c r="N590" s="1"/>
    </row>
    <row r="591" spans="2:14" ht="15.75" customHeight="1">
      <c r="B591" s="1"/>
      <c r="E591" s="1"/>
      <c r="F591" s="1"/>
      <c r="H591" s="1"/>
      <c r="I591" s="1"/>
      <c r="J591" s="1"/>
      <c r="N591" s="1"/>
    </row>
    <row r="592" spans="2:14" ht="15.75" customHeight="1">
      <c r="B592" s="1"/>
      <c r="E592" s="1"/>
      <c r="F592" s="1"/>
      <c r="H592" s="1"/>
      <c r="I592" s="1"/>
      <c r="J592" s="1"/>
      <c r="N592" s="1"/>
    </row>
    <row r="593" spans="2:14" ht="15.75" customHeight="1">
      <c r="B593" s="1"/>
      <c r="E593" s="1"/>
      <c r="F593" s="1"/>
      <c r="H593" s="1"/>
      <c r="I593" s="1"/>
      <c r="J593" s="1"/>
      <c r="N593" s="1"/>
    </row>
    <row r="594" spans="2:14" ht="15.75" customHeight="1">
      <c r="B594" s="1"/>
      <c r="E594" s="1"/>
      <c r="F594" s="1"/>
      <c r="H594" s="1"/>
      <c r="I594" s="1"/>
      <c r="J594" s="1"/>
      <c r="N594" s="1"/>
    </row>
    <row r="595" spans="2:14" ht="15.75" customHeight="1">
      <c r="B595" s="1"/>
      <c r="E595" s="1"/>
      <c r="F595" s="1"/>
      <c r="H595" s="1"/>
      <c r="I595" s="1"/>
      <c r="J595" s="1"/>
      <c r="N595" s="1"/>
    </row>
    <row r="596" spans="2:14" ht="15.75" customHeight="1">
      <c r="B596" s="1"/>
      <c r="E596" s="1"/>
      <c r="F596" s="1"/>
      <c r="H596" s="1"/>
      <c r="I596" s="1"/>
      <c r="J596" s="1"/>
      <c r="N596" s="1"/>
    </row>
    <row r="597" spans="2:14" ht="15.75" customHeight="1">
      <c r="B597" s="1"/>
      <c r="E597" s="1"/>
      <c r="F597" s="1"/>
      <c r="H597" s="1"/>
      <c r="I597" s="1"/>
      <c r="J597" s="1"/>
      <c r="N597" s="1"/>
    </row>
    <row r="598" spans="2:14" ht="15.75" customHeight="1">
      <c r="B598" s="1"/>
      <c r="E598" s="1"/>
      <c r="F598" s="1"/>
      <c r="H598" s="1"/>
      <c r="I598" s="1"/>
      <c r="J598" s="1"/>
      <c r="N598" s="1"/>
    </row>
    <row r="599" spans="2:14" ht="15.75" customHeight="1">
      <c r="B599" s="1"/>
      <c r="E599" s="1"/>
      <c r="F599" s="1"/>
      <c r="H599" s="1"/>
      <c r="I599" s="1"/>
      <c r="J599" s="1"/>
      <c r="N599" s="1"/>
    </row>
    <row r="600" spans="2:14" ht="15.75" customHeight="1">
      <c r="B600" s="1"/>
      <c r="E600" s="1"/>
      <c r="F600" s="1"/>
      <c r="H600" s="1"/>
      <c r="I600" s="1"/>
      <c r="J600" s="1"/>
      <c r="N600" s="1"/>
    </row>
    <row r="601" spans="2:14" ht="15.75" customHeight="1">
      <c r="B601" s="1"/>
      <c r="E601" s="1"/>
      <c r="F601" s="1"/>
      <c r="H601" s="1"/>
      <c r="I601" s="1"/>
      <c r="J601" s="1"/>
      <c r="N601" s="1"/>
    </row>
    <row r="602" spans="2:14" ht="15.75" customHeight="1">
      <c r="B602" s="1"/>
      <c r="E602" s="1"/>
      <c r="F602" s="1"/>
      <c r="H602" s="1"/>
      <c r="I602" s="1"/>
      <c r="J602" s="1"/>
      <c r="N602" s="1"/>
    </row>
    <row r="603" spans="2:14" ht="15.75" customHeight="1">
      <c r="B603" s="1"/>
      <c r="E603" s="1"/>
      <c r="F603" s="1"/>
      <c r="H603" s="1"/>
      <c r="I603" s="1"/>
      <c r="J603" s="1"/>
      <c r="N603" s="1"/>
    </row>
    <row r="604" spans="2:14" ht="15.75" customHeight="1">
      <c r="B604" s="1"/>
      <c r="E604" s="1"/>
      <c r="F604" s="1"/>
      <c r="H604" s="1"/>
      <c r="I604" s="1"/>
      <c r="J604" s="1"/>
      <c r="N604" s="1"/>
    </row>
    <row r="605" spans="2:14" ht="15.75" customHeight="1">
      <c r="B605" s="1"/>
      <c r="E605" s="1"/>
      <c r="F605" s="1"/>
      <c r="H605" s="1"/>
      <c r="I605" s="1"/>
      <c r="J605" s="1"/>
      <c r="N605" s="1"/>
    </row>
    <row r="606" spans="2:14" ht="15.75" customHeight="1">
      <c r="B606" s="1"/>
      <c r="E606" s="1"/>
      <c r="F606" s="1"/>
      <c r="H606" s="1"/>
      <c r="I606" s="1"/>
      <c r="J606" s="1"/>
      <c r="N606" s="1"/>
    </row>
    <row r="607" spans="2:14" ht="15.75" customHeight="1">
      <c r="B607" s="1"/>
      <c r="E607" s="1"/>
      <c r="F607" s="1"/>
      <c r="H607" s="1"/>
      <c r="I607" s="1"/>
      <c r="J607" s="1"/>
      <c r="N607" s="1"/>
    </row>
    <row r="608" spans="2:14" ht="15.75" customHeight="1">
      <c r="B608" s="1"/>
      <c r="E608" s="1"/>
      <c r="F608" s="1"/>
      <c r="H608" s="1"/>
      <c r="I608" s="1"/>
      <c r="J608" s="1"/>
      <c r="N608" s="1"/>
    </row>
    <row r="609" spans="2:14" ht="15.75" customHeight="1">
      <c r="B609" s="1"/>
      <c r="E609" s="1"/>
      <c r="F609" s="1"/>
      <c r="H609" s="1"/>
      <c r="I609" s="1"/>
      <c r="J609" s="1"/>
      <c r="N609" s="1"/>
    </row>
    <row r="610" spans="2:14" ht="15.75" customHeight="1">
      <c r="B610" s="1"/>
      <c r="E610" s="1"/>
      <c r="F610" s="1"/>
      <c r="H610" s="1"/>
      <c r="I610" s="1"/>
      <c r="J610" s="1"/>
      <c r="N610" s="1"/>
    </row>
    <row r="611" spans="2:14" ht="15.75" customHeight="1">
      <c r="B611" s="1"/>
      <c r="E611" s="1"/>
      <c r="F611" s="1"/>
      <c r="H611" s="1"/>
      <c r="I611" s="1"/>
      <c r="J611" s="1"/>
      <c r="N611" s="1"/>
    </row>
    <row r="612" spans="2:14" ht="15.75" customHeight="1">
      <c r="B612" s="1"/>
      <c r="E612" s="1"/>
      <c r="F612" s="1"/>
      <c r="H612" s="1"/>
      <c r="I612" s="1"/>
      <c r="J612" s="1"/>
      <c r="N612" s="1"/>
    </row>
    <row r="613" spans="2:14" ht="15.75" customHeight="1">
      <c r="B613" s="1"/>
      <c r="E613" s="1"/>
      <c r="F613" s="1"/>
      <c r="H613" s="1"/>
      <c r="I613" s="1"/>
      <c r="J613" s="1"/>
      <c r="N613" s="1"/>
    </row>
    <row r="614" spans="2:14" ht="15.75" customHeight="1">
      <c r="B614" s="1"/>
      <c r="E614" s="1"/>
      <c r="F614" s="1"/>
      <c r="H614" s="1"/>
      <c r="I614" s="1"/>
      <c r="J614" s="1"/>
      <c r="N614" s="1"/>
    </row>
    <row r="615" spans="2:14" ht="15.75" customHeight="1">
      <c r="B615" s="1"/>
      <c r="E615" s="1"/>
      <c r="F615" s="1"/>
      <c r="H615" s="1"/>
      <c r="I615" s="1"/>
      <c r="J615" s="1"/>
      <c r="N615" s="1"/>
    </row>
    <row r="616" spans="2:14" ht="15.75" customHeight="1">
      <c r="B616" s="1"/>
      <c r="E616" s="1"/>
      <c r="F616" s="1"/>
      <c r="H616" s="1"/>
      <c r="I616" s="1"/>
      <c r="J616" s="1"/>
      <c r="N616" s="1"/>
    </row>
    <row r="617" spans="2:14" ht="15.75" customHeight="1">
      <c r="B617" s="1"/>
      <c r="E617" s="1"/>
      <c r="F617" s="1"/>
      <c r="H617" s="1"/>
      <c r="I617" s="1"/>
      <c r="J617" s="1"/>
      <c r="N617" s="1"/>
    </row>
    <row r="618" spans="2:14" ht="15.75" customHeight="1">
      <c r="B618" s="1"/>
      <c r="E618" s="1"/>
      <c r="F618" s="1"/>
      <c r="H618" s="1"/>
      <c r="I618" s="1"/>
      <c r="J618" s="1"/>
      <c r="N618" s="1"/>
    </row>
    <row r="619" spans="2:14" ht="15.75" customHeight="1">
      <c r="B619" s="1"/>
      <c r="E619" s="1"/>
      <c r="F619" s="1"/>
      <c r="H619" s="1"/>
      <c r="I619" s="1"/>
      <c r="J619" s="1"/>
      <c r="N619" s="1"/>
    </row>
    <row r="620" spans="2:14" ht="15.75" customHeight="1">
      <c r="B620" s="1"/>
      <c r="E620" s="1"/>
      <c r="F620" s="1"/>
      <c r="H620" s="1"/>
      <c r="I620" s="1"/>
      <c r="J620" s="1"/>
      <c r="N620" s="1"/>
    </row>
    <row r="621" spans="2:14" ht="15.75" customHeight="1">
      <c r="B621" s="1"/>
      <c r="E621" s="1"/>
      <c r="F621" s="1"/>
      <c r="H621" s="1"/>
      <c r="I621" s="1"/>
      <c r="J621" s="1"/>
      <c r="N621" s="1"/>
    </row>
    <row r="622" spans="2:14" ht="15.75" customHeight="1">
      <c r="B622" s="1"/>
      <c r="E622" s="1"/>
      <c r="F622" s="1"/>
      <c r="H622" s="1"/>
      <c r="I622" s="1"/>
      <c r="J622" s="1"/>
      <c r="N622" s="1"/>
    </row>
    <row r="623" spans="2:14" ht="15.75" customHeight="1">
      <c r="B623" s="1"/>
      <c r="E623" s="1"/>
      <c r="F623" s="1"/>
      <c r="H623" s="1"/>
      <c r="I623" s="1"/>
      <c r="J623" s="1"/>
      <c r="N623" s="1"/>
    </row>
    <row r="624" spans="2:14" ht="15.75" customHeight="1">
      <c r="B624" s="1"/>
      <c r="E624" s="1"/>
      <c r="F624" s="1"/>
      <c r="H624" s="1"/>
      <c r="I624" s="1"/>
      <c r="J624" s="1"/>
      <c r="N624" s="1"/>
    </row>
    <row r="625" spans="2:14" ht="15.75" customHeight="1">
      <c r="B625" s="1"/>
      <c r="E625" s="1"/>
      <c r="F625" s="1"/>
      <c r="H625" s="1"/>
      <c r="I625" s="1"/>
      <c r="J625" s="1"/>
      <c r="N625" s="1"/>
    </row>
    <row r="626" spans="2:14" ht="15.75" customHeight="1">
      <c r="B626" s="1"/>
      <c r="E626" s="1"/>
      <c r="F626" s="1"/>
      <c r="H626" s="1"/>
      <c r="I626" s="1"/>
      <c r="J626" s="1"/>
      <c r="N626" s="1"/>
    </row>
    <row r="627" spans="2:14" ht="15.75" customHeight="1">
      <c r="B627" s="1"/>
      <c r="E627" s="1"/>
      <c r="F627" s="1"/>
      <c r="H627" s="1"/>
      <c r="I627" s="1"/>
      <c r="J627" s="1"/>
      <c r="N627" s="1"/>
    </row>
    <row r="628" spans="2:14" ht="15.75" customHeight="1">
      <c r="B628" s="1"/>
      <c r="E628" s="1"/>
      <c r="F628" s="1"/>
      <c r="H628" s="1"/>
      <c r="I628" s="1"/>
      <c r="J628" s="1"/>
      <c r="N628" s="1"/>
    </row>
    <row r="629" spans="2:14" ht="15.75" customHeight="1">
      <c r="B629" s="1"/>
      <c r="E629" s="1"/>
      <c r="F629" s="1"/>
      <c r="H629" s="1"/>
      <c r="I629" s="1"/>
      <c r="J629" s="1"/>
      <c r="N629" s="1"/>
    </row>
    <row r="630" spans="2:14" ht="15.75" customHeight="1">
      <c r="B630" s="1"/>
      <c r="E630" s="1"/>
      <c r="F630" s="1"/>
      <c r="H630" s="1"/>
      <c r="I630" s="1"/>
      <c r="J630" s="1"/>
      <c r="N630" s="1"/>
    </row>
    <row r="631" spans="2:14" ht="15.75" customHeight="1">
      <c r="B631" s="1"/>
      <c r="E631" s="1"/>
      <c r="F631" s="1"/>
      <c r="H631" s="1"/>
      <c r="I631" s="1"/>
      <c r="J631" s="1"/>
      <c r="N631" s="1"/>
    </row>
    <row r="632" spans="2:14" ht="15.75" customHeight="1">
      <c r="B632" s="1"/>
      <c r="E632" s="1"/>
      <c r="F632" s="1"/>
      <c r="H632" s="1"/>
      <c r="I632" s="1"/>
      <c r="J632" s="1"/>
      <c r="N632" s="1"/>
    </row>
    <row r="633" spans="2:14" ht="15.75" customHeight="1">
      <c r="B633" s="1"/>
      <c r="E633" s="1"/>
      <c r="F633" s="1"/>
      <c r="H633" s="1"/>
      <c r="I633" s="1"/>
      <c r="J633" s="1"/>
      <c r="N633" s="1"/>
    </row>
    <row r="634" spans="2:14" ht="15.75" customHeight="1">
      <c r="B634" s="1"/>
      <c r="E634" s="1"/>
      <c r="F634" s="1"/>
      <c r="H634" s="1"/>
      <c r="I634" s="1"/>
      <c r="J634" s="1"/>
      <c r="N634" s="1"/>
    </row>
    <row r="635" spans="2:14" ht="15.75" customHeight="1">
      <c r="B635" s="1"/>
      <c r="E635" s="1"/>
      <c r="F635" s="1"/>
      <c r="H635" s="1"/>
      <c r="I635" s="1"/>
      <c r="J635" s="1"/>
      <c r="N635" s="1"/>
    </row>
    <row r="636" spans="2:14" ht="15.75" customHeight="1">
      <c r="B636" s="1"/>
      <c r="E636" s="1"/>
      <c r="F636" s="1"/>
      <c r="H636" s="1"/>
      <c r="I636" s="1"/>
      <c r="J636" s="1"/>
      <c r="N636" s="1"/>
    </row>
    <row r="637" spans="2:14" ht="15.75" customHeight="1">
      <c r="B637" s="1"/>
      <c r="E637" s="1"/>
      <c r="F637" s="1"/>
      <c r="H637" s="1"/>
      <c r="I637" s="1"/>
      <c r="J637" s="1"/>
      <c r="N637" s="1"/>
    </row>
    <row r="638" spans="2:14" ht="15.75" customHeight="1">
      <c r="B638" s="1"/>
      <c r="E638" s="1"/>
      <c r="F638" s="1"/>
      <c r="H638" s="1"/>
      <c r="I638" s="1"/>
      <c r="J638" s="1"/>
      <c r="N638" s="1"/>
    </row>
    <row r="639" spans="2:14" ht="15.75" customHeight="1">
      <c r="B639" s="1"/>
      <c r="E639" s="1"/>
      <c r="F639" s="1"/>
      <c r="H639" s="1"/>
      <c r="I639" s="1"/>
      <c r="J639" s="1"/>
      <c r="N639" s="1"/>
    </row>
    <row r="640" spans="2:14" ht="15.75" customHeight="1">
      <c r="B640" s="1"/>
      <c r="E640" s="1"/>
      <c r="F640" s="1"/>
      <c r="H640" s="1"/>
      <c r="I640" s="1"/>
      <c r="J640" s="1"/>
      <c r="N640" s="1"/>
    </row>
    <row r="641" spans="2:14" ht="15.75" customHeight="1">
      <c r="B641" s="1"/>
      <c r="E641" s="1"/>
      <c r="F641" s="1"/>
      <c r="H641" s="1"/>
      <c r="I641" s="1"/>
      <c r="J641" s="1"/>
      <c r="N641" s="1"/>
    </row>
    <row r="642" spans="2:14" ht="15.75" customHeight="1">
      <c r="B642" s="1"/>
      <c r="E642" s="1"/>
      <c r="F642" s="1"/>
      <c r="H642" s="1"/>
      <c r="I642" s="1"/>
      <c r="J642" s="1"/>
      <c r="N642" s="1"/>
    </row>
    <row r="643" spans="2:14" ht="15.75" customHeight="1">
      <c r="B643" s="1"/>
      <c r="E643" s="1"/>
      <c r="F643" s="1"/>
      <c r="H643" s="1"/>
      <c r="I643" s="1"/>
      <c r="J643" s="1"/>
      <c r="N643" s="1"/>
    </row>
    <row r="644" spans="2:14" ht="15.75" customHeight="1">
      <c r="B644" s="1"/>
      <c r="E644" s="1"/>
      <c r="F644" s="1"/>
      <c r="H644" s="1"/>
      <c r="I644" s="1"/>
      <c r="J644" s="1"/>
      <c r="N644" s="1"/>
    </row>
    <row r="645" spans="2:14" ht="15.75" customHeight="1">
      <c r="B645" s="1"/>
      <c r="E645" s="1"/>
      <c r="F645" s="1"/>
      <c r="H645" s="1"/>
      <c r="I645" s="1"/>
      <c r="J645" s="1"/>
      <c r="N645" s="1"/>
    </row>
    <row r="646" spans="2:14" ht="15.75" customHeight="1">
      <c r="B646" s="1"/>
      <c r="E646" s="1"/>
      <c r="F646" s="1"/>
      <c r="H646" s="1"/>
      <c r="I646" s="1"/>
      <c r="J646" s="1"/>
      <c r="N646" s="1"/>
    </row>
    <row r="647" spans="2:14" ht="15.75" customHeight="1">
      <c r="B647" s="1"/>
      <c r="E647" s="1"/>
      <c r="F647" s="1"/>
      <c r="H647" s="1"/>
      <c r="I647" s="1"/>
      <c r="J647" s="1"/>
      <c r="N647" s="1"/>
    </row>
    <row r="648" spans="2:14" ht="15.75" customHeight="1">
      <c r="B648" s="1"/>
      <c r="E648" s="1"/>
      <c r="F648" s="1"/>
      <c r="H648" s="1"/>
      <c r="I648" s="1"/>
      <c r="J648" s="1"/>
      <c r="N648" s="1"/>
    </row>
    <row r="649" spans="2:14" ht="15.75" customHeight="1">
      <c r="B649" s="1"/>
      <c r="E649" s="1"/>
      <c r="F649" s="1"/>
      <c r="H649" s="1"/>
      <c r="I649" s="1"/>
      <c r="J649" s="1"/>
      <c r="N649" s="1"/>
    </row>
    <row r="650" spans="2:14" ht="15.75" customHeight="1">
      <c r="B650" s="1"/>
      <c r="E650" s="1"/>
      <c r="F650" s="1"/>
      <c r="H650" s="1"/>
      <c r="I650" s="1"/>
      <c r="J650" s="1"/>
      <c r="N650" s="1"/>
    </row>
    <row r="651" spans="2:14" ht="15.75" customHeight="1">
      <c r="B651" s="1"/>
      <c r="E651" s="1"/>
      <c r="F651" s="1"/>
      <c r="H651" s="1"/>
      <c r="I651" s="1"/>
      <c r="J651" s="1"/>
      <c r="N651" s="1"/>
    </row>
    <row r="652" spans="2:14" ht="15.75" customHeight="1">
      <c r="B652" s="1"/>
      <c r="E652" s="1"/>
      <c r="F652" s="1"/>
      <c r="H652" s="1"/>
      <c r="I652" s="1"/>
      <c r="J652" s="1"/>
      <c r="N652" s="1"/>
    </row>
    <row r="653" spans="2:14" ht="15.75" customHeight="1">
      <c r="B653" s="1"/>
      <c r="E653" s="1"/>
      <c r="F653" s="1"/>
      <c r="H653" s="1"/>
      <c r="I653" s="1"/>
      <c r="J653" s="1"/>
      <c r="N653" s="1"/>
    </row>
    <row r="654" spans="2:14" ht="15.75" customHeight="1">
      <c r="B654" s="1"/>
      <c r="E654" s="1"/>
      <c r="F654" s="1"/>
      <c r="H654" s="1"/>
      <c r="I654" s="1"/>
      <c r="J654" s="1"/>
      <c r="N654" s="1"/>
    </row>
    <row r="655" spans="2:14" ht="15.75" customHeight="1">
      <c r="B655" s="1"/>
      <c r="E655" s="1"/>
      <c r="F655" s="1"/>
      <c r="H655" s="1"/>
      <c r="I655" s="1"/>
      <c r="J655" s="1"/>
      <c r="N655" s="1"/>
    </row>
    <row r="656" spans="2:14" ht="15.75" customHeight="1">
      <c r="B656" s="1"/>
      <c r="E656" s="1"/>
      <c r="F656" s="1"/>
      <c r="H656" s="1"/>
      <c r="I656" s="1"/>
      <c r="J656" s="1"/>
      <c r="N656" s="1"/>
    </row>
    <row r="657" spans="2:14" ht="15.75" customHeight="1">
      <c r="B657" s="1"/>
      <c r="E657" s="1"/>
      <c r="F657" s="1"/>
      <c r="H657" s="1"/>
      <c r="I657" s="1"/>
      <c r="J657" s="1"/>
      <c r="N657" s="1"/>
    </row>
    <row r="658" spans="2:14" ht="15.75" customHeight="1">
      <c r="B658" s="1"/>
      <c r="E658" s="1"/>
      <c r="F658" s="1"/>
      <c r="H658" s="1"/>
      <c r="I658" s="1"/>
      <c r="J658" s="1"/>
      <c r="N658" s="1"/>
    </row>
    <row r="659" spans="2:14" ht="15.75" customHeight="1">
      <c r="B659" s="1"/>
      <c r="E659" s="1"/>
      <c r="F659" s="1"/>
      <c r="H659" s="1"/>
      <c r="I659" s="1"/>
      <c r="J659" s="1"/>
      <c r="N659" s="1"/>
    </row>
    <row r="660" spans="2:14" ht="15.75" customHeight="1">
      <c r="B660" s="1"/>
      <c r="E660" s="1"/>
      <c r="F660" s="1"/>
      <c r="H660" s="1"/>
      <c r="I660" s="1"/>
      <c r="J660" s="1"/>
      <c r="N660" s="1"/>
    </row>
    <row r="661" spans="2:14" ht="15.75" customHeight="1">
      <c r="B661" s="1"/>
      <c r="E661" s="1"/>
      <c r="F661" s="1"/>
      <c r="H661" s="1"/>
      <c r="I661" s="1"/>
      <c r="J661" s="1"/>
      <c r="N661" s="1"/>
    </row>
    <row r="662" spans="2:14" ht="15.75" customHeight="1">
      <c r="B662" s="1"/>
      <c r="E662" s="1"/>
      <c r="F662" s="1"/>
      <c r="H662" s="1"/>
      <c r="I662" s="1"/>
      <c r="J662" s="1"/>
      <c r="N662" s="1"/>
    </row>
    <row r="663" spans="2:14" ht="15.75" customHeight="1">
      <c r="B663" s="1"/>
      <c r="E663" s="1"/>
      <c r="F663" s="1"/>
      <c r="H663" s="1"/>
      <c r="I663" s="1"/>
      <c r="J663" s="1"/>
      <c r="N663" s="1"/>
    </row>
    <row r="664" spans="2:14" ht="15.75" customHeight="1">
      <c r="B664" s="1"/>
      <c r="E664" s="1"/>
      <c r="F664" s="1"/>
      <c r="H664" s="1"/>
      <c r="I664" s="1"/>
      <c r="J664" s="1"/>
      <c r="N664" s="1"/>
    </row>
    <row r="665" spans="2:14" ht="15.75" customHeight="1">
      <c r="B665" s="1"/>
      <c r="E665" s="1"/>
      <c r="F665" s="1"/>
      <c r="H665" s="1"/>
      <c r="I665" s="1"/>
      <c r="J665" s="1"/>
      <c r="N665" s="1"/>
    </row>
    <row r="666" spans="2:14" ht="15.75" customHeight="1">
      <c r="B666" s="1"/>
      <c r="E666" s="1"/>
      <c r="F666" s="1"/>
      <c r="H666" s="1"/>
      <c r="I666" s="1"/>
      <c r="J666" s="1"/>
      <c r="N666" s="1"/>
    </row>
    <row r="667" spans="2:14" ht="15.75" customHeight="1">
      <c r="B667" s="1"/>
      <c r="E667" s="1"/>
      <c r="F667" s="1"/>
      <c r="H667" s="1"/>
      <c r="I667" s="1"/>
      <c r="J667" s="1"/>
      <c r="N667" s="1"/>
    </row>
    <row r="668" spans="2:14" ht="15.75" customHeight="1">
      <c r="B668" s="1"/>
      <c r="E668" s="1"/>
      <c r="F668" s="1"/>
      <c r="H668" s="1"/>
      <c r="I668" s="1"/>
      <c r="J668" s="1"/>
      <c r="N668" s="1"/>
    </row>
    <row r="669" spans="2:14" ht="15.75" customHeight="1">
      <c r="B669" s="1"/>
      <c r="E669" s="1"/>
      <c r="F669" s="1"/>
      <c r="H669" s="1"/>
      <c r="I669" s="1"/>
      <c r="J669" s="1"/>
      <c r="N669" s="1"/>
    </row>
    <row r="670" spans="2:14" ht="15.75" customHeight="1">
      <c r="B670" s="1"/>
      <c r="E670" s="1"/>
      <c r="F670" s="1"/>
      <c r="H670" s="1"/>
      <c r="I670" s="1"/>
      <c r="J670" s="1"/>
      <c r="N670" s="1"/>
    </row>
    <row r="671" spans="2:14" ht="15.75" customHeight="1">
      <c r="B671" s="1"/>
      <c r="E671" s="1"/>
      <c r="F671" s="1"/>
      <c r="H671" s="1"/>
      <c r="I671" s="1"/>
      <c r="J671" s="1"/>
      <c r="N671" s="1"/>
    </row>
    <row r="672" spans="2:14" ht="15.75" customHeight="1">
      <c r="B672" s="1"/>
      <c r="E672" s="1"/>
      <c r="F672" s="1"/>
      <c r="H672" s="1"/>
      <c r="I672" s="1"/>
      <c r="J672" s="1"/>
      <c r="N672" s="1"/>
    </row>
    <row r="673" spans="2:14" ht="15.75" customHeight="1">
      <c r="B673" s="1"/>
      <c r="E673" s="1"/>
      <c r="F673" s="1"/>
      <c r="H673" s="1"/>
      <c r="I673" s="1"/>
      <c r="J673" s="1"/>
      <c r="N673" s="1"/>
    </row>
    <row r="674" spans="2:14" ht="15.75" customHeight="1">
      <c r="B674" s="1"/>
      <c r="E674" s="1"/>
      <c r="F674" s="1"/>
      <c r="H674" s="1"/>
      <c r="I674" s="1"/>
      <c r="J674" s="1"/>
      <c r="N674" s="1"/>
    </row>
    <row r="675" spans="2:14" ht="15.75" customHeight="1">
      <c r="B675" s="1"/>
      <c r="E675" s="1"/>
      <c r="F675" s="1"/>
      <c r="H675" s="1"/>
      <c r="I675" s="1"/>
      <c r="J675" s="1"/>
      <c r="N675" s="1"/>
    </row>
    <row r="676" spans="2:14" ht="15.75" customHeight="1">
      <c r="B676" s="1"/>
      <c r="E676" s="1"/>
      <c r="F676" s="1"/>
      <c r="H676" s="1"/>
      <c r="I676" s="1"/>
      <c r="J676" s="1"/>
      <c r="N676" s="1"/>
    </row>
    <row r="677" spans="2:14" ht="15.75" customHeight="1">
      <c r="B677" s="1"/>
      <c r="E677" s="1"/>
      <c r="F677" s="1"/>
      <c r="H677" s="1"/>
      <c r="I677" s="1"/>
      <c r="J677" s="1"/>
      <c r="N677" s="1"/>
    </row>
    <row r="678" spans="2:14" ht="15.75" customHeight="1">
      <c r="B678" s="1"/>
      <c r="E678" s="1"/>
      <c r="F678" s="1"/>
      <c r="H678" s="1"/>
      <c r="I678" s="1"/>
      <c r="J678" s="1"/>
      <c r="N678" s="1"/>
    </row>
    <row r="679" spans="2:14" ht="15.75" customHeight="1">
      <c r="B679" s="1"/>
      <c r="E679" s="1"/>
      <c r="F679" s="1"/>
      <c r="H679" s="1"/>
      <c r="I679" s="1"/>
      <c r="J679" s="1"/>
      <c r="N679" s="1"/>
    </row>
    <row r="680" spans="2:14" ht="15.75" customHeight="1">
      <c r="B680" s="1"/>
      <c r="E680" s="1"/>
      <c r="F680" s="1"/>
      <c r="H680" s="1"/>
      <c r="I680" s="1"/>
      <c r="J680" s="1"/>
      <c r="N680" s="1"/>
    </row>
    <row r="681" spans="2:14" ht="15.75" customHeight="1">
      <c r="B681" s="1"/>
      <c r="E681" s="1"/>
      <c r="F681" s="1"/>
      <c r="H681" s="1"/>
      <c r="I681" s="1"/>
      <c r="J681" s="1"/>
      <c r="N681" s="1"/>
    </row>
    <row r="682" spans="2:14" ht="15.75" customHeight="1">
      <c r="B682" s="1"/>
      <c r="E682" s="1"/>
      <c r="F682" s="1"/>
      <c r="H682" s="1"/>
      <c r="I682" s="1"/>
      <c r="J682" s="1"/>
      <c r="N682" s="1"/>
    </row>
    <row r="683" spans="2:14" ht="15.75" customHeight="1">
      <c r="B683" s="1"/>
      <c r="E683" s="1"/>
      <c r="F683" s="1"/>
      <c r="H683" s="1"/>
      <c r="I683" s="1"/>
      <c r="J683" s="1"/>
      <c r="N683" s="1"/>
    </row>
    <row r="684" spans="2:14" ht="15.75" customHeight="1">
      <c r="B684" s="1"/>
      <c r="E684" s="1"/>
      <c r="F684" s="1"/>
      <c r="H684" s="1"/>
      <c r="I684" s="1"/>
      <c r="J684" s="1"/>
      <c r="N684" s="1"/>
    </row>
    <row r="685" spans="2:14" ht="15.75" customHeight="1">
      <c r="B685" s="1"/>
      <c r="E685" s="1"/>
      <c r="F685" s="1"/>
      <c r="H685" s="1"/>
      <c r="I685" s="1"/>
      <c r="J685" s="1"/>
      <c r="N685" s="1"/>
    </row>
    <row r="686" spans="2:14" ht="15.75" customHeight="1">
      <c r="B686" s="1"/>
      <c r="E686" s="1"/>
      <c r="F686" s="1"/>
      <c r="H686" s="1"/>
      <c r="I686" s="1"/>
      <c r="J686" s="1"/>
      <c r="N686" s="1"/>
    </row>
    <row r="687" spans="2:14" ht="15.75" customHeight="1">
      <c r="B687" s="1"/>
      <c r="E687" s="1"/>
      <c r="F687" s="1"/>
      <c r="H687" s="1"/>
      <c r="I687" s="1"/>
      <c r="J687" s="1"/>
      <c r="N687" s="1"/>
    </row>
    <row r="688" spans="2:14" ht="15.75" customHeight="1">
      <c r="B688" s="1"/>
      <c r="E688" s="1"/>
      <c r="F688" s="1"/>
      <c r="H688" s="1"/>
      <c r="I688" s="1"/>
      <c r="J688" s="1"/>
      <c r="N688" s="1"/>
    </row>
    <row r="689" spans="2:14" ht="15.75" customHeight="1">
      <c r="B689" s="1"/>
      <c r="E689" s="1"/>
      <c r="F689" s="1"/>
      <c r="H689" s="1"/>
      <c r="I689" s="1"/>
      <c r="J689" s="1"/>
      <c r="N689" s="1"/>
    </row>
    <row r="690" spans="2:14" ht="15.75" customHeight="1">
      <c r="B690" s="1"/>
      <c r="E690" s="1"/>
      <c r="F690" s="1"/>
      <c r="H690" s="1"/>
      <c r="I690" s="1"/>
      <c r="J690" s="1"/>
      <c r="N690" s="1"/>
    </row>
    <row r="691" spans="2:14" ht="15.75" customHeight="1">
      <c r="B691" s="1"/>
      <c r="E691" s="1"/>
      <c r="F691" s="1"/>
      <c r="H691" s="1"/>
      <c r="I691" s="1"/>
      <c r="J691" s="1"/>
      <c r="N691" s="1"/>
    </row>
    <row r="692" spans="2:14" ht="15.75" customHeight="1">
      <c r="B692" s="1"/>
      <c r="E692" s="1"/>
      <c r="F692" s="1"/>
      <c r="H692" s="1"/>
      <c r="I692" s="1"/>
      <c r="J692" s="1"/>
      <c r="N692" s="1"/>
    </row>
    <row r="693" spans="2:14" ht="15.75" customHeight="1">
      <c r="B693" s="1"/>
      <c r="E693" s="1"/>
      <c r="F693" s="1"/>
      <c r="H693" s="1"/>
      <c r="I693" s="1"/>
      <c r="J693" s="1"/>
      <c r="N693" s="1"/>
    </row>
    <row r="694" spans="2:14" ht="15.75" customHeight="1">
      <c r="B694" s="1"/>
      <c r="E694" s="1"/>
      <c r="F694" s="1"/>
      <c r="H694" s="1"/>
      <c r="I694" s="1"/>
      <c r="J694" s="1"/>
      <c r="N694" s="1"/>
    </row>
    <row r="695" spans="2:14" ht="15.75" customHeight="1">
      <c r="B695" s="1"/>
      <c r="E695" s="1"/>
      <c r="F695" s="1"/>
      <c r="H695" s="1"/>
      <c r="I695" s="1"/>
      <c r="J695" s="1"/>
      <c r="N695" s="1"/>
    </row>
    <row r="696" spans="2:14" ht="15.75" customHeight="1">
      <c r="B696" s="1"/>
      <c r="E696" s="1"/>
      <c r="F696" s="1"/>
      <c r="H696" s="1"/>
      <c r="I696" s="1"/>
      <c r="J696" s="1"/>
      <c r="N696" s="1"/>
    </row>
    <row r="697" spans="2:14" ht="15.75" customHeight="1">
      <c r="B697" s="1"/>
      <c r="E697" s="1"/>
      <c r="F697" s="1"/>
      <c r="H697" s="1"/>
      <c r="I697" s="1"/>
      <c r="J697" s="1"/>
      <c r="N697" s="1"/>
    </row>
    <row r="698" spans="2:14" ht="15.75" customHeight="1">
      <c r="B698" s="1"/>
      <c r="E698" s="1"/>
      <c r="F698" s="1"/>
      <c r="H698" s="1"/>
      <c r="I698" s="1"/>
      <c r="J698" s="1"/>
      <c r="N698" s="1"/>
    </row>
    <row r="699" spans="2:14" ht="15.75" customHeight="1">
      <c r="B699" s="1"/>
      <c r="E699" s="1"/>
      <c r="F699" s="1"/>
      <c r="H699" s="1"/>
      <c r="I699" s="1"/>
      <c r="J699" s="1"/>
      <c r="N699" s="1"/>
    </row>
    <row r="700" spans="2:14" ht="15.75" customHeight="1">
      <c r="B700" s="1"/>
      <c r="E700" s="1"/>
      <c r="F700" s="1"/>
      <c r="H700" s="1"/>
      <c r="I700" s="1"/>
      <c r="J700" s="1"/>
      <c r="N700" s="1"/>
    </row>
    <row r="701" spans="2:14" ht="15.75" customHeight="1">
      <c r="B701" s="1"/>
      <c r="E701" s="1"/>
      <c r="F701" s="1"/>
      <c r="H701" s="1"/>
      <c r="I701" s="1"/>
      <c r="J701" s="1"/>
      <c r="N701" s="1"/>
    </row>
    <row r="702" spans="2:14" ht="15.75" customHeight="1">
      <c r="B702" s="1"/>
      <c r="E702" s="1"/>
      <c r="F702" s="1"/>
      <c r="H702" s="1"/>
      <c r="I702" s="1"/>
      <c r="J702" s="1"/>
      <c r="N702" s="1"/>
    </row>
    <row r="703" spans="2:14" ht="15.75" customHeight="1">
      <c r="B703" s="1"/>
      <c r="E703" s="1"/>
      <c r="F703" s="1"/>
      <c r="H703" s="1"/>
      <c r="I703" s="1"/>
      <c r="J703" s="1"/>
      <c r="N703" s="1"/>
    </row>
    <row r="704" spans="2:14" ht="15.75" customHeight="1">
      <c r="B704" s="1"/>
      <c r="E704" s="1"/>
      <c r="F704" s="1"/>
      <c r="H704" s="1"/>
      <c r="I704" s="1"/>
      <c r="J704" s="1"/>
      <c r="N704" s="1"/>
    </row>
    <row r="705" spans="2:14" ht="15.75" customHeight="1">
      <c r="B705" s="1"/>
      <c r="E705" s="1"/>
      <c r="F705" s="1"/>
      <c r="H705" s="1"/>
      <c r="I705" s="1"/>
      <c r="J705" s="1"/>
      <c r="N705" s="1"/>
    </row>
    <row r="706" spans="2:14" ht="15.75" customHeight="1">
      <c r="B706" s="1"/>
      <c r="E706" s="1"/>
      <c r="F706" s="1"/>
      <c r="H706" s="1"/>
      <c r="I706" s="1"/>
      <c r="J706" s="1"/>
      <c r="N706" s="1"/>
    </row>
    <row r="707" spans="2:14" ht="15.75" customHeight="1">
      <c r="B707" s="1"/>
      <c r="E707" s="1"/>
      <c r="F707" s="1"/>
      <c r="H707" s="1"/>
      <c r="I707" s="1"/>
      <c r="J707" s="1"/>
      <c r="N707" s="1"/>
    </row>
    <row r="708" spans="2:14" ht="15.75" customHeight="1">
      <c r="B708" s="1"/>
      <c r="E708" s="1"/>
      <c r="F708" s="1"/>
      <c r="H708" s="1"/>
      <c r="I708" s="1"/>
      <c r="J708" s="1"/>
      <c r="N708" s="1"/>
    </row>
    <row r="709" spans="2:14" ht="15.75" customHeight="1">
      <c r="B709" s="1"/>
      <c r="E709" s="1"/>
      <c r="F709" s="1"/>
      <c r="H709" s="1"/>
      <c r="I709" s="1"/>
      <c r="J709" s="1"/>
      <c r="N709" s="1"/>
    </row>
    <row r="710" spans="2:14" ht="15.75" customHeight="1">
      <c r="B710" s="1"/>
      <c r="E710" s="1"/>
      <c r="F710" s="1"/>
      <c r="H710" s="1"/>
      <c r="I710" s="1"/>
      <c r="J710" s="1"/>
      <c r="N710" s="1"/>
    </row>
    <row r="711" spans="2:14" ht="15.75" customHeight="1">
      <c r="B711" s="1"/>
      <c r="E711" s="1"/>
      <c r="F711" s="1"/>
      <c r="H711" s="1"/>
      <c r="I711" s="1"/>
      <c r="J711" s="1"/>
      <c r="N711" s="1"/>
    </row>
    <row r="712" spans="2:14" ht="15.75" customHeight="1">
      <c r="B712" s="1"/>
      <c r="E712" s="1"/>
      <c r="F712" s="1"/>
      <c r="H712" s="1"/>
      <c r="I712" s="1"/>
      <c r="J712" s="1"/>
      <c r="N712" s="1"/>
    </row>
    <row r="713" spans="2:14" ht="15.75" customHeight="1">
      <c r="B713" s="1"/>
      <c r="E713" s="1"/>
      <c r="F713" s="1"/>
      <c r="H713" s="1"/>
      <c r="I713" s="1"/>
      <c r="J713" s="1"/>
      <c r="N713" s="1"/>
    </row>
    <row r="714" spans="2:14" ht="15.75" customHeight="1">
      <c r="B714" s="1"/>
      <c r="E714" s="1"/>
      <c r="F714" s="1"/>
      <c r="H714" s="1"/>
      <c r="I714" s="1"/>
      <c r="J714" s="1"/>
      <c r="N714" s="1"/>
    </row>
    <row r="715" spans="2:14" ht="15.75" customHeight="1">
      <c r="B715" s="1"/>
      <c r="E715" s="1"/>
      <c r="F715" s="1"/>
      <c r="H715" s="1"/>
      <c r="I715" s="1"/>
      <c r="J715" s="1"/>
      <c r="N715" s="1"/>
    </row>
    <row r="716" spans="2:14" ht="15.75" customHeight="1">
      <c r="B716" s="1"/>
      <c r="E716" s="1"/>
      <c r="F716" s="1"/>
      <c r="H716" s="1"/>
      <c r="I716" s="1"/>
      <c r="J716" s="1"/>
      <c r="N716" s="1"/>
    </row>
    <row r="717" spans="2:14" ht="15.75" customHeight="1">
      <c r="B717" s="1"/>
      <c r="E717" s="1"/>
      <c r="F717" s="1"/>
      <c r="H717" s="1"/>
      <c r="I717" s="1"/>
      <c r="J717" s="1"/>
      <c r="N717" s="1"/>
    </row>
    <row r="718" spans="2:14" ht="15.75" customHeight="1">
      <c r="B718" s="1"/>
      <c r="E718" s="1"/>
      <c r="F718" s="1"/>
      <c r="H718" s="1"/>
      <c r="I718" s="1"/>
      <c r="J718" s="1"/>
      <c r="N718" s="1"/>
    </row>
    <row r="719" spans="2:14" ht="15.75" customHeight="1">
      <c r="B719" s="1"/>
      <c r="E719" s="1"/>
      <c r="F719" s="1"/>
      <c r="H719" s="1"/>
      <c r="I719" s="1"/>
      <c r="J719" s="1"/>
      <c r="N719" s="1"/>
    </row>
    <row r="720" spans="2:14" ht="15.75" customHeight="1">
      <c r="B720" s="1"/>
      <c r="E720" s="1"/>
      <c r="F720" s="1"/>
      <c r="H720" s="1"/>
      <c r="I720" s="1"/>
      <c r="J720" s="1"/>
      <c r="N720" s="1"/>
    </row>
    <row r="721" spans="2:14" ht="15.75" customHeight="1">
      <c r="B721" s="1"/>
      <c r="E721" s="1"/>
      <c r="F721" s="1"/>
      <c r="H721" s="1"/>
      <c r="I721" s="1"/>
      <c r="J721" s="1"/>
      <c r="N721" s="1"/>
    </row>
    <row r="722" spans="2:14" ht="15.75" customHeight="1">
      <c r="B722" s="1"/>
      <c r="E722" s="1"/>
      <c r="F722" s="1"/>
      <c r="H722" s="1"/>
      <c r="I722" s="1"/>
      <c r="J722" s="1"/>
      <c r="N722" s="1"/>
    </row>
    <row r="723" spans="2:14" ht="15.75" customHeight="1">
      <c r="B723" s="1"/>
      <c r="E723" s="1"/>
      <c r="F723" s="1"/>
      <c r="H723" s="1"/>
      <c r="I723" s="1"/>
      <c r="J723" s="1"/>
      <c r="N723" s="1"/>
    </row>
    <row r="724" spans="2:14" ht="15.75" customHeight="1">
      <c r="B724" s="1"/>
      <c r="E724" s="1"/>
      <c r="F724" s="1"/>
      <c r="H724" s="1"/>
      <c r="I724" s="1"/>
      <c r="J724" s="1"/>
      <c r="N724" s="1"/>
    </row>
    <row r="725" spans="2:14" ht="15.75" customHeight="1">
      <c r="B725" s="1"/>
      <c r="E725" s="1"/>
      <c r="F725" s="1"/>
      <c r="H725" s="1"/>
      <c r="I725" s="1"/>
      <c r="J725" s="1"/>
      <c r="N725" s="1"/>
    </row>
    <row r="726" spans="2:14" ht="15.75" customHeight="1">
      <c r="B726" s="1"/>
      <c r="E726" s="1"/>
      <c r="F726" s="1"/>
      <c r="H726" s="1"/>
      <c r="I726" s="1"/>
      <c r="J726" s="1"/>
      <c r="N726" s="1"/>
    </row>
    <row r="727" spans="2:14" ht="15.75" customHeight="1">
      <c r="B727" s="1"/>
      <c r="E727" s="1"/>
      <c r="F727" s="1"/>
      <c r="H727" s="1"/>
      <c r="I727" s="1"/>
      <c r="J727" s="1"/>
      <c r="N727" s="1"/>
    </row>
    <row r="728" spans="2:14" ht="15.75" customHeight="1">
      <c r="B728" s="1"/>
      <c r="E728" s="1"/>
      <c r="F728" s="1"/>
      <c r="H728" s="1"/>
      <c r="I728" s="1"/>
      <c r="J728" s="1"/>
      <c r="N728" s="1"/>
    </row>
    <row r="729" spans="2:14" ht="15.75" customHeight="1">
      <c r="B729" s="1"/>
      <c r="E729" s="1"/>
      <c r="F729" s="1"/>
      <c r="H729" s="1"/>
      <c r="I729" s="1"/>
      <c r="J729" s="1"/>
      <c r="N729" s="1"/>
    </row>
    <row r="730" spans="2:14" ht="15.75" customHeight="1">
      <c r="B730" s="1"/>
      <c r="E730" s="1"/>
      <c r="F730" s="1"/>
      <c r="H730" s="1"/>
      <c r="I730" s="1"/>
      <c r="J730" s="1"/>
      <c r="N730" s="1"/>
    </row>
    <row r="731" spans="2:14" ht="15.75" customHeight="1">
      <c r="B731" s="1"/>
      <c r="E731" s="1"/>
      <c r="F731" s="1"/>
      <c r="H731" s="1"/>
      <c r="I731" s="1"/>
      <c r="J731" s="1"/>
      <c r="N731" s="1"/>
    </row>
    <row r="732" spans="2:14" ht="15.75" customHeight="1">
      <c r="B732" s="1"/>
      <c r="E732" s="1"/>
      <c r="F732" s="1"/>
      <c r="H732" s="1"/>
      <c r="I732" s="1"/>
      <c r="J732" s="1"/>
      <c r="N732" s="1"/>
    </row>
    <row r="733" spans="2:14" ht="15.75" customHeight="1">
      <c r="B733" s="1"/>
      <c r="E733" s="1"/>
      <c r="F733" s="1"/>
      <c r="H733" s="1"/>
      <c r="I733" s="1"/>
      <c r="J733" s="1"/>
      <c r="N733" s="1"/>
    </row>
    <row r="734" spans="2:14" ht="15.75" customHeight="1">
      <c r="B734" s="1"/>
      <c r="E734" s="1"/>
      <c r="F734" s="1"/>
      <c r="H734" s="1"/>
      <c r="I734" s="1"/>
      <c r="J734" s="1"/>
      <c r="N734" s="1"/>
    </row>
    <row r="735" spans="2:14" ht="15.75" customHeight="1">
      <c r="B735" s="1"/>
      <c r="E735" s="1"/>
      <c r="F735" s="1"/>
      <c r="H735" s="1"/>
      <c r="I735" s="1"/>
      <c r="J735" s="1"/>
      <c r="N735" s="1"/>
    </row>
    <row r="736" spans="2:14" ht="15.75" customHeight="1">
      <c r="B736" s="1"/>
      <c r="E736" s="1"/>
      <c r="F736" s="1"/>
      <c r="H736" s="1"/>
      <c r="I736" s="1"/>
      <c r="J736" s="1"/>
      <c r="N736" s="1"/>
    </row>
    <row r="737" spans="2:14" ht="15.75" customHeight="1">
      <c r="B737" s="1"/>
      <c r="E737" s="1"/>
      <c r="F737" s="1"/>
      <c r="H737" s="1"/>
      <c r="I737" s="1"/>
      <c r="J737" s="1"/>
      <c r="N737" s="1"/>
    </row>
    <row r="738" spans="2:14" ht="15.75" customHeight="1">
      <c r="B738" s="1"/>
      <c r="E738" s="1"/>
      <c r="F738" s="1"/>
      <c r="H738" s="1"/>
      <c r="I738" s="1"/>
      <c r="J738" s="1"/>
      <c r="N738" s="1"/>
    </row>
    <row r="739" spans="2:14" ht="15.75" customHeight="1">
      <c r="B739" s="1"/>
      <c r="E739" s="1"/>
      <c r="F739" s="1"/>
      <c r="H739" s="1"/>
      <c r="I739" s="1"/>
      <c r="J739" s="1"/>
      <c r="N739" s="1"/>
    </row>
    <row r="740" spans="2:14" ht="15.75" customHeight="1">
      <c r="B740" s="1"/>
      <c r="E740" s="1"/>
      <c r="F740" s="1"/>
      <c r="H740" s="1"/>
      <c r="I740" s="1"/>
      <c r="J740" s="1"/>
      <c r="N740" s="1"/>
    </row>
    <row r="741" spans="2:14" ht="15.75" customHeight="1">
      <c r="B741" s="1"/>
      <c r="E741" s="1"/>
      <c r="F741" s="1"/>
      <c r="H741" s="1"/>
      <c r="I741" s="1"/>
      <c r="J741" s="1"/>
      <c r="N741" s="1"/>
    </row>
    <row r="742" spans="2:14" ht="15.75" customHeight="1">
      <c r="B742" s="1"/>
      <c r="E742" s="1"/>
      <c r="F742" s="1"/>
      <c r="H742" s="1"/>
      <c r="I742" s="1"/>
      <c r="J742" s="1"/>
      <c r="N742" s="1"/>
    </row>
    <row r="743" spans="2:14" ht="15.75" customHeight="1">
      <c r="B743" s="1"/>
      <c r="E743" s="1"/>
      <c r="F743" s="1"/>
      <c r="H743" s="1"/>
      <c r="I743" s="1"/>
      <c r="J743" s="1"/>
      <c r="N743" s="1"/>
    </row>
    <row r="744" spans="2:14" ht="15.75" customHeight="1">
      <c r="B744" s="1"/>
      <c r="E744" s="1"/>
      <c r="F744" s="1"/>
      <c r="H744" s="1"/>
      <c r="I744" s="1"/>
      <c r="J744" s="1"/>
      <c r="N744" s="1"/>
    </row>
    <row r="745" spans="2:14" ht="15.75" customHeight="1">
      <c r="B745" s="1"/>
      <c r="E745" s="1"/>
      <c r="F745" s="1"/>
      <c r="H745" s="1"/>
      <c r="I745" s="1"/>
      <c r="J745" s="1"/>
      <c r="N745" s="1"/>
    </row>
    <row r="746" spans="2:14" ht="15.75" customHeight="1">
      <c r="B746" s="1"/>
      <c r="E746" s="1"/>
      <c r="F746" s="1"/>
      <c r="H746" s="1"/>
      <c r="I746" s="1"/>
      <c r="J746" s="1"/>
      <c r="N746" s="1"/>
    </row>
    <row r="747" spans="2:14" ht="15.75" customHeight="1">
      <c r="B747" s="1"/>
      <c r="E747" s="1"/>
      <c r="F747" s="1"/>
      <c r="H747" s="1"/>
      <c r="I747" s="1"/>
      <c r="J747" s="1"/>
      <c r="N747" s="1"/>
    </row>
    <row r="748" spans="2:14" ht="15.75" customHeight="1">
      <c r="B748" s="1"/>
      <c r="E748" s="1"/>
      <c r="F748" s="1"/>
      <c r="H748" s="1"/>
      <c r="I748" s="1"/>
      <c r="J748" s="1"/>
      <c r="N748" s="1"/>
    </row>
    <row r="749" spans="2:14" ht="15.75" customHeight="1">
      <c r="B749" s="1"/>
      <c r="E749" s="1"/>
      <c r="F749" s="1"/>
      <c r="H749" s="1"/>
      <c r="I749" s="1"/>
      <c r="J749" s="1"/>
      <c r="N749" s="1"/>
    </row>
    <row r="750" spans="2:14" ht="15.75" customHeight="1">
      <c r="B750" s="1"/>
      <c r="E750" s="1"/>
      <c r="F750" s="1"/>
      <c r="H750" s="1"/>
      <c r="I750" s="1"/>
      <c r="J750" s="1"/>
      <c r="N750" s="1"/>
    </row>
    <row r="751" spans="2:14" ht="15.75" customHeight="1">
      <c r="B751" s="1"/>
      <c r="E751" s="1"/>
      <c r="F751" s="1"/>
      <c r="H751" s="1"/>
      <c r="I751" s="1"/>
      <c r="J751" s="1"/>
      <c r="N751" s="1"/>
    </row>
    <row r="752" spans="2:14" ht="15.75" customHeight="1">
      <c r="B752" s="1"/>
      <c r="E752" s="1"/>
      <c r="F752" s="1"/>
      <c r="H752" s="1"/>
      <c r="I752" s="1"/>
      <c r="J752" s="1"/>
      <c r="N752" s="1"/>
    </row>
    <row r="753" spans="2:14" ht="15.75" customHeight="1">
      <c r="B753" s="1"/>
      <c r="E753" s="1"/>
      <c r="F753" s="1"/>
      <c r="H753" s="1"/>
      <c r="I753" s="1"/>
      <c r="J753" s="1"/>
      <c r="N753" s="1"/>
    </row>
    <row r="754" spans="2:14" ht="15.75" customHeight="1">
      <c r="B754" s="1"/>
      <c r="E754" s="1"/>
      <c r="F754" s="1"/>
      <c r="H754" s="1"/>
      <c r="I754" s="1"/>
      <c r="J754" s="1"/>
      <c r="N754" s="1"/>
    </row>
    <row r="755" spans="2:14" ht="15.75" customHeight="1">
      <c r="B755" s="1"/>
      <c r="E755" s="1"/>
      <c r="F755" s="1"/>
      <c r="H755" s="1"/>
      <c r="I755" s="1"/>
      <c r="J755" s="1"/>
      <c r="N755" s="1"/>
    </row>
    <row r="756" spans="2:14" ht="15.75" customHeight="1">
      <c r="B756" s="1"/>
      <c r="E756" s="1"/>
      <c r="F756" s="1"/>
      <c r="H756" s="1"/>
      <c r="I756" s="1"/>
      <c r="J756" s="1"/>
      <c r="N756" s="1"/>
    </row>
    <row r="757" spans="2:14" ht="15.75" customHeight="1">
      <c r="B757" s="1"/>
      <c r="E757" s="1"/>
      <c r="F757" s="1"/>
      <c r="H757" s="1"/>
      <c r="I757" s="1"/>
      <c r="J757" s="1"/>
      <c r="N757" s="1"/>
    </row>
    <row r="758" spans="2:14" ht="15.75" customHeight="1">
      <c r="B758" s="1"/>
      <c r="E758" s="1"/>
      <c r="F758" s="1"/>
      <c r="H758" s="1"/>
      <c r="I758" s="1"/>
      <c r="J758" s="1"/>
      <c r="N758" s="1"/>
    </row>
    <row r="759" spans="2:14" ht="15.75" customHeight="1">
      <c r="B759" s="1"/>
      <c r="E759" s="1"/>
      <c r="F759" s="1"/>
      <c r="H759" s="1"/>
      <c r="I759" s="1"/>
      <c r="J759" s="1"/>
      <c r="N759" s="1"/>
    </row>
    <row r="760" spans="2:14" ht="15.75" customHeight="1">
      <c r="B760" s="1"/>
      <c r="E760" s="1"/>
      <c r="F760" s="1"/>
      <c r="H760" s="1"/>
      <c r="I760" s="1"/>
      <c r="J760" s="1"/>
      <c r="N760" s="1"/>
    </row>
    <row r="761" spans="2:14" ht="15.75" customHeight="1">
      <c r="B761" s="1"/>
      <c r="E761" s="1"/>
      <c r="F761" s="1"/>
      <c r="H761" s="1"/>
      <c r="I761" s="1"/>
      <c r="J761" s="1"/>
      <c r="N761" s="1"/>
    </row>
    <row r="762" spans="2:14" ht="15.75" customHeight="1">
      <c r="B762" s="1"/>
      <c r="E762" s="1"/>
      <c r="F762" s="1"/>
      <c r="H762" s="1"/>
      <c r="I762" s="1"/>
      <c r="J762" s="1"/>
      <c r="N762" s="1"/>
    </row>
    <row r="763" spans="2:14" ht="15.75" customHeight="1">
      <c r="B763" s="1"/>
      <c r="E763" s="1"/>
      <c r="F763" s="1"/>
      <c r="H763" s="1"/>
      <c r="I763" s="1"/>
      <c r="J763" s="1"/>
      <c r="N763" s="1"/>
    </row>
    <row r="764" spans="2:14" ht="15.75" customHeight="1">
      <c r="B764" s="1"/>
      <c r="E764" s="1"/>
      <c r="F764" s="1"/>
      <c r="H764" s="1"/>
      <c r="I764" s="1"/>
      <c r="J764" s="1"/>
      <c r="N764" s="1"/>
    </row>
    <row r="765" spans="2:14" ht="15.75" customHeight="1">
      <c r="B765" s="1"/>
      <c r="E765" s="1"/>
      <c r="F765" s="1"/>
      <c r="H765" s="1"/>
      <c r="I765" s="1"/>
      <c r="J765" s="1"/>
      <c r="N765" s="1"/>
    </row>
    <row r="766" spans="2:14" ht="15.75" customHeight="1">
      <c r="B766" s="1"/>
      <c r="E766" s="1"/>
      <c r="F766" s="1"/>
      <c r="H766" s="1"/>
      <c r="I766" s="1"/>
      <c r="J766" s="1"/>
      <c r="N766" s="1"/>
    </row>
    <row r="767" spans="2:14" ht="15.75" customHeight="1">
      <c r="B767" s="1"/>
      <c r="E767" s="1"/>
      <c r="F767" s="1"/>
      <c r="H767" s="1"/>
      <c r="I767" s="1"/>
      <c r="J767" s="1"/>
      <c r="N767" s="1"/>
    </row>
    <row r="768" spans="2:14" ht="15.75" customHeight="1">
      <c r="B768" s="1"/>
      <c r="E768" s="1"/>
      <c r="F768" s="1"/>
      <c r="H768" s="1"/>
      <c r="I768" s="1"/>
      <c r="J768" s="1"/>
      <c r="N768" s="1"/>
    </row>
    <row r="769" spans="2:14" ht="15.75" customHeight="1">
      <c r="B769" s="1"/>
      <c r="E769" s="1"/>
      <c r="F769" s="1"/>
      <c r="H769" s="1"/>
      <c r="I769" s="1"/>
      <c r="J769" s="1"/>
      <c r="N769" s="1"/>
    </row>
    <row r="770" spans="2:14" ht="15.75" customHeight="1">
      <c r="B770" s="1"/>
      <c r="E770" s="1"/>
      <c r="F770" s="1"/>
      <c r="H770" s="1"/>
      <c r="I770" s="1"/>
      <c r="J770" s="1"/>
      <c r="N770" s="1"/>
    </row>
    <row r="771" spans="2:14" ht="15.75" customHeight="1">
      <c r="B771" s="1"/>
      <c r="E771" s="1"/>
      <c r="F771" s="1"/>
      <c r="H771" s="1"/>
      <c r="I771" s="1"/>
      <c r="J771" s="1"/>
      <c r="N771" s="1"/>
    </row>
    <row r="772" spans="2:14" ht="15.75" customHeight="1">
      <c r="B772" s="1"/>
      <c r="E772" s="1"/>
      <c r="F772" s="1"/>
      <c r="H772" s="1"/>
      <c r="I772" s="1"/>
      <c r="J772" s="1"/>
      <c r="N772" s="1"/>
    </row>
    <row r="773" spans="2:14" ht="15.75" customHeight="1">
      <c r="B773" s="1"/>
      <c r="E773" s="1"/>
      <c r="F773" s="1"/>
      <c r="H773" s="1"/>
      <c r="I773" s="1"/>
      <c r="J773" s="1"/>
      <c r="N773" s="1"/>
    </row>
    <row r="774" spans="2:14" ht="15.75" customHeight="1">
      <c r="B774" s="1"/>
      <c r="E774" s="1"/>
      <c r="F774" s="1"/>
      <c r="H774" s="1"/>
      <c r="I774" s="1"/>
      <c r="J774" s="1"/>
      <c r="N774" s="1"/>
    </row>
    <row r="775" spans="2:14" ht="15.75" customHeight="1">
      <c r="B775" s="1"/>
      <c r="E775" s="1"/>
      <c r="F775" s="1"/>
      <c r="H775" s="1"/>
      <c r="I775" s="1"/>
      <c r="J775" s="1"/>
      <c r="N775" s="1"/>
    </row>
    <row r="776" spans="2:14" ht="15.75" customHeight="1">
      <c r="B776" s="1"/>
      <c r="E776" s="1"/>
      <c r="F776" s="1"/>
      <c r="H776" s="1"/>
      <c r="I776" s="1"/>
      <c r="J776" s="1"/>
      <c r="N776" s="1"/>
    </row>
    <row r="777" spans="2:14" ht="15.75" customHeight="1">
      <c r="B777" s="1"/>
      <c r="E777" s="1"/>
      <c r="F777" s="1"/>
      <c r="H777" s="1"/>
      <c r="I777" s="1"/>
      <c r="J777" s="1"/>
      <c r="N777" s="1"/>
    </row>
    <row r="778" spans="2:14" ht="15.75" customHeight="1">
      <c r="B778" s="1"/>
      <c r="E778" s="1"/>
      <c r="F778" s="1"/>
      <c r="H778" s="1"/>
      <c r="I778" s="1"/>
      <c r="J778" s="1"/>
      <c r="N778" s="1"/>
    </row>
    <row r="779" spans="2:14" ht="15.75" customHeight="1">
      <c r="B779" s="1"/>
      <c r="E779" s="1"/>
      <c r="F779" s="1"/>
      <c r="H779" s="1"/>
      <c r="I779" s="1"/>
      <c r="J779" s="1"/>
      <c r="N779" s="1"/>
    </row>
    <row r="780" spans="2:14" ht="15.75" customHeight="1">
      <c r="B780" s="1"/>
      <c r="E780" s="1"/>
      <c r="F780" s="1"/>
      <c r="H780" s="1"/>
      <c r="I780" s="1"/>
      <c r="J780" s="1"/>
      <c r="N780" s="1"/>
    </row>
    <row r="781" spans="2:14" ht="15.75" customHeight="1">
      <c r="B781" s="1"/>
      <c r="E781" s="1"/>
      <c r="F781" s="1"/>
      <c r="H781" s="1"/>
      <c r="I781" s="1"/>
      <c r="J781" s="1"/>
      <c r="N781" s="1"/>
    </row>
    <row r="782" spans="2:14" ht="15.75" customHeight="1">
      <c r="B782" s="1"/>
      <c r="E782" s="1"/>
      <c r="F782" s="1"/>
      <c r="H782" s="1"/>
      <c r="I782" s="1"/>
      <c r="J782" s="1"/>
      <c r="N782" s="1"/>
    </row>
    <row r="783" spans="2:14" ht="15.75" customHeight="1">
      <c r="B783" s="1"/>
      <c r="E783" s="1"/>
      <c r="F783" s="1"/>
      <c r="H783" s="1"/>
      <c r="I783" s="1"/>
      <c r="J783" s="1"/>
      <c r="N783" s="1"/>
    </row>
    <row r="784" spans="2:14" ht="15.75" customHeight="1">
      <c r="B784" s="1"/>
      <c r="E784" s="1"/>
      <c r="F784" s="1"/>
      <c r="H784" s="1"/>
      <c r="I784" s="1"/>
      <c r="J784" s="1"/>
      <c r="N784" s="1"/>
    </row>
    <row r="785" spans="2:14" ht="15.75" customHeight="1">
      <c r="B785" s="1"/>
      <c r="E785" s="1"/>
      <c r="F785" s="1"/>
      <c r="H785" s="1"/>
      <c r="I785" s="1"/>
      <c r="J785" s="1"/>
      <c r="N785" s="1"/>
    </row>
    <row r="786" spans="2:14" ht="15.75" customHeight="1">
      <c r="B786" s="1"/>
      <c r="E786" s="1"/>
      <c r="F786" s="1"/>
      <c r="H786" s="1"/>
      <c r="I786" s="1"/>
      <c r="J786" s="1"/>
      <c r="N786" s="1"/>
    </row>
    <row r="787" spans="2:14" ht="15.75" customHeight="1">
      <c r="B787" s="1"/>
      <c r="E787" s="1"/>
      <c r="F787" s="1"/>
      <c r="H787" s="1"/>
      <c r="I787" s="1"/>
      <c r="J787" s="1"/>
      <c r="N787" s="1"/>
    </row>
    <row r="788" spans="2:14" ht="15.75" customHeight="1">
      <c r="B788" s="1"/>
      <c r="E788" s="1"/>
      <c r="F788" s="1"/>
      <c r="H788" s="1"/>
      <c r="I788" s="1"/>
      <c r="J788" s="1"/>
      <c r="N788" s="1"/>
    </row>
    <row r="789" spans="2:14" ht="15.75" customHeight="1">
      <c r="B789" s="1"/>
      <c r="E789" s="1"/>
      <c r="F789" s="1"/>
      <c r="H789" s="1"/>
      <c r="I789" s="1"/>
      <c r="J789" s="1"/>
      <c r="N789" s="1"/>
    </row>
    <row r="790" spans="2:14" ht="15.75" customHeight="1">
      <c r="B790" s="1"/>
      <c r="E790" s="1"/>
      <c r="F790" s="1"/>
      <c r="H790" s="1"/>
      <c r="I790" s="1"/>
      <c r="J790" s="1"/>
      <c r="N790" s="1"/>
    </row>
    <row r="791" spans="2:14" ht="15.75" customHeight="1">
      <c r="B791" s="1"/>
      <c r="E791" s="1"/>
      <c r="F791" s="1"/>
      <c r="H791" s="1"/>
      <c r="I791" s="1"/>
      <c r="J791" s="1"/>
      <c r="N791" s="1"/>
    </row>
    <row r="792" spans="2:14" ht="15.75" customHeight="1">
      <c r="B792" s="1"/>
      <c r="E792" s="1"/>
      <c r="F792" s="1"/>
      <c r="H792" s="1"/>
      <c r="I792" s="1"/>
      <c r="J792" s="1"/>
      <c r="N792" s="1"/>
    </row>
    <row r="793" spans="2:14" ht="15.75" customHeight="1">
      <c r="B793" s="1"/>
      <c r="E793" s="1"/>
      <c r="F793" s="1"/>
      <c r="H793" s="1"/>
      <c r="I793" s="1"/>
      <c r="J793" s="1"/>
      <c r="N793" s="1"/>
    </row>
    <row r="794" spans="2:14" ht="15.75" customHeight="1">
      <c r="B794" s="1"/>
      <c r="E794" s="1"/>
      <c r="F794" s="1"/>
      <c r="H794" s="1"/>
      <c r="I794" s="1"/>
      <c r="J794" s="1"/>
      <c r="N794" s="1"/>
    </row>
    <row r="795" spans="2:14" ht="15.75" customHeight="1">
      <c r="B795" s="1"/>
      <c r="E795" s="1"/>
      <c r="F795" s="1"/>
      <c r="H795" s="1"/>
      <c r="I795" s="1"/>
      <c r="J795" s="1"/>
      <c r="N795" s="1"/>
    </row>
    <row r="796" spans="2:14" ht="15.75" customHeight="1">
      <c r="B796" s="1"/>
      <c r="E796" s="1"/>
      <c r="F796" s="1"/>
      <c r="H796" s="1"/>
      <c r="I796" s="1"/>
      <c r="J796" s="1"/>
      <c r="N796" s="1"/>
    </row>
    <row r="797" spans="2:14" ht="15.75" customHeight="1">
      <c r="B797" s="1"/>
      <c r="E797" s="1"/>
      <c r="F797" s="1"/>
      <c r="H797" s="1"/>
      <c r="I797" s="1"/>
      <c r="J797" s="1"/>
      <c r="N797" s="1"/>
    </row>
    <row r="798" spans="2:14" ht="15.75" customHeight="1">
      <c r="B798" s="1"/>
      <c r="E798" s="1"/>
      <c r="F798" s="1"/>
      <c r="H798" s="1"/>
      <c r="I798" s="1"/>
      <c r="J798" s="1"/>
      <c r="N798" s="1"/>
    </row>
    <row r="799" spans="2:14" ht="15.75" customHeight="1">
      <c r="B799" s="1"/>
      <c r="E799" s="1"/>
      <c r="F799" s="1"/>
      <c r="H799" s="1"/>
      <c r="I799" s="1"/>
      <c r="J799" s="1"/>
      <c r="N799" s="1"/>
    </row>
    <row r="800" spans="2:14" ht="15.75" customHeight="1">
      <c r="B800" s="1"/>
      <c r="E800" s="1"/>
      <c r="F800" s="1"/>
      <c r="H800" s="1"/>
      <c r="I800" s="1"/>
      <c r="J800" s="1"/>
      <c r="N800" s="1"/>
    </row>
    <row r="801" spans="2:14" ht="15.75" customHeight="1">
      <c r="B801" s="1"/>
      <c r="E801" s="1"/>
      <c r="F801" s="1"/>
      <c r="H801" s="1"/>
      <c r="I801" s="1"/>
      <c r="J801" s="1"/>
      <c r="N801" s="1"/>
    </row>
    <row r="802" spans="2:14" ht="15.75" customHeight="1">
      <c r="B802" s="1"/>
      <c r="E802" s="1"/>
      <c r="F802" s="1"/>
      <c r="H802" s="1"/>
      <c r="I802" s="1"/>
      <c r="J802" s="1"/>
      <c r="N802" s="1"/>
    </row>
    <row r="803" spans="2:14" ht="15.75" customHeight="1">
      <c r="B803" s="1"/>
      <c r="E803" s="1"/>
      <c r="F803" s="1"/>
      <c r="H803" s="1"/>
      <c r="I803" s="1"/>
      <c r="J803" s="1"/>
      <c r="N803" s="1"/>
    </row>
    <row r="804" spans="2:14" ht="15.75" customHeight="1">
      <c r="B804" s="1"/>
      <c r="E804" s="1"/>
      <c r="F804" s="1"/>
      <c r="H804" s="1"/>
      <c r="I804" s="1"/>
      <c r="J804" s="1"/>
      <c r="N804" s="1"/>
    </row>
    <row r="805" spans="2:14" ht="15.75" customHeight="1">
      <c r="B805" s="1"/>
      <c r="E805" s="1"/>
      <c r="F805" s="1"/>
      <c r="H805" s="1"/>
      <c r="I805" s="1"/>
      <c r="J805" s="1"/>
      <c r="N805" s="1"/>
    </row>
    <row r="806" spans="2:14" ht="15.75" customHeight="1">
      <c r="B806" s="1"/>
      <c r="E806" s="1"/>
      <c r="F806" s="1"/>
      <c r="H806" s="1"/>
      <c r="I806" s="1"/>
      <c r="J806" s="1"/>
      <c r="N806" s="1"/>
    </row>
    <row r="807" spans="2:14" ht="15.75" customHeight="1">
      <c r="B807" s="1"/>
      <c r="E807" s="1"/>
      <c r="F807" s="1"/>
      <c r="H807" s="1"/>
      <c r="I807" s="1"/>
      <c r="J807" s="1"/>
      <c r="N807" s="1"/>
    </row>
    <row r="808" spans="2:14" ht="15.75" customHeight="1">
      <c r="B808" s="1"/>
      <c r="E808" s="1"/>
      <c r="F808" s="1"/>
      <c r="H808" s="1"/>
      <c r="I808" s="1"/>
      <c r="J808" s="1"/>
      <c r="N808" s="1"/>
    </row>
    <row r="809" spans="2:14" ht="15.75" customHeight="1">
      <c r="B809" s="1"/>
      <c r="E809" s="1"/>
      <c r="F809" s="1"/>
      <c r="H809" s="1"/>
      <c r="I809" s="1"/>
      <c r="J809" s="1"/>
      <c r="N809" s="1"/>
    </row>
    <row r="810" spans="2:14" ht="15.75" customHeight="1">
      <c r="B810" s="1"/>
      <c r="E810" s="1"/>
      <c r="F810" s="1"/>
      <c r="H810" s="1"/>
      <c r="I810" s="1"/>
      <c r="J810" s="1"/>
      <c r="N810" s="1"/>
    </row>
    <row r="811" spans="2:14" ht="15.75" customHeight="1">
      <c r="B811" s="1"/>
      <c r="E811" s="1"/>
      <c r="F811" s="1"/>
      <c r="H811" s="1"/>
      <c r="I811" s="1"/>
      <c r="J811" s="1"/>
      <c r="N811" s="1"/>
    </row>
    <row r="812" spans="2:14" ht="15.75" customHeight="1">
      <c r="B812" s="1"/>
      <c r="E812" s="1"/>
      <c r="F812" s="1"/>
      <c r="H812" s="1"/>
      <c r="I812" s="1"/>
      <c r="J812" s="1"/>
      <c r="N812" s="1"/>
    </row>
    <row r="813" spans="2:14" ht="15.75" customHeight="1">
      <c r="B813" s="1"/>
      <c r="E813" s="1"/>
      <c r="F813" s="1"/>
      <c r="H813" s="1"/>
      <c r="I813" s="1"/>
      <c r="J813" s="1"/>
      <c r="N813" s="1"/>
    </row>
    <row r="814" spans="2:14" ht="15.75" customHeight="1">
      <c r="B814" s="1"/>
      <c r="E814" s="1"/>
      <c r="F814" s="1"/>
      <c r="H814" s="1"/>
      <c r="I814" s="1"/>
      <c r="J814" s="1"/>
      <c r="N814" s="1"/>
    </row>
    <row r="815" spans="2:14" ht="15.75" customHeight="1">
      <c r="B815" s="1"/>
      <c r="E815" s="1"/>
      <c r="F815" s="1"/>
      <c r="H815" s="1"/>
      <c r="I815" s="1"/>
      <c r="J815" s="1"/>
      <c r="N815" s="1"/>
    </row>
    <row r="816" spans="2:14" ht="15.75" customHeight="1">
      <c r="B816" s="1"/>
      <c r="E816" s="1"/>
      <c r="F816" s="1"/>
      <c r="H816" s="1"/>
      <c r="I816" s="1"/>
      <c r="J816" s="1"/>
      <c r="N816" s="1"/>
    </row>
    <row r="817" spans="2:14" ht="15.75" customHeight="1">
      <c r="B817" s="1"/>
      <c r="E817" s="1"/>
      <c r="F817" s="1"/>
      <c r="H817" s="1"/>
      <c r="I817" s="1"/>
      <c r="J817" s="1"/>
      <c r="N817" s="1"/>
    </row>
    <row r="818" spans="2:14" ht="15.75" customHeight="1">
      <c r="B818" s="1"/>
      <c r="E818" s="1"/>
      <c r="F818" s="1"/>
      <c r="H818" s="1"/>
      <c r="I818" s="1"/>
      <c r="J818" s="1"/>
      <c r="N818" s="1"/>
    </row>
    <row r="819" spans="2:14" ht="15.75" customHeight="1">
      <c r="B819" s="1"/>
      <c r="E819" s="1"/>
      <c r="F819" s="1"/>
      <c r="H819" s="1"/>
      <c r="I819" s="1"/>
      <c r="J819" s="1"/>
      <c r="N819" s="1"/>
    </row>
    <row r="820" spans="2:14" ht="15.75" customHeight="1">
      <c r="B820" s="1"/>
      <c r="E820" s="1"/>
      <c r="F820" s="1"/>
      <c r="H820" s="1"/>
      <c r="I820" s="1"/>
      <c r="J820" s="1"/>
      <c r="N820" s="1"/>
    </row>
    <row r="821" spans="2:14" ht="15.75" customHeight="1">
      <c r="B821" s="1"/>
      <c r="E821" s="1"/>
      <c r="F821" s="1"/>
      <c r="H821" s="1"/>
      <c r="I821" s="1"/>
      <c r="J821" s="1"/>
      <c r="N821" s="1"/>
    </row>
    <row r="822" spans="2:14" ht="15.75" customHeight="1">
      <c r="B822" s="1"/>
      <c r="E822" s="1"/>
      <c r="F822" s="1"/>
      <c r="H822" s="1"/>
      <c r="I822" s="1"/>
      <c r="J822" s="1"/>
      <c r="N822" s="1"/>
    </row>
    <row r="823" spans="2:14" ht="15.75" customHeight="1">
      <c r="B823" s="1"/>
      <c r="E823" s="1"/>
      <c r="F823" s="1"/>
      <c r="H823" s="1"/>
      <c r="I823" s="1"/>
      <c r="J823" s="1"/>
      <c r="N823" s="1"/>
    </row>
    <row r="824" spans="2:14" ht="15.75" customHeight="1">
      <c r="B824" s="1"/>
      <c r="E824" s="1"/>
      <c r="F824" s="1"/>
      <c r="H824" s="1"/>
      <c r="I824" s="1"/>
      <c r="J824" s="1"/>
      <c r="N824" s="1"/>
    </row>
    <row r="825" spans="2:14" ht="15.75" customHeight="1">
      <c r="B825" s="1"/>
      <c r="E825" s="1"/>
      <c r="F825" s="1"/>
      <c r="H825" s="1"/>
      <c r="I825" s="1"/>
      <c r="J825" s="1"/>
      <c r="N825" s="1"/>
    </row>
    <row r="826" spans="2:14" ht="15.75" customHeight="1">
      <c r="B826" s="1"/>
      <c r="E826" s="1"/>
      <c r="F826" s="1"/>
      <c r="H826" s="1"/>
      <c r="I826" s="1"/>
      <c r="J826" s="1"/>
      <c r="N826" s="1"/>
    </row>
    <row r="827" spans="2:14" ht="15.75" customHeight="1">
      <c r="B827" s="1"/>
      <c r="E827" s="1"/>
      <c r="F827" s="1"/>
      <c r="H827" s="1"/>
      <c r="I827" s="1"/>
      <c r="J827" s="1"/>
      <c r="N827" s="1"/>
    </row>
    <row r="828" spans="2:14" ht="15.75" customHeight="1">
      <c r="B828" s="1"/>
      <c r="E828" s="1"/>
      <c r="F828" s="1"/>
      <c r="H828" s="1"/>
      <c r="I828" s="1"/>
      <c r="J828" s="1"/>
      <c r="N828" s="1"/>
    </row>
    <row r="829" spans="2:14" ht="15.75" customHeight="1">
      <c r="B829" s="1"/>
      <c r="E829" s="1"/>
      <c r="F829" s="1"/>
      <c r="H829" s="1"/>
      <c r="I829" s="1"/>
      <c r="J829" s="1"/>
      <c r="N829" s="1"/>
    </row>
    <row r="830" spans="2:14" ht="15.75" customHeight="1">
      <c r="B830" s="1"/>
      <c r="E830" s="1"/>
      <c r="F830" s="1"/>
      <c r="H830" s="1"/>
      <c r="I830" s="1"/>
      <c r="J830" s="1"/>
      <c r="N830" s="1"/>
    </row>
    <row r="831" spans="2:14" ht="15.75" customHeight="1">
      <c r="B831" s="1"/>
      <c r="E831" s="1"/>
      <c r="F831" s="1"/>
      <c r="H831" s="1"/>
      <c r="I831" s="1"/>
      <c r="J831" s="1"/>
      <c r="N831" s="1"/>
    </row>
    <row r="832" spans="2:14" ht="15.75" customHeight="1">
      <c r="B832" s="1"/>
      <c r="E832" s="1"/>
      <c r="F832" s="1"/>
      <c r="H832" s="1"/>
      <c r="I832" s="1"/>
      <c r="J832" s="1"/>
      <c r="N832" s="1"/>
    </row>
    <row r="833" spans="2:14" ht="15.75" customHeight="1">
      <c r="B833" s="1"/>
      <c r="E833" s="1"/>
      <c r="F833" s="1"/>
      <c r="H833" s="1"/>
      <c r="I833" s="1"/>
      <c r="J833" s="1"/>
      <c r="N833" s="1"/>
    </row>
    <row r="834" spans="2:14" ht="15.75" customHeight="1">
      <c r="B834" s="1"/>
      <c r="E834" s="1"/>
      <c r="F834" s="1"/>
      <c r="H834" s="1"/>
      <c r="I834" s="1"/>
      <c r="J834" s="1"/>
      <c r="N834" s="1"/>
    </row>
    <row r="835" spans="2:14" ht="15.75" customHeight="1">
      <c r="B835" s="1"/>
      <c r="E835" s="1"/>
      <c r="F835" s="1"/>
      <c r="H835" s="1"/>
      <c r="I835" s="1"/>
      <c r="J835" s="1"/>
      <c r="N835" s="1"/>
    </row>
    <row r="836" spans="2:14" ht="15.75" customHeight="1">
      <c r="B836" s="1"/>
      <c r="E836" s="1"/>
      <c r="F836" s="1"/>
      <c r="H836" s="1"/>
      <c r="I836" s="1"/>
      <c r="J836" s="1"/>
      <c r="N836" s="1"/>
    </row>
    <row r="837" spans="2:14" ht="15.75" customHeight="1">
      <c r="B837" s="1"/>
      <c r="E837" s="1"/>
      <c r="F837" s="1"/>
      <c r="H837" s="1"/>
      <c r="I837" s="1"/>
      <c r="J837" s="1"/>
      <c r="N837" s="1"/>
    </row>
    <row r="838" spans="2:14" ht="15.75" customHeight="1">
      <c r="B838" s="1"/>
      <c r="E838" s="1"/>
      <c r="F838" s="1"/>
      <c r="H838" s="1"/>
      <c r="I838" s="1"/>
      <c r="J838" s="1"/>
      <c r="N838" s="1"/>
    </row>
    <row r="839" spans="2:14" ht="15.75" customHeight="1">
      <c r="B839" s="1"/>
      <c r="E839" s="1"/>
      <c r="F839" s="1"/>
      <c r="H839" s="1"/>
      <c r="I839" s="1"/>
      <c r="J839" s="1"/>
      <c r="N839" s="1"/>
    </row>
    <row r="840" spans="2:14" ht="15.75" customHeight="1">
      <c r="B840" s="1"/>
      <c r="E840" s="1"/>
      <c r="F840" s="1"/>
      <c r="H840" s="1"/>
      <c r="I840" s="1"/>
      <c r="J840" s="1"/>
      <c r="N840" s="1"/>
    </row>
    <row r="841" spans="2:14" ht="15.75" customHeight="1">
      <c r="B841" s="1"/>
      <c r="E841" s="1"/>
      <c r="F841" s="1"/>
      <c r="H841" s="1"/>
      <c r="I841" s="1"/>
      <c r="J841" s="1"/>
      <c r="N841" s="1"/>
    </row>
    <row r="842" spans="2:14" ht="15.75" customHeight="1">
      <c r="B842" s="1"/>
      <c r="E842" s="1"/>
      <c r="F842" s="1"/>
      <c r="H842" s="1"/>
      <c r="I842" s="1"/>
      <c r="J842" s="1"/>
      <c r="N842" s="1"/>
    </row>
    <row r="843" spans="2:14" ht="15.75" customHeight="1">
      <c r="B843" s="1"/>
      <c r="E843" s="1"/>
      <c r="F843" s="1"/>
      <c r="H843" s="1"/>
      <c r="I843" s="1"/>
      <c r="J843" s="1"/>
      <c r="N843" s="1"/>
    </row>
    <row r="844" spans="2:14" ht="15.75" customHeight="1">
      <c r="B844" s="1"/>
      <c r="E844" s="1"/>
      <c r="F844" s="1"/>
      <c r="H844" s="1"/>
      <c r="I844" s="1"/>
      <c r="J844" s="1"/>
      <c r="N844" s="1"/>
    </row>
    <row r="845" spans="2:14" ht="15.75" customHeight="1">
      <c r="B845" s="1"/>
      <c r="E845" s="1"/>
      <c r="F845" s="1"/>
      <c r="H845" s="1"/>
      <c r="I845" s="1"/>
      <c r="J845" s="1"/>
      <c r="N845" s="1"/>
    </row>
    <row r="846" spans="2:14" ht="15.75" customHeight="1">
      <c r="B846" s="1"/>
      <c r="E846" s="1"/>
      <c r="F846" s="1"/>
      <c r="H846" s="1"/>
      <c r="I846" s="1"/>
      <c r="J846" s="1"/>
      <c r="N846" s="1"/>
    </row>
    <row r="847" spans="2:14" ht="15.75" customHeight="1">
      <c r="B847" s="1"/>
      <c r="E847" s="1"/>
      <c r="F847" s="1"/>
      <c r="H847" s="1"/>
      <c r="I847" s="1"/>
      <c r="J847" s="1"/>
      <c r="N847" s="1"/>
    </row>
    <row r="848" spans="2:14" ht="15.75" customHeight="1">
      <c r="B848" s="1"/>
      <c r="E848" s="1"/>
      <c r="F848" s="1"/>
      <c r="H848" s="1"/>
      <c r="I848" s="1"/>
      <c r="J848" s="1"/>
      <c r="N848" s="1"/>
    </row>
    <row r="849" spans="2:14" ht="15.75" customHeight="1">
      <c r="B849" s="1"/>
      <c r="E849" s="1"/>
      <c r="F849" s="1"/>
      <c r="H849" s="1"/>
      <c r="I849" s="1"/>
      <c r="J849" s="1"/>
      <c r="N849" s="1"/>
    </row>
    <row r="850" spans="2:14" ht="15.75" customHeight="1">
      <c r="B850" s="1"/>
      <c r="E850" s="1"/>
      <c r="F850" s="1"/>
      <c r="H850" s="1"/>
      <c r="I850" s="1"/>
      <c r="J850" s="1"/>
      <c r="N850" s="1"/>
    </row>
    <row r="851" spans="2:14" ht="15.75" customHeight="1">
      <c r="B851" s="1"/>
      <c r="E851" s="1"/>
      <c r="F851" s="1"/>
      <c r="H851" s="1"/>
      <c r="I851" s="1"/>
      <c r="J851" s="1"/>
      <c r="N851" s="1"/>
    </row>
    <row r="852" spans="2:14" ht="15.75" customHeight="1">
      <c r="B852" s="1"/>
      <c r="E852" s="1"/>
      <c r="F852" s="1"/>
      <c r="H852" s="1"/>
      <c r="I852" s="1"/>
      <c r="J852" s="1"/>
      <c r="N852" s="1"/>
    </row>
    <row r="853" spans="2:14" ht="15.75" customHeight="1">
      <c r="B853" s="1"/>
      <c r="E853" s="1"/>
      <c r="F853" s="1"/>
      <c r="H853" s="1"/>
      <c r="I853" s="1"/>
      <c r="J853" s="1"/>
      <c r="N853" s="1"/>
    </row>
    <row r="854" spans="2:14" ht="15.75" customHeight="1">
      <c r="B854" s="1"/>
      <c r="E854" s="1"/>
      <c r="F854" s="1"/>
      <c r="H854" s="1"/>
      <c r="I854" s="1"/>
      <c r="J854" s="1"/>
      <c r="N854" s="1"/>
    </row>
    <row r="855" spans="2:14" ht="15.75" customHeight="1">
      <c r="B855" s="1"/>
      <c r="E855" s="1"/>
      <c r="F855" s="1"/>
      <c r="H855" s="1"/>
      <c r="I855" s="1"/>
      <c r="J855" s="1"/>
      <c r="N855" s="1"/>
    </row>
    <row r="856" spans="2:14" ht="15.75" customHeight="1">
      <c r="B856" s="1"/>
      <c r="E856" s="1"/>
      <c r="F856" s="1"/>
      <c r="H856" s="1"/>
      <c r="I856" s="1"/>
      <c r="J856" s="1"/>
      <c r="N856" s="1"/>
    </row>
    <row r="857" spans="2:14" ht="15.75" customHeight="1">
      <c r="B857" s="1"/>
      <c r="E857" s="1"/>
      <c r="F857" s="1"/>
      <c r="H857" s="1"/>
      <c r="I857" s="1"/>
      <c r="J857" s="1"/>
      <c r="N857" s="1"/>
    </row>
    <row r="858" spans="2:14" ht="15.75" customHeight="1">
      <c r="B858" s="1"/>
      <c r="E858" s="1"/>
      <c r="F858" s="1"/>
      <c r="H858" s="1"/>
      <c r="I858" s="1"/>
      <c r="J858" s="1"/>
      <c r="N858" s="1"/>
    </row>
    <row r="859" spans="2:14" ht="15.75" customHeight="1">
      <c r="B859" s="1"/>
      <c r="E859" s="1"/>
      <c r="F859" s="1"/>
      <c r="H859" s="1"/>
      <c r="I859" s="1"/>
      <c r="J859" s="1"/>
      <c r="N859" s="1"/>
    </row>
    <row r="860" spans="2:14" ht="15.75" customHeight="1">
      <c r="B860" s="1"/>
      <c r="E860" s="1"/>
      <c r="F860" s="1"/>
      <c r="H860" s="1"/>
      <c r="I860" s="1"/>
      <c r="J860" s="1"/>
      <c r="N860" s="1"/>
    </row>
    <row r="861" spans="2:14" ht="15.75" customHeight="1">
      <c r="B861" s="1"/>
      <c r="E861" s="1"/>
      <c r="F861" s="1"/>
      <c r="H861" s="1"/>
      <c r="I861" s="1"/>
      <c r="J861" s="1"/>
      <c r="N861" s="1"/>
    </row>
    <row r="862" spans="2:14" ht="15.75" customHeight="1">
      <c r="B862" s="1"/>
      <c r="E862" s="1"/>
      <c r="F862" s="1"/>
      <c r="H862" s="1"/>
      <c r="I862" s="1"/>
      <c r="J862" s="1"/>
      <c r="N862" s="1"/>
    </row>
    <row r="863" spans="2:14" ht="15.75" customHeight="1">
      <c r="B863" s="1"/>
      <c r="E863" s="1"/>
      <c r="F863" s="1"/>
      <c r="H863" s="1"/>
      <c r="I863" s="1"/>
      <c r="J863" s="1"/>
      <c r="N863" s="1"/>
    </row>
    <row r="864" spans="2:14" ht="15.75" customHeight="1">
      <c r="B864" s="1"/>
      <c r="E864" s="1"/>
      <c r="F864" s="1"/>
      <c r="H864" s="1"/>
      <c r="I864" s="1"/>
      <c r="J864" s="1"/>
      <c r="N864" s="1"/>
    </row>
    <row r="865" spans="2:14" ht="15.75" customHeight="1">
      <c r="B865" s="1"/>
      <c r="E865" s="1"/>
      <c r="F865" s="1"/>
      <c r="H865" s="1"/>
      <c r="I865" s="1"/>
      <c r="J865" s="1"/>
      <c r="N865" s="1"/>
    </row>
    <row r="866" spans="2:14" ht="15.75" customHeight="1">
      <c r="B866" s="1"/>
      <c r="E866" s="1"/>
      <c r="F866" s="1"/>
      <c r="H866" s="1"/>
      <c r="I866" s="1"/>
      <c r="J866" s="1"/>
      <c r="N866" s="1"/>
    </row>
    <row r="867" spans="2:14" ht="15.75" customHeight="1">
      <c r="B867" s="1"/>
      <c r="E867" s="1"/>
      <c r="F867" s="1"/>
      <c r="H867" s="1"/>
      <c r="I867" s="1"/>
      <c r="J867" s="1"/>
      <c r="N867" s="1"/>
    </row>
    <row r="868" spans="2:14" ht="15.75" customHeight="1">
      <c r="B868" s="1"/>
      <c r="E868" s="1"/>
      <c r="F868" s="1"/>
      <c r="H868" s="1"/>
      <c r="I868" s="1"/>
      <c r="J868" s="1"/>
      <c r="N868" s="1"/>
    </row>
    <row r="869" spans="2:14" ht="15.75" customHeight="1">
      <c r="B869" s="1"/>
      <c r="E869" s="1"/>
      <c r="F869" s="1"/>
      <c r="H869" s="1"/>
      <c r="I869" s="1"/>
      <c r="J869" s="1"/>
      <c r="N869" s="1"/>
    </row>
    <row r="870" spans="2:14" ht="15.75" customHeight="1">
      <c r="B870" s="1"/>
      <c r="E870" s="1"/>
      <c r="F870" s="1"/>
      <c r="H870" s="1"/>
      <c r="I870" s="1"/>
      <c r="J870" s="1"/>
      <c r="N870" s="1"/>
    </row>
    <row r="871" spans="2:14" ht="15.75" customHeight="1">
      <c r="B871" s="1"/>
      <c r="E871" s="1"/>
      <c r="F871" s="1"/>
      <c r="H871" s="1"/>
      <c r="I871" s="1"/>
      <c r="J871" s="1"/>
      <c r="N871" s="1"/>
    </row>
    <row r="872" spans="2:14" ht="15.75" customHeight="1">
      <c r="B872" s="1"/>
      <c r="E872" s="1"/>
      <c r="F872" s="1"/>
      <c r="H872" s="1"/>
      <c r="I872" s="1"/>
      <c r="J872" s="1"/>
      <c r="N872" s="1"/>
    </row>
    <row r="873" spans="2:14" ht="15.75" customHeight="1">
      <c r="B873" s="1"/>
      <c r="E873" s="1"/>
      <c r="F873" s="1"/>
      <c r="H873" s="1"/>
      <c r="I873" s="1"/>
      <c r="J873" s="1"/>
      <c r="N873" s="1"/>
    </row>
    <row r="874" spans="2:14" ht="15.75" customHeight="1">
      <c r="B874" s="1"/>
      <c r="E874" s="1"/>
      <c r="F874" s="1"/>
      <c r="H874" s="1"/>
      <c r="I874" s="1"/>
      <c r="J874" s="1"/>
      <c r="N874" s="1"/>
    </row>
    <row r="875" spans="2:14" ht="15.75" customHeight="1">
      <c r="B875" s="1"/>
      <c r="E875" s="1"/>
      <c r="F875" s="1"/>
      <c r="H875" s="1"/>
      <c r="I875" s="1"/>
      <c r="J875" s="1"/>
      <c r="N875" s="1"/>
    </row>
    <row r="876" spans="2:14" ht="15.75" customHeight="1">
      <c r="B876" s="1"/>
      <c r="E876" s="1"/>
      <c r="F876" s="1"/>
      <c r="H876" s="1"/>
      <c r="I876" s="1"/>
      <c r="J876" s="1"/>
      <c r="N876" s="1"/>
    </row>
    <row r="877" spans="2:14" ht="15.75" customHeight="1">
      <c r="B877" s="1"/>
      <c r="E877" s="1"/>
      <c r="F877" s="1"/>
      <c r="H877" s="1"/>
      <c r="I877" s="1"/>
      <c r="J877" s="1"/>
      <c r="N877" s="1"/>
    </row>
    <row r="878" spans="2:14" ht="15.75" customHeight="1">
      <c r="B878" s="1"/>
      <c r="E878" s="1"/>
      <c r="F878" s="1"/>
      <c r="H878" s="1"/>
      <c r="I878" s="1"/>
      <c r="J878" s="1"/>
      <c r="N878" s="1"/>
    </row>
    <row r="879" spans="2:14" ht="15.75" customHeight="1">
      <c r="B879" s="1"/>
      <c r="E879" s="1"/>
      <c r="F879" s="1"/>
      <c r="H879" s="1"/>
      <c r="I879" s="1"/>
      <c r="J879" s="1"/>
      <c r="N879" s="1"/>
    </row>
    <row r="880" spans="2:14" ht="15.75" customHeight="1">
      <c r="B880" s="1"/>
      <c r="E880" s="1"/>
      <c r="F880" s="1"/>
      <c r="H880" s="1"/>
      <c r="I880" s="1"/>
      <c r="J880" s="1"/>
      <c r="N880" s="1"/>
    </row>
    <row r="881" spans="2:14" ht="15.75" customHeight="1">
      <c r="B881" s="1"/>
      <c r="E881" s="1"/>
      <c r="F881" s="1"/>
      <c r="H881" s="1"/>
      <c r="I881" s="1"/>
      <c r="J881" s="1"/>
      <c r="N881" s="1"/>
    </row>
    <row r="882" spans="2:14" ht="15.75" customHeight="1">
      <c r="B882" s="1"/>
      <c r="E882" s="1"/>
      <c r="F882" s="1"/>
      <c r="H882" s="1"/>
      <c r="I882" s="1"/>
      <c r="J882" s="1"/>
      <c r="N882" s="1"/>
    </row>
    <row r="883" spans="2:14" ht="15.75" customHeight="1">
      <c r="B883" s="1"/>
      <c r="E883" s="1"/>
      <c r="F883" s="1"/>
      <c r="H883" s="1"/>
      <c r="I883" s="1"/>
      <c r="J883" s="1"/>
      <c r="N883" s="1"/>
    </row>
    <row r="884" spans="2:14" ht="15.75" customHeight="1">
      <c r="B884" s="1"/>
      <c r="E884" s="1"/>
      <c r="F884" s="1"/>
      <c r="H884" s="1"/>
      <c r="I884" s="1"/>
      <c r="J884" s="1"/>
      <c r="N884" s="1"/>
    </row>
    <row r="885" spans="2:14" ht="15.75" customHeight="1">
      <c r="B885" s="1"/>
      <c r="E885" s="1"/>
      <c r="F885" s="1"/>
      <c r="H885" s="1"/>
      <c r="I885" s="1"/>
      <c r="J885" s="1"/>
      <c r="N885" s="1"/>
    </row>
    <row r="886" spans="2:14" ht="15.75" customHeight="1">
      <c r="B886" s="1"/>
      <c r="E886" s="1"/>
      <c r="F886" s="1"/>
      <c r="H886" s="1"/>
      <c r="I886" s="1"/>
      <c r="J886" s="1"/>
      <c r="N886" s="1"/>
    </row>
    <row r="887" spans="2:14" ht="15.75" customHeight="1">
      <c r="B887" s="1"/>
      <c r="E887" s="1"/>
      <c r="F887" s="1"/>
      <c r="H887" s="1"/>
      <c r="I887" s="1"/>
      <c r="J887" s="1"/>
      <c r="N887" s="1"/>
    </row>
    <row r="888" spans="2:14" ht="15.75" customHeight="1">
      <c r="B888" s="1"/>
      <c r="E888" s="1"/>
      <c r="F888" s="1"/>
      <c r="H888" s="1"/>
      <c r="I888" s="1"/>
      <c r="J888" s="1"/>
      <c r="N888" s="1"/>
    </row>
    <row r="889" spans="2:14" ht="15.75" customHeight="1">
      <c r="B889" s="1"/>
      <c r="E889" s="1"/>
      <c r="F889" s="1"/>
      <c r="H889" s="1"/>
      <c r="I889" s="1"/>
      <c r="J889" s="1"/>
      <c r="N889" s="1"/>
    </row>
    <row r="890" spans="2:14" ht="15.75" customHeight="1">
      <c r="B890" s="1"/>
      <c r="E890" s="1"/>
      <c r="F890" s="1"/>
      <c r="H890" s="1"/>
      <c r="I890" s="1"/>
      <c r="J890" s="1"/>
      <c r="N890" s="1"/>
    </row>
    <row r="891" spans="2:14" ht="15.75" customHeight="1">
      <c r="B891" s="1"/>
      <c r="E891" s="1"/>
      <c r="F891" s="1"/>
      <c r="H891" s="1"/>
      <c r="I891" s="1"/>
      <c r="J891" s="1"/>
      <c r="N891" s="1"/>
    </row>
    <row r="892" spans="2:14" ht="15.75" customHeight="1">
      <c r="B892" s="1"/>
      <c r="E892" s="1"/>
      <c r="F892" s="1"/>
      <c r="H892" s="1"/>
      <c r="I892" s="1"/>
      <c r="J892" s="1"/>
      <c r="N892" s="1"/>
    </row>
    <row r="893" spans="2:14" ht="15.75" customHeight="1">
      <c r="B893" s="1"/>
      <c r="E893" s="1"/>
      <c r="F893" s="1"/>
      <c r="H893" s="1"/>
      <c r="I893" s="1"/>
      <c r="J893" s="1"/>
      <c r="N893" s="1"/>
    </row>
    <row r="894" spans="2:14" ht="15.75" customHeight="1">
      <c r="B894" s="1"/>
      <c r="E894" s="1"/>
      <c r="F894" s="1"/>
      <c r="H894" s="1"/>
      <c r="I894" s="1"/>
      <c r="J894" s="1"/>
      <c r="N894" s="1"/>
    </row>
    <row r="895" spans="2:14" ht="15.75" customHeight="1">
      <c r="B895" s="1"/>
      <c r="E895" s="1"/>
      <c r="F895" s="1"/>
      <c r="H895" s="1"/>
      <c r="I895" s="1"/>
      <c r="J895" s="1"/>
      <c r="N895" s="1"/>
    </row>
    <row r="896" spans="2:14" ht="15.75" customHeight="1">
      <c r="B896" s="1"/>
      <c r="E896" s="1"/>
      <c r="F896" s="1"/>
      <c r="H896" s="1"/>
      <c r="I896" s="1"/>
      <c r="J896" s="1"/>
      <c r="N896" s="1"/>
    </row>
    <row r="897" spans="2:14" ht="15.75" customHeight="1">
      <c r="B897" s="1"/>
      <c r="E897" s="1"/>
      <c r="F897" s="1"/>
      <c r="H897" s="1"/>
      <c r="I897" s="1"/>
      <c r="J897" s="1"/>
      <c r="N897" s="1"/>
    </row>
    <row r="898" spans="2:14" ht="15.75" customHeight="1">
      <c r="B898" s="1"/>
      <c r="E898" s="1"/>
      <c r="F898" s="1"/>
      <c r="H898" s="1"/>
      <c r="I898" s="1"/>
      <c r="J898" s="1"/>
      <c r="N898" s="1"/>
    </row>
    <row r="899" spans="2:14" ht="15.75" customHeight="1">
      <c r="B899" s="1"/>
      <c r="E899" s="1"/>
      <c r="F899" s="1"/>
      <c r="H899" s="1"/>
      <c r="I899" s="1"/>
      <c r="J899" s="1"/>
      <c r="N899" s="1"/>
    </row>
    <row r="900" spans="2:14" ht="15.75" customHeight="1">
      <c r="B900" s="1"/>
      <c r="E900" s="1"/>
      <c r="F900" s="1"/>
      <c r="H900" s="1"/>
      <c r="I900" s="1"/>
      <c r="J900" s="1"/>
      <c r="N900" s="1"/>
    </row>
    <row r="901" spans="2:14" ht="15.75" customHeight="1">
      <c r="B901" s="1"/>
      <c r="E901" s="1"/>
      <c r="F901" s="1"/>
      <c r="H901" s="1"/>
      <c r="I901" s="1"/>
      <c r="J901" s="1"/>
      <c r="N901" s="1"/>
    </row>
    <row r="902" spans="2:14" ht="15.75" customHeight="1">
      <c r="B902" s="1"/>
      <c r="E902" s="1"/>
      <c r="F902" s="1"/>
      <c r="H902" s="1"/>
      <c r="I902" s="1"/>
      <c r="J902" s="1"/>
      <c r="N902" s="1"/>
    </row>
    <row r="903" spans="2:14" ht="15.75" customHeight="1">
      <c r="B903" s="1"/>
      <c r="E903" s="1"/>
      <c r="F903" s="1"/>
      <c r="H903" s="1"/>
      <c r="I903" s="1"/>
      <c r="J903" s="1"/>
      <c r="N903" s="1"/>
    </row>
    <row r="904" spans="2:14" ht="15.75" customHeight="1">
      <c r="B904" s="1"/>
      <c r="E904" s="1"/>
      <c r="F904" s="1"/>
      <c r="H904" s="1"/>
      <c r="I904" s="1"/>
      <c r="J904" s="1"/>
      <c r="N904" s="1"/>
    </row>
    <row r="905" spans="2:14" ht="15.75" customHeight="1">
      <c r="B905" s="1"/>
      <c r="E905" s="1"/>
      <c r="F905" s="1"/>
      <c r="H905" s="1"/>
      <c r="I905" s="1"/>
      <c r="J905" s="1"/>
      <c r="N905" s="1"/>
    </row>
    <row r="906" spans="2:14" ht="15.75" customHeight="1">
      <c r="B906" s="1"/>
      <c r="E906" s="1"/>
      <c r="F906" s="1"/>
      <c r="H906" s="1"/>
      <c r="I906" s="1"/>
      <c r="J906" s="1"/>
      <c r="N906" s="1"/>
    </row>
    <row r="907" spans="2:14" ht="15.75" customHeight="1">
      <c r="B907" s="1"/>
      <c r="E907" s="1"/>
      <c r="F907" s="1"/>
      <c r="H907" s="1"/>
      <c r="I907" s="1"/>
      <c r="J907" s="1"/>
      <c r="N907" s="1"/>
    </row>
    <row r="908" spans="2:14" ht="15.75" customHeight="1">
      <c r="B908" s="1"/>
      <c r="E908" s="1"/>
      <c r="F908" s="1"/>
      <c r="H908" s="1"/>
      <c r="I908" s="1"/>
      <c r="J908" s="1"/>
      <c r="N908" s="1"/>
    </row>
    <row r="909" spans="2:14" ht="15.75" customHeight="1">
      <c r="B909" s="1"/>
      <c r="E909" s="1"/>
      <c r="F909" s="1"/>
      <c r="H909" s="1"/>
      <c r="I909" s="1"/>
      <c r="J909" s="1"/>
      <c r="N909" s="1"/>
    </row>
    <row r="910" spans="2:14" ht="15.75" customHeight="1">
      <c r="B910" s="1"/>
      <c r="E910" s="1"/>
      <c r="F910" s="1"/>
      <c r="H910" s="1"/>
      <c r="I910" s="1"/>
      <c r="J910" s="1"/>
      <c r="N910" s="1"/>
    </row>
    <row r="911" spans="2:14" ht="15.75" customHeight="1">
      <c r="B911" s="1"/>
      <c r="E911" s="1"/>
      <c r="F911" s="1"/>
      <c r="H911" s="1"/>
      <c r="I911" s="1"/>
      <c r="J911" s="1"/>
      <c r="N911" s="1"/>
    </row>
    <row r="912" spans="2:14" ht="15.75" customHeight="1">
      <c r="B912" s="1"/>
      <c r="E912" s="1"/>
      <c r="F912" s="1"/>
      <c r="H912" s="1"/>
      <c r="I912" s="1"/>
      <c r="J912" s="1"/>
      <c r="N912" s="1"/>
    </row>
    <row r="913" spans="2:14" ht="15.75" customHeight="1">
      <c r="B913" s="1"/>
      <c r="E913" s="1"/>
      <c r="F913" s="1"/>
      <c r="H913" s="1"/>
      <c r="I913" s="1"/>
      <c r="J913" s="1"/>
      <c r="N913" s="1"/>
    </row>
    <row r="914" spans="2:14" ht="15.75" customHeight="1">
      <c r="B914" s="1"/>
      <c r="E914" s="1"/>
      <c r="F914" s="1"/>
      <c r="H914" s="1"/>
      <c r="I914" s="1"/>
      <c r="J914" s="1"/>
      <c r="N914" s="1"/>
    </row>
    <row r="915" spans="2:14" ht="15.75" customHeight="1">
      <c r="B915" s="1"/>
      <c r="E915" s="1"/>
      <c r="F915" s="1"/>
      <c r="H915" s="1"/>
      <c r="I915" s="1"/>
      <c r="J915" s="1"/>
      <c r="N915" s="1"/>
    </row>
    <row r="916" spans="2:14" ht="15.75" customHeight="1">
      <c r="B916" s="1"/>
      <c r="E916" s="1"/>
      <c r="F916" s="1"/>
      <c r="H916" s="1"/>
      <c r="I916" s="1"/>
      <c r="J916" s="1"/>
      <c r="N916" s="1"/>
    </row>
    <row r="917" spans="2:14" ht="15.75" customHeight="1">
      <c r="B917" s="1"/>
      <c r="E917" s="1"/>
      <c r="F917" s="1"/>
      <c r="H917" s="1"/>
      <c r="I917" s="1"/>
      <c r="J917" s="1"/>
      <c r="N917" s="1"/>
    </row>
    <row r="918" spans="2:14" ht="15.75" customHeight="1">
      <c r="B918" s="1"/>
      <c r="E918" s="1"/>
      <c r="F918" s="1"/>
      <c r="H918" s="1"/>
      <c r="I918" s="1"/>
      <c r="J918" s="1"/>
      <c r="N918" s="1"/>
    </row>
    <row r="919" spans="2:14" ht="15.75" customHeight="1">
      <c r="B919" s="1"/>
      <c r="E919" s="1"/>
      <c r="F919" s="1"/>
      <c r="H919" s="1"/>
      <c r="I919" s="1"/>
      <c r="J919" s="1"/>
      <c r="N919" s="1"/>
    </row>
    <row r="920" spans="2:14" ht="15.75" customHeight="1">
      <c r="B920" s="1"/>
      <c r="E920" s="1"/>
      <c r="F920" s="1"/>
      <c r="H920" s="1"/>
      <c r="I920" s="1"/>
      <c r="J920" s="1"/>
      <c r="N920" s="1"/>
    </row>
    <row r="921" spans="2:14" ht="15.75" customHeight="1">
      <c r="B921" s="1"/>
      <c r="E921" s="1"/>
      <c r="F921" s="1"/>
      <c r="H921" s="1"/>
      <c r="I921" s="1"/>
      <c r="J921" s="1"/>
      <c r="N921" s="1"/>
    </row>
    <row r="922" spans="2:14" ht="15.75" customHeight="1">
      <c r="B922" s="1"/>
      <c r="E922" s="1"/>
      <c r="F922" s="1"/>
      <c r="H922" s="1"/>
      <c r="I922" s="1"/>
      <c r="J922" s="1"/>
      <c r="N922" s="1"/>
    </row>
    <row r="923" spans="2:14" ht="15.75" customHeight="1">
      <c r="B923" s="1"/>
      <c r="E923" s="1"/>
      <c r="F923" s="1"/>
      <c r="H923" s="1"/>
      <c r="I923" s="1"/>
      <c r="J923" s="1"/>
      <c r="N923" s="1"/>
    </row>
    <row r="924" spans="2:14" ht="15.75" customHeight="1">
      <c r="B924" s="1"/>
      <c r="E924" s="1"/>
      <c r="F924" s="1"/>
      <c r="H924" s="1"/>
      <c r="I924" s="1"/>
      <c r="J924" s="1"/>
      <c r="N924" s="1"/>
    </row>
    <row r="925" spans="2:14" ht="15.75" customHeight="1">
      <c r="B925" s="1"/>
      <c r="E925" s="1"/>
      <c r="F925" s="1"/>
      <c r="H925" s="1"/>
      <c r="I925" s="1"/>
      <c r="J925" s="1"/>
      <c r="N925" s="1"/>
    </row>
    <row r="926" spans="2:14" ht="15.75" customHeight="1">
      <c r="B926" s="1"/>
      <c r="E926" s="1"/>
      <c r="F926" s="1"/>
      <c r="H926" s="1"/>
      <c r="I926" s="1"/>
      <c r="J926" s="1"/>
      <c r="N926" s="1"/>
    </row>
    <row r="927" spans="2:14" ht="15.75" customHeight="1">
      <c r="B927" s="1"/>
      <c r="E927" s="1"/>
      <c r="F927" s="1"/>
      <c r="H927" s="1"/>
      <c r="I927" s="1"/>
      <c r="J927" s="1"/>
      <c r="N927" s="1"/>
    </row>
    <row r="928" spans="2:14" ht="15.75" customHeight="1">
      <c r="B928" s="1"/>
      <c r="E928" s="1"/>
      <c r="F928" s="1"/>
      <c r="H928" s="1"/>
      <c r="I928" s="1"/>
      <c r="J928" s="1"/>
      <c r="N928" s="1"/>
    </row>
    <row r="929" spans="2:14" ht="15.75" customHeight="1">
      <c r="B929" s="1"/>
      <c r="E929" s="1"/>
      <c r="F929" s="1"/>
      <c r="H929" s="1"/>
      <c r="I929" s="1"/>
      <c r="J929" s="1"/>
      <c r="N929" s="1"/>
    </row>
    <row r="930" spans="2:14" ht="15.75" customHeight="1">
      <c r="B930" s="1"/>
      <c r="E930" s="1"/>
      <c r="F930" s="1"/>
      <c r="H930" s="1"/>
      <c r="I930" s="1"/>
      <c r="J930" s="1"/>
      <c r="N930" s="1"/>
    </row>
    <row r="931" spans="2:14" ht="15.75" customHeight="1">
      <c r="B931" s="1"/>
      <c r="E931" s="1"/>
      <c r="F931" s="1"/>
      <c r="H931" s="1"/>
      <c r="I931" s="1"/>
      <c r="J931" s="1"/>
      <c r="N931" s="1"/>
    </row>
    <row r="932" spans="2:14" ht="15.75" customHeight="1">
      <c r="B932" s="1"/>
      <c r="E932" s="1"/>
      <c r="F932" s="1"/>
      <c r="H932" s="1"/>
      <c r="I932" s="1"/>
      <c r="J932" s="1"/>
      <c r="N932" s="1"/>
    </row>
    <row r="933" spans="2:14" ht="15.75" customHeight="1">
      <c r="B933" s="1"/>
      <c r="E933" s="1"/>
      <c r="F933" s="1"/>
      <c r="H933" s="1"/>
      <c r="I933" s="1"/>
      <c r="J933" s="1"/>
      <c r="N933" s="1"/>
    </row>
    <row r="934" spans="2:14" ht="15.75" customHeight="1">
      <c r="B934" s="1"/>
      <c r="E934" s="1"/>
      <c r="F934" s="1"/>
      <c r="H934" s="1"/>
      <c r="I934" s="1"/>
      <c r="J934" s="1"/>
      <c r="N934" s="1"/>
    </row>
    <row r="935" spans="2:14" ht="15.75" customHeight="1">
      <c r="B935" s="1"/>
      <c r="E935" s="1"/>
      <c r="F935" s="1"/>
      <c r="H935" s="1"/>
      <c r="I935" s="1"/>
      <c r="J935" s="1"/>
      <c r="N935" s="1"/>
    </row>
    <row r="936" spans="2:14" ht="15.75" customHeight="1">
      <c r="B936" s="1"/>
      <c r="E936" s="1"/>
      <c r="F936" s="1"/>
      <c r="H936" s="1"/>
      <c r="I936" s="1"/>
      <c r="J936" s="1"/>
      <c r="N936" s="1"/>
    </row>
    <row r="937" spans="2:14" ht="15.75" customHeight="1">
      <c r="B937" s="1"/>
      <c r="E937" s="1"/>
      <c r="F937" s="1"/>
      <c r="H937" s="1"/>
      <c r="I937" s="1"/>
      <c r="J937" s="1"/>
      <c r="N937" s="1"/>
    </row>
    <row r="938" spans="2:14" ht="15.75" customHeight="1">
      <c r="B938" s="1"/>
      <c r="E938" s="1"/>
      <c r="F938" s="1"/>
      <c r="H938" s="1"/>
      <c r="I938" s="1"/>
      <c r="J938" s="1"/>
      <c r="N938" s="1"/>
    </row>
    <row r="939" spans="2:14" ht="15.75" customHeight="1">
      <c r="B939" s="1"/>
      <c r="E939" s="1"/>
      <c r="F939" s="1"/>
      <c r="H939" s="1"/>
      <c r="I939" s="1"/>
      <c r="J939" s="1"/>
      <c r="N939" s="1"/>
    </row>
    <row r="940" spans="2:14" ht="15.75" customHeight="1">
      <c r="B940" s="1"/>
      <c r="E940" s="1"/>
      <c r="F940" s="1"/>
      <c r="H940" s="1"/>
      <c r="I940" s="1"/>
      <c r="J940" s="1"/>
      <c r="N940" s="1"/>
    </row>
    <row r="941" spans="2:14" ht="15.75" customHeight="1">
      <c r="B941" s="1"/>
      <c r="E941" s="1"/>
      <c r="F941" s="1"/>
      <c r="H941" s="1"/>
      <c r="I941" s="1"/>
      <c r="J941" s="1"/>
      <c r="N941" s="1"/>
    </row>
    <row r="942" spans="2:14" ht="15.75" customHeight="1">
      <c r="B942" s="1"/>
      <c r="E942" s="1"/>
      <c r="F942" s="1"/>
      <c r="H942" s="1"/>
      <c r="I942" s="1"/>
      <c r="J942" s="1"/>
      <c r="N942" s="1"/>
    </row>
    <row r="943" spans="2:14" ht="15.75" customHeight="1">
      <c r="B943" s="1"/>
      <c r="E943" s="1"/>
      <c r="F943" s="1"/>
      <c r="H943" s="1"/>
      <c r="I943" s="1"/>
      <c r="J943" s="1"/>
      <c r="N943" s="1"/>
    </row>
    <row r="944" spans="2:14" ht="15.75" customHeight="1">
      <c r="B944" s="1"/>
      <c r="E944" s="1"/>
      <c r="F944" s="1"/>
      <c r="H944" s="1"/>
      <c r="I944" s="1"/>
      <c r="J944" s="1"/>
      <c r="N944" s="1"/>
    </row>
    <row r="945" spans="2:14" ht="15.75" customHeight="1">
      <c r="B945" s="1"/>
      <c r="E945" s="1"/>
      <c r="F945" s="1"/>
      <c r="H945" s="1"/>
      <c r="I945" s="1"/>
      <c r="J945" s="1"/>
      <c r="N945" s="1"/>
    </row>
    <row r="946" spans="2:14" ht="15.75" customHeight="1">
      <c r="B946" s="1"/>
      <c r="E946" s="1"/>
      <c r="F946" s="1"/>
      <c r="H946" s="1"/>
      <c r="I946" s="1"/>
      <c r="J946" s="1"/>
      <c r="N946" s="1"/>
    </row>
    <row r="947" spans="2:14" ht="15.75" customHeight="1">
      <c r="B947" s="1"/>
      <c r="E947" s="1"/>
      <c r="F947" s="1"/>
      <c r="H947" s="1"/>
      <c r="I947" s="1"/>
      <c r="J947" s="1"/>
      <c r="N947" s="1"/>
    </row>
    <row r="948" spans="2:14" ht="15.75" customHeight="1">
      <c r="B948" s="1"/>
      <c r="E948" s="1"/>
      <c r="F948" s="1"/>
      <c r="H948" s="1"/>
      <c r="I948" s="1"/>
      <c r="J948" s="1"/>
      <c r="N948" s="1"/>
    </row>
    <row r="949" spans="2:14" ht="15.75" customHeight="1">
      <c r="B949" s="1"/>
      <c r="E949" s="1"/>
      <c r="F949" s="1"/>
      <c r="H949" s="1"/>
      <c r="I949" s="1"/>
      <c r="J949" s="1"/>
      <c r="N949" s="1"/>
    </row>
    <row r="950" spans="2:14" ht="15.75" customHeight="1">
      <c r="B950" s="1"/>
      <c r="E950" s="1"/>
      <c r="F950" s="1"/>
      <c r="H950" s="1"/>
      <c r="I950" s="1"/>
      <c r="J950" s="1"/>
      <c r="N950" s="1"/>
    </row>
    <row r="951" spans="2:14" ht="15.75" customHeight="1">
      <c r="B951" s="1"/>
      <c r="E951" s="1"/>
      <c r="F951" s="1"/>
      <c r="H951" s="1"/>
      <c r="I951" s="1"/>
      <c r="J951" s="1"/>
      <c r="N951" s="1"/>
    </row>
    <row r="952" spans="2:14" ht="15.75" customHeight="1">
      <c r="B952" s="1"/>
      <c r="E952" s="1"/>
      <c r="F952" s="1"/>
      <c r="H952" s="1"/>
      <c r="I952" s="1"/>
      <c r="J952" s="1"/>
      <c r="N952" s="1"/>
    </row>
    <row r="953" spans="2:14" ht="15.75" customHeight="1">
      <c r="B953" s="1"/>
      <c r="E953" s="1"/>
      <c r="F953" s="1"/>
      <c r="H953" s="1"/>
      <c r="I953" s="1"/>
      <c r="J953" s="1"/>
      <c r="N953" s="1"/>
    </row>
    <row r="954" spans="2:14" ht="15.75" customHeight="1">
      <c r="B954" s="1"/>
      <c r="E954" s="1"/>
      <c r="F954" s="1"/>
      <c r="H954" s="1"/>
      <c r="I954" s="1"/>
      <c r="J954" s="1"/>
      <c r="N954" s="1"/>
    </row>
    <row r="955" spans="2:14" ht="15.75" customHeight="1">
      <c r="B955" s="1"/>
      <c r="E955" s="1"/>
      <c r="F955" s="1"/>
      <c r="H955" s="1"/>
      <c r="I955" s="1"/>
      <c r="J955" s="1"/>
      <c r="N955" s="1"/>
    </row>
    <row r="956" spans="2:14" ht="15.75" customHeight="1">
      <c r="B956" s="1"/>
      <c r="E956" s="1"/>
      <c r="F956" s="1"/>
      <c r="H956" s="1"/>
      <c r="I956" s="1"/>
      <c r="J956" s="1"/>
      <c r="N956" s="1"/>
    </row>
    <row r="957" spans="2:14" ht="15.75" customHeight="1">
      <c r="B957" s="1"/>
      <c r="E957" s="1"/>
      <c r="F957" s="1"/>
      <c r="H957" s="1"/>
      <c r="I957" s="1"/>
      <c r="J957" s="1"/>
      <c r="N957" s="1"/>
    </row>
    <row r="958" spans="2:14" ht="15.75" customHeight="1">
      <c r="B958" s="1"/>
      <c r="E958" s="1"/>
      <c r="F958" s="1"/>
      <c r="H958" s="1"/>
      <c r="I958" s="1"/>
      <c r="J958" s="1"/>
      <c r="N958" s="1"/>
    </row>
    <row r="959" spans="2:14" ht="15.75" customHeight="1">
      <c r="B959" s="1"/>
      <c r="E959" s="1"/>
      <c r="F959" s="1"/>
      <c r="H959" s="1"/>
      <c r="I959" s="1"/>
      <c r="J959" s="1"/>
      <c r="N959" s="1"/>
    </row>
    <row r="960" spans="2:14" ht="15.75" customHeight="1">
      <c r="B960" s="1"/>
      <c r="E960" s="1"/>
      <c r="F960" s="1"/>
      <c r="H960" s="1"/>
      <c r="I960" s="1"/>
      <c r="J960" s="1"/>
      <c r="N960" s="1"/>
    </row>
    <row r="961" spans="2:14" ht="15.75" customHeight="1">
      <c r="B961" s="1"/>
      <c r="E961" s="1"/>
      <c r="F961" s="1"/>
      <c r="H961" s="1"/>
      <c r="I961" s="1"/>
      <c r="J961" s="1"/>
      <c r="N961" s="1"/>
    </row>
    <row r="962" spans="2:14" ht="15.75" customHeight="1">
      <c r="B962" s="1"/>
      <c r="E962" s="1"/>
      <c r="F962" s="1"/>
      <c r="H962" s="1"/>
      <c r="I962" s="1"/>
      <c r="J962" s="1"/>
      <c r="N962" s="1"/>
    </row>
    <row r="963" spans="2:14" ht="15.75" customHeight="1">
      <c r="B963" s="1"/>
      <c r="E963" s="1"/>
      <c r="F963" s="1"/>
      <c r="H963" s="1"/>
      <c r="I963" s="1"/>
      <c r="J963" s="1"/>
      <c r="N963" s="1"/>
    </row>
    <row r="964" spans="2:14" ht="15.75" customHeight="1">
      <c r="B964" s="1"/>
      <c r="E964" s="1"/>
      <c r="F964" s="1"/>
      <c r="H964" s="1"/>
      <c r="I964" s="1"/>
      <c r="J964" s="1"/>
      <c r="N964" s="1"/>
    </row>
    <row r="965" spans="2:14" ht="15.75" customHeight="1">
      <c r="B965" s="1"/>
      <c r="E965" s="1"/>
      <c r="F965" s="1"/>
      <c r="H965" s="1"/>
      <c r="I965" s="1"/>
      <c r="J965" s="1"/>
      <c r="N965" s="1"/>
    </row>
    <row r="966" spans="2:14" ht="15.75" customHeight="1">
      <c r="B966" s="1"/>
      <c r="E966" s="1"/>
      <c r="F966" s="1"/>
      <c r="H966" s="1"/>
      <c r="I966" s="1"/>
      <c r="J966" s="1"/>
      <c r="N966" s="1"/>
    </row>
    <row r="967" spans="2:14" ht="15.75" customHeight="1">
      <c r="B967" s="1"/>
      <c r="E967" s="1"/>
      <c r="F967" s="1"/>
      <c r="H967" s="1"/>
      <c r="I967" s="1"/>
      <c r="J967" s="1"/>
      <c r="N967" s="1"/>
    </row>
    <row r="968" spans="2:14" ht="15.75" customHeight="1">
      <c r="B968" s="1"/>
      <c r="E968" s="1"/>
      <c r="F968" s="1"/>
      <c r="H968" s="1"/>
      <c r="I968" s="1"/>
      <c r="J968" s="1"/>
      <c r="N968" s="1"/>
    </row>
    <row r="969" spans="2:14" ht="15.75" customHeight="1">
      <c r="B969" s="1"/>
      <c r="E969" s="1"/>
      <c r="F969" s="1"/>
      <c r="H969" s="1"/>
      <c r="I969" s="1"/>
      <c r="J969" s="1"/>
      <c r="N969" s="1"/>
    </row>
    <row r="970" spans="2:14" ht="15.75" customHeight="1">
      <c r="B970" s="1"/>
      <c r="E970" s="1"/>
      <c r="F970" s="1"/>
      <c r="H970" s="1"/>
      <c r="I970" s="1"/>
      <c r="J970" s="1"/>
      <c r="N970" s="1"/>
    </row>
    <row r="971" spans="2:14" ht="15.75" customHeight="1">
      <c r="B971" s="1"/>
      <c r="E971" s="1"/>
      <c r="F971" s="1"/>
      <c r="H971" s="1"/>
      <c r="I971" s="1"/>
      <c r="J971" s="1"/>
      <c r="N971" s="1"/>
    </row>
    <row r="972" spans="2:14" ht="15.75" customHeight="1">
      <c r="B972" s="1"/>
      <c r="E972" s="1"/>
      <c r="F972" s="1"/>
      <c r="H972" s="1"/>
      <c r="I972" s="1"/>
      <c r="J972" s="1"/>
      <c r="N972" s="1"/>
    </row>
    <row r="973" spans="2:14" ht="15.75" customHeight="1">
      <c r="B973" s="1"/>
      <c r="E973" s="1"/>
      <c r="F973" s="1"/>
      <c r="H973" s="1"/>
      <c r="I973" s="1"/>
      <c r="J973" s="1"/>
      <c r="N973" s="1"/>
    </row>
    <row r="974" spans="2:14" ht="15.75" customHeight="1">
      <c r="B974" s="1"/>
      <c r="E974" s="1"/>
      <c r="F974" s="1"/>
      <c r="H974" s="1"/>
      <c r="I974" s="1"/>
      <c r="J974" s="1"/>
      <c r="N974" s="1"/>
    </row>
    <row r="975" spans="2:14" ht="15.75" customHeight="1">
      <c r="B975" s="1"/>
      <c r="E975" s="1"/>
      <c r="F975" s="1"/>
      <c r="H975" s="1"/>
      <c r="I975" s="1"/>
      <c r="J975" s="1"/>
      <c r="N975" s="1"/>
    </row>
    <row r="976" spans="2:14" ht="15.75" customHeight="1">
      <c r="B976" s="1"/>
      <c r="E976" s="1"/>
      <c r="F976" s="1"/>
      <c r="H976" s="1"/>
      <c r="I976" s="1"/>
      <c r="J976" s="1"/>
      <c r="N976" s="1"/>
    </row>
    <row r="977" spans="2:14" ht="15.75" customHeight="1">
      <c r="B977" s="1"/>
      <c r="E977" s="1"/>
      <c r="F977" s="1"/>
      <c r="H977" s="1"/>
      <c r="I977" s="1"/>
      <c r="J977" s="1"/>
      <c r="N977" s="1"/>
    </row>
    <row r="978" spans="2:14" ht="15.75" customHeight="1">
      <c r="B978" s="1"/>
      <c r="E978" s="1"/>
      <c r="F978" s="1"/>
      <c r="H978" s="1"/>
      <c r="I978" s="1"/>
      <c r="J978" s="1"/>
      <c r="N978" s="1"/>
    </row>
    <row r="979" spans="2:14" ht="15.75" customHeight="1">
      <c r="B979" s="1"/>
      <c r="E979" s="1"/>
      <c r="F979" s="1"/>
      <c r="H979" s="1"/>
      <c r="I979" s="1"/>
      <c r="J979" s="1"/>
      <c r="N979" s="1"/>
    </row>
    <row r="980" spans="2:14" ht="15.75" customHeight="1">
      <c r="B980" s="1"/>
      <c r="E980" s="1"/>
      <c r="F980" s="1"/>
      <c r="H980" s="1"/>
      <c r="I980" s="1"/>
      <c r="J980" s="1"/>
      <c r="N980" s="1"/>
    </row>
    <row r="981" spans="2:14" ht="15.75" customHeight="1">
      <c r="B981" s="1"/>
      <c r="E981" s="1"/>
      <c r="F981" s="1"/>
      <c r="H981" s="1"/>
      <c r="I981" s="1"/>
      <c r="J981" s="1"/>
      <c r="N981" s="1"/>
    </row>
    <row r="982" spans="2:14" ht="15.75" customHeight="1">
      <c r="B982" s="1"/>
      <c r="E982" s="1"/>
      <c r="F982" s="1"/>
      <c r="H982" s="1"/>
      <c r="I982" s="1"/>
      <c r="J982" s="1"/>
      <c r="N982" s="1"/>
    </row>
    <row r="983" spans="2:14" ht="15.75" customHeight="1">
      <c r="B983" s="1"/>
      <c r="E983" s="1"/>
      <c r="F983" s="1"/>
      <c r="H983" s="1"/>
      <c r="I983" s="1"/>
      <c r="J983" s="1"/>
      <c r="N983" s="1"/>
    </row>
    <row r="984" spans="2:14" ht="15.75" customHeight="1">
      <c r="B984" s="1"/>
      <c r="E984" s="1"/>
      <c r="F984" s="1"/>
      <c r="H984" s="1"/>
      <c r="I984" s="1"/>
      <c r="J984" s="1"/>
      <c r="N984" s="1"/>
    </row>
    <row r="985" spans="2:14" ht="15.75" customHeight="1">
      <c r="B985" s="1"/>
      <c r="E985" s="1"/>
      <c r="F985" s="1"/>
      <c r="H985" s="1"/>
      <c r="I985" s="1"/>
      <c r="J985" s="1"/>
      <c r="N985" s="1"/>
    </row>
    <row r="986" spans="2:14" ht="15.75" customHeight="1">
      <c r="B986" s="1"/>
      <c r="E986" s="1"/>
      <c r="F986" s="1"/>
      <c r="H986" s="1"/>
      <c r="I986" s="1"/>
      <c r="J986" s="1"/>
      <c r="N986" s="1"/>
    </row>
    <row r="987" spans="2:14" ht="15.75" customHeight="1">
      <c r="B987" s="1"/>
      <c r="E987" s="1"/>
      <c r="F987" s="1"/>
      <c r="H987" s="1"/>
      <c r="I987" s="1"/>
      <c r="J987" s="1"/>
      <c r="N987" s="1"/>
    </row>
    <row r="988" spans="2:14" ht="15.75" customHeight="1">
      <c r="B988" s="1"/>
      <c r="E988" s="1"/>
      <c r="F988" s="1"/>
      <c r="H988" s="1"/>
      <c r="I988" s="1"/>
      <c r="J988" s="1"/>
      <c r="N988" s="1"/>
    </row>
    <row r="989" spans="2:14" ht="15.75" customHeight="1">
      <c r="B989" s="1"/>
      <c r="E989" s="1"/>
      <c r="F989" s="1"/>
      <c r="H989" s="1"/>
      <c r="I989" s="1"/>
      <c r="J989" s="1"/>
      <c r="N989" s="1"/>
    </row>
    <row r="990" spans="2:14" ht="15.75" customHeight="1">
      <c r="B990" s="1"/>
      <c r="E990" s="1"/>
      <c r="F990" s="1"/>
      <c r="H990" s="1"/>
      <c r="I990" s="1"/>
      <c r="J990" s="1"/>
      <c r="N990" s="1"/>
    </row>
    <row r="991" spans="2:14" ht="15.75" customHeight="1">
      <c r="B991" s="1"/>
      <c r="E991" s="1"/>
      <c r="F991" s="1"/>
      <c r="H991" s="1"/>
      <c r="I991" s="1"/>
      <c r="J991" s="1"/>
      <c r="N991" s="1"/>
    </row>
    <row r="992" spans="2:14" ht="15.75" customHeight="1">
      <c r="B992" s="1"/>
      <c r="E992" s="1"/>
      <c r="F992" s="1"/>
      <c r="H992" s="1"/>
      <c r="I992" s="1"/>
      <c r="J992" s="1"/>
      <c r="N992" s="1"/>
    </row>
    <row r="993" spans="2:14" ht="15.75" customHeight="1">
      <c r="B993" s="1"/>
      <c r="E993" s="1"/>
      <c r="F993" s="1"/>
      <c r="H993" s="1"/>
      <c r="I993" s="1"/>
      <c r="J993" s="1"/>
      <c r="N993" s="1"/>
    </row>
    <row r="994" spans="2:14" ht="15.75" customHeight="1">
      <c r="B994" s="1"/>
      <c r="E994" s="1"/>
      <c r="F994" s="1"/>
      <c r="H994" s="1"/>
      <c r="I994" s="1"/>
      <c r="J994" s="1"/>
      <c r="N994" s="1"/>
    </row>
    <row r="995" spans="2:14" ht="15.75" customHeight="1">
      <c r="B995" s="1"/>
      <c r="E995" s="1"/>
      <c r="F995" s="1"/>
      <c r="H995" s="1"/>
      <c r="I995" s="1"/>
      <c r="J995" s="1"/>
      <c r="N995" s="1"/>
    </row>
    <row r="996" spans="2:14" ht="15.75" customHeight="1">
      <c r="B996" s="1"/>
      <c r="E996" s="1"/>
      <c r="F996" s="1"/>
      <c r="H996" s="1"/>
      <c r="I996" s="1"/>
      <c r="J996" s="1"/>
      <c r="N996" s="1"/>
    </row>
    <row r="997" spans="2:14" ht="15.75" customHeight="1">
      <c r="B997" s="1"/>
      <c r="E997" s="1"/>
      <c r="F997" s="1"/>
      <c r="H997" s="1"/>
      <c r="I997" s="1"/>
      <c r="J997" s="1"/>
      <c r="N997" s="1"/>
    </row>
    <row r="998" spans="2:14" ht="15.75" customHeight="1">
      <c r="B998" s="1"/>
      <c r="E998" s="1"/>
      <c r="F998" s="1"/>
      <c r="H998" s="1"/>
      <c r="I998" s="1"/>
      <c r="J998" s="1"/>
      <c r="N998" s="1"/>
    </row>
    <row r="999" spans="2:14" ht="15.75" customHeight="1">
      <c r="B999" s="1"/>
      <c r="E999" s="1"/>
      <c r="F999" s="1"/>
      <c r="H999" s="1"/>
      <c r="I999" s="1"/>
      <c r="J999" s="1"/>
      <c r="N999" s="1"/>
    </row>
    <row r="1000" spans="2:14" ht="15.75" customHeight="1">
      <c r="B1000" s="1"/>
      <c r="E1000" s="1"/>
      <c r="F1000" s="1"/>
      <c r="H1000" s="1"/>
      <c r="I1000" s="1"/>
      <c r="J1000" s="1"/>
      <c r="N1000" s="1"/>
    </row>
    <row r="1001" spans="2:14" ht="15.75" customHeight="1">
      <c r="B1001" s="1"/>
      <c r="E1001" s="1"/>
      <c r="F1001" s="1"/>
      <c r="H1001" s="1"/>
      <c r="I1001" s="1"/>
      <c r="J1001" s="1"/>
      <c r="N1001" s="1"/>
    </row>
    <row r="1002" spans="2:14" ht="15.75" customHeight="1">
      <c r="B1002" s="1"/>
      <c r="E1002" s="1"/>
      <c r="F1002" s="1"/>
      <c r="H1002" s="1"/>
      <c r="I1002" s="1"/>
      <c r="J1002" s="1"/>
      <c r="N1002" s="1"/>
    </row>
    <row r="1003" spans="2:14" ht="15.75" customHeight="1">
      <c r="B1003" s="1"/>
      <c r="E1003" s="1"/>
      <c r="F1003" s="1"/>
      <c r="H1003" s="1"/>
      <c r="I1003" s="1"/>
      <c r="J1003" s="1"/>
      <c r="N1003" s="1"/>
    </row>
    <row r="1004" spans="2:14" ht="15.75" customHeight="1">
      <c r="B1004" s="1"/>
      <c r="E1004" s="1"/>
      <c r="F1004" s="1"/>
      <c r="H1004" s="1"/>
      <c r="I1004" s="1"/>
      <c r="J1004" s="1"/>
      <c r="N1004" s="1"/>
    </row>
    <row r="1005" spans="2:14" ht="15.75" customHeight="1">
      <c r="B1005" s="1"/>
      <c r="E1005" s="1"/>
      <c r="F1005" s="1"/>
      <c r="H1005" s="1"/>
      <c r="I1005" s="1"/>
      <c r="J1005" s="1"/>
      <c r="N1005" s="1"/>
    </row>
    <row r="1006" spans="2:14" ht="15.75" customHeight="1">
      <c r="B1006" s="1"/>
      <c r="E1006" s="1"/>
      <c r="F1006" s="1"/>
      <c r="H1006" s="1"/>
      <c r="I1006" s="1"/>
      <c r="J1006" s="1"/>
      <c r="N1006" s="1"/>
    </row>
    <row r="1007" spans="2:14" ht="15.75" customHeight="1">
      <c r="B1007" s="1"/>
      <c r="E1007" s="1"/>
      <c r="F1007" s="1"/>
      <c r="H1007" s="1"/>
      <c r="I1007" s="1"/>
      <c r="J1007" s="1"/>
      <c r="N1007" s="1"/>
    </row>
    <row r="1008" spans="2:14" ht="15.75" customHeight="1">
      <c r="B1008" s="1"/>
      <c r="E1008" s="1"/>
      <c r="F1008" s="1"/>
      <c r="H1008" s="1"/>
      <c r="I1008" s="1"/>
      <c r="J1008" s="1"/>
      <c r="N1008" s="1"/>
    </row>
    <row r="1009" spans="2:14" ht="15.75" customHeight="1">
      <c r="B1009" s="1"/>
      <c r="E1009" s="1"/>
      <c r="F1009" s="1"/>
      <c r="H1009" s="1"/>
      <c r="I1009" s="1"/>
      <c r="J1009" s="1"/>
      <c r="N1009" s="1"/>
    </row>
    <row r="1010" spans="2:14" ht="15.75" customHeight="1">
      <c r="B1010" s="1"/>
      <c r="E1010" s="1"/>
      <c r="F1010" s="1"/>
      <c r="H1010" s="1"/>
      <c r="I1010" s="1"/>
      <c r="J1010" s="1"/>
      <c r="N1010" s="1"/>
    </row>
    <row r="1011" spans="2:14" ht="15.75" customHeight="1">
      <c r="B1011" s="1"/>
      <c r="E1011" s="1"/>
      <c r="F1011" s="1"/>
      <c r="H1011" s="1"/>
      <c r="I1011" s="1"/>
      <c r="J1011" s="1"/>
      <c r="N1011" s="1"/>
    </row>
    <row r="1012" spans="2:14" ht="15.75" customHeight="1">
      <c r="B1012" s="1"/>
      <c r="E1012" s="1"/>
      <c r="F1012" s="1"/>
      <c r="H1012" s="1"/>
      <c r="I1012" s="1"/>
      <c r="J1012" s="1"/>
      <c r="N1012" s="1"/>
    </row>
    <row r="1013" spans="2:14" ht="15.75" customHeight="1">
      <c r="B1013" s="1"/>
      <c r="E1013" s="1"/>
      <c r="F1013" s="1"/>
      <c r="H1013" s="1"/>
      <c r="I1013" s="1"/>
      <c r="J1013" s="1"/>
      <c r="N1013" s="1"/>
    </row>
    <row r="1014" spans="2:14" ht="15.75" customHeight="1">
      <c r="B1014" s="1"/>
      <c r="E1014" s="1"/>
      <c r="F1014" s="1"/>
      <c r="H1014" s="1"/>
      <c r="I1014" s="1"/>
      <c r="J1014" s="1"/>
      <c r="N1014" s="1"/>
    </row>
    <row r="1015" spans="2:14" ht="15.75" customHeight="1">
      <c r="B1015" s="1"/>
      <c r="E1015" s="1"/>
      <c r="F1015" s="1"/>
      <c r="H1015" s="1"/>
      <c r="I1015" s="1"/>
      <c r="J1015" s="1"/>
      <c r="N1015" s="1"/>
    </row>
    <row r="1016" spans="2:14" ht="15.75" customHeight="1">
      <c r="B1016" s="1"/>
      <c r="E1016" s="1"/>
      <c r="F1016" s="1"/>
      <c r="H1016" s="1"/>
      <c r="I1016" s="1"/>
      <c r="J1016" s="1"/>
      <c r="N1016" s="1"/>
    </row>
    <row r="1017" spans="2:14" ht="15.75" customHeight="1">
      <c r="B1017" s="1"/>
      <c r="E1017" s="1"/>
      <c r="F1017" s="1"/>
      <c r="H1017" s="1"/>
      <c r="I1017" s="1"/>
      <c r="J1017" s="1"/>
      <c r="N1017" s="1"/>
    </row>
    <row r="1018" spans="2:14" ht="15.75" customHeight="1">
      <c r="B1018" s="1"/>
      <c r="E1018" s="1"/>
      <c r="F1018" s="1"/>
      <c r="H1018" s="1"/>
      <c r="I1018" s="1"/>
      <c r="J1018" s="1"/>
      <c r="N1018" s="1"/>
    </row>
    <row r="1019" spans="2:14" ht="15.75" customHeight="1">
      <c r="B1019" s="1"/>
      <c r="E1019" s="1"/>
      <c r="F1019" s="1"/>
      <c r="H1019" s="1"/>
      <c r="I1019" s="1"/>
      <c r="J1019" s="1"/>
      <c r="N1019" s="1"/>
    </row>
    <row r="1020" spans="2:14" ht="15.75" customHeight="1">
      <c r="B1020" s="1"/>
      <c r="E1020" s="1"/>
      <c r="F1020" s="1"/>
      <c r="H1020" s="1"/>
      <c r="I1020" s="1"/>
      <c r="J1020" s="1"/>
      <c r="N1020" s="1"/>
    </row>
    <row r="1021" spans="2:14" ht="15.75" customHeight="1">
      <c r="B1021" s="1"/>
      <c r="E1021" s="1"/>
      <c r="F1021" s="1"/>
      <c r="H1021" s="1"/>
      <c r="I1021" s="1"/>
      <c r="J1021" s="1"/>
      <c r="N1021" s="1"/>
    </row>
    <row r="1022" spans="2:14" ht="15.75" customHeight="1">
      <c r="B1022" s="1"/>
      <c r="E1022" s="1"/>
      <c r="F1022" s="1"/>
      <c r="H1022" s="1"/>
      <c r="I1022" s="1"/>
      <c r="J1022" s="1"/>
      <c r="N1022" s="1"/>
    </row>
    <row r="1023" spans="2:14" ht="15.75" customHeight="1">
      <c r="B1023" s="1"/>
      <c r="E1023" s="1"/>
      <c r="F1023" s="1"/>
      <c r="H1023" s="1"/>
      <c r="I1023" s="1"/>
      <c r="J1023" s="1"/>
      <c r="N1023" s="1"/>
    </row>
    <row r="1024" spans="2:14" ht="15.75" customHeight="1">
      <c r="B1024" s="1"/>
      <c r="E1024" s="1"/>
      <c r="F1024" s="1"/>
      <c r="H1024" s="1"/>
      <c r="I1024" s="1"/>
      <c r="J1024" s="1"/>
      <c r="N1024" s="1"/>
    </row>
    <row r="1025" spans="2:14" ht="15.75" customHeight="1">
      <c r="B1025" s="1"/>
      <c r="E1025" s="1"/>
      <c r="F1025" s="1"/>
      <c r="H1025" s="1"/>
      <c r="I1025" s="1"/>
      <c r="J1025" s="1"/>
      <c r="N1025" s="1"/>
    </row>
    <row r="1026" spans="2:14" ht="15.75" customHeight="1">
      <c r="B1026" s="1"/>
      <c r="E1026" s="1"/>
      <c r="F1026" s="1"/>
      <c r="H1026" s="1"/>
      <c r="I1026" s="1"/>
      <c r="J1026" s="1"/>
      <c r="N1026" s="1"/>
    </row>
    <row r="1027" spans="2:14" ht="15.75" customHeight="1">
      <c r="B1027" s="1"/>
      <c r="E1027" s="1"/>
      <c r="F1027" s="1"/>
      <c r="H1027" s="1"/>
      <c r="I1027" s="1"/>
      <c r="J1027" s="1"/>
      <c r="N1027" s="1"/>
    </row>
    <row r="1028" spans="2:14" ht="15.75" customHeight="1">
      <c r="B1028" s="1"/>
      <c r="E1028" s="1"/>
      <c r="F1028" s="1"/>
      <c r="H1028" s="1"/>
      <c r="I1028" s="1"/>
      <c r="J1028" s="1"/>
      <c r="N1028" s="1"/>
    </row>
    <row r="1029" spans="2:14" ht="15.75" customHeight="1">
      <c r="B1029" s="1"/>
      <c r="E1029" s="1"/>
      <c r="F1029" s="1"/>
      <c r="H1029" s="1"/>
      <c r="I1029" s="1"/>
      <c r="J1029" s="1"/>
      <c r="N1029" s="1"/>
    </row>
    <row r="1030" spans="2:14" ht="15.75" customHeight="1">
      <c r="B1030" s="1"/>
      <c r="E1030" s="1"/>
      <c r="F1030" s="1"/>
      <c r="H1030" s="1"/>
      <c r="I1030" s="1"/>
      <c r="J1030" s="1"/>
      <c r="N1030" s="1"/>
    </row>
    <row r="1031" spans="2:14" ht="15.75" customHeight="1">
      <c r="B1031" s="1"/>
      <c r="E1031" s="1"/>
      <c r="F1031" s="1"/>
      <c r="H1031" s="1"/>
      <c r="I1031" s="1"/>
      <c r="J1031" s="1"/>
      <c r="N1031" s="1"/>
    </row>
    <row r="1032" spans="2:14" ht="15.75" customHeight="1">
      <c r="B1032" s="1"/>
      <c r="E1032" s="1"/>
      <c r="F1032" s="1"/>
      <c r="H1032" s="1"/>
      <c r="I1032" s="1"/>
      <c r="J1032" s="1"/>
      <c r="N1032" s="1"/>
    </row>
    <row r="1033" spans="2:14" ht="15.75" customHeight="1">
      <c r="B1033" s="1"/>
      <c r="E1033" s="1"/>
      <c r="F1033" s="1"/>
      <c r="H1033" s="1"/>
      <c r="I1033" s="1"/>
      <c r="J1033" s="1"/>
      <c r="N1033" s="1"/>
    </row>
    <row r="1034" spans="2:14" ht="15.75" customHeight="1">
      <c r="B1034" s="1"/>
      <c r="E1034" s="1"/>
      <c r="F1034" s="1"/>
      <c r="H1034" s="1"/>
      <c r="I1034" s="1"/>
      <c r="J1034" s="1"/>
      <c r="N1034" s="1"/>
    </row>
    <row r="1035" spans="2:14" ht="15.75" customHeight="1">
      <c r="B1035" s="1"/>
      <c r="E1035" s="1"/>
      <c r="F1035" s="1"/>
      <c r="H1035" s="1"/>
      <c r="I1035" s="1"/>
      <c r="J1035" s="1"/>
      <c r="N1035" s="1"/>
    </row>
    <row r="1036" spans="2:14" ht="15.75" customHeight="1">
      <c r="B1036" s="1"/>
      <c r="E1036" s="1"/>
      <c r="F1036" s="1"/>
      <c r="H1036" s="1"/>
      <c r="I1036" s="1"/>
      <c r="J1036" s="1"/>
      <c r="N1036" s="1"/>
    </row>
    <row r="1037" spans="2:14" ht="15.75" customHeight="1">
      <c r="B1037" s="1"/>
      <c r="E1037" s="1"/>
      <c r="F1037" s="1"/>
      <c r="H1037" s="1"/>
      <c r="I1037" s="1"/>
      <c r="J1037" s="1"/>
      <c r="N1037" s="1"/>
    </row>
    <row r="1038" spans="2:14" ht="15.75" customHeight="1">
      <c r="B1038" s="1"/>
      <c r="E1038" s="1"/>
      <c r="F1038" s="1"/>
      <c r="H1038" s="1"/>
      <c r="I1038" s="1"/>
      <c r="J1038" s="1"/>
      <c r="N1038" s="1"/>
    </row>
    <row r="1039" spans="2:14" ht="15.75" customHeight="1">
      <c r="B1039" s="1"/>
      <c r="E1039" s="1"/>
      <c r="F1039" s="1"/>
      <c r="H1039" s="1"/>
      <c r="I1039" s="1"/>
      <c r="J1039" s="1"/>
      <c r="N1039" s="1"/>
    </row>
    <row r="1040" spans="2:14" ht="15.75" customHeight="1">
      <c r="B1040" s="1"/>
      <c r="E1040" s="1"/>
      <c r="F1040" s="1"/>
      <c r="H1040" s="1"/>
      <c r="I1040" s="1"/>
      <c r="J1040" s="1"/>
      <c r="N1040" s="1"/>
    </row>
    <row r="1041" spans="2:14" ht="15.75" customHeight="1">
      <c r="B1041" s="1"/>
      <c r="E1041" s="1"/>
      <c r="F1041" s="1"/>
      <c r="H1041" s="1"/>
      <c r="I1041" s="1"/>
      <c r="J1041" s="1"/>
      <c r="N1041" s="1"/>
    </row>
    <row r="1042" spans="2:14" ht="15.75" customHeight="1">
      <c r="B1042" s="1"/>
      <c r="E1042" s="1"/>
      <c r="F1042" s="1"/>
      <c r="H1042" s="1"/>
      <c r="I1042" s="1"/>
      <c r="J1042" s="1"/>
      <c r="N1042" s="1"/>
    </row>
    <row r="1043" spans="2:14" ht="15.75" customHeight="1">
      <c r="B1043" s="1"/>
      <c r="E1043" s="1"/>
      <c r="F1043" s="1"/>
      <c r="H1043" s="1"/>
      <c r="I1043" s="1"/>
      <c r="J1043" s="1"/>
      <c r="N1043" s="1"/>
    </row>
    <row r="1044" spans="2:14" ht="15.75" customHeight="1">
      <c r="B1044" s="1"/>
      <c r="E1044" s="1"/>
      <c r="F1044" s="1"/>
      <c r="H1044" s="1"/>
      <c r="I1044" s="1"/>
      <c r="J1044" s="1"/>
      <c r="N1044" s="1"/>
    </row>
    <row r="1045" spans="2:14" ht="15.75" customHeight="1">
      <c r="B1045" s="1"/>
      <c r="E1045" s="1"/>
      <c r="F1045" s="1"/>
      <c r="H1045" s="1"/>
      <c r="I1045" s="1"/>
      <c r="J1045" s="1"/>
      <c r="N1045" s="1"/>
    </row>
    <row r="1046" spans="2:14" ht="15.75" customHeight="1">
      <c r="B1046" s="1"/>
      <c r="E1046" s="1"/>
      <c r="F1046" s="1"/>
      <c r="H1046" s="1"/>
      <c r="I1046" s="1"/>
      <c r="J1046" s="1"/>
      <c r="N1046" s="1"/>
    </row>
    <row r="1047" spans="2:14" ht="15.75" customHeight="1">
      <c r="B1047" s="1"/>
      <c r="E1047" s="1"/>
      <c r="F1047" s="1"/>
      <c r="H1047" s="1"/>
      <c r="I1047" s="1"/>
      <c r="J1047" s="1"/>
      <c r="N1047" s="1"/>
    </row>
    <row r="1048" spans="2:14" ht="15.75" customHeight="1">
      <c r="B1048" s="1"/>
      <c r="E1048" s="1"/>
      <c r="F1048" s="1"/>
      <c r="H1048" s="1"/>
      <c r="I1048" s="1"/>
      <c r="J1048" s="1"/>
      <c r="N1048" s="1"/>
    </row>
    <row r="1049" spans="2:14" ht="15.75" customHeight="1">
      <c r="B1049" s="1"/>
      <c r="E1049" s="1"/>
      <c r="F1049" s="1"/>
      <c r="H1049" s="1"/>
      <c r="I1049" s="1"/>
      <c r="J1049" s="1"/>
      <c r="N1049" s="1"/>
    </row>
    <row r="1050" spans="2:14" ht="15.75" customHeight="1">
      <c r="B1050" s="1"/>
      <c r="E1050" s="1"/>
      <c r="F1050" s="1"/>
      <c r="H1050" s="1"/>
      <c r="I1050" s="1"/>
      <c r="J1050" s="1"/>
      <c r="N1050" s="1"/>
    </row>
    <row r="1051" spans="2:14" ht="15.75" customHeight="1">
      <c r="B1051" s="1"/>
      <c r="E1051" s="1"/>
      <c r="F1051" s="1"/>
      <c r="H1051" s="1"/>
      <c r="I1051" s="1"/>
      <c r="J1051" s="1"/>
      <c r="N1051" s="1"/>
    </row>
    <row r="1052" spans="2:14" ht="15.75" customHeight="1">
      <c r="B1052" s="1"/>
      <c r="E1052" s="1"/>
      <c r="F1052" s="1"/>
      <c r="H1052" s="1"/>
      <c r="I1052" s="1"/>
      <c r="J1052" s="1"/>
      <c r="N1052" s="1"/>
    </row>
    <row r="1053" spans="2:14" ht="15.75" customHeight="1">
      <c r="B1053" s="1"/>
      <c r="E1053" s="1"/>
      <c r="F1053" s="1"/>
      <c r="H1053" s="1"/>
      <c r="I1053" s="1"/>
      <c r="J1053" s="1"/>
      <c r="N1053" s="1"/>
    </row>
    <row r="1054" spans="2:14" ht="15.75" customHeight="1">
      <c r="B1054" s="1"/>
      <c r="E1054" s="1"/>
      <c r="F1054" s="1"/>
      <c r="H1054" s="1"/>
      <c r="I1054" s="1"/>
      <c r="J1054" s="1"/>
      <c r="N1054" s="1"/>
    </row>
    <row r="1055" spans="2:14" ht="15.75" customHeight="1">
      <c r="B1055" s="1"/>
      <c r="E1055" s="1"/>
      <c r="F1055" s="1"/>
      <c r="H1055" s="1"/>
      <c r="I1055" s="1"/>
      <c r="J1055" s="1"/>
      <c r="N1055" s="1"/>
    </row>
    <row r="1056" spans="2:14" ht="15.75" customHeight="1">
      <c r="B1056" s="1"/>
      <c r="E1056" s="1"/>
      <c r="F1056" s="1"/>
      <c r="H1056" s="1"/>
      <c r="I1056" s="1"/>
      <c r="J1056" s="1"/>
      <c r="N1056" s="1"/>
    </row>
    <row r="1057" spans="2:14" ht="15.75" customHeight="1">
      <c r="B1057" s="1"/>
      <c r="E1057" s="1"/>
      <c r="F1057" s="1"/>
      <c r="H1057" s="1"/>
      <c r="I1057" s="1"/>
      <c r="J1057" s="1"/>
      <c r="N1057" s="1"/>
    </row>
    <row r="1058" spans="2:14" ht="15.75" customHeight="1">
      <c r="B1058" s="1"/>
      <c r="E1058" s="1"/>
      <c r="F1058" s="1"/>
      <c r="H1058" s="1"/>
      <c r="I1058" s="1"/>
      <c r="J1058" s="1"/>
      <c r="N1058" s="1"/>
    </row>
    <row r="1059" spans="2:14" ht="15.75" customHeight="1">
      <c r="B1059" s="1"/>
      <c r="E1059" s="1"/>
      <c r="F1059" s="1"/>
      <c r="H1059" s="1"/>
      <c r="I1059" s="1"/>
      <c r="J1059" s="1"/>
      <c r="N1059" s="1"/>
    </row>
    <row r="1060" spans="2:14" ht="15.75" customHeight="1">
      <c r="B1060" s="1"/>
      <c r="E1060" s="1"/>
      <c r="F1060" s="1"/>
      <c r="H1060" s="1"/>
      <c r="I1060" s="1"/>
      <c r="J1060" s="1"/>
      <c r="N1060" s="1"/>
    </row>
    <row r="1061" spans="2:14" ht="15.75" customHeight="1">
      <c r="B1061" s="1"/>
      <c r="E1061" s="1"/>
      <c r="F1061" s="1"/>
      <c r="H1061" s="1"/>
      <c r="I1061" s="1"/>
      <c r="J1061" s="1"/>
      <c r="N1061" s="1"/>
    </row>
    <row r="1062" spans="2:14" ht="15.75" customHeight="1">
      <c r="B1062" s="1"/>
      <c r="E1062" s="1"/>
      <c r="F1062" s="1"/>
      <c r="H1062" s="1"/>
      <c r="I1062" s="1"/>
      <c r="J1062" s="1"/>
      <c r="N1062" s="1"/>
    </row>
    <row r="1063" spans="2:14" ht="15.75" customHeight="1">
      <c r="B1063" s="1"/>
      <c r="E1063" s="1"/>
      <c r="F1063" s="1"/>
      <c r="H1063" s="1"/>
      <c r="I1063" s="1"/>
      <c r="J1063" s="1"/>
      <c r="N1063" s="1"/>
    </row>
    <row r="1064" spans="2:14" ht="15.75" customHeight="1">
      <c r="B1064" s="1"/>
      <c r="E1064" s="1"/>
      <c r="F1064" s="1"/>
      <c r="H1064" s="1"/>
      <c r="I1064" s="1"/>
      <c r="J1064" s="1"/>
      <c r="N1064" s="1"/>
    </row>
    <row r="1065" spans="2:14" ht="15.75" customHeight="1">
      <c r="B1065" s="1"/>
      <c r="E1065" s="1"/>
      <c r="F1065" s="1"/>
      <c r="H1065" s="1"/>
      <c r="I1065" s="1"/>
      <c r="J1065" s="1"/>
      <c r="N1065" s="1"/>
    </row>
    <row r="1066" spans="2:14" ht="15.75" customHeight="1">
      <c r="B1066" s="1"/>
      <c r="E1066" s="1"/>
      <c r="F1066" s="1"/>
      <c r="H1066" s="1"/>
      <c r="I1066" s="1"/>
      <c r="J1066" s="1"/>
      <c r="N1066" s="1"/>
    </row>
    <row r="1067" spans="2:14" ht="15.75" customHeight="1">
      <c r="B1067" s="1"/>
      <c r="E1067" s="1"/>
      <c r="F1067" s="1"/>
      <c r="H1067" s="1"/>
      <c r="I1067" s="1"/>
      <c r="J1067" s="1"/>
      <c r="N1067" s="1"/>
    </row>
    <row r="1068" spans="2:14" ht="15.75" customHeight="1">
      <c r="B1068" s="1"/>
      <c r="E1068" s="1"/>
      <c r="F1068" s="1"/>
      <c r="H1068" s="1"/>
      <c r="I1068" s="1"/>
      <c r="J1068" s="1"/>
      <c r="N1068" s="1"/>
    </row>
  </sheetData>
  <sheetProtection algorithmName="SHA-512" hashValue="eIQp5t+lZgJC1tVcFWGkTLvp6xGUskuMpRIX7NBNDa4Ic/E++0aIulypEAFHLwnVeBuEbGEWmRo2ahTxCQ4lfg==" saltValue="qhVP4qyC22ap3ZksgSPp5A==" spinCount="100000" sheet="1" objects="1" scenarios="1"/>
  <customSheetViews>
    <customSheetView guid="{80DBB23A-788A-4876-A46F-C8CD77F4CEEC}" showGridLines="0" topLeftCell="A8">
      <selection activeCell="B11" sqref="B11"/>
      <colBreaks count="1" manualBreakCount="1">
        <brk id="18" man="1"/>
      </colBreaks>
      <pageMargins left="0.7" right="0.7" top="0.75" bottom="0.75" header="0" footer="0"/>
      <pageSetup orientation="landscape"/>
    </customSheetView>
    <customSheetView guid="{E56CFA07-B62D-4672-9EDE-094AE1102D0C}" showGridLines="0" topLeftCell="A61">
      <selection activeCell="B74" sqref="B74"/>
      <colBreaks count="1" manualBreakCount="1">
        <brk id="18" man="1"/>
      </colBreaks>
      <pageMargins left="0.7" right="0.7" top="0.75" bottom="0.75" header="0" footer="0"/>
      <pageSetup orientation="landscape"/>
    </customSheetView>
    <customSheetView guid="{FB8FBA87-37E8-4FC2-B783-5AECFD22DC45}" showGridLines="0">
      <selection activeCell="C22" sqref="C22"/>
      <colBreaks count="1" manualBreakCount="1">
        <brk id="18" man="1"/>
      </colBreaks>
      <pageMargins left="0.7" right="0.7" top="0.75" bottom="0.75" header="0" footer="0"/>
      <pageSetup orientation="landscape" r:id="rId1"/>
    </customSheetView>
  </customSheetViews>
  <mergeCells count="2">
    <mergeCell ref="C7:L7"/>
    <mergeCell ref="D90:E90"/>
  </mergeCells>
  <hyperlinks>
    <hyperlink ref="N8" location="'3.St Changes NAE'!B63" display="IFRS/IPSAS/ Accounting policy Adjustments (Note 2) " xr:uid="{00000000-0004-0000-0600-000000000000}"/>
    <hyperlink ref="P8" location="'3.St Changes NAE'!B44" display="Inter-entity Adjustments (Note 1)" xr:uid="{00000000-0004-0000-0600-000001000000}"/>
  </hyperlinks>
  <pageMargins left="0.7" right="0.7" top="0.75" bottom="0.75" header="0" footer="0"/>
  <pageSetup orientation="landscape" r:id="rId2"/>
  <colBreaks count="1" manualBreakCount="1">
    <brk id="1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AH1084"/>
  <sheetViews>
    <sheetView showGridLines="0" zoomScaleNormal="90" workbookViewId="0">
      <selection activeCell="K117" sqref="K117:K119"/>
    </sheetView>
  </sheetViews>
  <sheetFormatPr defaultColWidth="14.42578125" defaultRowHeight="15" customHeight="1"/>
  <cols>
    <col min="1" max="1" width="5.140625" customWidth="1"/>
    <col min="2" max="2" width="63.42578125" customWidth="1"/>
    <col min="3" max="3" width="21.7109375" customWidth="1"/>
    <col min="4" max="11" width="19.5703125" customWidth="1"/>
    <col min="12" max="12" width="13.85546875" hidden="1" customWidth="1"/>
    <col min="13" max="13" width="19" hidden="1" customWidth="1"/>
    <col min="14" max="14" width="13.85546875" hidden="1" customWidth="1"/>
    <col min="15" max="15" width="16.5703125" hidden="1" customWidth="1"/>
    <col min="16" max="16" width="8.7109375" hidden="1" customWidth="1"/>
    <col min="17" max="34" width="8.7109375" customWidth="1"/>
  </cols>
  <sheetData>
    <row r="1" spans="1:15">
      <c r="A1" s="5" t="s">
        <v>132</v>
      </c>
      <c r="B1" s="1"/>
    </row>
    <row r="2" spans="1:15">
      <c r="B2" s="1"/>
    </row>
    <row r="3" spans="1:15">
      <c r="A3" s="6" t="str">
        <f>'3.St Changes NAE'!A3</f>
        <v>Name of entity:</v>
      </c>
      <c r="B3" s="1"/>
      <c r="O3" s="1"/>
    </row>
    <row r="4" spans="1:15">
      <c r="A4" s="6"/>
      <c r="B4" s="1"/>
      <c r="O4" s="1"/>
    </row>
    <row r="5" spans="1:15">
      <c r="A5" s="790" t="s">
        <v>2285</v>
      </c>
      <c r="B5" s="1"/>
      <c r="O5" s="1" t="s">
        <v>134</v>
      </c>
    </row>
    <row r="6" spans="1:15">
      <c r="A6" s="6"/>
      <c r="B6" s="1"/>
      <c r="D6" s="1945" t="s">
        <v>135</v>
      </c>
      <c r="E6" s="1946"/>
      <c r="F6" s="1946"/>
      <c r="G6" s="1947"/>
      <c r="H6" s="1945" t="s">
        <v>136</v>
      </c>
      <c r="I6" s="1946"/>
      <c r="J6" s="1946"/>
      <c r="K6" s="1947"/>
    </row>
    <row r="7" spans="1:15" ht="60">
      <c r="B7" s="1"/>
      <c r="C7" s="1361" t="s">
        <v>137</v>
      </c>
      <c r="D7" s="23" t="s">
        <v>138</v>
      </c>
      <c r="E7" s="1378" t="s">
        <v>240</v>
      </c>
      <c r="F7" s="23" t="s">
        <v>140</v>
      </c>
      <c r="G7" s="1379" t="s">
        <v>241</v>
      </c>
      <c r="H7" s="23" t="s">
        <v>138</v>
      </c>
      <c r="I7" s="1378" t="s">
        <v>240</v>
      </c>
      <c r="J7" s="23" t="s">
        <v>140</v>
      </c>
      <c r="K7" s="1379" t="s">
        <v>241</v>
      </c>
      <c r="M7" s="840" t="s">
        <v>2286</v>
      </c>
    </row>
    <row r="8" spans="1:15">
      <c r="B8" s="1"/>
      <c r="C8" s="6"/>
      <c r="D8" s="22" t="s">
        <v>142</v>
      </c>
      <c r="E8" s="22" t="s">
        <v>142</v>
      </c>
      <c r="F8" s="22" t="s">
        <v>142</v>
      </c>
      <c r="G8" s="22" t="s">
        <v>142</v>
      </c>
      <c r="H8" s="22" t="s">
        <v>142</v>
      </c>
      <c r="I8" s="22" t="s">
        <v>142</v>
      </c>
      <c r="J8" s="22" t="s">
        <v>142</v>
      </c>
      <c r="K8" s="791" t="s">
        <v>142</v>
      </c>
    </row>
    <row r="9" spans="1:15">
      <c r="B9" s="6" t="s">
        <v>2287</v>
      </c>
    </row>
    <row r="10" spans="1:15">
      <c r="B10" s="6" t="s">
        <v>2288</v>
      </c>
      <c r="D10" s="1518"/>
      <c r="E10" s="1518"/>
      <c r="F10" s="1518"/>
      <c r="G10" s="1518"/>
      <c r="H10" s="1518"/>
      <c r="I10" s="1518"/>
      <c r="J10" s="1518"/>
      <c r="K10" s="1518"/>
    </row>
    <row r="11" spans="1:15">
      <c r="B11" s="1" t="s">
        <v>1706</v>
      </c>
      <c r="D11" s="1577"/>
      <c r="E11" s="1577"/>
      <c r="F11" s="1519">
        <f t="shared" ref="F11:F21" si="0">SUM(D11:E11)</f>
        <v>0</v>
      </c>
      <c r="G11" s="1577"/>
      <c r="H11" s="1577"/>
      <c r="I11" s="1577"/>
      <c r="J11" s="1519">
        <f t="shared" ref="J11:J21" si="1">SUM(H11:I11)</f>
        <v>0</v>
      </c>
      <c r="K11" s="1577"/>
      <c r="L11" s="608"/>
      <c r="M11" s="841" t="s">
        <v>2289</v>
      </c>
    </row>
    <row r="12" spans="1:15">
      <c r="B12" s="1" t="s">
        <v>293</v>
      </c>
      <c r="D12" s="1577"/>
      <c r="E12" s="1577"/>
      <c r="F12" s="1519">
        <f t="shared" si="0"/>
        <v>0</v>
      </c>
      <c r="G12" s="1577"/>
      <c r="H12" s="1577"/>
      <c r="I12" s="1577"/>
      <c r="J12" s="1519">
        <f t="shared" si="1"/>
        <v>0</v>
      </c>
      <c r="K12" s="1577"/>
      <c r="L12" s="608"/>
      <c r="M12" s="841" t="s">
        <v>2289</v>
      </c>
    </row>
    <row r="13" spans="1:15">
      <c r="B13" s="1" t="s">
        <v>295</v>
      </c>
      <c r="D13" s="1577"/>
      <c r="E13" s="1577"/>
      <c r="F13" s="1519">
        <f t="shared" si="0"/>
        <v>0</v>
      </c>
      <c r="G13" s="1577"/>
      <c r="H13" s="1577"/>
      <c r="I13" s="1577"/>
      <c r="J13" s="1519">
        <f t="shared" si="1"/>
        <v>0</v>
      </c>
      <c r="K13" s="1577"/>
      <c r="L13" s="608"/>
      <c r="M13" s="841" t="s">
        <v>2290</v>
      </c>
    </row>
    <row r="14" spans="1:15">
      <c r="B14" s="1" t="s">
        <v>312</v>
      </c>
      <c r="D14" s="1577"/>
      <c r="E14" s="1577"/>
      <c r="F14" s="1519">
        <f t="shared" si="0"/>
        <v>0</v>
      </c>
      <c r="G14" s="1577"/>
      <c r="H14" s="1577"/>
      <c r="I14" s="1577"/>
      <c r="J14" s="1519">
        <f t="shared" si="1"/>
        <v>0</v>
      </c>
      <c r="K14" s="1577"/>
      <c r="L14" s="841" t="s">
        <v>325</v>
      </c>
      <c r="M14" s="841" t="s">
        <v>2291</v>
      </c>
      <c r="O14" s="1" t="s">
        <v>1704</v>
      </c>
    </row>
    <row r="15" spans="1:15">
      <c r="B15" s="1" t="s">
        <v>315</v>
      </c>
      <c r="D15" s="1577"/>
      <c r="E15" s="1577"/>
      <c r="F15" s="1519">
        <f t="shared" si="0"/>
        <v>0</v>
      </c>
      <c r="G15" s="1577"/>
      <c r="H15" s="1577"/>
      <c r="I15" s="1577"/>
      <c r="J15" s="1519">
        <f t="shared" si="1"/>
        <v>0</v>
      </c>
      <c r="K15" s="1577"/>
      <c r="L15" s="608"/>
      <c r="M15" s="608"/>
    </row>
    <row r="16" spans="1:15">
      <c r="B16" s="1" t="s">
        <v>322</v>
      </c>
      <c r="D16" s="1577"/>
      <c r="E16" s="1577"/>
      <c r="F16" s="1519">
        <f t="shared" si="0"/>
        <v>0</v>
      </c>
      <c r="G16" s="1577"/>
      <c r="H16" s="1577"/>
      <c r="I16" s="1577"/>
      <c r="J16" s="1519">
        <f t="shared" si="1"/>
        <v>0</v>
      </c>
      <c r="K16" s="1577"/>
      <c r="L16" s="608"/>
      <c r="M16" s="841" t="s">
        <v>2291</v>
      </c>
      <c r="O16" s="795" t="s">
        <v>2292</v>
      </c>
    </row>
    <row r="17" spans="2:15">
      <c r="B17" s="1" t="s">
        <v>324</v>
      </c>
      <c r="D17" s="1577"/>
      <c r="E17" s="1577"/>
      <c r="F17" s="1519">
        <f t="shared" si="0"/>
        <v>0</v>
      </c>
      <c r="G17" s="1577"/>
      <c r="H17" s="1577"/>
      <c r="I17" s="1577"/>
      <c r="J17" s="1519">
        <f t="shared" si="1"/>
        <v>0</v>
      </c>
      <c r="K17" s="1577"/>
      <c r="L17" s="608"/>
      <c r="M17" s="841" t="s">
        <v>2293</v>
      </c>
    </row>
    <row r="18" spans="2:15">
      <c r="B18" s="1" t="s">
        <v>300</v>
      </c>
      <c r="D18" s="1577"/>
      <c r="E18" s="1577"/>
      <c r="F18" s="1519">
        <f t="shared" si="0"/>
        <v>0</v>
      </c>
      <c r="G18" s="1577"/>
      <c r="H18" s="1577"/>
      <c r="I18" s="1577"/>
      <c r="J18" s="1519">
        <f t="shared" si="1"/>
        <v>0</v>
      </c>
      <c r="K18" s="1577"/>
      <c r="L18" s="608"/>
      <c r="M18" s="841" t="s">
        <v>2290</v>
      </c>
      <c r="O18" s="1" t="s">
        <v>1704</v>
      </c>
    </row>
    <row r="19" spans="2:15">
      <c r="B19" s="1" t="s">
        <v>308</v>
      </c>
      <c r="D19" s="1577"/>
      <c r="E19" s="1577"/>
      <c r="F19" s="1519">
        <f t="shared" si="0"/>
        <v>0</v>
      </c>
      <c r="G19" s="1577"/>
      <c r="H19" s="1577"/>
      <c r="I19" s="1577"/>
      <c r="J19" s="1519">
        <f t="shared" si="1"/>
        <v>0</v>
      </c>
      <c r="K19" s="1577"/>
      <c r="L19" s="841" t="s">
        <v>642</v>
      </c>
      <c r="M19" s="841" t="s">
        <v>2291</v>
      </c>
      <c r="O19" s="1" t="s">
        <v>1707</v>
      </c>
    </row>
    <row r="20" spans="2:15">
      <c r="B20" s="1" t="s">
        <v>2294</v>
      </c>
      <c r="D20" s="1577"/>
      <c r="E20" s="1577"/>
      <c r="F20" s="1519">
        <f t="shared" si="0"/>
        <v>0</v>
      </c>
      <c r="G20" s="1577"/>
      <c r="H20" s="1577"/>
      <c r="I20" s="1577"/>
      <c r="J20" s="1519">
        <f t="shared" si="1"/>
        <v>0</v>
      </c>
      <c r="K20" s="1577"/>
      <c r="L20" s="841" t="s">
        <v>642</v>
      </c>
      <c r="M20" s="841" t="s">
        <v>2291</v>
      </c>
    </row>
    <row r="21" spans="2:15" ht="75">
      <c r="B21" s="842" t="s">
        <v>2295</v>
      </c>
      <c r="C21" s="1"/>
      <c r="D21" s="1577"/>
      <c r="E21" s="1577"/>
      <c r="F21" s="1519">
        <f t="shared" si="0"/>
        <v>0</v>
      </c>
      <c r="G21" s="1577"/>
      <c r="H21" s="1577"/>
      <c r="I21" s="1577"/>
      <c r="J21" s="1519">
        <f t="shared" si="1"/>
        <v>0</v>
      </c>
      <c r="K21" s="1577"/>
      <c r="L21" s="415"/>
      <c r="M21" s="843" t="s">
        <v>2296</v>
      </c>
      <c r="O21" s="1"/>
    </row>
    <row r="22" spans="2:15">
      <c r="B22" s="1"/>
      <c r="C22" s="1"/>
      <c r="D22" s="1576">
        <f t="shared" ref="D22:K22" si="2">SUM(D11:D21)</f>
        <v>0</v>
      </c>
      <c r="E22" s="1576">
        <f t="shared" si="2"/>
        <v>0</v>
      </c>
      <c r="F22" s="1576">
        <f t="shared" si="2"/>
        <v>0</v>
      </c>
      <c r="G22" s="1576">
        <f t="shared" si="2"/>
        <v>0</v>
      </c>
      <c r="H22" s="1576">
        <f t="shared" si="2"/>
        <v>0</v>
      </c>
      <c r="I22" s="1576">
        <f t="shared" si="2"/>
        <v>0</v>
      </c>
      <c r="J22" s="1576">
        <f t="shared" si="2"/>
        <v>0</v>
      </c>
      <c r="K22" s="1576">
        <f t="shared" si="2"/>
        <v>0</v>
      </c>
      <c r="L22" s="844"/>
      <c r="M22" s="844"/>
    </row>
    <row r="23" spans="2:15" ht="15.75" customHeight="1">
      <c r="B23" s="1"/>
      <c r="D23" s="1518"/>
      <c r="E23" s="1518"/>
      <c r="F23" s="1518"/>
      <c r="G23" s="1518"/>
      <c r="H23" s="1518"/>
      <c r="I23" s="1518"/>
      <c r="J23" s="1518"/>
      <c r="K23" s="1518"/>
    </row>
    <row r="24" spans="2:15" ht="15.75" customHeight="1">
      <c r="B24" s="6" t="s">
        <v>2297</v>
      </c>
      <c r="D24" s="1518"/>
      <c r="E24" s="1518"/>
      <c r="F24" s="1518"/>
      <c r="G24" s="1518"/>
      <c r="H24" s="1518"/>
      <c r="I24" s="1518"/>
      <c r="J24" s="1518"/>
      <c r="K24" s="1518"/>
      <c r="L24" s="845"/>
      <c r="M24" s="845"/>
    </row>
    <row r="25" spans="2:15" ht="15.75" customHeight="1">
      <c r="B25" s="1" t="s">
        <v>1712</v>
      </c>
      <c r="D25" s="1577"/>
      <c r="E25" s="1577"/>
      <c r="F25" s="1519">
        <f t="shared" ref="F25:F33" si="3">SUM(D25:E25)</f>
        <v>0</v>
      </c>
      <c r="G25" s="1577"/>
      <c r="H25" s="1577"/>
      <c r="I25" s="1577"/>
      <c r="J25" s="1519">
        <f t="shared" ref="J25:J33" si="4">SUM(H25:I25)</f>
        <v>0</v>
      </c>
      <c r="K25" s="1577"/>
      <c r="L25" s="845"/>
      <c r="M25" s="846" t="s">
        <v>2298</v>
      </c>
      <c r="O25" s="1" t="s">
        <v>2299</v>
      </c>
    </row>
    <row r="26" spans="2:15" ht="15.75" customHeight="1">
      <c r="B26" s="1" t="s">
        <v>1713</v>
      </c>
      <c r="D26" s="1577"/>
      <c r="E26" s="1577"/>
      <c r="F26" s="1519">
        <f t="shared" si="3"/>
        <v>0</v>
      </c>
      <c r="G26" s="1577"/>
      <c r="H26" s="1577"/>
      <c r="I26" s="1577"/>
      <c r="J26" s="1519">
        <f t="shared" si="4"/>
        <v>0</v>
      </c>
      <c r="K26" s="1577"/>
      <c r="L26" s="845"/>
      <c r="M26" s="845"/>
      <c r="O26" s="1" t="s">
        <v>1719</v>
      </c>
    </row>
    <row r="27" spans="2:15" ht="15.75" customHeight="1">
      <c r="B27" s="1" t="s">
        <v>541</v>
      </c>
      <c r="D27" s="1577"/>
      <c r="E27" s="1577"/>
      <c r="F27" s="1519">
        <f t="shared" si="3"/>
        <v>0</v>
      </c>
      <c r="G27" s="1577"/>
      <c r="H27" s="1577"/>
      <c r="I27" s="1577"/>
      <c r="J27" s="1519">
        <f t="shared" si="4"/>
        <v>0</v>
      </c>
      <c r="K27" s="1577"/>
      <c r="L27" s="845"/>
      <c r="M27" s="845"/>
    </row>
    <row r="28" spans="2:15" ht="15.75" customHeight="1">
      <c r="B28" s="1" t="s">
        <v>1714</v>
      </c>
      <c r="D28" s="1577"/>
      <c r="E28" s="1577"/>
      <c r="F28" s="1519">
        <f t="shared" si="3"/>
        <v>0</v>
      </c>
      <c r="G28" s="1577"/>
      <c r="H28" s="1577"/>
      <c r="I28" s="1577"/>
      <c r="J28" s="1519">
        <f t="shared" si="4"/>
        <v>0</v>
      </c>
      <c r="K28" s="1577"/>
      <c r="L28" s="845"/>
      <c r="M28" s="846" t="s">
        <v>2300</v>
      </c>
    </row>
    <row r="29" spans="2:15" ht="15.75" customHeight="1">
      <c r="B29" s="1" t="s">
        <v>1715</v>
      </c>
      <c r="D29" s="1577"/>
      <c r="E29" s="1577"/>
      <c r="F29" s="1519">
        <f t="shared" si="3"/>
        <v>0</v>
      </c>
      <c r="G29" s="1577"/>
      <c r="H29" s="1577"/>
      <c r="I29" s="1577"/>
      <c r="J29" s="1519">
        <f t="shared" si="4"/>
        <v>0</v>
      </c>
      <c r="K29" s="1577"/>
      <c r="L29" s="845"/>
      <c r="M29" s="846" t="s">
        <v>2301</v>
      </c>
      <c r="O29" s="1" t="s">
        <v>2302</v>
      </c>
    </row>
    <row r="30" spans="2:15" ht="15.75" customHeight="1">
      <c r="B30" s="1" t="s">
        <v>1723</v>
      </c>
      <c r="D30" s="1577"/>
      <c r="E30" s="1577"/>
      <c r="F30" s="1519">
        <f t="shared" si="3"/>
        <v>0</v>
      </c>
      <c r="G30" s="1577"/>
      <c r="H30" s="1577"/>
      <c r="I30" s="1577"/>
      <c r="J30" s="1519">
        <f t="shared" si="4"/>
        <v>0</v>
      </c>
      <c r="K30" s="1577"/>
      <c r="L30" s="845"/>
      <c r="M30" s="846" t="s">
        <v>2303</v>
      </c>
      <c r="O30" s="795" t="s">
        <v>2304</v>
      </c>
    </row>
    <row r="31" spans="2:15" ht="15.75" customHeight="1">
      <c r="B31" s="1" t="s">
        <v>2305</v>
      </c>
      <c r="D31" s="1577"/>
      <c r="E31" s="1577"/>
      <c r="F31" s="1519">
        <f t="shared" si="3"/>
        <v>0</v>
      </c>
      <c r="G31" s="1577"/>
      <c r="H31" s="1577"/>
      <c r="I31" s="1577"/>
      <c r="J31" s="1519">
        <f t="shared" si="4"/>
        <v>0</v>
      </c>
      <c r="K31" s="1577"/>
      <c r="L31" s="845"/>
      <c r="M31" s="845"/>
      <c r="N31" s="845"/>
    </row>
    <row r="32" spans="2:15" ht="88.5" customHeight="1">
      <c r="B32" s="842" t="s">
        <v>2306</v>
      </c>
      <c r="D32" s="1577"/>
      <c r="E32" s="1577"/>
      <c r="F32" s="1519">
        <f t="shared" si="3"/>
        <v>0</v>
      </c>
      <c r="G32" s="1577"/>
      <c r="H32" s="1577"/>
      <c r="I32" s="1577"/>
      <c r="J32" s="1519">
        <f t="shared" si="4"/>
        <v>0</v>
      </c>
      <c r="K32" s="1577"/>
      <c r="L32" s="415"/>
      <c r="M32" s="843" t="s">
        <v>2307</v>
      </c>
    </row>
    <row r="33" spans="1:34" ht="15.75" customHeight="1">
      <c r="A33" s="1"/>
      <c r="B33" s="1" t="s">
        <v>2308</v>
      </c>
      <c r="C33" s="1"/>
      <c r="D33" s="1577"/>
      <c r="E33" s="1577"/>
      <c r="F33" s="1519">
        <f t="shared" si="3"/>
        <v>0</v>
      </c>
      <c r="G33" s="1577"/>
      <c r="H33" s="1577"/>
      <c r="I33" s="1577"/>
      <c r="J33" s="1519">
        <f t="shared" si="4"/>
        <v>0</v>
      </c>
      <c r="K33" s="1577"/>
      <c r="L33" s="541"/>
      <c r="M33" s="841" t="s">
        <v>2309</v>
      </c>
      <c r="O33" s="795" t="s">
        <v>2310</v>
      </c>
      <c r="P33" s="1"/>
      <c r="Q33" s="1"/>
      <c r="R33" s="1"/>
      <c r="S33" s="1"/>
      <c r="T33" s="1"/>
      <c r="U33" s="1"/>
      <c r="V33" s="1"/>
      <c r="W33" s="1"/>
      <c r="X33" s="1"/>
      <c r="Y33" s="1"/>
      <c r="Z33" s="1"/>
      <c r="AA33" s="1"/>
      <c r="AB33" s="1"/>
      <c r="AC33" s="1"/>
      <c r="AD33" s="1"/>
      <c r="AE33" s="1"/>
      <c r="AF33" s="1"/>
      <c r="AG33" s="1"/>
      <c r="AH33" s="1"/>
    </row>
    <row r="34" spans="1:34" ht="15.75" customHeight="1">
      <c r="A34" s="1"/>
      <c r="B34" s="1"/>
      <c r="C34" s="1"/>
      <c r="D34" s="1522">
        <f t="shared" ref="D34:K34" si="5">SUM(D25:D33)</f>
        <v>0</v>
      </c>
      <c r="E34" s="1522">
        <f t="shared" si="5"/>
        <v>0</v>
      </c>
      <c r="F34" s="1522">
        <f t="shared" si="5"/>
        <v>0</v>
      </c>
      <c r="G34" s="1522">
        <f t="shared" si="5"/>
        <v>0</v>
      </c>
      <c r="H34" s="1522">
        <f t="shared" si="5"/>
        <v>0</v>
      </c>
      <c r="I34" s="1522">
        <f t="shared" si="5"/>
        <v>0</v>
      </c>
      <c r="J34" s="1522">
        <f t="shared" si="5"/>
        <v>0</v>
      </c>
      <c r="K34" s="1522">
        <f t="shared" si="5"/>
        <v>0</v>
      </c>
      <c r="L34" s="1"/>
      <c r="M34" s="1"/>
      <c r="N34" s="1"/>
      <c r="O34" s="1"/>
      <c r="P34" s="1"/>
      <c r="Q34" s="1"/>
      <c r="R34" s="1"/>
      <c r="S34" s="1"/>
      <c r="T34" s="1"/>
      <c r="U34" s="1"/>
      <c r="V34" s="1"/>
      <c r="W34" s="1"/>
      <c r="X34" s="1"/>
      <c r="Y34" s="1"/>
      <c r="Z34" s="1"/>
      <c r="AA34" s="1"/>
      <c r="AB34" s="1"/>
      <c r="AC34" s="1"/>
      <c r="AD34" s="1"/>
      <c r="AE34" s="1"/>
      <c r="AF34" s="1"/>
      <c r="AG34" s="1"/>
      <c r="AH34" s="1"/>
    </row>
    <row r="35" spans="1:34" ht="15.75" customHeight="1">
      <c r="B35" s="6" t="s">
        <v>2311</v>
      </c>
      <c r="D35" s="1520">
        <f t="shared" ref="D35:K35" si="6">D22-D34</f>
        <v>0</v>
      </c>
      <c r="E35" s="1520">
        <f t="shared" si="6"/>
        <v>0</v>
      </c>
      <c r="F35" s="1520">
        <f t="shared" si="6"/>
        <v>0</v>
      </c>
      <c r="G35" s="1520">
        <f t="shared" si="6"/>
        <v>0</v>
      </c>
      <c r="H35" s="1520">
        <f t="shared" si="6"/>
        <v>0</v>
      </c>
      <c r="I35" s="1520">
        <f t="shared" si="6"/>
        <v>0</v>
      </c>
      <c r="J35" s="1520">
        <f t="shared" si="6"/>
        <v>0</v>
      </c>
      <c r="K35" s="1520">
        <f t="shared" si="6"/>
        <v>0</v>
      </c>
    </row>
    <row r="36" spans="1:34" ht="15.75" customHeight="1">
      <c r="B36" s="6"/>
      <c r="D36" s="1"/>
      <c r="E36" s="1"/>
      <c r="F36" s="1"/>
      <c r="G36" s="1"/>
      <c r="H36" s="1"/>
    </row>
    <row r="37" spans="1:34" ht="15.75" customHeight="1">
      <c r="B37" s="6" t="s">
        <v>2312</v>
      </c>
      <c r="D37" s="1518"/>
      <c r="E37" s="1518"/>
      <c r="F37" s="1518"/>
      <c r="G37" s="1518"/>
      <c r="H37" s="1518"/>
      <c r="I37" s="1518"/>
      <c r="J37" s="1518"/>
      <c r="K37" s="1518"/>
    </row>
    <row r="38" spans="1:34" ht="15.75" customHeight="1">
      <c r="B38" s="1" t="s">
        <v>2313</v>
      </c>
      <c r="D38" s="1577"/>
      <c r="E38" s="1577"/>
      <c r="F38" s="1519">
        <f t="shared" ref="F38:F45" si="7">SUM(D38:E38)</f>
        <v>0</v>
      </c>
      <c r="G38" s="1577"/>
      <c r="H38" s="1577"/>
      <c r="I38" s="1577"/>
      <c r="J38" s="1519">
        <f t="shared" ref="J38:J45" si="8">SUM(H38:I38)</f>
        <v>0</v>
      </c>
      <c r="K38" s="1577"/>
    </row>
    <row r="39" spans="1:34" ht="15.75" customHeight="1">
      <c r="B39" s="1" t="s">
        <v>319</v>
      </c>
      <c r="D39" s="1577"/>
      <c r="E39" s="1577"/>
      <c r="F39" s="1519">
        <f t="shared" si="7"/>
        <v>0</v>
      </c>
      <c r="G39" s="1577"/>
      <c r="H39" s="1577"/>
      <c r="I39" s="1577"/>
      <c r="J39" s="1519">
        <f t="shared" si="8"/>
        <v>0</v>
      </c>
      <c r="K39" s="1577"/>
      <c r="M39" s="1" t="s">
        <v>2314</v>
      </c>
    </row>
    <row r="40" spans="1:34" ht="30">
      <c r="B40" s="34" t="s">
        <v>2315</v>
      </c>
      <c r="D40" s="1577"/>
      <c r="E40" s="1577"/>
      <c r="F40" s="1519">
        <f t="shared" si="7"/>
        <v>0</v>
      </c>
      <c r="G40" s="1577"/>
      <c r="H40" s="1577"/>
      <c r="I40" s="1577"/>
      <c r="J40" s="1519">
        <f t="shared" si="8"/>
        <v>0</v>
      </c>
      <c r="K40" s="1577"/>
      <c r="M40" s="840" t="s">
        <v>2316</v>
      </c>
    </row>
    <row r="41" spans="1:34" ht="30" customHeight="1">
      <c r="B41" s="34" t="s">
        <v>2317</v>
      </c>
      <c r="D41" s="1577"/>
      <c r="E41" s="1577"/>
      <c r="F41" s="1519">
        <f t="shared" si="7"/>
        <v>0</v>
      </c>
      <c r="G41" s="1577"/>
      <c r="H41" s="1577"/>
      <c r="I41" s="1577"/>
      <c r="J41" s="1519">
        <f t="shared" si="8"/>
        <v>0</v>
      </c>
      <c r="K41" s="1577"/>
      <c r="M41" s="840" t="s">
        <v>2318</v>
      </c>
    </row>
    <row r="42" spans="1:34" ht="15.75" customHeight="1">
      <c r="B42" s="795" t="s">
        <v>2319</v>
      </c>
      <c r="D42" s="1577"/>
      <c r="E42" s="1577"/>
      <c r="F42" s="1519">
        <f t="shared" si="7"/>
        <v>0</v>
      </c>
      <c r="G42" s="1577"/>
      <c r="H42" s="1577"/>
      <c r="I42" s="1577"/>
      <c r="J42" s="1519">
        <f t="shared" si="8"/>
        <v>0</v>
      </c>
      <c r="K42" s="1577"/>
      <c r="L42" s="415"/>
      <c r="M42" s="843" t="s">
        <v>2320</v>
      </c>
    </row>
    <row r="43" spans="1:34" ht="15.75" customHeight="1">
      <c r="B43" s="795" t="s">
        <v>2321</v>
      </c>
      <c r="D43" s="1577"/>
      <c r="E43" s="1577"/>
      <c r="F43" s="1519">
        <f t="shared" si="7"/>
        <v>0</v>
      </c>
      <c r="G43" s="1577"/>
      <c r="H43" s="1577"/>
      <c r="I43" s="1577"/>
      <c r="J43" s="1519">
        <f t="shared" si="8"/>
        <v>0</v>
      </c>
      <c r="K43" s="1577"/>
      <c r="L43" s="415"/>
      <c r="M43" s="843" t="s">
        <v>2322</v>
      </c>
    </row>
    <row r="44" spans="1:34" ht="15.75" customHeight="1">
      <c r="B44" s="1" t="s">
        <v>2323</v>
      </c>
      <c r="D44" s="1577"/>
      <c r="E44" s="1577"/>
      <c r="F44" s="1519">
        <f t="shared" si="7"/>
        <v>0</v>
      </c>
      <c r="G44" s="1577"/>
      <c r="H44" s="1577"/>
      <c r="I44" s="1577"/>
      <c r="J44" s="1519">
        <f t="shared" si="8"/>
        <v>0</v>
      </c>
      <c r="K44" s="1577"/>
      <c r="M44" s="840" t="s">
        <v>2324</v>
      </c>
    </row>
    <row r="45" spans="1:34" ht="15.75" customHeight="1">
      <c r="B45" s="1" t="s">
        <v>2325</v>
      </c>
      <c r="D45" s="1577"/>
      <c r="E45" s="1577"/>
      <c r="F45" s="1519">
        <f t="shared" si="7"/>
        <v>0</v>
      </c>
      <c r="G45" s="1577"/>
      <c r="H45" s="1577"/>
      <c r="I45" s="1577"/>
      <c r="J45" s="1519">
        <f t="shared" si="8"/>
        <v>0</v>
      </c>
      <c r="K45" s="1577"/>
      <c r="M45" s="840" t="s">
        <v>2326</v>
      </c>
    </row>
    <row r="46" spans="1:34" s="1043" customFormat="1" ht="15.75" customHeight="1">
      <c r="A46" s="1003"/>
      <c r="B46" s="2170" t="s">
        <v>2327</v>
      </c>
      <c r="C46" s="1003"/>
      <c r="D46" s="1413"/>
      <c r="E46" s="1413"/>
      <c r="F46" s="1413"/>
      <c r="G46" s="1413"/>
      <c r="H46" s="1413"/>
      <c r="I46" s="1413"/>
      <c r="J46" s="1413"/>
      <c r="K46" s="1413"/>
      <c r="L46" s="2171"/>
      <c r="M46" s="2172"/>
      <c r="N46" s="1003"/>
      <c r="O46" s="1003"/>
      <c r="P46" s="1003"/>
      <c r="Q46" s="1003"/>
      <c r="R46" s="1003"/>
      <c r="S46" s="1003"/>
      <c r="T46" s="1003"/>
      <c r="U46" s="1003"/>
      <c r="V46" s="1003"/>
      <c r="W46" s="1003"/>
      <c r="X46" s="1003"/>
      <c r="Y46" s="1003"/>
      <c r="Z46" s="1003"/>
      <c r="AA46" s="1003"/>
      <c r="AB46" s="1003"/>
      <c r="AC46" s="1003"/>
      <c r="AD46" s="1003"/>
      <c r="AE46" s="1003"/>
      <c r="AF46" s="1003"/>
      <c r="AG46" s="1003"/>
      <c r="AH46" s="1003"/>
    </row>
    <row r="47" spans="1:34" ht="15.75" customHeight="1">
      <c r="A47" s="1"/>
      <c r="B47" s="847" t="s">
        <v>2328</v>
      </c>
      <c r="C47" s="1"/>
      <c r="D47" s="1577"/>
      <c r="E47" s="1577"/>
      <c r="F47" s="1519">
        <f t="shared" ref="F47:F57" si="9">SUM(D47:E47)</f>
        <v>0</v>
      </c>
      <c r="G47" s="1577"/>
      <c r="H47" s="1577"/>
      <c r="I47" s="1577"/>
      <c r="J47" s="1519">
        <f t="shared" ref="J47:J57" si="10">SUM(H47:I47)</f>
        <v>0</v>
      </c>
      <c r="K47" s="1577"/>
      <c r="L47" s="848"/>
      <c r="M47" s="849"/>
      <c r="N47" s="1"/>
      <c r="O47" s="1"/>
      <c r="P47" s="1"/>
      <c r="Q47" s="1"/>
      <c r="R47" s="1"/>
      <c r="S47" s="1"/>
      <c r="T47" s="1"/>
      <c r="U47" s="1"/>
      <c r="V47" s="1"/>
      <c r="W47" s="1"/>
      <c r="X47" s="1"/>
      <c r="Y47" s="1"/>
      <c r="Z47" s="1"/>
      <c r="AA47" s="1"/>
      <c r="AB47" s="1"/>
      <c r="AC47" s="1"/>
      <c r="AD47" s="1"/>
      <c r="AE47" s="1"/>
      <c r="AF47" s="1"/>
      <c r="AG47" s="1"/>
      <c r="AH47" s="1"/>
    </row>
    <row r="48" spans="1:34" ht="15.75" customHeight="1">
      <c r="A48" s="1"/>
      <c r="B48" s="847" t="s">
        <v>2329</v>
      </c>
      <c r="C48" s="1"/>
      <c r="D48" s="1577"/>
      <c r="E48" s="1577"/>
      <c r="F48" s="1519">
        <f t="shared" si="9"/>
        <v>0</v>
      </c>
      <c r="G48" s="1577"/>
      <c r="H48" s="1577"/>
      <c r="I48" s="1577"/>
      <c r="J48" s="1519">
        <f t="shared" si="10"/>
        <v>0</v>
      </c>
      <c r="K48" s="1577"/>
      <c r="L48" s="1"/>
      <c r="M48" s="795"/>
      <c r="N48" s="1"/>
      <c r="O48" s="1" t="s">
        <v>2330</v>
      </c>
      <c r="P48" s="1"/>
      <c r="Q48" s="1"/>
      <c r="R48" s="1"/>
      <c r="S48" s="1"/>
      <c r="T48" s="1"/>
      <c r="U48" s="1"/>
      <c r="V48" s="1"/>
      <c r="W48" s="1"/>
      <c r="X48" s="1"/>
      <c r="Y48" s="1"/>
      <c r="Z48" s="1"/>
      <c r="AA48" s="1"/>
      <c r="AB48" s="1"/>
      <c r="AC48" s="1"/>
      <c r="AD48" s="1"/>
      <c r="AE48" s="1"/>
      <c r="AF48" s="1"/>
      <c r="AG48" s="1"/>
      <c r="AH48" s="1"/>
    </row>
    <row r="49" spans="1:34" ht="15.75" customHeight="1">
      <c r="A49" s="1"/>
      <c r="B49" s="842" t="s">
        <v>2331</v>
      </c>
      <c r="C49" s="1"/>
      <c r="D49" s="1577"/>
      <c r="E49" s="1577"/>
      <c r="F49" s="1519">
        <f t="shared" si="9"/>
        <v>0</v>
      </c>
      <c r="G49" s="1577"/>
      <c r="H49" s="1577"/>
      <c r="I49" s="1577"/>
      <c r="J49" s="1519">
        <f t="shared" si="10"/>
        <v>0</v>
      </c>
      <c r="K49" s="1577"/>
      <c r="L49" s="1"/>
      <c r="M49" s="1"/>
      <c r="N49" s="1"/>
      <c r="O49" s="1"/>
      <c r="P49" s="1"/>
      <c r="Q49" s="1"/>
      <c r="R49" s="1"/>
      <c r="S49" s="1"/>
      <c r="T49" s="1"/>
      <c r="U49" s="1"/>
      <c r="V49" s="1"/>
      <c r="W49" s="1"/>
      <c r="X49" s="1"/>
      <c r="Y49" s="1"/>
      <c r="Z49" s="1"/>
      <c r="AA49" s="1"/>
      <c r="AB49" s="1"/>
      <c r="AC49" s="1"/>
      <c r="AD49" s="1"/>
      <c r="AE49" s="1"/>
      <c r="AF49" s="1"/>
      <c r="AG49" s="1"/>
      <c r="AH49" s="1"/>
    </row>
    <row r="50" spans="1:34" ht="15.75" customHeight="1">
      <c r="A50" s="1"/>
      <c r="B50" s="34" t="s">
        <v>2332</v>
      </c>
      <c r="C50" s="1"/>
      <c r="D50" s="1577"/>
      <c r="E50" s="1577"/>
      <c r="F50" s="1519">
        <f t="shared" si="9"/>
        <v>0</v>
      </c>
      <c r="G50" s="1577"/>
      <c r="H50" s="1577"/>
      <c r="I50" s="1577"/>
      <c r="J50" s="1519">
        <f t="shared" si="10"/>
        <v>0</v>
      </c>
      <c r="K50" s="1577"/>
      <c r="L50" s="1"/>
      <c r="M50" s="1"/>
      <c r="N50" s="1"/>
      <c r="O50" s="1"/>
      <c r="P50" s="1"/>
      <c r="Q50" s="1"/>
      <c r="R50" s="1"/>
      <c r="S50" s="1"/>
      <c r="T50" s="1"/>
      <c r="U50" s="1"/>
      <c r="V50" s="1"/>
      <c r="W50" s="1"/>
      <c r="X50" s="1"/>
      <c r="Y50" s="1"/>
      <c r="Z50" s="1"/>
      <c r="AA50" s="1"/>
      <c r="AB50" s="1"/>
      <c r="AC50" s="1"/>
      <c r="AD50" s="1"/>
      <c r="AE50" s="1"/>
      <c r="AF50" s="1"/>
      <c r="AG50" s="1"/>
      <c r="AH50" s="1"/>
    </row>
    <row r="51" spans="1:34" ht="30.75" customHeight="1">
      <c r="A51" s="1"/>
      <c r="B51" s="34" t="s">
        <v>2333</v>
      </c>
      <c r="C51" s="1"/>
      <c r="D51" s="1577"/>
      <c r="E51" s="1577"/>
      <c r="F51" s="1519">
        <f t="shared" si="9"/>
        <v>0</v>
      </c>
      <c r="G51" s="1577"/>
      <c r="H51" s="1577"/>
      <c r="I51" s="1577"/>
      <c r="J51" s="1519">
        <f t="shared" si="10"/>
        <v>0</v>
      </c>
      <c r="K51" s="1577"/>
      <c r="L51" s="1"/>
      <c r="M51" s="795" t="s">
        <v>2334</v>
      </c>
      <c r="N51" s="1"/>
      <c r="O51" s="1"/>
      <c r="P51" s="1"/>
      <c r="Q51" s="1"/>
      <c r="R51" s="1"/>
      <c r="S51" s="1"/>
      <c r="T51" s="1"/>
      <c r="U51" s="1"/>
      <c r="V51" s="1"/>
      <c r="W51" s="1"/>
      <c r="X51" s="1"/>
      <c r="Y51" s="1"/>
      <c r="Z51" s="1"/>
      <c r="AA51" s="1"/>
      <c r="AB51" s="1"/>
      <c r="AC51" s="1"/>
      <c r="AD51" s="1"/>
      <c r="AE51" s="1"/>
      <c r="AF51" s="1"/>
      <c r="AG51" s="1"/>
      <c r="AH51" s="1"/>
    </row>
    <row r="52" spans="1:34" ht="30.75" customHeight="1">
      <c r="A52" s="1"/>
      <c r="B52" s="34" t="s">
        <v>2335</v>
      </c>
      <c r="C52" s="1"/>
      <c r="D52" s="1577"/>
      <c r="E52" s="1577"/>
      <c r="F52" s="1519">
        <f t="shared" si="9"/>
        <v>0</v>
      </c>
      <c r="G52" s="1577"/>
      <c r="H52" s="1577"/>
      <c r="I52" s="1577"/>
      <c r="J52" s="1519">
        <f t="shared" si="10"/>
        <v>0</v>
      </c>
      <c r="K52" s="1577"/>
      <c r="L52" s="1"/>
      <c r="M52" s="795" t="s">
        <v>2336</v>
      </c>
      <c r="N52" s="1"/>
      <c r="P52" s="1"/>
      <c r="Q52" s="1"/>
      <c r="R52" s="1"/>
      <c r="S52" s="1"/>
      <c r="T52" s="1"/>
      <c r="U52" s="1"/>
      <c r="V52" s="1"/>
      <c r="W52" s="1"/>
      <c r="X52" s="1"/>
      <c r="Y52" s="1"/>
      <c r="Z52" s="1"/>
      <c r="AA52" s="1"/>
      <c r="AB52" s="1"/>
      <c r="AC52" s="1"/>
      <c r="AD52" s="1"/>
      <c r="AE52" s="1"/>
      <c r="AF52" s="1"/>
      <c r="AG52" s="1"/>
      <c r="AH52" s="1"/>
    </row>
    <row r="53" spans="1:34" ht="15.75" customHeight="1">
      <c r="B53" s="1" t="s">
        <v>2337</v>
      </c>
      <c r="D53" s="1577"/>
      <c r="E53" s="1577"/>
      <c r="F53" s="1519">
        <f t="shared" si="9"/>
        <v>0</v>
      </c>
      <c r="G53" s="1577"/>
      <c r="H53" s="1577"/>
      <c r="I53" s="1577"/>
      <c r="J53" s="1519">
        <f t="shared" si="10"/>
        <v>0</v>
      </c>
      <c r="K53" s="1577"/>
    </row>
    <row r="54" spans="1:34" ht="15.75" customHeight="1">
      <c r="B54" s="795" t="s">
        <v>2338</v>
      </c>
      <c r="D54" s="1577"/>
      <c r="E54" s="1577"/>
      <c r="F54" s="1519">
        <f t="shared" si="9"/>
        <v>0</v>
      </c>
      <c r="G54" s="1577"/>
      <c r="H54" s="1577"/>
      <c r="I54" s="1577"/>
      <c r="J54" s="1519">
        <f t="shared" si="10"/>
        <v>0</v>
      </c>
      <c r="K54" s="1577"/>
      <c r="L54" s="415"/>
      <c r="M54" s="843" t="s">
        <v>2339</v>
      </c>
      <c r="O54" s="1"/>
    </row>
    <row r="55" spans="1:34" ht="15.75" customHeight="1">
      <c r="B55" s="795" t="s">
        <v>2340</v>
      </c>
      <c r="D55" s="1577"/>
      <c r="E55" s="1577"/>
      <c r="F55" s="1519">
        <f t="shared" si="9"/>
        <v>0</v>
      </c>
      <c r="G55" s="1577"/>
      <c r="H55" s="1577"/>
      <c r="I55" s="1577"/>
      <c r="J55" s="1519">
        <f t="shared" si="10"/>
        <v>0</v>
      </c>
      <c r="K55" s="1577"/>
      <c r="L55" s="415"/>
      <c r="M55" s="843" t="s">
        <v>2339</v>
      </c>
      <c r="O55" s="1"/>
    </row>
    <row r="56" spans="1:34" s="1002" customFormat="1" ht="15.75" customHeight="1">
      <c r="B56" s="1577" t="s">
        <v>318</v>
      </c>
      <c r="D56" s="1577"/>
      <c r="E56" s="1577"/>
      <c r="F56" s="1515">
        <f t="shared" si="9"/>
        <v>0</v>
      </c>
      <c r="G56" s="1577"/>
      <c r="H56" s="1577"/>
      <c r="I56" s="1577"/>
      <c r="J56" s="1515">
        <f t="shared" si="10"/>
        <v>0</v>
      </c>
      <c r="K56" s="1577"/>
      <c r="L56" s="2173"/>
      <c r="M56" s="2173"/>
    </row>
    <row r="57" spans="1:34" s="1002" customFormat="1" ht="15.75" customHeight="1">
      <c r="B57" s="1577" t="s">
        <v>318</v>
      </c>
      <c r="D57" s="1577"/>
      <c r="E57" s="1577"/>
      <c r="F57" s="1515">
        <f t="shared" si="9"/>
        <v>0</v>
      </c>
      <c r="G57" s="1577"/>
      <c r="H57" s="1577"/>
      <c r="I57" s="1577"/>
      <c r="J57" s="1515">
        <f t="shared" si="10"/>
        <v>0</v>
      </c>
      <c r="K57" s="1577"/>
      <c r="L57" s="2173"/>
      <c r="M57" s="2173"/>
    </row>
    <row r="58" spans="1:34" ht="15.75" customHeight="1">
      <c r="B58" s="6" t="s">
        <v>2341</v>
      </c>
      <c r="D58" s="1522">
        <f t="shared" ref="D58:K58" si="11">SUM(D38:D57)</f>
        <v>0</v>
      </c>
      <c r="E58" s="1522">
        <f t="shared" si="11"/>
        <v>0</v>
      </c>
      <c r="F58" s="1522">
        <f t="shared" si="11"/>
        <v>0</v>
      </c>
      <c r="G58" s="1522">
        <f t="shared" si="11"/>
        <v>0</v>
      </c>
      <c r="H58" s="1522">
        <f t="shared" si="11"/>
        <v>0</v>
      </c>
      <c r="I58" s="1522">
        <f t="shared" si="11"/>
        <v>0</v>
      </c>
      <c r="J58" s="1522">
        <f t="shared" si="11"/>
        <v>0</v>
      </c>
      <c r="K58" s="1522">
        <f t="shared" si="11"/>
        <v>0</v>
      </c>
    </row>
    <row r="59" spans="1:34" ht="15.75" customHeight="1">
      <c r="B59" s="1"/>
    </row>
    <row r="60" spans="1:34" ht="15.75" customHeight="1">
      <c r="B60" s="6" t="s">
        <v>2342</v>
      </c>
      <c r="D60" s="1518"/>
      <c r="E60" s="1518"/>
      <c r="F60" s="1518"/>
      <c r="G60" s="1518"/>
      <c r="H60" s="1518"/>
      <c r="I60" s="1518"/>
      <c r="J60" s="1518"/>
      <c r="K60" s="1518"/>
    </row>
    <row r="61" spans="1:34" ht="15.75" customHeight="1">
      <c r="B61" s="1" t="s">
        <v>2343</v>
      </c>
      <c r="D61" s="1577"/>
      <c r="E61" s="1577"/>
      <c r="F61" s="1519">
        <f t="shared" ref="F61:F68" si="12">SUM(D61:E61)</f>
        <v>0</v>
      </c>
      <c r="G61" s="1577"/>
      <c r="H61" s="1577"/>
      <c r="I61" s="1577"/>
      <c r="J61" s="1519">
        <f t="shared" ref="J61:J68" si="13">SUM(H61:I61)</f>
        <v>0</v>
      </c>
      <c r="K61" s="1577"/>
      <c r="M61" s="840" t="s">
        <v>2344</v>
      </c>
    </row>
    <row r="62" spans="1:34" ht="15.75" customHeight="1">
      <c r="B62" s="1" t="s">
        <v>2345</v>
      </c>
      <c r="D62" s="1577"/>
      <c r="E62" s="1577"/>
      <c r="F62" s="1519">
        <f t="shared" si="12"/>
        <v>0</v>
      </c>
      <c r="G62" s="1577"/>
      <c r="H62" s="1577"/>
      <c r="I62" s="1577"/>
      <c r="J62" s="1519">
        <f t="shared" si="13"/>
        <v>0</v>
      </c>
      <c r="K62" s="1577"/>
      <c r="M62" s="840" t="s">
        <v>2346</v>
      </c>
    </row>
    <row r="63" spans="1:34" ht="15.75" customHeight="1">
      <c r="A63" s="1"/>
      <c r="B63" s="1" t="s">
        <v>2347</v>
      </c>
      <c r="C63" s="1"/>
      <c r="D63" s="1577"/>
      <c r="E63" s="1577"/>
      <c r="F63" s="1519">
        <f t="shared" si="12"/>
        <v>0</v>
      </c>
      <c r="G63" s="1577"/>
      <c r="H63" s="1577"/>
      <c r="I63" s="1577"/>
      <c r="J63" s="1519">
        <f t="shared" si="13"/>
        <v>0</v>
      </c>
      <c r="K63" s="1577"/>
      <c r="L63" s="1"/>
      <c r="M63" s="1"/>
      <c r="N63" s="1"/>
      <c r="O63" s="1" t="s">
        <v>2348</v>
      </c>
      <c r="P63" s="1"/>
      <c r="Q63" s="1"/>
      <c r="R63" s="1"/>
      <c r="S63" s="1"/>
      <c r="T63" s="1"/>
      <c r="U63" s="1"/>
      <c r="V63" s="1"/>
      <c r="W63" s="1"/>
      <c r="X63" s="1"/>
      <c r="Y63" s="1"/>
      <c r="Z63" s="1"/>
      <c r="AA63" s="1"/>
      <c r="AB63" s="1"/>
      <c r="AC63" s="1"/>
      <c r="AD63" s="1"/>
      <c r="AE63" s="1"/>
      <c r="AF63" s="1"/>
      <c r="AG63" s="1"/>
      <c r="AH63" s="1"/>
    </row>
    <row r="64" spans="1:34" ht="15.75" customHeight="1">
      <c r="B64" s="1" t="s">
        <v>2349</v>
      </c>
      <c r="D64" s="1577"/>
      <c r="E64" s="1577"/>
      <c r="F64" s="1519">
        <f t="shared" si="12"/>
        <v>0</v>
      </c>
      <c r="G64" s="1577"/>
      <c r="H64" s="1577"/>
      <c r="I64" s="1577"/>
      <c r="J64" s="1519">
        <f t="shared" si="13"/>
        <v>0</v>
      </c>
      <c r="K64" s="1577"/>
    </row>
    <row r="65" spans="1:34" ht="15.75" customHeight="1">
      <c r="A65" s="1"/>
      <c r="B65" s="1" t="s">
        <v>2350</v>
      </c>
      <c r="C65" s="1"/>
      <c r="D65" s="1577"/>
      <c r="E65" s="1577"/>
      <c r="F65" s="1519">
        <f t="shared" si="12"/>
        <v>0</v>
      </c>
      <c r="G65" s="1577"/>
      <c r="H65" s="1577"/>
      <c r="I65" s="1577"/>
      <c r="J65" s="1519">
        <f t="shared" si="13"/>
        <v>0</v>
      </c>
      <c r="K65" s="1577"/>
      <c r="L65" s="1"/>
      <c r="M65" s="850" t="s">
        <v>2351</v>
      </c>
      <c r="O65" s="1"/>
      <c r="P65" s="1" t="s">
        <v>2352</v>
      </c>
      <c r="Q65" s="1"/>
      <c r="R65" s="1"/>
      <c r="S65" s="1"/>
      <c r="T65" s="1"/>
      <c r="U65" s="1"/>
      <c r="V65" s="1"/>
      <c r="W65" s="1"/>
      <c r="X65" s="1"/>
      <c r="Y65" s="1"/>
      <c r="Z65" s="1"/>
      <c r="AA65" s="1"/>
      <c r="AB65" s="1"/>
      <c r="AC65" s="1"/>
      <c r="AD65" s="1"/>
      <c r="AE65" s="1"/>
      <c r="AF65" s="1"/>
      <c r="AG65" s="1"/>
      <c r="AH65" s="1"/>
    </row>
    <row r="66" spans="1:34" ht="15.75" customHeight="1">
      <c r="B66" s="1" t="s">
        <v>2353</v>
      </c>
      <c r="D66" s="1577"/>
      <c r="E66" s="1577"/>
      <c r="F66" s="1519">
        <f t="shared" si="12"/>
        <v>0</v>
      </c>
      <c r="G66" s="1577"/>
      <c r="H66" s="1577"/>
      <c r="I66" s="1577"/>
      <c r="J66" s="1519">
        <f t="shared" si="13"/>
        <v>0</v>
      </c>
      <c r="K66" s="1577"/>
    </row>
    <row r="67" spans="1:34" s="1002" customFormat="1" ht="15.75" customHeight="1">
      <c r="B67" s="1577" t="s">
        <v>318</v>
      </c>
      <c r="D67" s="1577"/>
      <c r="E67" s="1577"/>
      <c r="F67" s="1515">
        <f t="shared" si="12"/>
        <v>0</v>
      </c>
      <c r="G67" s="1577"/>
      <c r="H67" s="1577"/>
      <c r="I67" s="1577"/>
      <c r="J67" s="1515">
        <f t="shared" si="13"/>
        <v>0</v>
      </c>
      <c r="K67" s="1577"/>
      <c r="L67" s="2173"/>
      <c r="M67" s="2173"/>
    </row>
    <row r="68" spans="1:34" s="1002" customFormat="1" ht="15.75" customHeight="1">
      <c r="B68" s="1577" t="s">
        <v>318</v>
      </c>
      <c r="D68" s="1577"/>
      <c r="E68" s="1577"/>
      <c r="F68" s="1515">
        <f t="shared" si="12"/>
        <v>0</v>
      </c>
      <c r="G68" s="1577"/>
      <c r="H68" s="1577"/>
      <c r="I68" s="1577"/>
      <c r="J68" s="1515">
        <f t="shared" si="13"/>
        <v>0</v>
      </c>
      <c r="K68" s="1577"/>
      <c r="L68" s="2173"/>
      <c r="M68" s="2173"/>
    </row>
    <row r="69" spans="1:34" ht="15.75" customHeight="1">
      <c r="B69" s="6" t="s">
        <v>2354</v>
      </c>
      <c r="D69" s="1522">
        <f t="shared" ref="D69:K69" si="14">SUM(D61:D68)</f>
        <v>0</v>
      </c>
      <c r="E69" s="1522">
        <f t="shared" si="14"/>
        <v>0</v>
      </c>
      <c r="F69" s="1522">
        <f t="shared" si="14"/>
        <v>0</v>
      </c>
      <c r="G69" s="1522">
        <f t="shared" si="14"/>
        <v>0</v>
      </c>
      <c r="H69" s="1522">
        <f t="shared" si="14"/>
        <v>0</v>
      </c>
      <c r="I69" s="1522">
        <f t="shared" si="14"/>
        <v>0</v>
      </c>
      <c r="J69" s="1522">
        <f t="shared" si="14"/>
        <v>0</v>
      </c>
      <c r="K69" s="1522">
        <f t="shared" si="14"/>
        <v>0</v>
      </c>
    </row>
    <row r="70" spans="1:34" ht="15.75" customHeight="1">
      <c r="B70" s="6" t="s">
        <v>2355</v>
      </c>
      <c r="D70" s="1519">
        <f t="shared" ref="D70:K70" si="15">D35+D58+D69</f>
        <v>0</v>
      </c>
      <c r="E70" s="1519">
        <f t="shared" si="15"/>
        <v>0</v>
      </c>
      <c r="F70" s="1519">
        <f t="shared" si="15"/>
        <v>0</v>
      </c>
      <c r="G70" s="1519">
        <f t="shared" si="15"/>
        <v>0</v>
      </c>
      <c r="H70" s="1519">
        <f t="shared" si="15"/>
        <v>0</v>
      </c>
      <c r="I70" s="1519">
        <f t="shared" si="15"/>
        <v>0</v>
      </c>
      <c r="J70" s="1519">
        <f t="shared" si="15"/>
        <v>0</v>
      </c>
      <c r="K70" s="1519">
        <f t="shared" si="15"/>
        <v>0</v>
      </c>
    </row>
    <row r="71" spans="1:34" ht="15.75" customHeight="1">
      <c r="B71" s="6" t="s">
        <v>2356</v>
      </c>
      <c r="D71" s="1577"/>
      <c r="E71" s="1577"/>
      <c r="F71" s="1519">
        <f t="shared" ref="F71" si="16">F36+F59+F70</f>
        <v>0</v>
      </c>
      <c r="G71" s="1577"/>
      <c r="H71" s="1577"/>
      <c r="I71" s="1577"/>
      <c r="J71" s="1519">
        <f t="shared" ref="J71" si="17">J36+J59+J70</f>
        <v>0</v>
      </c>
      <c r="K71" s="1577"/>
    </row>
    <row r="72" spans="1:34" ht="15.75" customHeight="1">
      <c r="B72" s="1" t="s">
        <v>1729</v>
      </c>
      <c r="D72" s="1577"/>
      <c r="E72" s="1577"/>
      <c r="F72" s="1519">
        <f t="shared" ref="F72" si="18">F37+F60+F71</f>
        <v>0</v>
      </c>
      <c r="G72" s="1577"/>
      <c r="H72" s="1577"/>
      <c r="I72" s="1577"/>
      <c r="J72" s="1519">
        <f t="shared" ref="J72" si="19">J37+J60+J71</f>
        <v>0</v>
      </c>
      <c r="K72" s="1577"/>
    </row>
    <row r="73" spans="1:34" ht="15.75" customHeight="1">
      <c r="B73" s="6" t="s">
        <v>2357</v>
      </c>
      <c r="D73" s="1578">
        <f>SUM(D70:D72)</f>
        <v>0</v>
      </c>
      <c r="E73" s="1578">
        <f t="shared" ref="D73:K73" si="20">SUM(E70:E72)</f>
        <v>0</v>
      </c>
      <c r="F73" s="1578">
        <f t="shared" si="20"/>
        <v>0</v>
      </c>
      <c r="G73" s="1578">
        <f t="shared" si="20"/>
        <v>0</v>
      </c>
      <c r="H73" s="1578">
        <f t="shared" si="20"/>
        <v>0</v>
      </c>
      <c r="I73" s="1578">
        <f t="shared" si="20"/>
        <v>0</v>
      </c>
      <c r="J73" s="1578">
        <f t="shared" si="20"/>
        <v>0</v>
      </c>
      <c r="K73" s="1578">
        <f t="shared" si="20"/>
        <v>0</v>
      </c>
    </row>
    <row r="74" spans="1:34" ht="15.75" customHeight="1">
      <c r="B74" s="1"/>
    </row>
    <row r="75" spans="1:34" ht="15.75" customHeight="1">
      <c r="B75" s="1"/>
    </row>
    <row r="76" spans="1:34" ht="15.75" customHeight="1">
      <c r="A76" s="1"/>
      <c r="B76" s="1955" t="s">
        <v>2358</v>
      </c>
      <c r="C76" s="1941"/>
      <c r="D76" s="1941"/>
      <c r="E76" s="1941"/>
      <c r="F76" s="1941"/>
      <c r="G76" s="1941"/>
      <c r="H76" s="1941"/>
      <c r="I76" s="1"/>
      <c r="J76" s="1"/>
      <c r="K76" s="1"/>
      <c r="L76" s="1"/>
      <c r="M76" s="1"/>
      <c r="N76" s="1"/>
      <c r="O76" s="1"/>
      <c r="P76" s="1"/>
      <c r="Q76" s="1"/>
      <c r="R76" s="1"/>
      <c r="S76" s="1"/>
      <c r="T76" s="1"/>
      <c r="U76" s="1"/>
      <c r="V76" s="1"/>
      <c r="W76" s="1"/>
      <c r="X76" s="1"/>
      <c r="Y76" s="1"/>
      <c r="Z76" s="1"/>
      <c r="AA76" s="1"/>
      <c r="AB76" s="1"/>
      <c r="AC76" s="1"/>
      <c r="AD76" s="1"/>
      <c r="AE76" s="1"/>
      <c r="AF76" s="1"/>
      <c r="AG76" s="1"/>
      <c r="AH76" s="1"/>
    </row>
    <row r="77" spans="1:34" ht="15.75" customHeight="1">
      <c r="B77" s="1956" t="s">
        <v>2359</v>
      </c>
      <c r="C77" s="1957"/>
      <c r="D77" s="1945" t="s">
        <v>135</v>
      </c>
      <c r="E77" s="1946"/>
      <c r="F77" s="1946"/>
      <c r="G77" s="1947"/>
      <c r="H77" s="1945" t="s">
        <v>136</v>
      </c>
      <c r="I77" s="1946"/>
      <c r="J77" s="1946"/>
      <c r="K77" s="1947"/>
      <c r="O77" s="1960"/>
    </row>
    <row r="78" spans="1:34" ht="60">
      <c r="B78" s="1941"/>
      <c r="C78" s="1941"/>
      <c r="D78" s="23" t="s">
        <v>138</v>
      </c>
      <c r="E78" s="1378" t="s">
        <v>240</v>
      </c>
      <c r="F78" s="23" t="s">
        <v>140</v>
      </c>
      <c r="G78" s="1379" t="s">
        <v>241</v>
      </c>
      <c r="H78" s="23" t="s">
        <v>138</v>
      </c>
      <c r="I78" s="1378" t="s">
        <v>240</v>
      </c>
      <c r="J78" s="23" t="s">
        <v>140</v>
      </c>
      <c r="K78" s="1379" t="s">
        <v>241</v>
      </c>
      <c r="O78" s="1941"/>
    </row>
    <row r="79" spans="1:34">
      <c r="B79" s="1941"/>
      <c r="C79" s="1941"/>
      <c r="D79" s="22" t="s">
        <v>142</v>
      </c>
      <c r="E79" s="22" t="s">
        <v>142</v>
      </c>
      <c r="F79" s="22" t="s">
        <v>142</v>
      </c>
      <c r="G79" s="22" t="s">
        <v>142</v>
      </c>
      <c r="H79" s="22" t="s">
        <v>142</v>
      </c>
      <c r="I79" s="22" t="s">
        <v>142</v>
      </c>
      <c r="J79" s="22" t="s">
        <v>142</v>
      </c>
      <c r="K79" s="1399" t="s">
        <v>142</v>
      </c>
      <c r="O79" s="1941"/>
    </row>
    <row r="80" spans="1:34" ht="15" customHeight="1">
      <c r="B80" s="6" t="s">
        <v>2360</v>
      </c>
      <c r="C80" s="6"/>
      <c r="D80" s="1579"/>
      <c r="E80" s="1579"/>
      <c r="F80" s="1579"/>
      <c r="G80" s="1579"/>
      <c r="H80" s="1579"/>
      <c r="I80" s="1518"/>
      <c r="J80" s="1518"/>
      <c r="K80" s="1518"/>
      <c r="O80" s="851"/>
    </row>
    <row r="81" spans="1:34" ht="15.75" customHeight="1">
      <c r="B81" s="6" t="s">
        <v>2361</v>
      </c>
      <c r="C81" s="6"/>
      <c r="D81" s="1579"/>
      <c r="E81" s="1580"/>
      <c r="F81" s="1580"/>
      <c r="G81" s="1580"/>
      <c r="H81" s="1580"/>
      <c r="I81" s="1518"/>
      <c r="J81" s="1518"/>
      <c r="K81" s="1518"/>
      <c r="O81" s="851"/>
    </row>
    <row r="82" spans="1:34" ht="15.75" customHeight="1">
      <c r="B82" s="1" t="s">
        <v>2362</v>
      </c>
      <c r="C82" s="1"/>
      <c r="D82" s="1577"/>
      <c r="E82" s="1577"/>
      <c r="F82" s="1519">
        <f t="shared" ref="F82:F84" si="21">SUM(D82:E82)</f>
        <v>0</v>
      </c>
      <c r="G82" s="1577"/>
      <c r="H82" s="1577"/>
      <c r="I82" s="1577"/>
      <c r="J82" s="1519">
        <f t="shared" ref="J82:J84" si="22">SUM(H82:I82)</f>
        <v>0</v>
      </c>
      <c r="K82" s="1577"/>
      <c r="O82" s="851"/>
    </row>
    <row r="83" spans="1:34" s="1002" customFormat="1" ht="15.75" customHeight="1">
      <c r="A83" s="1001"/>
      <c r="B83" s="1577" t="s">
        <v>318</v>
      </c>
      <c r="C83" s="1001"/>
      <c r="D83" s="1577"/>
      <c r="E83" s="1577"/>
      <c r="F83" s="1515">
        <f t="shared" si="21"/>
        <v>0</v>
      </c>
      <c r="G83" s="1577"/>
      <c r="H83" s="1577"/>
      <c r="I83" s="1577"/>
      <c r="J83" s="1515">
        <f t="shared" si="22"/>
        <v>0</v>
      </c>
      <c r="K83" s="1577"/>
      <c r="L83" s="1001"/>
      <c r="M83" s="1001"/>
      <c r="N83" s="1001"/>
      <c r="O83" s="2174"/>
      <c r="P83" s="1001"/>
      <c r="Q83" s="1001"/>
      <c r="R83" s="1001"/>
      <c r="S83" s="1001"/>
      <c r="T83" s="1001"/>
      <c r="U83" s="1001"/>
      <c r="V83" s="1001"/>
      <c r="W83" s="1001"/>
      <c r="X83" s="1001"/>
      <c r="Y83" s="1001"/>
      <c r="Z83" s="1001"/>
      <c r="AA83" s="1001"/>
      <c r="AB83" s="1001"/>
      <c r="AC83" s="1001"/>
      <c r="AD83" s="1001"/>
      <c r="AE83" s="1001"/>
      <c r="AF83" s="1001"/>
      <c r="AG83" s="1001"/>
      <c r="AH83" s="1001"/>
    </row>
    <row r="84" spans="1:34" s="1002" customFormat="1" ht="15.75" customHeight="1">
      <c r="A84" s="1001"/>
      <c r="B84" s="1577" t="s">
        <v>318</v>
      </c>
      <c r="C84" s="1001"/>
      <c r="D84" s="1577"/>
      <c r="E84" s="1577"/>
      <c r="F84" s="1515">
        <f t="shared" si="21"/>
        <v>0</v>
      </c>
      <c r="G84" s="1577"/>
      <c r="H84" s="1577"/>
      <c r="I84" s="1577"/>
      <c r="J84" s="1515">
        <f t="shared" si="22"/>
        <v>0</v>
      </c>
      <c r="K84" s="1577"/>
      <c r="L84" s="1001"/>
      <c r="M84" s="1001"/>
      <c r="N84" s="1001"/>
      <c r="O84" s="2174"/>
      <c r="P84" s="1001"/>
      <c r="Q84" s="1001"/>
      <c r="R84" s="1001"/>
      <c r="S84" s="1001"/>
      <c r="T84" s="1001"/>
      <c r="U84" s="1001"/>
      <c r="V84" s="1001"/>
      <c r="W84" s="1001"/>
      <c r="X84" s="1001"/>
      <c r="Y84" s="1001"/>
      <c r="Z84" s="1001"/>
      <c r="AA84" s="1001"/>
      <c r="AB84" s="1001"/>
      <c r="AC84" s="1001"/>
      <c r="AD84" s="1001"/>
      <c r="AE84" s="1001"/>
      <c r="AF84" s="1001"/>
      <c r="AG84" s="1001"/>
      <c r="AH84" s="1001"/>
    </row>
    <row r="85" spans="1:34" ht="15.75" customHeight="1">
      <c r="A85" s="1"/>
      <c r="B85" s="1"/>
      <c r="C85" s="1"/>
      <c r="D85" s="1576">
        <f t="shared" ref="D85:K85" si="23">SUM(D82:D84)</f>
        <v>0</v>
      </c>
      <c r="E85" s="1576">
        <f t="shared" si="23"/>
        <v>0</v>
      </c>
      <c r="F85" s="1576">
        <f t="shared" si="23"/>
        <v>0</v>
      </c>
      <c r="G85" s="1576">
        <f t="shared" si="23"/>
        <v>0</v>
      </c>
      <c r="H85" s="1576">
        <f t="shared" si="23"/>
        <v>0</v>
      </c>
      <c r="I85" s="1576">
        <f t="shared" si="23"/>
        <v>0</v>
      </c>
      <c r="J85" s="1576">
        <f t="shared" si="23"/>
        <v>0</v>
      </c>
      <c r="K85" s="1576">
        <f t="shared" si="23"/>
        <v>0</v>
      </c>
      <c r="L85" s="1"/>
      <c r="M85" s="1"/>
      <c r="N85" s="1"/>
      <c r="O85" s="851"/>
      <c r="P85" s="1"/>
      <c r="Q85" s="1"/>
      <c r="R85" s="1"/>
      <c r="S85" s="1"/>
      <c r="T85" s="1"/>
      <c r="U85" s="1"/>
      <c r="V85" s="1"/>
      <c r="W85" s="1"/>
      <c r="X85" s="1"/>
      <c r="Y85" s="1"/>
      <c r="Z85" s="1"/>
      <c r="AA85" s="1"/>
      <c r="AB85" s="1"/>
      <c r="AC85" s="1"/>
      <c r="AD85" s="1"/>
      <c r="AE85" s="1"/>
      <c r="AF85" s="1"/>
      <c r="AG85" s="1"/>
      <c r="AH85" s="1"/>
    </row>
    <row r="86" spans="1:34" ht="15.75" customHeight="1">
      <c r="B86" s="1958"/>
      <c r="C86" s="1941"/>
      <c r="D86" s="1579"/>
      <c r="E86" s="1579"/>
      <c r="F86" s="1579"/>
      <c r="G86" s="1579"/>
      <c r="H86" s="1579"/>
      <c r="I86" s="1518"/>
      <c r="J86" s="1518"/>
      <c r="K86" s="1518"/>
      <c r="O86" s="851"/>
    </row>
    <row r="87" spans="1:34" ht="15.75" customHeight="1">
      <c r="B87" s="6" t="s">
        <v>2363</v>
      </c>
      <c r="C87" s="6"/>
      <c r="D87" s="1580"/>
      <c r="E87" s="1580"/>
      <c r="F87" s="1580"/>
      <c r="G87" s="1580"/>
      <c r="H87" s="1580"/>
      <c r="I87" s="1518"/>
      <c r="J87" s="1518"/>
      <c r="K87" s="1518"/>
      <c r="O87" s="851"/>
    </row>
    <row r="88" spans="1:34" ht="15.75" customHeight="1">
      <c r="B88" s="1" t="s">
        <v>2364</v>
      </c>
      <c r="C88" s="1"/>
      <c r="D88" s="1577"/>
      <c r="E88" s="1577"/>
      <c r="F88" s="1519">
        <f t="shared" ref="F88:F104" si="24">SUM(D88:E88)</f>
        <v>0</v>
      </c>
      <c r="G88" s="1577"/>
      <c r="H88" s="1577"/>
      <c r="I88" s="1577"/>
      <c r="J88" s="1519">
        <f t="shared" ref="J88:J104" si="25">SUM(H88:I88)</f>
        <v>0</v>
      </c>
      <c r="K88" s="1577"/>
      <c r="O88" s="851"/>
    </row>
    <row r="89" spans="1:34" ht="15.75" customHeight="1">
      <c r="B89" s="1" t="s">
        <v>2365</v>
      </c>
      <c r="C89" s="1"/>
      <c r="D89" s="1577"/>
      <c r="E89" s="1577"/>
      <c r="F89" s="1519">
        <f t="shared" si="24"/>
        <v>0</v>
      </c>
      <c r="G89" s="1577"/>
      <c r="H89" s="1577"/>
      <c r="I89" s="1577"/>
      <c r="J89" s="1519">
        <f t="shared" si="25"/>
        <v>0</v>
      </c>
      <c r="K89" s="1577"/>
      <c r="O89" s="851"/>
    </row>
    <row r="90" spans="1:34" ht="15.75" customHeight="1">
      <c r="B90" s="1" t="s">
        <v>2366</v>
      </c>
      <c r="C90" s="1"/>
      <c r="D90" s="1577"/>
      <c r="E90" s="1577"/>
      <c r="F90" s="1519">
        <f t="shared" si="24"/>
        <v>0</v>
      </c>
      <c r="G90" s="1577"/>
      <c r="H90" s="1577"/>
      <c r="I90" s="1577"/>
      <c r="J90" s="1519">
        <f t="shared" si="25"/>
        <v>0</v>
      </c>
      <c r="K90" s="1577"/>
      <c r="O90" s="851"/>
    </row>
    <row r="91" spans="1:34" ht="15.75" customHeight="1">
      <c r="B91" s="1" t="s">
        <v>2367</v>
      </c>
      <c r="C91" s="1"/>
      <c r="D91" s="1577"/>
      <c r="E91" s="1577"/>
      <c r="F91" s="1519">
        <f t="shared" si="24"/>
        <v>0</v>
      </c>
      <c r="G91" s="1577"/>
      <c r="H91" s="1577"/>
      <c r="I91" s="1577"/>
      <c r="J91" s="1519">
        <f t="shared" si="25"/>
        <v>0</v>
      </c>
      <c r="K91" s="1577"/>
      <c r="O91" s="851"/>
    </row>
    <row r="92" spans="1:34" ht="15.75" customHeight="1">
      <c r="B92" s="1" t="s">
        <v>2368</v>
      </c>
      <c r="C92" s="1"/>
      <c r="D92" s="1577"/>
      <c r="E92" s="1577"/>
      <c r="F92" s="1519">
        <f t="shared" si="24"/>
        <v>0</v>
      </c>
      <c r="G92" s="1577"/>
      <c r="H92" s="1577"/>
      <c r="I92" s="1577"/>
      <c r="J92" s="1519">
        <f t="shared" si="25"/>
        <v>0</v>
      </c>
      <c r="K92" s="1577"/>
      <c r="O92" s="851"/>
    </row>
    <row r="93" spans="1:34" ht="15.75" customHeight="1">
      <c r="B93" s="1" t="s">
        <v>2369</v>
      </c>
      <c r="C93" s="1"/>
      <c r="D93" s="1577"/>
      <c r="E93" s="1577"/>
      <c r="F93" s="1519">
        <f t="shared" si="24"/>
        <v>0</v>
      </c>
      <c r="G93" s="1577"/>
      <c r="H93" s="1577"/>
      <c r="I93" s="1577"/>
      <c r="J93" s="1519">
        <f t="shared" si="25"/>
        <v>0</v>
      </c>
      <c r="K93" s="1577"/>
      <c r="O93" s="851"/>
    </row>
    <row r="94" spans="1:34" ht="15.75" customHeight="1">
      <c r="B94" s="1" t="s">
        <v>2370</v>
      </c>
      <c r="C94" s="1"/>
      <c r="D94" s="1577"/>
      <c r="E94" s="1577"/>
      <c r="F94" s="1519">
        <f t="shared" si="24"/>
        <v>0</v>
      </c>
      <c r="G94" s="1577"/>
      <c r="H94" s="1577"/>
      <c r="I94" s="1577"/>
      <c r="J94" s="1519">
        <f t="shared" si="25"/>
        <v>0</v>
      </c>
      <c r="K94" s="1577"/>
      <c r="O94" s="851"/>
    </row>
    <row r="95" spans="1:34" ht="15.75" customHeight="1">
      <c r="B95" s="1" t="s">
        <v>2371</v>
      </c>
      <c r="C95" s="1"/>
      <c r="D95" s="1577"/>
      <c r="E95" s="1577"/>
      <c r="F95" s="1519">
        <f t="shared" si="24"/>
        <v>0</v>
      </c>
      <c r="G95" s="1577"/>
      <c r="H95" s="1577"/>
      <c r="I95" s="1577"/>
      <c r="J95" s="1519">
        <f t="shared" si="25"/>
        <v>0</v>
      </c>
      <c r="K95" s="1577"/>
      <c r="O95" s="851"/>
    </row>
    <row r="96" spans="1:34" ht="15.75" customHeight="1">
      <c r="B96" s="1" t="s">
        <v>2372</v>
      </c>
      <c r="C96" s="1"/>
      <c r="D96" s="1577"/>
      <c r="E96" s="1577"/>
      <c r="F96" s="1519">
        <f t="shared" si="24"/>
        <v>0</v>
      </c>
      <c r="G96" s="1577"/>
      <c r="H96" s="1577"/>
      <c r="I96" s="1577"/>
      <c r="J96" s="1519">
        <f t="shared" si="25"/>
        <v>0</v>
      </c>
      <c r="K96" s="1577"/>
      <c r="O96" s="851"/>
    </row>
    <row r="97" spans="1:34" ht="15.75" customHeight="1">
      <c r="B97" s="1" t="s">
        <v>1716</v>
      </c>
      <c r="C97" s="1"/>
      <c r="D97" s="1577"/>
      <c r="E97" s="1577"/>
      <c r="F97" s="1519">
        <f t="shared" si="24"/>
        <v>0</v>
      </c>
      <c r="G97" s="1577"/>
      <c r="H97" s="1577"/>
      <c r="I97" s="1577"/>
      <c r="J97" s="1519">
        <f t="shared" si="25"/>
        <v>0</v>
      </c>
      <c r="K97" s="1577"/>
      <c r="O97" s="851"/>
    </row>
    <row r="98" spans="1:34" ht="15.75" customHeight="1">
      <c r="B98" s="1" t="s">
        <v>2373</v>
      </c>
      <c r="C98" s="1"/>
      <c r="D98" s="1577"/>
      <c r="E98" s="1577"/>
      <c r="F98" s="1519">
        <f t="shared" si="24"/>
        <v>0</v>
      </c>
      <c r="G98" s="1577"/>
      <c r="H98" s="1577"/>
      <c r="I98" s="1577"/>
      <c r="J98" s="1519">
        <f t="shared" si="25"/>
        <v>0</v>
      </c>
      <c r="K98" s="1577"/>
      <c r="O98" s="851"/>
    </row>
    <row r="99" spans="1:34" ht="15.75" customHeight="1">
      <c r="B99" s="795" t="s">
        <v>2374</v>
      </c>
      <c r="C99" s="1"/>
      <c r="D99" s="1577"/>
      <c r="E99" s="1577"/>
      <c r="F99" s="1519">
        <f t="shared" si="24"/>
        <v>0</v>
      </c>
      <c r="G99" s="1577"/>
      <c r="H99" s="1577"/>
      <c r="I99" s="1577"/>
      <c r="J99" s="1519">
        <f t="shared" si="25"/>
        <v>0</v>
      </c>
      <c r="K99" s="1577"/>
      <c r="L99" s="415"/>
      <c r="M99" s="843" t="s">
        <v>2300</v>
      </c>
      <c r="O99" s="851"/>
    </row>
    <row r="100" spans="1:34" ht="15.75" customHeight="1">
      <c r="B100" s="1" t="s">
        <v>2375</v>
      </c>
      <c r="C100" s="1"/>
      <c r="D100" s="1577"/>
      <c r="E100" s="1577"/>
      <c r="F100" s="1519">
        <f t="shared" si="24"/>
        <v>0</v>
      </c>
      <c r="G100" s="1577"/>
      <c r="H100" s="1577"/>
      <c r="I100" s="1577"/>
      <c r="J100" s="1519">
        <f t="shared" si="25"/>
        <v>0</v>
      </c>
      <c r="K100" s="1577"/>
      <c r="O100" s="851"/>
    </row>
    <row r="101" spans="1:34" ht="15.75" customHeight="1">
      <c r="B101" s="1" t="s">
        <v>2376</v>
      </c>
      <c r="C101" s="1"/>
      <c r="D101" s="1577"/>
      <c r="E101" s="1577"/>
      <c r="F101" s="1519">
        <f t="shared" si="24"/>
        <v>0</v>
      </c>
      <c r="G101" s="1577"/>
      <c r="H101" s="1577"/>
      <c r="I101" s="1577"/>
      <c r="J101" s="1519">
        <f t="shared" si="25"/>
        <v>0</v>
      </c>
      <c r="K101" s="1577"/>
      <c r="O101" s="851"/>
    </row>
    <row r="102" spans="1:34" ht="15.75" customHeight="1">
      <c r="B102" s="1" t="s">
        <v>1718</v>
      </c>
      <c r="C102" s="1"/>
      <c r="D102" s="1577"/>
      <c r="E102" s="1577"/>
      <c r="F102" s="1519">
        <f t="shared" si="24"/>
        <v>0</v>
      </c>
      <c r="G102" s="1577"/>
      <c r="H102" s="1577"/>
      <c r="I102" s="1577"/>
      <c r="J102" s="1519">
        <f t="shared" si="25"/>
        <v>0</v>
      </c>
      <c r="K102" s="1577"/>
      <c r="O102" s="851"/>
    </row>
    <row r="103" spans="1:34" s="1002" customFormat="1" ht="15.75" customHeight="1">
      <c r="A103" s="1001"/>
      <c r="B103" s="1577" t="s">
        <v>318</v>
      </c>
      <c r="C103" s="1001"/>
      <c r="D103" s="1577"/>
      <c r="E103" s="1577"/>
      <c r="F103" s="1515">
        <f t="shared" si="24"/>
        <v>0</v>
      </c>
      <c r="G103" s="1577"/>
      <c r="H103" s="1577"/>
      <c r="I103" s="1577"/>
      <c r="J103" s="1515">
        <f t="shared" si="25"/>
        <v>0</v>
      </c>
      <c r="K103" s="1577"/>
      <c r="L103" s="1001"/>
      <c r="M103" s="1001"/>
      <c r="N103" s="1001"/>
      <c r="O103" s="2174"/>
      <c r="P103" s="1001"/>
      <c r="Q103" s="1001"/>
      <c r="R103" s="1001"/>
      <c r="S103" s="1001"/>
      <c r="T103" s="1001"/>
      <c r="U103" s="1001"/>
      <c r="V103" s="1001"/>
      <c r="W103" s="1001"/>
      <c r="X103" s="1001"/>
      <c r="Y103" s="1001"/>
      <c r="Z103" s="1001"/>
      <c r="AA103" s="1001"/>
      <c r="AB103" s="1001"/>
      <c r="AC103" s="1001"/>
      <c r="AD103" s="1001"/>
      <c r="AE103" s="1001"/>
      <c r="AF103" s="1001"/>
      <c r="AG103" s="1001"/>
      <c r="AH103" s="1001"/>
    </row>
    <row r="104" spans="1:34" s="1002" customFormat="1" ht="15.75" customHeight="1">
      <c r="A104" s="1001"/>
      <c r="B104" s="1577" t="s">
        <v>318</v>
      </c>
      <c r="C104" s="1001"/>
      <c r="D104" s="1577"/>
      <c r="E104" s="1577"/>
      <c r="F104" s="1515">
        <f t="shared" si="24"/>
        <v>0</v>
      </c>
      <c r="G104" s="1577"/>
      <c r="H104" s="1577"/>
      <c r="I104" s="1577"/>
      <c r="J104" s="1515">
        <f t="shared" si="25"/>
        <v>0</v>
      </c>
      <c r="K104" s="1577"/>
      <c r="L104" s="1001"/>
      <c r="M104" s="1001"/>
      <c r="N104" s="1001"/>
      <c r="O104" s="2174"/>
      <c r="P104" s="1001"/>
      <c r="Q104" s="1001"/>
      <c r="R104" s="1001"/>
      <c r="S104" s="1001"/>
      <c r="T104" s="1001"/>
      <c r="U104" s="1001"/>
      <c r="V104" s="1001"/>
      <c r="W104" s="1001"/>
      <c r="X104" s="1001"/>
      <c r="Y104" s="1001"/>
      <c r="Z104" s="1001"/>
      <c r="AA104" s="1001"/>
      <c r="AB104" s="1001"/>
      <c r="AC104" s="1001"/>
      <c r="AD104" s="1001"/>
      <c r="AE104" s="1001"/>
      <c r="AF104" s="1001"/>
      <c r="AG104" s="1001"/>
      <c r="AH104" s="1001"/>
    </row>
    <row r="105" spans="1:34" ht="15.75" customHeight="1">
      <c r="B105" s="1958"/>
      <c r="C105" s="1941"/>
      <c r="D105" s="1581">
        <f t="shared" ref="D105:K105" si="26">SUM(D88:D104)</f>
        <v>0</v>
      </c>
      <c r="E105" s="1581">
        <f t="shared" si="26"/>
        <v>0</v>
      </c>
      <c r="F105" s="1581">
        <f t="shared" si="26"/>
        <v>0</v>
      </c>
      <c r="G105" s="1581">
        <f t="shared" si="26"/>
        <v>0</v>
      </c>
      <c r="H105" s="1581">
        <f t="shared" si="26"/>
        <v>0</v>
      </c>
      <c r="I105" s="1581">
        <f t="shared" si="26"/>
        <v>0</v>
      </c>
      <c r="J105" s="1581">
        <f t="shared" si="26"/>
        <v>0</v>
      </c>
      <c r="K105" s="1581">
        <f t="shared" si="26"/>
        <v>0</v>
      </c>
      <c r="O105" s="851"/>
    </row>
    <row r="106" spans="1:34" ht="15.75" customHeight="1">
      <c r="B106" s="6" t="s">
        <v>2377</v>
      </c>
      <c r="C106" s="6"/>
      <c r="D106" s="1580"/>
      <c r="E106" s="1580"/>
      <c r="F106" s="1580"/>
      <c r="G106" s="1580"/>
      <c r="H106" s="1580"/>
      <c r="I106" s="1518"/>
      <c r="J106" s="1518"/>
      <c r="K106" s="1518"/>
      <c r="O106" s="851"/>
    </row>
    <row r="107" spans="1:34" ht="15.75" customHeight="1">
      <c r="B107" s="1" t="s">
        <v>2378</v>
      </c>
      <c r="C107" s="1"/>
      <c r="D107" s="1577"/>
      <c r="E107" s="1577"/>
      <c r="F107" s="1519">
        <f t="shared" ref="F107:F114" si="27">SUM(D107:E107)</f>
        <v>0</v>
      </c>
      <c r="G107" s="1577"/>
      <c r="H107" s="1577"/>
      <c r="I107" s="1577"/>
      <c r="J107" s="1519">
        <f t="shared" ref="J107:J114" si="28">SUM(H107:I107)</f>
        <v>0</v>
      </c>
      <c r="K107" s="1577"/>
      <c r="O107" s="851"/>
    </row>
    <row r="108" spans="1:34" ht="15.75" customHeight="1">
      <c r="B108" s="1" t="s">
        <v>2379</v>
      </c>
      <c r="C108" s="1"/>
      <c r="D108" s="1577"/>
      <c r="E108" s="1577"/>
      <c r="F108" s="1519">
        <f t="shared" si="27"/>
        <v>0</v>
      </c>
      <c r="G108" s="1577"/>
      <c r="H108" s="1577"/>
      <c r="I108" s="1577"/>
      <c r="J108" s="1519">
        <f t="shared" si="28"/>
        <v>0</v>
      </c>
      <c r="K108" s="1577"/>
      <c r="O108" s="851"/>
    </row>
    <row r="109" spans="1:34" ht="15.75" customHeight="1">
      <c r="B109" s="1" t="s">
        <v>2380</v>
      </c>
      <c r="C109" s="1"/>
      <c r="D109" s="1577"/>
      <c r="E109" s="1577"/>
      <c r="F109" s="1519">
        <f t="shared" si="27"/>
        <v>0</v>
      </c>
      <c r="G109" s="1577"/>
      <c r="H109" s="1577"/>
      <c r="I109" s="1577"/>
      <c r="J109" s="1519">
        <f t="shared" si="28"/>
        <v>0</v>
      </c>
      <c r="K109" s="1577"/>
      <c r="O109" s="851"/>
    </row>
    <row r="110" spans="1:34" ht="15.75" customHeight="1">
      <c r="B110" s="1" t="s">
        <v>2381</v>
      </c>
      <c r="C110" s="1"/>
      <c r="D110" s="1577"/>
      <c r="E110" s="1577"/>
      <c r="F110" s="1519">
        <f t="shared" si="27"/>
        <v>0</v>
      </c>
      <c r="G110" s="1577"/>
      <c r="H110" s="1577"/>
      <c r="I110" s="1577"/>
      <c r="J110" s="1519">
        <f t="shared" si="28"/>
        <v>0</v>
      </c>
      <c r="K110" s="1577"/>
      <c r="O110" s="851"/>
    </row>
    <row r="111" spans="1:34" ht="15.75" customHeight="1">
      <c r="B111" s="1" t="s">
        <v>2382</v>
      </c>
      <c r="C111" s="1"/>
      <c r="D111" s="1577"/>
      <c r="E111" s="1577"/>
      <c r="F111" s="1519">
        <f t="shared" si="27"/>
        <v>0</v>
      </c>
      <c r="G111" s="1577"/>
      <c r="H111" s="1577"/>
      <c r="I111" s="1577"/>
      <c r="J111" s="1519">
        <f t="shared" si="28"/>
        <v>0</v>
      </c>
      <c r="K111" s="1577"/>
      <c r="O111" s="851"/>
    </row>
    <row r="112" spans="1:34" ht="15.75" customHeight="1">
      <c r="B112" s="1" t="s">
        <v>2383</v>
      </c>
      <c r="C112" s="1"/>
      <c r="D112" s="1577"/>
      <c r="E112" s="1577"/>
      <c r="F112" s="1519">
        <f t="shared" si="27"/>
        <v>0</v>
      </c>
      <c r="G112" s="1577"/>
      <c r="H112" s="1577"/>
      <c r="I112" s="1577"/>
      <c r="J112" s="1519">
        <f t="shared" si="28"/>
        <v>0</v>
      </c>
      <c r="K112" s="1577"/>
      <c r="O112" s="851"/>
    </row>
    <row r="113" spans="1:34" s="1002" customFormat="1" ht="15.75" customHeight="1">
      <c r="A113" s="1001"/>
      <c r="B113" s="1577" t="s">
        <v>318</v>
      </c>
      <c r="C113" s="1001"/>
      <c r="D113" s="1577"/>
      <c r="E113" s="1577"/>
      <c r="F113" s="1515">
        <f t="shared" si="27"/>
        <v>0</v>
      </c>
      <c r="G113" s="1577"/>
      <c r="H113" s="1577"/>
      <c r="I113" s="1577"/>
      <c r="J113" s="1515">
        <f t="shared" si="28"/>
        <v>0</v>
      </c>
      <c r="K113" s="1577"/>
      <c r="L113" s="1001"/>
      <c r="M113" s="1001"/>
      <c r="N113" s="1001"/>
      <c r="O113" s="2174"/>
      <c r="P113" s="1001"/>
      <c r="Q113" s="1001"/>
      <c r="R113" s="1001"/>
      <c r="S113" s="1001"/>
      <c r="T113" s="1001"/>
      <c r="U113" s="1001"/>
      <c r="V113" s="1001"/>
      <c r="W113" s="1001"/>
      <c r="X113" s="1001"/>
      <c r="Y113" s="1001"/>
      <c r="Z113" s="1001"/>
      <c r="AA113" s="1001"/>
      <c r="AB113" s="1001"/>
      <c r="AC113" s="1001"/>
      <c r="AD113" s="1001"/>
      <c r="AE113" s="1001"/>
      <c r="AF113" s="1001"/>
      <c r="AG113" s="1001"/>
      <c r="AH113" s="1001"/>
    </row>
    <row r="114" spans="1:34" s="1002" customFormat="1" ht="15.75" customHeight="1">
      <c r="A114" s="1001"/>
      <c r="B114" s="1577" t="s">
        <v>318</v>
      </c>
      <c r="C114" s="1001"/>
      <c r="D114" s="1577"/>
      <c r="E114" s="1577"/>
      <c r="F114" s="1515">
        <f t="shared" si="27"/>
        <v>0</v>
      </c>
      <c r="G114" s="1577"/>
      <c r="H114" s="1577"/>
      <c r="I114" s="1577"/>
      <c r="J114" s="1515">
        <f t="shared" si="28"/>
        <v>0</v>
      </c>
      <c r="K114" s="1577"/>
      <c r="L114" s="1001"/>
      <c r="M114" s="1001"/>
      <c r="N114" s="1001"/>
      <c r="O114" s="2174"/>
      <c r="P114" s="1001"/>
      <c r="Q114" s="1001"/>
      <c r="R114" s="1001"/>
      <c r="S114" s="1001"/>
      <c r="T114" s="1001"/>
      <c r="U114" s="1001"/>
      <c r="V114" s="1001"/>
      <c r="W114" s="1001"/>
      <c r="X114" s="1001"/>
      <c r="Y114" s="1001"/>
      <c r="Z114" s="1001"/>
      <c r="AA114" s="1001"/>
      <c r="AB114" s="1001"/>
      <c r="AC114" s="1001"/>
      <c r="AD114" s="1001"/>
      <c r="AE114" s="1001"/>
      <c r="AF114" s="1001"/>
      <c r="AG114" s="1001"/>
      <c r="AH114" s="1001"/>
    </row>
    <row r="115" spans="1:34" ht="15.75" customHeight="1">
      <c r="B115" s="852"/>
      <c r="C115" s="853"/>
      <c r="D115" s="1582">
        <f t="shared" ref="D115:K115" si="29">SUM(D107:D114)</f>
        <v>0</v>
      </c>
      <c r="E115" s="1582">
        <f t="shared" si="29"/>
        <v>0</v>
      </c>
      <c r="F115" s="1582">
        <f t="shared" si="29"/>
        <v>0</v>
      </c>
      <c r="G115" s="1582">
        <f t="shared" si="29"/>
        <v>0</v>
      </c>
      <c r="H115" s="1582">
        <f t="shared" si="29"/>
        <v>0</v>
      </c>
      <c r="I115" s="1582">
        <f t="shared" si="29"/>
        <v>0</v>
      </c>
      <c r="J115" s="1582">
        <f t="shared" si="29"/>
        <v>0</v>
      </c>
      <c r="K115" s="1582">
        <f t="shared" si="29"/>
        <v>0</v>
      </c>
      <c r="O115" s="851"/>
    </row>
    <row r="116" spans="1:34" ht="15.75" customHeight="1">
      <c r="B116" s="6" t="s">
        <v>2384</v>
      </c>
      <c r="C116" s="6"/>
      <c r="D116" s="1580"/>
      <c r="E116" s="1580"/>
      <c r="F116" s="1580"/>
      <c r="G116" s="1580"/>
      <c r="H116" s="1580"/>
      <c r="I116" s="1518"/>
      <c r="J116" s="1518"/>
      <c r="K116" s="1518"/>
      <c r="O116" s="851"/>
    </row>
    <row r="117" spans="1:34" ht="15.75" customHeight="1">
      <c r="B117" s="1" t="s">
        <v>319</v>
      </c>
      <c r="C117" s="1"/>
      <c r="D117" s="1577"/>
      <c r="E117" s="1577"/>
      <c r="F117" s="1519">
        <f t="shared" ref="F117:F119" si="30">SUM(D117:E117)</f>
        <v>0</v>
      </c>
      <c r="G117" s="1577"/>
      <c r="H117" s="1577"/>
      <c r="I117" s="1577"/>
      <c r="J117" s="1519">
        <f t="shared" ref="J117:J119" si="31">SUM(H117:I117)</f>
        <v>0</v>
      </c>
      <c r="K117" s="1577"/>
      <c r="O117" s="851"/>
    </row>
    <row r="118" spans="1:34" s="1002" customFormat="1" ht="15.75" customHeight="1">
      <c r="A118" s="1001"/>
      <c r="B118" s="1577" t="s">
        <v>318</v>
      </c>
      <c r="C118" s="1001"/>
      <c r="D118" s="1577"/>
      <c r="E118" s="1577"/>
      <c r="F118" s="1515">
        <f t="shared" si="30"/>
        <v>0</v>
      </c>
      <c r="G118" s="1577"/>
      <c r="H118" s="1577"/>
      <c r="I118" s="1577"/>
      <c r="J118" s="1515">
        <f t="shared" si="31"/>
        <v>0</v>
      </c>
      <c r="K118" s="1577"/>
      <c r="L118" s="1001"/>
      <c r="M118" s="1001"/>
      <c r="N118" s="1001"/>
      <c r="O118" s="2174"/>
      <c r="P118" s="1001"/>
      <c r="Q118" s="1001"/>
      <c r="R118" s="1001"/>
      <c r="S118" s="1001"/>
      <c r="T118" s="1001"/>
      <c r="U118" s="1001"/>
      <c r="V118" s="1001"/>
      <c r="W118" s="1001"/>
      <c r="X118" s="1001"/>
      <c r="Y118" s="1001"/>
      <c r="Z118" s="1001"/>
      <c r="AA118" s="1001"/>
      <c r="AB118" s="1001"/>
      <c r="AC118" s="1001"/>
      <c r="AD118" s="1001"/>
      <c r="AE118" s="1001"/>
      <c r="AF118" s="1001"/>
      <c r="AG118" s="1001"/>
      <c r="AH118" s="1001"/>
    </row>
    <row r="119" spans="1:34" s="1002" customFormat="1" ht="15.75" customHeight="1">
      <c r="A119" s="1001"/>
      <c r="B119" s="1577" t="s">
        <v>318</v>
      </c>
      <c r="C119" s="1001"/>
      <c r="D119" s="1577"/>
      <c r="E119" s="1577"/>
      <c r="F119" s="1515">
        <f t="shared" si="30"/>
        <v>0</v>
      </c>
      <c r="G119" s="1577"/>
      <c r="H119" s="1577"/>
      <c r="I119" s="1577"/>
      <c r="J119" s="1515">
        <f t="shared" si="31"/>
        <v>0</v>
      </c>
      <c r="K119" s="1577"/>
      <c r="L119" s="1001"/>
      <c r="M119" s="1001"/>
      <c r="N119" s="1001"/>
      <c r="O119" s="2174"/>
      <c r="P119" s="1001"/>
      <c r="Q119" s="1001"/>
      <c r="R119" s="1001"/>
      <c r="S119" s="1001"/>
      <c r="T119" s="1001"/>
      <c r="U119" s="1001"/>
      <c r="V119" s="1001"/>
      <c r="W119" s="1001"/>
      <c r="X119" s="1001"/>
      <c r="Y119" s="1001"/>
      <c r="Z119" s="1001"/>
      <c r="AA119" s="1001"/>
      <c r="AB119" s="1001"/>
      <c r="AC119" s="1001"/>
      <c r="AD119" s="1001"/>
      <c r="AE119" s="1001"/>
      <c r="AF119" s="1001"/>
      <c r="AG119" s="1001"/>
      <c r="AH119" s="1001"/>
    </row>
    <row r="120" spans="1:34" ht="15.75" customHeight="1">
      <c r="A120" s="1"/>
      <c r="B120" s="1"/>
      <c r="C120" s="1"/>
      <c r="D120" s="1576">
        <f t="shared" ref="D120:K120" si="32">SUM(D117:D119)</f>
        <v>0</v>
      </c>
      <c r="E120" s="1576">
        <f t="shared" si="32"/>
        <v>0</v>
      </c>
      <c r="F120" s="1576">
        <f t="shared" si="32"/>
        <v>0</v>
      </c>
      <c r="G120" s="1576">
        <f t="shared" si="32"/>
        <v>0</v>
      </c>
      <c r="H120" s="1576">
        <f t="shared" si="32"/>
        <v>0</v>
      </c>
      <c r="I120" s="1576">
        <f t="shared" si="32"/>
        <v>0</v>
      </c>
      <c r="J120" s="1576">
        <f t="shared" si="32"/>
        <v>0</v>
      </c>
      <c r="K120" s="1576">
        <f t="shared" si="32"/>
        <v>0</v>
      </c>
      <c r="L120" s="1"/>
      <c r="M120" s="1"/>
      <c r="N120" s="1"/>
      <c r="O120" s="851"/>
      <c r="P120" s="1"/>
      <c r="Q120" s="1"/>
      <c r="R120" s="1"/>
      <c r="S120" s="1"/>
      <c r="T120" s="1"/>
      <c r="U120" s="1"/>
      <c r="V120" s="1"/>
      <c r="W120" s="1"/>
      <c r="X120" s="1"/>
      <c r="Y120" s="1"/>
      <c r="Z120" s="1"/>
      <c r="AA120" s="1"/>
      <c r="AB120" s="1"/>
      <c r="AC120" s="1"/>
      <c r="AD120" s="1"/>
      <c r="AE120" s="1"/>
      <c r="AF120" s="1"/>
      <c r="AG120" s="1"/>
      <c r="AH120" s="1"/>
    </row>
    <row r="121" spans="1:34" ht="15.75" customHeight="1">
      <c r="B121" s="852"/>
      <c r="C121" s="853"/>
      <c r="D121" s="1579"/>
      <c r="E121" s="1579"/>
      <c r="F121" s="1579"/>
      <c r="G121" s="1579"/>
      <c r="H121" s="1579"/>
      <c r="I121" s="1518"/>
      <c r="J121" s="1518"/>
      <c r="K121" s="1518"/>
      <c r="O121" s="95"/>
    </row>
    <row r="122" spans="1:34" ht="15.75" customHeight="1">
      <c r="A122" s="6"/>
      <c r="B122" s="6" t="s">
        <v>2311</v>
      </c>
      <c r="C122" s="6"/>
      <c r="D122" s="1583">
        <f t="shared" ref="D122:K122" si="33">D85+D105+D115+D120</f>
        <v>0</v>
      </c>
      <c r="E122" s="1583">
        <f t="shared" si="33"/>
        <v>0</v>
      </c>
      <c r="F122" s="1583">
        <f t="shared" si="33"/>
        <v>0</v>
      </c>
      <c r="G122" s="1583">
        <f t="shared" si="33"/>
        <v>0</v>
      </c>
      <c r="H122" s="1583">
        <f t="shared" si="33"/>
        <v>0</v>
      </c>
      <c r="I122" s="1583">
        <f t="shared" si="33"/>
        <v>0</v>
      </c>
      <c r="J122" s="1583">
        <f t="shared" si="33"/>
        <v>0</v>
      </c>
      <c r="K122" s="1583">
        <f t="shared" si="33"/>
        <v>0</v>
      </c>
      <c r="L122" s="6"/>
      <c r="M122" s="6"/>
      <c r="N122" s="6"/>
      <c r="O122" s="854"/>
      <c r="P122" s="6"/>
      <c r="Q122" s="6"/>
      <c r="R122" s="6"/>
      <c r="S122" s="6"/>
      <c r="T122" s="6"/>
      <c r="U122" s="6"/>
      <c r="V122" s="6"/>
      <c r="W122" s="6"/>
      <c r="X122" s="6"/>
      <c r="Y122" s="6"/>
      <c r="Z122" s="6"/>
      <c r="AA122" s="6"/>
      <c r="AB122" s="6"/>
      <c r="AC122" s="6"/>
      <c r="AD122" s="6"/>
      <c r="AE122" s="6"/>
      <c r="AF122" s="6"/>
      <c r="AG122" s="6"/>
      <c r="AH122" s="6"/>
    </row>
    <row r="123" spans="1:34" ht="15.75" customHeight="1">
      <c r="B123" s="3"/>
      <c r="D123" s="1518"/>
      <c r="E123" s="1518"/>
      <c r="F123" s="1518"/>
      <c r="G123" s="1518"/>
      <c r="H123" s="1518"/>
      <c r="I123" s="1518"/>
      <c r="J123" s="1518"/>
      <c r="K123" s="1518"/>
    </row>
    <row r="124" spans="1:34" ht="15.75" customHeight="1">
      <c r="A124" s="72"/>
      <c r="B124" s="72" t="s">
        <v>618</v>
      </c>
      <c r="C124" s="72"/>
      <c r="D124" s="1584">
        <f t="shared" ref="D124:K124" si="34">D35-D122</f>
        <v>0</v>
      </c>
      <c r="E124" s="1584">
        <f t="shared" si="34"/>
        <v>0</v>
      </c>
      <c r="F124" s="1584">
        <f t="shared" si="34"/>
        <v>0</v>
      </c>
      <c r="G124" s="1584">
        <f t="shared" si="34"/>
        <v>0</v>
      </c>
      <c r="H124" s="1584">
        <f t="shared" si="34"/>
        <v>0</v>
      </c>
      <c r="I124" s="1584">
        <f t="shared" si="34"/>
        <v>0</v>
      </c>
      <c r="J124" s="1584">
        <f t="shared" si="34"/>
        <v>0</v>
      </c>
      <c r="K124" s="1584">
        <f t="shared" si="34"/>
        <v>0</v>
      </c>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row>
    <row r="125" spans="1:34" ht="15.75" customHeight="1">
      <c r="B125" s="1"/>
    </row>
    <row r="126" spans="1:34" ht="15.75" customHeight="1">
      <c r="B126" s="1"/>
    </row>
    <row r="127" spans="1:34" ht="15.75" customHeight="1">
      <c r="A127" s="152"/>
      <c r="B127" s="7" t="s">
        <v>2227</v>
      </c>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row>
    <row r="128" spans="1:34" ht="15.75" customHeight="1">
      <c r="A128" s="152"/>
      <c r="B128" s="152" t="s">
        <v>574</v>
      </c>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row>
    <row r="129" spans="1:26" ht="15.75" customHeight="1">
      <c r="A129" s="152"/>
      <c r="B129" s="152" t="s">
        <v>2705</v>
      </c>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row>
    <row r="130" spans="1:26" ht="15.75" customHeight="1">
      <c r="A130" s="152"/>
      <c r="B130" s="152" t="s">
        <v>575</v>
      </c>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row>
    <row r="131" spans="1:26" ht="15.75" customHeight="1">
      <c r="A131" s="152"/>
      <c r="B131" s="152"/>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row>
    <row r="132" spans="1:26" ht="45">
      <c r="A132" s="152"/>
      <c r="B132" s="865" t="s">
        <v>2684</v>
      </c>
      <c r="C132" s="878" t="s">
        <v>2706</v>
      </c>
      <c r="D132" s="865" t="s">
        <v>577</v>
      </c>
      <c r="E132" s="869">
        <v>44742</v>
      </c>
      <c r="F132" s="873">
        <v>44377</v>
      </c>
      <c r="G132" s="875" t="s">
        <v>2691</v>
      </c>
      <c r="H132" s="152"/>
      <c r="I132" s="152"/>
      <c r="J132" s="152"/>
      <c r="K132" s="152"/>
      <c r="L132" s="152"/>
      <c r="M132" s="152"/>
      <c r="N132" s="152"/>
      <c r="O132" s="152"/>
      <c r="P132" s="152"/>
      <c r="Q132" s="152"/>
      <c r="R132" s="152"/>
      <c r="S132" s="152"/>
      <c r="T132" s="152"/>
      <c r="U132" s="152"/>
      <c r="V132" s="152"/>
      <c r="W132" s="152"/>
      <c r="X132" s="152"/>
      <c r="Y132" s="152"/>
      <c r="Z132" s="152"/>
    </row>
    <row r="133" spans="1:26" ht="15.75" customHeight="1">
      <c r="A133" s="152"/>
      <c r="B133" s="831"/>
      <c r="C133" s="832"/>
      <c r="D133" s="831"/>
      <c r="E133" s="833" t="s">
        <v>142</v>
      </c>
      <c r="F133" s="874" t="s">
        <v>142</v>
      </c>
      <c r="G133" s="876"/>
      <c r="H133" s="152"/>
      <c r="I133" s="152"/>
      <c r="J133" s="152"/>
      <c r="K133" s="152"/>
      <c r="L133" s="152"/>
      <c r="M133" s="152"/>
      <c r="N133" s="152"/>
      <c r="O133" s="152"/>
      <c r="P133" s="152"/>
      <c r="Q133" s="152"/>
      <c r="R133" s="152"/>
      <c r="S133" s="152"/>
      <c r="T133" s="152"/>
      <c r="U133" s="152"/>
      <c r="V133" s="152"/>
      <c r="W133" s="152"/>
      <c r="X133" s="152"/>
      <c r="Y133" s="152"/>
      <c r="Z133" s="152"/>
    </row>
    <row r="134" spans="1:26" ht="15.75" customHeight="1">
      <c r="A134" s="152"/>
      <c r="B134" s="1901"/>
      <c r="C134" s="1900"/>
      <c r="D134" s="1901"/>
      <c r="E134" s="1901"/>
      <c r="F134" s="1902"/>
      <c r="G134" s="1903"/>
      <c r="H134" s="152"/>
      <c r="I134" s="152"/>
      <c r="J134" s="152"/>
      <c r="K134" s="152"/>
      <c r="L134" s="152"/>
      <c r="M134" s="152"/>
      <c r="N134" s="152"/>
      <c r="O134" s="152"/>
      <c r="P134" s="152"/>
      <c r="Q134" s="152"/>
      <c r="R134" s="152"/>
      <c r="S134" s="152"/>
      <c r="T134" s="152"/>
      <c r="U134" s="152"/>
      <c r="V134" s="152"/>
      <c r="W134" s="152"/>
      <c r="X134" s="152"/>
      <c r="Y134" s="152"/>
      <c r="Z134" s="152"/>
    </row>
    <row r="135" spans="1:26" s="1896" customFormat="1" ht="15.75" customHeight="1">
      <c r="A135" s="872"/>
      <c r="B135" s="1901"/>
      <c r="C135" s="2162"/>
      <c r="D135" s="1901"/>
      <c r="E135" s="1901"/>
      <c r="F135" s="1902"/>
      <c r="G135" s="1903"/>
      <c r="H135" s="872"/>
      <c r="I135" s="872"/>
      <c r="J135" s="872"/>
      <c r="K135" s="872"/>
      <c r="L135" s="872"/>
      <c r="M135" s="872"/>
      <c r="N135" s="872"/>
      <c r="O135" s="872"/>
      <c r="P135" s="872"/>
      <c r="Q135" s="872"/>
      <c r="R135" s="872"/>
      <c r="S135" s="872"/>
      <c r="T135" s="872"/>
      <c r="U135" s="872"/>
      <c r="V135" s="872"/>
      <c r="W135" s="872"/>
      <c r="X135" s="872"/>
      <c r="Y135" s="872"/>
      <c r="Z135" s="872"/>
    </row>
    <row r="136" spans="1:26" s="1896" customFormat="1" ht="15.75" customHeight="1">
      <c r="A136" s="872"/>
      <c r="B136" s="1901"/>
      <c r="C136" s="2162"/>
      <c r="D136" s="1901"/>
      <c r="E136" s="1901"/>
      <c r="F136" s="1902"/>
      <c r="G136" s="1903"/>
      <c r="H136" s="872"/>
      <c r="I136" s="872"/>
      <c r="J136" s="872"/>
      <c r="K136" s="872"/>
      <c r="L136" s="872"/>
      <c r="M136" s="872"/>
      <c r="N136" s="872"/>
      <c r="O136" s="872"/>
      <c r="P136" s="872"/>
      <c r="Q136" s="872"/>
      <c r="R136" s="872"/>
      <c r="S136" s="872"/>
      <c r="T136" s="872"/>
      <c r="U136" s="872"/>
      <c r="V136" s="872"/>
      <c r="W136" s="872"/>
      <c r="X136" s="872"/>
      <c r="Y136" s="872"/>
      <c r="Z136" s="872"/>
    </row>
    <row r="137" spans="1:26" s="1896" customFormat="1" ht="15.75" customHeight="1">
      <c r="A137" s="872"/>
      <c r="B137" s="1901"/>
      <c r="C137" s="2162"/>
      <c r="D137" s="1901"/>
      <c r="E137" s="1901"/>
      <c r="F137" s="1902"/>
      <c r="G137" s="1903"/>
      <c r="H137" s="872"/>
      <c r="I137" s="872"/>
      <c r="J137" s="872"/>
      <c r="K137" s="872"/>
      <c r="L137" s="872"/>
      <c r="M137" s="872"/>
      <c r="N137" s="872"/>
      <c r="O137" s="872"/>
      <c r="P137" s="872"/>
      <c r="Q137" s="872"/>
      <c r="R137" s="872"/>
      <c r="S137" s="872"/>
      <c r="T137" s="872"/>
      <c r="U137" s="872"/>
      <c r="V137" s="872"/>
      <c r="W137" s="872"/>
      <c r="X137" s="872"/>
      <c r="Y137" s="872"/>
      <c r="Z137" s="872"/>
    </row>
    <row r="138" spans="1:26" s="1896" customFormat="1" ht="15.75" customHeight="1">
      <c r="A138" s="872"/>
      <c r="B138" s="1901"/>
      <c r="C138" s="2162"/>
      <c r="D138" s="1901"/>
      <c r="E138" s="1901"/>
      <c r="F138" s="1902"/>
      <c r="G138" s="1903"/>
      <c r="H138" s="872"/>
      <c r="I138" s="872"/>
      <c r="J138" s="872"/>
      <c r="K138" s="872"/>
      <c r="L138" s="872"/>
      <c r="M138" s="872"/>
      <c r="N138" s="872"/>
      <c r="O138" s="872"/>
      <c r="P138" s="872"/>
      <c r="Q138" s="872"/>
      <c r="R138" s="872"/>
      <c r="S138" s="872"/>
      <c r="T138" s="872"/>
      <c r="U138" s="872"/>
      <c r="V138" s="872"/>
      <c r="W138" s="872"/>
      <c r="X138" s="872"/>
      <c r="Y138" s="872"/>
      <c r="Z138" s="872"/>
    </row>
    <row r="139" spans="1:26" s="1896" customFormat="1" ht="15.75" customHeight="1">
      <c r="A139" s="872"/>
      <c r="B139" s="1901"/>
      <c r="C139" s="2162"/>
      <c r="D139" s="1901"/>
      <c r="E139" s="1901"/>
      <c r="F139" s="1902"/>
      <c r="G139" s="1903"/>
      <c r="H139" s="872"/>
      <c r="I139" s="872"/>
      <c r="J139" s="872"/>
      <c r="K139" s="872"/>
      <c r="L139" s="872"/>
      <c r="M139" s="872"/>
      <c r="N139" s="872"/>
      <c r="O139" s="872"/>
      <c r="P139" s="872"/>
      <c r="Q139" s="872"/>
      <c r="R139" s="872"/>
      <c r="S139" s="872"/>
      <c r="T139" s="872"/>
      <c r="U139" s="872"/>
      <c r="V139" s="872"/>
      <c r="W139" s="872"/>
      <c r="X139" s="872"/>
      <c r="Y139" s="872"/>
      <c r="Z139" s="872"/>
    </row>
    <row r="140" spans="1:26" s="1896" customFormat="1" ht="15.75" customHeight="1">
      <c r="A140" s="872"/>
      <c r="B140" s="1901"/>
      <c r="C140" s="2162"/>
      <c r="D140" s="1901"/>
      <c r="E140" s="1901"/>
      <c r="F140" s="1902"/>
      <c r="G140" s="1903"/>
      <c r="H140" s="872"/>
      <c r="I140" s="872"/>
      <c r="J140" s="872"/>
      <c r="K140" s="872"/>
      <c r="L140" s="872"/>
      <c r="M140" s="872"/>
      <c r="N140" s="872"/>
      <c r="O140" s="872"/>
      <c r="P140" s="872"/>
      <c r="Q140" s="872"/>
      <c r="R140" s="872"/>
      <c r="S140" s="872"/>
      <c r="T140" s="872"/>
      <c r="U140" s="872"/>
      <c r="V140" s="872"/>
      <c r="W140" s="872"/>
      <c r="X140" s="872"/>
      <c r="Y140" s="872"/>
      <c r="Z140" s="872"/>
    </row>
    <row r="141" spans="1:26" s="1896" customFormat="1" ht="15.75" customHeight="1">
      <c r="A141" s="872"/>
      <c r="B141" s="1901"/>
      <c r="C141" s="2162"/>
      <c r="D141" s="1901"/>
      <c r="E141" s="1901"/>
      <c r="F141" s="1902"/>
      <c r="G141" s="1903"/>
      <c r="H141" s="872"/>
      <c r="I141" s="872"/>
      <c r="J141" s="872"/>
      <c r="K141" s="872"/>
      <c r="L141" s="872"/>
      <c r="M141" s="872"/>
      <c r="N141" s="872"/>
      <c r="O141" s="872"/>
      <c r="P141" s="872"/>
      <c r="Q141" s="872"/>
      <c r="R141" s="872"/>
      <c r="S141" s="872"/>
      <c r="T141" s="872"/>
      <c r="U141" s="872"/>
      <c r="V141" s="872"/>
      <c r="W141" s="872"/>
      <c r="X141" s="872"/>
      <c r="Y141" s="872"/>
      <c r="Z141" s="872"/>
    </row>
    <row r="142" spans="1:26" s="1896" customFormat="1" ht="15.75" customHeight="1">
      <c r="A142" s="872"/>
      <c r="B142" s="1901"/>
      <c r="C142" s="2162"/>
      <c r="D142" s="1901"/>
      <c r="E142" s="1901"/>
      <c r="F142" s="1902"/>
      <c r="G142" s="1903"/>
      <c r="H142" s="872"/>
      <c r="I142" s="872"/>
      <c r="J142" s="872"/>
      <c r="K142" s="872"/>
      <c r="L142" s="872"/>
      <c r="M142" s="872"/>
      <c r="N142" s="872"/>
      <c r="O142" s="872"/>
      <c r="P142" s="872"/>
      <c r="Q142" s="872"/>
      <c r="R142" s="872"/>
      <c r="S142" s="872"/>
      <c r="T142" s="872"/>
      <c r="U142" s="872"/>
      <c r="V142" s="872"/>
      <c r="W142" s="872"/>
      <c r="X142" s="872"/>
      <c r="Y142" s="872"/>
      <c r="Z142" s="872"/>
    </row>
    <row r="143" spans="1:26" s="1896" customFormat="1" ht="15.75" customHeight="1">
      <c r="A143" s="872"/>
      <c r="B143" s="1901"/>
      <c r="C143" s="2162"/>
      <c r="D143" s="1901"/>
      <c r="E143" s="1901"/>
      <c r="F143" s="1902"/>
      <c r="G143" s="1903"/>
      <c r="H143" s="872"/>
      <c r="I143" s="872"/>
      <c r="J143" s="872"/>
      <c r="K143" s="872"/>
      <c r="L143" s="872"/>
      <c r="M143" s="872"/>
      <c r="N143" s="872"/>
      <c r="O143" s="872"/>
      <c r="P143" s="872"/>
      <c r="Q143" s="872"/>
      <c r="R143" s="872"/>
      <c r="S143" s="872"/>
      <c r="T143" s="872"/>
      <c r="U143" s="872"/>
      <c r="V143" s="872"/>
      <c r="W143" s="872"/>
      <c r="X143" s="872"/>
      <c r="Y143" s="872"/>
      <c r="Z143" s="872"/>
    </row>
    <row r="144" spans="1:26" s="1896" customFormat="1" ht="15.75" customHeight="1">
      <c r="A144" s="872"/>
      <c r="B144" s="1901"/>
      <c r="C144" s="2162"/>
      <c r="D144" s="1901"/>
      <c r="E144" s="1901"/>
      <c r="F144" s="1902"/>
      <c r="G144" s="1903"/>
      <c r="H144" s="872"/>
      <c r="I144" s="872"/>
      <c r="J144" s="872"/>
      <c r="K144" s="872"/>
      <c r="L144" s="872"/>
      <c r="M144" s="872"/>
      <c r="N144" s="872"/>
      <c r="O144" s="872"/>
      <c r="P144" s="872"/>
      <c r="Q144" s="872"/>
      <c r="R144" s="872"/>
      <c r="S144" s="872"/>
      <c r="T144" s="872"/>
      <c r="U144" s="872"/>
      <c r="V144" s="872"/>
      <c r="W144" s="872"/>
      <c r="X144" s="872"/>
      <c r="Y144" s="872"/>
      <c r="Z144" s="872"/>
    </row>
    <row r="145" spans="1:26" s="1896" customFormat="1" ht="15.75" customHeight="1">
      <c r="A145" s="872"/>
      <c r="B145" s="1901"/>
      <c r="C145" s="2162"/>
      <c r="D145" s="1901"/>
      <c r="E145" s="1901"/>
      <c r="F145" s="1902"/>
      <c r="G145" s="1903"/>
      <c r="H145" s="872"/>
      <c r="I145" s="872"/>
      <c r="J145" s="872"/>
      <c r="K145" s="872"/>
      <c r="L145" s="872"/>
      <c r="M145" s="872"/>
      <c r="N145" s="872"/>
      <c r="O145" s="872"/>
      <c r="P145" s="872"/>
      <c r="Q145" s="872"/>
      <c r="R145" s="872"/>
      <c r="S145" s="872"/>
      <c r="T145" s="872"/>
      <c r="U145" s="872"/>
      <c r="V145" s="872"/>
      <c r="W145" s="872"/>
      <c r="X145" s="872"/>
      <c r="Y145" s="872"/>
      <c r="Z145" s="872"/>
    </row>
    <row r="146" spans="1:26" s="1896" customFormat="1" ht="15.75" customHeight="1">
      <c r="A146" s="872"/>
      <c r="B146" s="1901"/>
      <c r="C146" s="2162"/>
      <c r="D146" s="1901"/>
      <c r="E146" s="1901"/>
      <c r="F146" s="1902"/>
      <c r="G146" s="1903"/>
      <c r="H146" s="872"/>
      <c r="I146" s="872"/>
      <c r="J146" s="872"/>
      <c r="K146" s="872"/>
      <c r="L146" s="872"/>
      <c r="M146" s="872"/>
      <c r="N146" s="872"/>
      <c r="O146" s="872"/>
      <c r="P146" s="872"/>
      <c r="Q146" s="872"/>
      <c r="R146" s="872"/>
      <c r="S146" s="872"/>
      <c r="T146" s="872"/>
      <c r="U146" s="872"/>
      <c r="V146" s="872"/>
      <c r="W146" s="872"/>
      <c r="X146" s="872"/>
      <c r="Y146" s="872"/>
      <c r="Z146" s="872"/>
    </row>
    <row r="147" spans="1:26" s="1896" customFormat="1" ht="15.75" customHeight="1">
      <c r="A147" s="872"/>
      <c r="B147" s="1901"/>
      <c r="C147" s="2162"/>
      <c r="D147" s="1901"/>
      <c r="E147" s="1901"/>
      <c r="F147" s="1902"/>
      <c r="G147" s="1903"/>
      <c r="H147" s="872"/>
      <c r="I147" s="872"/>
      <c r="J147" s="872"/>
      <c r="K147" s="872"/>
      <c r="L147" s="872"/>
      <c r="M147" s="872"/>
      <c r="N147" s="872"/>
      <c r="O147" s="872"/>
      <c r="P147" s="872"/>
      <c r="Q147" s="872"/>
      <c r="R147" s="872"/>
      <c r="S147" s="872"/>
      <c r="T147" s="872"/>
      <c r="U147" s="872"/>
      <c r="V147" s="872"/>
      <c r="W147" s="872"/>
      <c r="X147" s="872"/>
      <c r="Y147" s="872"/>
      <c r="Z147" s="872"/>
    </row>
    <row r="148" spans="1:26" s="1896" customFormat="1" ht="15.75" customHeight="1">
      <c r="A148" s="872"/>
      <c r="B148" s="1901"/>
      <c r="C148" s="2162"/>
      <c r="D148" s="1901"/>
      <c r="E148" s="1901"/>
      <c r="F148" s="1902"/>
      <c r="G148" s="1903"/>
      <c r="H148" s="872"/>
      <c r="I148" s="872"/>
      <c r="J148" s="872"/>
      <c r="K148" s="872"/>
      <c r="L148" s="872"/>
      <c r="M148" s="872"/>
      <c r="N148" s="872"/>
      <c r="O148" s="872"/>
      <c r="P148" s="872"/>
      <c r="Q148" s="872"/>
      <c r="R148" s="872"/>
      <c r="S148" s="872"/>
      <c r="T148" s="872"/>
      <c r="U148" s="872"/>
      <c r="V148" s="872"/>
      <c r="W148" s="872"/>
      <c r="X148" s="872"/>
      <c r="Y148" s="872"/>
      <c r="Z148" s="872"/>
    </row>
    <row r="149" spans="1:26" s="1896" customFormat="1" ht="15.75" customHeight="1">
      <c r="A149" s="872"/>
      <c r="B149" s="1901"/>
      <c r="C149" s="2162"/>
      <c r="D149" s="1901"/>
      <c r="E149" s="1901"/>
      <c r="F149" s="1902"/>
      <c r="G149" s="1903"/>
      <c r="H149" s="872"/>
      <c r="I149" s="872"/>
      <c r="J149" s="872"/>
      <c r="K149" s="872"/>
      <c r="L149" s="872"/>
      <c r="M149" s="872"/>
      <c r="N149" s="872"/>
      <c r="O149" s="872"/>
      <c r="P149" s="872"/>
      <c r="Q149" s="872"/>
      <c r="R149" s="872"/>
      <c r="S149" s="872"/>
      <c r="T149" s="872"/>
      <c r="U149" s="872"/>
      <c r="V149" s="872"/>
      <c r="W149" s="872"/>
      <c r="X149" s="872"/>
      <c r="Y149" s="872"/>
      <c r="Z149" s="872"/>
    </row>
    <row r="150" spans="1:26" s="1896" customFormat="1" ht="15.75" customHeight="1">
      <c r="A150" s="872"/>
      <c r="B150" s="1901"/>
      <c r="C150" s="2162"/>
      <c r="D150" s="1901"/>
      <c r="E150" s="1901"/>
      <c r="F150" s="1902"/>
      <c r="G150" s="1903"/>
      <c r="H150" s="872"/>
      <c r="I150" s="872"/>
      <c r="J150" s="872"/>
      <c r="K150" s="872"/>
      <c r="L150" s="872"/>
      <c r="M150" s="872"/>
      <c r="N150" s="872"/>
      <c r="O150" s="872"/>
      <c r="P150" s="872"/>
      <c r="Q150" s="872"/>
      <c r="R150" s="872"/>
      <c r="S150" s="872"/>
      <c r="T150" s="872"/>
      <c r="U150" s="872"/>
      <c r="V150" s="872"/>
      <c r="W150" s="872"/>
      <c r="X150" s="872"/>
      <c r="Y150" s="872"/>
      <c r="Z150" s="872"/>
    </row>
    <row r="151" spans="1:26" s="1896" customFormat="1" ht="15.75" customHeight="1">
      <c r="A151" s="872"/>
      <c r="B151" s="1901"/>
      <c r="C151" s="2162"/>
      <c r="D151" s="1901"/>
      <c r="E151" s="1901"/>
      <c r="F151" s="1902"/>
      <c r="G151" s="1903"/>
      <c r="H151" s="872"/>
      <c r="I151" s="872"/>
      <c r="J151" s="872"/>
      <c r="K151" s="872"/>
      <c r="L151" s="872"/>
      <c r="M151" s="872"/>
      <c r="N151" s="872"/>
      <c r="O151" s="872"/>
      <c r="P151" s="872"/>
      <c r="Q151" s="872"/>
      <c r="R151" s="872"/>
      <c r="S151" s="872"/>
      <c r="T151" s="872"/>
      <c r="U151" s="872"/>
      <c r="V151" s="872"/>
      <c r="W151" s="872"/>
      <c r="X151" s="872"/>
      <c r="Y151" s="872"/>
      <c r="Z151" s="872"/>
    </row>
    <row r="152" spans="1:26" s="1896" customFormat="1" ht="15.75" customHeight="1">
      <c r="A152" s="872"/>
      <c r="B152" s="1901"/>
      <c r="C152" s="2162"/>
      <c r="D152" s="1901"/>
      <c r="E152" s="1901"/>
      <c r="F152" s="1902"/>
      <c r="G152" s="1903"/>
      <c r="H152" s="872"/>
      <c r="I152" s="872"/>
      <c r="J152" s="872"/>
      <c r="K152" s="872"/>
      <c r="L152" s="872"/>
      <c r="M152" s="872"/>
      <c r="N152" s="872"/>
      <c r="O152" s="872"/>
      <c r="P152" s="872"/>
      <c r="Q152" s="872"/>
      <c r="R152" s="872"/>
      <c r="S152" s="872"/>
      <c r="T152" s="872"/>
      <c r="U152" s="872"/>
      <c r="V152" s="872"/>
      <c r="W152" s="872"/>
      <c r="X152" s="872"/>
      <c r="Y152" s="872"/>
      <c r="Z152" s="872"/>
    </row>
    <row r="153" spans="1:26" s="1896" customFormat="1" ht="15.75" customHeight="1">
      <c r="A153" s="872"/>
      <c r="B153" s="1901"/>
      <c r="C153" s="2162"/>
      <c r="D153" s="1901"/>
      <c r="E153" s="1901"/>
      <c r="F153" s="1902"/>
      <c r="G153" s="1903"/>
      <c r="H153" s="872"/>
      <c r="I153" s="872"/>
      <c r="J153" s="872"/>
      <c r="K153" s="872"/>
      <c r="L153" s="872"/>
      <c r="M153" s="872"/>
      <c r="N153" s="872"/>
      <c r="O153" s="872"/>
      <c r="P153" s="872"/>
      <c r="Q153" s="872"/>
      <c r="R153" s="872"/>
      <c r="S153" s="872"/>
      <c r="T153" s="872"/>
      <c r="U153" s="872"/>
      <c r="V153" s="872"/>
      <c r="W153" s="872"/>
      <c r="X153" s="872"/>
      <c r="Y153" s="872"/>
      <c r="Z153" s="872"/>
    </row>
    <row r="154" spans="1:26" s="1896" customFormat="1" ht="15.75" customHeight="1">
      <c r="A154" s="872"/>
      <c r="B154" s="1901"/>
      <c r="C154" s="2162"/>
      <c r="D154" s="1901"/>
      <c r="E154" s="1901"/>
      <c r="F154" s="1902"/>
      <c r="G154" s="1903"/>
      <c r="H154" s="872"/>
      <c r="I154" s="872"/>
      <c r="J154" s="872"/>
      <c r="K154" s="872"/>
      <c r="L154" s="872"/>
      <c r="M154" s="872"/>
      <c r="N154" s="872"/>
      <c r="O154" s="872"/>
      <c r="P154" s="872"/>
      <c r="Q154" s="872"/>
      <c r="R154" s="872"/>
      <c r="S154" s="872"/>
      <c r="T154" s="872"/>
      <c r="U154" s="872"/>
      <c r="V154" s="872"/>
      <c r="W154" s="872"/>
      <c r="X154" s="872"/>
      <c r="Y154" s="872"/>
      <c r="Z154" s="872"/>
    </row>
    <row r="155" spans="1:26" s="1896" customFormat="1" ht="15.75" customHeight="1">
      <c r="A155" s="872"/>
      <c r="B155" s="1901"/>
      <c r="C155" s="2162"/>
      <c r="D155" s="1901"/>
      <c r="E155" s="1901"/>
      <c r="F155" s="1902"/>
      <c r="G155" s="1903"/>
      <c r="H155" s="872"/>
      <c r="I155" s="872"/>
      <c r="J155" s="872"/>
      <c r="K155" s="872"/>
      <c r="L155" s="872"/>
      <c r="M155" s="872"/>
      <c r="N155" s="872"/>
      <c r="O155" s="872"/>
      <c r="P155" s="872"/>
      <c r="Q155" s="872"/>
      <c r="R155" s="872"/>
      <c r="S155" s="872"/>
      <c r="T155" s="872"/>
      <c r="U155" s="872"/>
      <c r="V155" s="872"/>
      <c r="W155" s="872"/>
      <c r="X155" s="872"/>
      <c r="Y155" s="872"/>
      <c r="Z155" s="872"/>
    </row>
    <row r="156" spans="1:26" ht="15.75" customHeight="1">
      <c r="A156" s="152"/>
      <c r="B156" s="1901"/>
      <c r="C156" s="1900"/>
      <c r="D156" s="1901"/>
      <c r="E156" s="1901"/>
      <c r="F156" s="1902"/>
      <c r="G156" s="1903"/>
      <c r="H156" s="152"/>
      <c r="I156" s="152"/>
      <c r="J156" s="152"/>
      <c r="K156" s="152"/>
      <c r="L156" s="152"/>
      <c r="M156" s="152"/>
      <c r="N156" s="152"/>
      <c r="O156" s="152"/>
      <c r="P156" s="152"/>
      <c r="Q156" s="152"/>
      <c r="R156" s="152"/>
      <c r="S156" s="152"/>
      <c r="T156" s="152"/>
      <c r="U156" s="152"/>
      <c r="V156" s="152"/>
      <c r="W156" s="152"/>
      <c r="X156" s="152"/>
      <c r="Y156" s="152"/>
      <c r="Z156" s="152"/>
    </row>
    <row r="157" spans="1:26" ht="15.75" customHeight="1">
      <c r="A157" s="152"/>
      <c r="B157" s="1901"/>
      <c r="C157" s="1900"/>
      <c r="D157" s="1901"/>
      <c r="E157" s="1901"/>
      <c r="F157" s="1902"/>
      <c r="G157" s="1903"/>
      <c r="H157" s="152"/>
      <c r="I157" s="152"/>
      <c r="J157" s="152"/>
      <c r="K157" s="152"/>
      <c r="L157" s="152"/>
      <c r="M157" s="152"/>
      <c r="N157" s="152"/>
      <c r="O157" s="152"/>
      <c r="P157" s="152"/>
      <c r="Q157" s="152"/>
      <c r="R157" s="152"/>
      <c r="S157" s="152"/>
      <c r="T157" s="152"/>
      <c r="U157" s="152"/>
      <c r="V157" s="152"/>
      <c r="W157" s="152"/>
      <c r="X157" s="152"/>
      <c r="Y157" s="152"/>
      <c r="Z157" s="152"/>
    </row>
    <row r="158" spans="1:26" ht="15.75" customHeight="1">
      <c r="A158" s="152"/>
      <c r="B158" s="1901"/>
      <c r="C158" s="1900"/>
      <c r="D158" s="1901"/>
      <c r="E158" s="1901"/>
      <c r="F158" s="1902"/>
      <c r="G158" s="1903"/>
      <c r="H158" s="152"/>
      <c r="I158" s="152"/>
      <c r="J158" s="152"/>
      <c r="K158" s="152"/>
      <c r="L158" s="152"/>
      <c r="M158" s="152"/>
      <c r="N158" s="152"/>
      <c r="O158" s="152"/>
      <c r="P158" s="152"/>
      <c r="Q158" s="152"/>
      <c r="R158" s="152"/>
      <c r="S158" s="152"/>
      <c r="T158" s="152"/>
      <c r="U158" s="152"/>
      <c r="V158" s="152"/>
      <c r="W158" s="152"/>
      <c r="X158" s="152"/>
      <c r="Y158" s="152"/>
      <c r="Z158" s="152"/>
    </row>
    <row r="159" spans="1:26" ht="15.75" customHeight="1">
      <c r="A159" s="152"/>
      <c r="B159" s="1901"/>
      <c r="C159" s="1900"/>
      <c r="D159" s="1901"/>
      <c r="E159" s="1901"/>
      <c r="F159" s="1902"/>
      <c r="G159" s="1903"/>
      <c r="H159" s="152"/>
      <c r="I159" s="152"/>
      <c r="J159" s="152"/>
      <c r="K159" s="152"/>
      <c r="L159" s="152"/>
      <c r="M159" s="152"/>
      <c r="N159" s="152"/>
      <c r="O159" s="152"/>
      <c r="P159" s="152"/>
      <c r="Q159" s="152"/>
      <c r="R159" s="152"/>
      <c r="S159" s="152"/>
      <c r="T159" s="152"/>
      <c r="U159" s="152"/>
      <c r="V159" s="152"/>
      <c r="W159" s="152"/>
      <c r="X159" s="152"/>
      <c r="Y159" s="152"/>
      <c r="Z159" s="152"/>
    </row>
    <row r="160" spans="1:26" ht="15.75" customHeight="1">
      <c r="A160" s="152"/>
      <c r="B160" s="1901"/>
      <c r="C160" s="1900"/>
      <c r="D160" s="1901"/>
      <c r="E160" s="1901"/>
      <c r="F160" s="1902"/>
      <c r="G160" s="1903"/>
      <c r="H160" s="152"/>
      <c r="I160" s="152"/>
      <c r="J160" s="152"/>
      <c r="K160" s="152"/>
      <c r="L160" s="152"/>
      <c r="M160" s="152"/>
      <c r="N160" s="152"/>
      <c r="O160" s="152"/>
      <c r="P160" s="152"/>
      <c r="Q160" s="152"/>
      <c r="R160" s="152"/>
      <c r="S160" s="152"/>
      <c r="T160" s="152"/>
      <c r="U160" s="152"/>
      <c r="V160" s="152"/>
      <c r="W160" s="152"/>
      <c r="X160" s="152"/>
      <c r="Y160" s="152"/>
      <c r="Z160" s="152"/>
    </row>
    <row r="161" spans="1:26" ht="15.75" customHeight="1">
      <c r="A161" s="152"/>
      <c r="B161" s="1901"/>
      <c r="C161" s="1900"/>
      <c r="D161" s="1901"/>
      <c r="E161" s="1901"/>
      <c r="F161" s="1902"/>
      <c r="G161" s="1903"/>
      <c r="H161" s="152"/>
      <c r="I161" s="152"/>
      <c r="J161" s="152"/>
      <c r="K161" s="152"/>
      <c r="L161" s="152"/>
      <c r="M161" s="152"/>
      <c r="N161" s="152"/>
      <c r="O161" s="152"/>
      <c r="P161" s="152"/>
      <c r="Q161" s="152"/>
      <c r="R161" s="152"/>
      <c r="S161" s="152"/>
      <c r="T161" s="152"/>
      <c r="U161" s="152"/>
      <c r="V161" s="152"/>
      <c r="W161" s="152"/>
      <c r="X161" s="152"/>
      <c r="Y161" s="152"/>
      <c r="Z161" s="152"/>
    </row>
    <row r="162" spans="1:26" ht="15.75" customHeight="1">
      <c r="A162" s="152"/>
      <c r="B162" s="1901"/>
      <c r="C162" s="1900"/>
      <c r="D162" s="1901"/>
      <c r="E162" s="1901"/>
      <c r="F162" s="1902"/>
      <c r="G162" s="1903"/>
      <c r="H162" s="152"/>
      <c r="I162" s="152"/>
      <c r="J162" s="152"/>
      <c r="K162" s="152"/>
      <c r="L162" s="152"/>
      <c r="M162" s="152"/>
      <c r="N162" s="152"/>
      <c r="O162" s="152"/>
      <c r="P162" s="152"/>
      <c r="Q162" s="152"/>
      <c r="R162" s="152"/>
      <c r="S162" s="152"/>
      <c r="T162" s="152"/>
      <c r="U162" s="152"/>
      <c r="V162" s="152"/>
      <c r="W162" s="152"/>
      <c r="X162" s="152"/>
      <c r="Y162" s="152"/>
      <c r="Z162" s="152"/>
    </row>
    <row r="163" spans="1:26" ht="15.75" customHeight="1">
      <c r="A163" s="152"/>
      <c r="B163" s="198"/>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row>
    <row r="164" spans="1:26" ht="15.75" customHeight="1">
      <c r="A164" s="152"/>
      <c r="B164" s="152" t="s">
        <v>578</v>
      </c>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row>
    <row r="165" spans="1:26" ht="15.75" customHeight="1">
      <c r="A165" s="152"/>
      <c r="B165" s="152" t="s">
        <v>579</v>
      </c>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row>
    <row r="166" spans="1:26" ht="15.75" customHeight="1">
      <c r="A166" s="152"/>
      <c r="B166" s="152"/>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row>
    <row r="167" spans="1:26" ht="15.75" customHeight="1">
      <c r="A167" s="152"/>
      <c r="B167" s="152"/>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row>
    <row r="168" spans="1:26" ht="15.75" customHeight="1">
      <c r="A168" s="152"/>
      <c r="B168" s="152" t="s">
        <v>580</v>
      </c>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row>
    <row r="169" spans="1:26" ht="15.75" customHeight="1">
      <c r="A169" s="152"/>
      <c r="B169" s="152" t="s">
        <v>581</v>
      </c>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row>
    <row r="170" spans="1:26" ht="15.75" customHeight="1">
      <c r="A170" s="152"/>
      <c r="B170" s="152" t="s">
        <v>582</v>
      </c>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row>
    <row r="171" spans="1:26" ht="15.75" customHeight="1">
      <c r="A171" s="152"/>
      <c r="B171" s="152" t="s">
        <v>583</v>
      </c>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row>
    <row r="172" spans="1:26" ht="15.75" customHeight="1">
      <c r="A172" s="152"/>
      <c r="B172" s="152" t="s">
        <v>584</v>
      </c>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row>
    <row r="173" spans="1:26" ht="15.75" customHeight="1">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row>
    <row r="174" spans="1:26" ht="44.25" customHeight="1">
      <c r="A174" s="152"/>
      <c r="B174" s="830" t="s">
        <v>585</v>
      </c>
      <c r="C174" s="830" t="s">
        <v>586</v>
      </c>
      <c r="D174" s="1951" t="s">
        <v>2694</v>
      </c>
      <c r="E174" s="1952"/>
      <c r="F174" s="830" t="s">
        <v>134</v>
      </c>
      <c r="G174" s="152"/>
      <c r="H174" s="152"/>
      <c r="I174" s="152"/>
      <c r="J174" s="152"/>
      <c r="K174" s="152"/>
      <c r="L174" s="152"/>
      <c r="M174" s="152"/>
      <c r="N174" s="152"/>
      <c r="O174" s="152"/>
      <c r="P174" s="152"/>
      <c r="Q174" s="152"/>
      <c r="R174" s="152"/>
      <c r="S174" s="152"/>
      <c r="T174" s="152"/>
      <c r="U174" s="152"/>
      <c r="V174" s="152"/>
      <c r="W174" s="152"/>
      <c r="X174" s="152"/>
      <c r="Y174" s="152"/>
      <c r="Z174" s="152"/>
    </row>
    <row r="175" spans="1:26" ht="15.75" customHeight="1">
      <c r="A175" s="152"/>
      <c r="B175" s="831"/>
      <c r="C175" s="830" t="s">
        <v>142</v>
      </c>
      <c r="D175" s="833" t="s">
        <v>587</v>
      </c>
      <c r="E175" s="833" t="s">
        <v>588</v>
      </c>
      <c r="F175" s="830"/>
      <c r="G175" s="152"/>
      <c r="H175" s="152"/>
      <c r="I175" s="152"/>
      <c r="J175" s="152"/>
      <c r="K175" s="152"/>
      <c r="L175" s="152"/>
      <c r="M175" s="152"/>
      <c r="N175" s="152"/>
      <c r="O175" s="152"/>
      <c r="P175" s="152"/>
      <c r="Q175" s="152"/>
      <c r="R175" s="152"/>
      <c r="S175" s="152"/>
      <c r="T175" s="152"/>
      <c r="U175" s="152"/>
      <c r="V175" s="152"/>
      <c r="W175" s="152"/>
      <c r="X175" s="152"/>
      <c r="Y175" s="152"/>
      <c r="Z175" s="152"/>
    </row>
    <row r="176" spans="1:26" ht="15.75" customHeight="1">
      <c r="A176" s="152"/>
      <c r="B176" s="1905">
        <v>44742</v>
      </c>
      <c r="C176" s="1906"/>
      <c r="D176" s="1906"/>
      <c r="E176" s="1906"/>
      <c r="F176" s="1906"/>
      <c r="G176" s="152"/>
      <c r="H176" s="152"/>
      <c r="I176" s="152"/>
      <c r="J176" s="152"/>
      <c r="K176" s="152"/>
      <c r="L176" s="152"/>
      <c r="M176" s="152"/>
      <c r="N176" s="152"/>
      <c r="O176" s="152"/>
      <c r="P176" s="152"/>
      <c r="Q176" s="152"/>
      <c r="R176" s="152"/>
      <c r="S176" s="152"/>
      <c r="T176" s="152"/>
      <c r="U176" s="152"/>
      <c r="V176" s="152"/>
      <c r="W176" s="152"/>
      <c r="X176" s="152"/>
      <c r="Y176" s="152"/>
      <c r="Z176" s="152"/>
    </row>
    <row r="177" spans="1:26" ht="15.75" customHeight="1">
      <c r="A177" s="152"/>
      <c r="B177" s="1901"/>
      <c r="C177" s="1901"/>
      <c r="D177" s="1901"/>
      <c r="E177" s="1901"/>
      <c r="F177" s="1901"/>
      <c r="G177" s="152"/>
      <c r="H177" s="152"/>
      <c r="I177" s="152"/>
      <c r="J177" s="152"/>
      <c r="K177" s="152"/>
      <c r="L177" s="152"/>
      <c r="M177" s="152"/>
      <c r="N177" s="152"/>
      <c r="O177" s="152"/>
      <c r="P177" s="152"/>
      <c r="Q177" s="152"/>
      <c r="R177" s="152"/>
      <c r="S177" s="152"/>
      <c r="T177" s="152"/>
      <c r="U177" s="152"/>
      <c r="V177" s="152"/>
      <c r="W177" s="152"/>
      <c r="X177" s="152"/>
      <c r="Y177" s="152"/>
      <c r="Z177" s="152"/>
    </row>
    <row r="178" spans="1:26" s="1896" customFormat="1" ht="15.75" customHeight="1">
      <c r="A178" s="872"/>
      <c r="B178" s="1901"/>
      <c r="C178" s="1901"/>
      <c r="D178" s="1901"/>
      <c r="E178" s="1901"/>
      <c r="F178" s="1901"/>
      <c r="G178" s="872"/>
      <c r="H178" s="872"/>
      <c r="I178" s="872"/>
      <c r="J178" s="872"/>
      <c r="K178" s="872"/>
      <c r="L178" s="872"/>
      <c r="M178" s="872"/>
      <c r="N178" s="872"/>
      <c r="O178" s="872"/>
      <c r="P178" s="872"/>
      <c r="Q178" s="872"/>
      <c r="R178" s="872"/>
      <c r="S178" s="872"/>
      <c r="T178" s="872"/>
      <c r="U178" s="872"/>
      <c r="V178" s="872"/>
      <c r="W178" s="872"/>
      <c r="X178" s="872"/>
      <c r="Y178" s="872"/>
      <c r="Z178" s="872"/>
    </row>
    <row r="179" spans="1:26" s="1896" customFormat="1" ht="15.75" customHeight="1">
      <c r="A179" s="872"/>
      <c r="B179" s="1901"/>
      <c r="C179" s="1901"/>
      <c r="D179" s="1901"/>
      <c r="E179" s="1901"/>
      <c r="F179" s="1901"/>
      <c r="G179" s="872"/>
      <c r="H179" s="872"/>
      <c r="I179" s="872"/>
      <c r="J179" s="872"/>
      <c r="K179" s="872"/>
      <c r="L179" s="872"/>
      <c r="M179" s="872"/>
      <c r="N179" s="872"/>
      <c r="O179" s="872"/>
      <c r="P179" s="872"/>
      <c r="Q179" s="872"/>
      <c r="R179" s="872"/>
      <c r="S179" s="872"/>
      <c r="T179" s="872"/>
      <c r="U179" s="872"/>
      <c r="V179" s="872"/>
      <c r="W179" s="872"/>
      <c r="X179" s="872"/>
      <c r="Y179" s="872"/>
      <c r="Z179" s="872"/>
    </row>
    <row r="180" spans="1:26" s="1896" customFormat="1" ht="15.75" customHeight="1">
      <c r="A180" s="872"/>
      <c r="B180" s="1901"/>
      <c r="C180" s="1901"/>
      <c r="D180" s="1901"/>
      <c r="E180" s="1901"/>
      <c r="F180" s="1901"/>
      <c r="G180" s="872"/>
      <c r="H180" s="872"/>
      <c r="I180" s="872"/>
      <c r="J180" s="872"/>
      <c r="K180" s="872"/>
      <c r="L180" s="872"/>
      <c r="M180" s="872"/>
      <c r="N180" s="872"/>
      <c r="O180" s="872"/>
      <c r="P180" s="872"/>
      <c r="Q180" s="872"/>
      <c r="R180" s="872"/>
      <c r="S180" s="872"/>
      <c r="T180" s="872"/>
      <c r="U180" s="872"/>
      <c r="V180" s="872"/>
      <c r="W180" s="872"/>
      <c r="X180" s="872"/>
      <c r="Y180" s="872"/>
      <c r="Z180" s="872"/>
    </row>
    <row r="181" spans="1:26" s="1896" customFormat="1" ht="15.75" customHeight="1">
      <c r="A181" s="872"/>
      <c r="B181" s="1901"/>
      <c r="C181" s="1901"/>
      <c r="D181" s="1901"/>
      <c r="E181" s="1901"/>
      <c r="F181" s="1901"/>
      <c r="G181" s="872"/>
      <c r="H181" s="872"/>
      <c r="I181" s="872"/>
      <c r="J181" s="872"/>
      <c r="K181" s="872"/>
      <c r="L181" s="872"/>
      <c r="M181" s="872"/>
      <c r="N181" s="872"/>
      <c r="O181" s="872"/>
      <c r="P181" s="872"/>
      <c r="Q181" s="872"/>
      <c r="R181" s="872"/>
      <c r="S181" s="872"/>
      <c r="T181" s="872"/>
      <c r="U181" s="872"/>
      <c r="V181" s="872"/>
      <c r="W181" s="872"/>
      <c r="X181" s="872"/>
      <c r="Y181" s="872"/>
      <c r="Z181" s="872"/>
    </row>
    <row r="182" spans="1:26" s="1896" customFormat="1" ht="15.75" customHeight="1">
      <c r="A182" s="872"/>
      <c r="B182" s="1901"/>
      <c r="C182" s="1901"/>
      <c r="D182" s="1901"/>
      <c r="E182" s="1901"/>
      <c r="F182" s="1901"/>
      <c r="G182" s="872"/>
      <c r="H182" s="872"/>
      <c r="I182" s="872"/>
      <c r="J182" s="872"/>
      <c r="K182" s="872"/>
      <c r="L182" s="872"/>
      <c r="M182" s="872"/>
      <c r="N182" s="872"/>
      <c r="O182" s="872"/>
      <c r="P182" s="872"/>
      <c r="Q182" s="872"/>
      <c r="R182" s="872"/>
      <c r="S182" s="872"/>
      <c r="T182" s="872"/>
      <c r="U182" s="872"/>
      <c r="V182" s="872"/>
      <c r="W182" s="872"/>
      <c r="X182" s="872"/>
      <c r="Y182" s="872"/>
      <c r="Z182" s="872"/>
    </row>
    <row r="183" spans="1:26" s="1896" customFormat="1" ht="15.75" customHeight="1">
      <c r="A183" s="872"/>
      <c r="B183" s="1901"/>
      <c r="C183" s="1901"/>
      <c r="D183" s="1901"/>
      <c r="E183" s="1901"/>
      <c r="F183" s="1901"/>
      <c r="G183" s="872"/>
      <c r="H183" s="872"/>
      <c r="I183" s="872"/>
      <c r="J183" s="872"/>
      <c r="K183" s="872"/>
      <c r="L183" s="872"/>
      <c r="M183" s="872"/>
      <c r="N183" s="872"/>
      <c r="O183" s="872"/>
      <c r="P183" s="872"/>
      <c r="Q183" s="872"/>
      <c r="R183" s="872"/>
      <c r="S183" s="872"/>
      <c r="T183" s="872"/>
      <c r="U183" s="872"/>
      <c r="V183" s="872"/>
      <c r="W183" s="872"/>
      <c r="X183" s="872"/>
      <c r="Y183" s="872"/>
      <c r="Z183" s="872"/>
    </row>
    <row r="184" spans="1:26" s="1896" customFormat="1" ht="15.75" customHeight="1">
      <c r="A184" s="872"/>
      <c r="B184" s="1901"/>
      <c r="C184" s="1901"/>
      <c r="D184" s="1901"/>
      <c r="E184" s="1901"/>
      <c r="F184" s="1901"/>
      <c r="G184" s="872"/>
      <c r="H184" s="872"/>
      <c r="I184" s="872"/>
      <c r="J184" s="872"/>
      <c r="K184" s="872"/>
      <c r="L184" s="872"/>
      <c r="M184" s="872"/>
      <c r="N184" s="872"/>
      <c r="O184" s="872"/>
      <c r="P184" s="872"/>
      <c r="Q184" s="872"/>
      <c r="R184" s="872"/>
      <c r="S184" s="872"/>
      <c r="T184" s="872"/>
      <c r="U184" s="872"/>
      <c r="V184" s="872"/>
      <c r="W184" s="872"/>
      <c r="X184" s="872"/>
      <c r="Y184" s="872"/>
      <c r="Z184" s="872"/>
    </row>
    <row r="185" spans="1:26" s="1896" customFormat="1" ht="15.75" customHeight="1">
      <c r="A185" s="872"/>
      <c r="B185" s="1901"/>
      <c r="C185" s="1901"/>
      <c r="D185" s="1901"/>
      <c r="E185" s="1901"/>
      <c r="F185" s="1901"/>
      <c r="G185" s="872"/>
      <c r="H185" s="872"/>
      <c r="I185" s="872"/>
      <c r="J185" s="872"/>
      <c r="K185" s="872"/>
      <c r="L185" s="872"/>
      <c r="M185" s="872"/>
      <c r="N185" s="872"/>
      <c r="O185" s="872"/>
      <c r="P185" s="872"/>
      <c r="Q185" s="872"/>
      <c r="R185" s="872"/>
      <c r="S185" s="872"/>
      <c r="T185" s="872"/>
      <c r="U185" s="872"/>
      <c r="V185" s="872"/>
      <c r="W185" s="872"/>
      <c r="X185" s="872"/>
      <c r="Y185" s="872"/>
      <c r="Z185" s="872"/>
    </row>
    <row r="186" spans="1:26" s="1896" customFormat="1" ht="15.75" customHeight="1">
      <c r="A186" s="872"/>
      <c r="B186" s="1901"/>
      <c r="C186" s="1901"/>
      <c r="D186" s="1901"/>
      <c r="E186" s="1901"/>
      <c r="F186" s="1901"/>
      <c r="G186" s="872"/>
      <c r="H186" s="872"/>
      <c r="I186" s="872"/>
      <c r="J186" s="872"/>
      <c r="K186" s="872"/>
      <c r="L186" s="872"/>
      <c r="M186" s="872"/>
      <c r="N186" s="872"/>
      <c r="O186" s="872"/>
      <c r="P186" s="872"/>
      <c r="Q186" s="872"/>
      <c r="R186" s="872"/>
      <c r="S186" s="872"/>
      <c r="T186" s="872"/>
      <c r="U186" s="872"/>
      <c r="V186" s="872"/>
      <c r="W186" s="872"/>
      <c r="X186" s="872"/>
      <c r="Y186" s="872"/>
      <c r="Z186" s="872"/>
    </row>
    <row r="187" spans="1:26" s="1896" customFormat="1" ht="15.75" customHeight="1">
      <c r="A187" s="872"/>
      <c r="B187" s="1901"/>
      <c r="C187" s="1901"/>
      <c r="D187" s="1901"/>
      <c r="E187" s="1901"/>
      <c r="F187" s="1901"/>
      <c r="G187" s="872"/>
      <c r="H187" s="872"/>
      <c r="I187" s="872"/>
      <c r="J187" s="872"/>
      <c r="K187" s="872"/>
      <c r="L187" s="872"/>
      <c r="M187" s="872"/>
      <c r="N187" s="872"/>
      <c r="O187" s="872"/>
      <c r="P187" s="872"/>
      <c r="Q187" s="872"/>
      <c r="R187" s="872"/>
      <c r="S187" s="872"/>
      <c r="T187" s="872"/>
      <c r="U187" s="872"/>
      <c r="V187" s="872"/>
      <c r="W187" s="872"/>
      <c r="X187" s="872"/>
      <c r="Y187" s="872"/>
      <c r="Z187" s="872"/>
    </row>
    <row r="188" spans="1:26" s="1896" customFormat="1" ht="15.75" customHeight="1">
      <c r="A188" s="872"/>
      <c r="B188" s="1901"/>
      <c r="C188" s="1901"/>
      <c r="D188" s="1901"/>
      <c r="E188" s="1901"/>
      <c r="F188" s="1901"/>
      <c r="G188" s="872"/>
      <c r="H188" s="872"/>
      <c r="I188" s="872"/>
      <c r="J188" s="872"/>
      <c r="K188" s="872"/>
      <c r="L188" s="872"/>
      <c r="M188" s="872"/>
      <c r="N188" s="872"/>
      <c r="O188" s="872"/>
      <c r="P188" s="872"/>
      <c r="Q188" s="872"/>
      <c r="R188" s="872"/>
      <c r="S188" s="872"/>
      <c r="T188" s="872"/>
      <c r="U188" s="872"/>
      <c r="V188" s="872"/>
      <c r="W188" s="872"/>
      <c r="X188" s="872"/>
      <c r="Y188" s="872"/>
      <c r="Z188" s="872"/>
    </row>
    <row r="189" spans="1:26" s="1896" customFormat="1" ht="15.75" customHeight="1">
      <c r="A189" s="872"/>
      <c r="B189" s="1901"/>
      <c r="C189" s="1901"/>
      <c r="D189" s="1901"/>
      <c r="E189" s="1901"/>
      <c r="F189" s="1901"/>
      <c r="G189" s="872"/>
      <c r="H189" s="872"/>
      <c r="I189" s="872"/>
      <c r="J189" s="872"/>
      <c r="K189" s="872"/>
      <c r="L189" s="872"/>
      <c r="M189" s="872"/>
      <c r="N189" s="872"/>
      <c r="O189" s="872"/>
      <c r="P189" s="872"/>
      <c r="Q189" s="872"/>
      <c r="R189" s="872"/>
      <c r="S189" s="872"/>
      <c r="T189" s="872"/>
      <c r="U189" s="872"/>
      <c r="V189" s="872"/>
      <c r="W189" s="872"/>
      <c r="X189" s="872"/>
      <c r="Y189" s="872"/>
      <c r="Z189" s="872"/>
    </row>
    <row r="190" spans="1:26" s="1896" customFormat="1" ht="15.75" customHeight="1">
      <c r="A190" s="872"/>
      <c r="B190" s="1901"/>
      <c r="C190" s="1901"/>
      <c r="D190" s="1901"/>
      <c r="E190" s="1901"/>
      <c r="F190" s="1901"/>
      <c r="G190" s="872"/>
      <c r="H190" s="872"/>
      <c r="I190" s="872"/>
      <c r="J190" s="872"/>
      <c r="K190" s="872"/>
      <c r="L190" s="872"/>
      <c r="M190" s="872"/>
      <c r="N190" s="872"/>
      <c r="O190" s="872"/>
      <c r="P190" s="872"/>
      <c r="Q190" s="872"/>
      <c r="R190" s="872"/>
      <c r="S190" s="872"/>
      <c r="T190" s="872"/>
      <c r="U190" s="872"/>
      <c r="V190" s="872"/>
      <c r="W190" s="872"/>
      <c r="X190" s="872"/>
      <c r="Y190" s="872"/>
      <c r="Z190" s="872"/>
    </row>
    <row r="191" spans="1:26" s="1896" customFormat="1" ht="15.75" customHeight="1">
      <c r="A191" s="872"/>
      <c r="B191" s="1901"/>
      <c r="C191" s="1901"/>
      <c r="D191" s="1901"/>
      <c r="E191" s="1901"/>
      <c r="F191" s="1901"/>
      <c r="G191" s="872"/>
      <c r="H191" s="872"/>
      <c r="I191" s="872"/>
      <c r="J191" s="872"/>
      <c r="K191" s="872"/>
      <c r="L191" s="872"/>
      <c r="M191" s="872"/>
      <c r="N191" s="872"/>
      <c r="O191" s="872"/>
      <c r="P191" s="872"/>
      <c r="Q191" s="872"/>
      <c r="R191" s="872"/>
      <c r="S191" s="872"/>
      <c r="T191" s="872"/>
      <c r="U191" s="872"/>
      <c r="V191" s="872"/>
      <c r="W191" s="872"/>
      <c r="X191" s="872"/>
      <c r="Y191" s="872"/>
      <c r="Z191" s="872"/>
    </row>
    <row r="192" spans="1:26" s="1896" customFormat="1" ht="15.75" customHeight="1">
      <c r="A192" s="872"/>
      <c r="B192" s="1901"/>
      <c r="C192" s="1901"/>
      <c r="D192" s="1901"/>
      <c r="E192" s="1901"/>
      <c r="F192" s="1901"/>
      <c r="G192" s="872"/>
      <c r="H192" s="872"/>
      <c r="I192" s="872"/>
      <c r="J192" s="872"/>
      <c r="K192" s="872"/>
      <c r="L192" s="872"/>
      <c r="M192" s="872"/>
      <c r="N192" s="872"/>
      <c r="O192" s="872"/>
      <c r="P192" s="872"/>
      <c r="Q192" s="872"/>
      <c r="R192" s="872"/>
      <c r="S192" s="872"/>
      <c r="T192" s="872"/>
      <c r="U192" s="872"/>
      <c r="V192" s="872"/>
      <c r="W192" s="872"/>
      <c r="X192" s="872"/>
      <c r="Y192" s="872"/>
      <c r="Z192" s="872"/>
    </row>
    <row r="193" spans="1:26" s="1896" customFormat="1" ht="15.75" customHeight="1">
      <c r="A193" s="872"/>
      <c r="B193" s="1901"/>
      <c r="C193" s="1901"/>
      <c r="D193" s="1901"/>
      <c r="E193" s="1901"/>
      <c r="F193" s="1901"/>
      <c r="G193" s="872"/>
      <c r="H193" s="872"/>
      <c r="I193" s="872"/>
      <c r="J193" s="872"/>
      <c r="K193" s="872"/>
      <c r="L193" s="872"/>
      <c r="M193" s="872"/>
      <c r="N193" s="872"/>
      <c r="O193" s="872"/>
      <c r="P193" s="872"/>
      <c r="Q193" s="872"/>
      <c r="R193" s="872"/>
      <c r="S193" s="872"/>
      <c r="T193" s="872"/>
      <c r="U193" s="872"/>
      <c r="V193" s="872"/>
      <c r="W193" s="872"/>
      <c r="X193" s="872"/>
      <c r="Y193" s="872"/>
      <c r="Z193" s="872"/>
    </row>
    <row r="194" spans="1:26" s="1896" customFormat="1" ht="15.75" customHeight="1">
      <c r="A194" s="872"/>
      <c r="B194" s="1901"/>
      <c r="C194" s="1901"/>
      <c r="D194" s="1901"/>
      <c r="E194" s="1901"/>
      <c r="F194" s="1901"/>
      <c r="G194" s="872"/>
      <c r="H194" s="872"/>
      <c r="I194" s="872"/>
      <c r="J194" s="872"/>
      <c r="K194" s="872"/>
      <c r="L194" s="872"/>
      <c r="M194" s="872"/>
      <c r="N194" s="872"/>
      <c r="O194" s="872"/>
      <c r="P194" s="872"/>
      <c r="Q194" s="872"/>
      <c r="R194" s="872"/>
      <c r="S194" s="872"/>
      <c r="T194" s="872"/>
      <c r="U194" s="872"/>
      <c r="V194" s="872"/>
      <c r="W194" s="872"/>
      <c r="X194" s="872"/>
      <c r="Y194" s="872"/>
      <c r="Z194" s="872"/>
    </row>
    <row r="195" spans="1:26" s="1896" customFormat="1" ht="15.75" customHeight="1">
      <c r="A195" s="872"/>
      <c r="B195" s="1901"/>
      <c r="C195" s="1901"/>
      <c r="D195" s="1901"/>
      <c r="E195" s="1901"/>
      <c r="F195" s="1901"/>
      <c r="G195" s="872"/>
      <c r="H195" s="872"/>
      <c r="I195" s="872"/>
      <c r="J195" s="872"/>
      <c r="K195" s="872"/>
      <c r="L195" s="872"/>
      <c r="M195" s="872"/>
      <c r="N195" s="872"/>
      <c r="O195" s="872"/>
      <c r="P195" s="872"/>
      <c r="Q195" s="872"/>
      <c r="R195" s="872"/>
      <c r="S195" s="872"/>
      <c r="T195" s="872"/>
      <c r="U195" s="872"/>
      <c r="V195" s="872"/>
      <c r="W195" s="872"/>
      <c r="X195" s="872"/>
      <c r="Y195" s="872"/>
      <c r="Z195" s="872"/>
    </row>
    <row r="196" spans="1:26" s="1896" customFormat="1" ht="15.75" customHeight="1">
      <c r="A196" s="872"/>
      <c r="B196" s="1901"/>
      <c r="C196" s="1901"/>
      <c r="D196" s="1901"/>
      <c r="E196" s="1901"/>
      <c r="F196" s="1901"/>
      <c r="G196" s="872"/>
      <c r="H196" s="872"/>
      <c r="I196" s="872"/>
      <c r="J196" s="872"/>
      <c r="K196" s="872"/>
      <c r="L196" s="872"/>
      <c r="M196" s="872"/>
      <c r="N196" s="872"/>
      <c r="O196" s="872"/>
      <c r="P196" s="872"/>
      <c r="Q196" s="872"/>
      <c r="R196" s="872"/>
      <c r="S196" s="872"/>
      <c r="T196" s="872"/>
      <c r="U196" s="872"/>
      <c r="V196" s="872"/>
      <c r="W196" s="872"/>
      <c r="X196" s="872"/>
      <c r="Y196" s="872"/>
      <c r="Z196" s="872"/>
    </row>
    <row r="197" spans="1:26" s="1896" customFormat="1" ht="15.75" customHeight="1">
      <c r="A197" s="872"/>
      <c r="B197" s="1901"/>
      <c r="C197" s="1901"/>
      <c r="D197" s="1901"/>
      <c r="E197" s="1901"/>
      <c r="F197" s="1901"/>
      <c r="G197" s="872"/>
      <c r="H197" s="872"/>
      <c r="I197" s="872"/>
      <c r="J197" s="872"/>
      <c r="K197" s="872"/>
      <c r="L197" s="872"/>
      <c r="M197" s="872"/>
      <c r="N197" s="872"/>
      <c r="O197" s="872"/>
      <c r="P197" s="872"/>
      <c r="Q197" s="872"/>
      <c r="R197" s="872"/>
      <c r="S197" s="872"/>
      <c r="T197" s="872"/>
      <c r="U197" s="872"/>
      <c r="V197" s="872"/>
      <c r="W197" s="872"/>
      <c r="X197" s="872"/>
      <c r="Y197" s="872"/>
      <c r="Z197" s="872"/>
    </row>
    <row r="198" spans="1:26" s="1896" customFormat="1" ht="15.75" customHeight="1">
      <c r="A198" s="872"/>
      <c r="B198" s="1901"/>
      <c r="C198" s="1901"/>
      <c r="D198" s="1901"/>
      <c r="E198" s="1901"/>
      <c r="F198" s="1901"/>
      <c r="G198" s="872"/>
      <c r="H198" s="872"/>
      <c r="I198" s="872"/>
      <c r="J198" s="872"/>
      <c r="K198" s="872"/>
      <c r="L198" s="872"/>
      <c r="M198" s="872"/>
      <c r="N198" s="872"/>
      <c r="O198" s="872"/>
      <c r="P198" s="872"/>
      <c r="Q198" s="872"/>
      <c r="R198" s="872"/>
      <c r="S198" s="872"/>
      <c r="T198" s="872"/>
      <c r="U198" s="872"/>
      <c r="V198" s="872"/>
      <c r="W198" s="872"/>
      <c r="X198" s="872"/>
      <c r="Y198" s="872"/>
      <c r="Z198" s="872"/>
    </row>
    <row r="199" spans="1:26" ht="15.75" customHeight="1">
      <c r="A199" s="152"/>
      <c r="B199" s="1901"/>
      <c r="C199" s="1901"/>
      <c r="D199" s="1901"/>
      <c r="E199" s="1901"/>
      <c r="F199" s="1901"/>
      <c r="G199" s="152"/>
      <c r="H199" s="152"/>
      <c r="I199" s="152"/>
      <c r="J199" s="152"/>
      <c r="K199" s="152"/>
      <c r="L199" s="152"/>
      <c r="M199" s="152"/>
      <c r="N199" s="152"/>
      <c r="O199" s="152"/>
      <c r="P199" s="152"/>
      <c r="Q199" s="152"/>
      <c r="R199" s="152"/>
      <c r="S199" s="152"/>
      <c r="T199" s="152"/>
      <c r="U199" s="152"/>
      <c r="V199" s="152"/>
      <c r="W199" s="152"/>
      <c r="X199" s="152"/>
      <c r="Y199" s="152"/>
      <c r="Z199" s="152"/>
    </row>
    <row r="200" spans="1:26" ht="15.75" customHeight="1">
      <c r="A200" s="152"/>
      <c r="B200" s="1901"/>
      <c r="C200" s="1901"/>
      <c r="D200" s="1901"/>
      <c r="E200" s="1901"/>
      <c r="F200" s="1901"/>
      <c r="G200" s="152"/>
      <c r="H200" s="152"/>
      <c r="I200" s="152"/>
      <c r="J200" s="152"/>
      <c r="K200" s="152"/>
      <c r="L200" s="152"/>
      <c r="M200" s="152"/>
      <c r="N200" s="152"/>
      <c r="O200" s="152"/>
      <c r="P200" s="152"/>
      <c r="Q200" s="152"/>
      <c r="R200" s="152"/>
      <c r="S200" s="152"/>
      <c r="T200" s="152"/>
      <c r="U200" s="152"/>
      <c r="V200" s="152"/>
      <c r="W200" s="152"/>
      <c r="X200" s="152"/>
      <c r="Y200" s="152"/>
      <c r="Z200" s="152"/>
    </row>
    <row r="201" spans="1:26" ht="15.75" customHeight="1">
      <c r="A201" s="152"/>
      <c r="B201" s="1901"/>
      <c r="C201" s="1901"/>
      <c r="D201" s="1901"/>
      <c r="E201" s="1901"/>
      <c r="F201" s="1901"/>
      <c r="G201" s="152"/>
      <c r="H201" s="152"/>
      <c r="I201" s="152"/>
      <c r="J201" s="152"/>
      <c r="K201" s="152"/>
      <c r="L201" s="152"/>
      <c r="M201" s="152"/>
      <c r="N201" s="152"/>
      <c r="O201" s="152"/>
      <c r="P201" s="152"/>
      <c r="Q201" s="152"/>
      <c r="R201" s="152"/>
      <c r="S201" s="152"/>
      <c r="T201" s="152"/>
      <c r="U201" s="152"/>
      <c r="V201" s="152"/>
      <c r="W201" s="152"/>
      <c r="X201" s="152"/>
      <c r="Y201" s="152"/>
      <c r="Z201" s="152"/>
    </row>
    <row r="202" spans="1:26" ht="15.75" customHeight="1">
      <c r="A202" s="152"/>
      <c r="B202" s="1905">
        <v>44377</v>
      </c>
      <c r="C202" s="1906"/>
      <c r="D202" s="1906"/>
      <c r="E202" s="1906"/>
      <c r="F202" s="1906"/>
      <c r="G202" s="152"/>
      <c r="H202" s="152"/>
      <c r="I202" s="152"/>
      <c r="J202" s="152"/>
      <c r="K202" s="152"/>
      <c r="L202" s="152"/>
      <c r="M202" s="152"/>
      <c r="N202" s="152"/>
      <c r="O202" s="152"/>
      <c r="P202" s="152"/>
      <c r="Q202" s="152"/>
      <c r="R202" s="152"/>
      <c r="S202" s="152"/>
      <c r="T202" s="152"/>
      <c r="U202" s="152"/>
      <c r="V202" s="152"/>
      <c r="W202" s="152"/>
      <c r="X202" s="152"/>
      <c r="Y202" s="152"/>
      <c r="Z202" s="152"/>
    </row>
    <row r="203" spans="1:26" ht="15.75" customHeight="1">
      <c r="A203" s="152"/>
      <c r="B203" s="1909"/>
      <c r="C203" s="1901"/>
      <c r="D203" s="1901"/>
      <c r="E203" s="1901"/>
      <c r="F203" s="1901"/>
      <c r="G203" s="152"/>
      <c r="H203" s="152"/>
      <c r="I203" s="152"/>
      <c r="J203" s="152"/>
      <c r="K203" s="152"/>
      <c r="L203" s="152"/>
      <c r="M203" s="152"/>
      <c r="N203" s="152"/>
      <c r="O203" s="152"/>
      <c r="P203" s="152"/>
      <c r="Q203" s="152"/>
      <c r="R203" s="152"/>
      <c r="S203" s="152"/>
      <c r="T203" s="152"/>
      <c r="U203" s="152"/>
      <c r="V203" s="152"/>
      <c r="W203" s="152"/>
      <c r="X203" s="152"/>
      <c r="Y203" s="152"/>
      <c r="Z203" s="152"/>
    </row>
    <row r="204" spans="1:26" s="1896" customFormat="1" ht="15.75" customHeight="1">
      <c r="A204" s="872"/>
      <c r="B204" s="1909"/>
      <c r="C204" s="1901"/>
      <c r="D204" s="1901"/>
      <c r="E204" s="1901"/>
      <c r="F204" s="1901"/>
      <c r="G204" s="872"/>
      <c r="H204" s="872"/>
      <c r="I204" s="872"/>
      <c r="J204" s="872"/>
      <c r="K204" s="872"/>
      <c r="L204" s="872"/>
      <c r="M204" s="872"/>
      <c r="N204" s="872"/>
      <c r="O204" s="872"/>
      <c r="P204" s="872"/>
      <c r="Q204" s="872"/>
      <c r="R204" s="872"/>
      <c r="S204" s="872"/>
      <c r="T204" s="872"/>
      <c r="U204" s="872"/>
      <c r="V204" s="872"/>
      <c r="W204" s="872"/>
      <c r="X204" s="872"/>
      <c r="Y204" s="872"/>
      <c r="Z204" s="872"/>
    </row>
    <row r="205" spans="1:26" s="1896" customFormat="1" ht="15.75" customHeight="1">
      <c r="A205" s="872"/>
      <c r="B205" s="1909"/>
      <c r="C205" s="1901"/>
      <c r="D205" s="1901"/>
      <c r="E205" s="1901"/>
      <c r="F205" s="1901"/>
      <c r="G205" s="872"/>
      <c r="H205" s="872"/>
      <c r="I205" s="872"/>
      <c r="J205" s="872"/>
      <c r="K205" s="872"/>
      <c r="L205" s="872"/>
      <c r="M205" s="872"/>
      <c r="N205" s="872"/>
      <c r="O205" s="872"/>
      <c r="P205" s="872"/>
      <c r="Q205" s="872"/>
      <c r="R205" s="872"/>
      <c r="S205" s="872"/>
      <c r="T205" s="872"/>
      <c r="U205" s="872"/>
      <c r="V205" s="872"/>
      <c r="W205" s="872"/>
      <c r="X205" s="872"/>
      <c r="Y205" s="872"/>
      <c r="Z205" s="872"/>
    </row>
    <row r="206" spans="1:26" s="1896" customFormat="1" ht="15.75" customHeight="1">
      <c r="A206" s="872"/>
      <c r="B206" s="1909"/>
      <c r="C206" s="1901"/>
      <c r="D206" s="1901"/>
      <c r="E206" s="1901"/>
      <c r="F206" s="1901"/>
      <c r="G206" s="872"/>
      <c r="H206" s="872"/>
      <c r="I206" s="872"/>
      <c r="J206" s="872"/>
      <c r="K206" s="872"/>
      <c r="L206" s="872"/>
      <c r="M206" s="872"/>
      <c r="N206" s="872"/>
      <c r="O206" s="872"/>
      <c r="P206" s="872"/>
      <c r="Q206" s="872"/>
      <c r="R206" s="872"/>
      <c r="S206" s="872"/>
      <c r="T206" s="872"/>
      <c r="U206" s="872"/>
      <c r="V206" s="872"/>
      <c r="W206" s="872"/>
      <c r="X206" s="872"/>
      <c r="Y206" s="872"/>
      <c r="Z206" s="872"/>
    </row>
    <row r="207" spans="1:26" s="1896" customFormat="1" ht="15.75" customHeight="1">
      <c r="A207" s="872"/>
      <c r="B207" s="1909"/>
      <c r="C207" s="1901"/>
      <c r="D207" s="1901"/>
      <c r="E207" s="1901"/>
      <c r="F207" s="1901"/>
      <c r="G207" s="872"/>
      <c r="H207" s="872"/>
      <c r="I207" s="872"/>
      <c r="J207" s="872"/>
      <c r="K207" s="872"/>
      <c r="L207" s="872"/>
      <c r="M207" s="872"/>
      <c r="N207" s="872"/>
      <c r="O207" s="872"/>
      <c r="P207" s="872"/>
      <c r="Q207" s="872"/>
      <c r="R207" s="872"/>
      <c r="S207" s="872"/>
      <c r="T207" s="872"/>
      <c r="U207" s="872"/>
      <c r="V207" s="872"/>
      <c r="W207" s="872"/>
      <c r="X207" s="872"/>
      <c r="Y207" s="872"/>
      <c r="Z207" s="872"/>
    </row>
    <row r="208" spans="1:26" s="1896" customFormat="1" ht="15.75" customHeight="1">
      <c r="A208" s="872"/>
      <c r="B208" s="1909"/>
      <c r="C208" s="1901"/>
      <c r="D208" s="1901"/>
      <c r="E208" s="1901"/>
      <c r="F208" s="1901"/>
      <c r="G208" s="872"/>
      <c r="H208" s="872"/>
      <c r="I208" s="872"/>
      <c r="J208" s="872"/>
      <c r="K208" s="872"/>
      <c r="L208" s="872"/>
      <c r="M208" s="872"/>
      <c r="N208" s="872"/>
      <c r="O208" s="872"/>
      <c r="P208" s="872"/>
      <c r="Q208" s="872"/>
      <c r="R208" s="872"/>
      <c r="S208" s="872"/>
      <c r="T208" s="872"/>
      <c r="U208" s="872"/>
      <c r="V208" s="872"/>
      <c r="W208" s="872"/>
      <c r="X208" s="872"/>
      <c r="Y208" s="872"/>
      <c r="Z208" s="872"/>
    </row>
    <row r="209" spans="1:26" s="1896" customFormat="1" ht="15.75" customHeight="1">
      <c r="A209" s="872"/>
      <c r="B209" s="1909"/>
      <c r="C209" s="1901"/>
      <c r="D209" s="1901"/>
      <c r="E209" s="1901"/>
      <c r="F209" s="1901"/>
      <c r="G209" s="872"/>
      <c r="H209" s="872"/>
      <c r="I209" s="872"/>
      <c r="J209" s="872"/>
      <c r="K209" s="872"/>
      <c r="L209" s="872"/>
      <c r="M209" s="872"/>
      <c r="N209" s="872"/>
      <c r="O209" s="872"/>
      <c r="P209" s="872"/>
      <c r="Q209" s="872"/>
      <c r="R209" s="872"/>
      <c r="S209" s="872"/>
      <c r="T209" s="872"/>
      <c r="U209" s="872"/>
      <c r="V209" s="872"/>
      <c r="W209" s="872"/>
      <c r="X209" s="872"/>
      <c r="Y209" s="872"/>
      <c r="Z209" s="872"/>
    </row>
    <row r="210" spans="1:26" s="1896" customFormat="1" ht="15.75" customHeight="1">
      <c r="A210" s="872"/>
      <c r="B210" s="1909"/>
      <c r="C210" s="1901"/>
      <c r="D210" s="1901"/>
      <c r="E210" s="1901"/>
      <c r="F210" s="1901"/>
      <c r="G210" s="872"/>
      <c r="H210" s="872"/>
      <c r="I210" s="872"/>
      <c r="J210" s="872"/>
      <c r="K210" s="872"/>
      <c r="L210" s="872"/>
      <c r="M210" s="872"/>
      <c r="N210" s="872"/>
      <c r="O210" s="872"/>
      <c r="P210" s="872"/>
      <c r="Q210" s="872"/>
      <c r="R210" s="872"/>
      <c r="S210" s="872"/>
      <c r="T210" s="872"/>
      <c r="U210" s="872"/>
      <c r="V210" s="872"/>
      <c r="W210" s="872"/>
      <c r="X210" s="872"/>
      <c r="Y210" s="872"/>
      <c r="Z210" s="872"/>
    </row>
    <row r="211" spans="1:26" s="1896" customFormat="1" ht="15.75" customHeight="1">
      <c r="A211" s="872"/>
      <c r="B211" s="1909"/>
      <c r="C211" s="1901"/>
      <c r="D211" s="1901"/>
      <c r="E211" s="1901"/>
      <c r="F211" s="1901"/>
      <c r="G211" s="872"/>
      <c r="H211" s="872"/>
      <c r="I211" s="872"/>
      <c r="J211" s="872"/>
      <c r="K211" s="872"/>
      <c r="L211" s="872"/>
      <c r="M211" s="872"/>
      <c r="N211" s="872"/>
      <c r="O211" s="872"/>
      <c r="P211" s="872"/>
      <c r="Q211" s="872"/>
      <c r="R211" s="872"/>
      <c r="S211" s="872"/>
      <c r="T211" s="872"/>
      <c r="U211" s="872"/>
      <c r="V211" s="872"/>
      <c r="W211" s="872"/>
      <c r="X211" s="872"/>
      <c r="Y211" s="872"/>
      <c r="Z211" s="872"/>
    </row>
    <row r="212" spans="1:26" s="1896" customFormat="1" ht="15.75" customHeight="1">
      <c r="A212" s="872"/>
      <c r="B212" s="1909"/>
      <c r="C212" s="1901"/>
      <c r="D212" s="1901"/>
      <c r="E212" s="1901"/>
      <c r="F212" s="1901"/>
      <c r="G212" s="872"/>
      <c r="H212" s="872"/>
      <c r="I212" s="872"/>
      <c r="J212" s="872"/>
      <c r="K212" s="872"/>
      <c r="L212" s="872"/>
      <c r="M212" s="872"/>
      <c r="N212" s="872"/>
      <c r="O212" s="872"/>
      <c r="P212" s="872"/>
      <c r="Q212" s="872"/>
      <c r="R212" s="872"/>
      <c r="S212" s="872"/>
      <c r="T212" s="872"/>
      <c r="U212" s="872"/>
      <c r="V212" s="872"/>
      <c r="W212" s="872"/>
      <c r="X212" s="872"/>
      <c r="Y212" s="872"/>
      <c r="Z212" s="872"/>
    </row>
    <row r="213" spans="1:26" s="1896" customFormat="1" ht="15.75" customHeight="1">
      <c r="A213" s="872"/>
      <c r="B213" s="1909"/>
      <c r="C213" s="1901"/>
      <c r="D213" s="1901"/>
      <c r="E213" s="1901"/>
      <c r="F213" s="1901"/>
      <c r="G213" s="872"/>
      <c r="H213" s="872"/>
      <c r="I213" s="872"/>
      <c r="J213" s="872"/>
      <c r="K213" s="872"/>
      <c r="L213" s="872"/>
      <c r="M213" s="872"/>
      <c r="N213" s="872"/>
      <c r="O213" s="872"/>
      <c r="P213" s="872"/>
      <c r="Q213" s="872"/>
      <c r="R213" s="872"/>
      <c r="S213" s="872"/>
      <c r="T213" s="872"/>
      <c r="U213" s="872"/>
      <c r="V213" s="872"/>
      <c r="W213" s="872"/>
      <c r="X213" s="872"/>
      <c r="Y213" s="872"/>
      <c r="Z213" s="872"/>
    </row>
    <row r="214" spans="1:26" s="1896" customFormat="1" ht="15.75" customHeight="1">
      <c r="A214" s="872"/>
      <c r="B214" s="1909"/>
      <c r="C214" s="1901"/>
      <c r="D214" s="1901"/>
      <c r="E214" s="1901"/>
      <c r="F214" s="1901"/>
      <c r="G214" s="872"/>
      <c r="H214" s="872"/>
      <c r="I214" s="872"/>
      <c r="J214" s="872"/>
      <c r="K214" s="872"/>
      <c r="L214" s="872"/>
      <c r="M214" s="872"/>
      <c r="N214" s="872"/>
      <c r="O214" s="872"/>
      <c r="P214" s="872"/>
      <c r="Q214" s="872"/>
      <c r="R214" s="872"/>
      <c r="S214" s="872"/>
      <c r="T214" s="872"/>
      <c r="U214" s="872"/>
      <c r="V214" s="872"/>
      <c r="W214" s="872"/>
      <c r="X214" s="872"/>
      <c r="Y214" s="872"/>
      <c r="Z214" s="872"/>
    </row>
    <row r="215" spans="1:26" s="1896" customFormat="1" ht="15.75" customHeight="1">
      <c r="A215" s="872"/>
      <c r="B215" s="1909"/>
      <c r="C215" s="1901"/>
      <c r="D215" s="1901"/>
      <c r="E215" s="1901"/>
      <c r="F215" s="1901"/>
      <c r="G215" s="872"/>
      <c r="H215" s="872"/>
      <c r="I215" s="872"/>
      <c r="J215" s="872"/>
      <c r="K215" s="872"/>
      <c r="L215" s="872"/>
      <c r="M215" s="872"/>
      <c r="N215" s="872"/>
      <c r="O215" s="872"/>
      <c r="P215" s="872"/>
      <c r="Q215" s="872"/>
      <c r="R215" s="872"/>
      <c r="S215" s="872"/>
      <c r="T215" s="872"/>
      <c r="U215" s="872"/>
      <c r="V215" s="872"/>
      <c r="W215" s="872"/>
      <c r="X215" s="872"/>
      <c r="Y215" s="872"/>
      <c r="Z215" s="872"/>
    </row>
    <row r="216" spans="1:26" s="1896" customFormat="1" ht="15.75" customHeight="1">
      <c r="A216" s="872"/>
      <c r="B216" s="1909"/>
      <c r="C216" s="1901"/>
      <c r="D216" s="1901"/>
      <c r="E216" s="1901"/>
      <c r="F216" s="1901"/>
      <c r="G216" s="872"/>
      <c r="H216" s="872"/>
      <c r="I216" s="872"/>
      <c r="J216" s="872"/>
      <c r="K216" s="872"/>
      <c r="L216" s="872"/>
      <c r="M216" s="872"/>
      <c r="N216" s="872"/>
      <c r="O216" s="872"/>
      <c r="P216" s="872"/>
      <c r="Q216" s="872"/>
      <c r="R216" s="872"/>
      <c r="S216" s="872"/>
      <c r="T216" s="872"/>
      <c r="U216" s="872"/>
      <c r="V216" s="872"/>
      <c r="W216" s="872"/>
      <c r="X216" s="872"/>
      <c r="Y216" s="872"/>
      <c r="Z216" s="872"/>
    </row>
    <row r="217" spans="1:26" s="1896" customFormat="1" ht="15.75" customHeight="1">
      <c r="A217" s="872"/>
      <c r="B217" s="1909"/>
      <c r="C217" s="1901"/>
      <c r="D217" s="1901"/>
      <c r="E217" s="1901"/>
      <c r="F217" s="1901"/>
      <c r="G217" s="872"/>
      <c r="H217" s="872"/>
      <c r="I217" s="872"/>
      <c r="J217" s="872"/>
      <c r="K217" s="872"/>
      <c r="L217" s="872"/>
      <c r="M217" s="872"/>
      <c r="N217" s="872"/>
      <c r="O217" s="872"/>
      <c r="P217" s="872"/>
      <c r="Q217" s="872"/>
      <c r="R217" s="872"/>
      <c r="S217" s="872"/>
      <c r="T217" s="872"/>
      <c r="U217" s="872"/>
      <c r="V217" s="872"/>
      <c r="W217" s="872"/>
      <c r="X217" s="872"/>
      <c r="Y217" s="872"/>
      <c r="Z217" s="872"/>
    </row>
    <row r="218" spans="1:26" s="1896" customFormat="1" ht="15.75" customHeight="1">
      <c r="A218" s="872"/>
      <c r="B218" s="1909"/>
      <c r="C218" s="1901"/>
      <c r="D218" s="1901"/>
      <c r="E218" s="1901"/>
      <c r="F218" s="1901"/>
      <c r="G218" s="872"/>
      <c r="H218" s="872"/>
      <c r="I218" s="872"/>
      <c r="J218" s="872"/>
      <c r="K218" s="872"/>
      <c r="L218" s="872"/>
      <c r="M218" s="872"/>
      <c r="N218" s="872"/>
      <c r="O218" s="872"/>
      <c r="P218" s="872"/>
      <c r="Q218" s="872"/>
      <c r="R218" s="872"/>
      <c r="S218" s="872"/>
      <c r="T218" s="872"/>
      <c r="U218" s="872"/>
      <c r="V218" s="872"/>
      <c r="W218" s="872"/>
      <c r="X218" s="872"/>
      <c r="Y218" s="872"/>
      <c r="Z218" s="872"/>
    </row>
    <row r="219" spans="1:26" s="1896" customFormat="1" ht="15.75" customHeight="1">
      <c r="A219" s="872"/>
      <c r="B219" s="1909"/>
      <c r="C219" s="1901"/>
      <c r="D219" s="1901"/>
      <c r="E219" s="1901"/>
      <c r="F219" s="1901"/>
      <c r="G219" s="872"/>
      <c r="H219" s="872"/>
      <c r="I219" s="872"/>
      <c r="J219" s="872"/>
      <c r="K219" s="872"/>
      <c r="L219" s="872"/>
      <c r="M219" s="872"/>
      <c r="N219" s="872"/>
      <c r="O219" s="872"/>
      <c r="P219" s="872"/>
      <c r="Q219" s="872"/>
      <c r="R219" s="872"/>
      <c r="S219" s="872"/>
      <c r="T219" s="872"/>
      <c r="U219" s="872"/>
      <c r="V219" s="872"/>
      <c r="W219" s="872"/>
      <c r="X219" s="872"/>
      <c r="Y219" s="872"/>
      <c r="Z219" s="872"/>
    </row>
    <row r="220" spans="1:26" s="1896" customFormat="1" ht="15.75" customHeight="1">
      <c r="A220" s="872"/>
      <c r="B220" s="1909"/>
      <c r="C220" s="1901"/>
      <c r="D220" s="1901"/>
      <c r="E220" s="1901"/>
      <c r="F220" s="1901"/>
      <c r="G220" s="872"/>
      <c r="H220" s="872"/>
      <c r="I220" s="872"/>
      <c r="J220" s="872"/>
      <c r="K220" s="872"/>
      <c r="L220" s="872"/>
      <c r="M220" s="872"/>
      <c r="N220" s="872"/>
      <c r="O220" s="872"/>
      <c r="P220" s="872"/>
      <c r="Q220" s="872"/>
      <c r="R220" s="872"/>
      <c r="S220" s="872"/>
      <c r="T220" s="872"/>
      <c r="U220" s="872"/>
      <c r="V220" s="872"/>
      <c r="W220" s="872"/>
      <c r="X220" s="872"/>
      <c r="Y220" s="872"/>
      <c r="Z220" s="872"/>
    </row>
    <row r="221" spans="1:26" s="1896" customFormat="1" ht="15.75" customHeight="1">
      <c r="A221" s="872"/>
      <c r="B221" s="1909"/>
      <c r="C221" s="1901"/>
      <c r="D221" s="1901"/>
      <c r="E221" s="1901"/>
      <c r="F221" s="1901"/>
      <c r="G221" s="872"/>
      <c r="H221" s="872"/>
      <c r="I221" s="872"/>
      <c r="J221" s="872"/>
      <c r="K221" s="872"/>
      <c r="L221" s="872"/>
      <c r="M221" s="872"/>
      <c r="N221" s="872"/>
      <c r="O221" s="872"/>
      <c r="P221" s="872"/>
      <c r="Q221" s="872"/>
      <c r="R221" s="872"/>
      <c r="S221" s="872"/>
      <c r="T221" s="872"/>
      <c r="U221" s="872"/>
      <c r="V221" s="872"/>
      <c r="W221" s="872"/>
      <c r="X221" s="872"/>
      <c r="Y221" s="872"/>
      <c r="Z221" s="872"/>
    </row>
    <row r="222" spans="1:26" s="1896" customFormat="1" ht="15.75" customHeight="1">
      <c r="A222" s="872"/>
      <c r="B222" s="1909"/>
      <c r="C222" s="1901"/>
      <c r="D222" s="1901"/>
      <c r="E222" s="1901"/>
      <c r="F222" s="1901"/>
      <c r="G222" s="872"/>
      <c r="H222" s="872"/>
      <c r="I222" s="872"/>
      <c r="J222" s="872"/>
      <c r="K222" s="872"/>
      <c r="L222" s="872"/>
      <c r="M222" s="872"/>
      <c r="N222" s="872"/>
      <c r="O222" s="872"/>
      <c r="P222" s="872"/>
      <c r="Q222" s="872"/>
      <c r="R222" s="872"/>
      <c r="S222" s="872"/>
      <c r="T222" s="872"/>
      <c r="U222" s="872"/>
      <c r="V222" s="872"/>
      <c r="W222" s="872"/>
      <c r="X222" s="872"/>
      <c r="Y222" s="872"/>
      <c r="Z222" s="872"/>
    </row>
    <row r="223" spans="1:26" s="1896" customFormat="1" ht="15.75" customHeight="1">
      <c r="A223" s="872"/>
      <c r="B223" s="1909"/>
      <c r="C223" s="1901"/>
      <c r="D223" s="1901"/>
      <c r="E223" s="1901"/>
      <c r="F223" s="1901"/>
      <c r="G223" s="872"/>
      <c r="H223" s="872"/>
      <c r="I223" s="872"/>
      <c r="J223" s="872"/>
      <c r="K223" s="872"/>
      <c r="L223" s="872"/>
      <c r="M223" s="872"/>
      <c r="N223" s="872"/>
      <c r="O223" s="872"/>
      <c r="P223" s="872"/>
      <c r="Q223" s="872"/>
      <c r="R223" s="872"/>
      <c r="S223" s="872"/>
      <c r="T223" s="872"/>
      <c r="U223" s="872"/>
      <c r="V223" s="872"/>
      <c r="W223" s="872"/>
      <c r="X223" s="872"/>
      <c r="Y223" s="872"/>
      <c r="Z223" s="872"/>
    </row>
    <row r="224" spans="1:26" s="1896" customFormat="1" ht="15.75" customHeight="1">
      <c r="A224" s="872"/>
      <c r="B224" s="1909"/>
      <c r="C224" s="1901"/>
      <c r="D224" s="1901"/>
      <c r="E224" s="1901"/>
      <c r="F224" s="1901"/>
      <c r="G224" s="872"/>
      <c r="H224" s="872"/>
      <c r="I224" s="872"/>
      <c r="J224" s="872"/>
      <c r="K224" s="872"/>
      <c r="L224" s="872"/>
      <c r="M224" s="872"/>
      <c r="N224" s="872"/>
      <c r="O224" s="872"/>
      <c r="P224" s="872"/>
      <c r="Q224" s="872"/>
      <c r="R224" s="872"/>
      <c r="S224" s="872"/>
      <c r="T224" s="872"/>
      <c r="U224" s="872"/>
      <c r="V224" s="872"/>
      <c r="W224" s="872"/>
      <c r="X224" s="872"/>
      <c r="Y224" s="872"/>
      <c r="Z224" s="872"/>
    </row>
    <row r="225" spans="1:26" s="1896" customFormat="1" ht="15.75" customHeight="1">
      <c r="A225" s="872"/>
      <c r="B225" s="1909"/>
      <c r="C225" s="1901"/>
      <c r="D225" s="1901"/>
      <c r="E225" s="1901"/>
      <c r="F225" s="1901"/>
      <c r="G225" s="872"/>
      <c r="H225" s="872"/>
      <c r="I225" s="872"/>
      <c r="J225" s="872"/>
      <c r="K225" s="872"/>
      <c r="L225" s="872"/>
      <c r="M225" s="872"/>
      <c r="N225" s="872"/>
      <c r="O225" s="872"/>
      <c r="P225" s="872"/>
      <c r="Q225" s="872"/>
      <c r="R225" s="872"/>
      <c r="S225" s="872"/>
      <c r="T225" s="872"/>
      <c r="U225" s="872"/>
      <c r="V225" s="872"/>
      <c r="W225" s="872"/>
      <c r="X225" s="872"/>
      <c r="Y225" s="872"/>
      <c r="Z225" s="872"/>
    </row>
    <row r="226" spans="1:26" s="1896" customFormat="1" ht="15.75" customHeight="1">
      <c r="A226" s="872"/>
      <c r="B226" s="1909"/>
      <c r="C226" s="1901"/>
      <c r="D226" s="1901"/>
      <c r="E226" s="1901"/>
      <c r="F226" s="1901"/>
      <c r="G226" s="872"/>
      <c r="H226" s="872"/>
      <c r="I226" s="872"/>
      <c r="J226" s="872"/>
      <c r="K226" s="872"/>
      <c r="L226" s="872"/>
      <c r="M226" s="872"/>
      <c r="N226" s="872"/>
      <c r="O226" s="872"/>
      <c r="P226" s="872"/>
      <c r="Q226" s="872"/>
      <c r="R226" s="872"/>
      <c r="S226" s="872"/>
      <c r="T226" s="872"/>
      <c r="U226" s="872"/>
      <c r="V226" s="872"/>
      <c r="W226" s="872"/>
      <c r="X226" s="872"/>
      <c r="Y226" s="872"/>
      <c r="Z226" s="872"/>
    </row>
    <row r="227" spans="1:26" s="1896" customFormat="1" ht="15.75" customHeight="1">
      <c r="A227" s="872"/>
      <c r="B227" s="1909"/>
      <c r="C227" s="1901"/>
      <c r="D227" s="1901"/>
      <c r="E227" s="1901"/>
      <c r="F227" s="1901"/>
      <c r="G227" s="872"/>
      <c r="H227" s="872"/>
      <c r="I227" s="872"/>
      <c r="J227" s="872"/>
      <c r="K227" s="872"/>
      <c r="L227" s="872"/>
      <c r="M227" s="872"/>
      <c r="N227" s="872"/>
      <c r="O227" s="872"/>
      <c r="P227" s="872"/>
      <c r="Q227" s="872"/>
      <c r="R227" s="872"/>
      <c r="S227" s="872"/>
      <c r="T227" s="872"/>
      <c r="U227" s="872"/>
      <c r="V227" s="872"/>
      <c r="W227" s="872"/>
      <c r="X227" s="872"/>
      <c r="Y227" s="872"/>
      <c r="Z227" s="872"/>
    </row>
    <row r="228" spans="1:26" s="1896" customFormat="1" ht="15.75" customHeight="1">
      <c r="A228" s="872"/>
      <c r="B228" s="1909"/>
      <c r="C228" s="1901"/>
      <c r="D228" s="1901"/>
      <c r="E228" s="1901"/>
      <c r="F228" s="1901"/>
      <c r="G228" s="872"/>
      <c r="H228" s="872"/>
      <c r="I228" s="872"/>
      <c r="J228" s="872"/>
      <c r="K228" s="872"/>
      <c r="L228" s="872"/>
      <c r="M228" s="872"/>
      <c r="N228" s="872"/>
      <c r="O228" s="872"/>
      <c r="P228" s="872"/>
      <c r="Q228" s="872"/>
      <c r="R228" s="872"/>
      <c r="S228" s="872"/>
      <c r="T228" s="872"/>
      <c r="U228" s="872"/>
      <c r="V228" s="872"/>
      <c r="W228" s="872"/>
      <c r="X228" s="872"/>
      <c r="Y228" s="872"/>
      <c r="Z228" s="872"/>
    </row>
    <row r="229" spans="1:26" s="1896" customFormat="1" ht="15.75" customHeight="1">
      <c r="A229" s="872"/>
      <c r="B229" s="1909"/>
      <c r="C229" s="1901"/>
      <c r="D229" s="1901"/>
      <c r="E229" s="1901"/>
      <c r="F229" s="1901"/>
      <c r="G229" s="872"/>
      <c r="H229" s="872"/>
      <c r="I229" s="872"/>
      <c r="J229" s="872"/>
      <c r="K229" s="872"/>
      <c r="L229" s="872"/>
      <c r="M229" s="872"/>
      <c r="N229" s="872"/>
      <c r="O229" s="872"/>
      <c r="P229" s="872"/>
      <c r="Q229" s="872"/>
      <c r="R229" s="872"/>
      <c r="S229" s="872"/>
      <c r="T229" s="872"/>
      <c r="U229" s="872"/>
      <c r="V229" s="872"/>
      <c r="W229" s="872"/>
      <c r="X229" s="872"/>
      <c r="Y229" s="872"/>
      <c r="Z229" s="872"/>
    </row>
    <row r="230" spans="1:26" ht="15.75" customHeight="1">
      <c r="A230" s="152"/>
      <c r="B230" s="1909"/>
      <c r="C230" s="1901"/>
      <c r="D230" s="1901"/>
      <c r="E230" s="1901"/>
      <c r="F230" s="1901"/>
      <c r="G230" s="152"/>
      <c r="H230" s="152"/>
      <c r="I230" s="152"/>
      <c r="J230" s="152"/>
      <c r="K230" s="152"/>
      <c r="L230" s="152"/>
      <c r="M230" s="152"/>
      <c r="N230" s="152"/>
      <c r="O230" s="152"/>
      <c r="P230" s="152"/>
      <c r="Q230" s="152"/>
      <c r="R230" s="152"/>
      <c r="S230" s="152"/>
      <c r="T230" s="152"/>
      <c r="U230" s="152"/>
      <c r="V230" s="152"/>
      <c r="W230" s="152"/>
      <c r="X230" s="152"/>
      <c r="Y230" s="152"/>
      <c r="Z230" s="152"/>
    </row>
    <row r="231" spans="1:26" ht="15.75" customHeight="1">
      <c r="A231" s="152"/>
      <c r="B231" s="1901"/>
      <c r="C231" s="1901"/>
      <c r="D231" s="1901"/>
      <c r="E231" s="1901"/>
      <c r="F231" s="1901"/>
      <c r="G231" s="152"/>
      <c r="H231" s="152"/>
      <c r="I231" s="152"/>
      <c r="J231" s="152"/>
      <c r="K231" s="152"/>
      <c r="L231" s="152"/>
      <c r="M231" s="152"/>
      <c r="N231" s="152"/>
      <c r="O231" s="152"/>
      <c r="P231" s="152"/>
      <c r="Q231" s="152"/>
      <c r="R231" s="152"/>
      <c r="S231" s="152"/>
      <c r="T231" s="152"/>
      <c r="U231" s="152"/>
      <c r="V231" s="152"/>
      <c r="W231" s="152"/>
      <c r="X231" s="152"/>
      <c r="Y231" s="152"/>
      <c r="Z231" s="152"/>
    </row>
    <row r="232" spans="1:26" ht="15.75" customHeight="1">
      <c r="A232" s="152"/>
      <c r="B232" s="1901"/>
      <c r="C232" s="1901"/>
      <c r="D232" s="1901"/>
      <c r="E232" s="1901"/>
      <c r="F232" s="1901"/>
      <c r="G232" s="152"/>
      <c r="H232" s="152"/>
      <c r="I232" s="152"/>
      <c r="J232" s="152"/>
      <c r="K232" s="152"/>
      <c r="L232" s="152"/>
      <c r="M232" s="152"/>
      <c r="N232" s="152"/>
      <c r="O232" s="152"/>
      <c r="P232" s="152"/>
      <c r="Q232" s="152"/>
      <c r="R232" s="152"/>
      <c r="S232" s="152"/>
      <c r="T232" s="152"/>
      <c r="U232" s="152"/>
      <c r="V232" s="152"/>
      <c r="W232" s="152"/>
      <c r="X232" s="152"/>
      <c r="Y232" s="152"/>
      <c r="Z232" s="152"/>
    </row>
    <row r="233" spans="1:26" ht="15.75" customHeight="1">
      <c r="B233" s="1"/>
    </row>
    <row r="234" spans="1:26">
      <c r="B234" s="1959" t="s">
        <v>2385</v>
      </c>
      <c r="C234" s="1941"/>
      <c r="D234" s="1941"/>
      <c r="E234" s="1941"/>
      <c r="F234" s="1941"/>
      <c r="G234" s="1941"/>
      <c r="H234" s="1941"/>
    </row>
    <row r="235" spans="1:26" ht="15.75" customHeight="1">
      <c r="B235" s="1"/>
    </row>
    <row r="236" spans="1:26" ht="15.75" customHeight="1">
      <c r="B236" s="1"/>
    </row>
    <row r="237" spans="1:26" ht="15.75" customHeight="1">
      <c r="B237" s="1"/>
    </row>
    <row r="238" spans="1:26" ht="15.75" customHeight="1">
      <c r="B238" s="1"/>
    </row>
    <row r="239" spans="1:26" ht="15.75" customHeight="1">
      <c r="B239" s="1"/>
    </row>
    <row r="240" spans="1:26" ht="15.75" customHeight="1">
      <c r="B240" s="1"/>
    </row>
    <row r="241" spans="2:2" ht="15.75" customHeight="1">
      <c r="B241" s="1"/>
    </row>
    <row r="242" spans="2:2" ht="15.75" customHeight="1">
      <c r="B242" s="1"/>
    </row>
    <row r="243" spans="2:2" ht="15.75" customHeight="1">
      <c r="B243" s="1"/>
    </row>
    <row r="244" spans="2:2" ht="15.75" customHeight="1">
      <c r="B244" s="1"/>
    </row>
    <row r="245" spans="2:2" ht="15.75" customHeight="1">
      <c r="B245" s="1"/>
    </row>
    <row r="246" spans="2:2" ht="15.75" customHeight="1">
      <c r="B246" s="1"/>
    </row>
    <row r="247" spans="2:2" ht="15.75" customHeight="1">
      <c r="B247" s="1"/>
    </row>
    <row r="248" spans="2:2" ht="15.75" customHeight="1">
      <c r="B248" s="1"/>
    </row>
    <row r="249" spans="2:2" ht="15.75" customHeight="1">
      <c r="B249" s="1"/>
    </row>
    <row r="250" spans="2:2" ht="15.75" customHeight="1">
      <c r="B250" s="1"/>
    </row>
    <row r="251" spans="2:2" ht="15.75" customHeight="1">
      <c r="B251" s="1"/>
    </row>
    <row r="252" spans="2:2" ht="15.75" customHeight="1">
      <c r="B252" s="1"/>
    </row>
    <row r="253" spans="2:2" ht="15.75" customHeight="1">
      <c r="B253" s="1"/>
    </row>
    <row r="254" spans="2:2" ht="15.75" customHeight="1">
      <c r="B254" s="1"/>
    </row>
    <row r="255" spans="2:2" ht="15.75" customHeight="1">
      <c r="B255" s="1"/>
    </row>
    <row r="256" spans="2:2" ht="15.75" customHeight="1">
      <c r="B256" s="1"/>
    </row>
    <row r="257" spans="2:2" ht="15.75" customHeight="1">
      <c r="B257" s="1"/>
    </row>
    <row r="258" spans="2:2" ht="15.75" customHeight="1">
      <c r="B258" s="1"/>
    </row>
    <row r="259" spans="2:2" ht="15.75" customHeight="1">
      <c r="B259" s="1"/>
    </row>
    <row r="260" spans="2:2" ht="15.75" customHeight="1">
      <c r="B260" s="1"/>
    </row>
    <row r="261" spans="2:2" ht="15.75" customHeight="1">
      <c r="B261" s="1"/>
    </row>
    <row r="262" spans="2:2" ht="15.75" customHeight="1">
      <c r="B262" s="1"/>
    </row>
    <row r="263" spans="2:2" ht="15.75" customHeight="1">
      <c r="B263" s="1"/>
    </row>
    <row r="264" spans="2:2" ht="15.75" customHeight="1">
      <c r="B264" s="1"/>
    </row>
    <row r="265" spans="2:2" ht="15.75" customHeight="1">
      <c r="B265" s="1"/>
    </row>
    <row r="266" spans="2:2" ht="15.75" customHeight="1">
      <c r="B266" s="1"/>
    </row>
    <row r="267" spans="2:2" ht="15.75" customHeight="1">
      <c r="B267" s="1"/>
    </row>
    <row r="268" spans="2:2" ht="15.75" customHeight="1">
      <c r="B268" s="1"/>
    </row>
    <row r="269" spans="2:2" ht="15.75" customHeight="1">
      <c r="B269" s="1"/>
    </row>
    <row r="270" spans="2:2" ht="15.75" customHeight="1">
      <c r="B270" s="1"/>
    </row>
    <row r="271" spans="2:2" ht="15.75" customHeight="1">
      <c r="B271" s="1"/>
    </row>
    <row r="272" spans="2:2" ht="15.75" customHeight="1">
      <c r="B272" s="1"/>
    </row>
    <row r="273" spans="2:2" ht="15.75" customHeight="1">
      <c r="B273" s="1"/>
    </row>
    <row r="274" spans="2:2" ht="15.75" customHeight="1">
      <c r="B274" s="1"/>
    </row>
    <row r="275" spans="2:2" ht="15.75" customHeight="1">
      <c r="B275" s="1"/>
    </row>
    <row r="276" spans="2:2" ht="15.75" customHeight="1">
      <c r="B276" s="1"/>
    </row>
    <row r="277" spans="2:2" ht="15.75" customHeight="1">
      <c r="B277" s="1"/>
    </row>
    <row r="278" spans="2:2" ht="15.75" customHeight="1">
      <c r="B278" s="1"/>
    </row>
    <row r="279" spans="2:2" ht="15.75" customHeight="1">
      <c r="B279" s="1"/>
    </row>
    <row r="280" spans="2:2" ht="15.75" customHeight="1">
      <c r="B280" s="1"/>
    </row>
    <row r="281" spans="2:2" ht="15.75" customHeight="1">
      <c r="B281" s="1"/>
    </row>
    <row r="282" spans="2:2" ht="15.75" customHeight="1">
      <c r="B282" s="1"/>
    </row>
    <row r="283" spans="2:2" ht="15.75" customHeight="1">
      <c r="B283" s="1"/>
    </row>
    <row r="284" spans="2:2" ht="15.75" customHeight="1">
      <c r="B284" s="1"/>
    </row>
    <row r="285" spans="2:2" ht="15.75" customHeight="1">
      <c r="B285" s="1"/>
    </row>
    <row r="286" spans="2:2" ht="15.75" customHeight="1">
      <c r="B286" s="1"/>
    </row>
    <row r="287" spans="2:2" ht="15.75" customHeight="1">
      <c r="B287" s="1"/>
    </row>
    <row r="288" spans="2:2" ht="15.75" customHeight="1">
      <c r="B288" s="1"/>
    </row>
    <row r="289" spans="2:2" ht="15.75" customHeight="1">
      <c r="B289" s="1"/>
    </row>
    <row r="290" spans="2:2" ht="15.75" customHeight="1">
      <c r="B290" s="1"/>
    </row>
    <row r="291" spans="2:2" ht="15.75" customHeight="1">
      <c r="B291" s="1"/>
    </row>
    <row r="292" spans="2:2" ht="15.75" customHeight="1">
      <c r="B292" s="1"/>
    </row>
    <row r="293" spans="2:2" ht="15.75" customHeight="1">
      <c r="B293" s="1"/>
    </row>
    <row r="294" spans="2:2" ht="15.75" customHeight="1">
      <c r="B294" s="1"/>
    </row>
    <row r="295" spans="2:2" ht="15.75" customHeight="1">
      <c r="B295" s="1"/>
    </row>
    <row r="296" spans="2:2" ht="15.75" customHeight="1">
      <c r="B296" s="1"/>
    </row>
    <row r="297" spans="2:2" ht="15.75" customHeight="1">
      <c r="B297" s="1"/>
    </row>
    <row r="298" spans="2:2" ht="15.75" customHeight="1">
      <c r="B298" s="1"/>
    </row>
    <row r="299" spans="2:2" ht="15.75" customHeight="1">
      <c r="B299" s="1"/>
    </row>
    <row r="300" spans="2:2" ht="15.75" customHeight="1">
      <c r="B300" s="1"/>
    </row>
    <row r="301" spans="2:2" ht="15.75" customHeight="1">
      <c r="B301" s="1"/>
    </row>
    <row r="302" spans="2:2" ht="15.75" customHeight="1">
      <c r="B302" s="1"/>
    </row>
    <row r="303" spans="2:2" ht="15.75" customHeight="1">
      <c r="B303" s="1"/>
    </row>
    <row r="304" spans="2:2" ht="15.75" customHeight="1">
      <c r="B304" s="1"/>
    </row>
    <row r="305" spans="2:2" ht="15.75" customHeight="1">
      <c r="B305" s="1"/>
    </row>
    <row r="306" spans="2:2" ht="15.75" customHeight="1">
      <c r="B306" s="1"/>
    </row>
    <row r="307" spans="2:2" ht="15.75" customHeight="1">
      <c r="B307" s="1"/>
    </row>
    <row r="308" spans="2:2" ht="15.75" customHeight="1">
      <c r="B308" s="1"/>
    </row>
    <row r="309" spans="2:2" ht="15.75" customHeight="1">
      <c r="B309" s="1"/>
    </row>
    <row r="310" spans="2:2" ht="15.75" customHeight="1">
      <c r="B310" s="1"/>
    </row>
    <row r="311" spans="2:2" ht="15.75" customHeight="1">
      <c r="B311" s="1"/>
    </row>
    <row r="312" spans="2:2" ht="15.75" customHeight="1">
      <c r="B312" s="1"/>
    </row>
    <row r="313" spans="2:2" ht="15.75" customHeight="1">
      <c r="B313" s="1"/>
    </row>
    <row r="314" spans="2:2" ht="15.75" customHeight="1">
      <c r="B314" s="1"/>
    </row>
    <row r="315" spans="2:2" ht="15.75" customHeight="1">
      <c r="B315" s="1"/>
    </row>
    <row r="316" spans="2:2" ht="15.75" customHeight="1">
      <c r="B316" s="1"/>
    </row>
    <row r="317" spans="2:2" ht="15.75" customHeight="1">
      <c r="B317" s="1"/>
    </row>
    <row r="318" spans="2:2" ht="15.75" customHeight="1">
      <c r="B318" s="1"/>
    </row>
    <row r="319" spans="2:2" ht="15.75" customHeight="1">
      <c r="B319" s="1"/>
    </row>
    <row r="320" spans="2:2" ht="15.75" customHeight="1">
      <c r="B320" s="1"/>
    </row>
    <row r="321" spans="2:2" ht="15.75" customHeight="1">
      <c r="B321" s="1"/>
    </row>
    <row r="322" spans="2:2" ht="15.75" customHeight="1">
      <c r="B322" s="1"/>
    </row>
    <row r="323" spans="2:2" ht="15.75" customHeight="1">
      <c r="B323" s="1"/>
    </row>
    <row r="324" spans="2:2" ht="15.75" customHeight="1">
      <c r="B324" s="1"/>
    </row>
    <row r="325" spans="2:2" ht="15.75" customHeight="1">
      <c r="B325" s="1"/>
    </row>
    <row r="326" spans="2:2" ht="15.75" customHeight="1">
      <c r="B326" s="1"/>
    </row>
    <row r="327" spans="2:2" ht="15.75" customHeight="1">
      <c r="B327" s="1"/>
    </row>
    <row r="328" spans="2:2" ht="15.75" customHeight="1">
      <c r="B328" s="1"/>
    </row>
    <row r="329" spans="2:2" ht="15.75" customHeight="1">
      <c r="B329" s="1"/>
    </row>
    <row r="330" spans="2:2" ht="15.75" customHeight="1">
      <c r="B330" s="1"/>
    </row>
    <row r="331" spans="2:2" ht="15.75" customHeight="1">
      <c r="B331" s="1"/>
    </row>
    <row r="332" spans="2:2" ht="15.75" customHeight="1">
      <c r="B332" s="1"/>
    </row>
    <row r="333" spans="2:2" ht="15.75" customHeight="1">
      <c r="B333" s="1"/>
    </row>
    <row r="334" spans="2:2" ht="15.75" customHeight="1">
      <c r="B334" s="1"/>
    </row>
    <row r="335" spans="2:2" ht="15.75" customHeight="1">
      <c r="B335" s="1"/>
    </row>
    <row r="336" spans="2:2" ht="15.75" customHeight="1">
      <c r="B336" s="1"/>
    </row>
    <row r="337" spans="2:2" ht="15.75" customHeight="1">
      <c r="B337" s="1"/>
    </row>
    <row r="338" spans="2:2" ht="15.75" customHeight="1">
      <c r="B338" s="1"/>
    </row>
    <row r="339" spans="2:2" ht="15.75" customHeight="1">
      <c r="B339" s="1"/>
    </row>
    <row r="340" spans="2:2" ht="15.75" customHeight="1">
      <c r="B340" s="1"/>
    </row>
    <row r="341" spans="2:2" ht="15.75" customHeight="1">
      <c r="B341" s="1"/>
    </row>
    <row r="342" spans="2:2" ht="15.75" customHeight="1">
      <c r="B342" s="1"/>
    </row>
    <row r="343" spans="2:2" ht="15.75" customHeight="1">
      <c r="B343" s="1"/>
    </row>
    <row r="344" spans="2:2" ht="15.75" customHeight="1">
      <c r="B344" s="1"/>
    </row>
    <row r="345" spans="2:2" ht="15.75" customHeight="1">
      <c r="B345" s="1"/>
    </row>
    <row r="346" spans="2:2" ht="15.75" customHeight="1">
      <c r="B346" s="1"/>
    </row>
    <row r="347" spans="2:2" ht="15.75" customHeight="1">
      <c r="B347" s="1"/>
    </row>
    <row r="348" spans="2:2" ht="15.75" customHeight="1">
      <c r="B348" s="1"/>
    </row>
    <row r="349" spans="2:2" ht="15.75" customHeight="1">
      <c r="B349" s="1"/>
    </row>
    <row r="350" spans="2:2" ht="15.75" customHeight="1">
      <c r="B350" s="1"/>
    </row>
    <row r="351" spans="2:2" ht="15.75" customHeight="1">
      <c r="B351" s="1"/>
    </row>
    <row r="352" spans="2:2" ht="15.75" customHeight="1">
      <c r="B352" s="1"/>
    </row>
    <row r="353" spans="2:2" ht="15.75" customHeight="1">
      <c r="B353" s="1"/>
    </row>
    <row r="354" spans="2:2" ht="15.75" customHeight="1">
      <c r="B354" s="1"/>
    </row>
    <row r="355" spans="2:2" ht="15.75" customHeight="1">
      <c r="B355" s="1"/>
    </row>
    <row r="356" spans="2:2" ht="15.75" customHeight="1">
      <c r="B356" s="1"/>
    </row>
    <row r="357" spans="2:2" ht="15.75" customHeight="1">
      <c r="B357" s="1"/>
    </row>
    <row r="358" spans="2:2" ht="15.75" customHeight="1">
      <c r="B358" s="1"/>
    </row>
    <row r="359" spans="2:2" ht="15.75" customHeight="1">
      <c r="B359" s="1"/>
    </row>
    <row r="360" spans="2:2" ht="15.75" customHeight="1">
      <c r="B360" s="1"/>
    </row>
    <row r="361" spans="2:2" ht="15.75" customHeight="1">
      <c r="B361" s="1"/>
    </row>
    <row r="362" spans="2:2" ht="15.75" customHeight="1">
      <c r="B362" s="1"/>
    </row>
    <row r="363" spans="2:2" ht="15.75" customHeight="1">
      <c r="B363" s="1"/>
    </row>
    <row r="364" spans="2:2" ht="15.75" customHeight="1">
      <c r="B364" s="1"/>
    </row>
    <row r="365" spans="2:2" ht="15.75" customHeight="1">
      <c r="B365" s="1"/>
    </row>
    <row r="366" spans="2:2" ht="15.75" customHeight="1">
      <c r="B366" s="1"/>
    </row>
    <row r="367" spans="2:2" ht="15.75" customHeight="1">
      <c r="B367" s="1"/>
    </row>
    <row r="368" spans="2:2" ht="15.75" customHeight="1">
      <c r="B368" s="1"/>
    </row>
    <row r="369" spans="2:2" ht="15.75" customHeight="1">
      <c r="B369" s="1"/>
    </row>
    <row r="370" spans="2:2" ht="15.75" customHeight="1">
      <c r="B370" s="1"/>
    </row>
    <row r="371" spans="2:2" ht="15.75" customHeight="1">
      <c r="B371" s="1"/>
    </row>
    <row r="372" spans="2:2" ht="15.75" customHeight="1">
      <c r="B372" s="1"/>
    </row>
    <row r="373" spans="2:2" ht="15.75" customHeight="1">
      <c r="B373" s="1"/>
    </row>
    <row r="374" spans="2:2" ht="15.75" customHeight="1">
      <c r="B374" s="1"/>
    </row>
    <row r="375" spans="2:2" ht="15.75" customHeight="1">
      <c r="B375" s="1"/>
    </row>
    <row r="376" spans="2:2" ht="15.75" customHeight="1">
      <c r="B376" s="1"/>
    </row>
    <row r="377" spans="2:2" ht="15.75" customHeight="1">
      <c r="B377" s="1"/>
    </row>
    <row r="378" spans="2:2" ht="15.75" customHeight="1">
      <c r="B378" s="1"/>
    </row>
    <row r="379" spans="2:2" ht="15.75" customHeight="1">
      <c r="B379" s="1"/>
    </row>
    <row r="380" spans="2:2" ht="15.75" customHeight="1">
      <c r="B380" s="1"/>
    </row>
    <row r="381" spans="2:2" ht="15.75" customHeight="1">
      <c r="B381" s="1"/>
    </row>
    <row r="382" spans="2:2" ht="15.75" customHeight="1">
      <c r="B382" s="1"/>
    </row>
    <row r="383" spans="2:2" ht="15.75" customHeight="1">
      <c r="B383" s="1"/>
    </row>
    <row r="384" spans="2:2" ht="15.75" customHeight="1">
      <c r="B384" s="1"/>
    </row>
    <row r="385" spans="2:2" ht="15.75" customHeight="1">
      <c r="B385" s="1"/>
    </row>
    <row r="386" spans="2:2" ht="15.75" customHeight="1">
      <c r="B386" s="1"/>
    </row>
    <row r="387" spans="2:2" ht="15.75" customHeight="1">
      <c r="B387" s="1"/>
    </row>
    <row r="388" spans="2:2" ht="15.75" customHeight="1">
      <c r="B388" s="1"/>
    </row>
    <row r="389" spans="2:2" ht="15.75" customHeight="1">
      <c r="B389" s="1"/>
    </row>
    <row r="390" spans="2:2" ht="15.75" customHeight="1">
      <c r="B390" s="1"/>
    </row>
    <row r="391" spans="2:2" ht="15.75" customHeight="1">
      <c r="B391" s="1"/>
    </row>
    <row r="392" spans="2:2" ht="15.75" customHeight="1">
      <c r="B392" s="1"/>
    </row>
    <row r="393" spans="2:2" ht="15.75" customHeight="1">
      <c r="B393" s="1"/>
    </row>
    <row r="394" spans="2:2" ht="15.75" customHeight="1">
      <c r="B394" s="1"/>
    </row>
    <row r="395" spans="2:2" ht="15.75" customHeight="1">
      <c r="B395" s="1"/>
    </row>
    <row r="396" spans="2:2" ht="15.75" customHeight="1">
      <c r="B396" s="1"/>
    </row>
    <row r="397" spans="2:2" ht="15.75" customHeight="1">
      <c r="B397" s="1"/>
    </row>
    <row r="398" spans="2:2" ht="15.75" customHeight="1">
      <c r="B398" s="1"/>
    </row>
    <row r="399" spans="2:2" ht="15.75" customHeight="1">
      <c r="B399" s="1"/>
    </row>
    <row r="400" spans="2:2" ht="15.75" customHeight="1">
      <c r="B400" s="1"/>
    </row>
    <row r="401" spans="2:2" ht="15.75" customHeight="1">
      <c r="B401" s="1"/>
    </row>
    <row r="402" spans="2:2" ht="15.75" customHeight="1">
      <c r="B402" s="1"/>
    </row>
    <row r="403" spans="2:2" ht="15.75" customHeight="1">
      <c r="B403" s="1"/>
    </row>
    <row r="404" spans="2:2" ht="15.75" customHeight="1">
      <c r="B404" s="1"/>
    </row>
    <row r="405" spans="2:2" ht="15.75" customHeight="1">
      <c r="B405" s="1"/>
    </row>
    <row r="406" spans="2:2" ht="15.75" customHeight="1">
      <c r="B406" s="1"/>
    </row>
    <row r="407" spans="2:2" ht="15.75" customHeight="1">
      <c r="B407" s="1"/>
    </row>
    <row r="408" spans="2:2" ht="15.75" customHeight="1">
      <c r="B408" s="1"/>
    </row>
    <row r="409" spans="2:2" ht="15.75" customHeight="1">
      <c r="B409" s="1"/>
    </row>
    <row r="410" spans="2:2" ht="15.75" customHeight="1">
      <c r="B410" s="1"/>
    </row>
    <row r="411" spans="2:2" ht="15.75" customHeight="1">
      <c r="B411" s="1"/>
    </row>
    <row r="412" spans="2:2" ht="15.75" customHeight="1">
      <c r="B412" s="1"/>
    </row>
    <row r="413" spans="2:2" ht="15.75" customHeight="1">
      <c r="B413" s="1"/>
    </row>
    <row r="414" spans="2:2" ht="15.75" customHeight="1">
      <c r="B414" s="1"/>
    </row>
    <row r="415" spans="2:2" ht="15.75" customHeight="1">
      <c r="B415" s="1"/>
    </row>
    <row r="416" spans="2:2" ht="15.75" customHeight="1">
      <c r="B416" s="1"/>
    </row>
    <row r="417" spans="2:2" ht="15.75" customHeight="1">
      <c r="B417" s="1"/>
    </row>
    <row r="418" spans="2:2" ht="15.75" customHeight="1">
      <c r="B418" s="1"/>
    </row>
    <row r="419" spans="2:2" ht="15.75" customHeight="1">
      <c r="B419" s="1"/>
    </row>
    <row r="420" spans="2:2" ht="15.75" customHeight="1">
      <c r="B420" s="1"/>
    </row>
    <row r="421" spans="2:2" ht="15.75" customHeight="1">
      <c r="B421" s="1"/>
    </row>
    <row r="422" spans="2:2" ht="15.75" customHeight="1">
      <c r="B422" s="1"/>
    </row>
    <row r="423" spans="2:2" ht="15.75" customHeight="1">
      <c r="B423" s="1"/>
    </row>
    <row r="424" spans="2:2" ht="15.75" customHeight="1">
      <c r="B424" s="1"/>
    </row>
    <row r="425" spans="2:2" ht="15.75" customHeight="1">
      <c r="B425" s="1"/>
    </row>
    <row r="426" spans="2:2" ht="15.75" customHeight="1">
      <c r="B426" s="1"/>
    </row>
    <row r="427" spans="2:2" ht="15.75" customHeight="1">
      <c r="B427" s="1"/>
    </row>
    <row r="428" spans="2:2" ht="15.75" customHeight="1">
      <c r="B428" s="1"/>
    </row>
    <row r="429" spans="2:2" ht="15.75" customHeight="1">
      <c r="B429" s="1"/>
    </row>
    <row r="430" spans="2:2" ht="15.75" customHeight="1">
      <c r="B430" s="1"/>
    </row>
    <row r="431" spans="2:2" ht="15.75" customHeight="1">
      <c r="B431" s="1"/>
    </row>
    <row r="432" spans="2:2" ht="15.75" customHeight="1">
      <c r="B432" s="1"/>
    </row>
    <row r="433" spans="2:2" ht="15.75" customHeight="1">
      <c r="B433" s="1"/>
    </row>
    <row r="434" spans="2:2" ht="15.75" customHeight="1">
      <c r="B434" s="1"/>
    </row>
    <row r="435" spans="2:2" ht="15.75" customHeight="1">
      <c r="B435" s="1"/>
    </row>
    <row r="436" spans="2:2" ht="15.75" customHeight="1">
      <c r="B436" s="1"/>
    </row>
    <row r="437" spans="2:2" ht="15.75" customHeight="1">
      <c r="B437" s="1"/>
    </row>
    <row r="438" spans="2:2" ht="15.75" customHeight="1">
      <c r="B438" s="1"/>
    </row>
    <row r="439" spans="2:2" ht="15.75" customHeight="1">
      <c r="B439" s="1"/>
    </row>
    <row r="440" spans="2:2" ht="15.75" customHeight="1">
      <c r="B440" s="1"/>
    </row>
    <row r="441" spans="2:2" ht="15.75" customHeight="1">
      <c r="B441" s="1"/>
    </row>
    <row r="442" spans="2:2" ht="15.75" customHeight="1">
      <c r="B442" s="1"/>
    </row>
    <row r="443" spans="2:2" ht="15.75" customHeight="1">
      <c r="B443" s="1"/>
    </row>
    <row r="444" spans="2:2" ht="15.75" customHeight="1">
      <c r="B444" s="1"/>
    </row>
    <row r="445" spans="2:2" ht="15.75" customHeight="1">
      <c r="B445" s="1"/>
    </row>
    <row r="446" spans="2:2" ht="15.75" customHeight="1">
      <c r="B446" s="1"/>
    </row>
    <row r="447" spans="2:2" ht="15.75" customHeight="1">
      <c r="B447" s="1"/>
    </row>
    <row r="448" spans="2:2" ht="15.75" customHeight="1">
      <c r="B448" s="1"/>
    </row>
    <row r="449" spans="2:2" ht="15.75" customHeight="1">
      <c r="B449" s="1"/>
    </row>
    <row r="450" spans="2:2" ht="15.75" customHeight="1">
      <c r="B450" s="1"/>
    </row>
    <row r="451" spans="2:2" ht="15.75" customHeight="1">
      <c r="B451" s="1"/>
    </row>
    <row r="452" spans="2:2" ht="15.75" customHeight="1">
      <c r="B452" s="1"/>
    </row>
    <row r="453" spans="2:2" ht="15.75" customHeight="1">
      <c r="B453" s="1"/>
    </row>
    <row r="454" spans="2:2" ht="15.75" customHeight="1">
      <c r="B454" s="1"/>
    </row>
    <row r="455" spans="2:2" ht="15.75" customHeight="1">
      <c r="B455" s="1"/>
    </row>
    <row r="456" spans="2:2" ht="15.75" customHeight="1">
      <c r="B456" s="1"/>
    </row>
    <row r="457" spans="2:2" ht="15.75" customHeight="1">
      <c r="B457" s="1"/>
    </row>
    <row r="458" spans="2:2" ht="15.75" customHeight="1">
      <c r="B458" s="1"/>
    </row>
    <row r="459" spans="2:2" ht="15.75" customHeight="1">
      <c r="B459" s="1"/>
    </row>
    <row r="460" spans="2:2" ht="15.75" customHeight="1">
      <c r="B460" s="1"/>
    </row>
    <row r="461" spans="2:2" ht="15.75" customHeight="1">
      <c r="B461" s="1"/>
    </row>
    <row r="462" spans="2:2" ht="15.75" customHeight="1">
      <c r="B462" s="1"/>
    </row>
    <row r="463" spans="2:2" ht="15.75" customHeight="1">
      <c r="B463" s="1"/>
    </row>
    <row r="464" spans="2:2" ht="15.75" customHeight="1">
      <c r="B464" s="1"/>
    </row>
    <row r="465" spans="2:2" ht="15.75" customHeight="1">
      <c r="B465" s="1"/>
    </row>
    <row r="466" spans="2:2" ht="15.75" customHeight="1">
      <c r="B466" s="1"/>
    </row>
    <row r="467" spans="2:2" ht="15.75" customHeight="1">
      <c r="B467" s="1"/>
    </row>
    <row r="468" spans="2:2" ht="15.75" customHeight="1">
      <c r="B468" s="1"/>
    </row>
    <row r="469" spans="2:2" ht="15.75" customHeight="1">
      <c r="B469" s="1"/>
    </row>
    <row r="470" spans="2:2" ht="15.75" customHeight="1">
      <c r="B470" s="1"/>
    </row>
    <row r="471" spans="2:2" ht="15.75" customHeight="1">
      <c r="B471" s="1"/>
    </row>
    <row r="472" spans="2:2" ht="15.75" customHeight="1">
      <c r="B472" s="1"/>
    </row>
    <row r="473" spans="2:2" ht="15.75" customHeight="1">
      <c r="B473" s="1"/>
    </row>
    <row r="474" spans="2:2" ht="15.75" customHeight="1">
      <c r="B474" s="1"/>
    </row>
    <row r="475" spans="2:2" ht="15.75" customHeight="1">
      <c r="B475" s="1"/>
    </row>
    <row r="476" spans="2:2" ht="15.75" customHeight="1">
      <c r="B476" s="1"/>
    </row>
    <row r="477" spans="2:2" ht="15.75" customHeight="1">
      <c r="B477" s="1"/>
    </row>
    <row r="478" spans="2:2" ht="15.75" customHeight="1">
      <c r="B478" s="1"/>
    </row>
    <row r="479" spans="2:2" ht="15.75" customHeight="1">
      <c r="B479" s="1"/>
    </row>
    <row r="480" spans="2:2" ht="15.75" customHeight="1">
      <c r="B480" s="1"/>
    </row>
    <row r="481" spans="2:2" ht="15.75" customHeight="1">
      <c r="B481" s="1"/>
    </row>
    <row r="482" spans="2:2" ht="15.75" customHeight="1">
      <c r="B482" s="1"/>
    </row>
    <row r="483" spans="2:2" ht="15.75" customHeight="1">
      <c r="B483" s="1"/>
    </row>
    <row r="484" spans="2:2" ht="15.75" customHeight="1">
      <c r="B484" s="1"/>
    </row>
    <row r="485" spans="2:2" ht="15.75" customHeight="1">
      <c r="B485" s="1"/>
    </row>
    <row r="486" spans="2:2" ht="15.75" customHeight="1">
      <c r="B486" s="1"/>
    </row>
    <row r="487" spans="2:2" ht="15.75" customHeight="1">
      <c r="B487" s="1"/>
    </row>
    <row r="488" spans="2:2" ht="15.75" customHeight="1">
      <c r="B488" s="1"/>
    </row>
    <row r="489" spans="2:2" ht="15.75" customHeight="1">
      <c r="B489" s="1"/>
    </row>
    <row r="490" spans="2:2" ht="15.75" customHeight="1">
      <c r="B490" s="1"/>
    </row>
    <row r="491" spans="2:2" ht="15.75" customHeight="1">
      <c r="B491" s="1"/>
    </row>
    <row r="492" spans="2:2" ht="15.75" customHeight="1">
      <c r="B492" s="1"/>
    </row>
    <row r="493" spans="2:2" ht="15.75" customHeight="1">
      <c r="B493" s="1"/>
    </row>
    <row r="494" spans="2:2" ht="15.75" customHeight="1">
      <c r="B494" s="1"/>
    </row>
    <row r="495" spans="2:2" ht="15.75" customHeight="1">
      <c r="B495" s="1"/>
    </row>
    <row r="496" spans="2:2" ht="15.75" customHeight="1">
      <c r="B496" s="1"/>
    </row>
    <row r="497" spans="2:2" ht="15.75" customHeight="1">
      <c r="B497" s="1"/>
    </row>
    <row r="498" spans="2:2" ht="15.75" customHeight="1">
      <c r="B498" s="1"/>
    </row>
    <row r="499" spans="2:2" ht="15.75" customHeight="1">
      <c r="B499" s="1"/>
    </row>
    <row r="500" spans="2:2" ht="15.75" customHeight="1">
      <c r="B500" s="1"/>
    </row>
    <row r="501" spans="2:2" ht="15.75" customHeight="1">
      <c r="B501" s="1"/>
    </row>
    <row r="502" spans="2:2" ht="15.75" customHeight="1">
      <c r="B502" s="1"/>
    </row>
    <row r="503" spans="2:2" ht="15.75" customHeight="1">
      <c r="B503" s="1"/>
    </row>
    <row r="504" spans="2:2" ht="15.75" customHeight="1">
      <c r="B504" s="1"/>
    </row>
    <row r="505" spans="2:2" ht="15.75" customHeight="1">
      <c r="B505" s="1"/>
    </row>
    <row r="506" spans="2:2" ht="15.75" customHeight="1">
      <c r="B506" s="1"/>
    </row>
    <row r="507" spans="2:2" ht="15.75" customHeight="1">
      <c r="B507" s="1"/>
    </row>
    <row r="508" spans="2:2" ht="15.75" customHeight="1">
      <c r="B508" s="1"/>
    </row>
    <row r="509" spans="2:2" ht="15.75" customHeight="1">
      <c r="B509" s="1"/>
    </row>
    <row r="510" spans="2:2" ht="15.75" customHeight="1">
      <c r="B510" s="1"/>
    </row>
    <row r="511" spans="2:2" ht="15.75" customHeight="1">
      <c r="B511" s="1"/>
    </row>
    <row r="512" spans="2:2" ht="15.75" customHeight="1">
      <c r="B512" s="1"/>
    </row>
    <row r="513" spans="2:2" ht="15.75" customHeight="1">
      <c r="B513" s="1"/>
    </row>
    <row r="514" spans="2:2" ht="15.75" customHeight="1">
      <c r="B514" s="1"/>
    </row>
    <row r="515" spans="2:2" ht="15.75" customHeight="1">
      <c r="B515" s="1"/>
    </row>
    <row r="516" spans="2:2" ht="15.75" customHeight="1">
      <c r="B516" s="1"/>
    </row>
    <row r="517" spans="2:2" ht="15.75" customHeight="1">
      <c r="B517" s="1"/>
    </row>
    <row r="518" spans="2:2" ht="15.75" customHeight="1">
      <c r="B518" s="1"/>
    </row>
    <row r="519" spans="2:2" ht="15.75" customHeight="1">
      <c r="B519" s="1"/>
    </row>
    <row r="520" spans="2:2" ht="15.75" customHeight="1">
      <c r="B520" s="1"/>
    </row>
    <row r="521" spans="2:2" ht="15.75" customHeight="1">
      <c r="B521" s="1"/>
    </row>
    <row r="522" spans="2:2" ht="15.75" customHeight="1">
      <c r="B522" s="1"/>
    </row>
    <row r="523" spans="2:2" ht="15.75" customHeight="1">
      <c r="B523" s="1"/>
    </row>
    <row r="524" spans="2:2" ht="15.75" customHeight="1">
      <c r="B524" s="1"/>
    </row>
    <row r="525" spans="2:2" ht="15.75" customHeight="1">
      <c r="B525" s="1"/>
    </row>
    <row r="526" spans="2:2" ht="15.75" customHeight="1">
      <c r="B526" s="1"/>
    </row>
    <row r="527" spans="2:2" ht="15.75" customHeight="1">
      <c r="B527" s="1"/>
    </row>
    <row r="528" spans="2:2" ht="15.75" customHeight="1">
      <c r="B528" s="1"/>
    </row>
    <row r="529" spans="2:2" ht="15.75" customHeight="1">
      <c r="B529" s="1"/>
    </row>
    <row r="530" spans="2:2" ht="15.75" customHeight="1">
      <c r="B530" s="1"/>
    </row>
    <row r="531" spans="2:2" ht="15.75" customHeight="1">
      <c r="B531" s="1"/>
    </row>
    <row r="532" spans="2:2" ht="15.75" customHeight="1">
      <c r="B532" s="1"/>
    </row>
    <row r="533" spans="2:2" ht="15.75" customHeight="1">
      <c r="B533" s="1"/>
    </row>
    <row r="534" spans="2:2" ht="15.75" customHeight="1">
      <c r="B534" s="1"/>
    </row>
    <row r="535" spans="2:2" ht="15.75" customHeight="1">
      <c r="B535" s="1"/>
    </row>
    <row r="536" spans="2:2" ht="15.75" customHeight="1">
      <c r="B536" s="1"/>
    </row>
    <row r="537" spans="2:2" ht="15.75" customHeight="1">
      <c r="B537" s="1"/>
    </row>
    <row r="538" spans="2:2" ht="15.75" customHeight="1">
      <c r="B538" s="1"/>
    </row>
    <row r="539" spans="2:2" ht="15.75" customHeight="1">
      <c r="B539" s="1"/>
    </row>
    <row r="540" spans="2:2" ht="15.75" customHeight="1">
      <c r="B540" s="1"/>
    </row>
    <row r="541" spans="2:2" ht="15.75" customHeight="1">
      <c r="B541" s="1"/>
    </row>
    <row r="542" spans="2:2" ht="15.75" customHeight="1">
      <c r="B542" s="1"/>
    </row>
    <row r="543" spans="2:2" ht="15.75" customHeight="1">
      <c r="B543" s="1"/>
    </row>
    <row r="544" spans="2:2" ht="15.75" customHeight="1">
      <c r="B544" s="1"/>
    </row>
    <row r="545" spans="2:2" ht="15.75" customHeight="1">
      <c r="B545" s="1"/>
    </row>
    <row r="546" spans="2:2" ht="15.75" customHeight="1">
      <c r="B546" s="1"/>
    </row>
    <row r="547" spans="2:2" ht="15.75" customHeight="1">
      <c r="B547" s="1"/>
    </row>
    <row r="548" spans="2:2" ht="15.75" customHeight="1">
      <c r="B548" s="1"/>
    </row>
    <row r="549" spans="2:2" ht="15.75" customHeight="1">
      <c r="B549" s="1"/>
    </row>
    <row r="550" spans="2:2" ht="15.75" customHeight="1">
      <c r="B550" s="1"/>
    </row>
    <row r="551" spans="2:2" ht="15.75" customHeight="1">
      <c r="B551" s="1"/>
    </row>
    <row r="552" spans="2:2" ht="15.75" customHeight="1">
      <c r="B552" s="1"/>
    </row>
    <row r="553" spans="2:2" ht="15.75" customHeight="1">
      <c r="B553" s="1"/>
    </row>
    <row r="554" spans="2:2" ht="15.75" customHeight="1">
      <c r="B554" s="1"/>
    </row>
    <row r="555" spans="2:2" ht="15.75" customHeight="1">
      <c r="B555" s="1"/>
    </row>
    <row r="556" spans="2:2" ht="15.75" customHeight="1">
      <c r="B556" s="1"/>
    </row>
    <row r="557" spans="2:2" ht="15.75" customHeight="1">
      <c r="B557" s="1"/>
    </row>
    <row r="558" spans="2:2" ht="15.75" customHeight="1">
      <c r="B558" s="1"/>
    </row>
    <row r="559" spans="2:2" ht="15.75" customHeight="1">
      <c r="B559" s="1"/>
    </row>
    <row r="560" spans="2:2" ht="15.75" customHeight="1">
      <c r="B560" s="1"/>
    </row>
    <row r="561" spans="2:2" ht="15.75" customHeight="1">
      <c r="B561" s="1"/>
    </row>
    <row r="562" spans="2:2" ht="15.75" customHeight="1">
      <c r="B562" s="1"/>
    </row>
    <row r="563" spans="2:2" ht="15.75" customHeight="1">
      <c r="B563" s="1"/>
    </row>
    <row r="564" spans="2:2" ht="15.75" customHeight="1">
      <c r="B564" s="1"/>
    </row>
    <row r="565" spans="2:2" ht="15.75" customHeight="1">
      <c r="B565" s="1"/>
    </row>
    <row r="566" spans="2:2" ht="15.75" customHeight="1">
      <c r="B566" s="1"/>
    </row>
    <row r="567" spans="2:2" ht="15.75" customHeight="1">
      <c r="B567" s="1"/>
    </row>
    <row r="568" spans="2:2" ht="15.75" customHeight="1">
      <c r="B568" s="1"/>
    </row>
    <row r="569" spans="2:2" ht="15.75" customHeight="1">
      <c r="B569" s="1"/>
    </row>
    <row r="570" spans="2:2" ht="15.75" customHeight="1">
      <c r="B570" s="1"/>
    </row>
    <row r="571" spans="2:2" ht="15.75" customHeight="1">
      <c r="B571" s="1"/>
    </row>
    <row r="572" spans="2:2" ht="15.75" customHeight="1">
      <c r="B572" s="1"/>
    </row>
    <row r="573" spans="2:2" ht="15.75" customHeight="1">
      <c r="B573" s="1"/>
    </row>
    <row r="574" spans="2:2" ht="15.75" customHeight="1">
      <c r="B574" s="1"/>
    </row>
    <row r="575" spans="2:2" ht="15.75" customHeight="1">
      <c r="B575" s="1"/>
    </row>
    <row r="576" spans="2:2" ht="15.75" customHeight="1">
      <c r="B576" s="1"/>
    </row>
    <row r="577" spans="2:2" ht="15.75" customHeight="1">
      <c r="B577" s="1"/>
    </row>
    <row r="578" spans="2:2" ht="15.75" customHeight="1">
      <c r="B578" s="1"/>
    </row>
    <row r="579" spans="2:2" ht="15.75" customHeight="1">
      <c r="B579" s="1"/>
    </row>
    <row r="580" spans="2:2" ht="15.75" customHeight="1">
      <c r="B580" s="1"/>
    </row>
    <row r="581" spans="2:2" ht="15.75" customHeight="1">
      <c r="B581" s="1"/>
    </row>
    <row r="582" spans="2:2" ht="15.75" customHeight="1">
      <c r="B582" s="1"/>
    </row>
    <row r="583" spans="2:2" ht="15.75" customHeight="1">
      <c r="B583" s="1"/>
    </row>
    <row r="584" spans="2:2" ht="15.75" customHeight="1">
      <c r="B584" s="1"/>
    </row>
    <row r="585" spans="2:2" ht="15.75" customHeight="1">
      <c r="B585" s="1"/>
    </row>
    <row r="586" spans="2:2" ht="15.75" customHeight="1">
      <c r="B586" s="1"/>
    </row>
    <row r="587" spans="2:2" ht="15.75" customHeight="1">
      <c r="B587" s="1"/>
    </row>
    <row r="588" spans="2:2" ht="15.75" customHeight="1">
      <c r="B588" s="1"/>
    </row>
    <row r="589" spans="2:2" ht="15.75" customHeight="1">
      <c r="B589" s="1"/>
    </row>
    <row r="590" spans="2:2" ht="15.75" customHeight="1">
      <c r="B590" s="1"/>
    </row>
    <row r="591" spans="2:2" ht="15.75" customHeight="1">
      <c r="B591" s="1"/>
    </row>
    <row r="592" spans="2:2" ht="15.75" customHeight="1">
      <c r="B592" s="1"/>
    </row>
    <row r="593" spans="2:2" ht="15.75" customHeight="1">
      <c r="B593" s="1"/>
    </row>
    <row r="594" spans="2:2" ht="15.75" customHeight="1">
      <c r="B594" s="1"/>
    </row>
    <row r="595" spans="2:2" ht="15.75" customHeight="1">
      <c r="B595" s="1"/>
    </row>
    <row r="596" spans="2:2" ht="15.75" customHeight="1">
      <c r="B596" s="1"/>
    </row>
    <row r="597" spans="2:2" ht="15.75" customHeight="1">
      <c r="B597" s="1"/>
    </row>
    <row r="598" spans="2:2" ht="15.75" customHeight="1">
      <c r="B598" s="1"/>
    </row>
    <row r="599" spans="2:2" ht="15.75" customHeight="1">
      <c r="B599" s="1"/>
    </row>
    <row r="600" spans="2:2" ht="15.75" customHeight="1">
      <c r="B600" s="1"/>
    </row>
    <row r="601" spans="2:2" ht="15.75" customHeight="1">
      <c r="B601" s="1"/>
    </row>
    <row r="602" spans="2:2" ht="15.75" customHeight="1">
      <c r="B602" s="1"/>
    </row>
    <row r="603" spans="2:2" ht="15.75" customHeight="1">
      <c r="B603" s="1"/>
    </row>
    <row r="604" spans="2:2" ht="15.75" customHeight="1">
      <c r="B604" s="1"/>
    </row>
    <row r="605" spans="2:2" ht="15.75" customHeight="1">
      <c r="B605" s="1"/>
    </row>
    <row r="606" spans="2:2" ht="15.75" customHeight="1">
      <c r="B606" s="1"/>
    </row>
    <row r="607" spans="2:2" ht="15.75" customHeight="1">
      <c r="B607" s="1"/>
    </row>
    <row r="608" spans="2:2" ht="15.75" customHeight="1">
      <c r="B608" s="1"/>
    </row>
    <row r="609" spans="2:2" ht="15.75" customHeight="1">
      <c r="B609" s="1"/>
    </row>
    <row r="610" spans="2:2" ht="15.75" customHeight="1">
      <c r="B610" s="1"/>
    </row>
    <row r="611" spans="2:2" ht="15.75" customHeight="1">
      <c r="B611" s="1"/>
    </row>
    <row r="612" spans="2:2" ht="15.75" customHeight="1">
      <c r="B612" s="1"/>
    </row>
    <row r="613" spans="2:2" ht="15.75" customHeight="1">
      <c r="B613" s="1"/>
    </row>
    <row r="614" spans="2:2" ht="15.75" customHeight="1">
      <c r="B614" s="1"/>
    </row>
    <row r="615" spans="2:2" ht="15.75" customHeight="1">
      <c r="B615" s="1"/>
    </row>
    <row r="616" spans="2:2" ht="15.75" customHeight="1">
      <c r="B616" s="1"/>
    </row>
    <row r="617" spans="2:2" ht="15.75" customHeight="1">
      <c r="B617" s="1"/>
    </row>
    <row r="618" spans="2:2" ht="15.75" customHeight="1">
      <c r="B618" s="1"/>
    </row>
    <row r="619" spans="2:2" ht="15.75" customHeight="1">
      <c r="B619" s="1"/>
    </row>
    <row r="620" spans="2:2" ht="15.75" customHeight="1">
      <c r="B620" s="1"/>
    </row>
    <row r="621" spans="2:2" ht="15.75" customHeight="1">
      <c r="B621" s="1"/>
    </row>
    <row r="622" spans="2:2" ht="15.75" customHeight="1">
      <c r="B622" s="1"/>
    </row>
    <row r="623" spans="2:2" ht="15.75" customHeight="1">
      <c r="B623" s="1"/>
    </row>
    <row r="624" spans="2:2" ht="15.75" customHeight="1">
      <c r="B624" s="1"/>
    </row>
    <row r="625" spans="2:2" ht="15.75" customHeight="1">
      <c r="B625" s="1"/>
    </row>
    <row r="626" spans="2:2" ht="15.75" customHeight="1">
      <c r="B626" s="1"/>
    </row>
    <row r="627" spans="2:2" ht="15.75" customHeight="1">
      <c r="B627" s="1"/>
    </row>
    <row r="628" spans="2:2" ht="15.75" customHeight="1">
      <c r="B628" s="1"/>
    </row>
    <row r="629" spans="2:2" ht="15.75" customHeight="1">
      <c r="B629" s="1"/>
    </row>
    <row r="630" spans="2:2" ht="15.75" customHeight="1">
      <c r="B630" s="1"/>
    </row>
    <row r="631" spans="2:2" ht="15.75" customHeight="1">
      <c r="B631" s="1"/>
    </row>
    <row r="632" spans="2:2" ht="15.75" customHeight="1">
      <c r="B632" s="1"/>
    </row>
    <row r="633" spans="2:2" ht="15.75" customHeight="1">
      <c r="B633" s="1"/>
    </row>
    <row r="634" spans="2:2" ht="15.75" customHeight="1">
      <c r="B634" s="1"/>
    </row>
    <row r="635" spans="2:2" ht="15.75" customHeight="1">
      <c r="B635" s="1"/>
    </row>
    <row r="636" spans="2:2" ht="15.75" customHeight="1">
      <c r="B636" s="1"/>
    </row>
    <row r="637" spans="2:2" ht="15.75" customHeight="1">
      <c r="B637" s="1"/>
    </row>
    <row r="638" spans="2:2" ht="15.75" customHeight="1">
      <c r="B638" s="1"/>
    </row>
    <row r="639" spans="2:2" ht="15.75" customHeight="1">
      <c r="B639" s="1"/>
    </row>
    <row r="640" spans="2:2" ht="15.75" customHeight="1">
      <c r="B640" s="1"/>
    </row>
    <row r="641" spans="2:2" ht="15.75" customHeight="1">
      <c r="B641" s="1"/>
    </row>
    <row r="642" spans="2:2" ht="15.75" customHeight="1">
      <c r="B642" s="1"/>
    </row>
    <row r="643" spans="2:2" ht="15.75" customHeight="1">
      <c r="B643" s="1"/>
    </row>
    <row r="644" spans="2:2" ht="15.75" customHeight="1">
      <c r="B644" s="1"/>
    </row>
    <row r="645" spans="2:2" ht="15.75" customHeight="1">
      <c r="B645" s="1"/>
    </row>
    <row r="646" spans="2:2" ht="15.75" customHeight="1">
      <c r="B646" s="1"/>
    </row>
    <row r="647" spans="2:2" ht="15.75" customHeight="1">
      <c r="B647" s="1"/>
    </row>
    <row r="648" spans="2:2" ht="15.75" customHeight="1">
      <c r="B648" s="1"/>
    </row>
    <row r="649" spans="2:2" ht="15.75" customHeight="1">
      <c r="B649" s="1"/>
    </row>
    <row r="650" spans="2:2" ht="15.75" customHeight="1">
      <c r="B650" s="1"/>
    </row>
    <row r="651" spans="2:2" ht="15.75" customHeight="1">
      <c r="B651" s="1"/>
    </row>
    <row r="652" spans="2:2" ht="15.75" customHeight="1">
      <c r="B652" s="1"/>
    </row>
    <row r="653" spans="2:2" ht="15.75" customHeight="1">
      <c r="B653" s="1"/>
    </row>
    <row r="654" spans="2:2" ht="15.75" customHeight="1">
      <c r="B654" s="1"/>
    </row>
    <row r="655" spans="2:2" ht="15.75" customHeight="1">
      <c r="B655" s="1"/>
    </row>
    <row r="656" spans="2:2" ht="15.75" customHeight="1">
      <c r="B656" s="1"/>
    </row>
    <row r="657" spans="2:2" ht="15.75" customHeight="1">
      <c r="B657" s="1"/>
    </row>
    <row r="658" spans="2:2" ht="15.75" customHeight="1">
      <c r="B658" s="1"/>
    </row>
    <row r="659" spans="2:2" ht="15.75" customHeight="1">
      <c r="B659" s="1"/>
    </row>
    <row r="660" spans="2:2" ht="15.75" customHeight="1">
      <c r="B660" s="1"/>
    </row>
    <row r="661" spans="2:2" ht="15.75" customHeight="1">
      <c r="B661" s="1"/>
    </row>
    <row r="662" spans="2:2" ht="15.75" customHeight="1">
      <c r="B662" s="1"/>
    </row>
    <row r="663" spans="2:2" ht="15.75" customHeight="1">
      <c r="B663" s="1"/>
    </row>
    <row r="664" spans="2:2" ht="15.75" customHeight="1">
      <c r="B664" s="1"/>
    </row>
    <row r="665" spans="2:2" ht="15.75" customHeight="1">
      <c r="B665" s="1"/>
    </row>
    <row r="666" spans="2:2" ht="15.75" customHeight="1">
      <c r="B666" s="1"/>
    </row>
    <row r="667" spans="2:2" ht="15.75" customHeight="1">
      <c r="B667" s="1"/>
    </row>
    <row r="668" spans="2:2" ht="15.75" customHeight="1">
      <c r="B668" s="1"/>
    </row>
    <row r="669" spans="2:2" ht="15.75" customHeight="1">
      <c r="B669" s="1"/>
    </row>
    <row r="670" spans="2:2" ht="15.75" customHeight="1">
      <c r="B670" s="1"/>
    </row>
    <row r="671" spans="2:2" ht="15.75" customHeight="1">
      <c r="B671" s="1"/>
    </row>
    <row r="672" spans="2:2" ht="15.75" customHeight="1">
      <c r="B672" s="1"/>
    </row>
    <row r="673" spans="2:2" ht="15.75" customHeight="1">
      <c r="B673" s="1"/>
    </row>
    <row r="674" spans="2:2" ht="15.75" customHeight="1">
      <c r="B674" s="1"/>
    </row>
    <row r="675" spans="2:2" ht="15.75" customHeight="1">
      <c r="B675" s="1"/>
    </row>
    <row r="676" spans="2:2" ht="15.75" customHeight="1">
      <c r="B676" s="1"/>
    </row>
    <row r="677" spans="2:2" ht="15.75" customHeight="1">
      <c r="B677" s="1"/>
    </row>
    <row r="678" spans="2:2" ht="15.75" customHeight="1">
      <c r="B678" s="1"/>
    </row>
    <row r="679" spans="2:2" ht="15.75" customHeight="1">
      <c r="B679" s="1"/>
    </row>
    <row r="680" spans="2:2" ht="15.75" customHeight="1">
      <c r="B680" s="1"/>
    </row>
    <row r="681" spans="2:2" ht="15.75" customHeight="1">
      <c r="B681" s="1"/>
    </row>
    <row r="682" spans="2:2" ht="15.75" customHeight="1">
      <c r="B682" s="1"/>
    </row>
    <row r="683" spans="2:2" ht="15.75" customHeight="1">
      <c r="B683" s="1"/>
    </row>
    <row r="684" spans="2:2" ht="15.75" customHeight="1">
      <c r="B684" s="1"/>
    </row>
    <row r="685" spans="2:2" ht="15.75" customHeight="1">
      <c r="B685" s="1"/>
    </row>
    <row r="686" spans="2:2" ht="15.75" customHeight="1">
      <c r="B686" s="1"/>
    </row>
    <row r="687" spans="2:2" ht="15.75" customHeight="1">
      <c r="B687" s="1"/>
    </row>
    <row r="688" spans="2:2" ht="15.75" customHeight="1">
      <c r="B688" s="1"/>
    </row>
    <row r="689" spans="2:2" ht="15.75" customHeight="1">
      <c r="B689" s="1"/>
    </row>
    <row r="690" spans="2:2" ht="15.75" customHeight="1">
      <c r="B690" s="1"/>
    </row>
    <row r="691" spans="2:2" ht="15.75" customHeight="1">
      <c r="B691" s="1"/>
    </row>
    <row r="692" spans="2:2" ht="15.75" customHeight="1">
      <c r="B692" s="1"/>
    </row>
    <row r="693" spans="2:2" ht="15.75" customHeight="1">
      <c r="B693" s="1"/>
    </row>
    <row r="694" spans="2:2" ht="15.75" customHeight="1">
      <c r="B694" s="1"/>
    </row>
    <row r="695" spans="2:2" ht="15.75" customHeight="1">
      <c r="B695" s="1"/>
    </row>
    <row r="696" spans="2:2" ht="15.75" customHeight="1">
      <c r="B696" s="1"/>
    </row>
    <row r="697" spans="2:2" ht="15.75" customHeight="1">
      <c r="B697" s="1"/>
    </row>
    <row r="698" spans="2:2" ht="15.75" customHeight="1">
      <c r="B698" s="1"/>
    </row>
    <row r="699" spans="2:2" ht="15.75" customHeight="1">
      <c r="B699" s="1"/>
    </row>
    <row r="700" spans="2:2" ht="15.75" customHeight="1">
      <c r="B700" s="1"/>
    </row>
    <row r="701" spans="2:2" ht="15.75" customHeight="1">
      <c r="B701" s="1"/>
    </row>
    <row r="702" spans="2:2" ht="15.75" customHeight="1">
      <c r="B702" s="1"/>
    </row>
    <row r="703" spans="2:2" ht="15.75" customHeight="1">
      <c r="B703" s="1"/>
    </row>
    <row r="704" spans="2:2" ht="15.75" customHeight="1">
      <c r="B704" s="1"/>
    </row>
    <row r="705" spans="2:2" ht="15.75" customHeight="1">
      <c r="B705" s="1"/>
    </row>
    <row r="706" spans="2:2" ht="15.75" customHeight="1">
      <c r="B706" s="1"/>
    </row>
    <row r="707" spans="2:2" ht="15.75" customHeight="1">
      <c r="B707" s="1"/>
    </row>
    <row r="708" spans="2:2" ht="15.75" customHeight="1">
      <c r="B708" s="1"/>
    </row>
    <row r="709" spans="2:2" ht="15.75" customHeight="1">
      <c r="B709" s="1"/>
    </row>
    <row r="710" spans="2:2" ht="15.75" customHeight="1">
      <c r="B710" s="1"/>
    </row>
    <row r="711" spans="2:2" ht="15.75" customHeight="1">
      <c r="B711" s="1"/>
    </row>
    <row r="712" spans="2:2" ht="15.75" customHeight="1">
      <c r="B712" s="1"/>
    </row>
    <row r="713" spans="2:2" ht="15.75" customHeight="1">
      <c r="B713" s="1"/>
    </row>
    <row r="714" spans="2:2" ht="15.75" customHeight="1">
      <c r="B714" s="1"/>
    </row>
    <row r="715" spans="2:2" ht="15.75" customHeight="1">
      <c r="B715" s="1"/>
    </row>
    <row r="716" spans="2:2" ht="15.75" customHeight="1">
      <c r="B716" s="1"/>
    </row>
    <row r="717" spans="2:2" ht="15.75" customHeight="1">
      <c r="B717" s="1"/>
    </row>
    <row r="718" spans="2:2" ht="15.75" customHeight="1">
      <c r="B718" s="1"/>
    </row>
    <row r="719" spans="2:2" ht="15.75" customHeight="1">
      <c r="B719" s="1"/>
    </row>
    <row r="720" spans="2:2" ht="15.75" customHeight="1">
      <c r="B720" s="1"/>
    </row>
    <row r="721" spans="2:2" ht="15.75" customHeight="1">
      <c r="B721" s="1"/>
    </row>
    <row r="722" spans="2:2" ht="15.75" customHeight="1">
      <c r="B722" s="1"/>
    </row>
    <row r="723" spans="2:2" ht="15.75" customHeight="1">
      <c r="B723" s="1"/>
    </row>
    <row r="724" spans="2:2" ht="15.75" customHeight="1">
      <c r="B724" s="1"/>
    </row>
    <row r="725" spans="2:2" ht="15.75" customHeight="1">
      <c r="B725" s="1"/>
    </row>
    <row r="726" spans="2:2" ht="15.75" customHeight="1">
      <c r="B726" s="1"/>
    </row>
    <row r="727" spans="2:2" ht="15.75" customHeight="1">
      <c r="B727" s="1"/>
    </row>
    <row r="728" spans="2:2" ht="15.75" customHeight="1">
      <c r="B728" s="1"/>
    </row>
    <row r="729" spans="2:2" ht="15.75" customHeight="1">
      <c r="B729" s="1"/>
    </row>
    <row r="730" spans="2:2" ht="15.75" customHeight="1">
      <c r="B730" s="1"/>
    </row>
    <row r="731" spans="2:2" ht="15.75" customHeight="1">
      <c r="B731" s="1"/>
    </row>
    <row r="732" spans="2:2" ht="15.75" customHeight="1">
      <c r="B732" s="1"/>
    </row>
    <row r="733" spans="2:2" ht="15.75" customHeight="1">
      <c r="B733" s="1"/>
    </row>
    <row r="734" spans="2:2" ht="15.75" customHeight="1">
      <c r="B734" s="1"/>
    </row>
    <row r="735" spans="2:2" ht="15.75" customHeight="1">
      <c r="B735" s="1"/>
    </row>
    <row r="736" spans="2:2" ht="15.75" customHeight="1">
      <c r="B736" s="1"/>
    </row>
    <row r="737" spans="2:2" ht="15.75" customHeight="1">
      <c r="B737" s="1"/>
    </row>
    <row r="738" spans="2:2" ht="15.75" customHeight="1">
      <c r="B738" s="1"/>
    </row>
    <row r="739" spans="2:2" ht="15.75" customHeight="1">
      <c r="B739" s="1"/>
    </row>
    <row r="740" spans="2:2" ht="15.75" customHeight="1">
      <c r="B740" s="1"/>
    </row>
    <row r="741" spans="2:2" ht="15.75" customHeight="1">
      <c r="B741" s="1"/>
    </row>
    <row r="742" spans="2:2" ht="15.75" customHeight="1">
      <c r="B742" s="1"/>
    </row>
    <row r="743" spans="2:2" ht="15.75" customHeight="1">
      <c r="B743" s="1"/>
    </row>
    <row r="744" spans="2:2" ht="15.75" customHeight="1">
      <c r="B744" s="1"/>
    </row>
    <row r="745" spans="2:2" ht="15.75" customHeight="1">
      <c r="B745" s="1"/>
    </row>
    <row r="746" spans="2:2" ht="15.75" customHeight="1">
      <c r="B746" s="1"/>
    </row>
    <row r="747" spans="2:2" ht="15.75" customHeight="1">
      <c r="B747" s="1"/>
    </row>
    <row r="748" spans="2:2" ht="15.75" customHeight="1">
      <c r="B748" s="1"/>
    </row>
    <row r="749" spans="2:2" ht="15.75" customHeight="1">
      <c r="B749" s="1"/>
    </row>
    <row r="750" spans="2:2" ht="15.75" customHeight="1">
      <c r="B750" s="1"/>
    </row>
    <row r="751" spans="2:2" ht="15.75" customHeight="1">
      <c r="B751" s="1"/>
    </row>
    <row r="752" spans="2:2" ht="15.75" customHeight="1">
      <c r="B752" s="1"/>
    </row>
    <row r="753" spans="2:2" ht="15.75" customHeight="1">
      <c r="B753" s="1"/>
    </row>
    <row r="754" spans="2:2" ht="15.75" customHeight="1">
      <c r="B754" s="1"/>
    </row>
    <row r="755" spans="2:2" ht="15.75" customHeight="1">
      <c r="B755" s="1"/>
    </row>
    <row r="756" spans="2:2" ht="15.75" customHeight="1">
      <c r="B756" s="1"/>
    </row>
    <row r="757" spans="2:2" ht="15.75" customHeight="1">
      <c r="B757" s="1"/>
    </row>
    <row r="758" spans="2:2" ht="15.75" customHeight="1">
      <c r="B758" s="1"/>
    </row>
    <row r="759" spans="2:2" ht="15.75" customHeight="1">
      <c r="B759" s="1"/>
    </row>
    <row r="760" spans="2:2" ht="15.75" customHeight="1">
      <c r="B760" s="1"/>
    </row>
    <row r="761" spans="2:2" ht="15.75" customHeight="1">
      <c r="B761" s="1"/>
    </row>
    <row r="762" spans="2:2" ht="15.75" customHeight="1">
      <c r="B762" s="1"/>
    </row>
    <row r="763" spans="2:2" ht="15.75" customHeight="1">
      <c r="B763" s="1"/>
    </row>
    <row r="764" spans="2:2" ht="15.75" customHeight="1">
      <c r="B764" s="1"/>
    </row>
    <row r="765" spans="2:2" ht="15.75" customHeight="1">
      <c r="B765" s="1"/>
    </row>
    <row r="766" spans="2:2" ht="15.75" customHeight="1">
      <c r="B766" s="1"/>
    </row>
    <row r="767" spans="2:2" ht="15.75" customHeight="1">
      <c r="B767" s="1"/>
    </row>
    <row r="768" spans="2:2" ht="15.75" customHeight="1">
      <c r="B768" s="1"/>
    </row>
    <row r="769" spans="2:2" ht="15.75" customHeight="1">
      <c r="B769" s="1"/>
    </row>
    <row r="770" spans="2:2" ht="15.75" customHeight="1">
      <c r="B770" s="1"/>
    </row>
    <row r="771" spans="2:2" ht="15.75" customHeight="1">
      <c r="B771" s="1"/>
    </row>
    <row r="772" spans="2:2" ht="15.75" customHeight="1">
      <c r="B772" s="1"/>
    </row>
    <row r="773" spans="2:2" ht="15.75" customHeight="1">
      <c r="B773" s="1"/>
    </row>
    <row r="774" spans="2:2" ht="15.75" customHeight="1">
      <c r="B774" s="1"/>
    </row>
    <row r="775" spans="2:2" ht="15.75" customHeight="1">
      <c r="B775" s="1"/>
    </row>
    <row r="776" spans="2:2" ht="15.75" customHeight="1">
      <c r="B776" s="1"/>
    </row>
    <row r="777" spans="2:2" ht="15.75" customHeight="1">
      <c r="B777" s="1"/>
    </row>
    <row r="778" spans="2:2" ht="15.75" customHeight="1">
      <c r="B778" s="1"/>
    </row>
    <row r="779" spans="2:2" ht="15.75" customHeight="1">
      <c r="B779" s="1"/>
    </row>
    <row r="780" spans="2:2" ht="15.75" customHeight="1">
      <c r="B780" s="1"/>
    </row>
    <row r="781" spans="2:2" ht="15.75" customHeight="1">
      <c r="B781" s="1"/>
    </row>
    <row r="782" spans="2:2" ht="15.75" customHeight="1">
      <c r="B782" s="1"/>
    </row>
    <row r="783" spans="2:2" ht="15.75" customHeight="1">
      <c r="B783" s="1"/>
    </row>
    <row r="784" spans="2:2" ht="15.75" customHeight="1">
      <c r="B784" s="1"/>
    </row>
    <row r="785" spans="2:2" ht="15.75" customHeight="1">
      <c r="B785" s="1"/>
    </row>
    <row r="786" spans="2:2" ht="15.75" customHeight="1">
      <c r="B786" s="1"/>
    </row>
    <row r="787" spans="2:2" ht="15.75" customHeight="1">
      <c r="B787" s="1"/>
    </row>
    <row r="788" spans="2:2" ht="15.75" customHeight="1">
      <c r="B788" s="1"/>
    </row>
    <row r="789" spans="2:2" ht="15.75" customHeight="1">
      <c r="B789" s="1"/>
    </row>
    <row r="790" spans="2:2" ht="15.75" customHeight="1">
      <c r="B790" s="1"/>
    </row>
    <row r="791" spans="2:2" ht="15.75" customHeight="1">
      <c r="B791" s="1"/>
    </row>
    <row r="792" spans="2:2" ht="15.75" customHeight="1">
      <c r="B792" s="1"/>
    </row>
    <row r="793" spans="2:2" ht="15.75" customHeight="1">
      <c r="B793" s="1"/>
    </row>
    <row r="794" spans="2:2" ht="15.75" customHeight="1">
      <c r="B794" s="1"/>
    </row>
    <row r="795" spans="2:2" ht="15.75" customHeight="1">
      <c r="B795" s="1"/>
    </row>
    <row r="796" spans="2:2" ht="15.75" customHeight="1">
      <c r="B796" s="1"/>
    </row>
    <row r="797" spans="2:2" ht="15.75" customHeight="1">
      <c r="B797" s="1"/>
    </row>
    <row r="798" spans="2:2" ht="15.75" customHeight="1">
      <c r="B798" s="1"/>
    </row>
    <row r="799" spans="2:2" ht="15.75" customHeight="1">
      <c r="B799" s="1"/>
    </row>
    <row r="800" spans="2:2" ht="15.75" customHeight="1">
      <c r="B800" s="1"/>
    </row>
    <row r="801" spans="2:2" ht="15.75" customHeight="1">
      <c r="B801" s="1"/>
    </row>
    <row r="802" spans="2:2" ht="15.75" customHeight="1">
      <c r="B802" s="1"/>
    </row>
    <row r="803" spans="2:2" ht="15.75" customHeight="1">
      <c r="B803" s="1"/>
    </row>
    <row r="804" spans="2:2" ht="15.75" customHeight="1">
      <c r="B804" s="1"/>
    </row>
    <row r="805" spans="2:2" ht="15.75" customHeight="1">
      <c r="B805" s="1"/>
    </row>
    <row r="806" spans="2:2" ht="15.75" customHeight="1">
      <c r="B806" s="1"/>
    </row>
    <row r="807" spans="2:2" ht="15.75" customHeight="1">
      <c r="B807" s="1"/>
    </row>
    <row r="808" spans="2:2" ht="15.75" customHeight="1">
      <c r="B808" s="1"/>
    </row>
    <row r="809" spans="2:2" ht="15.75" customHeight="1">
      <c r="B809" s="1"/>
    </row>
    <row r="810" spans="2:2" ht="15.75" customHeight="1">
      <c r="B810" s="1"/>
    </row>
    <row r="811" spans="2:2" ht="15.75" customHeight="1">
      <c r="B811" s="1"/>
    </row>
    <row r="812" spans="2:2" ht="15.75" customHeight="1">
      <c r="B812" s="1"/>
    </row>
    <row r="813" spans="2:2" ht="15.75" customHeight="1">
      <c r="B813" s="1"/>
    </row>
    <row r="814" spans="2:2" ht="15.75" customHeight="1">
      <c r="B814" s="1"/>
    </row>
    <row r="815" spans="2:2" ht="15.75" customHeight="1">
      <c r="B815" s="1"/>
    </row>
    <row r="816" spans="2:2" ht="15.75" customHeight="1">
      <c r="B816" s="1"/>
    </row>
    <row r="817" spans="2:2" ht="15.75" customHeight="1">
      <c r="B817" s="1"/>
    </row>
    <row r="818" spans="2:2" ht="15.75" customHeight="1">
      <c r="B818" s="1"/>
    </row>
    <row r="819" spans="2:2" ht="15.75" customHeight="1">
      <c r="B819" s="1"/>
    </row>
    <row r="820" spans="2:2" ht="15.75" customHeight="1">
      <c r="B820" s="1"/>
    </row>
    <row r="821" spans="2:2" ht="15.75" customHeight="1">
      <c r="B821" s="1"/>
    </row>
    <row r="822" spans="2:2" ht="15.75" customHeight="1">
      <c r="B822" s="1"/>
    </row>
    <row r="823" spans="2:2" ht="15.75" customHeight="1">
      <c r="B823" s="1"/>
    </row>
    <row r="824" spans="2:2" ht="15.75" customHeight="1">
      <c r="B824" s="1"/>
    </row>
    <row r="825" spans="2:2" ht="15.75" customHeight="1">
      <c r="B825" s="1"/>
    </row>
    <row r="826" spans="2:2" ht="15.75" customHeight="1">
      <c r="B826" s="1"/>
    </row>
    <row r="827" spans="2:2" ht="15.75" customHeight="1">
      <c r="B827" s="1"/>
    </row>
    <row r="828" spans="2:2" ht="15.75" customHeight="1">
      <c r="B828" s="1"/>
    </row>
    <row r="829" spans="2:2" ht="15.75" customHeight="1">
      <c r="B829" s="1"/>
    </row>
    <row r="830" spans="2:2" ht="15.75" customHeight="1">
      <c r="B830" s="1"/>
    </row>
    <row r="831" spans="2:2" ht="15.75" customHeight="1">
      <c r="B831" s="1"/>
    </row>
    <row r="832" spans="2:2" ht="15.75" customHeight="1">
      <c r="B832" s="1"/>
    </row>
    <row r="833" spans="2:2" ht="15.75" customHeight="1">
      <c r="B833" s="1"/>
    </row>
    <row r="834" spans="2:2" ht="15.75" customHeight="1">
      <c r="B834" s="1"/>
    </row>
    <row r="835" spans="2:2" ht="15.75" customHeight="1">
      <c r="B835" s="1"/>
    </row>
    <row r="836" spans="2:2" ht="15.75" customHeight="1">
      <c r="B836" s="1"/>
    </row>
    <row r="837" spans="2:2" ht="15.75" customHeight="1">
      <c r="B837" s="1"/>
    </row>
    <row r="838" spans="2:2" ht="15.75" customHeight="1">
      <c r="B838" s="1"/>
    </row>
    <row r="839" spans="2:2" ht="15.75" customHeight="1">
      <c r="B839" s="1"/>
    </row>
    <row r="840" spans="2:2" ht="15.75" customHeight="1">
      <c r="B840" s="1"/>
    </row>
    <row r="841" spans="2:2" ht="15.75" customHeight="1">
      <c r="B841" s="1"/>
    </row>
    <row r="842" spans="2:2" ht="15.75" customHeight="1">
      <c r="B842" s="1"/>
    </row>
    <row r="843" spans="2:2" ht="15.75" customHeight="1">
      <c r="B843" s="1"/>
    </row>
    <row r="844" spans="2:2" ht="15.75" customHeight="1">
      <c r="B844" s="1"/>
    </row>
    <row r="845" spans="2:2" ht="15.75" customHeight="1">
      <c r="B845" s="1"/>
    </row>
    <row r="846" spans="2:2" ht="15.75" customHeight="1">
      <c r="B846" s="1"/>
    </row>
    <row r="847" spans="2:2" ht="15.75" customHeight="1">
      <c r="B847" s="1"/>
    </row>
    <row r="848" spans="2:2" ht="15.75" customHeight="1">
      <c r="B848" s="1"/>
    </row>
    <row r="849" spans="2:2" ht="15.75" customHeight="1">
      <c r="B849" s="1"/>
    </row>
    <row r="850" spans="2:2" ht="15.75" customHeight="1">
      <c r="B850" s="1"/>
    </row>
    <row r="851" spans="2:2" ht="15.75" customHeight="1">
      <c r="B851" s="1"/>
    </row>
    <row r="852" spans="2:2" ht="15.75" customHeight="1">
      <c r="B852" s="1"/>
    </row>
    <row r="853" spans="2:2" ht="15.75" customHeight="1">
      <c r="B853" s="1"/>
    </row>
    <row r="854" spans="2:2" ht="15.75" customHeight="1">
      <c r="B854" s="1"/>
    </row>
    <row r="855" spans="2:2" ht="15.75" customHeight="1">
      <c r="B855" s="1"/>
    </row>
    <row r="856" spans="2:2" ht="15.75" customHeight="1">
      <c r="B856" s="1"/>
    </row>
    <row r="857" spans="2:2" ht="15.75" customHeight="1">
      <c r="B857" s="1"/>
    </row>
    <row r="858" spans="2:2" ht="15.75" customHeight="1">
      <c r="B858" s="1"/>
    </row>
    <row r="859" spans="2:2" ht="15.75" customHeight="1">
      <c r="B859" s="1"/>
    </row>
    <row r="860" spans="2:2" ht="15.75" customHeight="1">
      <c r="B860" s="1"/>
    </row>
    <row r="861" spans="2:2" ht="15.75" customHeight="1">
      <c r="B861" s="1"/>
    </row>
    <row r="862" spans="2:2" ht="15.75" customHeight="1">
      <c r="B862" s="1"/>
    </row>
    <row r="863" spans="2:2" ht="15.75" customHeight="1">
      <c r="B863" s="1"/>
    </row>
    <row r="864" spans="2:2" ht="15.75" customHeight="1">
      <c r="B864" s="1"/>
    </row>
    <row r="865" spans="2:2" ht="15.75" customHeight="1">
      <c r="B865" s="1"/>
    </row>
    <row r="866" spans="2:2" ht="15.75" customHeight="1">
      <c r="B866" s="1"/>
    </row>
    <row r="867" spans="2:2" ht="15.75" customHeight="1">
      <c r="B867" s="1"/>
    </row>
    <row r="868" spans="2:2" ht="15.75" customHeight="1">
      <c r="B868" s="1"/>
    </row>
    <row r="869" spans="2:2" ht="15.75" customHeight="1">
      <c r="B869" s="1"/>
    </row>
    <row r="870" spans="2:2" ht="15.75" customHeight="1">
      <c r="B870" s="1"/>
    </row>
    <row r="871" spans="2:2" ht="15.75" customHeight="1">
      <c r="B871" s="1"/>
    </row>
    <row r="872" spans="2:2" ht="15.75" customHeight="1">
      <c r="B872" s="1"/>
    </row>
    <row r="873" spans="2:2" ht="15.75" customHeight="1">
      <c r="B873" s="1"/>
    </row>
    <row r="874" spans="2:2" ht="15.75" customHeight="1">
      <c r="B874" s="1"/>
    </row>
    <row r="875" spans="2:2" ht="15.75" customHeight="1">
      <c r="B875" s="1"/>
    </row>
    <row r="876" spans="2:2" ht="15.75" customHeight="1">
      <c r="B876" s="1"/>
    </row>
    <row r="877" spans="2:2" ht="15.75" customHeight="1">
      <c r="B877" s="1"/>
    </row>
    <row r="878" spans="2:2" ht="15.75" customHeight="1">
      <c r="B878" s="1"/>
    </row>
    <row r="879" spans="2:2" ht="15.75" customHeight="1">
      <c r="B879" s="1"/>
    </row>
    <row r="880" spans="2:2" ht="15.75" customHeight="1">
      <c r="B880" s="1"/>
    </row>
    <row r="881" spans="2:2" ht="15.75" customHeight="1">
      <c r="B881" s="1"/>
    </row>
    <row r="882" spans="2:2" ht="15.75" customHeight="1">
      <c r="B882" s="1"/>
    </row>
    <row r="883" spans="2:2" ht="15.75" customHeight="1">
      <c r="B883" s="1"/>
    </row>
    <row r="884" spans="2:2" ht="15.75" customHeight="1">
      <c r="B884" s="1"/>
    </row>
    <row r="885" spans="2:2" ht="15.75" customHeight="1">
      <c r="B885" s="1"/>
    </row>
    <row r="886" spans="2:2" ht="15.75" customHeight="1">
      <c r="B886" s="1"/>
    </row>
    <row r="887" spans="2:2" ht="15.75" customHeight="1">
      <c r="B887" s="1"/>
    </row>
    <row r="888" spans="2:2" ht="15.75" customHeight="1">
      <c r="B888" s="1"/>
    </row>
    <row r="889" spans="2:2" ht="15.75" customHeight="1">
      <c r="B889" s="1"/>
    </row>
    <row r="890" spans="2:2" ht="15.75" customHeight="1">
      <c r="B890" s="1"/>
    </row>
    <row r="891" spans="2:2" ht="15.75" customHeight="1">
      <c r="B891" s="1"/>
    </row>
    <row r="892" spans="2:2" ht="15.75" customHeight="1">
      <c r="B892" s="1"/>
    </row>
    <row r="893" spans="2:2" ht="15.75" customHeight="1">
      <c r="B893" s="1"/>
    </row>
    <row r="894" spans="2:2" ht="15.75" customHeight="1">
      <c r="B894" s="1"/>
    </row>
    <row r="895" spans="2:2" ht="15.75" customHeight="1">
      <c r="B895" s="1"/>
    </row>
    <row r="896" spans="2:2" ht="15.75" customHeight="1">
      <c r="B896" s="1"/>
    </row>
    <row r="897" spans="2:2" ht="15.75" customHeight="1">
      <c r="B897" s="1"/>
    </row>
    <row r="898" spans="2:2" ht="15.75" customHeight="1">
      <c r="B898" s="1"/>
    </row>
    <row r="899" spans="2:2" ht="15.75" customHeight="1">
      <c r="B899" s="1"/>
    </row>
    <row r="900" spans="2:2" ht="15.75" customHeight="1">
      <c r="B900" s="1"/>
    </row>
    <row r="901" spans="2:2" ht="15.75" customHeight="1">
      <c r="B901" s="1"/>
    </row>
    <row r="902" spans="2:2" ht="15.75" customHeight="1">
      <c r="B902" s="1"/>
    </row>
    <row r="903" spans="2:2" ht="15.75" customHeight="1">
      <c r="B903" s="1"/>
    </row>
    <row r="904" spans="2:2" ht="15.75" customHeight="1">
      <c r="B904" s="1"/>
    </row>
    <row r="905" spans="2:2" ht="15.75" customHeight="1">
      <c r="B905" s="1"/>
    </row>
    <row r="906" spans="2:2" ht="15.75" customHeight="1">
      <c r="B906" s="1"/>
    </row>
    <row r="907" spans="2:2" ht="15.75" customHeight="1">
      <c r="B907" s="1"/>
    </row>
    <row r="908" spans="2:2" ht="15.75" customHeight="1">
      <c r="B908" s="1"/>
    </row>
    <row r="909" spans="2:2" ht="15.75" customHeight="1">
      <c r="B909" s="1"/>
    </row>
    <row r="910" spans="2:2" ht="15.75" customHeight="1">
      <c r="B910" s="1"/>
    </row>
    <row r="911" spans="2:2" ht="15.75" customHeight="1">
      <c r="B911" s="1"/>
    </row>
    <row r="912" spans="2:2" ht="15.75" customHeight="1">
      <c r="B912" s="1"/>
    </row>
    <row r="913" spans="2:2" ht="15.75" customHeight="1">
      <c r="B913" s="1"/>
    </row>
    <row r="914" spans="2:2" ht="15.75" customHeight="1">
      <c r="B914" s="1"/>
    </row>
    <row r="915" spans="2:2" ht="15.75" customHeight="1">
      <c r="B915" s="1"/>
    </row>
    <row r="916" spans="2:2" ht="15.75" customHeight="1">
      <c r="B916" s="1"/>
    </row>
    <row r="917" spans="2:2" ht="15.75" customHeight="1">
      <c r="B917" s="1"/>
    </row>
    <row r="918" spans="2:2" ht="15.75" customHeight="1">
      <c r="B918" s="1"/>
    </row>
    <row r="919" spans="2:2" ht="15.75" customHeight="1">
      <c r="B919" s="1"/>
    </row>
    <row r="920" spans="2:2" ht="15.75" customHeight="1">
      <c r="B920" s="1"/>
    </row>
    <row r="921" spans="2:2" ht="15.75" customHeight="1">
      <c r="B921" s="1"/>
    </row>
    <row r="922" spans="2:2" ht="15.75" customHeight="1">
      <c r="B922" s="1"/>
    </row>
    <row r="923" spans="2:2" ht="15.75" customHeight="1">
      <c r="B923" s="1"/>
    </row>
    <row r="924" spans="2:2" ht="15.75" customHeight="1">
      <c r="B924" s="1"/>
    </row>
    <row r="925" spans="2:2" ht="15.75" customHeight="1">
      <c r="B925" s="1"/>
    </row>
    <row r="926" spans="2:2" ht="15.75" customHeight="1">
      <c r="B926" s="1"/>
    </row>
    <row r="927" spans="2:2" ht="15.75" customHeight="1">
      <c r="B927" s="1"/>
    </row>
    <row r="928" spans="2:2" ht="15.75" customHeight="1">
      <c r="B928" s="1"/>
    </row>
    <row r="929" spans="2:2" ht="15.75" customHeight="1">
      <c r="B929" s="1"/>
    </row>
    <row r="930" spans="2:2" ht="15.75" customHeight="1">
      <c r="B930" s="1"/>
    </row>
    <row r="931" spans="2:2" ht="15.75" customHeight="1">
      <c r="B931" s="1"/>
    </row>
    <row r="932" spans="2:2" ht="15.75" customHeight="1">
      <c r="B932" s="1"/>
    </row>
    <row r="933" spans="2:2" ht="15.75" customHeight="1">
      <c r="B933" s="1"/>
    </row>
    <row r="934" spans="2:2" ht="15.75" customHeight="1">
      <c r="B934" s="1"/>
    </row>
    <row r="935" spans="2:2" ht="15.75" customHeight="1">
      <c r="B935" s="1"/>
    </row>
    <row r="936" spans="2:2" ht="15.75" customHeight="1">
      <c r="B936" s="1"/>
    </row>
    <row r="937" spans="2:2" ht="15.75" customHeight="1">
      <c r="B937" s="1"/>
    </row>
    <row r="938" spans="2:2" ht="15.75" customHeight="1">
      <c r="B938" s="1"/>
    </row>
    <row r="939" spans="2:2" ht="15.75" customHeight="1">
      <c r="B939" s="1"/>
    </row>
    <row r="940" spans="2:2" ht="15.75" customHeight="1">
      <c r="B940" s="1"/>
    </row>
    <row r="941" spans="2:2" ht="15.75" customHeight="1">
      <c r="B941" s="1"/>
    </row>
    <row r="942" spans="2:2" ht="15.75" customHeight="1">
      <c r="B942" s="1"/>
    </row>
    <row r="943" spans="2:2" ht="15.75" customHeight="1">
      <c r="B943" s="1"/>
    </row>
    <row r="944" spans="2:2" ht="15.75" customHeight="1">
      <c r="B944" s="1"/>
    </row>
    <row r="945" spans="2:2" ht="15.75" customHeight="1">
      <c r="B945" s="1"/>
    </row>
    <row r="946" spans="2:2" ht="15.75" customHeight="1">
      <c r="B946" s="1"/>
    </row>
    <row r="947" spans="2:2" ht="15.75" customHeight="1">
      <c r="B947" s="1"/>
    </row>
    <row r="948" spans="2:2" ht="15.75" customHeight="1">
      <c r="B948" s="1"/>
    </row>
    <row r="949" spans="2:2" ht="15.75" customHeight="1">
      <c r="B949" s="1"/>
    </row>
    <row r="950" spans="2:2" ht="15.75" customHeight="1">
      <c r="B950" s="1"/>
    </row>
    <row r="951" spans="2:2" ht="15.75" customHeight="1">
      <c r="B951" s="1"/>
    </row>
    <row r="952" spans="2:2" ht="15.75" customHeight="1">
      <c r="B952" s="1"/>
    </row>
    <row r="953" spans="2:2" ht="15.75" customHeight="1">
      <c r="B953" s="1"/>
    </row>
    <row r="954" spans="2:2" ht="15.75" customHeight="1">
      <c r="B954" s="1"/>
    </row>
    <row r="955" spans="2:2" ht="15.75" customHeight="1">
      <c r="B955" s="1"/>
    </row>
    <row r="956" spans="2:2" ht="15.75" customHeight="1">
      <c r="B956" s="1"/>
    </row>
    <row r="957" spans="2:2" ht="15.75" customHeight="1">
      <c r="B957" s="1"/>
    </row>
    <row r="958" spans="2:2" ht="15.75" customHeight="1">
      <c r="B958" s="1"/>
    </row>
    <row r="959" spans="2:2" ht="15.75" customHeight="1">
      <c r="B959" s="1"/>
    </row>
    <row r="960" spans="2:2" ht="15.75" customHeight="1">
      <c r="B960" s="1"/>
    </row>
    <row r="961" spans="2:2" ht="15.75" customHeight="1">
      <c r="B961" s="1"/>
    </row>
    <row r="962" spans="2:2" ht="15.75" customHeight="1">
      <c r="B962" s="1"/>
    </row>
    <row r="963" spans="2:2" ht="15.75" customHeight="1">
      <c r="B963" s="1"/>
    </row>
    <row r="964" spans="2:2" ht="15.75" customHeight="1">
      <c r="B964" s="1"/>
    </row>
    <row r="965" spans="2:2" ht="15.75" customHeight="1">
      <c r="B965" s="1"/>
    </row>
    <row r="966" spans="2:2" ht="15.75" customHeight="1">
      <c r="B966" s="1"/>
    </row>
    <row r="967" spans="2:2" ht="15.75" customHeight="1">
      <c r="B967" s="1"/>
    </row>
    <row r="968" spans="2:2" ht="15.75" customHeight="1">
      <c r="B968" s="1"/>
    </row>
    <row r="969" spans="2:2" ht="15.75" customHeight="1">
      <c r="B969" s="1"/>
    </row>
    <row r="970" spans="2:2" ht="15.75" customHeight="1">
      <c r="B970" s="1"/>
    </row>
    <row r="971" spans="2:2" ht="15.75" customHeight="1">
      <c r="B971" s="1"/>
    </row>
    <row r="972" spans="2:2" ht="15.75" customHeight="1">
      <c r="B972" s="1"/>
    </row>
    <row r="973" spans="2:2" ht="15.75" customHeight="1">
      <c r="B973" s="1"/>
    </row>
    <row r="974" spans="2:2" ht="15.75" customHeight="1">
      <c r="B974" s="1"/>
    </row>
    <row r="975" spans="2:2" ht="15.75" customHeight="1">
      <c r="B975" s="1"/>
    </row>
    <row r="976" spans="2:2" ht="15.75" customHeight="1">
      <c r="B976" s="1"/>
    </row>
    <row r="977" spans="2:2" ht="15.75" customHeight="1">
      <c r="B977" s="1"/>
    </row>
    <row r="978" spans="2:2" ht="15.75" customHeight="1">
      <c r="B978" s="1"/>
    </row>
    <row r="979" spans="2:2" ht="15.75" customHeight="1">
      <c r="B979" s="1"/>
    </row>
    <row r="980" spans="2:2" ht="15.75" customHeight="1">
      <c r="B980" s="1"/>
    </row>
    <row r="981" spans="2:2" ht="15.75" customHeight="1">
      <c r="B981" s="1"/>
    </row>
    <row r="982" spans="2:2" ht="15.75" customHeight="1">
      <c r="B982" s="1"/>
    </row>
    <row r="983" spans="2:2" ht="15.75" customHeight="1">
      <c r="B983" s="1"/>
    </row>
    <row r="984" spans="2:2" ht="15.75" customHeight="1">
      <c r="B984" s="1"/>
    </row>
    <row r="985" spans="2:2" ht="15.75" customHeight="1">
      <c r="B985" s="1"/>
    </row>
    <row r="986" spans="2:2" ht="15.75" customHeight="1">
      <c r="B986" s="1"/>
    </row>
    <row r="987" spans="2:2" ht="15.75" customHeight="1">
      <c r="B987" s="1"/>
    </row>
    <row r="988" spans="2:2" ht="15.75" customHeight="1">
      <c r="B988" s="1"/>
    </row>
    <row r="989" spans="2:2" ht="15.75" customHeight="1">
      <c r="B989" s="1"/>
    </row>
    <row r="990" spans="2:2" ht="15.75" customHeight="1">
      <c r="B990" s="1"/>
    </row>
    <row r="991" spans="2:2" ht="15.75" customHeight="1">
      <c r="B991" s="1"/>
    </row>
    <row r="992" spans="2:2" ht="15.75" customHeight="1">
      <c r="B992" s="1"/>
    </row>
    <row r="993" spans="2:2" ht="15.75" customHeight="1">
      <c r="B993" s="1"/>
    </row>
    <row r="994" spans="2:2" ht="15.75" customHeight="1">
      <c r="B994" s="1"/>
    </row>
    <row r="995" spans="2:2" ht="15.75" customHeight="1">
      <c r="B995" s="1"/>
    </row>
    <row r="996" spans="2:2" ht="15.75" customHeight="1">
      <c r="B996" s="1"/>
    </row>
    <row r="997" spans="2:2" ht="15.75" customHeight="1">
      <c r="B997" s="1"/>
    </row>
    <row r="998" spans="2:2" ht="15.75" customHeight="1">
      <c r="B998" s="1"/>
    </row>
    <row r="999" spans="2:2" ht="15.75" customHeight="1">
      <c r="B999" s="1"/>
    </row>
    <row r="1000" spans="2:2" ht="15.75" customHeight="1">
      <c r="B1000" s="1"/>
    </row>
    <row r="1001" spans="2:2" ht="15.75" customHeight="1">
      <c r="B1001" s="1"/>
    </row>
    <row r="1002" spans="2:2" ht="15.75" customHeight="1">
      <c r="B1002" s="1"/>
    </row>
    <row r="1003" spans="2:2" ht="15.75" customHeight="1">
      <c r="B1003" s="1"/>
    </row>
    <row r="1004" spans="2:2" ht="15.75" customHeight="1">
      <c r="B1004" s="1"/>
    </row>
    <row r="1005" spans="2:2" ht="15.75" customHeight="1">
      <c r="B1005" s="1"/>
    </row>
    <row r="1006" spans="2:2" ht="15.75" customHeight="1">
      <c r="B1006" s="1"/>
    </row>
    <row r="1007" spans="2:2" ht="15.75" customHeight="1">
      <c r="B1007" s="1"/>
    </row>
    <row r="1008" spans="2:2" ht="15.75" customHeight="1">
      <c r="B1008" s="1"/>
    </row>
    <row r="1009" spans="2:2" ht="15.75" customHeight="1">
      <c r="B1009" s="1"/>
    </row>
    <row r="1010" spans="2:2" ht="15.75" customHeight="1">
      <c r="B1010" s="1"/>
    </row>
    <row r="1011" spans="2:2" ht="15.75" customHeight="1">
      <c r="B1011" s="1"/>
    </row>
    <row r="1012" spans="2:2" ht="15.75" customHeight="1">
      <c r="B1012" s="1"/>
    </row>
    <row r="1013" spans="2:2" ht="15.75" customHeight="1">
      <c r="B1013" s="1"/>
    </row>
    <row r="1014" spans="2:2" ht="15.75" customHeight="1">
      <c r="B1014" s="1"/>
    </row>
    <row r="1015" spans="2:2" ht="15.75" customHeight="1">
      <c r="B1015" s="1"/>
    </row>
    <row r="1016" spans="2:2" ht="15.75" customHeight="1">
      <c r="B1016" s="1"/>
    </row>
    <row r="1017" spans="2:2" ht="15.75" customHeight="1">
      <c r="B1017" s="1"/>
    </row>
    <row r="1018" spans="2:2" ht="15.75" customHeight="1">
      <c r="B1018" s="1"/>
    </row>
    <row r="1019" spans="2:2" ht="15.75" customHeight="1">
      <c r="B1019" s="1"/>
    </row>
    <row r="1020" spans="2:2" ht="15.75" customHeight="1">
      <c r="B1020" s="1"/>
    </row>
    <row r="1021" spans="2:2" ht="15.75" customHeight="1">
      <c r="B1021" s="1"/>
    </row>
    <row r="1022" spans="2:2" ht="15.75" customHeight="1">
      <c r="B1022" s="1"/>
    </row>
    <row r="1023" spans="2:2" ht="15.75" customHeight="1">
      <c r="B1023" s="1"/>
    </row>
    <row r="1024" spans="2:2" ht="15.75" customHeight="1">
      <c r="B1024" s="1"/>
    </row>
    <row r="1025" spans="2:2" ht="15.75" customHeight="1">
      <c r="B1025" s="1"/>
    </row>
    <row r="1026" spans="2:2" ht="15.75" customHeight="1">
      <c r="B1026" s="1"/>
    </row>
    <row r="1027" spans="2:2" ht="15.75" customHeight="1">
      <c r="B1027" s="1"/>
    </row>
    <row r="1028" spans="2:2" ht="15.75" customHeight="1">
      <c r="B1028" s="1"/>
    </row>
    <row r="1029" spans="2:2" ht="15.75" customHeight="1">
      <c r="B1029" s="1"/>
    </row>
    <row r="1030" spans="2:2" ht="15.75" customHeight="1">
      <c r="B1030" s="1"/>
    </row>
    <row r="1031" spans="2:2" ht="15.75" customHeight="1">
      <c r="B1031" s="1"/>
    </row>
    <row r="1032" spans="2:2" ht="15.75" customHeight="1">
      <c r="B1032" s="1"/>
    </row>
    <row r="1033" spans="2:2" ht="15.75" customHeight="1">
      <c r="B1033" s="1"/>
    </row>
    <row r="1034" spans="2:2" ht="15.75" customHeight="1">
      <c r="B1034" s="1"/>
    </row>
    <row r="1035" spans="2:2" ht="15.75" customHeight="1">
      <c r="B1035" s="1"/>
    </row>
    <row r="1036" spans="2:2" ht="15.75" customHeight="1">
      <c r="B1036" s="1"/>
    </row>
    <row r="1037" spans="2:2" ht="15.75" customHeight="1">
      <c r="B1037" s="1"/>
    </row>
    <row r="1038" spans="2:2" ht="15.75" customHeight="1">
      <c r="B1038" s="1"/>
    </row>
    <row r="1039" spans="2:2" ht="15.75" customHeight="1">
      <c r="B1039" s="1"/>
    </row>
    <row r="1040" spans="2:2" ht="15.75" customHeight="1">
      <c r="B1040" s="1"/>
    </row>
    <row r="1041" spans="2:2" ht="15.75" customHeight="1">
      <c r="B1041" s="1"/>
    </row>
    <row r="1042" spans="2:2" ht="15.75" customHeight="1">
      <c r="B1042" s="1"/>
    </row>
    <row r="1043" spans="2:2" ht="15.75" customHeight="1">
      <c r="B1043" s="1"/>
    </row>
    <row r="1044" spans="2:2" ht="15.75" customHeight="1">
      <c r="B1044" s="1"/>
    </row>
    <row r="1045" spans="2:2" ht="15.75" customHeight="1">
      <c r="B1045" s="1"/>
    </row>
    <row r="1046" spans="2:2" ht="15.75" customHeight="1">
      <c r="B1046" s="1"/>
    </row>
    <row r="1047" spans="2:2" ht="15.75" customHeight="1">
      <c r="B1047" s="1"/>
    </row>
    <row r="1048" spans="2:2" ht="15.75" customHeight="1">
      <c r="B1048" s="1"/>
    </row>
    <row r="1049" spans="2:2" ht="15.75" customHeight="1">
      <c r="B1049" s="1"/>
    </row>
    <row r="1050" spans="2:2" ht="15.75" customHeight="1">
      <c r="B1050" s="1"/>
    </row>
    <row r="1051" spans="2:2" ht="15.75" customHeight="1">
      <c r="B1051" s="1"/>
    </row>
    <row r="1052" spans="2:2" ht="15.75" customHeight="1">
      <c r="B1052" s="1"/>
    </row>
    <row r="1053" spans="2:2" ht="15.75" customHeight="1">
      <c r="B1053" s="1"/>
    </row>
    <row r="1054" spans="2:2" ht="15.75" customHeight="1">
      <c r="B1054" s="1"/>
    </row>
    <row r="1055" spans="2:2" ht="15.75" customHeight="1">
      <c r="B1055" s="1"/>
    </row>
    <row r="1056" spans="2:2" ht="15.75" customHeight="1">
      <c r="B1056" s="1"/>
    </row>
    <row r="1057" spans="2:2" ht="15.75" customHeight="1">
      <c r="B1057" s="1"/>
    </row>
    <row r="1058" spans="2:2" ht="15.75" customHeight="1">
      <c r="B1058" s="1"/>
    </row>
    <row r="1059" spans="2:2" ht="15.75" customHeight="1">
      <c r="B1059" s="1"/>
    </row>
    <row r="1060" spans="2:2" ht="15.75" customHeight="1">
      <c r="B1060" s="1"/>
    </row>
    <row r="1061" spans="2:2" ht="15.75" customHeight="1">
      <c r="B1061" s="1"/>
    </row>
    <row r="1062" spans="2:2" ht="15.75" customHeight="1">
      <c r="B1062" s="1"/>
    </row>
    <row r="1063" spans="2:2" ht="15.75" customHeight="1">
      <c r="B1063" s="1"/>
    </row>
    <row r="1064" spans="2:2" ht="15.75" customHeight="1">
      <c r="B1064" s="1"/>
    </row>
    <row r="1065" spans="2:2" ht="15.75" customHeight="1">
      <c r="B1065" s="1"/>
    </row>
    <row r="1066" spans="2:2" ht="15.75" customHeight="1">
      <c r="B1066" s="1"/>
    </row>
    <row r="1067" spans="2:2" ht="15.75" customHeight="1">
      <c r="B1067" s="1"/>
    </row>
    <row r="1068" spans="2:2" ht="15.75" customHeight="1">
      <c r="B1068" s="1"/>
    </row>
    <row r="1069" spans="2:2" ht="15.75" customHeight="1">
      <c r="B1069" s="1"/>
    </row>
    <row r="1070" spans="2:2" ht="15.75" customHeight="1">
      <c r="B1070" s="1"/>
    </row>
    <row r="1071" spans="2:2" ht="15.75" customHeight="1">
      <c r="B1071" s="1"/>
    </row>
    <row r="1072" spans="2:2" ht="15.75" customHeight="1">
      <c r="B1072" s="1"/>
    </row>
    <row r="1073" spans="2:2" ht="15.75" customHeight="1">
      <c r="B1073" s="1"/>
    </row>
    <row r="1074" spans="2:2" ht="15.75" customHeight="1">
      <c r="B1074" s="1"/>
    </row>
    <row r="1075" spans="2:2" ht="15.75" customHeight="1">
      <c r="B1075" s="1"/>
    </row>
    <row r="1076" spans="2:2" ht="15.75" customHeight="1">
      <c r="B1076" s="1"/>
    </row>
    <row r="1077" spans="2:2" ht="15.75" customHeight="1">
      <c r="B1077" s="1"/>
    </row>
    <row r="1078" spans="2:2" ht="15.75" customHeight="1">
      <c r="B1078" s="1"/>
    </row>
    <row r="1079" spans="2:2" ht="15.75" customHeight="1">
      <c r="B1079" s="1"/>
    </row>
    <row r="1080" spans="2:2" ht="15.75" customHeight="1">
      <c r="B1080" s="1"/>
    </row>
    <row r="1081" spans="2:2" ht="15.75" customHeight="1">
      <c r="B1081" s="1"/>
    </row>
    <row r="1082" spans="2:2" ht="15.75" customHeight="1">
      <c r="B1082" s="1"/>
    </row>
    <row r="1083" spans="2:2" ht="15.75" customHeight="1">
      <c r="B1083" s="1"/>
    </row>
    <row r="1084" spans="2:2" ht="15.75" customHeight="1">
      <c r="B1084" s="1"/>
    </row>
  </sheetData>
  <sheetProtection algorithmName="SHA-512" hashValue="EdgdxpCRDTJEiVMvimus/mb6XkIDxO7WXRq7PCcsi+n1aOEGYQ9Lko99ZMG8xUK/kVmQ2+vxtp73XrkLcIUtAg==" saltValue="dqt6RvMK5WXuXK38P5BDlg==" spinCount="100000" sheet="1" objects="1" scenarios="1"/>
  <customSheetViews>
    <customSheetView guid="{80DBB23A-788A-4876-A46F-C8CD77F4CEEC}" showGridLines="0" topLeftCell="A75">
      <selection activeCell="G78" sqref="G78"/>
      <colBreaks count="1" manualBreakCount="1">
        <brk id="11" man="1"/>
      </colBreaks>
      <pageMargins left="0.7" right="0.7" top="0.75" bottom="0.75" header="0" footer="0"/>
      <pageSetup paperSize="9" orientation="portrait"/>
    </customSheetView>
    <customSheetView guid="{E56CFA07-B62D-4672-9EDE-094AE1102D0C}" showGridLines="0" topLeftCell="A131">
      <selection activeCell="B132" sqref="B132:G132"/>
      <colBreaks count="1" manualBreakCount="1">
        <brk id="11" man="1"/>
      </colBreaks>
      <pageMargins left="0.7" right="0.7" top="0.75" bottom="0.75" header="0" footer="0"/>
      <pageSetup paperSize="9" orientation="portrait"/>
    </customSheetView>
    <customSheetView guid="{FB8FBA87-37E8-4FC2-B783-5AECFD22DC45}" showGridLines="0">
      <selection activeCell="C7" sqref="C7"/>
      <colBreaks count="1" manualBreakCount="1">
        <brk id="11" man="1"/>
      </colBreaks>
      <pageMargins left="0.7" right="0.7" top="0.75" bottom="0.75" header="0" footer="0"/>
      <pageSetup paperSize="9" orientation="portrait"/>
    </customSheetView>
  </customSheetViews>
  <mergeCells count="12">
    <mergeCell ref="B86:C86"/>
    <mergeCell ref="B105:C105"/>
    <mergeCell ref="D174:E174"/>
    <mergeCell ref="B234:H234"/>
    <mergeCell ref="O77:O79"/>
    <mergeCell ref="D6:G6"/>
    <mergeCell ref="H6:K6"/>
    <mergeCell ref="B76:H76"/>
    <mergeCell ref="B77:B79"/>
    <mergeCell ref="D77:G77"/>
    <mergeCell ref="H77:K77"/>
    <mergeCell ref="C77:C79"/>
  </mergeCells>
  <hyperlinks>
    <hyperlink ref="E7" location="'4.St Cash Flows '!B147" display="IFRS/IPSAS/ Accounting policy Adjustments (Note 2) " xr:uid="{00000000-0004-0000-0700-000000000000}"/>
    <hyperlink ref="G7" location="'4.St Cash Flows '!B128" display="Inter-entity Adjustments (Note 1)" xr:uid="{00000000-0004-0000-0700-000001000000}"/>
    <hyperlink ref="I7" location="'4.St Cash Flows '!B147" display="IFRS/IPSAS/ Accounting policy Adjustments (Note 2) " xr:uid="{00000000-0004-0000-0700-000002000000}"/>
    <hyperlink ref="K7" location="'4.St Cash Flows '!B128" display="Inter-entity Adjustments (Note 1)" xr:uid="{00000000-0004-0000-0700-000003000000}"/>
    <hyperlink ref="E78" location="'4.St Cash Flows '!B147" display="IFRS/IPSAS/ Accounting policy Adjustments (Note 2) " xr:uid="{00000000-0004-0000-0700-000004000000}"/>
    <hyperlink ref="G78" location="'4.St Cash Flows '!B128" display="Inter-entity Adjustments (Note 1)" xr:uid="{00000000-0004-0000-0700-000005000000}"/>
    <hyperlink ref="I78" location="'4.St Cash Flows '!B147" display="IFRS/IPSAS/ Accounting policy Adjustments (Note 2) " xr:uid="{00000000-0004-0000-0700-000006000000}"/>
    <hyperlink ref="K78" location="'4.St Cash Flows '!B128" display="Inter-entity Adjustments (Note 1)" xr:uid="{00000000-0004-0000-0700-000007000000}"/>
  </hyperlinks>
  <pageMargins left="0.7" right="0.7" top="0.75" bottom="0.75" header="0" footer="0"/>
  <pageSetup paperSize="9" orientation="portrait"/>
  <colBreaks count="1" manualBreakCount="1">
    <brk id="1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pageSetUpPr fitToPage="1"/>
  </sheetPr>
  <dimension ref="A1:AA1094"/>
  <sheetViews>
    <sheetView showGridLines="0" workbookViewId="0">
      <pane ySplit="1" topLeftCell="A2" activePane="bottomLeft" state="frozen"/>
      <selection activeCell="C1" sqref="C1"/>
      <selection pane="bottomLeft" activeCell="I2" sqref="I2:J3"/>
    </sheetView>
  </sheetViews>
  <sheetFormatPr defaultColWidth="14.42578125" defaultRowHeight="15" customHeight="1"/>
  <cols>
    <col min="1" max="1" width="5.85546875" customWidth="1"/>
    <col min="2" max="2" width="29" customWidth="1"/>
    <col min="3" max="3" width="9.42578125" customWidth="1"/>
    <col min="4" max="4" width="9.140625" customWidth="1"/>
    <col min="5" max="12" width="19.5703125" customWidth="1"/>
    <col min="13" max="13" width="23.5703125" hidden="1" customWidth="1"/>
    <col min="14" max="16" width="9.140625" hidden="1" customWidth="1"/>
    <col min="17" max="27" width="8.7109375" customWidth="1"/>
  </cols>
  <sheetData>
    <row r="1" spans="1:27" ht="15.75" customHeight="1">
      <c r="A1" s="76" t="s">
        <v>591</v>
      </c>
      <c r="B1" s="77"/>
      <c r="C1" s="77"/>
      <c r="D1" s="77"/>
      <c r="E1" s="78"/>
      <c r="F1" s="78"/>
      <c r="G1" s="78"/>
      <c r="H1" s="78"/>
      <c r="I1" s="78"/>
      <c r="J1" s="78"/>
      <c r="K1" s="78"/>
      <c r="L1" s="78"/>
      <c r="M1" s="79" t="s">
        <v>592</v>
      </c>
      <c r="N1" s="80"/>
      <c r="O1" s="80"/>
      <c r="P1" s="81" t="s">
        <v>593</v>
      </c>
      <c r="Q1" s="80"/>
      <c r="R1" s="80"/>
      <c r="S1" s="80"/>
      <c r="T1" s="80"/>
      <c r="U1" s="80"/>
      <c r="V1" s="80"/>
      <c r="W1" s="80"/>
      <c r="X1" s="80"/>
      <c r="Y1" s="80"/>
      <c r="Z1" s="80"/>
      <c r="AA1" s="80"/>
    </row>
    <row r="2" spans="1:27" ht="15.75" customHeight="1">
      <c r="A2" s="82"/>
      <c r="B2" s="83"/>
      <c r="C2" s="83"/>
      <c r="D2" s="83"/>
      <c r="E2" s="80"/>
      <c r="F2" s="80"/>
      <c r="G2" s="80"/>
      <c r="H2" s="80"/>
      <c r="I2" s="13" t="s">
        <v>228</v>
      </c>
      <c r="J2" s="84"/>
      <c r="K2" s="80"/>
      <c r="L2" s="80"/>
      <c r="M2" s="85"/>
      <c r="N2" s="80"/>
      <c r="O2" s="80"/>
      <c r="P2" s="80"/>
      <c r="Q2" s="80"/>
      <c r="R2" s="80"/>
      <c r="S2" s="80"/>
      <c r="T2" s="80"/>
      <c r="U2" s="80"/>
      <c r="V2" s="80"/>
      <c r="W2" s="80"/>
      <c r="X2" s="80"/>
      <c r="Y2" s="80"/>
      <c r="Z2" s="80"/>
      <c r="AA2" s="80"/>
    </row>
    <row r="3" spans="1:27" ht="15.75" customHeight="1">
      <c r="A3" s="82"/>
      <c r="B3" s="83"/>
      <c r="C3" s="83"/>
      <c r="D3" s="83"/>
      <c r="E3" s="80"/>
      <c r="F3" s="80"/>
      <c r="G3" s="80"/>
      <c r="H3" s="80"/>
      <c r="I3" s="86" t="s">
        <v>594</v>
      </c>
      <c r="J3" s="1091"/>
      <c r="K3" s="80"/>
      <c r="L3" s="80"/>
      <c r="M3" s="85"/>
      <c r="N3" s="80"/>
      <c r="O3" s="80"/>
      <c r="P3" s="80"/>
      <c r="Q3" s="80"/>
      <c r="R3" s="80"/>
      <c r="S3" s="80"/>
      <c r="T3" s="80"/>
      <c r="U3" s="80"/>
      <c r="V3" s="80"/>
      <c r="W3" s="80"/>
      <c r="X3" s="80"/>
      <c r="Y3" s="80"/>
      <c r="Z3" s="80"/>
      <c r="AA3" s="80"/>
    </row>
    <row r="4" spans="1:27" ht="15.75" customHeight="1">
      <c r="A4" s="82"/>
      <c r="B4" s="83"/>
      <c r="C4" s="83"/>
      <c r="D4" s="83"/>
      <c r="E4" s="80"/>
      <c r="F4" s="80"/>
      <c r="G4" s="80"/>
      <c r="H4" s="80"/>
      <c r="I4" s="80"/>
      <c r="J4" s="80"/>
      <c r="K4" s="80"/>
      <c r="L4" s="80"/>
      <c r="M4" s="85"/>
      <c r="N4" s="80"/>
      <c r="O4" s="80"/>
      <c r="P4" s="80"/>
      <c r="Q4" s="80"/>
      <c r="R4" s="80"/>
      <c r="S4" s="80"/>
      <c r="T4" s="80"/>
      <c r="U4" s="80"/>
      <c r="V4" s="80"/>
      <c r="W4" s="80"/>
      <c r="X4" s="80"/>
      <c r="Y4" s="80"/>
      <c r="Z4" s="80"/>
      <c r="AA4" s="80"/>
    </row>
    <row r="5" spans="1:27" ht="12" customHeight="1">
      <c r="A5" s="82"/>
      <c r="B5" s="83"/>
      <c r="C5" s="83"/>
      <c r="D5" s="83"/>
      <c r="E5" s="80"/>
      <c r="F5" s="80"/>
      <c r="G5" s="80"/>
      <c r="H5" s="80"/>
      <c r="I5" s="80"/>
      <c r="J5" s="80"/>
      <c r="K5" s="80"/>
      <c r="L5" s="80"/>
      <c r="M5" s="85"/>
      <c r="N5" s="80"/>
      <c r="O5" s="80"/>
      <c r="P5" s="80"/>
      <c r="Q5" s="80"/>
      <c r="R5" s="80"/>
      <c r="S5" s="80"/>
      <c r="T5" s="80"/>
      <c r="U5" s="80"/>
      <c r="V5" s="80"/>
      <c r="W5" s="80"/>
      <c r="X5" s="80"/>
      <c r="Y5" s="80"/>
      <c r="Z5" s="80"/>
      <c r="AA5" s="80"/>
    </row>
    <row r="6" spans="1:27" ht="12.75" customHeight="1">
      <c r="A6" s="8" t="s">
        <v>595</v>
      </c>
      <c r="B6" s="87" t="s">
        <v>35</v>
      </c>
      <c r="C6" s="88"/>
      <c r="D6" s="88"/>
      <c r="E6" s="88"/>
      <c r="F6" s="88"/>
      <c r="G6" s="88"/>
      <c r="H6" s="88"/>
      <c r="I6" s="88"/>
      <c r="J6" s="88"/>
      <c r="K6" s="88"/>
      <c r="L6" s="88"/>
      <c r="M6" s="89"/>
      <c r="N6" s="88"/>
      <c r="O6" s="88"/>
      <c r="P6" s="88"/>
      <c r="Q6" s="88"/>
      <c r="R6" s="88"/>
      <c r="S6" s="88"/>
      <c r="T6" s="88"/>
      <c r="U6" s="88"/>
      <c r="V6" s="88"/>
      <c r="W6" s="88"/>
      <c r="X6" s="88"/>
      <c r="Y6" s="88"/>
      <c r="Z6" s="88"/>
      <c r="AA6" s="88"/>
    </row>
    <row r="7" spans="1:27" ht="12.75" customHeight="1">
      <c r="A7" s="9"/>
      <c r="B7" s="9"/>
      <c r="C7" s="88"/>
      <c r="D7" s="88"/>
      <c r="E7" s="88"/>
      <c r="F7" s="88"/>
      <c r="G7" s="88"/>
      <c r="H7" s="88"/>
      <c r="I7" s="88"/>
      <c r="J7" s="88"/>
      <c r="K7" s="88"/>
      <c r="L7" s="88"/>
      <c r="M7" s="89"/>
      <c r="N7" s="88"/>
      <c r="O7" s="88"/>
      <c r="P7" s="88"/>
      <c r="Q7" s="88"/>
      <c r="R7" s="88"/>
      <c r="S7" s="88"/>
      <c r="T7" s="88"/>
      <c r="U7" s="88"/>
      <c r="V7" s="88"/>
      <c r="W7" s="88"/>
      <c r="X7" s="88"/>
      <c r="Y7" s="88"/>
      <c r="Z7" s="88"/>
      <c r="AA7" s="88"/>
    </row>
    <row r="8" spans="1:27" ht="13.5" customHeight="1">
      <c r="A8" s="9"/>
      <c r="B8" s="90" t="s">
        <v>596</v>
      </c>
      <c r="C8" s="88"/>
      <c r="D8" s="88"/>
      <c r="E8" s="88"/>
      <c r="F8" s="88"/>
      <c r="G8" s="88"/>
      <c r="H8" s="88"/>
      <c r="I8" s="88"/>
      <c r="J8" s="88"/>
      <c r="K8" s="88"/>
      <c r="L8" s="88"/>
      <c r="M8" s="89"/>
      <c r="N8" s="88"/>
      <c r="O8" s="88"/>
      <c r="P8" s="88"/>
      <c r="Q8" s="88"/>
      <c r="R8" s="88"/>
      <c r="S8" s="88"/>
      <c r="T8" s="88"/>
      <c r="U8" s="88"/>
      <c r="V8" s="88"/>
      <c r="W8" s="88"/>
      <c r="X8" s="88"/>
      <c r="Y8" s="88"/>
      <c r="Z8" s="88"/>
      <c r="AA8" s="88"/>
    </row>
    <row r="9" spans="1:27">
      <c r="A9" s="80"/>
      <c r="B9" s="80"/>
      <c r="C9" s="80"/>
      <c r="D9" s="80"/>
      <c r="E9" s="1964">
        <v>44742</v>
      </c>
      <c r="F9" s="1965"/>
      <c r="G9" s="1965"/>
      <c r="H9" s="1952"/>
      <c r="I9" s="1964">
        <v>44377</v>
      </c>
      <c r="J9" s="1965"/>
      <c r="K9" s="1965"/>
      <c r="L9" s="1952"/>
      <c r="M9" s="91"/>
      <c r="N9" s="80"/>
      <c r="O9" s="80"/>
      <c r="P9" s="80"/>
      <c r="Q9" s="80"/>
      <c r="R9" s="80"/>
      <c r="S9" s="80"/>
      <c r="T9" s="80"/>
      <c r="U9" s="80"/>
      <c r="V9" s="80"/>
      <c r="W9" s="80"/>
      <c r="X9" s="80"/>
      <c r="Y9" s="80"/>
      <c r="Z9" s="80"/>
      <c r="AA9" s="80"/>
    </row>
    <row r="10" spans="1:27" ht="52.5" customHeight="1">
      <c r="A10" s="80"/>
      <c r="B10" s="80"/>
      <c r="C10" s="80"/>
      <c r="D10" s="80"/>
      <c r="E10" s="92" t="s">
        <v>138</v>
      </c>
      <c r="F10" s="92" t="s">
        <v>597</v>
      </c>
      <c r="G10" s="92" t="s">
        <v>140</v>
      </c>
      <c r="H10" s="92" t="s">
        <v>141</v>
      </c>
      <c r="I10" s="92" t="s">
        <v>138</v>
      </c>
      <c r="J10" s="92" t="s">
        <v>597</v>
      </c>
      <c r="K10" s="92" t="s">
        <v>140</v>
      </c>
      <c r="L10" s="92" t="s">
        <v>141</v>
      </c>
      <c r="M10" s="91"/>
      <c r="N10" s="80"/>
      <c r="O10" s="93"/>
      <c r="P10" s="80"/>
      <c r="Q10" s="80"/>
      <c r="R10" s="80"/>
      <c r="S10" s="80"/>
      <c r="T10" s="80"/>
      <c r="U10" s="80"/>
      <c r="V10" s="80"/>
      <c r="W10" s="80"/>
      <c r="X10" s="80"/>
      <c r="Y10" s="80"/>
      <c r="Z10" s="80"/>
      <c r="AA10" s="80"/>
    </row>
    <row r="11" spans="1:27" ht="12.75" customHeight="1">
      <c r="A11" s="80"/>
      <c r="B11" s="80"/>
      <c r="C11" s="80"/>
      <c r="D11" s="80"/>
      <c r="E11" s="94" t="s">
        <v>142</v>
      </c>
      <c r="F11" s="94" t="s">
        <v>142</v>
      </c>
      <c r="G11" s="94" t="s">
        <v>142</v>
      </c>
      <c r="H11" s="94" t="s">
        <v>142</v>
      </c>
      <c r="I11" s="94" t="s">
        <v>142</v>
      </c>
      <c r="J11" s="94" t="s">
        <v>142</v>
      </c>
      <c r="K11" s="94" t="s">
        <v>142</v>
      </c>
      <c r="L11" s="94" t="s">
        <v>142</v>
      </c>
      <c r="M11" s="91"/>
      <c r="N11" s="80"/>
      <c r="O11" s="93"/>
      <c r="P11" s="80"/>
      <c r="Q11" s="80"/>
      <c r="R11" s="80"/>
      <c r="S11" s="80"/>
      <c r="T11" s="80"/>
      <c r="U11" s="80"/>
      <c r="V11" s="80"/>
      <c r="W11" s="80"/>
      <c r="X11" s="80"/>
      <c r="Y11" s="80"/>
      <c r="Z11" s="80"/>
      <c r="AA11" s="80"/>
    </row>
    <row r="12" spans="1:27" ht="12.75" customHeight="1">
      <c r="A12" s="80"/>
      <c r="B12" s="95" t="s">
        <v>242</v>
      </c>
      <c r="C12" s="80"/>
      <c r="D12" s="80"/>
      <c r="E12" s="1589">
        <f>'1a.Detailed SOFP '!G23</f>
        <v>0</v>
      </c>
      <c r="F12" s="1589">
        <f>'1a.Detailed SOFP '!H23</f>
        <v>0</v>
      </c>
      <c r="G12" s="1589">
        <f>'1a.Detailed SOFP '!I23</f>
        <v>0</v>
      </c>
      <c r="H12" s="1589">
        <f>'1a.Detailed SOFP '!J23</f>
        <v>0</v>
      </c>
      <c r="I12" s="1589">
        <f>'1a.Detailed SOFP '!K23</f>
        <v>0</v>
      </c>
      <c r="J12" s="1589">
        <f>'1a.Detailed SOFP '!L23</f>
        <v>0</v>
      </c>
      <c r="K12" s="1589">
        <f>'1a.Detailed SOFP '!M23</f>
        <v>0</v>
      </c>
      <c r="L12" s="1589">
        <f>'1a.Detailed SOFP '!N23</f>
        <v>0</v>
      </c>
      <c r="M12" s="85"/>
      <c r="N12" s="80"/>
      <c r="O12" s="93"/>
      <c r="P12" s="80"/>
      <c r="Q12" s="80"/>
      <c r="R12" s="80"/>
      <c r="S12" s="80"/>
      <c r="T12" s="80"/>
      <c r="U12" s="80"/>
      <c r="V12" s="80"/>
      <c r="W12" s="80"/>
      <c r="X12" s="80"/>
      <c r="Y12" s="80"/>
      <c r="Z12" s="80"/>
      <c r="AA12" s="80"/>
    </row>
    <row r="13" spans="1:27" ht="15" customHeight="1">
      <c r="A13" s="80"/>
      <c r="B13" s="95" t="s">
        <v>248</v>
      </c>
      <c r="C13" s="80"/>
      <c r="D13" s="80"/>
      <c r="E13" s="1589">
        <f>'1a.Detailed SOFP '!G32</f>
        <v>0</v>
      </c>
      <c r="F13" s="1589">
        <f>'1a.Detailed SOFP '!H32</f>
        <v>0</v>
      </c>
      <c r="G13" s="1589">
        <f>'1a.Detailed SOFP '!I32</f>
        <v>0</v>
      </c>
      <c r="H13" s="1589">
        <f>'1a.Detailed SOFP '!J32</f>
        <v>0</v>
      </c>
      <c r="I13" s="1589">
        <f>'1a.Detailed SOFP '!K32</f>
        <v>0</v>
      </c>
      <c r="J13" s="1589">
        <f>'1a.Detailed SOFP '!L32</f>
        <v>0</v>
      </c>
      <c r="K13" s="1589">
        <f>'1a.Detailed SOFP '!M32</f>
        <v>0</v>
      </c>
      <c r="L13" s="1589">
        <f>'1a.Detailed SOFP '!N32</f>
        <v>0</v>
      </c>
      <c r="M13" s="85"/>
      <c r="N13" s="80"/>
      <c r="O13" s="97"/>
      <c r="P13" s="80"/>
      <c r="Q13" s="80"/>
      <c r="R13" s="80"/>
      <c r="S13" s="80"/>
      <c r="T13" s="80"/>
      <c r="U13" s="80"/>
      <c r="V13" s="80"/>
      <c r="W13" s="80"/>
      <c r="X13" s="80"/>
      <c r="Y13" s="80"/>
      <c r="Z13" s="80"/>
      <c r="AA13" s="80"/>
    </row>
    <row r="14" spans="1:27" ht="24.75" customHeight="1">
      <c r="B14" s="1966" t="s">
        <v>2718</v>
      </c>
      <c r="C14" s="1941"/>
      <c r="D14" s="1941"/>
      <c r="E14" s="1589">
        <f>'1a.Detailed SOFP '!G33</f>
        <v>0</v>
      </c>
      <c r="F14" s="1589">
        <f>'1a.Detailed SOFP '!H33</f>
        <v>0</v>
      </c>
      <c r="G14" s="1589">
        <f>'1a.Detailed SOFP '!I33</f>
        <v>0</v>
      </c>
      <c r="H14" s="1589">
        <f>'1a.Detailed SOFP '!J33</f>
        <v>0</v>
      </c>
      <c r="I14" s="1589">
        <f>'1a.Detailed SOFP '!K33</f>
        <v>0</v>
      </c>
      <c r="J14" s="1589">
        <f>'1a.Detailed SOFP '!L33</f>
        <v>0</v>
      </c>
      <c r="K14" s="1589">
        <f>'1a.Detailed SOFP '!M33</f>
        <v>0</v>
      </c>
      <c r="L14" s="1589">
        <f>'1a.Detailed SOFP '!N33</f>
        <v>0</v>
      </c>
      <c r="M14" s="98"/>
    </row>
    <row r="15" spans="1:27" ht="22.5" customHeight="1">
      <c r="A15" s="15"/>
      <c r="B15" s="1966" t="s">
        <v>598</v>
      </c>
      <c r="C15" s="1941"/>
      <c r="D15" s="1941"/>
      <c r="E15" s="1589">
        <f>'1a.Detailed SOFP '!G35+'1a.Detailed SOFP '!G34</f>
        <v>0</v>
      </c>
      <c r="F15" s="1589">
        <f>'1a.Detailed SOFP '!H35+'1a.Detailed SOFP '!H34</f>
        <v>0</v>
      </c>
      <c r="G15" s="1589">
        <f>'1a.Detailed SOFP '!I35+'1a.Detailed SOFP '!I34</f>
        <v>0</v>
      </c>
      <c r="H15" s="1589">
        <f>'1a.Detailed SOFP '!J35+'1a.Detailed SOFP '!J34</f>
        <v>0</v>
      </c>
      <c r="I15" s="1589">
        <f>'1a.Detailed SOFP '!K35+ '1a.Detailed SOFP '!K34</f>
        <v>0</v>
      </c>
      <c r="J15" s="1589">
        <f>'1a.Detailed SOFP '!L35+'1a.Detailed SOFP '!L34</f>
        <v>0</v>
      </c>
      <c r="K15" s="1589">
        <f>'1a.Detailed SOFP '!M35+'1a.Detailed SOFP '!M34</f>
        <v>0</v>
      </c>
      <c r="L15" s="1589">
        <f>'1a.Detailed SOFP '!N35+'1a.Detailed SOFP '!N34</f>
        <v>0</v>
      </c>
      <c r="M15" s="89"/>
      <c r="N15" s="15"/>
      <c r="O15" s="99"/>
      <c r="P15" s="15"/>
      <c r="Q15" s="15"/>
      <c r="R15" s="15"/>
      <c r="S15" s="15"/>
      <c r="T15" s="15"/>
      <c r="U15" s="15"/>
      <c r="V15" s="15"/>
      <c r="W15" s="15"/>
      <c r="X15" s="15"/>
      <c r="Y15" s="15"/>
      <c r="Z15" s="15"/>
      <c r="AA15" s="15"/>
    </row>
    <row r="16" spans="1:27" ht="15" customHeight="1">
      <c r="A16" s="15"/>
      <c r="B16" s="100"/>
      <c r="C16" s="15"/>
      <c r="D16" s="15"/>
      <c r="E16" s="1590">
        <f>SUM(E12:E15)</f>
        <v>0</v>
      </c>
      <c r="F16" s="1590">
        <f t="shared" ref="F16:L16" si="0">SUM(F12:F15)</f>
        <v>0</v>
      </c>
      <c r="G16" s="1590">
        <f t="shared" si="0"/>
        <v>0</v>
      </c>
      <c r="H16" s="1590">
        <f t="shared" si="0"/>
        <v>0</v>
      </c>
      <c r="I16" s="1590">
        <f t="shared" si="0"/>
        <v>0</v>
      </c>
      <c r="J16" s="1590">
        <f t="shared" si="0"/>
        <v>0</v>
      </c>
      <c r="K16" s="1590">
        <f t="shared" si="0"/>
        <v>0</v>
      </c>
      <c r="L16" s="1590">
        <f t="shared" si="0"/>
        <v>0</v>
      </c>
      <c r="M16" s="101"/>
      <c r="N16" s="15"/>
      <c r="O16" s="99"/>
      <c r="P16" s="15"/>
      <c r="Q16" s="15"/>
      <c r="R16" s="15"/>
      <c r="S16" s="15"/>
      <c r="T16" s="15"/>
      <c r="U16" s="15"/>
      <c r="V16" s="15"/>
      <c r="W16" s="15"/>
      <c r="X16" s="15"/>
      <c r="Y16" s="15"/>
      <c r="Z16" s="15"/>
      <c r="AA16" s="15"/>
    </row>
    <row r="17" spans="1:27" ht="15" customHeight="1">
      <c r="A17" s="15"/>
      <c r="B17" s="102" t="s">
        <v>599</v>
      </c>
      <c r="C17" s="15"/>
      <c r="D17" s="15"/>
      <c r="E17" s="1591">
        <f>'1a.Detailed SOFP '!G36</f>
        <v>0</v>
      </c>
      <c r="F17" s="1591">
        <f>'1a.Detailed SOFP '!H36</f>
        <v>0</v>
      </c>
      <c r="G17" s="1591">
        <f>'1a.Detailed SOFP '!I36</f>
        <v>0</v>
      </c>
      <c r="H17" s="1591">
        <f>'1a.Detailed SOFP '!J36</f>
        <v>0</v>
      </c>
      <c r="I17" s="1591">
        <f>'1a.Detailed SOFP '!K36</f>
        <v>0</v>
      </c>
      <c r="J17" s="1591">
        <f>'1a.Detailed SOFP '!L36</f>
        <v>0</v>
      </c>
      <c r="K17" s="1591">
        <f>'1a.Detailed SOFP '!M36</f>
        <v>0</v>
      </c>
      <c r="L17" s="1591">
        <f>'1a.Detailed SOFP '!N36</f>
        <v>0</v>
      </c>
      <c r="M17" s="89"/>
      <c r="N17" s="15"/>
      <c r="O17" s="99"/>
      <c r="P17" s="15"/>
      <c r="Q17" s="15"/>
      <c r="R17" s="15"/>
      <c r="S17" s="15"/>
      <c r="T17" s="15"/>
      <c r="U17" s="15"/>
      <c r="V17" s="15"/>
      <c r="W17" s="15"/>
      <c r="X17" s="15"/>
      <c r="Y17" s="15"/>
      <c r="Z17" s="15"/>
      <c r="AA17" s="15"/>
    </row>
    <row r="18" spans="1:27" ht="15" customHeight="1">
      <c r="A18" s="15"/>
      <c r="B18" s="100" t="s">
        <v>600</v>
      </c>
      <c r="C18" s="15"/>
      <c r="D18" s="15"/>
      <c r="E18" s="1592">
        <f t="shared" ref="E18:L18" si="1">SUM(E16:E17)</f>
        <v>0</v>
      </c>
      <c r="F18" s="1592">
        <f t="shared" si="1"/>
        <v>0</v>
      </c>
      <c r="G18" s="1592">
        <f t="shared" si="1"/>
        <v>0</v>
      </c>
      <c r="H18" s="1592">
        <f t="shared" si="1"/>
        <v>0</v>
      </c>
      <c r="I18" s="1592">
        <f t="shared" si="1"/>
        <v>0</v>
      </c>
      <c r="J18" s="1592">
        <f t="shared" si="1"/>
        <v>0</v>
      </c>
      <c r="K18" s="1592">
        <f t="shared" si="1"/>
        <v>0</v>
      </c>
      <c r="L18" s="1592">
        <f t="shared" si="1"/>
        <v>0</v>
      </c>
      <c r="M18" s="104"/>
      <c r="N18" s="15"/>
      <c r="O18" s="99"/>
      <c r="P18" s="15"/>
      <c r="Q18" s="15"/>
      <c r="R18" s="15"/>
      <c r="S18" s="15"/>
      <c r="T18" s="15"/>
      <c r="U18" s="15"/>
      <c r="V18" s="15"/>
      <c r="W18" s="15"/>
      <c r="X18" s="15"/>
      <c r="Y18" s="15"/>
      <c r="Z18" s="15"/>
      <c r="AA18" s="15"/>
    </row>
    <row r="19" spans="1:27" ht="15" customHeight="1">
      <c r="A19" s="15"/>
      <c r="B19" s="95"/>
      <c r="C19" s="15"/>
      <c r="D19" s="15"/>
      <c r="E19" s="1591"/>
      <c r="F19" s="1591"/>
      <c r="G19" s="1591"/>
      <c r="H19" s="1591"/>
      <c r="I19" s="1591"/>
      <c r="J19" s="1591"/>
      <c r="K19" s="1591"/>
      <c r="L19" s="1591"/>
      <c r="M19" s="89"/>
      <c r="N19" s="15"/>
      <c r="O19" s="99"/>
      <c r="P19" s="15"/>
      <c r="Q19" s="15"/>
      <c r="R19" s="15"/>
      <c r="S19" s="15"/>
      <c r="T19" s="15"/>
      <c r="U19" s="15"/>
      <c r="V19" s="15"/>
      <c r="W19" s="15"/>
      <c r="X19" s="15"/>
      <c r="Y19" s="15"/>
      <c r="Z19" s="15"/>
      <c r="AA19" s="15"/>
    </row>
    <row r="20" spans="1:27" ht="15" customHeight="1">
      <c r="A20" s="15"/>
      <c r="B20" s="95"/>
      <c r="C20" s="15"/>
      <c r="D20" s="15"/>
      <c r="E20" s="1589"/>
      <c r="F20" s="1589"/>
      <c r="G20" s="1589"/>
      <c r="H20" s="1589"/>
      <c r="I20" s="1589"/>
      <c r="J20" s="1589"/>
      <c r="K20" s="1589"/>
      <c r="L20" s="1589"/>
      <c r="M20" s="89"/>
      <c r="N20" s="15"/>
      <c r="O20" s="99"/>
      <c r="P20" s="15"/>
      <c r="Q20" s="15"/>
      <c r="R20" s="15"/>
      <c r="S20" s="15"/>
      <c r="T20" s="15"/>
      <c r="U20" s="15"/>
      <c r="V20" s="15"/>
      <c r="W20" s="15"/>
      <c r="X20" s="15"/>
      <c r="Y20" s="15"/>
      <c r="Z20" s="15"/>
      <c r="AA20" s="15"/>
    </row>
    <row r="21" spans="1:27" ht="15" customHeight="1">
      <c r="A21" s="15"/>
      <c r="B21" s="100" t="s">
        <v>190</v>
      </c>
      <c r="C21" s="15"/>
      <c r="D21" s="15"/>
      <c r="E21" s="1592">
        <f>'1a.Detailed SOFP '!G701</f>
        <v>0</v>
      </c>
      <c r="F21" s="1592">
        <f>'1a.Detailed SOFP '!H701</f>
        <v>0</v>
      </c>
      <c r="G21" s="1592">
        <f>'1a.Detailed SOFP '!I701</f>
        <v>0</v>
      </c>
      <c r="H21" s="1592">
        <f>'1a.Detailed SOFP '!J701</f>
        <v>0</v>
      </c>
      <c r="I21" s="1592">
        <f>'1a.Detailed SOFP '!K701</f>
        <v>0</v>
      </c>
      <c r="J21" s="1592">
        <f>'1a.Detailed SOFP '!L701</f>
        <v>0</v>
      </c>
      <c r="K21" s="1592">
        <f>'1a.Detailed SOFP '!M701</f>
        <v>0</v>
      </c>
      <c r="L21" s="1592">
        <f>'1a.Detailed SOFP '!N701</f>
        <v>0</v>
      </c>
      <c r="M21" s="104"/>
      <c r="N21" s="15"/>
      <c r="O21" s="99"/>
      <c r="P21" s="15"/>
      <c r="Q21" s="15"/>
      <c r="R21" s="15"/>
      <c r="S21" s="15"/>
      <c r="T21" s="15"/>
      <c r="U21" s="15"/>
      <c r="V21" s="15"/>
      <c r="W21" s="15"/>
      <c r="X21" s="15"/>
      <c r="Y21" s="15"/>
      <c r="Z21" s="15"/>
      <c r="AA21" s="15"/>
    </row>
    <row r="22" spans="1:27" ht="15" customHeight="1">
      <c r="A22" s="15"/>
      <c r="B22" s="100"/>
      <c r="C22" s="15"/>
      <c r="D22" s="15"/>
      <c r="E22" s="1591"/>
      <c r="F22" s="1591"/>
      <c r="G22" s="1591"/>
      <c r="H22" s="1591"/>
      <c r="I22" s="1591"/>
      <c r="J22" s="1591"/>
      <c r="K22" s="1591"/>
      <c r="L22" s="1591"/>
      <c r="M22" s="89"/>
      <c r="N22" s="15"/>
      <c r="O22" s="99"/>
      <c r="P22" s="15"/>
      <c r="Q22" s="15"/>
      <c r="R22" s="15"/>
      <c r="S22" s="15"/>
      <c r="T22" s="15"/>
      <c r="U22" s="15"/>
      <c r="V22" s="15"/>
      <c r="W22" s="15"/>
      <c r="X22" s="15"/>
      <c r="Y22" s="15"/>
      <c r="Z22" s="15"/>
      <c r="AA22" s="15"/>
    </row>
    <row r="23" spans="1:27" ht="15.75" customHeight="1">
      <c r="A23" s="80"/>
      <c r="B23" s="100" t="s">
        <v>601</v>
      </c>
      <c r="C23" s="80"/>
      <c r="D23" s="80"/>
      <c r="E23" s="1591"/>
      <c r="F23" s="1591"/>
      <c r="G23" s="1591"/>
      <c r="H23" s="1591"/>
      <c r="I23" s="1591"/>
      <c r="J23" s="1591"/>
      <c r="K23" s="1589"/>
      <c r="L23" s="1591"/>
      <c r="M23" s="85"/>
      <c r="N23" s="80"/>
      <c r="O23" s="97"/>
      <c r="P23" s="80"/>
      <c r="Q23" s="80"/>
      <c r="R23" s="80"/>
      <c r="S23" s="80"/>
      <c r="T23" s="80"/>
      <c r="U23" s="80"/>
      <c r="V23" s="80"/>
      <c r="W23" s="80"/>
      <c r="X23" s="80"/>
      <c r="Y23" s="80"/>
      <c r="Z23" s="80"/>
      <c r="AA23" s="80"/>
    </row>
    <row r="24" spans="1:27" ht="12.75" customHeight="1">
      <c r="A24" s="80"/>
      <c r="B24" s="95" t="s">
        <v>243</v>
      </c>
      <c r="C24" s="80"/>
      <c r="D24" s="80"/>
      <c r="E24" s="1593"/>
      <c r="F24" s="1593"/>
      <c r="G24" s="1854">
        <f>SUM(E24:F24)</f>
        <v>0</v>
      </c>
      <c r="H24" s="1593"/>
      <c r="I24" s="1593"/>
      <c r="J24" s="1593"/>
      <c r="K24" s="1854">
        <f>SUM(I24:J24)</f>
        <v>0</v>
      </c>
      <c r="L24" s="1593"/>
      <c r="M24" s="105"/>
      <c r="N24" s="80"/>
      <c r="O24" s="97"/>
      <c r="P24" s="80"/>
      <c r="Q24" s="80"/>
      <c r="R24" s="80"/>
      <c r="S24" s="80"/>
      <c r="T24" s="80"/>
      <c r="U24" s="80"/>
      <c r="V24" s="80"/>
      <c r="W24" s="80"/>
      <c r="X24" s="80"/>
      <c r="Y24" s="80"/>
      <c r="Z24" s="80"/>
      <c r="AA24" s="80"/>
    </row>
    <row r="25" spans="1:27" ht="15" customHeight="1">
      <c r="A25" s="80"/>
      <c r="B25" s="1966" t="s">
        <v>246</v>
      </c>
      <c r="C25" s="1941"/>
      <c r="D25" s="80"/>
      <c r="E25" s="1593"/>
      <c r="F25" s="1593"/>
      <c r="G25" s="1854">
        <f t="shared" ref="G25:G26" si="2">SUM(E25:F25)</f>
        <v>0</v>
      </c>
      <c r="H25" s="1593"/>
      <c r="I25" s="1593"/>
      <c r="J25" s="1593"/>
      <c r="K25" s="1854">
        <f t="shared" ref="K25:K26" si="3">SUM(I25:J25)</f>
        <v>0</v>
      </c>
      <c r="L25" s="1593"/>
      <c r="M25" s="105"/>
      <c r="N25" s="80"/>
      <c r="O25" s="97"/>
      <c r="P25" s="80"/>
      <c r="Q25" s="80"/>
      <c r="R25" s="80"/>
      <c r="S25" s="80"/>
      <c r="T25" s="80"/>
      <c r="U25" s="80"/>
      <c r="V25" s="80"/>
      <c r="W25" s="80"/>
      <c r="X25" s="80"/>
      <c r="Y25" s="80"/>
      <c r="Z25" s="80"/>
      <c r="AA25" s="80"/>
    </row>
    <row r="26" spans="1:27" ht="12.75" customHeight="1">
      <c r="A26" s="80"/>
      <c r="B26" s="1966" t="s">
        <v>247</v>
      </c>
      <c r="C26" s="1941"/>
      <c r="D26" s="80"/>
      <c r="E26" s="1593"/>
      <c r="F26" s="1593"/>
      <c r="G26" s="1854">
        <f t="shared" si="2"/>
        <v>0</v>
      </c>
      <c r="H26" s="1593"/>
      <c r="I26" s="1593"/>
      <c r="J26" s="1593"/>
      <c r="K26" s="1854">
        <f t="shared" si="3"/>
        <v>0</v>
      </c>
      <c r="L26" s="1593"/>
      <c r="M26" s="105"/>
      <c r="N26" s="80"/>
      <c r="O26" s="97"/>
      <c r="P26" s="80"/>
      <c r="Q26" s="80"/>
      <c r="R26" s="80"/>
      <c r="S26" s="80"/>
      <c r="T26" s="80"/>
      <c r="U26" s="80"/>
      <c r="V26" s="80"/>
      <c r="W26" s="80"/>
      <c r="X26" s="80"/>
      <c r="Y26" s="80"/>
      <c r="Z26" s="80"/>
      <c r="AA26" s="80"/>
    </row>
    <row r="27" spans="1:27" ht="12.75" customHeight="1">
      <c r="A27" s="80"/>
      <c r="B27" s="95"/>
      <c r="C27" s="95"/>
      <c r="D27" s="80"/>
      <c r="E27" s="1589"/>
      <c r="F27" s="1589"/>
      <c r="G27" s="1589"/>
      <c r="H27" s="1589"/>
      <c r="I27" s="1589"/>
      <c r="J27" s="1589"/>
      <c r="K27" s="1589"/>
      <c r="L27" s="1589"/>
      <c r="M27" s="85"/>
      <c r="N27" s="80"/>
      <c r="O27" s="97"/>
      <c r="P27" s="80"/>
      <c r="Q27" s="80"/>
      <c r="R27" s="80"/>
      <c r="S27" s="80"/>
      <c r="T27" s="80"/>
      <c r="U27" s="80"/>
      <c r="V27" s="80"/>
      <c r="W27" s="80"/>
      <c r="X27" s="80"/>
      <c r="Y27" s="80"/>
      <c r="Z27" s="80"/>
      <c r="AA27" s="80"/>
    </row>
    <row r="28" spans="1:27" ht="12" customHeight="1">
      <c r="A28" s="80"/>
      <c r="B28" s="90" t="s">
        <v>602</v>
      </c>
      <c r="C28" s="80"/>
      <c r="D28" s="80"/>
      <c r="E28" s="1589"/>
      <c r="F28" s="1589"/>
      <c r="G28" s="1589"/>
      <c r="H28" s="1518"/>
      <c r="I28" s="1518"/>
      <c r="J28" s="1589"/>
      <c r="K28" s="1589"/>
      <c r="L28" s="1589"/>
      <c r="M28" s="85" t="s">
        <v>603</v>
      </c>
      <c r="N28" s="80"/>
      <c r="O28" s="80"/>
      <c r="P28" s="80"/>
      <c r="Q28" s="80"/>
      <c r="R28" s="80"/>
      <c r="S28" s="80"/>
      <c r="T28" s="80"/>
      <c r="U28" s="80"/>
      <c r="V28" s="80"/>
      <c r="W28" s="80"/>
      <c r="X28" s="80"/>
      <c r="Y28" s="80"/>
      <c r="Z28" s="80"/>
      <c r="AA28" s="80"/>
    </row>
    <row r="29" spans="1:27" ht="12" customHeight="1">
      <c r="A29" s="80"/>
      <c r="B29" s="90"/>
      <c r="C29" s="80"/>
      <c r="D29" s="80"/>
      <c r="E29" s="1594"/>
      <c r="F29" s="1594"/>
      <c r="G29" s="1594"/>
      <c r="H29" s="1518"/>
      <c r="I29" s="1594"/>
      <c r="J29" s="1594"/>
      <c r="K29" s="1594"/>
      <c r="L29" s="1594"/>
      <c r="M29" s="91"/>
      <c r="N29" s="80"/>
      <c r="O29" s="80"/>
      <c r="P29" s="80"/>
      <c r="Q29" s="80"/>
      <c r="R29" s="80"/>
      <c r="S29" s="80"/>
      <c r="T29" s="80"/>
      <c r="U29" s="80"/>
      <c r="V29" s="80"/>
      <c r="W29" s="80"/>
      <c r="X29" s="80"/>
      <c r="Y29" s="80"/>
      <c r="Z29" s="80"/>
      <c r="AA29" s="80"/>
    </row>
    <row r="30" spans="1:27" ht="12" customHeight="1">
      <c r="A30" s="80"/>
      <c r="B30" s="95" t="s">
        <v>604</v>
      </c>
      <c r="C30" s="80"/>
      <c r="D30" s="80"/>
      <c r="E30" s="1595"/>
      <c r="F30" s="1595"/>
      <c r="G30" s="1855">
        <f>SUM(E30:F30)</f>
        <v>0</v>
      </c>
      <c r="H30" s="1595"/>
      <c r="I30" s="1595"/>
      <c r="J30" s="1595"/>
      <c r="K30" s="1855">
        <f>SUM(I30:J30)</f>
        <v>0</v>
      </c>
      <c r="L30" s="1595"/>
      <c r="M30" s="85"/>
      <c r="N30" s="80"/>
      <c r="O30" s="80"/>
      <c r="P30" s="80"/>
      <c r="Q30" s="80"/>
      <c r="R30" s="80"/>
      <c r="S30" s="80"/>
      <c r="T30" s="80"/>
      <c r="U30" s="80"/>
      <c r="V30" s="80"/>
      <c r="W30" s="80"/>
      <c r="X30" s="80"/>
      <c r="Y30" s="80"/>
      <c r="Z30" s="80"/>
      <c r="AA30" s="80"/>
    </row>
    <row r="31" spans="1:27" ht="12" customHeight="1">
      <c r="A31" s="80"/>
      <c r="B31" s="106" t="s">
        <v>605</v>
      </c>
      <c r="C31" s="80"/>
      <c r="D31" s="80"/>
      <c r="E31" s="1595"/>
      <c r="F31" s="1595"/>
      <c r="G31" s="1855">
        <f t="shared" ref="G31:G35" si="4">SUM(E31:F31)</f>
        <v>0</v>
      </c>
      <c r="H31" s="1595"/>
      <c r="I31" s="1595"/>
      <c r="J31" s="1595"/>
      <c r="K31" s="1855">
        <f t="shared" ref="K31:K35" si="5">SUM(I31:J31)</f>
        <v>0</v>
      </c>
      <c r="L31" s="1595"/>
      <c r="M31" s="85"/>
      <c r="N31" s="80"/>
      <c r="O31" s="80"/>
      <c r="P31" s="80"/>
      <c r="Q31" s="80"/>
      <c r="R31" s="80"/>
      <c r="S31" s="80"/>
      <c r="T31" s="80"/>
      <c r="U31" s="80"/>
      <c r="V31" s="80"/>
      <c r="W31" s="80"/>
      <c r="X31" s="80"/>
      <c r="Y31" s="80"/>
      <c r="Z31" s="80"/>
      <c r="AA31" s="80"/>
    </row>
    <row r="32" spans="1:27" ht="12" customHeight="1">
      <c r="A32" s="80"/>
      <c r="B32" s="106" t="s">
        <v>606</v>
      </c>
      <c r="C32" s="80"/>
      <c r="D32" s="80"/>
      <c r="E32" s="1596"/>
      <c r="F32" s="1596"/>
      <c r="G32" s="1855">
        <f t="shared" si="4"/>
        <v>0</v>
      </c>
      <c r="H32" s="1596"/>
      <c r="I32" s="1596"/>
      <c r="J32" s="1596"/>
      <c r="K32" s="1855">
        <f t="shared" si="5"/>
        <v>0</v>
      </c>
      <c r="L32" s="1596"/>
      <c r="M32" s="85"/>
      <c r="N32" s="80"/>
      <c r="O32" s="80"/>
      <c r="P32" s="80"/>
      <c r="Q32" s="80"/>
      <c r="R32" s="80"/>
      <c r="S32" s="80"/>
      <c r="T32" s="80"/>
      <c r="U32" s="80"/>
      <c r="V32" s="80"/>
      <c r="W32" s="80"/>
      <c r="X32" s="80"/>
      <c r="Y32" s="80"/>
      <c r="Z32" s="80"/>
      <c r="AA32" s="80"/>
    </row>
    <row r="33" spans="1:27" ht="12" customHeight="1">
      <c r="A33" s="80"/>
      <c r="B33" s="106" t="s">
        <v>607</v>
      </c>
      <c r="C33" s="80"/>
      <c r="D33" s="80"/>
      <c r="E33" s="1596"/>
      <c r="F33" s="1596"/>
      <c r="G33" s="1855">
        <f t="shared" si="4"/>
        <v>0</v>
      </c>
      <c r="H33" s="1596"/>
      <c r="I33" s="1596"/>
      <c r="J33" s="1596"/>
      <c r="K33" s="1855">
        <f t="shared" si="5"/>
        <v>0</v>
      </c>
      <c r="L33" s="1596"/>
      <c r="M33" s="85"/>
      <c r="N33" s="80"/>
      <c r="O33" s="80"/>
      <c r="P33" s="80"/>
      <c r="Q33" s="80"/>
      <c r="R33" s="80"/>
      <c r="S33" s="80"/>
      <c r="T33" s="80"/>
      <c r="U33" s="80"/>
      <c r="V33" s="80"/>
      <c r="W33" s="80"/>
      <c r="X33" s="80"/>
      <c r="Y33" s="80"/>
      <c r="Z33" s="80"/>
      <c r="AA33" s="80"/>
    </row>
    <row r="34" spans="1:27" ht="12" customHeight="1">
      <c r="A34" s="80"/>
      <c r="B34" s="106" t="s">
        <v>608</v>
      </c>
      <c r="C34" s="80"/>
      <c r="D34" s="80"/>
      <c r="E34" s="1596"/>
      <c r="F34" s="1596"/>
      <c r="G34" s="1855">
        <f t="shared" si="4"/>
        <v>0</v>
      </c>
      <c r="H34" s="1596"/>
      <c r="I34" s="1596"/>
      <c r="J34" s="1596"/>
      <c r="K34" s="1855">
        <f t="shared" si="5"/>
        <v>0</v>
      </c>
      <c r="L34" s="1596"/>
      <c r="M34" s="85"/>
      <c r="N34" s="80"/>
      <c r="O34" s="80"/>
      <c r="P34" s="80"/>
      <c r="Q34" s="80"/>
      <c r="R34" s="80"/>
      <c r="S34" s="80"/>
      <c r="T34" s="80"/>
      <c r="U34" s="80"/>
      <c r="V34" s="80"/>
      <c r="W34" s="80"/>
      <c r="X34" s="80"/>
      <c r="Y34" s="80"/>
      <c r="Z34" s="80"/>
      <c r="AA34" s="80"/>
    </row>
    <row r="35" spans="1:27" ht="12" customHeight="1">
      <c r="A35" s="80"/>
      <c r="B35" s="106" t="s">
        <v>609</v>
      </c>
      <c r="C35" s="80"/>
      <c r="D35" s="80"/>
      <c r="E35" s="1596"/>
      <c r="F35" s="1596"/>
      <c r="G35" s="1855">
        <f t="shared" si="4"/>
        <v>0</v>
      </c>
      <c r="H35" s="1596"/>
      <c r="I35" s="1596"/>
      <c r="J35" s="1596"/>
      <c r="K35" s="1855">
        <f t="shared" si="5"/>
        <v>0</v>
      </c>
      <c r="L35" s="1596"/>
      <c r="M35" s="85"/>
      <c r="N35" s="80"/>
      <c r="O35" s="80"/>
      <c r="P35" s="80"/>
      <c r="Q35" s="80"/>
      <c r="R35" s="80"/>
      <c r="S35" s="80"/>
      <c r="T35" s="80"/>
      <c r="U35" s="80"/>
      <c r="V35" s="80"/>
      <c r="W35" s="80"/>
      <c r="X35" s="80"/>
      <c r="Y35" s="80"/>
      <c r="Z35" s="80"/>
      <c r="AA35" s="80"/>
    </row>
    <row r="36" spans="1:27" ht="12" customHeight="1">
      <c r="A36" s="80"/>
      <c r="B36" s="100" t="s">
        <v>610</v>
      </c>
      <c r="C36" s="80"/>
      <c r="D36" s="80"/>
      <c r="E36" s="1592">
        <f>SUM(E30:E35)</f>
        <v>0</v>
      </c>
      <c r="F36" s="1592">
        <f t="shared" ref="F36:L36" si="6">SUM(F30:F35)</f>
        <v>0</v>
      </c>
      <c r="G36" s="1592">
        <f t="shared" si="6"/>
        <v>0</v>
      </c>
      <c r="H36" s="1592">
        <f t="shared" si="6"/>
        <v>0</v>
      </c>
      <c r="I36" s="1592">
        <f t="shared" si="6"/>
        <v>0</v>
      </c>
      <c r="J36" s="1592">
        <f t="shared" si="6"/>
        <v>0</v>
      </c>
      <c r="K36" s="1592">
        <f t="shared" si="6"/>
        <v>0</v>
      </c>
      <c r="L36" s="1592">
        <f t="shared" si="6"/>
        <v>0</v>
      </c>
      <c r="M36" s="107"/>
      <c r="N36" s="80"/>
      <c r="O36" s="80"/>
      <c r="P36" s="80"/>
      <c r="Q36" s="80"/>
      <c r="R36" s="80"/>
      <c r="S36" s="80"/>
      <c r="T36" s="80"/>
      <c r="U36" s="80"/>
      <c r="V36" s="80"/>
      <c r="W36" s="80"/>
      <c r="X36" s="80"/>
      <c r="Y36" s="80"/>
      <c r="Z36" s="80"/>
      <c r="AA36" s="80"/>
    </row>
    <row r="37" spans="1:27" ht="12" customHeight="1">
      <c r="A37" s="80"/>
      <c r="B37" s="108"/>
      <c r="C37" s="109"/>
      <c r="D37" s="109"/>
      <c r="E37" s="1597"/>
      <c r="F37" s="1597"/>
      <c r="G37" s="1597"/>
      <c r="H37" s="1597"/>
      <c r="I37" s="1597"/>
      <c r="J37" s="1589"/>
      <c r="K37" s="1589"/>
      <c r="L37" s="1589"/>
      <c r="M37" s="85"/>
      <c r="N37" s="80"/>
      <c r="O37" s="80"/>
      <c r="P37" s="80"/>
      <c r="Q37" s="80"/>
      <c r="R37" s="80"/>
      <c r="S37" s="80"/>
      <c r="T37" s="80"/>
      <c r="U37" s="80"/>
      <c r="V37" s="80"/>
      <c r="W37" s="80"/>
      <c r="X37" s="80"/>
      <c r="Y37" s="80"/>
      <c r="Z37" s="80"/>
      <c r="AA37" s="80"/>
    </row>
    <row r="38" spans="1:27" ht="12.75" customHeight="1">
      <c r="A38" s="110"/>
      <c r="B38" s="1094" t="s">
        <v>611</v>
      </c>
      <c r="C38" s="1095"/>
      <c r="D38" s="1095"/>
      <c r="E38" s="1598"/>
      <c r="F38" s="1598"/>
      <c r="G38" s="1598"/>
      <c r="H38" s="1598"/>
      <c r="I38" s="1599"/>
      <c r="J38" s="1600"/>
      <c r="K38" s="1589"/>
      <c r="L38" s="1589"/>
      <c r="M38" s="85"/>
      <c r="N38" s="80"/>
      <c r="O38" s="97"/>
      <c r="P38" s="80"/>
      <c r="Q38" s="80"/>
      <c r="R38" s="80"/>
      <c r="S38" s="80"/>
      <c r="T38" s="80"/>
      <c r="U38" s="80"/>
      <c r="V38" s="80"/>
      <c r="W38" s="80"/>
      <c r="X38" s="80"/>
      <c r="Y38" s="80"/>
      <c r="Z38" s="80"/>
      <c r="AA38" s="80"/>
    </row>
    <row r="39" spans="1:27" ht="12" customHeight="1">
      <c r="A39" s="90"/>
      <c r="B39" s="112"/>
      <c r="C39" s="112"/>
      <c r="D39" s="112"/>
      <c r="E39" s="1601"/>
      <c r="F39" s="1601"/>
      <c r="G39" s="1601"/>
      <c r="H39" s="1602"/>
      <c r="I39" s="1602"/>
      <c r="J39" s="1603"/>
      <c r="K39" s="1603"/>
      <c r="L39" s="1603"/>
      <c r="M39" s="115"/>
      <c r="N39" s="90"/>
      <c r="O39" s="90"/>
      <c r="P39" s="90"/>
      <c r="Q39" s="90"/>
      <c r="R39" s="90"/>
      <c r="S39" s="90"/>
      <c r="T39" s="90"/>
      <c r="U39" s="90"/>
      <c r="V39" s="90"/>
      <c r="W39" s="90"/>
      <c r="X39" s="90"/>
      <c r="Y39" s="90"/>
      <c r="Z39" s="90"/>
      <c r="AA39" s="90"/>
    </row>
    <row r="40" spans="1:27" ht="18" customHeight="1">
      <c r="A40" s="110"/>
      <c r="B40" s="1097" t="s">
        <v>612</v>
      </c>
      <c r="C40" s="1098"/>
      <c r="D40" s="1095"/>
      <c r="E40" s="1598"/>
      <c r="F40" s="1598"/>
      <c r="G40" s="1599"/>
      <c r="H40" s="1600"/>
      <c r="I40" s="1589"/>
      <c r="J40" s="1589"/>
      <c r="K40" s="1589"/>
      <c r="L40" s="1589"/>
      <c r="M40" s="85"/>
      <c r="N40" s="80"/>
      <c r="O40" s="80"/>
      <c r="P40" s="80"/>
      <c r="Q40" s="80"/>
      <c r="R40" s="80"/>
      <c r="S40" s="80"/>
      <c r="T40" s="80"/>
      <c r="U40" s="80"/>
      <c r="V40" s="80"/>
      <c r="W40" s="80"/>
      <c r="X40" s="80"/>
      <c r="Y40" s="80"/>
      <c r="Z40" s="80"/>
      <c r="AA40" s="80"/>
    </row>
    <row r="41" spans="1:27" ht="18" customHeight="1">
      <c r="A41" s="116"/>
      <c r="B41" s="117"/>
      <c r="C41" s="116"/>
      <c r="D41" s="116"/>
      <c r="E41" s="1604"/>
      <c r="F41" s="1604"/>
      <c r="G41" s="1604"/>
      <c r="H41" s="1605"/>
      <c r="I41" s="1606"/>
      <c r="J41" s="1606"/>
      <c r="K41" s="1606"/>
      <c r="L41" s="1607"/>
      <c r="M41" s="91"/>
      <c r="N41" s="116"/>
      <c r="O41" s="116"/>
      <c r="P41" s="116"/>
      <c r="Q41" s="116"/>
      <c r="R41" s="116"/>
      <c r="S41" s="116"/>
      <c r="T41" s="116"/>
      <c r="U41" s="116"/>
      <c r="V41" s="116"/>
      <c r="W41" s="116"/>
      <c r="X41" s="116"/>
      <c r="Y41" s="116"/>
      <c r="Z41" s="116"/>
      <c r="AA41" s="116"/>
    </row>
    <row r="42" spans="1:27" ht="18" customHeight="1">
      <c r="A42" s="116"/>
      <c r="B42" s="117"/>
      <c r="C42" s="116"/>
      <c r="D42" s="116"/>
      <c r="E42" s="1604"/>
      <c r="F42" s="1604"/>
      <c r="G42" s="1604"/>
      <c r="H42" s="1605"/>
      <c r="I42" s="1606"/>
      <c r="J42" s="1606"/>
      <c r="K42" s="1606"/>
      <c r="L42" s="1607"/>
      <c r="M42" s="91"/>
      <c r="N42" s="116"/>
      <c r="O42" s="116"/>
      <c r="P42" s="116"/>
      <c r="Q42" s="116"/>
      <c r="R42" s="116"/>
      <c r="S42" s="116"/>
      <c r="T42" s="116"/>
      <c r="U42" s="116"/>
      <c r="V42" s="116"/>
      <c r="W42" s="116"/>
      <c r="X42" s="116"/>
      <c r="Y42" s="116"/>
      <c r="Z42" s="116"/>
      <c r="AA42" s="116"/>
    </row>
    <row r="43" spans="1:27" ht="18" customHeight="1">
      <c r="A43" s="116"/>
      <c r="B43" s="121"/>
      <c r="C43" s="122"/>
      <c r="D43" s="122"/>
      <c r="E43" s="1606"/>
      <c r="F43" s="1606"/>
      <c r="G43" s="1606"/>
      <c r="H43" s="1606"/>
      <c r="I43" s="1606"/>
      <c r="J43" s="1606"/>
      <c r="K43" s="1606"/>
      <c r="L43" s="1607"/>
      <c r="M43" s="91"/>
      <c r="N43" s="116"/>
      <c r="O43" s="116"/>
      <c r="P43" s="116"/>
      <c r="Q43" s="116"/>
      <c r="R43" s="116"/>
      <c r="S43" s="116"/>
      <c r="T43" s="116"/>
      <c r="U43" s="116"/>
      <c r="V43" s="116"/>
      <c r="W43" s="116"/>
      <c r="X43" s="116"/>
      <c r="Y43" s="116"/>
      <c r="Z43" s="116"/>
      <c r="AA43" s="116"/>
    </row>
    <row r="44" spans="1:27" ht="12.75" customHeight="1">
      <c r="A44" s="123"/>
      <c r="B44" s="124" t="s">
        <v>613</v>
      </c>
      <c r="C44" s="125"/>
      <c r="D44" s="126"/>
      <c r="E44" s="1608"/>
      <c r="F44" s="1608"/>
      <c r="G44" s="1609"/>
      <c r="H44" s="1609"/>
      <c r="I44" s="1609"/>
      <c r="J44" s="1610"/>
      <c r="K44" s="1610"/>
      <c r="L44" s="1611"/>
      <c r="M44" s="131"/>
      <c r="N44" s="123"/>
      <c r="O44" s="123"/>
      <c r="P44" s="123"/>
      <c r="Q44" s="123"/>
      <c r="R44" s="123"/>
      <c r="S44" s="123"/>
      <c r="T44" s="123"/>
      <c r="U44" s="123"/>
      <c r="V44" s="123"/>
      <c r="W44" s="123"/>
      <c r="X44" s="123"/>
      <c r="Y44" s="123"/>
      <c r="Z44" s="123"/>
      <c r="AA44" s="123"/>
    </row>
    <row r="45" spans="1:27" ht="12.75" customHeight="1">
      <c r="A45" s="15"/>
      <c r="B45" s="1099"/>
      <c r="C45" s="1093"/>
      <c r="D45" s="1100"/>
      <c r="E45" s="1612"/>
      <c r="F45" s="1612"/>
      <c r="G45" s="1613"/>
      <c r="H45" s="1613"/>
      <c r="I45" s="1613"/>
      <c r="J45" s="1596"/>
      <c r="K45" s="1596"/>
      <c r="L45" s="1614"/>
      <c r="M45" s="132"/>
      <c r="N45" s="15"/>
      <c r="O45" s="15"/>
      <c r="P45" s="15"/>
      <c r="Q45" s="15"/>
      <c r="R45" s="15"/>
      <c r="S45" s="15"/>
      <c r="T45" s="15"/>
      <c r="U45" s="15"/>
      <c r="V45" s="15"/>
      <c r="W45" s="15"/>
      <c r="X45" s="15"/>
      <c r="Y45" s="15"/>
      <c r="Z45" s="15"/>
      <c r="AA45" s="15"/>
    </row>
    <row r="46" spans="1:27" ht="12.75" customHeight="1">
      <c r="A46" s="15"/>
      <c r="B46" s="1099"/>
      <c r="C46" s="1093"/>
      <c r="D46" s="1100"/>
      <c r="E46" s="1612"/>
      <c r="F46" s="1612"/>
      <c r="G46" s="1613"/>
      <c r="H46" s="1613"/>
      <c r="I46" s="1613"/>
      <c r="J46" s="1596"/>
      <c r="K46" s="1596"/>
      <c r="L46" s="1614"/>
      <c r="M46" s="132"/>
      <c r="N46" s="15"/>
      <c r="O46" s="15"/>
      <c r="P46" s="15"/>
      <c r="Q46" s="15"/>
      <c r="R46" s="15"/>
      <c r="S46" s="15"/>
      <c r="T46" s="15"/>
      <c r="U46" s="15"/>
      <c r="V46" s="15"/>
      <c r="W46" s="15"/>
      <c r="X46" s="15"/>
      <c r="Y46" s="15"/>
      <c r="Z46" s="15"/>
      <c r="AA46" s="15"/>
    </row>
    <row r="47" spans="1:27" ht="12.75" customHeight="1">
      <c r="A47" s="15"/>
      <c r="B47" s="1099"/>
      <c r="C47" s="1093"/>
      <c r="D47" s="1100"/>
      <c r="E47" s="1612"/>
      <c r="F47" s="1612"/>
      <c r="G47" s="1613"/>
      <c r="H47" s="1613"/>
      <c r="I47" s="1613"/>
      <c r="J47" s="1596"/>
      <c r="K47" s="1596"/>
      <c r="L47" s="1614"/>
      <c r="M47" s="132"/>
      <c r="N47" s="15"/>
      <c r="O47" s="15"/>
      <c r="P47" s="15"/>
      <c r="Q47" s="15"/>
      <c r="R47" s="15"/>
      <c r="S47" s="15"/>
      <c r="T47" s="15"/>
      <c r="U47" s="15"/>
      <c r="V47" s="15"/>
      <c r="W47" s="15"/>
      <c r="X47" s="15"/>
      <c r="Y47" s="15"/>
      <c r="Z47" s="15"/>
      <c r="AA47" s="15"/>
    </row>
    <row r="48" spans="1:27" ht="12.75" customHeight="1">
      <c r="A48" s="15"/>
      <c r="B48" s="1099"/>
      <c r="C48" s="1093"/>
      <c r="D48" s="1100"/>
      <c r="E48" s="1612"/>
      <c r="F48" s="1612"/>
      <c r="G48" s="1613"/>
      <c r="H48" s="1613"/>
      <c r="I48" s="1613"/>
      <c r="J48" s="1596"/>
      <c r="K48" s="1596"/>
      <c r="L48" s="1614"/>
      <c r="M48" s="132"/>
      <c r="N48" s="15"/>
      <c r="O48" s="15"/>
      <c r="P48" s="15"/>
      <c r="Q48" s="15"/>
      <c r="R48" s="15"/>
      <c r="S48" s="15"/>
      <c r="T48" s="15"/>
      <c r="U48" s="15"/>
      <c r="V48" s="15"/>
      <c r="W48" s="15"/>
      <c r="X48" s="15"/>
      <c r="Y48" s="15"/>
      <c r="Z48" s="15"/>
      <c r="AA48" s="15"/>
    </row>
    <row r="49" spans="1:27" ht="12.75" customHeight="1">
      <c r="A49" s="15"/>
      <c r="B49" s="1099"/>
      <c r="C49" s="1093"/>
      <c r="D49" s="1100"/>
      <c r="E49" s="1612"/>
      <c r="F49" s="1612"/>
      <c r="G49" s="1613"/>
      <c r="H49" s="1613"/>
      <c r="I49" s="1613"/>
      <c r="J49" s="1596"/>
      <c r="K49" s="1596"/>
      <c r="L49" s="1614"/>
      <c r="M49" s="132"/>
      <c r="N49" s="15"/>
      <c r="O49" s="15"/>
      <c r="P49" s="15"/>
      <c r="Q49" s="15"/>
      <c r="R49" s="15"/>
      <c r="S49" s="15"/>
      <c r="T49" s="15"/>
      <c r="U49" s="15"/>
      <c r="V49" s="15"/>
      <c r="W49" s="15"/>
      <c r="X49" s="15"/>
      <c r="Y49" s="15"/>
      <c r="Z49" s="15"/>
      <c r="AA49" s="15"/>
    </row>
    <row r="50" spans="1:27" ht="12.75" customHeight="1">
      <c r="A50" s="15"/>
      <c r="B50" s="1099"/>
      <c r="C50" s="1093"/>
      <c r="D50" s="1100"/>
      <c r="E50" s="1612"/>
      <c r="F50" s="1612"/>
      <c r="G50" s="1613"/>
      <c r="H50" s="1613"/>
      <c r="I50" s="1613"/>
      <c r="J50" s="1596"/>
      <c r="K50" s="1596"/>
      <c r="L50" s="1614"/>
      <c r="M50" s="132"/>
      <c r="N50" s="15"/>
      <c r="O50" s="15"/>
      <c r="P50" s="15"/>
      <c r="Q50" s="15"/>
      <c r="R50" s="15"/>
      <c r="S50" s="15"/>
      <c r="T50" s="15"/>
      <c r="U50" s="15"/>
      <c r="V50" s="15"/>
      <c r="W50" s="15"/>
      <c r="X50" s="15"/>
      <c r="Y50" s="15"/>
      <c r="Z50" s="15"/>
      <c r="AA50" s="15"/>
    </row>
    <row r="51" spans="1:27" ht="12.75" customHeight="1">
      <c r="A51" s="15"/>
      <c r="B51" s="1099"/>
      <c r="C51" s="1093"/>
      <c r="D51" s="1100"/>
      <c r="E51" s="1612"/>
      <c r="F51" s="1612"/>
      <c r="G51" s="1613"/>
      <c r="H51" s="1613"/>
      <c r="I51" s="1613"/>
      <c r="J51" s="1596"/>
      <c r="K51" s="1596"/>
      <c r="L51" s="1614"/>
      <c r="M51" s="132"/>
      <c r="N51" s="15"/>
      <c r="O51" s="15"/>
      <c r="P51" s="15"/>
      <c r="Q51" s="15"/>
      <c r="R51" s="15"/>
      <c r="S51" s="15"/>
      <c r="T51" s="15"/>
      <c r="U51" s="15"/>
      <c r="V51" s="15"/>
      <c r="W51" s="15"/>
      <c r="X51" s="15"/>
      <c r="Y51" s="15"/>
      <c r="Z51" s="15"/>
      <c r="AA51" s="15"/>
    </row>
    <row r="52" spans="1:27" ht="12.75" customHeight="1">
      <c r="A52" s="15"/>
      <c r="B52" s="1105"/>
      <c r="C52" s="1093"/>
      <c r="D52" s="1100"/>
      <c r="E52" s="1612"/>
      <c r="F52" s="1612"/>
      <c r="G52" s="1613"/>
      <c r="H52" s="1613"/>
      <c r="I52" s="1613"/>
      <c r="J52" s="1596"/>
      <c r="K52" s="1596"/>
      <c r="L52" s="1614"/>
      <c r="M52" s="132"/>
      <c r="N52" s="15"/>
      <c r="O52" s="15"/>
      <c r="P52" s="15"/>
      <c r="Q52" s="15"/>
      <c r="R52" s="15"/>
      <c r="S52" s="15"/>
      <c r="T52" s="15"/>
      <c r="U52" s="15"/>
      <c r="V52" s="15"/>
      <c r="W52" s="15"/>
      <c r="X52" s="15"/>
      <c r="Y52" s="15"/>
      <c r="Z52" s="15"/>
      <c r="AA52" s="15"/>
    </row>
    <row r="53" spans="1:27" ht="12.75" customHeight="1">
      <c r="A53" s="15"/>
      <c r="B53" s="1105"/>
      <c r="C53" s="1093"/>
      <c r="D53" s="1100"/>
      <c r="E53" s="1612"/>
      <c r="F53" s="1612"/>
      <c r="G53" s="1613"/>
      <c r="H53" s="1613"/>
      <c r="I53" s="1613"/>
      <c r="J53" s="1596"/>
      <c r="K53" s="1596"/>
      <c r="L53" s="1614"/>
      <c r="M53" s="132"/>
      <c r="N53" s="15"/>
      <c r="O53" s="15"/>
      <c r="P53" s="15"/>
      <c r="Q53" s="15"/>
      <c r="R53" s="15"/>
      <c r="S53" s="15"/>
      <c r="T53" s="15"/>
      <c r="U53" s="15"/>
      <c r="V53" s="15"/>
      <c r="W53" s="15"/>
      <c r="X53" s="15"/>
      <c r="Y53" s="15"/>
      <c r="Z53" s="15"/>
      <c r="AA53" s="15"/>
    </row>
    <row r="54" spans="1:27" ht="12.75" customHeight="1">
      <c r="A54" s="15"/>
      <c r="B54" s="1106"/>
      <c r="C54" s="1107"/>
      <c r="D54" s="1108"/>
      <c r="E54" s="1615"/>
      <c r="F54" s="1615"/>
      <c r="G54" s="1616"/>
      <c r="H54" s="1616"/>
      <c r="I54" s="1616"/>
      <c r="J54" s="1617"/>
      <c r="K54" s="1617"/>
      <c r="L54" s="1618"/>
      <c r="M54" s="133"/>
      <c r="N54" s="15"/>
      <c r="O54" s="15"/>
      <c r="P54" s="15"/>
      <c r="Q54" s="15"/>
      <c r="R54" s="15"/>
      <c r="S54" s="15"/>
      <c r="T54" s="15"/>
      <c r="U54" s="15"/>
      <c r="V54" s="15"/>
      <c r="W54" s="15"/>
      <c r="X54" s="15"/>
      <c r="Y54" s="15"/>
      <c r="Z54" s="15"/>
      <c r="AA54" s="15"/>
    </row>
    <row r="55" spans="1:27" ht="18" customHeight="1">
      <c r="A55" s="134"/>
      <c r="B55" s="83"/>
      <c r="C55" s="83"/>
      <c r="D55" s="83"/>
      <c r="E55" s="1519"/>
      <c r="F55" s="1519"/>
      <c r="G55" s="1519"/>
      <c r="H55" s="1519"/>
      <c r="I55" s="1519"/>
      <c r="J55" s="1519"/>
      <c r="K55" s="1519"/>
      <c r="L55" s="1519"/>
      <c r="M55" s="91"/>
      <c r="N55" s="80"/>
      <c r="O55" s="80"/>
      <c r="P55" s="80"/>
      <c r="Q55" s="80"/>
      <c r="R55" s="80"/>
      <c r="S55" s="80"/>
      <c r="T55" s="80"/>
      <c r="U55" s="80"/>
      <c r="V55" s="80"/>
      <c r="W55" s="80"/>
      <c r="X55" s="80"/>
      <c r="Y55" s="80"/>
      <c r="Z55" s="80"/>
      <c r="AA55" s="80"/>
    </row>
    <row r="56" spans="1:27" ht="12.75" customHeight="1">
      <c r="A56" s="8" t="s">
        <v>36</v>
      </c>
      <c r="B56" s="9" t="s">
        <v>37</v>
      </c>
      <c r="C56" s="90"/>
      <c r="D56" s="80"/>
      <c r="E56" s="1589"/>
      <c r="F56" s="1589"/>
      <c r="G56" s="1589"/>
      <c r="H56" s="1589"/>
      <c r="I56" s="1589"/>
      <c r="J56" s="1589"/>
      <c r="K56" s="1589"/>
      <c r="L56" s="1589"/>
      <c r="M56" s="85"/>
      <c r="N56" s="80"/>
      <c r="O56" s="80"/>
      <c r="P56" s="80"/>
      <c r="Q56" s="80"/>
      <c r="R56" s="80"/>
      <c r="S56" s="80"/>
      <c r="T56" s="80"/>
      <c r="U56" s="80"/>
      <c r="V56" s="80"/>
      <c r="W56" s="80"/>
      <c r="X56" s="80"/>
      <c r="Y56" s="80"/>
      <c r="Z56" s="80"/>
      <c r="AA56" s="80"/>
    </row>
    <row r="57" spans="1:27" ht="12.75" customHeight="1">
      <c r="A57" s="9"/>
      <c r="B57" s="9"/>
      <c r="C57" s="90"/>
      <c r="D57" s="80"/>
      <c r="E57" s="1964">
        <v>44742</v>
      </c>
      <c r="F57" s="1965"/>
      <c r="G57" s="1965"/>
      <c r="H57" s="1952"/>
      <c r="I57" s="1964">
        <v>44377</v>
      </c>
      <c r="J57" s="1965"/>
      <c r="K57" s="1965"/>
      <c r="L57" s="1952"/>
      <c r="M57" s="91"/>
      <c r="N57" s="80"/>
      <c r="O57" s="80"/>
      <c r="P57" s="80"/>
      <c r="Q57" s="80"/>
      <c r="R57" s="80"/>
      <c r="S57" s="80"/>
      <c r="T57" s="80"/>
      <c r="U57" s="80"/>
      <c r="V57" s="80"/>
      <c r="W57" s="80"/>
      <c r="X57" s="80"/>
      <c r="Y57" s="80"/>
      <c r="Z57" s="80"/>
      <c r="AA57" s="80"/>
    </row>
    <row r="58" spans="1:27" ht="36">
      <c r="A58" s="80"/>
      <c r="B58" s="90"/>
      <c r="C58" s="90"/>
      <c r="D58" s="80"/>
      <c r="E58" s="1619" t="s">
        <v>138</v>
      </c>
      <c r="F58" s="1619" t="s">
        <v>597</v>
      </c>
      <c r="G58" s="1619" t="s">
        <v>140</v>
      </c>
      <c r="H58" s="1619" t="s">
        <v>141</v>
      </c>
      <c r="I58" s="1619" t="s">
        <v>138</v>
      </c>
      <c r="J58" s="1619" t="s">
        <v>597</v>
      </c>
      <c r="K58" s="1619" t="s">
        <v>140</v>
      </c>
      <c r="L58" s="1619" t="s">
        <v>141</v>
      </c>
      <c r="M58" s="91"/>
      <c r="N58" s="80"/>
      <c r="O58" s="80"/>
      <c r="P58" s="80"/>
      <c r="Q58" s="80"/>
      <c r="R58" s="80"/>
      <c r="S58" s="80"/>
      <c r="T58" s="80"/>
      <c r="U58" s="80"/>
      <c r="V58" s="80"/>
      <c r="W58" s="80"/>
      <c r="X58" s="80"/>
      <c r="Y58" s="80"/>
      <c r="Z58" s="80"/>
      <c r="AA58" s="80"/>
    </row>
    <row r="59" spans="1:27" ht="12.75" customHeight="1">
      <c r="A59" s="80"/>
      <c r="B59" s="90"/>
      <c r="C59" s="90"/>
      <c r="D59" s="80"/>
      <c r="E59" s="1594" t="s">
        <v>142</v>
      </c>
      <c r="F59" s="1594" t="s">
        <v>142</v>
      </c>
      <c r="G59" s="1594" t="s">
        <v>142</v>
      </c>
      <c r="H59" s="1594" t="s">
        <v>142</v>
      </c>
      <c r="I59" s="1594" t="s">
        <v>142</v>
      </c>
      <c r="J59" s="1594" t="s">
        <v>142</v>
      </c>
      <c r="K59" s="1594" t="s">
        <v>142</v>
      </c>
      <c r="L59" s="1594" t="s">
        <v>142</v>
      </c>
      <c r="M59" s="91"/>
      <c r="N59" s="80"/>
      <c r="O59" s="80"/>
      <c r="P59" s="80"/>
      <c r="Q59" s="80"/>
      <c r="R59" s="80"/>
      <c r="S59" s="80"/>
      <c r="T59" s="80"/>
      <c r="U59" s="80"/>
      <c r="V59" s="80"/>
      <c r="W59" s="80"/>
      <c r="X59" s="80"/>
      <c r="Y59" s="80"/>
      <c r="Z59" s="80"/>
      <c r="AA59" s="80"/>
    </row>
    <row r="60" spans="1:27" ht="12.75" customHeight="1">
      <c r="A60" s="80"/>
      <c r="B60" s="95" t="s">
        <v>251</v>
      </c>
      <c r="C60" s="90"/>
      <c r="D60" s="80"/>
      <c r="E60" s="1589">
        <f>'1a.Detailed SOFP '!G47+'1a.Detailed SOFP '!G293</f>
        <v>0</v>
      </c>
      <c r="F60" s="1589">
        <f>'1a.Detailed SOFP '!H47+'1a.Detailed SOFP '!H293</f>
        <v>0</v>
      </c>
      <c r="G60" s="1589">
        <f>'1a.Detailed SOFP '!I47+'1a.Detailed SOFP '!I293</f>
        <v>0</v>
      </c>
      <c r="H60" s="1589">
        <f>'1a.Detailed SOFP '!J47+'1a.Detailed SOFP '!J293</f>
        <v>0</v>
      </c>
      <c r="I60" s="1589">
        <f>'1a.Detailed SOFP '!K47+'1a.Detailed SOFP '!K293</f>
        <v>0</v>
      </c>
      <c r="J60" s="1589">
        <f>'1a.Detailed SOFP '!L47+'1a.Detailed SOFP '!L293</f>
        <v>0</v>
      </c>
      <c r="K60" s="1589">
        <f>'1a.Detailed SOFP '!M47+'1a.Detailed SOFP '!M293</f>
        <v>0</v>
      </c>
      <c r="L60" s="1589">
        <f>'1a.Detailed SOFP '!N47+'1a.Detailed SOFP '!N293</f>
        <v>0</v>
      </c>
      <c r="M60" s="85"/>
      <c r="N60" s="80"/>
      <c r="O60" s="80"/>
      <c r="P60" s="80"/>
      <c r="Q60" s="80"/>
      <c r="R60" s="80"/>
      <c r="S60" s="80"/>
      <c r="T60" s="80"/>
      <c r="U60" s="80"/>
      <c r="V60" s="80"/>
      <c r="W60" s="80"/>
      <c r="X60" s="80"/>
      <c r="Y60" s="80"/>
      <c r="Z60" s="80"/>
      <c r="AA60" s="80"/>
    </row>
    <row r="61" spans="1:27" ht="12.75" customHeight="1">
      <c r="A61" s="80"/>
      <c r="B61" s="95" t="s">
        <v>255</v>
      </c>
      <c r="C61" s="95"/>
      <c r="D61" s="80"/>
      <c r="E61" s="1589">
        <f>'1a.Detailed SOFP '!G64+'1a.Detailed SOFP '!G310</f>
        <v>0</v>
      </c>
      <c r="F61" s="1589">
        <f>'1a.Detailed SOFP '!H64+'1a.Detailed SOFP '!H310</f>
        <v>0</v>
      </c>
      <c r="G61" s="1589">
        <f>'1a.Detailed SOFP '!I64+'1a.Detailed SOFP '!I310</f>
        <v>0</v>
      </c>
      <c r="H61" s="1589">
        <f>'1a.Detailed SOFP '!J64+'1a.Detailed SOFP '!J310</f>
        <v>0</v>
      </c>
      <c r="I61" s="1589">
        <f>'1a.Detailed SOFP '!K64+'1a.Detailed SOFP '!K310</f>
        <v>0</v>
      </c>
      <c r="J61" s="1589">
        <f>'1a.Detailed SOFP '!L64+'1a.Detailed SOFP '!L310</f>
        <v>0</v>
      </c>
      <c r="K61" s="1589">
        <f>'1a.Detailed SOFP '!M64+'1a.Detailed SOFP '!M310</f>
        <v>0</v>
      </c>
      <c r="L61" s="1589">
        <f>'1a.Detailed SOFP '!N64+'1a.Detailed SOFP '!N310</f>
        <v>0</v>
      </c>
      <c r="M61" s="85"/>
      <c r="N61" s="80"/>
      <c r="O61" s="80"/>
      <c r="P61" s="80"/>
      <c r="Q61" s="80"/>
      <c r="R61" s="80"/>
      <c r="S61" s="80"/>
      <c r="T61" s="80"/>
      <c r="U61" s="80"/>
      <c r="V61" s="80"/>
      <c r="W61" s="80"/>
      <c r="X61" s="80"/>
      <c r="Y61" s="80"/>
      <c r="Z61" s="80"/>
      <c r="AA61" s="80"/>
    </row>
    <row r="62" spans="1:27" ht="12.75" customHeight="1">
      <c r="A62" s="80"/>
      <c r="B62" s="95" t="s">
        <v>267</v>
      </c>
      <c r="C62" s="95"/>
      <c r="D62" s="80"/>
      <c r="E62" s="1589">
        <f>'1a.Detailed SOFP '!G84+'1a.Detailed SOFP '!G330</f>
        <v>0</v>
      </c>
      <c r="F62" s="1589">
        <f>'1a.Detailed SOFP '!H84+'1a.Detailed SOFP '!H330</f>
        <v>0</v>
      </c>
      <c r="G62" s="1589">
        <f>'1a.Detailed SOFP '!I84+'1a.Detailed SOFP '!I330</f>
        <v>0</v>
      </c>
      <c r="H62" s="1589">
        <f>'1a.Detailed SOFP '!J84+'1a.Detailed SOFP '!J330</f>
        <v>0</v>
      </c>
      <c r="I62" s="1589">
        <f>'1a.Detailed SOFP '!K84+'1a.Detailed SOFP '!K330</f>
        <v>0</v>
      </c>
      <c r="J62" s="1589">
        <f>'1a.Detailed SOFP '!L84+'1a.Detailed SOFP '!L330</f>
        <v>0</v>
      </c>
      <c r="K62" s="1589">
        <f>'1a.Detailed SOFP '!M84+'1a.Detailed SOFP '!M330</f>
        <v>0</v>
      </c>
      <c r="L62" s="1589">
        <f>'1a.Detailed SOFP '!N84+'1a.Detailed SOFP '!N330</f>
        <v>0</v>
      </c>
      <c r="M62" s="85"/>
      <c r="N62" s="80"/>
      <c r="O62" s="80"/>
      <c r="P62" s="80"/>
      <c r="Q62" s="80"/>
      <c r="R62" s="80"/>
      <c r="S62" s="80"/>
      <c r="T62" s="80"/>
      <c r="U62" s="80"/>
      <c r="V62" s="80"/>
      <c r="W62" s="80"/>
      <c r="X62" s="80"/>
      <c r="Y62" s="80"/>
      <c r="Z62" s="80"/>
      <c r="AA62" s="80"/>
    </row>
    <row r="63" spans="1:27" ht="24.75">
      <c r="A63" s="80"/>
      <c r="B63" s="959" t="s">
        <v>282</v>
      </c>
      <c r="C63" s="95"/>
      <c r="D63" s="80"/>
      <c r="E63" s="1589">
        <f>'1a.Detailed SOFP '!G88+'1a.Detailed SOFP '!G334</f>
        <v>0</v>
      </c>
      <c r="F63" s="1589">
        <f>'1a.Detailed SOFP '!H88+'1a.Detailed SOFP '!H334</f>
        <v>0</v>
      </c>
      <c r="G63" s="1589">
        <f>'1a.Detailed SOFP '!I88+'1a.Detailed SOFP '!I334</f>
        <v>0</v>
      </c>
      <c r="H63" s="1589">
        <f>'1a.Detailed SOFP '!J88+'1a.Detailed SOFP '!J334</f>
        <v>0</v>
      </c>
      <c r="I63" s="1589">
        <f>'1a.Detailed SOFP '!K88+'1a.Detailed SOFP '!K334</f>
        <v>0</v>
      </c>
      <c r="J63" s="1589">
        <f>'1a.Detailed SOFP '!L88+'1a.Detailed SOFP '!L334</f>
        <v>0</v>
      </c>
      <c r="K63" s="1589">
        <f>'1a.Detailed SOFP '!M88+'1a.Detailed SOFP '!M334</f>
        <v>0</v>
      </c>
      <c r="L63" s="1589">
        <f>'1a.Detailed SOFP '!N88+'1a.Detailed SOFP '!N334</f>
        <v>0</v>
      </c>
      <c r="M63" s="85"/>
      <c r="N63" s="80"/>
      <c r="O63" s="80"/>
      <c r="P63" s="80"/>
      <c r="Q63" s="80"/>
      <c r="R63" s="80"/>
      <c r="S63" s="80"/>
      <c r="T63" s="80"/>
      <c r="U63" s="80"/>
      <c r="V63" s="80"/>
      <c r="W63" s="80"/>
      <c r="X63" s="80"/>
      <c r="Y63" s="80"/>
      <c r="Z63" s="80"/>
      <c r="AA63" s="80"/>
    </row>
    <row r="64" spans="1:27" ht="12" customHeight="1">
      <c r="A64" s="80"/>
      <c r="B64" s="95" t="s">
        <v>284</v>
      </c>
      <c r="C64" s="95"/>
      <c r="D64" s="80"/>
      <c r="E64" s="1589">
        <f>'1a.Detailed SOFP '!G102+'1a.Detailed SOFP '!G348</f>
        <v>0</v>
      </c>
      <c r="F64" s="1589">
        <f>'1a.Detailed SOFP '!H102+'1a.Detailed SOFP '!H348</f>
        <v>0</v>
      </c>
      <c r="G64" s="1589">
        <f>'1a.Detailed SOFP '!I102+'1a.Detailed SOFP '!I348</f>
        <v>0</v>
      </c>
      <c r="H64" s="1589">
        <f>'1a.Detailed SOFP '!J102+'1a.Detailed SOFP '!J348</f>
        <v>0</v>
      </c>
      <c r="I64" s="1589">
        <f>'1a.Detailed SOFP '!K102+'1a.Detailed SOFP '!K348</f>
        <v>0</v>
      </c>
      <c r="J64" s="1589">
        <f>'1a.Detailed SOFP '!L102+'1a.Detailed SOFP '!L348</f>
        <v>0</v>
      </c>
      <c r="K64" s="1589">
        <f>'1a.Detailed SOFP '!M102+'1a.Detailed SOFP '!M348</f>
        <v>0</v>
      </c>
      <c r="L64" s="1589">
        <f>'1a.Detailed SOFP '!N102+'1a.Detailed SOFP '!N348</f>
        <v>0</v>
      </c>
      <c r="M64" s="85"/>
      <c r="N64" s="80"/>
      <c r="O64" s="80"/>
      <c r="P64" s="80"/>
      <c r="Q64" s="80"/>
      <c r="R64" s="80"/>
      <c r="S64" s="80"/>
      <c r="T64" s="80"/>
      <c r="U64" s="80"/>
      <c r="V64" s="80"/>
      <c r="W64" s="80"/>
      <c r="X64" s="80"/>
      <c r="Y64" s="80"/>
      <c r="Z64" s="80"/>
      <c r="AA64" s="80"/>
    </row>
    <row r="65" spans="1:27" ht="12.75" customHeight="1">
      <c r="A65" s="80"/>
      <c r="B65" s="95" t="s">
        <v>293</v>
      </c>
      <c r="C65" s="95"/>
      <c r="D65" s="80"/>
      <c r="E65" s="1589">
        <f>'1a.Detailed SOFP '!G103+'1a.Detailed SOFP '!G349</f>
        <v>0</v>
      </c>
      <c r="F65" s="1589">
        <f>'1a.Detailed SOFP '!H103+'1a.Detailed SOFP '!H349</f>
        <v>0</v>
      </c>
      <c r="G65" s="1589">
        <f>'1a.Detailed SOFP '!I103+'1a.Detailed SOFP '!I349</f>
        <v>0</v>
      </c>
      <c r="H65" s="1589">
        <f>'1a.Detailed SOFP '!J103+'1a.Detailed SOFP '!J349</f>
        <v>0</v>
      </c>
      <c r="I65" s="1589">
        <f>'1a.Detailed SOFP '!K103+'1a.Detailed SOFP '!K349</f>
        <v>0</v>
      </c>
      <c r="J65" s="1589">
        <f>'1a.Detailed SOFP '!L103+'1a.Detailed SOFP '!L349</f>
        <v>0</v>
      </c>
      <c r="K65" s="1589">
        <f>'1a.Detailed SOFP '!M103+'1a.Detailed SOFP '!M349</f>
        <v>0</v>
      </c>
      <c r="L65" s="1589">
        <f>'1a.Detailed SOFP '!N103+'1a.Detailed SOFP '!N349</f>
        <v>0</v>
      </c>
      <c r="M65" s="85"/>
      <c r="N65" s="80"/>
      <c r="O65" s="80"/>
      <c r="P65" s="80"/>
      <c r="Q65" s="80"/>
      <c r="R65" s="80"/>
      <c r="S65" s="80"/>
      <c r="T65" s="80"/>
      <c r="U65" s="80"/>
      <c r="V65" s="80"/>
      <c r="W65" s="80"/>
      <c r="X65" s="80"/>
      <c r="Y65" s="80"/>
      <c r="Z65" s="80"/>
      <c r="AA65" s="80"/>
    </row>
    <row r="66" spans="1:27" ht="12.75" customHeight="1">
      <c r="A66" s="80"/>
      <c r="B66" s="95" t="s">
        <v>295</v>
      </c>
      <c r="C66" s="95"/>
      <c r="D66" s="80"/>
      <c r="E66" s="1589">
        <f>'1a.Detailed SOFP '!G113+'1a.Detailed SOFP '!G357</f>
        <v>0</v>
      </c>
      <c r="F66" s="1589">
        <f>'1a.Detailed SOFP '!H113+'1a.Detailed SOFP '!H357</f>
        <v>0</v>
      </c>
      <c r="G66" s="1589">
        <f>'1a.Detailed SOFP '!I113+'1a.Detailed SOFP '!I357</f>
        <v>0</v>
      </c>
      <c r="H66" s="1589">
        <f>'1a.Detailed SOFP '!J113+'1a.Detailed SOFP '!J357</f>
        <v>0</v>
      </c>
      <c r="I66" s="1589">
        <f>'1a.Detailed SOFP '!K113+'1a.Detailed SOFP '!K357</f>
        <v>0</v>
      </c>
      <c r="J66" s="1589">
        <f>'1a.Detailed SOFP '!L113+'1a.Detailed SOFP '!L357</f>
        <v>0</v>
      </c>
      <c r="K66" s="1589">
        <f>'1a.Detailed SOFP '!M113+'1a.Detailed SOFP '!M357</f>
        <v>0</v>
      </c>
      <c r="L66" s="1589">
        <f>'1a.Detailed SOFP '!N113+'1a.Detailed SOFP '!N357</f>
        <v>0</v>
      </c>
      <c r="M66" s="85"/>
      <c r="N66" s="80"/>
      <c r="O66" s="80"/>
      <c r="P66" s="80"/>
      <c r="Q66" s="80"/>
      <c r="R66" s="80"/>
      <c r="S66" s="80"/>
      <c r="T66" s="80"/>
      <c r="U66" s="80"/>
      <c r="V66" s="80"/>
      <c r="W66" s="80"/>
      <c r="X66" s="80"/>
      <c r="Y66" s="80"/>
      <c r="Z66" s="80"/>
      <c r="AA66" s="80"/>
    </row>
    <row r="67" spans="1:27" ht="12.75" customHeight="1">
      <c r="A67" s="80"/>
      <c r="B67" s="95" t="s">
        <v>300</v>
      </c>
      <c r="C67" s="95"/>
      <c r="D67" s="80"/>
      <c r="E67" s="1589">
        <f>'1a.Detailed SOFP '!G125+'1a.Detailed SOFP '!G368</f>
        <v>0</v>
      </c>
      <c r="F67" s="1589">
        <f>'1a.Detailed SOFP '!H125+'1a.Detailed SOFP '!H368</f>
        <v>0</v>
      </c>
      <c r="G67" s="1589">
        <f>'1a.Detailed SOFP '!I125+'1a.Detailed SOFP '!I368</f>
        <v>0</v>
      </c>
      <c r="H67" s="1589">
        <f>'1a.Detailed SOFP '!J125+'1a.Detailed SOFP '!J368</f>
        <v>0</v>
      </c>
      <c r="I67" s="1589">
        <f>'1a.Detailed SOFP '!K125+'1a.Detailed SOFP '!K368</f>
        <v>0</v>
      </c>
      <c r="J67" s="1589">
        <f>'1a.Detailed SOFP '!L125+'1a.Detailed SOFP '!L368</f>
        <v>0</v>
      </c>
      <c r="K67" s="1589">
        <f>'1a.Detailed SOFP '!M125+'1a.Detailed SOFP '!M368</f>
        <v>0</v>
      </c>
      <c r="L67" s="1589">
        <f>'1a.Detailed SOFP '!N125+'1a.Detailed SOFP '!N368</f>
        <v>0</v>
      </c>
      <c r="M67" s="85"/>
      <c r="N67" s="80"/>
      <c r="O67" s="80"/>
      <c r="P67" s="80"/>
      <c r="Q67" s="80"/>
      <c r="R67" s="80"/>
      <c r="S67" s="80"/>
      <c r="T67" s="80"/>
      <c r="U67" s="80"/>
      <c r="V67" s="80"/>
      <c r="W67" s="80"/>
      <c r="X67" s="80"/>
      <c r="Y67" s="80"/>
      <c r="Z67" s="80"/>
      <c r="AA67" s="80"/>
    </row>
    <row r="68" spans="1:27" ht="12.75" customHeight="1">
      <c r="A68" s="80"/>
      <c r="B68" s="95" t="s">
        <v>308</v>
      </c>
      <c r="C68" s="95"/>
      <c r="D68" s="80"/>
      <c r="E68" s="1589">
        <f>'1a.Detailed SOFP '!G126+'1a.Detailed SOFP '!G369</f>
        <v>0</v>
      </c>
      <c r="F68" s="1589">
        <f>'1a.Detailed SOFP '!H126+'1a.Detailed SOFP '!H369</f>
        <v>0</v>
      </c>
      <c r="G68" s="1589">
        <f>'1a.Detailed SOFP '!I126+'1a.Detailed SOFP '!I369</f>
        <v>0</v>
      </c>
      <c r="H68" s="1589">
        <f>'1a.Detailed SOFP '!J126+'1a.Detailed SOFP '!J369</f>
        <v>0</v>
      </c>
      <c r="I68" s="1589">
        <f>'1a.Detailed SOFP '!K126+'1a.Detailed SOFP '!K369</f>
        <v>0</v>
      </c>
      <c r="J68" s="1589">
        <f>'1a.Detailed SOFP '!L126+'1a.Detailed SOFP '!L369</f>
        <v>0</v>
      </c>
      <c r="K68" s="1589">
        <f>'1a.Detailed SOFP '!M126+'1a.Detailed SOFP '!M369</f>
        <v>0</v>
      </c>
      <c r="L68" s="1589">
        <f>'1a.Detailed SOFP '!N126+'1a.Detailed SOFP '!N369</f>
        <v>0</v>
      </c>
      <c r="M68" s="85"/>
      <c r="N68" s="80"/>
      <c r="O68" s="80"/>
      <c r="P68" s="80"/>
      <c r="Q68" s="80"/>
      <c r="R68" s="80"/>
      <c r="S68" s="80"/>
      <c r="T68" s="80"/>
      <c r="U68" s="80"/>
      <c r="V68" s="80"/>
      <c r="W68" s="80"/>
      <c r="X68" s="80"/>
      <c r="Y68" s="80"/>
      <c r="Z68" s="80"/>
      <c r="AA68" s="80"/>
    </row>
    <row r="69" spans="1:27" ht="12.75" customHeight="1">
      <c r="A69" s="80"/>
      <c r="B69" s="95" t="s">
        <v>328</v>
      </c>
      <c r="C69" s="95"/>
      <c r="D69" s="80"/>
      <c r="E69" s="1589">
        <f>'1a.Detailed SOFP '!G129+'1a.Detailed SOFP '!G372</f>
        <v>0</v>
      </c>
      <c r="F69" s="1589">
        <f>'1a.Detailed SOFP '!H129+'1a.Detailed SOFP '!H372</f>
        <v>0</v>
      </c>
      <c r="G69" s="1589">
        <f>'1a.Detailed SOFP '!I129+'1a.Detailed SOFP '!I372</f>
        <v>0</v>
      </c>
      <c r="H69" s="1589">
        <f>'1a.Detailed SOFP '!J129+'1a.Detailed SOFP '!J372</f>
        <v>0</v>
      </c>
      <c r="I69" s="1589">
        <f>'1a.Detailed SOFP '!K129+'1a.Detailed SOFP '!K372</f>
        <v>0</v>
      </c>
      <c r="J69" s="1589">
        <f>'1a.Detailed SOFP '!L129+'1a.Detailed SOFP '!L372</f>
        <v>0</v>
      </c>
      <c r="K69" s="1589">
        <f>'1a.Detailed SOFP '!M129+'1a.Detailed SOFP '!M372</f>
        <v>0</v>
      </c>
      <c r="L69" s="1589">
        <f>'1a.Detailed SOFP '!N129+'1a.Detailed SOFP '!N372</f>
        <v>0</v>
      </c>
      <c r="M69" s="85"/>
      <c r="N69" s="80"/>
      <c r="O69" s="80"/>
      <c r="P69" s="80"/>
      <c r="Q69" s="80"/>
      <c r="R69" s="80"/>
      <c r="S69" s="80"/>
      <c r="T69" s="80"/>
      <c r="U69" s="80"/>
      <c r="V69" s="80"/>
      <c r="W69" s="80"/>
      <c r="X69" s="80"/>
      <c r="Y69" s="80"/>
      <c r="Z69" s="80"/>
      <c r="AA69" s="80"/>
    </row>
    <row r="70" spans="1:27" ht="12.75" customHeight="1">
      <c r="A70" s="80"/>
      <c r="B70" s="100"/>
      <c r="C70" s="90"/>
      <c r="D70" s="80"/>
      <c r="E70" s="1610">
        <f t="shared" ref="E70:L70" si="7">SUM(E60:E69)</f>
        <v>0</v>
      </c>
      <c r="F70" s="1610">
        <f t="shared" si="7"/>
        <v>0</v>
      </c>
      <c r="G70" s="1610">
        <f t="shared" si="7"/>
        <v>0</v>
      </c>
      <c r="H70" s="1610">
        <f t="shared" si="7"/>
        <v>0</v>
      </c>
      <c r="I70" s="1610">
        <f t="shared" si="7"/>
        <v>0</v>
      </c>
      <c r="J70" s="1610">
        <f t="shared" si="7"/>
        <v>0</v>
      </c>
      <c r="K70" s="1610">
        <f t="shared" si="7"/>
        <v>0</v>
      </c>
      <c r="L70" s="1610">
        <f t="shared" si="7"/>
        <v>0</v>
      </c>
      <c r="M70" s="135"/>
      <c r="N70" s="80"/>
      <c r="O70" s="80"/>
      <c r="P70" s="80"/>
      <c r="Q70" s="80"/>
      <c r="R70" s="80"/>
      <c r="S70" s="80"/>
      <c r="T70" s="80"/>
      <c r="U70" s="80"/>
      <c r="V70" s="80"/>
      <c r="W70" s="80"/>
      <c r="X70" s="80"/>
      <c r="Y70" s="80"/>
      <c r="Z70" s="80"/>
      <c r="AA70" s="80"/>
    </row>
    <row r="71" spans="1:27" ht="12.75" customHeight="1">
      <c r="A71" s="80"/>
      <c r="B71" s="95" t="s">
        <v>614</v>
      </c>
      <c r="C71" s="90"/>
      <c r="D71" s="80"/>
      <c r="E71" s="1589">
        <f>'1a.Detailed SOFP '!G130+'1a.Detailed SOFP '!G373</f>
        <v>0</v>
      </c>
      <c r="F71" s="1589">
        <f>'1a.Detailed SOFP '!H130+'1a.Detailed SOFP '!H373</f>
        <v>0</v>
      </c>
      <c r="G71" s="1589">
        <f>'1a.Detailed SOFP '!I130+'1a.Detailed SOFP '!I373</f>
        <v>0</v>
      </c>
      <c r="H71" s="1589">
        <f>'1a.Detailed SOFP '!J130+'1a.Detailed SOFP '!J373</f>
        <v>0</v>
      </c>
      <c r="I71" s="1589">
        <f>'1a.Detailed SOFP '!K130+'1a.Detailed SOFP '!K373</f>
        <v>0</v>
      </c>
      <c r="J71" s="1589">
        <f>'1a.Detailed SOFP '!L130+'1a.Detailed SOFP '!L373</f>
        <v>0</v>
      </c>
      <c r="K71" s="1589">
        <f>'1a.Detailed SOFP '!M130+'1a.Detailed SOFP '!M373</f>
        <v>0</v>
      </c>
      <c r="L71" s="1589">
        <f>'1a.Detailed SOFP '!N130+'1a.Detailed SOFP '!N373</f>
        <v>0</v>
      </c>
      <c r="M71" s="85"/>
      <c r="N71" s="80"/>
      <c r="O71" s="80"/>
      <c r="P71" s="80"/>
      <c r="Q71" s="80"/>
      <c r="R71" s="80"/>
      <c r="S71" s="80"/>
      <c r="T71" s="80"/>
      <c r="U71" s="80"/>
      <c r="V71" s="80"/>
      <c r="W71" s="80"/>
      <c r="X71" s="80"/>
      <c r="Y71" s="80"/>
      <c r="Z71" s="80"/>
      <c r="AA71" s="80"/>
    </row>
    <row r="72" spans="1:27" ht="12.75" customHeight="1">
      <c r="A72" s="80"/>
      <c r="B72" s="100" t="s">
        <v>615</v>
      </c>
      <c r="C72" s="90"/>
      <c r="D72" s="80"/>
      <c r="E72" s="1592">
        <f t="shared" ref="E72:L72" si="8">SUM(E70:E71)</f>
        <v>0</v>
      </c>
      <c r="F72" s="1592">
        <f t="shared" si="8"/>
        <v>0</v>
      </c>
      <c r="G72" s="1592">
        <f t="shared" si="8"/>
        <v>0</v>
      </c>
      <c r="H72" s="1592">
        <f t="shared" si="8"/>
        <v>0</v>
      </c>
      <c r="I72" s="1592">
        <f t="shared" si="8"/>
        <v>0</v>
      </c>
      <c r="J72" s="1592">
        <f t="shared" si="8"/>
        <v>0</v>
      </c>
      <c r="K72" s="1592">
        <f t="shared" si="8"/>
        <v>0</v>
      </c>
      <c r="L72" s="1592">
        <f t="shared" si="8"/>
        <v>0</v>
      </c>
      <c r="M72" s="107"/>
      <c r="N72" s="80"/>
      <c r="O72" s="80"/>
      <c r="P72" s="80"/>
      <c r="Q72" s="80"/>
      <c r="R72" s="80"/>
      <c r="S72" s="80"/>
      <c r="T72" s="80"/>
      <c r="U72" s="80"/>
      <c r="V72" s="80"/>
      <c r="W72" s="80"/>
      <c r="X72" s="80"/>
      <c r="Y72" s="80"/>
      <c r="Z72" s="80"/>
      <c r="AA72" s="80"/>
    </row>
    <row r="73" spans="1:27" ht="12.75" customHeight="1">
      <c r="A73" s="80"/>
      <c r="B73" s="100"/>
      <c r="C73" s="90"/>
      <c r="D73" s="80"/>
      <c r="E73" s="1589"/>
      <c r="F73" s="1589"/>
      <c r="G73" s="1589"/>
      <c r="H73" s="1589"/>
      <c r="I73" s="1589"/>
      <c r="J73" s="1589"/>
      <c r="K73" s="1589"/>
      <c r="L73" s="1589"/>
      <c r="M73" s="85"/>
      <c r="N73" s="80"/>
      <c r="O73" s="80"/>
      <c r="P73" s="80"/>
      <c r="Q73" s="80"/>
      <c r="R73" s="80"/>
      <c r="S73" s="80"/>
      <c r="T73" s="80"/>
      <c r="U73" s="80"/>
      <c r="V73" s="80"/>
      <c r="W73" s="80"/>
      <c r="X73" s="80"/>
      <c r="Y73" s="80"/>
      <c r="Z73" s="80"/>
      <c r="AA73" s="80"/>
    </row>
    <row r="74" spans="1:27" ht="12.75" customHeight="1">
      <c r="A74" s="80"/>
      <c r="B74" s="95" t="s">
        <v>616</v>
      </c>
      <c r="C74" s="90"/>
      <c r="D74" s="80"/>
      <c r="E74" s="1589">
        <f>'1a.Detailed SOFP '!G47+'1a.Detailed SOFP '!G64+'1a.Detailed SOFP '!G84+'1a.Detailed SOFP '!G88+'1a.Detailed SOFP '!G102+'1a.Detailed SOFP '!G103+'1a.Detailed SOFP '!G113+'1a.Detailed SOFP '!G125+'1a.Detailed SOFP '!G126+'1a.Detailed SOFP '!G129+'1a.Detailed SOFP '!G130</f>
        <v>0</v>
      </c>
      <c r="F74" s="1589">
        <f>'1a.Detailed SOFP '!H47+'1a.Detailed SOFP '!H64+'1a.Detailed SOFP '!H84+'1a.Detailed SOFP '!H88+'1a.Detailed SOFP '!H102+'1a.Detailed SOFP '!H103+'1a.Detailed SOFP '!H113+'1a.Detailed SOFP '!H125+'1a.Detailed SOFP '!H126+'1a.Detailed SOFP '!H129+'1a.Detailed SOFP '!H130</f>
        <v>0</v>
      </c>
      <c r="G74" s="1589">
        <f>'1a.Detailed SOFP '!I47+'1a.Detailed SOFP '!I64+'1a.Detailed SOFP '!I84+'1a.Detailed SOFP '!I88+'1a.Detailed SOFP '!I102+'1a.Detailed SOFP '!I103+'1a.Detailed SOFP '!I113+'1a.Detailed SOFP '!I125+'1a.Detailed SOFP '!I126+'1a.Detailed SOFP '!I129+'1a.Detailed SOFP '!I130</f>
        <v>0</v>
      </c>
      <c r="H74" s="1589">
        <f>'1a.Detailed SOFP '!J47+'1a.Detailed SOFP '!J64+'1a.Detailed SOFP '!J84+'1a.Detailed SOFP '!J88+'1a.Detailed SOFP '!J102+'1a.Detailed SOFP '!J103+'1a.Detailed SOFP '!J113+'1a.Detailed SOFP '!J125+'1a.Detailed SOFP '!J126+'1a.Detailed SOFP '!J129+'1a.Detailed SOFP '!J130</f>
        <v>0</v>
      </c>
      <c r="I74" s="1589">
        <f>'1a.Detailed SOFP '!K47+'1a.Detailed SOFP '!K64+'1a.Detailed SOFP '!K84+'1a.Detailed SOFP '!K88+'1a.Detailed SOFP '!K102+'1a.Detailed SOFP '!K103+'1a.Detailed SOFP '!K113+'1a.Detailed SOFP '!K125+'1a.Detailed SOFP '!K126+'1a.Detailed SOFP '!K129+'1a.Detailed SOFP '!K130</f>
        <v>0</v>
      </c>
      <c r="J74" s="1589">
        <f>'1a.Detailed SOFP '!L47+'1a.Detailed SOFP '!L64+'1a.Detailed SOFP '!L84+'1a.Detailed SOFP '!L88+'1a.Detailed SOFP '!L102+'1a.Detailed SOFP '!L103+'1a.Detailed SOFP '!L113+'1a.Detailed SOFP '!L125+'1a.Detailed SOFP '!L126+'1a.Detailed SOFP '!L129+'1a.Detailed SOFP '!L130</f>
        <v>0</v>
      </c>
      <c r="K74" s="1589">
        <f>'1a.Detailed SOFP '!M47+'1a.Detailed SOFP '!M64+'1a.Detailed SOFP '!M84+'1a.Detailed SOFP '!M88+'1a.Detailed SOFP '!M102+'1a.Detailed SOFP '!M103+'1a.Detailed SOFP '!M113+'1a.Detailed SOFP '!M125+'1a.Detailed SOFP '!M126+'1a.Detailed SOFP '!M129+'1a.Detailed SOFP '!M130</f>
        <v>0</v>
      </c>
      <c r="L74" s="1589">
        <f>'1a.Detailed SOFP '!N47+'1a.Detailed SOFP '!N64+'1a.Detailed SOFP '!N84+'1a.Detailed SOFP '!N88+'1a.Detailed SOFP '!N102+'1a.Detailed SOFP '!N103+'1a.Detailed SOFP '!N113+'1a.Detailed SOFP '!N125+'1a.Detailed SOFP '!N126+'1a.Detailed SOFP '!N129+'1a.Detailed SOFP '!N130</f>
        <v>0</v>
      </c>
      <c r="M74" s="85"/>
      <c r="N74" s="80"/>
      <c r="O74" s="80"/>
      <c r="P74" s="80"/>
      <c r="Q74" s="80"/>
      <c r="R74" s="80"/>
      <c r="S74" s="80"/>
      <c r="T74" s="80"/>
      <c r="U74" s="80"/>
      <c r="V74" s="80"/>
      <c r="W74" s="80"/>
      <c r="X74" s="80"/>
      <c r="Y74" s="80"/>
      <c r="Z74" s="80"/>
      <c r="AA74" s="80"/>
    </row>
    <row r="75" spans="1:27" ht="12.75" customHeight="1">
      <c r="A75" s="80"/>
      <c r="B75" s="95" t="s">
        <v>617</v>
      </c>
      <c r="C75" s="90"/>
      <c r="D75" s="80"/>
      <c r="E75" s="1589">
        <f>'1a.Detailed SOFP '!G293+'1a.Detailed SOFP '!G310+'1a.Detailed SOFP '!G330+'1a.Detailed SOFP '!G334+'1a.Detailed SOFP '!G348+'1a.Detailed SOFP '!G349+'1a.Detailed SOFP '!G357+'1a.Detailed SOFP '!G368+'1a.Detailed SOFP '!G369+'1a.Detailed SOFP '!G372+'1a.Detailed SOFP '!G373</f>
        <v>0</v>
      </c>
      <c r="F75" s="1589">
        <f>'1a.Detailed SOFP '!H293+'1a.Detailed SOFP '!H310+'1a.Detailed SOFP '!H330+'1a.Detailed SOFP '!H334+'1a.Detailed SOFP '!H348+'1a.Detailed SOFP '!H349+'1a.Detailed SOFP '!H357+'1a.Detailed SOFP '!H368+'1a.Detailed SOFP '!H369+'1a.Detailed SOFP '!H372+'1a.Detailed SOFP '!H373</f>
        <v>0</v>
      </c>
      <c r="G75" s="1589">
        <f>'1a.Detailed SOFP '!I293+'1a.Detailed SOFP '!I310+'1a.Detailed SOFP '!I330+'1a.Detailed SOFP '!I334+'1a.Detailed SOFP '!I348+'1a.Detailed SOFP '!I349+'1a.Detailed SOFP '!I357+'1a.Detailed SOFP '!I368+'1a.Detailed SOFP '!I369+'1a.Detailed SOFP '!I372+'1a.Detailed SOFP '!I373</f>
        <v>0</v>
      </c>
      <c r="H75" s="1589">
        <f>'1a.Detailed SOFP '!J293+'1a.Detailed SOFP '!J310+'1a.Detailed SOFP '!J330+'1a.Detailed SOFP '!J334+'1a.Detailed SOFP '!J348+'1a.Detailed SOFP '!J349+'1a.Detailed SOFP '!J357+'1a.Detailed SOFP '!J368+'1a.Detailed SOFP '!J369+'1a.Detailed SOFP '!J372+'1a.Detailed SOFP '!J373</f>
        <v>0</v>
      </c>
      <c r="I75" s="1589">
        <f>'1a.Detailed SOFP '!K293+'1a.Detailed SOFP '!K310+'1a.Detailed SOFP '!K330+'1a.Detailed SOFP '!K334+'1a.Detailed SOFP '!K348+'1a.Detailed SOFP '!K349+'1a.Detailed SOFP '!K357+'1a.Detailed SOFP '!K368+'1a.Detailed SOFP '!K369+'1a.Detailed SOFP '!K372+'1a.Detailed SOFP '!K373</f>
        <v>0</v>
      </c>
      <c r="J75" s="1589">
        <f>'1a.Detailed SOFP '!L293+'1a.Detailed SOFP '!L310+'1a.Detailed SOFP '!L330+'1a.Detailed SOFP '!L334+'1a.Detailed SOFP '!L348+'1a.Detailed SOFP '!L349+'1a.Detailed SOFP '!L357+'1a.Detailed SOFP '!L368+'1a.Detailed SOFP '!L369+'1a.Detailed SOFP '!L372+'1a.Detailed SOFP '!L373</f>
        <v>0</v>
      </c>
      <c r="K75" s="1589">
        <f>'1a.Detailed SOFP '!M293+'1a.Detailed SOFP '!M310+'1a.Detailed SOFP '!M330+'1a.Detailed SOFP '!M334+'1a.Detailed SOFP '!M348+'1a.Detailed SOFP '!M349+'1a.Detailed SOFP '!M357+'1a.Detailed SOFP '!M368+'1a.Detailed SOFP '!M369+'1a.Detailed SOFP '!M372+'1a.Detailed SOFP '!M373</f>
        <v>0</v>
      </c>
      <c r="L75" s="1589">
        <f>'1a.Detailed SOFP '!N293+'1a.Detailed SOFP '!N310+'1a.Detailed SOFP '!N330+'1a.Detailed SOFP '!N334+'1a.Detailed SOFP '!N348+'1a.Detailed SOFP '!N349+'1a.Detailed SOFP '!N357+'1a.Detailed SOFP '!N368+'1a.Detailed SOFP '!N369+'1a.Detailed SOFP '!N372+'1a.Detailed SOFP '!N373</f>
        <v>0</v>
      </c>
      <c r="M75" s="85"/>
      <c r="N75" s="80"/>
      <c r="O75" s="80"/>
      <c r="P75" s="80"/>
      <c r="Q75" s="80"/>
      <c r="R75" s="80"/>
      <c r="S75" s="80"/>
      <c r="T75" s="80"/>
      <c r="U75" s="80"/>
      <c r="V75" s="80"/>
      <c r="W75" s="80"/>
      <c r="X75" s="80"/>
      <c r="Y75" s="80"/>
      <c r="Z75" s="80"/>
      <c r="AA75" s="80"/>
    </row>
    <row r="76" spans="1:27" ht="12.75" customHeight="1">
      <c r="A76" s="15"/>
      <c r="B76" s="100" t="s">
        <v>232</v>
      </c>
      <c r="C76" s="9"/>
      <c r="D76" s="15"/>
      <c r="E76" s="1620">
        <f t="shared" ref="E76:L76" si="9">SUM(E74:E75)</f>
        <v>0</v>
      </c>
      <c r="F76" s="1620">
        <f t="shared" si="9"/>
        <v>0</v>
      </c>
      <c r="G76" s="1620">
        <f t="shared" si="9"/>
        <v>0</v>
      </c>
      <c r="H76" s="1620">
        <f t="shared" si="9"/>
        <v>0</v>
      </c>
      <c r="I76" s="1620">
        <f t="shared" si="9"/>
        <v>0</v>
      </c>
      <c r="J76" s="1620">
        <f t="shared" si="9"/>
        <v>0</v>
      </c>
      <c r="K76" s="1620">
        <f t="shared" si="9"/>
        <v>0</v>
      </c>
      <c r="L76" s="1620">
        <f t="shared" si="9"/>
        <v>0</v>
      </c>
      <c r="M76" s="104"/>
      <c r="N76" s="15"/>
      <c r="O76" s="15"/>
      <c r="P76" s="15"/>
      <c r="Q76" s="15"/>
      <c r="R76" s="15"/>
      <c r="S76" s="15"/>
      <c r="T76" s="15"/>
      <c r="U76" s="15"/>
      <c r="V76" s="15"/>
      <c r="W76" s="15"/>
      <c r="X76" s="15"/>
      <c r="Y76" s="15"/>
      <c r="Z76" s="15"/>
      <c r="AA76" s="15"/>
    </row>
    <row r="77" spans="1:27" ht="12.75" customHeight="1">
      <c r="A77" s="80"/>
      <c r="B77" s="100"/>
      <c r="C77" s="90"/>
      <c r="D77" s="80"/>
      <c r="E77" s="1589"/>
      <c r="F77" s="1589"/>
      <c r="G77" s="1589"/>
      <c r="H77" s="1589"/>
      <c r="I77" s="1589"/>
      <c r="J77" s="1589"/>
      <c r="K77" s="1589"/>
      <c r="L77" s="1589"/>
      <c r="M77" s="85"/>
      <c r="N77" s="80"/>
      <c r="O77" s="80"/>
      <c r="P77" s="80"/>
      <c r="Q77" s="80"/>
      <c r="R77" s="80"/>
      <c r="S77" s="80"/>
      <c r="T77" s="80"/>
      <c r="U77" s="80"/>
      <c r="V77" s="80"/>
      <c r="W77" s="80"/>
      <c r="X77" s="80"/>
      <c r="Y77" s="80"/>
      <c r="Z77" s="80"/>
      <c r="AA77" s="80"/>
    </row>
    <row r="78" spans="1:27" ht="12.75" customHeight="1">
      <c r="A78" s="136"/>
      <c r="B78" s="137" t="s">
        <v>618</v>
      </c>
      <c r="C78" s="138"/>
      <c r="D78" s="136"/>
      <c r="E78" s="1621">
        <f t="shared" ref="E78:L78" si="10">E72-E76</f>
        <v>0</v>
      </c>
      <c r="F78" s="1621">
        <f t="shared" si="10"/>
        <v>0</v>
      </c>
      <c r="G78" s="1621">
        <f t="shared" si="10"/>
        <v>0</v>
      </c>
      <c r="H78" s="1621">
        <f t="shared" si="10"/>
        <v>0</v>
      </c>
      <c r="I78" s="1621">
        <f t="shared" si="10"/>
        <v>0</v>
      </c>
      <c r="J78" s="1621">
        <f t="shared" si="10"/>
        <v>0</v>
      </c>
      <c r="K78" s="1621">
        <f t="shared" si="10"/>
        <v>0</v>
      </c>
      <c r="L78" s="1621">
        <f t="shared" si="10"/>
        <v>0</v>
      </c>
      <c r="M78" s="85"/>
      <c r="N78" s="136"/>
      <c r="O78" s="136"/>
      <c r="P78" s="136"/>
      <c r="Q78" s="136"/>
      <c r="R78" s="136"/>
      <c r="S78" s="136"/>
      <c r="T78" s="136"/>
      <c r="U78" s="136"/>
      <c r="V78" s="136"/>
      <c r="W78" s="136"/>
      <c r="X78" s="136"/>
      <c r="Y78" s="136"/>
      <c r="Z78" s="136"/>
      <c r="AA78" s="136"/>
    </row>
    <row r="79" spans="1:27" ht="12.75" customHeight="1">
      <c r="A79" s="80"/>
      <c r="B79" s="140"/>
      <c r="C79" s="90"/>
      <c r="D79" s="80"/>
      <c r="E79" s="1589"/>
      <c r="F79" s="1589"/>
      <c r="G79" s="1589"/>
      <c r="H79" s="1589"/>
      <c r="I79" s="1589"/>
      <c r="J79" s="1589"/>
      <c r="K79" s="1589"/>
      <c r="L79" s="1589"/>
      <c r="M79" s="85"/>
      <c r="N79" s="80"/>
      <c r="O79" s="80"/>
      <c r="P79" s="80"/>
      <c r="Q79" s="80"/>
      <c r="R79" s="80"/>
      <c r="S79" s="80"/>
      <c r="T79" s="80"/>
      <c r="U79" s="80"/>
      <c r="V79" s="80"/>
      <c r="W79" s="80"/>
      <c r="X79" s="80"/>
      <c r="Y79" s="80"/>
      <c r="Z79" s="80"/>
      <c r="AA79" s="80"/>
    </row>
    <row r="80" spans="1:27" ht="12.75" customHeight="1">
      <c r="A80" s="80"/>
      <c r="B80" s="141"/>
      <c r="C80" s="141"/>
      <c r="D80" s="109"/>
      <c r="E80" s="1597"/>
      <c r="F80" s="1597"/>
      <c r="G80" s="1597"/>
      <c r="H80" s="1589"/>
      <c r="I80" s="1589"/>
      <c r="J80" s="1589"/>
      <c r="K80" s="1589"/>
      <c r="L80" s="1589"/>
      <c r="M80" s="85"/>
      <c r="N80" s="80"/>
      <c r="O80" s="80"/>
      <c r="P80" s="80"/>
      <c r="Q80" s="80"/>
      <c r="R80" s="80"/>
      <c r="S80" s="80"/>
      <c r="T80" s="80"/>
      <c r="U80" s="80"/>
      <c r="V80" s="80"/>
      <c r="W80" s="80"/>
      <c r="X80" s="80"/>
      <c r="Y80" s="80"/>
      <c r="Z80" s="80"/>
      <c r="AA80" s="80"/>
    </row>
    <row r="81" spans="1:27" ht="12.75" customHeight="1">
      <c r="A81" s="110"/>
      <c r="B81" s="1113" t="s">
        <v>619</v>
      </c>
      <c r="C81" s="1114"/>
      <c r="D81" s="1095"/>
      <c r="E81" s="1598"/>
      <c r="F81" s="1598"/>
      <c r="G81" s="1599"/>
      <c r="H81" s="1600"/>
      <c r="I81" s="1589"/>
      <c r="J81" s="1589"/>
      <c r="K81" s="1589"/>
      <c r="L81" s="1589"/>
      <c r="M81" s="85"/>
      <c r="N81" s="80"/>
      <c r="O81" s="80"/>
      <c r="P81" s="80"/>
      <c r="Q81" s="80"/>
      <c r="R81" s="80"/>
      <c r="S81" s="80"/>
      <c r="T81" s="80"/>
      <c r="U81" s="80"/>
      <c r="V81" s="80"/>
      <c r="W81" s="80"/>
      <c r="X81" s="80"/>
      <c r="Y81" s="80"/>
      <c r="Z81" s="80"/>
      <c r="AA81" s="80"/>
    </row>
    <row r="82" spans="1:27" ht="12.75" customHeight="1">
      <c r="A82" s="80"/>
      <c r="B82" s="140"/>
      <c r="C82" s="142"/>
      <c r="D82" s="122"/>
      <c r="E82" s="1606"/>
      <c r="F82" s="1606"/>
      <c r="G82" s="1606"/>
      <c r="H82" s="1589"/>
      <c r="I82" s="1589"/>
      <c r="J82" s="1589"/>
      <c r="K82" s="1589"/>
      <c r="L82" s="1589"/>
      <c r="M82" s="85"/>
      <c r="N82" s="80"/>
      <c r="O82" s="80"/>
      <c r="P82" s="80"/>
      <c r="Q82" s="80"/>
      <c r="R82" s="80"/>
      <c r="S82" s="80"/>
      <c r="T82" s="80"/>
      <c r="U82" s="80"/>
      <c r="V82" s="80"/>
      <c r="W82" s="80"/>
      <c r="X82" s="80"/>
      <c r="Y82" s="80"/>
      <c r="Z82" s="80"/>
      <c r="AA82" s="80"/>
    </row>
    <row r="83" spans="1:27" ht="12.75" customHeight="1">
      <c r="A83" s="80"/>
      <c r="B83" s="90" t="s">
        <v>620</v>
      </c>
      <c r="C83" s="90"/>
      <c r="D83" s="80"/>
      <c r="E83" s="1589"/>
      <c r="F83" s="1589"/>
      <c r="G83" s="1589"/>
      <c r="H83" s="1518"/>
      <c r="I83" s="1518"/>
      <c r="J83" s="1589"/>
      <c r="K83" s="1589"/>
      <c r="L83" s="1589"/>
      <c r="M83" s="85" t="s">
        <v>603</v>
      </c>
      <c r="N83" s="80"/>
      <c r="O83" s="80"/>
      <c r="P83" s="80"/>
      <c r="Q83" s="80"/>
      <c r="R83" s="80"/>
      <c r="S83" s="80"/>
      <c r="T83" s="80"/>
      <c r="U83" s="80"/>
      <c r="V83" s="80"/>
      <c r="W83" s="80"/>
      <c r="X83" s="80"/>
      <c r="Y83" s="80"/>
      <c r="Z83" s="80"/>
      <c r="AA83" s="80"/>
    </row>
    <row r="84" spans="1:27" ht="12.75" customHeight="1">
      <c r="A84" s="80"/>
      <c r="B84" s="90"/>
      <c r="C84" s="90"/>
      <c r="D84" s="80"/>
      <c r="E84" s="1589"/>
      <c r="F84" s="1589"/>
      <c r="G84" s="1589"/>
      <c r="H84" s="1589"/>
      <c r="I84" s="1589"/>
      <c r="J84" s="1589"/>
      <c r="K84" s="1589"/>
      <c r="L84" s="1589"/>
      <c r="M84" s="85"/>
      <c r="N84" s="80"/>
      <c r="O84" s="80"/>
      <c r="P84" s="80"/>
      <c r="Q84" s="80"/>
      <c r="R84" s="80"/>
      <c r="S84" s="80"/>
      <c r="T84" s="80"/>
      <c r="U84" s="80"/>
      <c r="V84" s="80"/>
      <c r="W84" s="80"/>
      <c r="X84" s="80"/>
      <c r="Y84" s="80"/>
      <c r="Z84" s="80"/>
      <c r="AA84" s="80"/>
    </row>
    <row r="85" spans="1:27" ht="24.75" customHeight="1">
      <c r="A85" s="80"/>
      <c r="B85" s="100"/>
      <c r="C85" s="90"/>
      <c r="D85" s="80"/>
      <c r="E85" s="1961" t="s">
        <v>621</v>
      </c>
      <c r="F85" s="1962"/>
      <c r="G85" s="1962"/>
      <c r="H85" s="1963"/>
      <c r="I85" s="1961" t="s">
        <v>622</v>
      </c>
      <c r="J85" s="1962"/>
      <c r="K85" s="1962"/>
      <c r="L85" s="1963"/>
      <c r="M85" s="91"/>
      <c r="N85" s="80"/>
      <c r="O85" s="80"/>
      <c r="P85" s="80"/>
      <c r="Q85" s="80"/>
      <c r="R85" s="80"/>
      <c r="S85" s="80"/>
      <c r="T85" s="80"/>
      <c r="U85" s="80"/>
      <c r="V85" s="80"/>
      <c r="W85" s="80"/>
      <c r="X85" s="80"/>
      <c r="Y85" s="80"/>
      <c r="Z85" s="80"/>
      <c r="AA85" s="80"/>
    </row>
    <row r="86" spans="1:27" ht="36">
      <c r="A86" s="80"/>
      <c r="B86" s="100"/>
      <c r="C86" s="90"/>
      <c r="D86" s="80"/>
      <c r="E86" s="1622" t="s">
        <v>138</v>
      </c>
      <c r="F86" s="1622" t="s">
        <v>597</v>
      </c>
      <c r="G86" s="1622" t="s">
        <v>140</v>
      </c>
      <c r="H86" s="1622" t="s">
        <v>141</v>
      </c>
      <c r="I86" s="1622" t="s">
        <v>138</v>
      </c>
      <c r="J86" s="1622" t="s">
        <v>597</v>
      </c>
      <c r="K86" s="1622" t="s">
        <v>140</v>
      </c>
      <c r="L86" s="1622" t="s">
        <v>141</v>
      </c>
      <c r="M86" s="105"/>
      <c r="N86" s="80"/>
      <c r="O86" s="80"/>
      <c r="P86" s="80"/>
      <c r="Q86" s="80"/>
      <c r="R86" s="80"/>
      <c r="S86" s="80"/>
      <c r="T86" s="80"/>
      <c r="U86" s="80"/>
      <c r="V86" s="80"/>
      <c r="W86" s="80"/>
      <c r="X86" s="80"/>
      <c r="Y86" s="80"/>
      <c r="Z86" s="80"/>
      <c r="AA86" s="80"/>
    </row>
    <row r="87" spans="1:27" ht="12.75" customHeight="1">
      <c r="A87" s="80"/>
      <c r="B87" s="100"/>
      <c r="C87" s="90"/>
      <c r="D87" s="80"/>
      <c r="E87" s="1594" t="s">
        <v>142</v>
      </c>
      <c r="F87" s="1594" t="s">
        <v>142</v>
      </c>
      <c r="G87" s="1594" t="s">
        <v>142</v>
      </c>
      <c r="H87" s="1594" t="s">
        <v>142</v>
      </c>
      <c r="I87" s="1594" t="s">
        <v>142</v>
      </c>
      <c r="J87" s="1594" t="s">
        <v>142</v>
      </c>
      <c r="K87" s="1594" t="s">
        <v>142</v>
      </c>
      <c r="L87" s="1594" t="s">
        <v>142</v>
      </c>
      <c r="M87" s="91"/>
      <c r="N87" s="80"/>
      <c r="O87" s="80"/>
      <c r="P87" s="80"/>
      <c r="Q87" s="80"/>
      <c r="R87" s="80"/>
      <c r="S87" s="80"/>
      <c r="T87" s="80"/>
      <c r="U87" s="80"/>
      <c r="V87" s="80"/>
      <c r="W87" s="80"/>
      <c r="X87" s="80"/>
      <c r="Y87" s="80"/>
      <c r="Z87" s="80"/>
      <c r="AA87" s="80"/>
    </row>
    <row r="88" spans="1:27" ht="12.75" customHeight="1">
      <c r="A88" s="80"/>
      <c r="B88" s="100" t="s">
        <v>623</v>
      </c>
      <c r="C88" s="90"/>
      <c r="D88" s="80"/>
      <c r="E88" s="1623"/>
      <c r="F88" s="1596"/>
      <c r="G88" s="1856">
        <f>SUM(E88:F88)</f>
        <v>0</v>
      </c>
      <c r="H88" s="1596"/>
      <c r="I88" s="1596"/>
      <c r="J88" s="1596"/>
      <c r="K88" s="1856">
        <f>SUM(I88:J88)</f>
        <v>0</v>
      </c>
      <c r="L88" s="1596"/>
      <c r="M88" s="85"/>
      <c r="N88" s="80"/>
      <c r="O88" s="80"/>
      <c r="P88" s="80"/>
      <c r="Q88" s="80"/>
      <c r="R88" s="80"/>
      <c r="S88" s="80"/>
      <c r="T88" s="80"/>
      <c r="U88" s="80"/>
      <c r="V88" s="80"/>
      <c r="W88" s="80"/>
      <c r="X88" s="80"/>
      <c r="Y88" s="80"/>
      <c r="Z88" s="80"/>
      <c r="AA88" s="80"/>
    </row>
    <row r="89" spans="1:27">
      <c r="A89" s="80"/>
      <c r="B89" s="106" t="s">
        <v>605</v>
      </c>
      <c r="C89" s="144"/>
      <c r="D89" s="145"/>
      <c r="E89" s="1596"/>
      <c r="F89" s="1596"/>
      <c r="G89" s="1856">
        <f t="shared" ref="G89:G93" si="11">SUM(E89:F89)</f>
        <v>0</v>
      </c>
      <c r="H89" s="1596"/>
      <c r="I89" s="1596"/>
      <c r="J89" s="1596"/>
      <c r="K89" s="1856">
        <f t="shared" ref="K89:K93" si="12">SUM(I89:J89)</f>
        <v>0</v>
      </c>
      <c r="L89" s="1596"/>
      <c r="M89" s="85"/>
      <c r="N89" s="80"/>
      <c r="O89" s="80"/>
      <c r="P89" s="80"/>
      <c r="Q89" s="80"/>
      <c r="R89" s="80"/>
      <c r="S89" s="80"/>
      <c r="T89" s="80"/>
      <c r="U89" s="80"/>
      <c r="V89" s="80"/>
      <c r="W89" s="80"/>
      <c r="X89" s="80"/>
      <c r="Y89" s="80"/>
      <c r="Z89" s="80"/>
      <c r="AA89" s="80"/>
    </row>
    <row r="90" spans="1:27">
      <c r="A90" s="80"/>
      <c r="B90" s="106" t="s">
        <v>624</v>
      </c>
      <c r="C90" s="144"/>
      <c r="D90" s="145"/>
      <c r="E90" s="1596"/>
      <c r="F90" s="1596"/>
      <c r="G90" s="1856">
        <f t="shared" si="11"/>
        <v>0</v>
      </c>
      <c r="H90" s="1596"/>
      <c r="I90" s="1596"/>
      <c r="J90" s="1596"/>
      <c r="K90" s="1856">
        <f t="shared" si="12"/>
        <v>0</v>
      </c>
      <c r="L90" s="1596"/>
      <c r="M90" s="85"/>
      <c r="N90" s="80"/>
      <c r="O90" s="80"/>
      <c r="P90" s="80"/>
      <c r="Q90" s="80"/>
      <c r="R90" s="80"/>
      <c r="S90" s="80"/>
      <c r="T90" s="80"/>
      <c r="U90" s="80"/>
      <c r="V90" s="80"/>
      <c r="W90" s="80"/>
      <c r="X90" s="80"/>
      <c r="Y90" s="80"/>
      <c r="Z90" s="80"/>
      <c r="AA90" s="80"/>
    </row>
    <row r="91" spans="1:27">
      <c r="A91" s="80"/>
      <c r="B91" s="106" t="s">
        <v>607</v>
      </c>
      <c r="C91" s="144"/>
      <c r="D91" s="145"/>
      <c r="E91" s="1596"/>
      <c r="F91" s="1596"/>
      <c r="G91" s="1856">
        <f t="shared" si="11"/>
        <v>0</v>
      </c>
      <c r="H91" s="1596"/>
      <c r="I91" s="1596"/>
      <c r="J91" s="1596"/>
      <c r="K91" s="1856">
        <f t="shared" si="12"/>
        <v>0</v>
      </c>
      <c r="L91" s="1596"/>
      <c r="M91" s="85"/>
      <c r="N91" s="80"/>
      <c r="O91" s="80"/>
      <c r="P91" s="80"/>
      <c r="Q91" s="80"/>
      <c r="R91" s="80"/>
      <c r="S91" s="80"/>
      <c r="T91" s="80"/>
      <c r="U91" s="80"/>
      <c r="V91" s="80"/>
      <c r="W91" s="80"/>
      <c r="X91" s="80"/>
      <c r="Y91" s="80"/>
      <c r="Z91" s="80"/>
      <c r="AA91" s="80"/>
    </row>
    <row r="92" spans="1:27">
      <c r="A92" s="80"/>
      <c r="B92" s="106" t="s">
        <v>608</v>
      </c>
      <c r="C92" s="144"/>
      <c r="D92" s="145"/>
      <c r="E92" s="1596"/>
      <c r="F92" s="1596"/>
      <c r="G92" s="1856">
        <f t="shared" si="11"/>
        <v>0</v>
      </c>
      <c r="H92" s="1596"/>
      <c r="I92" s="1596"/>
      <c r="J92" s="1596"/>
      <c r="K92" s="1856">
        <f t="shared" si="12"/>
        <v>0</v>
      </c>
      <c r="L92" s="1596"/>
      <c r="M92" s="85"/>
      <c r="N92" s="80"/>
      <c r="O92" s="80"/>
      <c r="P92" s="80"/>
      <c r="Q92" s="80"/>
      <c r="R92" s="80"/>
      <c r="S92" s="80"/>
      <c r="T92" s="80"/>
      <c r="U92" s="80"/>
      <c r="V92" s="80"/>
      <c r="W92" s="80"/>
      <c r="X92" s="80"/>
      <c r="Y92" s="80"/>
      <c r="Z92" s="80"/>
      <c r="AA92" s="80"/>
    </row>
    <row r="93" spans="1:27">
      <c r="A93" s="80"/>
      <c r="B93" s="106" t="s">
        <v>609</v>
      </c>
      <c r="C93" s="144"/>
      <c r="D93" s="80"/>
      <c r="E93" s="1596"/>
      <c r="F93" s="1596"/>
      <c r="G93" s="1856">
        <f t="shared" si="11"/>
        <v>0</v>
      </c>
      <c r="H93" s="1596"/>
      <c r="I93" s="1596"/>
      <c r="J93" s="1596"/>
      <c r="K93" s="1856">
        <f t="shared" si="12"/>
        <v>0</v>
      </c>
      <c r="L93" s="1596"/>
      <c r="M93" s="85"/>
      <c r="N93" s="80"/>
      <c r="O93" s="80"/>
      <c r="P93" s="80"/>
      <c r="Q93" s="80"/>
      <c r="R93" s="80"/>
      <c r="S93" s="80"/>
      <c r="T93" s="80"/>
      <c r="U93" s="80"/>
      <c r="V93" s="80"/>
      <c r="W93" s="80"/>
      <c r="X93" s="80"/>
      <c r="Y93" s="80"/>
      <c r="Z93" s="80"/>
      <c r="AA93" s="80"/>
    </row>
    <row r="94" spans="1:27" ht="15.75" thickBot="1">
      <c r="A94" s="80"/>
      <c r="B94" s="146" t="s">
        <v>625</v>
      </c>
      <c r="C94" s="144"/>
      <c r="D94" s="80"/>
      <c r="E94" s="1592">
        <f>SUM(E88:E93)</f>
        <v>0</v>
      </c>
      <c r="F94" s="1592">
        <f t="shared" ref="F94:P94" si="13">SUM(F88:F93)</f>
        <v>0</v>
      </c>
      <c r="G94" s="1857">
        <f t="shared" si="13"/>
        <v>0</v>
      </c>
      <c r="H94" s="1592">
        <f t="shared" si="13"/>
        <v>0</v>
      </c>
      <c r="I94" s="1592">
        <f t="shared" si="13"/>
        <v>0</v>
      </c>
      <c r="J94" s="1592">
        <f t="shared" si="13"/>
        <v>0</v>
      </c>
      <c r="K94" s="1857">
        <f t="shared" si="13"/>
        <v>0</v>
      </c>
      <c r="L94" s="1592">
        <f t="shared" si="13"/>
        <v>0</v>
      </c>
      <c r="M94" s="1592">
        <f t="shared" si="13"/>
        <v>0</v>
      </c>
      <c r="N94" s="1592">
        <f t="shared" si="13"/>
        <v>0</v>
      </c>
      <c r="O94" s="1592">
        <f t="shared" si="13"/>
        <v>0</v>
      </c>
      <c r="P94" s="1592">
        <f t="shared" si="13"/>
        <v>0</v>
      </c>
      <c r="Q94" s="80"/>
      <c r="R94" s="80"/>
      <c r="S94" s="80"/>
      <c r="T94" s="80"/>
      <c r="U94" s="80"/>
      <c r="V94" s="80"/>
      <c r="W94" s="80"/>
      <c r="X94" s="80"/>
      <c r="Y94" s="80"/>
      <c r="Z94" s="80"/>
      <c r="AA94" s="80"/>
    </row>
    <row r="95" spans="1:27" ht="12" customHeight="1" thickTop="1">
      <c r="A95" s="90"/>
      <c r="B95" s="90"/>
      <c r="C95" s="90"/>
      <c r="D95" s="90"/>
      <c r="E95" s="1603"/>
      <c r="F95" s="1603"/>
      <c r="G95" s="1603"/>
      <c r="H95" s="1603"/>
      <c r="I95" s="1603"/>
      <c r="J95" s="1603"/>
      <c r="K95" s="1603"/>
      <c r="L95" s="1603"/>
      <c r="M95" s="115"/>
      <c r="N95" s="90"/>
      <c r="O95" s="90"/>
      <c r="P95" s="90"/>
      <c r="Q95" s="90"/>
      <c r="R95" s="90"/>
      <c r="S95" s="90"/>
      <c r="T95" s="90"/>
      <c r="U95" s="90"/>
      <c r="V95" s="90"/>
      <c r="W95" s="90"/>
      <c r="X95" s="90"/>
      <c r="Y95" s="90"/>
      <c r="Z95" s="90"/>
      <c r="AA95" s="90"/>
    </row>
    <row r="96" spans="1:27">
      <c r="A96" s="80"/>
      <c r="B96" s="100" t="s">
        <v>626</v>
      </c>
      <c r="C96" s="144"/>
      <c r="D96" s="80"/>
      <c r="E96" s="1624">
        <f t="shared" ref="E96:L96" si="14">E94</f>
        <v>0</v>
      </c>
      <c r="F96" s="1624">
        <f t="shared" si="14"/>
        <v>0</v>
      </c>
      <c r="G96" s="1624">
        <f t="shared" si="14"/>
        <v>0</v>
      </c>
      <c r="H96" s="1624">
        <f t="shared" si="14"/>
        <v>0</v>
      </c>
      <c r="I96" s="1624">
        <f t="shared" si="14"/>
        <v>0</v>
      </c>
      <c r="J96" s="1624">
        <f t="shared" si="14"/>
        <v>0</v>
      </c>
      <c r="K96" s="1858">
        <f t="shared" si="14"/>
        <v>0</v>
      </c>
      <c r="L96" s="1624">
        <f t="shared" si="14"/>
        <v>0</v>
      </c>
      <c r="M96" s="85"/>
      <c r="N96" s="80"/>
      <c r="O96" s="80"/>
      <c r="P96" s="80"/>
      <c r="Q96" s="80"/>
      <c r="R96" s="80"/>
      <c r="S96" s="80"/>
      <c r="T96" s="80"/>
      <c r="U96" s="80"/>
      <c r="V96" s="80"/>
      <c r="W96" s="80"/>
      <c r="X96" s="80"/>
      <c r="Y96" s="80"/>
      <c r="Z96" s="80"/>
      <c r="AA96" s="80"/>
    </row>
    <row r="97" spans="1:27">
      <c r="A97" s="80"/>
      <c r="B97" s="106" t="s">
        <v>605</v>
      </c>
      <c r="C97" s="144"/>
      <c r="D97" s="145"/>
      <c r="E97" s="1596"/>
      <c r="F97" s="1596"/>
      <c r="G97" s="1856">
        <f>SUM(E97:F97)</f>
        <v>0</v>
      </c>
      <c r="H97" s="1596"/>
      <c r="I97" s="1596"/>
      <c r="J97" s="1596"/>
      <c r="K97" s="1856">
        <f>SUM(I97:J97)</f>
        <v>0</v>
      </c>
      <c r="L97" s="1596"/>
      <c r="M97" s="85"/>
      <c r="N97" s="80"/>
      <c r="O97" s="80"/>
      <c r="P97" s="80"/>
      <c r="Q97" s="80"/>
      <c r="R97" s="80"/>
      <c r="S97" s="80"/>
      <c r="T97" s="80"/>
      <c r="U97" s="80"/>
      <c r="V97" s="80"/>
      <c r="W97" s="80"/>
      <c r="X97" s="80"/>
      <c r="Y97" s="80"/>
      <c r="Z97" s="80"/>
      <c r="AA97" s="80"/>
    </row>
    <row r="98" spans="1:27">
      <c r="A98" s="80"/>
      <c r="B98" s="106" t="s">
        <v>624</v>
      </c>
      <c r="C98" s="144"/>
      <c r="D98" s="145"/>
      <c r="E98" s="1596"/>
      <c r="F98" s="1596"/>
      <c r="G98" s="1856">
        <f t="shared" ref="G98:G101" si="15">SUM(E98:F98)</f>
        <v>0</v>
      </c>
      <c r="H98" s="1596"/>
      <c r="I98" s="1596"/>
      <c r="J98" s="1596"/>
      <c r="K98" s="1856">
        <f t="shared" ref="K98:K101" si="16">SUM(I98:J98)</f>
        <v>0</v>
      </c>
      <c r="L98" s="1596"/>
      <c r="M98" s="85"/>
      <c r="N98" s="80"/>
      <c r="O98" s="80"/>
      <c r="P98" s="80"/>
      <c r="Q98" s="80"/>
      <c r="R98" s="80"/>
      <c r="S98" s="80"/>
      <c r="T98" s="80"/>
      <c r="U98" s="80"/>
      <c r="V98" s="80"/>
      <c r="W98" s="80"/>
      <c r="X98" s="80"/>
      <c r="Y98" s="80"/>
      <c r="Z98" s="80"/>
      <c r="AA98" s="80"/>
    </row>
    <row r="99" spans="1:27">
      <c r="A99" s="80"/>
      <c r="B99" s="106" t="s">
        <v>607</v>
      </c>
      <c r="C99" s="144"/>
      <c r="D99" s="145"/>
      <c r="E99" s="1596"/>
      <c r="F99" s="1596"/>
      <c r="G99" s="1856">
        <f t="shared" si="15"/>
        <v>0</v>
      </c>
      <c r="H99" s="1596"/>
      <c r="I99" s="1596"/>
      <c r="J99" s="1596"/>
      <c r="K99" s="1856">
        <f t="shared" si="16"/>
        <v>0</v>
      </c>
      <c r="L99" s="1596"/>
      <c r="M99" s="85"/>
      <c r="N99" s="80"/>
      <c r="O99" s="80"/>
      <c r="P99" s="80"/>
      <c r="Q99" s="80"/>
      <c r="R99" s="80"/>
      <c r="S99" s="80"/>
      <c r="T99" s="80"/>
      <c r="U99" s="80"/>
      <c r="V99" s="80"/>
      <c r="W99" s="80"/>
      <c r="X99" s="80"/>
      <c r="Y99" s="80"/>
      <c r="Z99" s="80"/>
      <c r="AA99" s="80"/>
    </row>
    <row r="100" spans="1:27">
      <c r="A100" s="80"/>
      <c r="B100" s="106" t="s">
        <v>608</v>
      </c>
      <c r="C100" s="144"/>
      <c r="D100" s="145"/>
      <c r="E100" s="1596"/>
      <c r="F100" s="1596"/>
      <c r="G100" s="1856">
        <f t="shared" si="15"/>
        <v>0</v>
      </c>
      <c r="H100" s="1596"/>
      <c r="I100" s="1596"/>
      <c r="J100" s="1596"/>
      <c r="K100" s="1856">
        <f t="shared" si="16"/>
        <v>0</v>
      </c>
      <c r="L100" s="1596"/>
      <c r="M100" s="85"/>
      <c r="N100" s="80"/>
      <c r="O100" s="80"/>
      <c r="P100" s="80"/>
      <c r="Q100" s="80"/>
      <c r="R100" s="80"/>
      <c r="S100" s="80"/>
      <c r="T100" s="80"/>
      <c r="U100" s="80"/>
      <c r="V100" s="80"/>
      <c r="W100" s="80"/>
      <c r="X100" s="80"/>
      <c r="Y100" s="80"/>
      <c r="Z100" s="80"/>
      <c r="AA100" s="80"/>
    </row>
    <row r="101" spans="1:27" ht="12.75" customHeight="1">
      <c r="A101" s="80"/>
      <c r="B101" s="106" t="s">
        <v>609</v>
      </c>
      <c r="C101" s="144"/>
      <c r="D101" s="80"/>
      <c r="E101" s="1596"/>
      <c r="F101" s="1596"/>
      <c r="G101" s="1856">
        <f t="shared" si="15"/>
        <v>0</v>
      </c>
      <c r="H101" s="1596"/>
      <c r="I101" s="1596"/>
      <c r="J101" s="1596"/>
      <c r="K101" s="1856">
        <f t="shared" si="16"/>
        <v>0</v>
      </c>
      <c r="L101" s="1596"/>
      <c r="M101" s="85"/>
      <c r="N101" s="80"/>
      <c r="O101" s="80"/>
      <c r="P101" s="80"/>
      <c r="Q101" s="80"/>
      <c r="R101" s="80"/>
      <c r="S101" s="80"/>
      <c r="T101" s="80"/>
      <c r="U101" s="80"/>
      <c r="V101" s="80"/>
      <c r="W101" s="80"/>
      <c r="X101" s="80"/>
      <c r="Y101" s="80"/>
      <c r="Z101" s="80"/>
      <c r="AA101" s="80"/>
    </row>
    <row r="102" spans="1:27" ht="12.75" customHeight="1">
      <c r="A102" s="80"/>
      <c r="B102" s="100" t="s">
        <v>627</v>
      </c>
      <c r="C102" s="144"/>
      <c r="D102" s="80"/>
      <c r="E102" s="1592">
        <f>SUM(E96:E101)</f>
        <v>0</v>
      </c>
      <c r="F102" s="1592">
        <f t="shared" ref="F102:L102" si="17">SUM(F96:F101)</f>
        <v>0</v>
      </c>
      <c r="G102" s="1857">
        <f t="shared" si="17"/>
        <v>0</v>
      </c>
      <c r="H102" s="1592">
        <f t="shared" si="17"/>
        <v>0</v>
      </c>
      <c r="I102" s="1592">
        <f t="shared" si="17"/>
        <v>0</v>
      </c>
      <c r="J102" s="1592">
        <f t="shared" si="17"/>
        <v>0</v>
      </c>
      <c r="K102" s="1857">
        <f t="shared" si="17"/>
        <v>0</v>
      </c>
      <c r="L102" s="1592">
        <f t="shared" si="17"/>
        <v>0</v>
      </c>
      <c r="M102" s="107"/>
      <c r="N102" s="80"/>
      <c r="O102" s="80"/>
      <c r="P102" s="80"/>
      <c r="Q102" s="80"/>
      <c r="R102" s="80"/>
      <c r="S102" s="80"/>
      <c r="T102" s="80"/>
      <c r="U102" s="80"/>
      <c r="V102" s="80"/>
      <c r="W102" s="80"/>
      <c r="X102" s="80"/>
      <c r="Y102" s="80"/>
      <c r="Z102" s="80"/>
      <c r="AA102" s="80"/>
    </row>
    <row r="103" spans="1:27" ht="12" customHeight="1">
      <c r="A103" s="90"/>
      <c r="B103" s="90"/>
      <c r="C103" s="90"/>
      <c r="D103" s="90"/>
      <c r="E103" s="1603"/>
      <c r="F103" s="1603"/>
      <c r="G103" s="1603"/>
      <c r="H103" s="1603"/>
      <c r="I103" s="1603"/>
      <c r="J103" s="1603"/>
      <c r="K103" s="1603"/>
      <c r="L103" s="1603"/>
      <c r="M103" s="115"/>
      <c r="N103" s="90"/>
      <c r="O103" s="90"/>
      <c r="P103" s="90"/>
      <c r="Q103" s="90"/>
      <c r="R103" s="90"/>
      <c r="S103" s="90"/>
      <c r="T103" s="90"/>
      <c r="U103" s="90"/>
      <c r="V103" s="90"/>
      <c r="W103" s="90"/>
      <c r="X103" s="90"/>
      <c r="Y103" s="90"/>
      <c r="Z103" s="90"/>
      <c r="AA103" s="90"/>
    </row>
    <row r="104" spans="1:27" ht="12" customHeight="1">
      <c r="A104" s="90"/>
      <c r="B104" s="138" t="s">
        <v>628</v>
      </c>
      <c r="C104" s="138"/>
      <c r="D104" s="138"/>
      <c r="E104" s="1625">
        <f>E94+I94+I71</f>
        <v>0</v>
      </c>
      <c r="F104" s="1625">
        <f t="shared" ref="F104:H104" si="18">F94+J94+J71</f>
        <v>0</v>
      </c>
      <c r="G104" s="1625">
        <f t="shared" si="18"/>
        <v>0</v>
      </c>
      <c r="H104" s="1625">
        <f t="shared" si="18"/>
        <v>0</v>
      </c>
      <c r="I104" s="1603"/>
      <c r="J104" s="1603"/>
      <c r="K104" s="1603"/>
      <c r="L104" s="1603"/>
      <c r="M104" s="115"/>
      <c r="N104" s="90"/>
      <c r="O104" s="90"/>
      <c r="P104" s="90"/>
      <c r="Q104" s="90"/>
      <c r="R104" s="90"/>
      <c r="S104" s="90"/>
      <c r="T104" s="90"/>
      <c r="U104" s="90"/>
      <c r="V104" s="90"/>
      <c r="W104" s="90"/>
      <c r="X104" s="90"/>
      <c r="Y104" s="90"/>
      <c r="Z104" s="90"/>
      <c r="AA104" s="90"/>
    </row>
    <row r="105" spans="1:27" ht="12" customHeight="1">
      <c r="A105" s="90"/>
      <c r="B105" s="138" t="s">
        <v>629</v>
      </c>
      <c r="C105" s="138"/>
      <c r="D105" s="138"/>
      <c r="E105" s="1625">
        <f>E102+I102+E71</f>
        <v>0</v>
      </c>
      <c r="F105" s="1625">
        <f t="shared" ref="F105:H105" si="19">F102+J102+F71</f>
        <v>0</v>
      </c>
      <c r="G105" s="1625">
        <f t="shared" si="19"/>
        <v>0</v>
      </c>
      <c r="H105" s="1625">
        <f t="shared" si="19"/>
        <v>0</v>
      </c>
      <c r="I105" s="1603"/>
      <c r="J105" s="1603"/>
      <c r="K105" s="1603"/>
      <c r="L105" s="1603"/>
      <c r="M105" s="115"/>
      <c r="N105" s="90"/>
      <c r="O105" s="90"/>
      <c r="P105" s="90"/>
      <c r="Q105" s="90"/>
      <c r="R105" s="90"/>
      <c r="S105" s="90"/>
      <c r="T105" s="90"/>
      <c r="U105" s="90"/>
      <c r="V105" s="90"/>
      <c r="W105" s="90"/>
      <c r="X105" s="90"/>
      <c r="Y105" s="90"/>
      <c r="Z105" s="90"/>
      <c r="AA105" s="90"/>
    </row>
    <row r="106" spans="1:27" ht="12" customHeight="1">
      <c r="A106" s="90"/>
      <c r="B106" s="90"/>
      <c r="C106" s="90"/>
      <c r="D106" s="90"/>
      <c r="E106" s="1603"/>
      <c r="F106" s="1603"/>
      <c r="G106" s="1603"/>
      <c r="H106" s="1603"/>
      <c r="I106" s="1603"/>
      <c r="J106" s="1603"/>
      <c r="K106" s="1603"/>
      <c r="L106" s="1603"/>
      <c r="M106" s="115"/>
      <c r="N106" s="90"/>
      <c r="O106" s="90"/>
      <c r="P106" s="90"/>
      <c r="Q106" s="90"/>
      <c r="R106" s="90"/>
      <c r="S106" s="90"/>
      <c r="T106" s="90"/>
      <c r="U106" s="90"/>
      <c r="V106" s="90"/>
      <c r="W106" s="90"/>
      <c r="X106" s="90"/>
      <c r="Y106" s="90"/>
      <c r="Z106" s="90"/>
      <c r="AA106" s="90"/>
    </row>
    <row r="107" spans="1:27">
      <c r="B107" s="148" t="s">
        <v>630</v>
      </c>
      <c r="E107" s="1518"/>
      <c r="F107" s="1518"/>
      <c r="G107" s="1518"/>
      <c r="H107" s="1518"/>
      <c r="I107" s="1518"/>
      <c r="J107" s="1518"/>
      <c r="K107" s="1518"/>
      <c r="L107" s="1518"/>
      <c r="M107" s="149" t="s">
        <v>631</v>
      </c>
    </row>
    <row r="108" spans="1:27">
      <c r="E108" s="1518"/>
      <c r="F108" s="1518"/>
      <c r="G108" s="1518"/>
      <c r="H108" s="1518"/>
      <c r="I108" s="1518"/>
      <c r="J108" s="1518"/>
      <c r="K108" s="1518"/>
      <c r="L108" s="1518"/>
      <c r="M108" s="98"/>
    </row>
    <row r="109" spans="1:27" ht="24">
      <c r="B109" s="150" t="s">
        <v>135</v>
      </c>
      <c r="E109" s="1518"/>
      <c r="F109" s="1518"/>
      <c r="G109" s="1626" t="s">
        <v>616</v>
      </c>
      <c r="H109" s="1626" t="s">
        <v>632</v>
      </c>
      <c r="I109" s="1626" t="s">
        <v>633</v>
      </c>
      <c r="J109" s="1626" t="s">
        <v>634</v>
      </c>
      <c r="K109" s="1626" t="s">
        <v>635</v>
      </c>
      <c r="L109" s="1626" t="s">
        <v>232</v>
      </c>
      <c r="M109" s="98"/>
    </row>
    <row r="110" spans="1:27">
      <c r="E110" s="1518"/>
      <c r="F110" s="1518"/>
      <c r="G110" s="1531"/>
      <c r="H110" s="1531"/>
      <c r="I110" s="1531"/>
      <c r="J110" s="1531"/>
      <c r="K110" s="1531"/>
      <c r="L110" s="1518"/>
      <c r="M110" s="98"/>
    </row>
    <row r="111" spans="1:27">
      <c r="B111" s="148" t="s">
        <v>636</v>
      </c>
      <c r="E111" s="1518"/>
      <c r="F111" s="1518"/>
      <c r="G111" s="1612"/>
      <c r="H111" s="1612"/>
      <c r="I111" s="1612"/>
      <c r="J111" s="1612"/>
      <c r="K111" s="1612"/>
      <c r="L111" s="1603"/>
      <c r="M111" s="98"/>
    </row>
    <row r="112" spans="1:27">
      <c r="B112" s="148" t="s">
        <v>637</v>
      </c>
      <c r="E112" s="1518"/>
      <c r="F112" s="1518"/>
      <c r="G112" s="1577"/>
      <c r="H112" s="1577"/>
      <c r="I112" s="1577"/>
      <c r="J112" s="1577"/>
      <c r="K112" s="1577"/>
      <c r="L112" s="1603">
        <f t="shared" ref="L112:L113" si="20">SUM(G112:K112)</f>
        <v>0</v>
      </c>
      <c r="M112" s="98"/>
    </row>
    <row r="113" spans="1:27">
      <c r="B113" s="148" t="s">
        <v>638</v>
      </c>
      <c r="E113" s="1518"/>
      <c r="F113" s="1518"/>
      <c r="G113" s="1603">
        <f t="shared" ref="G113:K113" si="21">G111*G112</f>
        <v>0</v>
      </c>
      <c r="H113" s="1603">
        <f t="shared" si="21"/>
        <v>0</v>
      </c>
      <c r="I113" s="1603">
        <f t="shared" si="21"/>
        <v>0</v>
      </c>
      <c r="J113" s="1603">
        <f t="shared" si="21"/>
        <v>0</v>
      </c>
      <c r="K113" s="1603">
        <f t="shared" si="21"/>
        <v>0</v>
      </c>
      <c r="L113" s="1603">
        <f t="shared" si="20"/>
        <v>0</v>
      </c>
      <c r="M113" s="98"/>
    </row>
    <row r="114" spans="1:27">
      <c r="A114" s="72"/>
      <c r="B114" s="153" t="s">
        <v>618</v>
      </c>
      <c r="C114" s="72"/>
      <c r="D114" s="72"/>
      <c r="E114" s="1584"/>
      <c r="F114" s="1584"/>
      <c r="G114" s="1584"/>
      <c r="H114" s="1584"/>
      <c r="I114" s="1584"/>
      <c r="J114" s="1584"/>
      <c r="K114" s="1584"/>
      <c r="L114" s="1584">
        <f>E102-L113</f>
        <v>0</v>
      </c>
      <c r="M114" s="155"/>
      <c r="N114" s="72"/>
      <c r="O114" s="72"/>
      <c r="P114" s="72"/>
      <c r="Q114" s="72"/>
      <c r="R114" s="72"/>
      <c r="S114" s="72"/>
      <c r="T114" s="72"/>
      <c r="U114" s="72"/>
      <c r="V114" s="72"/>
      <c r="W114" s="72"/>
      <c r="X114" s="72"/>
      <c r="Y114" s="72"/>
      <c r="Z114" s="72"/>
      <c r="AA114" s="72"/>
    </row>
    <row r="115" spans="1:27">
      <c r="B115" s="156"/>
      <c r="E115" s="1518"/>
      <c r="F115" s="1518"/>
      <c r="G115" s="1518"/>
      <c r="H115" s="1518"/>
      <c r="I115" s="1518"/>
      <c r="J115" s="1518"/>
      <c r="K115" s="1518"/>
      <c r="L115" s="1518"/>
      <c r="M115" s="98"/>
    </row>
    <row r="116" spans="1:27">
      <c r="B116" s="156" t="s">
        <v>639</v>
      </c>
      <c r="E116" s="1518"/>
      <c r="F116" s="1518"/>
      <c r="G116" s="1518"/>
      <c r="H116" s="1518"/>
      <c r="I116" s="1518"/>
      <c r="J116" s="1518"/>
      <c r="K116" s="1518"/>
      <c r="L116" s="1518"/>
      <c r="M116" s="98"/>
    </row>
    <row r="117" spans="1:27">
      <c r="B117" s="157" t="s">
        <v>640</v>
      </c>
      <c r="E117" s="1518"/>
      <c r="F117" s="1518"/>
      <c r="G117" s="1577"/>
      <c r="H117" s="1577"/>
      <c r="I117" s="1577"/>
      <c r="J117" s="1577"/>
      <c r="K117" s="1577"/>
      <c r="L117" s="1603">
        <f t="shared" ref="L117:L118" si="22">SUM(G117:K117)</f>
        <v>0</v>
      </c>
      <c r="M117" s="98"/>
    </row>
    <row r="118" spans="1:27" ht="12" customHeight="1">
      <c r="A118" s="90"/>
      <c r="B118" s="157" t="s">
        <v>641</v>
      </c>
      <c r="C118" s="90"/>
      <c r="D118" s="90"/>
      <c r="E118" s="1603"/>
      <c r="F118" s="1603"/>
      <c r="G118" s="1603">
        <f t="shared" ref="G118:K118" si="23">G111*G117</f>
        <v>0</v>
      </c>
      <c r="H118" s="1603">
        <f t="shared" si="23"/>
        <v>0</v>
      </c>
      <c r="I118" s="1603">
        <f t="shared" si="23"/>
        <v>0</v>
      </c>
      <c r="J118" s="1603">
        <f t="shared" si="23"/>
        <v>0</v>
      </c>
      <c r="K118" s="1603">
        <f t="shared" si="23"/>
        <v>0</v>
      </c>
      <c r="L118" s="1603">
        <f t="shared" si="22"/>
        <v>0</v>
      </c>
      <c r="M118" s="115"/>
      <c r="N118" s="90"/>
      <c r="O118" s="90"/>
      <c r="P118" s="90"/>
      <c r="Q118" s="90"/>
      <c r="R118" s="90"/>
      <c r="S118" s="90"/>
      <c r="T118" s="90"/>
      <c r="U118" s="90"/>
      <c r="V118" s="90"/>
      <c r="W118" s="90"/>
      <c r="X118" s="90"/>
      <c r="Y118" s="90"/>
      <c r="Z118" s="90"/>
      <c r="AA118" s="90"/>
    </row>
    <row r="119" spans="1:27" ht="12" customHeight="1">
      <c r="A119" s="90"/>
      <c r="B119" s="90"/>
      <c r="C119" s="90"/>
      <c r="D119" s="90"/>
      <c r="E119" s="1603"/>
      <c r="F119" s="1603"/>
      <c r="G119" s="1603"/>
      <c r="H119" s="1603"/>
      <c r="I119" s="1603"/>
      <c r="J119" s="1603"/>
      <c r="K119" s="1603"/>
      <c r="L119" s="1603"/>
      <c r="M119" s="115"/>
      <c r="N119" s="90"/>
      <c r="O119" s="90"/>
      <c r="P119" s="90"/>
      <c r="Q119" s="90"/>
      <c r="R119" s="90"/>
      <c r="S119" s="90"/>
      <c r="T119" s="90"/>
      <c r="U119" s="90"/>
      <c r="V119" s="90"/>
      <c r="W119" s="90"/>
      <c r="X119" s="90"/>
      <c r="Y119" s="90"/>
      <c r="Z119" s="90"/>
      <c r="AA119" s="90"/>
    </row>
    <row r="120" spans="1:27" ht="24">
      <c r="A120" s="90"/>
      <c r="B120" s="150" t="s">
        <v>136</v>
      </c>
      <c r="E120" s="1518"/>
      <c r="F120" s="1518"/>
      <c r="G120" s="1626" t="s">
        <v>616</v>
      </c>
      <c r="H120" s="1626" t="s">
        <v>632</v>
      </c>
      <c r="I120" s="1626" t="s">
        <v>633</v>
      </c>
      <c r="J120" s="1626" t="s">
        <v>634</v>
      </c>
      <c r="K120" s="1626" t="s">
        <v>635</v>
      </c>
      <c r="L120" s="1626" t="s">
        <v>232</v>
      </c>
      <c r="M120" s="115"/>
      <c r="N120" s="90"/>
      <c r="O120" s="90"/>
      <c r="P120" s="90"/>
      <c r="Q120" s="90"/>
      <c r="R120" s="90"/>
      <c r="S120" s="90"/>
      <c r="T120" s="90"/>
      <c r="U120" s="90"/>
      <c r="V120" s="90"/>
      <c r="W120" s="90"/>
      <c r="X120" s="90"/>
      <c r="Y120" s="90"/>
      <c r="Z120" s="90"/>
      <c r="AA120" s="90"/>
    </row>
    <row r="121" spans="1:27" ht="12" customHeight="1">
      <c r="A121" s="90"/>
      <c r="E121" s="1518"/>
      <c r="F121" s="1518"/>
      <c r="G121" s="1531"/>
      <c r="H121" s="1531"/>
      <c r="I121" s="1531"/>
      <c r="J121" s="1531"/>
      <c r="K121" s="1531"/>
      <c r="L121" s="1518"/>
      <c r="M121" s="158"/>
      <c r="N121" s="90"/>
      <c r="O121" s="90"/>
      <c r="P121" s="90"/>
      <c r="Q121" s="90"/>
      <c r="R121" s="90"/>
      <c r="S121" s="90"/>
      <c r="T121" s="90"/>
      <c r="U121" s="90"/>
      <c r="V121" s="90"/>
      <c r="W121" s="90"/>
      <c r="X121" s="90"/>
      <c r="Y121" s="90"/>
      <c r="Z121" s="90"/>
      <c r="AA121" s="90"/>
    </row>
    <row r="122" spans="1:27" ht="12" customHeight="1">
      <c r="A122" s="90"/>
      <c r="B122" s="148" t="s">
        <v>636</v>
      </c>
      <c r="E122" s="1518"/>
      <c r="F122" s="1518"/>
      <c r="G122" s="1612"/>
      <c r="H122" s="1612"/>
      <c r="I122" s="1612"/>
      <c r="J122" s="1612"/>
      <c r="K122" s="1612"/>
      <c r="L122" s="1603"/>
      <c r="M122" s="115"/>
      <c r="N122" s="90"/>
      <c r="O122" s="90"/>
      <c r="P122" s="90"/>
      <c r="Q122" s="90"/>
      <c r="R122" s="90"/>
      <c r="S122" s="90"/>
      <c r="T122" s="90"/>
      <c r="U122" s="90"/>
      <c r="V122" s="90"/>
      <c r="W122" s="90"/>
      <c r="X122" s="90"/>
      <c r="Y122" s="90"/>
      <c r="Z122" s="90"/>
      <c r="AA122" s="90"/>
    </row>
    <row r="123" spans="1:27" ht="12" customHeight="1">
      <c r="A123" s="90"/>
      <c r="B123" s="148" t="s">
        <v>637</v>
      </c>
      <c r="E123" s="1518"/>
      <c r="F123" s="1518"/>
      <c r="G123" s="1577"/>
      <c r="H123" s="1577"/>
      <c r="I123" s="1577"/>
      <c r="J123" s="1577"/>
      <c r="K123" s="1577"/>
      <c r="L123" s="1603">
        <f t="shared" ref="L123:L124" si="24">SUM(G123:K123)</f>
        <v>0</v>
      </c>
      <c r="M123" s="115"/>
      <c r="N123" s="90"/>
      <c r="O123" s="90"/>
      <c r="P123" s="90"/>
      <c r="Q123" s="90"/>
      <c r="R123" s="90"/>
      <c r="S123" s="90"/>
      <c r="T123" s="90"/>
      <c r="U123" s="90"/>
      <c r="V123" s="90"/>
      <c r="W123" s="90"/>
      <c r="X123" s="90"/>
      <c r="Y123" s="90"/>
      <c r="Z123" s="90"/>
      <c r="AA123" s="90"/>
    </row>
    <row r="124" spans="1:27" ht="12" customHeight="1">
      <c r="A124" s="90"/>
      <c r="B124" s="148" t="s">
        <v>638</v>
      </c>
      <c r="E124" s="1518"/>
      <c r="F124" s="1518"/>
      <c r="G124" s="1603">
        <f t="shared" ref="G124:K124" si="25">G122*G123</f>
        <v>0</v>
      </c>
      <c r="H124" s="1603">
        <f t="shared" si="25"/>
        <v>0</v>
      </c>
      <c r="I124" s="1603">
        <f t="shared" si="25"/>
        <v>0</v>
      </c>
      <c r="J124" s="1603">
        <f t="shared" si="25"/>
        <v>0</v>
      </c>
      <c r="K124" s="1603">
        <f t="shared" si="25"/>
        <v>0</v>
      </c>
      <c r="L124" s="1603">
        <f t="shared" si="24"/>
        <v>0</v>
      </c>
      <c r="M124" s="115"/>
      <c r="N124" s="90"/>
      <c r="O124" s="90"/>
      <c r="P124" s="90"/>
      <c r="Q124" s="90"/>
      <c r="R124" s="90"/>
      <c r="S124" s="90"/>
      <c r="T124" s="90"/>
      <c r="U124" s="90"/>
      <c r="V124" s="90"/>
      <c r="W124" s="90"/>
      <c r="X124" s="90"/>
      <c r="Y124" s="90"/>
      <c r="Z124" s="90"/>
      <c r="AA124" s="90"/>
    </row>
    <row r="125" spans="1:27" ht="12" customHeight="1">
      <c r="A125" s="90"/>
      <c r="B125" s="153" t="s">
        <v>618</v>
      </c>
      <c r="C125" s="72"/>
      <c r="D125" s="72"/>
      <c r="E125" s="1584"/>
      <c r="F125" s="1584"/>
      <c r="G125" s="1584"/>
      <c r="H125" s="1584"/>
      <c r="I125" s="1584"/>
      <c r="J125" s="1584"/>
      <c r="K125" s="1584"/>
      <c r="L125" s="1584">
        <f>I102-L124</f>
        <v>0</v>
      </c>
      <c r="M125" s="158"/>
      <c r="N125" s="90"/>
      <c r="O125" s="90"/>
      <c r="P125" s="90"/>
      <c r="Q125" s="90"/>
      <c r="R125" s="90"/>
      <c r="S125" s="90"/>
      <c r="T125" s="90"/>
      <c r="U125" s="90"/>
      <c r="V125" s="90"/>
      <c r="W125" s="90"/>
      <c r="X125" s="90"/>
      <c r="Y125" s="90"/>
      <c r="Z125" s="90"/>
      <c r="AA125" s="90"/>
    </row>
    <row r="126" spans="1:27" ht="12" customHeight="1">
      <c r="A126" s="90"/>
      <c r="B126" s="156"/>
      <c r="E126" s="1518"/>
      <c r="F126" s="1518"/>
      <c r="G126" s="1518"/>
      <c r="H126" s="1518"/>
      <c r="I126" s="1518"/>
      <c r="J126" s="1518"/>
      <c r="K126" s="1518"/>
      <c r="L126" s="1518"/>
      <c r="M126" s="158"/>
      <c r="N126" s="90"/>
      <c r="O126" s="90"/>
      <c r="P126" s="90"/>
      <c r="Q126" s="90"/>
      <c r="R126" s="90"/>
      <c r="S126" s="90"/>
      <c r="T126" s="90"/>
      <c r="U126" s="90"/>
      <c r="V126" s="90"/>
      <c r="W126" s="90"/>
      <c r="X126" s="90"/>
      <c r="Y126" s="90"/>
      <c r="Z126" s="90"/>
      <c r="AA126" s="90"/>
    </row>
    <row r="127" spans="1:27" ht="12" customHeight="1">
      <c r="A127" s="90"/>
      <c r="B127" s="156" t="s">
        <v>639</v>
      </c>
      <c r="E127" s="1518"/>
      <c r="F127" s="1518"/>
      <c r="G127" s="1518"/>
      <c r="H127" s="1518"/>
      <c r="I127" s="1518"/>
      <c r="J127" s="1518"/>
      <c r="K127" s="1518"/>
      <c r="L127" s="1518"/>
      <c r="M127" s="158"/>
      <c r="N127" s="90"/>
      <c r="O127" s="90"/>
      <c r="P127" s="90"/>
      <c r="Q127" s="90"/>
      <c r="R127" s="90"/>
      <c r="S127" s="90"/>
      <c r="T127" s="90"/>
      <c r="U127" s="90"/>
      <c r="V127" s="90"/>
      <c r="W127" s="90"/>
      <c r="X127" s="90"/>
      <c r="Y127" s="90"/>
      <c r="Z127" s="90"/>
      <c r="AA127" s="90"/>
    </row>
    <row r="128" spans="1:27" ht="12" customHeight="1">
      <c r="A128" s="90"/>
      <c r="B128" s="157" t="s">
        <v>640</v>
      </c>
      <c r="E128" s="1518"/>
      <c r="F128" s="1518"/>
      <c r="G128" s="1577"/>
      <c r="H128" s="1577"/>
      <c r="I128" s="1577"/>
      <c r="J128" s="1577"/>
      <c r="K128" s="1577"/>
      <c r="L128" s="1603">
        <f t="shared" ref="L128:L129" si="26">SUM(G128:K128)</f>
        <v>0</v>
      </c>
      <c r="M128" s="115"/>
      <c r="N128" s="90"/>
      <c r="O128" s="90"/>
      <c r="P128" s="90"/>
      <c r="Q128" s="90"/>
      <c r="R128" s="90"/>
      <c r="S128" s="90"/>
      <c r="T128" s="90"/>
      <c r="U128" s="90"/>
      <c r="V128" s="90"/>
      <c r="W128" s="90"/>
      <c r="X128" s="90"/>
      <c r="Y128" s="90"/>
      <c r="Z128" s="90"/>
      <c r="AA128" s="90"/>
    </row>
    <row r="129" spans="1:27" ht="12" customHeight="1">
      <c r="A129" s="90"/>
      <c r="B129" s="157" t="s">
        <v>641</v>
      </c>
      <c r="C129" s="90"/>
      <c r="D129" s="90"/>
      <c r="E129" s="1603"/>
      <c r="F129" s="1603"/>
      <c r="G129" s="1603">
        <f t="shared" ref="G129:K129" si="27">G122*G128</f>
        <v>0</v>
      </c>
      <c r="H129" s="1603">
        <f t="shared" si="27"/>
        <v>0</v>
      </c>
      <c r="I129" s="1603">
        <f t="shared" si="27"/>
        <v>0</v>
      </c>
      <c r="J129" s="1603">
        <f t="shared" si="27"/>
        <v>0</v>
      </c>
      <c r="K129" s="1603">
        <f t="shared" si="27"/>
        <v>0</v>
      </c>
      <c r="L129" s="1603">
        <f t="shared" si="26"/>
        <v>0</v>
      </c>
      <c r="M129" s="115"/>
      <c r="N129" s="90"/>
      <c r="O129" s="90"/>
      <c r="P129" s="90"/>
      <c r="Q129" s="90"/>
      <c r="R129" s="90"/>
      <c r="S129" s="90"/>
      <c r="T129" s="90"/>
      <c r="U129" s="90"/>
      <c r="V129" s="90"/>
      <c r="W129" s="90"/>
      <c r="X129" s="90"/>
      <c r="Y129" s="90"/>
      <c r="Z129" s="90"/>
      <c r="AA129" s="90"/>
    </row>
    <row r="130" spans="1:27" ht="12" customHeight="1">
      <c r="A130" s="90"/>
      <c r="B130" s="90"/>
      <c r="C130" s="90"/>
      <c r="D130" s="90"/>
      <c r="E130" s="1603"/>
      <c r="F130" s="1603"/>
      <c r="G130" s="1603"/>
      <c r="H130" s="1603"/>
      <c r="I130" s="1603"/>
      <c r="J130" s="1603"/>
      <c r="K130" s="1603"/>
      <c r="L130" s="1603"/>
      <c r="M130" s="115"/>
      <c r="N130" s="90"/>
      <c r="O130" s="90"/>
      <c r="P130" s="90"/>
      <c r="Q130" s="90"/>
      <c r="R130" s="90"/>
      <c r="S130" s="90"/>
      <c r="T130" s="90"/>
      <c r="U130" s="90"/>
      <c r="V130" s="90"/>
      <c r="W130" s="90"/>
      <c r="X130" s="90"/>
      <c r="Y130" s="90"/>
      <c r="Z130" s="90"/>
      <c r="AA130" s="90"/>
    </row>
    <row r="131" spans="1:27" ht="12.75" customHeight="1">
      <c r="A131" s="123"/>
      <c r="B131" s="124" t="s">
        <v>613</v>
      </c>
      <c r="C131" s="125"/>
      <c r="D131" s="126"/>
      <c r="E131" s="1608"/>
      <c r="F131" s="1608"/>
      <c r="G131" s="1609"/>
      <c r="H131" s="1609"/>
      <c r="I131" s="1609"/>
      <c r="J131" s="1610"/>
      <c r="K131" s="1610"/>
      <c r="L131" s="1611"/>
      <c r="M131" s="131"/>
      <c r="N131" s="123"/>
      <c r="O131" s="123"/>
      <c r="P131" s="123"/>
      <c r="Q131" s="123"/>
      <c r="R131" s="123"/>
      <c r="S131" s="123"/>
      <c r="T131" s="123"/>
      <c r="U131" s="123"/>
      <c r="V131" s="123"/>
      <c r="W131" s="123"/>
      <c r="X131" s="123"/>
      <c r="Y131" s="123"/>
      <c r="Z131" s="123"/>
      <c r="AA131" s="123"/>
    </row>
    <row r="132" spans="1:27" ht="12.75" customHeight="1">
      <c r="A132" s="15"/>
      <c r="B132" s="1099"/>
      <c r="C132" s="1093"/>
      <c r="D132" s="1100"/>
      <c r="E132" s="1612"/>
      <c r="F132" s="1612"/>
      <c r="G132" s="1613"/>
      <c r="H132" s="1613"/>
      <c r="I132" s="1613"/>
      <c r="J132" s="1596"/>
      <c r="K132" s="1596"/>
      <c r="L132" s="1614"/>
      <c r="M132" s="132"/>
      <c r="N132" s="15"/>
      <c r="O132" s="15"/>
      <c r="P132" s="15"/>
      <c r="Q132" s="15"/>
      <c r="R132" s="15"/>
      <c r="S132" s="15"/>
      <c r="T132" s="15"/>
      <c r="U132" s="15"/>
      <c r="V132" s="15"/>
      <c r="W132" s="15"/>
      <c r="X132" s="15"/>
      <c r="Y132" s="15"/>
      <c r="Z132" s="15"/>
      <c r="AA132" s="15"/>
    </row>
    <row r="133" spans="1:27" ht="12.75" customHeight="1">
      <c r="A133" s="15"/>
      <c r="B133" s="1099"/>
      <c r="C133" s="1093"/>
      <c r="D133" s="1100"/>
      <c r="E133" s="1612"/>
      <c r="F133" s="1612"/>
      <c r="G133" s="1613"/>
      <c r="H133" s="1613"/>
      <c r="I133" s="1613"/>
      <c r="J133" s="1596"/>
      <c r="K133" s="1596"/>
      <c r="L133" s="1614"/>
      <c r="M133" s="132"/>
      <c r="N133" s="15"/>
      <c r="O133" s="15"/>
      <c r="P133" s="15"/>
      <c r="Q133" s="15"/>
      <c r="R133" s="15"/>
      <c r="S133" s="15"/>
      <c r="T133" s="15"/>
      <c r="U133" s="15"/>
      <c r="V133" s="15"/>
      <c r="W133" s="15"/>
      <c r="X133" s="15"/>
      <c r="Y133" s="15"/>
      <c r="Z133" s="15"/>
      <c r="AA133" s="15"/>
    </row>
    <row r="134" spans="1:27" ht="12.75" customHeight="1">
      <c r="A134" s="15"/>
      <c r="B134" s="1099"/>
      <c r="C134" s="1093"/>
      <c r="D134" s="1100"/>
      <c r="E134" s="1612"/>
      <c r="F134" s="1612"/>
      <c r="G134" s="1613"/>
      <c r="H134" s="1613"/>
      <c r="I134" s="1613"/>
      <c r="J134" s="1596"/>
      <c r="K134" s="1596"/>
      <c r="L134" s="1614"/>
      <c r="M134" s="132"/>
      <c r="N134" s="15"/>
      <c r="O134" s="15"/>
      <c r="P134" s="15"/>
      <c r="Q134" s="15"/>
      <c r="R134" s="15"/>
      <c r="S134" s="15"/>
      <c r="T134" s="15"/>
      <c r="U134" s="15"/>
      <c r="V134" s="15"/>
      <c r="W134" s="15"/>
      <c r="X134" s="15"/>
      <c r="Y134" s="15"/>
      <c r="Z134" s="15"/>
      <c r="AA134" s="15"/>
    </row>
    <row r="135" spans="1:27" ht="12.75" customHeight="1">
      <c r="A135" s="15"/>
      <c r="B135" s="1099"/>
      <c r="C135" s="1093"/>
      <c r="D135" s="1100"/>
      <c r="E135" s="1612"/>
      <c r="F135" s="1612"/>
      <c r="G135" s="1613"/>
      <c r="H135" s="1613"/>
      <c r="I135" s="1613"/>
      <c r="J135" s="1596"/>
      <c r="K135" s="1596"/>
      <c r="L135" s="1614"/>
      <c r="M135" s="132"/>
      <c r="N135" s="15"/>
      <c r="O135" s="15"/>
      <c r="P135" s="15"/>
      <c r="Q135" s="15"/>
      <c r="R135" s="15"/>
      <c r="S135" s="15"/>
      <c r="T135" s="15"/>
      <c r="U135" s="15"/>
      <c r="V135" s="15"/>
      <c r="W135" s="15"/>
      <c r="X135" s="15"/>
      <c r="Y135" s="15"/>
      <c r="Z135" s="15"/>
      <c r="AA135" s="15"/>
    </row>
    <row r="136" spans="1:27" ht="12.75" customHeight="1">
      <c r="A136" s="15"/>
      <c r="B136" s="1099"/>
      <c r="C136" s="1093"/>
      <c r="D136" s="1100"/>
      <c r="E136" s="1612"/>
      <c r="F136" s="1612"/>
      <c r="G136" s="1613"/>
      <c r="H136" s="1613"/>
      <c r="I136" s="1613"/>
      <c r="J136" s="1596"/>
      <c r="K136" s="1596"/>
      <c r="L136" s="1614"/>
      <c r="M136" s="132"/>
      <c r="N136" s="15"/>
      <c r="O136" s="15"/>
      <c r="P136" s="15"/>
      <c r="Q136" s="15"/>
      <c r="R136" s="15"/>
      <c r="S136" s="15"/>
      <c r="T136" s="15"/>
      <c r="U136" s="15"/>
      <c r="V136" s="15"/>
      <c r="W136" s="15"/>
      <c r="X136" s="15"/>
      <c r="Y136" s="15"/>
      <c r="Z136" s="15"/>
      <c r="AA136" s="15"/>
    </row>
    <row r="137" spans="1:27" ht="12.75" customHeight="1">
      <c r="A137" s="15"/>
      <c r="B137" s="1099"/>
      <c r="C137" s="1093"/>
      <c r="D137" s="1100"/>
      <c r="E137" s="1612"/>
      <c r="F137" s="1612"/>
      <c r="G137" s="1613"/>
      <c r="H137" s="1613"/>
      <c r="I137" s="1613"/>
      <c r="J137" s="1596"/>
      <c r="K137" s="1596"/>
      <c r="L137" s="1614"/>
      <c r="M137" s="132"/>
      <c r="N137" s="15"/>
      <c r="O137" s="15"/>
      <c r="P137" s="15"/>
      <c r="Q137" s="15"/>
      <c r="R137" s="15"/>
      <c r="S137" s="15"/>
      <c r="T137" s="15"/>
      <c r="U137" s="15"/>
      <c r="V137" s="15"/>
      <c r="W137" s="15"/>
      <c r="X137" s="15"/>
      <c r="Y137" s="15"/>
      <c r="Z137" s="15"/>
      <c r="AA137" s="15"/>
    </row>
    <row r="138" spans="1:27" ht="12.75" customHeight="1">
      <c r="A138" s="15"/>
      <c r="B138" s="1099"/>
      <c r="C138" s="1093"/>
      <c r="D138" s="1100"/>
      <c r="E138" s="1612"/>
      <c r="F138" s="1612"/>
      <c r="G138" s="1613"/>
      <c r="H138" s="1613"/>
      <c r="I138" s="1613"/>
      <c r="J138" s="1596"/>
      <c r="K138" s="1596"/>
      <c r="L138" s="1614"/>
      <c r="M138" s="132"/>
      <c r="N138" s="15"/>
      <c r="O138" s="15"/>
      <c r="P138" s="15"/>
      <c r="Q138" s="15"/>
      <c r="R138" s="15"/>
      <c r="S138" s="15"/>
      <c r="T138" s="15"/>
      <c r="U138" s="15"/>
      <c r="V138" s="15"/>
      <c r="W138" s="15"/>
      <c r="X138" s="15"/>
      <c r="Y138" s="15"/>
      <c r="Z138" s="15"/>
      <c r="AA138" s="15"/>
    </row>
    <row r="139" spans="1:27" ht="12.75" customHeight="1">
      <c r="A139" s="15"/>
      <c r="B139" s="1105"/>
      <c r="C139" s="1093"/>
      <c r="D139" s="1100"/>
      <c r="E139" s="1612"/>
      <c r="F139" s="1612"/>
      <c r="G139" s="1613"/>
      <c r="H139" s="1613"/>
      <c r="I139" s="1613"/>
      <c r="J139" s="1596"/>
      <c r="K139" s="1596"/>
      <c r="L139" s="1614"/>
      <c r="M139" s="132"/>
      <c r="N139" s="15"/>
      <c r="O139" s="15"/>
      <c r="P139" s="15"/>
      <c r="Q139" s="15"/>
      <c r="R139" s="15"/>
      <c r="S139" s="15"/>
      <c r="T139" s="15"/>
      <c r="U139" s="15"/>
      <c r="V139" s="15"/>
      <c r="W139" s="15"/>
      <c r="X139" s="15"/>
      <c r="Y139" s="15"/>
      <c r="Z139" s="15"/>
      <c r="AA139" s="15"/>
    </row>
    <row r="140" spans="1:27" ht="12.75" customHeight="1">
      <c r="A140" s="15"/>
      <c r="B140" s="1105"/>
      <c r="C140" s="1093"/>
      <c r="D140" s="1100"/>
      <c r="E140" s="1612"/>
      <c r="F140" s="1612"/>
      <c r="G140" s="1613"/>
      <c r="H140" s="1613"/>
      <c r="I140" s="1613"/>
      <c r="J140" s="1596"/>
      <c r="K140" s="1596"/>
      <c r="L140" s="1614"/>
      <c r="M140" s="132"/>
      <c r="N140" s="15"/>
      <c r="O140" s="15"/>
      <c r="P140" s="15"/>
      <c r="Q140" s="15"/>
      <c r="R140" s="15"/>
      <c r="S140" s="15"/>
      <c r="T140" s="15"/>
      <c r="U140" s="15"/>
      <c r="V140" s="15"/>
      <c r="W140" s="15"/>
      <c r="X140" s="15"/>
      <c r="Y140" s="15"/>
      <c r="Z140" s="15"/>
      <c r="AA140" s="15"/>
    </row>
    <row r="141" spans="1:27" ht="12.75" customHeight="1">
      <c r="A141" s="15"/>
      <c r="B141" s="1106"/>
      <c r="C141" s="1107"/>
      <c r="D141" s="1108"/>
      <c r="E141" s="1615"/>
      <c r="F141" s="1615"/>
      <c r="G141" s="1616"/>
      <c r="H141" s="1616"/>
      <c r="I141" s="1616"/>
      <c r="J141" s="1617"/>
      <c r="K141" s="1617"/>
      <c r="L141" s="1618"/>
      <c r="M141" s="133"/>
      <c r="N141" s="15"/>
      <c r="O141" s="15"/>
      <c r="P141" s="15"/>
      <c r="Q141" s="15"/>
      <c r="R141" s="15"/>
      <c r="S141" s="15"/>
      <c r="T141" s="15"/>
      <c r="U141" s="15"/>
      <c r="V141" s="15"/>
      <c r="W141" s="15"/>
      <c r="X141" s="15"/>
      <c r="Y141" s="15"/>
      <c r="Z141" s="15"/>
      <c r="AA141" s="15"/>
    </row>
    <row r="142" spans="1:27">
      <c r="A142" s="134"/>
      <c r="B142" s="159"/>
      <c r="C142" s="159"/>
      <c r="D142" s="83"/>
      <c r="E142" s="1519"/>
      <c r="F142" s="1519"/>
      <c r="G142" s="1627"/>
      <c r="H142" s="1627"/>
      <c r="I142" s="1627"/>
      <c r="J142" s="1519"/>
      <c r="K142" s="1519"/>
      <c r="L142" s="1519"/>
      <c r="M142" s="91"/>
      <c r="N142" s="80"/>
      <c r="O142" s="80"/>
      <c r="P142" s="80"/>
      <c r="Q142" s="80"/>
      <c r="R142" s="80"/>
      <c r="S142" s="80"/>
      <c r="T142" s="80"/>
      <c r="U142" s="80"/>
      <c r="V142" s="80"/>
      <c r="W142" s="80"/>
      <c r="X142" s="80"/>
      <c r="Y142" s="80"/>
      <c r="Z142" s="80"/>
      <c r="AA142" s="80"/>
    </row>
    <row r="143" spans="1:27" ht="12" customHeight="1">
      <c r="A143" s="8" t="s">
        <v>38</v>
      </c>
      <c r="B143" s="10" t="s">
        <v>39</v>
      </c>
      <c r="C143" s="90"/>
      <c r="D143" s="80"/>
      <c r="E143" s="1589"/>
      <c r="F143" s="1589"/>
      <c r="G143" s="1589"/>
      <c r="H143" s="1589"/>
      <c r="I143" s="1589"/>
      <c r="J143" s="1589"/>
      <c r="K143" s="1589"/>
      <c r="L143" s="1589"/>
      <c r="M143" s="85"/>
      <c r="N143" s="80"/>
      <c r="O143" s="80"/>
      <c r="P143" s="80"/>
      <c r="Q143" s="80"/>
      <c r="R143" s="80"/>
      <c r="S143" s="80"/>
      <c r="T143" s="80"/>
      <c r="U143" s="80"/>
      <c r="V143" s="80"/>
      <c r="W143" s="80"/>
      <c r="X143" s="80"/>
      <c r="Y143" s="80"/>
      <c r="Z143" s="80"/>
      <c r="AA143" s="80"/>
    </row>
    <row r="144" spans="1:27">
      <c r="A144" s="9"/>
      <c r="B144" s="10"/>
      <c r="C144" s="90"/>
      <c r="D144" s="80"/>
      <c r="E144" s="1964">
        <v>44742</v>
      </c>
      <c r="F144" s="1965"/>
      <c r="G144" s="1965"/>
      <c r="H144" s="1952"/>
      <c r="I144" s="1964">
        <v>44377</v>
      </c>
      <c r="J144" s="1965"/>
      <c r="K144" s="1965"/>
      <c r="L144" s="1952"/>
      <c r="M144" s="91"/>
      <c r="N144" s="80"/>
      <c r="O144" s="80"/>
      <c r="P144" s="80"/>
      <c r="Q144" s="80"/>
      <c r="R144" s="80"/>
      <c r="S144" s="80"/>
      <c r="T144" s="80"/>
      <c r="U144" s="80"/>
      <c r="V144" s="80"/>
      <c r="W144" s="80"/>
      <c r="X144" s="80"/>
      <c r="Y144" s="80"/>
      <c r="Z144" s="80"/>
      <c r="AA144" s="80"/>
    </row>
    <row r="145" spans="1:27" ht="36">
      <c r="A145" s="80"/>
      <c r="B145" s="90"/>
      <c r="C145" s="90"/>
      <c r="D145" s="80"/>
      <c r="E145" s="1619" t="s">
        <v>138</v>
      </c>
      <c r="F145" s="1619" t="s">
        <v>597</v>
      </c>
      <c r="G145" s="1619" t="s">
        <v>140</v>
      </c>
      <c r="H145" s="1619" t="s">
        <v>141</v>
      </c>
      <c r="I145" s="1619" t="s">
        <v>138</v>
      </c>
      <c r="J145" s="1619" t="s">
        <v>597</v>
      </c>
      <c r="K145" s="1619" t="s">
        <v>140</v>
      </c>
      <c r="L145" s="1619" t="s">
        <v>141</v>
      </c>
      <c r="M145" s="91"/>
      <c r="N145" s="80"/>
      <c r="O145" s="80"/>
      <c r="P145" s="80"/>
      <c r="Q145" s="80"/>
      <c r="R145" s="80"/>
      <c r="S145" s="80"/>
      <c r="T145" s="80"/>
      <c r="U145" s="80"/>
      <c r="V145" s="80"/>
      <c r="W145" s="80"/>
      <c r="X145" s="80"/>
      <c r="Y145" s="80"/>
      <c r="Z145" s="80"/>
      <c r="AA145" s="80"/>
    </row>
    <row r="146" spans="1:27" ht="12" customHeight="1">
      <c r="A146" s="80"/>
      <c r="B146" s="90"/>
      <c r="C146" s="90"/>
      <c r="D146" s="80"/>
      <c r="E146" s="1594" t="s">
        <v>142</v>
      </c>
      <c r="F146" s="1594" t="s">
        <v>142</v>
      </c>
      <c r="G146" s="1594" t="s">
        <v>142</v>
      </c>
      <c r="H146" s="1594" t="s">
        <v>142</v>
      </c>
      <c r="I146" s="1594" t="s">
        <v>142</v>
      </c>
      <c r="J146" s="1594" t="s">
        <v>142</v>
      </c>
      <c r="K146" s="1594" t="s">
        <v>142</v>
      </c>
      <c r="L146" s="1594" t="s">
        <v>142</v>
      </c>
      <c r="M146" s="91"/>
      <c r="N146" s="80"/>
      <c r="O146" s="80"/>
      <c r="P146" s="80"/>
      <c r="Q146" s="80"/>
      <c r="R146" s="80"/>
      <c r="S146" s="80"/>
      <c r="T146" s="80"/>
      <c r="U146" s="80"/>
      <c r="V146" s="80"/>
      <c r="W146" s="80"/>
      <c r="X146" s="80"/>
      <c r="Y146" s="80"/>
      <c r="Z146" s="80"/>
      <c r="AA146" s="80"/>
    </row>
    <row r="147" spans="1:27" ht="12" customHeight="1">
      <c r="A147" s="80"/>
      <c r="B147" s="95" t="s">
        <v>312</v>
      </c>
      <c r="C147" s="90"/>
      <c r="D147" s="80"/>
      <c r="E147" s="1589">
        <f>'1a.Detailed SOFP '!G138+'1a.Detailed SOFP '!G381</f>
        <v>0</v>
      </c>
      <c r="F147" s="1589">
        <f>'1a.Detailed SOFP '!H138+'1a.Detailed SOFP '!H381</f>
        <v>0</v>
      </c>
      <c r="G147" s="1589">
        <f>'1a.Detailed SOFP '!I138+'1a.Detailed SOFP '!I381</f>
        <v>0</v>
      </c>
      <c r="H147" s="1589">
        <f>'1a.Detailed SOFP '!J138+'1a.Detailed SOFP '!J381</f>
        <v>0</v>
      </c>
      <c r="I147" s="1589">
        <f>'1a.Detailed SOFP '!K138+'1a.Detailed SOFP '!K381</f>
        <v>0</v>
      </c>
      <c r="J147" s="1589">
        <f>'1a.Detailed SOFP '!L138+'1a.Detailed SOFP '!L381</f>
        <v>0</v>
      </c>
      <c r="K147" s="1589">
        <f>'1a.Detailed SOFP '!M138+'1a.Detailed SOFP '!M381</f>
        <v>0</v>
      </c>
      <c r="L147" s="1589">
        <f>'1a.Detailed SOFP '!N138+'1a.Detailed SOFP '!N381</f>
        <v>0</v>
      </c>
      <c r="M147" s="85"/>
      <c r="N147" s="80"/>
      <c r="O147" s="80"/>
      <c r="P147" s="80"/>
      <c r="Q147" s="80"/>
      <c r="R147" s="80"/>
      <c r="S147" s="80"/>
      <c r="T147" s="80"/>
      <c r="U147" s="80"/>
      <c r="V147" s="80"/>
      <c r="W147" s="80"/>
      <c r="X147" s="80"/>
      <c r="Y147" s="80"/>
      <c r="Z147" s="80"/>
      <c r="AA147" s="80"/>
    </row>
    <row r="148" spans="1:27" ht="12" customHeight="1">
      <c r="A148" s="80"/>
      <c r="B148" s="95" t="s">
        <v>315</v>
      </c>
      <c r="C148" s="90"/>
      <c r="D148" s="80"/>
      <c r="E148" s="1589">
        <f>'1a.Detailed SOFP '!G144+'1a.Detailed SOFP '!G387</f>
        <v>0</v>
      </c>
      <c r="F148" s="1589">
        <f>'1a.Detailed SOFP '!H144+'1a.Detailed SOFP '!H387</f>
        <v>0</v>
      </c>
      <c r="G148" s="1589">
        <f>'1a.Detailed SOFP '!I144+'1a.Detailed SOFP '!I387</f>
        <v>0</v>
      </c>
      <c r="H148" s="1589">
        <f>'1a.Detailed SOFP '!J144+'1a.Detailed SOFP '!J387</f>
        <v>0</v>
      </c>
      <c r="I148" s="1589">
        <f>'1a.Detailed SOFP '!K144+'1a.Detailed SOFP '!K387</f>
        <v>0</v>
      </c>
      <c r="J148" s="1589">
        <f>'1a.Detailed SOFP '!L144+'1a.Detailed SOFP '!L387</f>
        <v>0</v>
      </c>
      <c r="K148" s="1589">
        <f>'1a.Detailed SOFP '!M144+'1a.Detailed SOFP '!M387</f>
        <v>0</v>
      </c>
      <c r="L148" s="1589">
        <f>'1a.Detailed SOFP '!N144+'1a.Detailed SOFP '!N387</f>
        <v>0</v>
      </c>
      <c r="M148" s="85"/>
      <c r="N148" s="80"/>
      <c r="O148" s="80"/>
      <c r="P148" s="80"/>
      <c r="Q148" s="80"/>
      <c r="R148" s="80"/>
      <c r="S148" s="80"/>
      <c r="T148" s="80"/>
      <c r="U148" s="80"/>
      <c r="V148" s="80"/>
      <c r="W148" s="80"/>
      <c r="X148" s="80"/>
      <c r="Y148" s="80"/>
      <c r="Z148" s="80"/>
      <c r="AA148" s="80"/>
    </row>
    <row r="149" spans="1:27" ht="12" customHeight="1">
      <c r="A149" s="80"/>
      <c r="B149" s="95" t="s">
        <v>319</v>
      </c>
      <c r="C149" s="90"/>
      <c r="D149" s="80"/>
      <c r="E149" s="1589">
        <f>'1a.Detailed SOFP '!G150+'1a.Detailed SOFP '!G394</f>
        <v>0</v>
      </c>
      <c r="F149" s="1589">
        <f>'1a.Detailed SOFP '!H150+'1a.Detailed SOFP '!H394</f>
        <v>0</v>
      </c>
      <c r="G149" s="1589">
        <f>'1a.Detailed SOFP '!I150+'1a.Detailed SOFP '!I394</f>
        <v>0</v>
      </c>
      <c r="H149" s="1589">
        <f>'1a.Detailed SOFP '!J150+'1a.Detailed SOFP '!J394</f>
        <v>0</v>
      </c>
      <c r="I149" s="1589">
        <f>'1a.Detailed SOFP '!K150+'1a.Detailed SOFP '!K394</f>
        <v>0</v>
      </c>
      <c r="J149" s="1589">
        <f>'1a.Detailed SOFP '!L150+'1a.Detailed SOFP '!L394</f>
        <v>0</v>
      </c>
      <c r="K149" s="1589">
        <f>'1a.Detailed SOFP '!M150+'1a.Detailed SOFP '!M394</f>
        <v>0</v>
      </c>
      <c r="L149" s="1589">
        <f>'1a.Detailed SOFP '!N150+'1a.Detailed SOFP '!N394</f>
        <v>0</v>
      </c>
      <c r="M149" s="85"/>
      <c r="N149" s="80"/>
      <c r="O149" s="80"/>
      <c r="P149" s="80"/>
      <c r="Q149" s="80"/>
      <c r="R149" s="80"/>
      <c r="S149" s="80"/>
      <c r="T149" s="80"/>
      <c r="U149" s="80"/>
      <c r="V149" s="80"/>
      <c r="W149" s="80"/>
      <c r="X149" s="80"/>
      <c r="Y149" s="80"/>
      <c r="Z149" s="80"/>
      <c r="AA149" s="80"/>
    </row>
    <row r="150" spans="1:27" ht="12" customHeight="1">
      <c r="A150" s="80"/>
      <c r="B150" s="95" t="s">
        <v>322</v>
      </c>
      <c r="C150" s="90"/>
      <c r="D150" s="80"/>
      <c r="E150" s="1589">
        <f>'1a.Detailed SOFP '!G151+'1a.Detailed SOFP '!G395</f>
        <v>0</v>
      </c>
      <c r="F150" s="1589">
        <f>'1a.Detailed SOFP '!H151+'1a.Detailed SOFP '!H395</f>
        <v>0</v>
      </c>
      <c r="G150" s="1589">
        <f>'1a.Detailed SOFP '!I151+'1a.Detailed SOFP '!I395</f>
        <v>0</v>
      </c>
      <c r="H150" s="1589">
        <f>'1a.Detailed SOFP '!J151+'1a.Detailed SOFP '!J395</f>
        <v>0</v>
      </c>
      <c r="I150" s="1589">
        <f>'1a.Detailed SOFP '!K151+'1a.Detailed SOFP '!K395</f>
        <v>0</v>
      </c>
      <c r="J150" s="1589">
        <f>'1a.Detailed SOFP '!L151+'1a.Detailed SOFP '!L395</f>
        <v>0</v>
      </c>
      <c r="K150" s="1589">
        <f>'1a.Detailed SOFP '!M151+'1a.Detailed SOFP '!M395</f>
        <v>0</v>
      </c>
      <c r="L150" s="1589">
        <f>'1a.Detailed SOFP '!N151+'1a.Detailed SOFP '!N395</f>
        <v>0</v>
      </c>
      <c r="M150" s="85"/>
      <c r="N150" s="80"/>
      <c r="O150" s="80"/>
      <c r="P150" s="80"/>
      <c r="Q150" s="80"/>
      <c r="R150" s="80"/>
      <c r="S150" s="80"/>
      <c r="T150" s="80"/>
      <c r="U150" s="80"/>
      <c r="V150" s="80"/>
      <c r="W150" s="80"/>
      <c r="X150" s="80"/>
      <c r="Y150" s="80"/>
      <c r="Z150" s="80"/>
      <c r="AA150" s="80"/>
    </row>
    <row r="151" spans="1:27" ht="12.75" customHeight="1">
      <c r="A151" s="80"/>
      <c r="B151" s="95" t="s">
        <v>324</v>
      </c>
      <c r="C151" s="90"/>
      <c r="D151" s="80"/>
      <c r="E151" s="1589">
        <f>'1a.Detailed SOFP '!G160+'1a.Detailed SOFP '!G404</f>
        <v>0</v>
      </c>
      <c r="F151" s="1589">
        <f>'1a.Detailed SOFP '!H160+'1a.Detailed SOFP '!H404</f>
        <v>0</v>
      </c>
      <c r="G151" s="1589">
        <f>'1a.Detailed SOFP '!I160+'1a.Detailed SOFP '!I404</f>
        <v>0</v>
      </c>
      <c r="H151" s="1589">
        <f>'1a.Detailed SOFP '!J160+'1a.Detailed SOFP '!J404</f>
        <v>0</v>
      </c>
      <c r="I151" s="1589">
        <f>'1a.Detailed SOFP '!K160+'1a.Detailed SOFP '!K404</f>
        <v>0</v>
      </c>
      <c r="J151" s="1589">
        <f>'1a.Detailed SOFP '!L160+'1a.Detailed SOFP '!L404</f>
        <v>0</v>
      </c>
      <c r="K151" s="1589">
        <f>'1a.Detailed SOFP '!M160+'1a.Detailed SOFP '!M404</f>
        <v>0</v>
      </c>
      <c r="L151" s="1589">
        <f>'1a.Detailed SOFP '!N160+'1a.Detailed SOFP '!N404</f>
        <v>0</v>
      </c>
      <c r="M151" s="85"/>
      <c r="N151" s="80"/>
      <c r="O151" s="80"/>
      <c r="P151" s="80"/>
      <c r="Q151" s="80"/>
      <c r="R151" s="80"/>
      <c r="S151" s="80"/>
      <c r="T151" s="80"/>
      <c r="U151" s="80"/>
      <c r="V151" s="80"/>
      <c r="W151" s="80"/>
      <c r="X151" s="80"/>
      <c r="Y151" s="80"/>
      <c r="Z151" s="80"/>
      <c r="AA151" s="80"/>
    </row>
    <row r="152" spans="1:27" ht="12.75" customHeight="1">
      <c r="A152" s="80"/>
      <c r="B152" s="95" t="s">
        <v>642</v>
      </c>
      <c r="C152" s="90"/>
      <c r="D152" s="80"/>
      <c r="E152" s="1589">
        <f>'1a.Detailed SOFP '!G168+'1a.Detailed SOFP '!G412</f>
        <v>0</v>
      </c>
      <c r="F152" s="1589">
        <f>'1a.Detailed SOFP '!H168+'1a.Detailed SOFP '!H412</f>
        <v>0</v>
      </c>
      <c r="G152" s="1589">
        <f>'1a.Detailed SOFP '!I168+'1a.Detailed SOFP '!I412</f>
        <v>0</v>
      </c>
      <c r="H152" s="1589">
        <f>'1a.Detailed SOFP '!J168+'1a.Detailed SOFP '!J412</f>
        <v>0</v>
      </c>
      <c r="I152" s="1589">
        <f>'1a.Detailed SOFP '!K168+'1a.Detailed SOFP '!K412</f>
        <v>0</v>
      </c>
      <c r="J152" s="1589">
        <f>'1a.Detailed SOFP '!L168+'1a.Detailed SOFP '!L412</f>
        <v>0</v>
      </c>
      <c r="K152" s="1589">
        <f>'1a.Detailed SOFP '!M168+'1a.Detailed SOFP '!M412</f>
        <v>0</v>
      </c>
      <c r="L152" s="1589">
        <f>'1a.Detailed SOFP '!N168+'1a.Detailed SOFP '!N412</f>
        <v>0</v>
      </c>
      <c r="M152" s="85"/>
      <c r="N152" s="80"/>
      <c r="O152" s="80"/>
      <c r="P152" s="80"/>
      <c r="Q152" s="80"/>
      <c r="R152" s="80"/>
      <c r="S152" s="80"/>
      <c r="T152" s="80"/>
      <c r="U152" s="80"/>
      <c r="V152" s="80"/>
      <c r="W152" s="80"/>
      <c r="X152" s="80"/>
      <c r="Y152" s="80"/>
      <c r="Z152" s="80"/>
      <c r="AA152" s="80"/>
    </row>
    <row r="153" spans="1:27" ht="12.75" customHeight="1">
      <c r="A153" s="80"/>
      <c r="B153" s="95"/>
      <c r="C153" s="90"/>
      <c r="D153" s="80"/>
      <c r="E153" s="1610">
        <f t="shared" ref="E153:L153" si="28">SUM(E147:E152)</f>
        <v>0</v>
      </c>
      <c r="F153" s="1610">
        <f t="shared" si="28"/>
        <v>0</v>
      </c>
      <c r="G153" s="1610">
        <f t="shared" si="28"/>
        <v>0</v>
      </c>
      <c r="H153" s="1610">
        <f t="shared" si="28"/>
        <v>0</v>
      </c>
      <c r="I153" s="1610">
        <f t="shared" si="28"/>
        <v>0</v>
      </c>
      <c r="J153" s="1610">
        <f t="shared" si="28"/>
        <v>0</v>
      </c>
      <c r="K153" s="1610">
        <f t="shared" si="28"/>
        <v>0</v>
      </c>
      <c r="L153" s="1610">
        <f t="shared" si="28"/>
        <v>0</v>
      </c>
      <c r="M153" s="135"/>
      <c r="N153" s="80"/>
      <c r="O153" s="80"/>
      <c r="P153" s="80"/>
      <c r="Q153" s="80"/>
      <c r="R153" s="80"/>
      <c r="S153" s="80"/>
      <c r="T153" s="80"/>
      <c r="U153" s="80"/>
      <c r="V153" s="80"/>
      <c r="W153" s="80"/>
      <c r="X153" s="80"/>
      <c r="Y153" s="80"/>
      <c r="Z153" s="80"/>
      <c r="AA153" s="80"/>
    </row>
    <row r="154" spans="1:27" ht="12.75" customHeight="1">
      <c r="A154" s="80"/>
      <c r="B154" s="95" t="s">
        <v>614</v>
      </c>
      <c r="C154" s="90"/>
      <c r="D154" s="80"/>
      <c r="E154" s="1589">
        <f>'1a.Detailed SOFP '!G169+'1a.Detailed SOFP '!G413</f>
        <v>0</v>
      </c>
      <c r="F154" s="1589">
        <f>'1a.Detailed SOFP '!H169+'1a.Detailed SOFP '!H413</f>
        <v>0</v>
      </c>
      <c r="G154" s="1589">
        <f>'1a.Detailed SOFP '!I169+'1a.Detailed SOFP '!I413</f>
        <v>0</v>
      </c>
      <c r="H154" s="1589">
        <f>'1a.Detailed SOFP '!J169+'1a.Detailed SOFP '!J413</f>
        <v>0</v>
      </c>
      <c r="I154" s="1589">
        <f>'1a.Detailed SOFP '!K169+'1a.Detailed SOFP '!K413</f>
        <v>0</v>
      </c>
      <c r="J154" s="1589">
        <f>'1a.Detailed SOFP '!L169+'1a.Detailed SOFP '!L413</f>
        <v>0</v>
      </c>
      <c r="K154" s="1589">
        <f>'1a.Detailed SOFP '!M169+'1a.Detailed SOFP '!M413</f>
        <v>0</v>
      </c>
      <c r="L154" s="1589">
        <f>'1a.Detailed SOFP '!N169+'1a.Detailed SOFP '!N413</f>
        <v>0</v>
      </c>
      <c r="M154" s="85"/>
      <c r="N154" s="80"/>
      <c r="O154" s="80"/>
      <c r="P154" s="80"/>
      <c r="Q154" s="80"/>
      <c r="R154" s="80"/>
      <c r="S154" s="80"/>
      <c r="T154" s="80"/>
      <c r="U154" s="80"/>
      <c r="V154" s="80"/>
      <c r="W154" s="80"/>
      <c r="X154" s="80"/>
      <c r="Y154" s="80"/>
      <c r="Z154" s="80"/>
      <c r="AA154" s="80"/>
    </row>
    <row r="155" spans="1:27" ht="12.75" customHeight="1">
      <c r="A155" s="80"/>
      <c r="B155" s="100" t="s">
        <v>615</v>
      </c>
      <c r="C155" s="90"/>
      <c r="D155" s="80"/>
      <c r="E155" s="1592">
        <f t="shared" ref="E155:L155" si="29">SUM(E153:E154)</f>
        <v>0</v>
      </c>
      <c r="F155" s="1592">
        <f t="shared" si="29"/>
        <v>0</v>
      </c>
      <c r="G155" s="1592">
        <f t="shared" si="29"/>
        <v>0</v>
      </c>
      <c r="H155" s="1592">
        <f t="shared" si="29"/>
        <v>0</v>
      </c>
      <c r="I155" s="1592">
        <f t="shared" si="29"/>
        <v>0</v>
      </c>
      <c r="J155" s="1592">
        <f t="shared" si="29"/>
        <v>0</v>
      </c>
      <c r="K155" s="1592">
        <f t="shared" si="29"/>
        <v>0</v>
      </c>
      <c r="L155" s="1592">
        <f t="shared" si="29"/>
        <v>0</v>
      </c>
      <c r="M155" s="107"/>
      <c r="N155" s="80"/>
      <c r="O155" s="80"/>
      <c r="P155" s="80"/>
      <c r="Q155" s="80"/>
      <c r="R155" s="80"/>
      <c r="S155" s="80"/>
      <c r="T155" s="80"/>
      <c r="U155" s="80"/>
      <c r="V155" s="80"/>
      <c r="W155" s="80"/>
      <c r="X155" s="80"/>
      <c r="Y155" s="80"/>
      <c r="Z155" s="80"/>
      <c r="AA155" s="80"/>
    </row>
    <row r="156" spans="1:27" ht="12.75" customHeight="1">
      <c r="A156" s="80"/>
      <c r="B156" s="100"/>
      <c r="C156" s="90"/>
      <c r="D156" s="80"/>
      <c r="E156" s="1589"/>
      <c r="F156" s="1589"/>
      <c r="G156" s="1589"/>
      <c r="H156" s="1589"/>
      <c r="I156" s="1589"/>
      <c r="J156" s="1589"/>
      <c r="K156" s="1589"/>
      <c r="L156" s="1589"/>
      <c r="M156" s="85"/>
      <c r="N156" s="80"/>
      <c r="O156" s="80"/>
      <c r="P156" s="80"/>
      <c r="Q156" s="80"/>
      <c r="R156" s="80"/>
      <c r="S156" s="80"/>
      <c r="T156" s="80"/>
      <c r="U156" s="80"/>
      <c r="V156" s="80"/>
      <c r="W156" s="80"/>
      <c r="X156" s="80"/>
      <c r="Y156" s="80"/>
      <c r="Z156" s="80"/>
      <c r="AA156" s="80"/>
    </row>
    <row r="157" spans="1:27" ht="12.75" customHeight="1">
      <c r="A157" s="80"/>
      <c r="B157" s="95" t="s">
        <v>616</v>
      </c>
      <c r="C157" s="90"/>
      <c r="D157" s="80"/>
      <c r="E157" s="1589">
        <f>'1a.Detailed SOFP '!G138+'1a.Detailed SOFP '!G144+'1a.Detailed SOFP '!G150+'1a.Detailed SOFP '!G151+'1a.Detailed SOFP '!G160+'1a.Detailed SOFP '!G168+'1a.Detailed SOFP '!G169</f>
        <v>0</v>
      </c>
      <c r="F157" s="1589">
        <f>'1a.Detailed SOFP '!H138+'1a.Detailed SOFP '!H144+'1a.Detailed SOFP '!H150+'1a.Detailed SOFP '!H151+'1a.Detailed SOFP '!H160+'1a.Detailed SOFP '!H168+'1a.Detailed SOFP '!H169</f>
        <v>0</v>
      </c>
      <c r="G157" s="1589">
        <f>'1a.Detailed SOFP '!I138+'1a.Detailed SOFP '!I144+'1a.Detailed SOFP '!I150+'1a.Detailed SOFP '!I151+'1a.Detailed SOFP '!I160+'1a.Detailed SOFP '!I168+'1a.Detailed SOFP '!I169</f>
        <v>0</v>
      </c>
      <c r="H157" s="1589">
        <f>'1a.Detailed SOFP '!J138+'1a.Detailed SOFP '!J144+'1a.Detailed SOFP '!J150+'1a.Detailed SOFP '!J151+'1a.Detailed SOFP '!J160+'1a.Detailed SOFP '!J168+'1a.Detailed SOFP '!J169</f>
        <v>0</v>
      </c>
      <c r="I157" s="1589">
        <f>'1a.Detailed SOFP '!K138+'1a.Detailed SOFP '!K144+'1a.Detailed SOFP '!K150+'1a.Detailed SOFP '!K151+'1a.Detailed SOFP '!K160+'1a.Detailed SOFP '!K168+'1a.Detailed SOFP '!K169</f>
        <v>0</v>
      </c>
      <c r="J157" s="1589">
        <f>'1a.Detailed SOFP '!L138+'1a.Detailed SOFP '!L144+'1a.Detailed SOFP '!L150+'1a.Detailed SOFP '!L151+'1a.Detailed SOFP '!L160+'1a.Detailed SOFP '!L168+'1a.Detailed SOFP '!L169</f>
        <v>0</v>
      </c>
      <c r="K157" s="1589">
        <f>'1a.Detailed SOFP '!M138+'1a.Detailed SOFP '!M144+'1a.Detailed SOFP '!M150+'1a.Detailed SOFP '!M151+'1a.Detailed SOFP '!M160+'1a.Detailed SOFP '!M168+'1a.Detailed SOFP '!M169</f>
        <v>0</v>
      </c>
      <c r="L157" s="1589">
        <f>'1a.Detailed SOFP '!N138+'1a.Detailed SOFP '!N144+'1a.Detailed SOFP '!N150+'1a.Detailed SOFP '!N151+'1a.Detailed SOFP '!N160+'1a.Detailed SOFP '!N168+'1a.Detailed SOFP '!N169</f>
        <v>0</v>
      </c>
      <c r="M157" s="85"/>
      <c r="N157" s="80"/>
      <c r="O157" s="80"/>
      <c r="P157" s="80"/>
      <c r="Q157" s="80"/>
      <c r="R157" s="80"/>
      <c r="S157" s="80"/>
      <c r="T157" s="80"/>
      <c r="U157" s="80"/>
      <c r="V157" s="80"/>
      <c r="W157" s="80"/>
      <c r="X157" s="80"/>
      <c r="Y157" s="80"/>
      <c r="Z157" s="80"/>
      <c r="AA157" s="80"/>
    </row>
    <row r="158" spans="1:27" ht="12.75" customHeight="1">
      <c r="A158" s="80"/>
      <c r="B158" s="95" t="s">
        <v>617</v>
      </c>
      <c r="C158" s="90"/>
      <c r="D158" s="80"/>
      <c r="E158" s="1589">
        <f>'1a.Detailed SOFP '!G381+'1a.Detailed SOFP '!G387+'1a.Detailed SOFP '!G394+'1a.Detailed SOFP '!G395+'1a.Detailed SOFP '!G404+'1a.Detailed SOFP '!G412+'1a.Detailed SOFP '!G413</f>
        <v>0</v>
      </c>
      <c r="F158" s="1589">
        <f>'1a.Detailed SOFP '!H381+'1a.Detailed SOFP '!H387+'1a.Detailed SOFP '!H394+'1a.Detailed SOFP '!H395+'1a.Detailed SOFP '!H404+'1a.Detailed SOFP '!H412+'1a.Detailed SOFP '!H413</f>
        <v>0</v>
      </c>
      <c r="G158" s="1589">
        <f>'1a.Detailed SOFP '!I381+'1a.Detailed SOFP '!I387+'1a.Detailed SOFP '!I394+'1a.Detailed SOFP '!I395+'1a.Detailed SOFP '!I404+'1a.Detailed SOFP '!I412+'1a.Detailed SOFP '!I413</f>
        <v>0</v>
      </c>
      <c r="H158" s="1589">
        <f>'1a.Detailed SOFP '!J381+'1a.Detailed SOFP '!J387+'1a.Detailed SOFP '!J394+'1a.Detailed SOFP '!J395+'1a.Detailed SOFP '!J404+'1a.Detailed SOFP '!J412+'1a.Detailed SOFP '!J413</f>
        <v>0</v>
      </c>
      <c r="I158" s="1589">
        <f>'1a.Detailed SOFP '!K381+'1a.Detailed SOFP '!K387+'1a.Detailed SOFP '!K394+'1a.Detailed SOFP '!K395+'1a.Detailed SOFP '!K404+'1a.Detailed SOFP '!K412+'1a.Detailed SOFP '!K413</f>
        <v>0</v>
      </c>
      <c r="J158" s="1589">
        <f>'1a.Detailed SOFP '!L381+'1a.Detailed SOFP '!L387+'1a.Detailed SOFP '!L394+'1a.Detailed SOFP '!L395+'1a.Detailed SOFP '!L404+'1a.Detailed SOFP '!L412+'1a.Detailed SOFP '!L413</f>
        <v>0</v>
      </c>
      <c r="K158" s="1589">
        <f>'1a.Detailed SOFP '!M381+'1a.Detailed SOFP '!M387+'1a.Detailed SOFP '!M394+'1a.Detailed SOFP '!M395+'1a.Detailed SOFP '!M404+'1a.Detailed SOFP '!M412+'1a.Detailed SOFP '!M413</f>
        <v>0</v>
      </c>
      <c r="L158" s="1589">
        <f>'1a.Detailed SOFP '!N381+'1a.Detailed SOFP '!N387+'1a.Detailed SOFP '!N394+'1a.Detailed SOFP '!N395+'1a.Detailed SOFP '!N404+'1a.Detailed SOFP '!N412+'1a.Detailed SOFP '!N413</f>
        <v>0</v>
      </c>
      <c r="M158" s="85"/>
      <c r="N158" s="80"/>
      <c r="O158" s="80"/>
      <c r="P158" s="80"/>
      <c r="Q158" s="80"/>
      <c r="R158" s="80"/>
      <c r="S158" s="80"/>
      <c r="T158" s="80"/>
      <c r="U158" s="80"/>
      <c r="V158" s="80"/>
      <c r="W158" s="80"/>
      <c r="X158" s="80"/>
      <c r="Y158" s="80"/>
      <c r="Z158" s="80"/>
      <c r="AA158" s="80"/>
    </row>
    <row r="159" spans="1:27" ht="12.75" customHeight="1">
      <c r="A159" s="80"/>
      <c r="B159" s="100" t="s">
        <v>232</v>
      </c>
      <c r="C159" s="90"/>
      <c r="D159" s="80"/>
      <c r="E159" s="1592">
        <f t="shared" ref="E159:L159" si="30">SUM(E157:E158)</f>
        <v>0</v>
      </c>
      <c r="F159" s="1592">
        <f t="shared" si="30"/>
        <v>0</v>
      </c>
      <c r="G159" s="1592">
        <f t="shared" si="30"/>
        <v>0</v>
      </c>
      <c r="H159" s="1592">
        <f t="shared" si="30"/>
        <v>0</v>
      </c>
      <c r="I159" s="1592">
        <f t="shared" si="30"/>
        <v>0</v>
      </c>
      <c r="J159" s="1592">
        <f t="shared" si="30"/>
        <v>0</v>
      </c>
      <c r="K159" s="1592">
        <f t="shared" si="30"/>
        <v>0</v>
      </c>
      <c r="L159" s="1592">
        <f t="shared" si="30"/>
        <v>0</v>
      </c>
      <c r="M159" s="107"/>
      <c r="N159" s="80"/>
      <c r="O159" s="80"/>
      <c r="P159" s="80"/>
      <c r="Q159" s="80"/>
      <c r="R159" s="80"/>
      <c r="S159" s="80"/>
      <c r="T159" s="80"/>
      <c r="U159" s="80"/>
      <c r="V159" s="80"/>
      <c r="W159" s="80"/>
      <c r="X159" s="80"/>
      <c r="Y159" s="80"/>
      <c r="Z159" s="80"/>
      <c r="AA159" s="80"/>
    </row>
    <row r="160" spans="1:27" ht="12.75" customHeight="1">
      <c r="A160" s="80"/>
      <c r="B160" s="100"/>
      <c r="C160" s="90"/>
      <c r="D160" s="80"/>
      <c r="E160" s="1589"/>
      <c r="F160" s="1589"/>
      <c r="G160" s="1589"/>
      <c r="H160" s="1589"/>
      <c r="I160" s="1589"/>
      <c r="J160" s="1589"/>
      <c r="K160" s="1589"/>
      <c r="L160" s="1589"/>
      <c r="M160" s="85"/>
      <c r="N160" s="80"/>
      <c r="O160" s="80"/>
      <c r="P160" s="80"/>
      <c r="Q160" s="80"/>
      <c r="R160" s="80"/>
      <c r="S160" s="80"/>
      <c r="T160" s="80"/>
      <c r="U160" s="80"/>
      <c r="V160" s="80"/>
      <c r="W160" s="80"/>
      <c r="X160" s="80"/>
      <c r="Y160" s="80"/>
      <c r="Z160" s="80"/>
      <c r="AA160" s="80"/>
    </row>
    <row r="161" spans="1:27" ht="12" customHeight="1">
      <c r="A161" s="136"/>
      <c r="B161" s="160" t="s">
        <v>618</v>
      </c>
      <c r="C161" s="160"/>
      <c r="D161" s="160"/>
      <c r="E161" s="1628">
        <f t="shared" ref="E161:L161" si="31">E155-E159</f>
        <v>0</v>
      </c>
      <c r="F161" s="1628">
        <f t="shared" si="31"/>
        <v>0</v>
      </c>
      <c r="G161" s="1628">
        <f t="shared" si="31"/>
        <v>0</v>
      </c>
      <c r="H161" s="1628">
        <f t="shared" si="31"/>
        <v>0</v>
      </c>
      <c r="I161" s="1628">
        <f t="shared" si="31"/>
        <v>0</v>
      </c>
      <c r="J161" s="1628">
        <f t="shared" si="31"/>
        <v>0</v>
      </c>
      <c r="K161" s="1628">
        <f t="shared" si="31"/>
        <v>0</v>
      </c>
      <c r="L161" s="1628">
        <f t="shared" si="31"/>
        <v>0</v>
      </c>
      <c r="M161" s="91"/>
      <c r="N161" s="136"/>
      <c r="O161" s="136"/>
      <c r="P161" s="136"/>
      <c r="Q161" s="136"/>
      <c r="R161" s="136"/>
      <c r="S161" s="136"/>
      <c r="T161" s="136"/>
      <c r="U161" s="136"/>
      <c r="V161" s="136"/>
      <c r="W161" s="136"/>
      <c r="X161" s="136"/>
      <c r="Y161" s="136"/>
      <c r="Z161" s="136"/>
      <c r="AA161" s="136"/>
    </row>
    <row r="162" spans="1:27" ht="12" customHeight="1">
      <c r="A162" s="80"/>
      <c r="B162" s="144"/>
      <c r="C162" s="144"/>
      <c r="D162" s="144"/>
      <c r="E162" s="1629"/>
      <c r="F162" s="1629"/>
      <c r="G162" s="1629"/>
      <c r="H162" s="1629"/>
      <c r="I162" s="1629"/>
      <c r="J162" s="1629"/>
      <c r="K162" s="1629"/>
      <c r="L162" s="1629"/>
      <c r="M162" s="85"/>
      <c r="N162" s="80"/>
      <c r="O162" s="80"/>
      <c r="P162" s="80"/>
      <c r="Q162" s="80"/>
      <c r="R162" s="80"/>
      <c r="S162" s="80"/>
      <c r="T162" s="80"/>
      <c r="U162" s="80"/>
      <c r="V162" s="80"/>
      <c r="W162" s="80"/>
      <c r="X162" s="80"/>
      <c r="Y162" s="80"/>
      <c r="Z162" s="80"/>
      <c r="AA162" s="80"/>
    </row>
    <row r="163" spans="1:27" ht="12" customHeight="1">
      <c r="A163" s="80"/>
      <c r="B163" s="141"/>
      <c r="C163" s="161"/>
      <c r="D163" s="161"/>
      <c r="E163" s="1630"/>
      <c r="F163" s="1630"/>
      <c r="G163" s="1630"/>
      <c r="H163" s="1630"/>
      <c r="I163" s="1630"/>
      <c r="J163" s="1630"/>
      <c r="K163" s="1630"/>
      <c r="L163" s="1630"/>
      <c r="M163" s="85"/>
      <c r="N163" s="80"/>
      <c r="O163" s="80"/>
      <c r="P163" s="80"/>
      <c r="Q163" s="80"/>
      <c r="R163" s="80"/>
      <c r="S163" s="80"/>
      <c r="T163" s="80"/>
      <c r="U163" s="80"/>
      <c r="V163" s="80"/>
      <c r="W163" s="80"/>
      <c r="X163" s="80"/>
      <c r="Y163" s="80"/>
      <c r="Z163" s="80"/>
      <c r="AA163" s="80"/>
    </row>
    <row r="164" spans="1:27" ht="12" customHeight="1">
      <c r="A164" s="110"/>
      <c r="B164" s="1113" t="s">
        <v>619</v>
      </c>
      <c r="C164" s="1116"/>
      <c r="D164" s="1116"/>
      <c r="E164" s="1631"/>
      <c r="F164" s="1631"/>
      <c r="G164" s="1631"/>
      <c r="H164" s="1631"/>
      <c r="I164" s="1631"/>
      <c r="J164" s="1631"/>
      <c r="K164" s="1631"/>
      <c r="L164" s="1632"/>
      <c r="M164" s="162"/>
      <c r="N164" s="80"/>
      <c r="O164" s="80"/>
      <c r="P164" s="80"/>
      <c r="Q164" s="80"/>
      <c r="R164" s="80"/>
      <c r="S164" s="80"/>
      <c r="T164" s="80"/>
      <c r="U164" s="80"/>
      <c r="V164" s="80"/>
      <c r="W164" s="80"/>
      <c r="X164" s="80"/>
      <c r="Y164" s="80"/>
      <c r="Z164" s="80"/>
      <c r="AA164" s="80"/>
    </row>
    <row r="165" spans="1:27" ht="12" customHeight="1">
      <c r="A165" s="90"/>
      <c r="B165" s="142"/>
      <c r="C165" s="142"/>
      <c r="D165" s="142"/>
      <c r="E165" s="1602"/>
      <c r="F165" s="1602"/>
      <c r="G165" s="1602"/>
      <c r="H165" s="1602"/>
      <c r="I165" s="1602"/>
      <c r="J165" s="1602"/>
      <c r="K165" s="1602"/>
      <c r="L165" s="1602"/>
      <c r="M165" s="115"/>
      <c r="N165" s="90"/>
      <c r="O165" s="90"/>
      <c r="P165" s="90"/>
      <c r="Q165" s="90"/>
      <c r="R165" s="90"/>
      <c r="S165" s="90"/>
      <c r="T165" s="90"/>
      <c r="U165" s="90"/>
      <c r="V165" s="90"/>
      <c r="W165" s="90"/>
      <c r="X165" s="90"/>
      <c r="Y165" s="90"/>
      <c r="Z165" s="90"/>
      <c r="AA165" s="90"/>
    </row>
    <row r="166" spans="1:27" ht="12.75" customHeight="1">
      <c r="A166" s="80"/>
      <c r="B166" s="90" t="s">
        <v>643</v>
      </c>
      <c r="C166" s="90"/>
      <c r="D166" s="80"/>
      <c r="E166" s="1589"/>
      <c r="F166" s="1589"/>
      <c r="G166" s="1589"/>
      <c r="H166" s="1633"/>
      <c r="I166" s="1518"/>
      <c r="J166" s="1589"/>
      <c r="K166" s="1589"/>
      <c r="L166" s="1589"/>
      <c r="M166" s="85" t="s">
        <v>603</v>
      </c>
      <c r="N166" s="80"/>
      <c r="O166" s="80"/>
      <c r="P166" s="80"/>
      <c r="Q166" s="80"/>
      <c r="R166" s="80"/>
      <c r="S166" s="80"/>
      <c r="T166" s="80"/>
      <c r="U166" s="80"/>
      <c r="V166" s="80"/>
      <c r="W166" s="80"/>
      <c r="X166" s="80"/>
      <c r="Y166" s="80"/>
      <c r="Z166" s="80"/>
      <c r="AA166" s="80"/>
    </row>
    <row r="167" spans="1:27" ht="12.75" customHeight="1">
      <c r="A167" s="80"/>
      <c r="B167" s="90"/>
      <c r="C167" s="90"/>
      <c r="D167" s="80"/>
      <c r="E167" s="1589"/>
      <c r="F167" s="1589"/>
      <c r="G167" s="1589"/>
      <c r="H167" s="1589"/>
      <c r="I167" s="1589"/>
      <c r="J167" s="1589"/>
      <c r="K167" s="1589"/>
      <c r="L167" s="1589"/>
      <c r="M167" s="85"/>
      <c r="N167" s="80"/>
      <c r="O167" s="80"/>
      <c r="P167" s="80"/>
      <c r="Q167" s="80"/>
      <c r="R167" s="80"/>
      <c r="S167" s="80"/>
      <c r="T167" s="80"/>
      <c r="U167" s="80"/>
      <c r="V167" s="80"/>
      <c r="W167" s="80"/>
      <c r="X167" s="80"/>
      <c r="Y167" s="80"/>
      <c r="Z167" s="80"/>
      <c r="AA167" s="80"/>
    </row>
    <row r="168" spans="1:27" ht="12.75" customHeight="1">
      <c r="A168" s="80"/>
      <c r="B168" s="100"/>
      <c r="C168" s="90"/>
      <c r="D168" s="80"/>
      <c r="E168" s="1961" t="s">
        <v>621</v>
      </c>
      <c r="F168" s="1962"/>
      <c r="G168" s="1962"/>
      <c r="H168" s="1963"/>
      <c r="I168" s="1961" t="s">
        <v>622</v>
      </c>
      <c r="J168" s="1962"/>
      <c r="K168" s="1962"/>
      <c r="L168" s="1963"/>
      <c r="M168" s="91"/>
      <c r="N168" s="80"/>
      <c r="O168" s="80"/>
      <c r="P168" s="80"/>
      <c r="Q168" s="80"/>
      <c r="R168" s="80"/>
      <c r="S168" s="80"/>
      <c r="T168" s="80"/>
      <c r="U168" s="80"/>
      <c r="V168" s="80"/>
      <c r="W168" s="80"/>
      <c r="X168" s="80"/>
      <c r="Y168" s="80"/>
      <c r="Z168" s="80"/>
      <c r="AA168" s="80"/>
    </row>
    <row r="169" spans="1:27" ht="49.5" customHeight="1">
      <c r="A169" s="80"/>
      <c r="B169" s="100"/>
      <c r="C169" s="90"/>
      <c r="D169" s="80"/>
      <c r="E169" s="1622" t="s">
        <v>138</v>
      </c>
      <c r="F169" s="1622" t="s">
        <v>597</v>
      </c>
      <c r="G169" s="1622" t="s">
        <v>140</v>
      </c>
      <c r="H169" s="1622" t="s">
        <v>141</v>
      </c>
      <c r="I169" s="1622" t="s">
        <v>138</v>
      </c>
      <c r="J169" s="1622" t="s">
        <v>597</v>
      </c>
      <c r="K169" s="1622" t="s">
        <v>140</v>
      </c>
      <c r="L169" s="1622" t="s">
        <v>141</v>
      </c>
      <c r="M169" s="105"/>
      <c r="N169" s="80"/>
      <c r="O169" s="80"/>
      <c r="P169" s="80"/>
      <c r="Q169" s="80"/>
      <c r="R169" s="80"/>
      <c r="S169" s="80"/>
      <c r="T169" s="80"/>
      <c r="U169" s="80"/>
      <c r="V169" s="80"/>
      <c r="W169" s="80"/>
      <c r="X169" s="80"/>
      <c r="Y169" s="80"/>
      <c r="Z169" s="80"/>
      <c r="AA169" s="80"/>
    </row>
    <row r="170" spans="1:27" ht="12.75" customHeight="1">
      <c r="A170" s="80"/>
      <c r="B170" s="100"/>
      <c r="C170" s="90"/>
      <c r="D170" s="80"/>
      <c r="E170" s="1594" t="s">
        <v>142</v>
      </c>
      <c r="F170" s="1594" t="s">
        <v>142</v>
      </c>
      <c r="G170" s="1594" t="s">
        <v>142</v>
      </c>
      <c r="H170" s="1594" t="s">
        <v>142</v>
      </c>
      <c r="I170" s="1594" t="s">
        <v>142</v>
      </c>
      <c r="J170" s="1594" t="s">
        <v>142</v>
      </c>
      <c r="K170" s="1594" t="s">
        <v>142</v>
      </c>
      <c r="L170" s="1594" t="s">
        <v>142</v>
      </c>
      <c r="M170" s="91"/>
      <c r="N170" s="80"/>
      <c r="O170" s="80"/>
      <c r="P170" s="80"/>
      <c r="Q170" s="80"/>
      <c r="R170" s="80"/>
      <c r="S170" s="80"/>
      <c r="T170" s="80"/>
      <c r="U170" s="80"/>
      <c r="V170" s="80"/>
      <c r="W170" s="80"/>
      <c r="X170" s="80"/>
      <c r="Y170" s="80"/>
      <c r="Z170" s="80"/>
      <c r="AA170" s="80"/>
    </row>
    <row r="171" spans="1:27" ht="12.75" customHeight="1">
      <c r="A171" s="80"/>
      <c r="B171" s="100" t="s">
        <v>623</v>
      </c>
      <c r="C171" s="90"/>
      <c r="D171" s="80"/>
      <c r="E171" s="1623"/>
      <c r="F171" s="1596"/>
      <c r="G171" s="1856">
        <f>SUM(E171:F171)</f>
        <v>0</v>
      </c>
      <c r="H171" s="1596"/>
      <c r="I171" s="1596"/>
      <c r="J171" s="1596"/>
      <c r="K171" s="1856">
        <f>SUM(I171:J171)</f>
        <v>0</v>
      </c>
      <c r="L171" s="1596"/>
      <c r="M171" s="85"/>
      <c r="N171" s="80"/>
      <c r="O171" s="80"/>
      <c r="P171" s="80"/>
      <c r="Q171" s="80"/>
      <c r="R171" s="80"/>
      <c r="S171" s="80"/>
      <c r="T171" s="80"/>
      <c r="U171" s="80"/>
      <c r="V171" s="80"/>
      <c r="W171" s="80"/>
      <c r="X171" s="80"/>
      <c r="Y171" s="80"/>
      <c r="Z171" s="80"/>
      <c r="AA171" s="80"/>
    </row>
    <row r="172" spans="1:27" ht="12.75" customHeight="1">
      <c r="A172" s="80"/>
      <c r="B172" s="106" t="s">
        <v>605</v>
      </c>
      <c r="C172" s="144"/>
      <c r="D172" s="145"/>
      <c r="E172" s="1596"/>
      <c r="F172" s="1596"/>
      <c r="G172" s="1856">
        <f t="shared" ref="G172:G176" si="32">SUM(E172:F172)</f>
        <v>0</v>
      </c>
      <c r="H172" s="1596"/>
      <c r="I172" s="1596"/>
      <c r="J172" s="1596"/>
      <c r="K172" s="1856">
        <f t="shared" ref="K172:K176" si="33">SUM(I172:J172)</f>
        <v>0</v>
      </c>
      <c r="L172" s="1596"/>
      <c r="M172" s="85"/>
      <c r="N172" s="80"/>
      <c r="O172" s="80"/>
      <c r="P172" s="80"/>
      <c r="Q172" s="80"/>
      <c r="R172" s="80"/>
      <c r="S172" s="80"/>
      <c r="T172" s="80"/>
      <c r="U172" s="80"/>
      <c r="V172" s="80"/>
      <c r="W172" s="80"/>
      <c r="X172" s="80"/>
      <c r="Y172" s="80"/>
      <c r="Z172" s="80"/>
      <c r="AA172" s="80"/>
    </row>
    <row r="173" spans="1:27" ht="12.75" customHeight="1">
      <c r="A173" s="80"/>
      <c r="B173" s="106" t="s">
        <v>624</v>
      </c>
      <c r="C173" s="163"/>
      <c r="D173" s="145"/>
      <c r="E173" s="1596"/>
      <c r="F173" s="1596"/>
      <c r="G173" s="1856">
        <f t="shared" si="32"/>
        <v>0</v>
      </c>
      <c r="H173" s="1596"/>
      <c r="I173" s="1596"/>
      <c r="J173" s="1596"/>
      <c r="K173" s="1856">
        <f t="shared" si="33"/>
        <v>0</v>
      </c>
      <c r="L173" s="1596"/>
      <c r="M173" s="85"/>
      <c r="N173" s="80"/>
      <c r="O173" s="80"/>
      <c r="P173" s="80"/>
      <c r="Q173" s="80"/>
      <c r="R173" s="80"/>
      <c r="S173" s="80"/>
      <c r="T173" s="80"/>
      <c r="U173" s="80"/>
      <c r="V173" s="80"/>
      <c r="W173" s="80"/>
      <c r="X173" s="80"/>
      <c r="Y173" s="80"/>
      <c r="Z173" s="80"/>
      <c r="AA173" s="80"/>
    </row>
    <row r="174" spans="1:27" ht="12.75" customHeight="1">
      <c r="A174" s="80"/>
      <c r="B174" s="106" t="s">
        <v>607</v>
      </c>
      <c r="C174" s="163"/>
      <c r="D174" s="145"/>
      <c r="E174" s="1596"/>
      <c r="F174" s="1596"/>
      <c r="G174" s="1856">
        <f t="shared" si="32"/>
        <v>0</v>
      </c>
      <c r="H174" s="1596"/>
      <c r="I174" s="1596"/>
      <c r="J174" s="1596"/>
      <c r="K174" s="1856">
        <f t="shared" si="33"/>
        <v>0</v>
      </c>
      <c r="L174" s="1596"/>
      <c r="M174" s="85"/>
      <c r="N174" s="80"/>
      <c r="O174" s="80"/>
      <c r="P174" s="80"/>
      <c r="Q174" s="80"/>
      <c r="R174" s="80"/>
      <c r="S174" s="80"/>
      <c r="T174" s="80"/>
      <c r="U174" s="80"/>
      <c r="V174" s="80"/>
      <c r="W174" s="80"/>
      <c r="X174" s="80"/>
      <c r="Y174" s="80"/>
      <c r="Z174" s="80"/>
      <c r="AA174" s="80"/>
    </row>
    <row r="175" spans="1:27" ht="12.75" customHeight="1">
      <c r="A175" s="80"/>
      <c r="B175" s="106" t="s">
        <v>608</v>
      </c>
      <c r="C175" s="163"/>
      <c r="D175" s="145"/>
      <c r="E175" s="1596"/>
      <c r="F175" s="1596"/>
      <c r="G175" s="1856">
        <f t="shared" si="32"/>
        <v>0</v>
      </c>
      <c r="H175" s="1596"/>
      <c r="I175" s="1596"/>
      <c r="J175" s="1596"/>
      <c r="K175" s="1856">
        <f t="shared" si="33"/>
        <v>0</v>
      </c>
      <c r="L175" s="1596"/>
      <c r="M175" s="85"/>
      <c r="N175" s="80"/>
      <c r="O175" s="80"/>
      <c r="P175" s="80"/>
      <c r="Q175" s="80"/>
      <c r="R175" s="80"/>
      <c r="S175" s="80"/>
      <c r="T175" s="80"/>
      <c r="U175" s="80"/>
      <c r="V175" s="80"/>
      <c r="W175" s="80"/>
      <c r="X175" s="80"/>
      <c r="Y175" s="80"/>
      <c r="Z175" s="80"/>
      <c r="AA175" s="80"/>
    </row>
    <row r="176" spans="1:27" ht="12.75" customHeight="1">
      <c r="A176" s="80"/>
      <c r="B176" s="106" t="s">
        <v>609</v>
      </c>
      <c r="C176" s="164"/>
      <c r="D176" s="145"/>
      <c r="E176" s="1596"/>
      <c r="F176" s="1596"/>
      <c r="G176" s="1856">
        <f t="shared" si="32"/>
        <v>0</v>
      </c>
      <c r="H176" s="1596"/>
      <c r="I176" s="1596"/>
      <c r="J176" s="1596"/>
      <c r="K176" s="1856">
        <f t="shared" si="33"/>
        <v>0</v>
      </c>
      <c r="L176" s="1596"/>
      <c r="M176" s="85"/>
      <c r="N176" s="80"/>
      <c r="O176" s="80"/>
      <c r="P176" s="80"/>
      <c r="Q176" s="80"/>
      <c r="R176" s="80"/>
      <c r="S176" s="80"/>
      <c r="T176" s="80"/>
      <c r="U176" s="80"/>
      <c r="V176" s="80"/>
      <c r="W176" s="80"/>
      <c r="X176" s="80"/>
      <c r="Y176" s="80"/>
      <c r="Z176" s="80"/>
      <c r="AA176" s="80"/>
    </row>
    <row r="177" spans="1:27" ht="12.75" customHeight="1">
      <c r="A177" s="80"/>
      <c r="B177" s="100" t="s">
        <v>625</v>
      </c>
      <c r="C177" s="144"/>
      <c r="D177" s="80"/>
      <c r="E177" s="1592">
        <f>SUM(E171:E176)</f>
        <v>0</v>
      </c>
      <c r="F177" s="1592">
        <f t="shared" ref="F177:L177" si="34">SUM(F171:F176)</f>
        <v>0</v>
      </c>
      <c r="G177" s="1857">
        <f t="shared" si="34"/>
        <v>0</v>
      </c>
      <c r="H177" s="1592">
        <f t="shared" si="34"/>
        <v>0</v>
      </c>
      <c r="I177" s="1592">
        <f t="shared" si="34"/>
        <v>0</v>
      </c>
      <c r="J177" s="1592">
        <f t="shared" si="34"/>
        <v>0</v>
      </c>
      <c r="K177" s="1857">
        <f t="shared" si="34"/>
        <v>0</v>
      </c>
      <c r="L177" s="1592">
        <f t="shared" si="34"/>
        <v>0</v>
      </c>
      <c r="M177" s="107"/>
      <c r="N177" s="80"/>
      <c r="O177" s="80"/>
      <c r="P177" s="80"/>
      <c r="Q177" s="80"/>
      <c r="R177" s="80"/>
      <c r="S177" s="80"/>
      <c r="T177" s="80"/>
      <c r="U177" s="80"/>
      <c r="V177" s="80"/>
      <c r="W177" s="80"/>
      <c r="X177" s="80"/>
      <c r="Y177" s="80"/>
      <c r="Z177" s="80"/>
      <c r="AA177" s="80"/>
    </row>
    <row r="178" spans="1:27" ht="12.75" customHeight="1">
      <c r="A178" s="80"/>
      <c r="B178" s="90"/>
      <c r="C178" s="90"/>
      <c r="D178" s="90"/>
      <c r="E178" s="1603"/>
      <c r="F178" s="1603"/>
      <c r="G178" s="1603"/>
      <c r="H178" s="1603"/>
      <c r="I178" s="1603"/>
      <c r="J178" s="1603"/>
      <c r="K178" s="1603"/>
      <c r="L178" s="1603"/>
      <c r="M178" s="85"/>
      <c r="N178" s="80"/>
      <c r="O178" s="80"/>
      <c r="P178" s="80"/>
      <c r="Q178" s="80"/>
      <c r="R178" s="80"/>
      <c r="S178" s="80"/>
      <c r="T178" s="80"/>
      <c r="U178" s="80"/>
      <c r="V178" s="80"/>
      <c r="W178" s="80"/>
      <c r="X178" s="80"/>
      <c r="Y178" s="80"/>
      <c r="Z178" s="80"/>
      <c r="AA178" s="80"/>
    </row>
    <row r="179" spans="1:27" ht="12.75" customHeight="1">
      <c r="A179" s="80"/>
      <c r="B179" s="100" t="s">
        <v>626</v>
      </c>
      <c r="C179" s="144"/>
      <c r="D179" s="80"/>
      <c r="E179" s="1624">
        <f>E177</f>
        <v>0</v>
      </c>
      <c r="F179" s="1624">
        <f t="shared" ref="F179:L179" si="35">F177</f>
        <v>0</v>
      </c>
      <c r="G179" s="1624">
        <f t="shared" si="35"/>
        <v>0</v>
      </c>
      <c r="H179" s="1624">
        <f t="shared" si="35"/>
        <v>0</v>
      </c>
      <c r="I179" s="1624">
        <f t="shared" si="35"/>
        <v>0</v>
      </c>
      <c r="J179" s="1624">
        <f t="shared" si="35"/>
        <v>0</v>
      </c>
      <c r="K179" s="1858">
        <f t="shared" si="35"/>
        <v>0</v>
      </c>
      <c r="L179" s="1624">
        <f t="shared" si="35"/>
        <v>0</v>
      </c>
      <c r="M179" s="85"/>
      <c r="N179" s="80"/>
      <c r="O179" s="80"/>
      <c r="P179" s="80"/>
      <c r="Q179" s="80"/>
      <c r="R179" s="80"/>
      <c r="S179" s="80"/>
      <c r="T179" s="80"/>
      <c r="U179" s="80"/>
      <c r="V179" s="80"/>
      <c r="W179" s="80"/>
      <c r="X179" s="80"/>
      <c r="Y179" s="80"/>
      <c r="Z179" s="80"/>
      <c r="AA179" s="80"/>
    </row>
    <row r="180" spans="1:27" ht="12.75" customHeight="1">
      <c r="A180" s="80"/>
      <c r="B180" s="106" t="s">
        <v>605</v>
      </c>
      <c r="C180" s="144"/>
      <c r="D180" s="145"/>
      <c r="E180" s="1596"/>
      <c r="F180" s="1596"/>
      <c r="G180" s="1856">
        <f>SUM(E180:F180)</f>
        <v>0</v>
      </c>
      <c r="H180" s="1596"/>
      <c r="I180" s="1596"/>
      <c r="J180" s="1596"/>
      <c r="K180" s="1856">
        <f>SUM(I180:J180)</f>
        <v>0</v>
      </c>
      <c r="L180" s="1596"/>
      <c r="M180" s="85"/>
      <c r="N180" s="80"/>
      <c r="O180" s="80"/>
      <c r="P180" s="80"/>
      <c r="Q180" s="80"/>
      <c r="R180" s="80"/>
      <c r="S180" s="80"/>
      <c r="T180" s="80"/>
      <c r="U180" s="80"/>
      <c r="V180" s="80"/>
      <c r="W180" s="80"/>
      <c r="X180" s="80"/>
      <c r="Y180" s="80"/>
      <c r="Z180" s="80"/>
      <c r="AA180" s="80"/>
    </row>
    <row r="181" spans="1:27" ht="12.75" customHeight="1">
      <c r="A181" s="80"/>
      <c r="B181" s="106" t="s">
        <v>624</v>
      </c>
      <c r="C181" s="163"/>
      <c r="D181" s="145"/>
      <c r="E181" s="1596"/>
      <c r="F181" s="1596"/>
      <c r="G181" s="1856">
        <f t="shared" ref="G181:G184" si="36">SUM(E181:F181)</f>
        <v>0</v>
      </c>
      <c r="H181" s="1596"/>
      <c r="I181" s="1596"/>
      <c r="J181" s="1596"/>
      <c r="K181" s="1856">
        <f t="shared" ref="K181:K184" si="37">SUM(I181:J181)</f>
        <v>0</v>
      </c>
      <c r="L181" s="1596"/>
      <c r="M181" s="85"/>
      <c r="N181" s="80"/>
      <c r="O181" s="80"/>
      <c r="P181" s="80"/>
      <c r="Q181" s="80"/>
      <c r="R181" s="80"/>
      <c r="S181" s="80"/>
      <c r="T181" s="80"/>
      <c r="U181" s="80"/>
      <c r="V181" s="80"/>
      <c r="W181" s="80"/>
      <c r="X181" s="80"/>
      <c r="Y181" s="80"/>
      <c r="Z181" s="80"/>
      <c r="AA181" s="80"/>
    </row>
    <row r="182" spans="1:27" ht="12.75" customHeight="1">
      <c r="A182" s="80"/>
      <c r="B182" s="106" t="s">
        <v>607</v>
      </c>
      <c r="C182" s="163"/>
      <c r="D182" s="145"/>
      <c r="E182" s="1596"/>
      <c r="F182" s="1596"/>
      <c r="G182" s="1856">
        <f t="shared" si="36"/>
        <v>0</v>
      </c>
      <c r="H182" s="1596"/>
      <c r="I182" s="1596"/>
      <c r="J182" s="1596"/>
      <c r="K182" s="1856">
        <f t="shared" si="37"/>
        <v>0</v>
      </c>
      <c r="L182" s="1596"/>
      <c r="M182" s="85"/>
      <c r="N182" s="80"/>
      <c r="O182" s="80"/>
      <c r="P182" s="80"/>
      <c r="Q182" s="80"/>
      <c r="R182" s="80"/>
      <c r="S182" s="80"/>
      <c r="T182" s="80"/>
      <c r="U182" s="80"/>
      <c r="V182" s="80"/>
      <c r="W182" s="80"/>
      <c r="X182" s="80"/>
      <c r="Y182" s="80"/>
      <c r="Z182" s="80"/>
      <c r="AA182" s="80"/>
    </row>
    <row r="183" spans="1:27" ht="12.75" customHeight="1">
      <c r="A183" s="80"/>
      <c r="B183" s="106" t="s">
        <v>608</v>
      </c>
      <c r="C183" s="163"/>
      <c r="D183" s="145"/>
      <c r="E183" s="1596"/>
      <c r="F183" s="1596"/>
      <c r="G183" s="1856">
        <f t="shared" si="36"/>
        <v>0</v>
      </c>
      <c r="H183" s="1596"/>
      <c r="I183" s="1596"/>
      <c r="J183" s="1596"/>
      <c r="K183" s="1856">
        <f t="shared" si="37"/>
        <v>0</v>
      </c>
      <c r="L183" s="1596"/>
      <c r="M183" s="85"/>
      <c r="N183" s="80"/>
      <c r="O183" s="80"/>
      <c r="P183" s="80"/>
      <c r="Q183" s="80"/>
      <c r="R183" s="80"/>
      <c r="S183" s="80"/>
      <c r="T183" s="80"/>
      <c r="U183" s="80"/>
      <c r="V183" s="80"/>
      <c r="W183" s="80"/>
      <c r="X183" s="80"/>
      <c r="Y183" s="80"/>
      <c r="Z183" s="80"/>
      <c r="AA183" s="80"/>
    </row>
    <row r="184" spans="1:27" ht="12.75" customHeight="1">
      <c r="A184" s="80"/>
      <c r="B184" s="106" t="s">
        <v>609</v>
      </c>
      <c r="C184" s="164"/>
      <c r="D184" s="145"/>
      <c r="E184" s="1596"/>
      <c r="F184" s="1596"/>
      <c r="G184" s="1856">
        <f t="shared" si="36"/>
        <v>0</v>
      </c>
      <c r="H184" s="1596"/>
      <c r="I184" s="1596"/>
      <c r="J184" s="1596"/>
      <c r="K184" s="1856">
        <f t="shared" si="37"/>
        <v>0</v>
      </c>
      <c r="L184" s="1596"/>
      <c r="M184" s="85"/>
      <c r="N184" s="80"/>
      <c r="O184" s="80"/>
      <c r="P184" s="80"/>
      <c r="Q184" s="80"/>
      <c r="R184" s="80"/>
      <c r="S184" s="80"/>
      <c r="T184" s="80"/>
      <c r="U184" s="80"/>
      <c r="V184" s="80"/>
      <c r="W184" s="80"/>
      <c r="X184" s="80"/>
      <c r="Y184" s="80"/>
      <c r="Z184" s="80"/>
      <c r="AA184" s="80"/>
    </row>
    <row r="185" spans="1:27" ht="12.75" customHeight="1" thickBot="1">
      <c r="A185" s="80"/>
      <c r="B185" s="100" t="s">
        <v>627</v>
      </c>
      <c r="C185" s="144"/>
      <c r="D185" s="80"/>
      <c r="E185" s="1592">
        <f>SUM(E179:E184)</f>
        <v>0</v>
      </c>
      <c r="F185" s="1592">
        <f t="shared" ref="F185:M185" si="38">SUM(F179:F184)</f>
        <v>0</v>
      </c>
      <c r="G185" s="1857">
        <f t="shared" si="38"/>
        <v>0</v>
      </c>
      <c r="H185" s="1592">
        <f t="shared" si="38"/>
        <v>0</v>
      </c>
      <c r="I185" s="1592">
        <f t="shared" si="38"/>
        <v>0</v>
      </c>
      <c r="J185" s="1592">
        <f t="shared" si="38"/>
        <v>0</v>
      </c>
      <c r="K185" s="1857">
        <f t="shared" si="38"/>
        <v>0</v>
      </c>
      <c r="L185" s="1592">
        <f t="shared" si="38"/>
        <v>0</v>
      </c>
      <c r="M185" s="1592">
        <f t="shared" si="38"/>
        <v>0</v>
      </c>
      <c r="N185" s="80"/>
      <c r="O185" s="80"/>
      <c r="P185" s="80"/>
      <c r="Q185" s="80"/>
      <c r="R185" s="80"/>
      <c r="S185" s="80"/>
      <c r="T185" s="80"/>
      <c r="U185" s="80"/>
      <c r="V185" s="80"/>
      <c r="W185" s="80"/>
      <c r="X185" s="80"/>
      <c r="Y185" s="80"/>
      <c r="Z185" s="80"/>
      <c r="AA185" s="80"/>
    </row>
    <row r="186" spans="1:27" ht="12.75" customHeight="1" thickTop="1">
      <c r="A186" s="80"/>
      <c r="B186" s="90"/>
      <c r="C186" s="90"/>
      <c r="D186" s="90"/>
      <c r="E186" s="1603"/>
      <c r="F186" s="1603"/>
      <c r="G186" s="1603"/>
      <c r="H186" s="1603"/>
      <c r="I186" s="1603"/>
      <c r="J186" s="1603"/>
      <c r="K186" s="1603"/>
      <c r="L186" s="1603"/>
      <c r="M186" s="85"/>
      <c r="N186" s="80"/>
      <c r="O186" s="80"/>
      <c r="P186" s="80"/>
      <c r="Q186" s="80"/>
      <c r="R186" s="80"/>
      <c r="S186" s="80"/>
      <c r="T186" s="80"/>
      <c r="U186" s="80"/>
      <c r="V186" s="80"/>
      <c r="W186" s="80"/>
      <c r="X186" s="80"/>
      <c r="Y186" s="80"/>
      <c r="Z186" s="80"/>
      <c r="AA186" s="80"/>
    </row>
    <row r="187" spans="1:27" ht="12.75" customHeight="1">
      <c r="A187" s="80"/>
      <c r="B187" s="138" t="s">
        <v>628</v>
      </c>
      <c r="C187" s="138"/>
      <c r="D187" s="138"/>
      <c r="E187" s="1625">
        <f>E177+I177+I154</f>
        <v>0</v>
      </c>
      <c r="F187" s="1625">
        <f t="shared" ref="F187:H187" si="39">F177+J177+J154</f>
        <v>0</v>
      </c>
      <c r="G187" s="1625">
        <f t="shared" si="39"/>
        <v>0</v>
      </c>
      <c r="H187" s="1625">
        <f t="shared" si="39"/>
        <v>0</v>
      </c>
      <c r="I187" s="1603"/>
      <c r="J187" s="1603"/>
      <c r="K187" s="1603"/>
      <c r="L187" s="1603"/>
      <c r="M187" s="85"/>
      <c r="N187" s="80"/>
      <c r="O187" s="80"/>
      <c r="P187" s="80"/>
      <c r="Q187" s="80"/>
      <c r="R187" s="80"/>
      <c r="S187" s="80"/>
      <c r="T187" s="80"/>
      <c r="U187" s="80"/>
      <c r="V187" s="80"/>
      <c r="W187" s="80"/>
      <c r="X187" s="80"/>
      <c r="Y187" s="80"/>
      <c r="Z187" s="80"/>
      <c r="AA187" s="80"/>
    </row>
    <row r="188" spans="1:27" ht="12.75" customHeight="1">
      <c r="A188" s="80"/>
      <c r="B188" s="138" t="s">
        <v>629</v>
      </c>
      <c r="C188" s="138"/>
      <c r="D188" s="138"/>
      <c r="E188" s="1625">
        <f>E185+I185+E154</f>
        <v>0</v>
      </c>
      <c r="F188" s="1625">
        <f t="shared" ref="F188:H188" si="40">F185+J185+F154</f>
        <v>0</v>
      </c>
      <c r="G188" s="1625">
        <f t="shared" si="40"/>
        <v>0</v>
      </c>
      <c r="H188" s="1625">
        <f t="shared" si="40"/>
        <v>0</v>
      </c>
      <c r="I188" s="1603"/>
      <c r="J188" s="1603"/>
      <c r="K188" s="1603"/>
      <c r="L188" s="1603"/>
      <c r="M188" s="85"/>
      <c r="N188" s="80"/>
      <c r="O188" s="80"/>
      <c r="P188" s="80"/>
      <c r="Q188" s="80"/>
      <c r="R188" s="80"/>
      <c r="S188" s="80"/>
      <c r="T188" s="80"/>
      <c r="U188" s="80"/>
      <c r="V188" s="80"/>
      <c r="W188" s="80"/>
      <c r="X188" s="80"/>
      <c r="Y188" s="80"/>
      <c r="Z188" s="80"/>
      <c r="AA188" s="80"/>
    </row>
    <row r="189" spans="1:27" ht="12.75" customHeight="1">
      <c r="A189" s="80"/>
      <c r="B189" s="90"/>
      <c r="C189" s="90"/>
      <c r="D189" s="90"/>
      <c r="E189" s="1603"/>
      <c r="F189" s="1603"/>
      <c r="G189" s="1603"/>
      <c r="H189" s="1603"/>
      <c r="I189" s="1603"/>
      <c r="J189" s="1603"/>
      <c r="K189" s="1603"/>
      <c r="L189" s="1603"/>
      <c r="M189" s="85"/>
      <c r="N189" s="80"/>
      <c r="O189" s="80"/>
      <c r="P189" s="80"/>
      <c r="Q189" s="80"/>
      <c r="R189" s="80"/>
      <c r="S189" s="80"/>
      <c r="T189" s="80"/>
      <c r="U189" s="80"/>
      <c r="V189" s="80"/>
      <c r="W189" s="80"/>
      <c r="X189" s="80"/>
      <c r="Y189" s="80"/>
      <c r="Z189" s="80"/>
      <c r="AA189" s="80"/>
    </row>
    <row r="190" spans="1:27" ht="12.75" customHeight="1">
      <c r="A190" s="80"/>
      <c r="B190" s="148" t="s">
        <v>630</v>
      </c>
      <c r="E190" s="1518"/>
      <c r="F190" s="1518"/>
      <c r="G190" s="1518"/>
      <c r="H190" s="1518"/>
      <c r="I190" s="1518"/>
      <c r="J190" s="1518"/>
      <c r="K190" s="1518"/>
      <c r="L190" s="1518"/>
      <c r="M190" s="149" t="s">
        <v>631</v>
      </c>
      <c r="N190" s="80"/>
      <c r="O190" s="80"/>
      <c r="P190" s="80"/>
      <c r="Q190" s="80"/>
      <c r="R190" s="80"/>
      <c r="S190" s="80"/>
      <c r="T190" s="80"/>
      <c r="U190" s="80"/>
      <c r="V190" s="80"/>
      <c r="W190" s="80"/>
      <c r="X190" s="80"/>
      <c r="Y190" s="80"/>
      <c r="Z190" s="80"/>
      <c r="AA190" s="80"/>
    </row>
    <row r="191" spans="1:27" ht="12.75" customHeight="1">
      <c r="A191" s="80"/>
      <c r="E191" s="1518"/>
      <c r="F191" s="1518"/>
      <c r="G191" s="1518"/>
      <c r="H191" s="1518"/>
      <c r="I191" s="1518"/>
      <c r="J191" s="1518"/>
      <c r="K191" s="1518"/>
      <c r="L191" s="1518"/>
      <c r="M191" s="91"/>
      <c r="N191" s="80"/>
      <c r="O191" s="80"/>
      <c r="P191" s="80"/>
      <c r="Q191" s="80"/>
      <c r="R191" s="80"/>
      <c r="S191" s="80"/>
      <c r="T191" s="80"/>
      <c r="U191" s="80"/>
      <c r="V191" s="80"/>
      <c r="W191" s="80"/>
      <c r="X191" s="80"/>
      <c r="Y191" s="80"/>
      <c r="Z191" s="80"/>
      <c r="AA191" s="80"/>
    </row>
    <row r="192" spans="1:27" ht="24">
      <c r="A192" s="80"/>
      <c r="B192" s="150" t="s">
        <v>135</v>
      </c>
      <c r="E192" s="1518"/>
      <c r="F192" s="1518"/>
      <c r="G192" s="1626" t="s">
        <v>616</v>
      </c>
      <c r="H192" s="1626" t="s">
        <v>632</v>
      </c>
      <c r="I192" s="1626" t="s">
        <v>633</v>
      </c>
      <c r="J192" s="1626" t="s">
        <v>634</v>
      </c>
      <c r="K192" s="1626" t="s">
        <v>635</v>
      </c>
      <c r="L192" s="1626" t="s">
        <v>232</v>
      </c>
      <c r="M192" s="85"/>
      <c r="N192" s="80"/>
      <c r="O192" s="80"/>
      <c r="P192" s="80"/>
      <c r="Q192" s="80"/>
      <c r="R192" s="80"/>
      <c r="S192" s="80"/>
      <c r="T192" s="80"/>
      <c r="U192" s="80"/>
      <c r="V192" s="80"/>
      <c r="W192" s="80"/>
      <c r="X192" s="80"/>
      <c r="Y192" s="80"/>
      <c r="Z192" s="80"/>
      <c r="AA192" s="80"/>
    </row>
    <row r="193" spans="1:27" ht="12" customHeight="1">
      <c r="A193" s="80"/>
      <c r="E193" s="1518"/>
      <c r="F193" s="1518"/>
      <c r="G193" s="1531"/>
      <c r="H193" s="1531"/>
      <c r="I193" s="1531"/>
      <c r="J193" s="1531"/>
      <c r="K193" s="1531"/>
      <c r="L193" s="1518"/>
      <c r="M193" s="91"/>
      <c r="N193" s="80"/>
      <c r="O193" s="80"/>
      <c r="P193" s="80"/>
      <c r="Q193" s="80"/>
      <c r="R193" s="80"/>
      <c r="S193" s="80"/>
      <c r="T193" s="80"/>
      <c r="U193" s="80"/>
      <c r="V193" s="80"/>
      <c r="W193" s="80"/>
      <c r="X193" s="80"/>
      <c r="Y193" s="80"/>
      <c r="Z193" s="80"/>
      <c r="AA193" s="80"/>
    </row>
    <row r="194" spans="1:27" ht="12" customHeight="1">
      <c r="A194" s="80"/>
      <c r="B194" s="148" t="s">
        <v>636</v>
      </c>
      <c r="E194" s="1518"/>
      <c r="F194" s="1518"/>
      <c r="G194" s="1612"/>
      <c r="H194" s="1612"/>
      <c r="I194" s="1612"/>
      <c r="J194" s="1612"/>
      <c r="K194" s="1612"/>
      <c r="L194" s="1603"/>
      <c r="M194" s="85"/>
      <c r="N194" s="80"/>
      <c r="O194" s="80"/>
      <c r="P194" s="80"/>
      <c r="Q194" s="80"/>
      <c r="R194" s="80"/>
      <c r="S194" s="80"/>
      <c r="T194" s="80"/>
      <c r="U194" s="80"/>
      <c r="V194" s="80"/>
      <c r="W194" s="80"/>
      <c r="X194" s="80"/>
      <c r="Y194" s="80"/>
      <c r="Z194" s="80"/>
      <c r="AA194" s="80"/>
    </row>
    <row r="195" spans="1:27" ht="12" customHeight="1">
      <c r="A195" s="80"/>
      <c r="B195" s="148" t="s">
        <v>637</v>
      </c>
      <c r="E195" s="1518"/>
      <c r="F195" s="1518"/>
      <c r="G195" s="1577"/>
      <c r="H195" s="1577"/>
      <c r="I195" s="1577"/>
      <c r="J195" s="1577"/>
      <c r="K195" s="1577"/>
      <c r="L195" s="1603">
        <f t="shared" ref="L195:L196" si="41">SUM(G195:K195)</f>
        <v>0</v>
      </c>
      <c r="M195" s="85"/>
      <c r="N195" s="80"/>
      <c r="O195" s="80"/>
      <c r="P195" s="80"/>
      <c r="Q195" s="80"/>
      <c r="R195" s="80"/>
      <c r="S195" s="80"/>
      <c r="T195" s="80"/>
      <c r="U195" s="80"/>
      <c r="V195" s="80"/>
      <c r="W195" s="80"/>
      <c r="X195" s="80"/>
      <c r="Y195" s="80"/>
      <c r="Z195" s="80"/>
      <c r="AA195" s="80"/>
    </row>
    <row r="196" spans="1:27" ht="12" customHeight="1">
      <c r="A196" s="80"/>
      <c r="B196" s="148" t="s">
        <v>638</v>
      </c>
      <c r="E196" s="1518"/>
      <c r="F196" s="1518"/>
      <c r="G196" s="1603">
        <f t="shared" ref="G196:K196" si="42">G194*G195</f>
        <v>0</v>
      </c>
      <c r="H196" s="1603">
        <f t="shared" si="42"/>
        <v>0</v>
      </c>
      <c r="I196" s="1603">
        <f t="shared" si="42"/>
        <v>0</v>
      </c>
      <c r="J196" s="1603">
        <f t="shared" si="42"/>
        <v>0</v>
      </c>
      <c r="K196" s="1603">
        <f t="shared" si="42"/>
        <v>0</v>
      </c>
      <c r="L196" s="1603">
        <f t="shared" si="41"/>
        <v>0</v>
      </c>
      <c r="M196" s="85"/>
      <c r="N196" s="80"/>
      <c r="O196" s="80"/>
      <c r="P196" s="80"/>
      <c r="Q196" s="80"/>
      <c r="R196" s="80"/>
      <c r="S196" s="80"/>
      <c r="T196" s="80"/>
      <c r="U196" s="80"/>
      <c r="V196" s="80"/>
      <c r="W196" s="80"/>
      <c r="X196" s="80"/>
      <c r="Y196" s="80"/>
      <c r="Z196" s="80"/>
      <c r="AA196" s="80"/>
    </row>
    <row r="197" spans="1:27" ht="12" customHeight="1">
      <c r="A197" s="80"/>
      <c r="B197" s="153" t="s">
        <v>618</v>
      </c>
      <c r="C197" s="72"/>
      <c r="D197" s="72"/>
      <c r="E197" s="1584"/>
      <c r="F197" s="1584"/>
      <c r="G197" s="1584"/>
      <c r="H197" s="1584"/>
      <c r="I197" s="1584"/>
      <c r="J197" s="1584"/>
      <c r="K197" s="1584"/>
      <c r="L197" s="1584">
        <f>E185-L196</f>
        <v>0</v>
      </c>
      <c r="M197" s="91"/>
      <c r="N197" s="80"/>
      <c r="O197" s="80"/>
      <c r="P197" s="80"/>
      <c r="Q197" s="80"/>
      <c r="R197" s="80"/>
      <c r="S197" s="80"/>
      <c r="T197" s="80"/>
      <c r="U197" s="80"/>
      <c r="V197" s="80"/>
      <c r="W197" s="80"/>
      <c r="X197" s="80"/>
      <c r="Y197" s="80"/>
      <c r="Z197" s="80"/>
      <c r="AA197" s="80"/>
    </row>
    <row r="198" spans="1:27" ht="12" customHeight="1">
      <c r="A198" s="80"/>
      <c r="B198" s="156"/>
      <c r="E198" s="1518"/>
      <c r="F198" s="1518"/>
      <c r="G198" s="1518"/>
      <c r="H198" s="1518"/>
      <c r="I198" s="1518"/>
      <c r="J198" s="1518"/>
      <c r="K198" s="1518"/>
      <c r="L198" s="1518"/>
      <c r="M198" s="91"/>
      <c r="N198" s="80"/>
      <c r="O198" s="80"/>
      <c r="P198" s="80"/>
      <c r="Q198" s="80"/>
      <c r="R198" s="80"/>
      <c r="S198" s="80"/>
      <c r="T198" s="80"/>
      <c r="U198" s="80"/>
      <c r="V198" s="80"/>
      <c r="W198" s="80"/>
      <c r="X198" s="80"/>
      <c r="Y198" s="80"/>
      <c r="Z198" s="80"/>
      <c r="AA198" s="80"/>
    </row>
    <row r="199" spans="1:27" ht="12" customHeight="1">
      <c r="A199" s="80"/>
      <c r="B199" s="156" t="s">
        <v>639</v>
      </c>
      <c r="E199" s="1518"/>
      <c r="F199" s="1518"/>
      <c r="G199" s="1518"/>
      <c r="H199" s="1518"/>
      <c r="I199" s="1518"/>
      <c r="J199" s="1518"/>
      <c r="K199" s="1518"/>
      <c r="L199" s="1518"/>
      <c r="M199" s="91"/>
      <c r="N199" s="80"/>
      <c r="O199" s="80"/>
      <c r="P199" s="80"/>
      <c r="Q199" s="80"/>
      <c r="R199" s="80"/>
      <c r="S199" s="80"/>
      <c r="T199" s="80"/>
      <c r="U199" s="80"/>
      <c r="V199" s="80"/>
      <c r="W199" s="80"/>
      <c r="X199" s="80"/>
      <c r="Y199" s="80"/>
      <c r="Z199" s="80"/>
      <c r="AA199" s="80"/>
    </row>
    <row r="200" spans="1:27" ht="12" customHeight="1">
      <c r="A200" s="80"/>
      <c r="B200" s="157" t="s">
        <v>640</v>
      </c>
      <c r="E200" s="1518"/>
      <c r="F200" s="1518"/>
      <c r="G200" s="1577"/>
      <c r="H200" s="1577"/>
      <c r="I200" s="1577"/>
      <c r="J200" s="1577"/>
      <c r="K200" s="1577"/>
      <c r="L200" s="1603">
        <f t="shared" ref="L200:L201" si="43">SUM(G200:K200)</f>
        <v>0</v>
      </c>
      <c r="M200" s="85"/>
      <c r="N200" s="80"/>
      <c r="O200" s="80"/>
      <c r="P200" s="80"/>
      <c r="Q200" s="80"/>
      <c r="R200" s="80"/>
      <c r="S200" s="80"/>
      <c r="T200" s="80"/>
      <c r="U200" s="80"/>
      <c r="V200" s="80"/>
      <c r="W200" s="80"/>
      <c r="X200" s="80"/>
      <c r="Y200" s="80"/>
      <c r="Z200" s="80"/>
      <c r="AA200" s="80"/>
    </row>
    <row r="201" spans="1:27" ht="12" customHeight="1">
      <c r="A201" s="80"/>
      <c r="B201" s="157" t="s">
        <v>644</v>
      </c>
      <c r="C201" s="90"/>
      <c r="D201" s="90"/>
      <c r="E201" s="1603"/>
      <c r="F201" s="1603"/>
      <c r="G201" s="1603">
        <f t="shared" ref="G201:K201" si="44">G194*G200</f>
        <v>0</v>
      </c>
      <c r="H201" s="1603">
        <f t="shared" si="44"/>
        <v>0</v>
      </c>
      <c r="I201" s="1603">
        <f t="shared" si="44"/>
        <v>0</v>
      </c>
      <c r="J201" s="1603">
        <f t="shared" si="44"/>
        <v>0</v>
      </c>
      <c r="K201" s="1603">
        <f t="shared" si="44"/>
        <v>0</v>
      </c>
      <c r="L201" s="1603">
        <f t="shared" si="43"/>
        <v>0</v>
      </c>
      <c r="M201" s="85"/>
      <c r="N201" s="80"/>
      <c r="O201" s="80"/>
      <c r="P201" s="80"/>
      <c r="Q201" s="80"/>
      <c r="R201" s="80"/>
      <c r="S201" s="80"/>
      <c r="T201" s="80"/>
      <c r="U201" s="80"/>
      <c r="V201" s="80"/>
      <c r="W201" s="80"/>
      <c r="X201" s="80"/>
      <c r="Y201" s="80"/>
      <c r="Z201" s="80"/>
      <c r="AA201" s="80"/>
    </row>
    <row r="202" spans="1:27" ht="12.75" customHeight="1">
      <c r="A202" s="80"/>
      <c r="B202" s="90"/>
      <c r="C202" s="90"/>
      <c r="D202" s="90"/>
      <c r="E202" s="1603"/>
      <c r="F202" s="1603"/>
      <c r="G202" s="1603"/>
      <c r="H202" s="1603"/>
      <c r="I202" s="1634"/>
      <c r="J202" s="1634"/>
      <c r="K202" s="1634"/>
      <c r="L202" s="1634"/>
      <c r="M202" s="85"/>
      <c r="N202" s="80"/>
      <c r="O202" s="80"/>
      <c r="P202" s="80"/>
      <c r="Q202" s="80"/>
      <c r="R202" s="80"/>
      <c r="S202" s="80"/>
      <c r="T202" s="80"/>
      <c r="U202" s="80"/>
      <c r="V202" s="80"/>
      <c r="W202" s="80"/>
      <c r="X202" s="80"/>
      <c r="Y202" s="80"/>
      <c r="Z202" s="80"/>
      <c r="AA202" s="80"/>
    </row>
    <row r="203" spans="1:27" ht="36" customHeight="1">
      <c r="A203" s="80"/>
      <c r="B203" s="150" t="s">
        <v>136</v>
      </c>
      <c r="E203" s="1518"/>
      <c r="F203" s="1518"/>
      <c r="G203" s="1626" t="s">
        <v>616</v>
      </c>
      <c r="H203" s="1626" t="s">
        <v>632</v>
      </c>
      <c r="I203" s="1626" t="s">
        <v>633</v>
      </c>
      <c r="J203" s="1626" t="s">
        <v>634</v>
      </c>
      <c r="K203" s="1626" t="s">
        <v>635</v>
      </c>
      <c r="L203" s="1626" t="s">
        <v>232</v>
      </c>
      <c r="M203" s="85"/>
      <c r="N203" s="80"/>
      <c r="O203" s="80"/>
      <c r="P203" s="80"/>
      <c r="Q203" s="80"/>
      <c r="R203" s="80"/>
      <c r="S203" s="80"/>
      <c r="T203" s="80"/>
      <c r="U203" s="80"/>
      <c r="V203" s="80"/>
      <c r="W203" s="80"/>
      <c r="X203" s="80"/>
      <c r="Y203" s="80"/>
      <c r="Z203" s="80"/>
      <c r="AA203" s="80"/>
    </row>
    <row r="204" spans="1:27" ht="12.75" customHeight="1">
      <c r="A204" s="80"/>
      <c r="E204" s="1518"/>
      <c r="F204" s="1518"/>
      <c r="G204" s="1531"/>
      <c r="H204" s="1531"/>
      <c r="I204" s="1531"/>
      <c r="J204" s="1531"/>
      <c r="K204" s="1531"/>
      <c r="L204" s="1518"/>
      <c r="M204" s="91"/>
      <c r="N204" s="80"/>
      <c r="O204" s="80"/>
      <c r="P204" s="80"/>
      <c r="Q204" s="80"/>
      <c r="R204" s="80"/>
      <c r="S204" s="80"/>
      <c r="T204" s="80"/>
      <c r="U204" s="80"/>
      <c r="V204" s="80"/>
      <c r="W204" s="80"/>
      <c r="X204" s="80"/>
      <c r="Y204" s="80"/>
      <c r="Z204" s="80"/>
      <c r="AA204" s="80"/>
    </row>
    <row r="205" spans="1:27" ht="12.75" customHeight="1">
      <c r="A205" s="80"/>
      <c r="B205" s="148" t="s">
        <v>636</v>
      </c>
      <c r="E205" s="1518"/>
      <c r="F205" s="1518"/>
      <c r="G205" s="1612"/>
      <c r="H205" s="1612"/>
      <c r="I205" s="1612"/>
      <c r="J205" s="1612"/>
      <c r="K205" s="1612"/>
      <c r="L205" s="1603"/>
      <c r="M205" s="85"/>
      <c r="N205" s="80"/>
      <c r="O205" s="80"/>
      <c r="P205" s="80"/>
      <c r="Q205" s="80"/>
      <c r="R205" s="80"/>
      <c r="S205" s="80"/>
      <c r="T205" s="80"/>
      <c r="U205" s="80"/>
      <c r="V205" s="80"/>
      <c r="W205" s="80"/>
      <c r="X205" s="80"/>
      <c r="Y205" s="80"/>
      <c r="Z205" s="80"/>
      <c r="AA205" s="80"/>
    </row>
    <row r="206" spans="1:27" ht="12.75" customHeight="1">
      <c r="A206" s="80"/>
      <c r="B206" s="148" t="s">
        <v>637</v>
      </c>
      <c r="E206" s="1518"/>
      <c r="F206" s="1518"/>
      <c r="G206" s="1577"/>
      <c r="H206" s="1577"/>
      <c r="I206" s="1577"/>
      <c r="J206" s="1577"/>
      <c r="K206" s="1577"/>
      <c r="L206" s="1603">
        <f t="shared" ref="L206:L207" si="45">SUM(G206:K206)</f>
        <v>0</v>
      </c>
      <c r="M206" s="85"/>
      <c r="N206" s="80"/>
      <c r="O206" s="80"/>
      <c r="P206" s="80"/>
      <c r="Q206" s="80"/>
      <c r="R206" s="80"/>
      <c r="S206" s="80"/>
      <c r="T206" s="80"/>
      <c r="U206" s="80"/>
      <c r="V206" s="80"/>
      <c r="W206" s="80"/>
      <c r="X206" s="80"/>
      <c r="Y206" s="80"/>
      <c r="Z206" s="80"/>
      <c r="AA206" s="80"/>
    </row>
    <row r="207" spans="1:27" ht="12.75" customHeight="1">
      <c r="A207" s="80"/>
      <c r="B207" s="148" t="s">
        <v>638</v>
      </c>
      <c r="E207" s="1518"/>
      <c r="F207" s="1518"/>
      <c r="G207" s="1603">
        <f t="shared" ref="G207:K207" si="46">G205*G206</f>
        <v>0</v>
      </c>
      <c r="H207" s="1603">
        <f t="shared" si="46"/>
        <v>0</v>
      </c>
      <c r="I207" s="1603">
        <f t="shared" si="46"/>
        <v>0</v>
      </c>
      <c r="J207" s="1603">
        <f t="shared" si="46"/>
        <v>0</v>
      </c>
      <c r="K207" s="1603">
        <f t="shared" si="46"/>
        <v>0</v>
      </c>
      <c r="L207" s="1603">
        <f t="shared" si="45"/>
        <v>0</v>
      </c>
      <c r="M207" s="85"/>
      <c r="N207" s="80"/>
      <c r="O207" s="80"/>
      <c r="P207" s="80"/>
      <c r="Q207" s="80"/>
      <c r="R207" s="80"/>
      <c r="S207" s="80"/>
      <c r="T207" s="80"/>
      <c r="U207" s="80"/>
      <c r="V207" s="80"/>
      <c r="W207" s="80"/>
      <c r="X207" s="80"/>
      <c r="Y207" s="80"/>
      <c r="Z207" s="80"/>
      <c r="AA207" s="80"/>
    </row>
    <row r="208" spans="1:27" ht="12.75" customHeight="1">
      <c r="A208" s="80"/>
      <c r="B208" s="153" t="s">
        <v>618</v>
      </c>
      <c r="C208" s="72"/>
      <c r="D208" s="72"/>
      <c r="E208" s="1584"/>
      <c r="F208" s="1584"/>
      <c r="G208" s="1584"/>
      <c r="H208" s="1584"/>
      <c r="I208" s="1584"/>
      <c r="J208" s="1584"/>
      <c r="K208" s="1584"/>
      <c r="L208" s="1584">
        <f>I185-L207</f>
        <v>0</v>
      </c>
      <c r="M208" s="91"/>
      <c r="N208" s="80"/>
      <c r="O208" s="80"/>
      <c r="P208" s="80"/>
      <c r="Q208" s="80"/>
      <c r="R208" s="80"/>
      <c r="S208" s="80"/>
      <c r="T208" s="80"/>
      <c r="U208" s="80"/>
      <c r="V208" s="80"/>
      <c r="W208" s="80"/>
      <c r="X208" s="80"/>
      <c r="Y208" s="80"/>
      <c r="Z208" s="80"/>
      <c r="AA208" s="80"/>
    </row>
    <row r="209" spans="1:27" ht="12.75" customHeight="1">
      <c r="A209" s="80"/>
      <c r="B209" s="156"/>
      <c r="E209" s="1518"/>
      <c r="F209" s="1518"/>
      <c r="G209" s="1518"/>
      <c r="H209" s="1518"/>
      <c r="I209" s="1518"/>
      <c r="J209" s="1518"/>
      <c r="K209" s="1518"/>
      <c r="L209" s="1518"/>
      <c r="M209" s="91"/>
      <c r="N209" s="80"/>
      <c r="O209" s="80"/>
      <c r="P209" s="80"/>
      <c r="Q209" s="80"/>
      <c r="R209" s="80"/>
      <c r="S209" s="80"/>
      <c r="T209" s="80"/>
      <c r="U209" s="80"/>
      <c r="V209" s="80"/>
      <c r="W209" s="80"/>
      <c r="X209" s="80"/>
      <c r="Y209" s="80"/>
      <c r="Z209" s="80"/>
      <c r="AA209" s="80"/>
    </row>
    <row r="210" spans="1:27" ht="12.75" customHeight="1">
      <c r="A210" s="80"/>
      <c r="B210" s="156" t="s">
        <v>639</v>
      </c>
      <c r="E210" s="1518"/>
      <c r="F210" s="1518"/>
      <c r="G210" s="1518"/>
      <c r="H210" s="1518"/>
      <c r="I210" s="1518"/>
      <c r="J210" s="1518"/>
      <c r="K210" s="1518"/>
      <c r="L210" s="1518"/>
      <c r="M210" s="91"/>
      <c r="N210" s="80"/>
      <c r="O210" s="80"/>
      <c r="P210" s="80"/>
      <c r="Q210" s="80"/>
      <c r="R210" s="80"/>
      <c r="S210" s="80"/>
      <c r="T210" s="80"/>
      <c r="U210" s="80"/>
      <c r="V210" s="80"/>
      <c r="W210" s="80"/>
      <c r="X210" s="80"/>
      <c r="Y210" s="80"/>
      <c r="Z210" s="80"/>
      <c r="AA210" s="80"/>
    </row>
    <row r="211" spans="1:27" ht="12.75" customHeight="1">
      <c r="A211" s="80"/>
      <c r="B211" s="157" t="s">
        <v>640</v>
      </c>
      <c r="E211" s="1518"/>
      <c r="F211" s="1518"/>
      <c r="G211" s="1577"/>
      <c r="H211" s="1577"/>
      <c r="I211" s="1577"/>
      <c r="J211" s="1577"/>
      <c r="K211" s="1577"/>
      <c r="L211" s="1603">
        <f t="shared" ref="L211:L212" si="47">SUM(G211:K211)</f>
        <v>0</v>
      </c>
      <c r="M211" s="85"/>
      <c r="N211" s="80"/>
      <c r="O211" s="80"/>
      <c r="P211" s="80"/>
      <c r="Q211" s="80"/>
      <c r="R211" s="80"/>
      <c r="S211" s="80"/>
      <c r="T211" s="80"/>
      <c r="U211" s="80"/>
      <c r="V211" s="80"/>
      <c r="W211" s="80"/>
      <c r="X211" s="80"/>
      <c r="Y211" s="80"/>
      <c r="Z211" s="80"/>
      <c r="AA211" s="80"/>
    </row>
    <row r="212" spans="1:27" ht="12.75" customHeight="1">
      <c r="A212" s="80"/>
      <c r="B212" s="157" t="s">
        <v>644</v>
      </c>
      <c r="C212" s="90"/>
      <c r="D212" s="90"/>
      <c r="E212" s="1603"/>
      <c r="F212" s="1603"/>
      <c r="G212" s="1603">
        <f t="shared" ref="G212:K212" si="48">G205*G211</f>
        <v>0</v>
      </c>
      <c r="H212" s="1603">
        <f t="shared" si="48"/>
        <v>0</v>
      </c>
      <c r="I212" s="1603">
        <f t="shared" si="48"/>
        <v>0</v>
      </c>
      <c r="J212" s="1603">
        <f t="shared" si="48"/>
        <v>0</v>
      </c>
      <c r="K212" s="1603">
        <f t="shared" si="48"/>
        <v>0</v>
      </c>
      <c r="L212" s="1603">
        <f t="shared" si="47"/>
        <v>0</v>
      </c>
      <c r="M212" s="85"/>
      <c r="N212" s="80"/>
      <c r="O212" s="80"/>
      <c r="P212" s="80"/>
      <c r="Q212" s="80"/>
      <c r="R212" s="80"/>
      <c r="S212" s="80"/>
      <c r="T212" s="80"/>
      <c r="U212" s="80"/>
      <c r="V212" s="80"/>
      <c r="W212" s="80"/>
      <c r="X212" s="80"/>
      <c r="Y212" s="80"/>
      <c r="Z212" s="80"/>
      <c r="AA212" s="80"/>
    </row>
    <row r="213" spans="1:27" ht="12.75" customHeight="1">
      <c r="A213" s="80"/>
      <c r="B213" s="90"/>
      <c r="C213" s="90"/>
      <c r="D213" s="90"/>
      <c r="E213" s="1589"/>
      <c r="F213" s="1589"/>
      <c r="G213" s="1589"/>
      <c r="H213" s="1589"/>
      <c r="I213" s="1589"/>
      <c r="J213" s="1589"/>
      <c r="K213" s="1589"/>
      <c r="L213" s="1589"/>
      <c r="M213" s="85"/>
      <c r="N213" s="80"/>
      <c r="O213" s="80"/>
      <c r="P213" s="80"/>
      <c r="Q213" s="80"/>
      <c r="R213" s="80"/>
      <c r="S213" s="80"/>
      <c r="T213" s="80"/>
      <c r="U213" s="80"/>
      <c r="V213" s="80"/>
      <c r="W213" s="80"/>
      <c r="X213" s="80"/>
      <c r="Y213" s="80"/>
      <c r="Z213" s="80"/>
      <c r="AA213" s="80"/>
    </row>
    <row r="214" spans="1:27" ht="12" customHeight="1">
      <c r="A214" s="84"/>
      <c r="B214" s="166"/>
      <c r="C214" s="167"/>
      <c r="D214" s="140"/>
      <c r="E214" s="1635"/>
      <c r="F214" s="1636"/>
      <c r="G214" s="1637"/>
      <c r="H214" s="1637"/>
      <c r="I214" s="1637"/>
      <c r="J214" s="1627"/>
      <c r="K214" s="1627"/>
      <c r="L214" s="1519"/>
      <c r="M214" s="172"/>
      <c r="N214" s="84"/>
      <c r="O214" s="84"/>
      <c r="P214" s="84"/>
      <c r="Q214" s="84"/>
      <c r="R214" s="84"/>
      <c r="S214" s="84"/>
      <c r="T214" s="84"/>
      <c r="U214" s="84"/>
      <c r="V214" s="84"/>
      <c r="W214" s="84"/>
      <c r="X214" s="84"/>
      <c r="Y214" s="84"/>
      <c r="Z214" s="84"/>
      <c r="AA214" s="84"/>
    </row>
    <row r="215" spans="1:27" ht="12.75" customHeight="1">
      <c r="A215" s="13"/>
      <c r="B215" s="124" t="s">
        <v>613</v>
      </c>
      <c r="C215" s="125"/>
      <c r="D215" s="126"/>
      <c r="E215" s="1608"/>
      <c r="F215" s="1608"/>
      <c r="G215" s="1609"/>
      <c r="H215" s="1609"/>
      <c r="I215" s="1609"/>
      <c r="J215" s="1610"/>
      <c r="K215" s="1610"/>
      <c r="L215" s="1611"/>
      <c r="M215" s="173"/>
      <c r="N215" s="13"/>
      <c r="O215" s="13"/>
      <c r="P215" s="13"/>
      <c r="Q215" s="13"/>
      <c r="R215" s="13"/>
      <c r="S215" s="13"/>
      <c r="T215" s="13"/>
      <c r="U215" s="13"/>
      <c r="V215" s="13"/>
      <c r="W215" s="13"/>
      <c r="X215" s="13"/>
      <c r="Y215" s="13"/>
      <c r="Z215" s="13"/>
      <c r="AA215" s="13"/>
    </row>
    <row r="216" spans="1:27" ht="12.75" customHeight="1">
      <c r="A216" s="15"/>
      <c r="B216" s="1099"/>
      <c r="C216" s="1093"/>
      <c r="D216" s="1100"/>
      <c r="E216" s="1612"/>
      <c r="F216" s="1612"/>
      <c r="G216" s="1613"/>
      <c r="H216" s="1613"/>
      <c r="I216" s="1613"/>
      <c r="J216" s="1596"/>
      <c r="K216" s="1596"/>
      <c r="L216" s="1614"/>
      <c r="M216" s="132"/>
      <c r="N216" s="15"/>
      <c r="O216" s="15"/>
      <c r="P216" s="15"/>
      <c r="Q216" s="15"/>
      <c r="R216" s="15"/>
      <c r="S216" s="15"/>
      <c r="T216" s="15"/>
      <c r="U216" s="15"/>
      <c r="V216" s="15"/>
      <c r="W216" s="15"/>
      <c r="X216" s="15"/>
      <c r="Y216" s="15"/>
      <c r="Z216" s="15"/>
      <c r="AA216" s="15"/>
    </row>
    <row r="217" spans="1:27" ht="12.75" customHeight="1">
      <c r="A217" s="15"/>
      <c r="B217" s="1099"/>
      <c r="C217" s="1093"/>
      <c r="D217" s="1100"/>
      <c r="E217" s="1612"/>
      <c r="F217" s="1612"/>
      <c r="G217" s="1613"/>
      <c r="H217" s="1613"/>
      <c r="I217" s="1613"/>
      <c r="J217" s="1596"/>
      <c r="K217" s="1596"/>
      <c r="L217" s="1614"/>
      <c r="M217" s="132"/>
      <c r="N217" s="15"/>
      <c r="O217" s="15"/>
      <c r="P217" s="15"/>
      <c r="Q217" s="15"/>
      <c r="R217" s="15"/>
      <c r="S217" s="15"/>
      <c r="T217" s="15"/>
      <c r="U217" s="15"/>
      <c r="V217" s="15"/>
      <c r="W217" s="15"/>
      <c r="X217" s="15"/>
      <c r="Y217" s="15"/>
      <c r="Z217" s="15"/>
      <c r="AA217" s="15"/>
    </row>
    <row r="218" spans="1:27" ht="12.75" customHeight="1">
      <c r="A218" s="15"/>
      <c r="B218" s="1099"/>
      <c r="C218" s="1093"/>
      <c r="D218" s="1100"/>
      <c r="E218" s="1612"/>
      <c r="F218" s="1612"/>
      <c r="G218" s="1613"/>
      <c r="H218" s="1613"/>
      <c r="I218" s="1613"/>
      <c r="J218" s="1596"/>
      <c r="K218" s="1596"/>
      <c r="L218" s="1614"/>
      <c r="M218" s="132"/>
      <c r="N218" s="15"/>
      <c r="O218" s="15"/>
      <c r="P218" s="15"/>
      <c r="Q218" s="15"/>
      <c r="R218" s="15"/>
      <c r="S218" s="15"/>
      <c r="T218" s="15"/>
      <c r="U218" s="15"/>
      <c r="V218" s="15"/>
      <c r="W218" s="15"/>
      <c r="X218" s="15"/>
      <c r="Y218" s="15"/>
      <c r="Z218" s="15"/>
      <c r="AA218" s="15"/>
    </row>
    <row r="219" spans="1:27" ht="12.75" customHeight="1">
      <c r="A219" s="15"/>
      <c r="B219" s="1099"/>
      <c r="C219" s="1093"/>
      <c r="D219" s="1100"/>
      <c r="E219" s="1612"/>
      <c r="F219" s="1612"/>
      <c r="G219" s="1613"/>
      <c r="H219" s="1613"/>
      <c r="I219" s="1613"/>
      <c r="J219" s="1596"/>
      <c r="K219" s="1596"/>
      <c r="L219" s="1614"/>
      <c r="M219" s="132"/>
      <c r="N219" s="15"/>
      <c r="O219" s="15"/>
      <c r="P219" s="15"/>
      <c r="Q219" s="15"/>
      <c r="R219" s="15"/>
      <c r="S219" s="15"/>
      <c r="T219" s="15"/>
      <c r="U219" s="15"/>
      <c r="V219" s="15"/>
      <c r="W219" s="15"/>
      <c r="X219" s="15"/>
      <c r="Y219" s="15"/>
      <c r="Z219" s="15"/>
      <c r="AA219" s="15"/>
    </row>
    <row r="220" spans="1:27" ht="12.75" customHeight="1">
      <c r="A220" s="15"/>
      <c r="B220" s="1099"/>
      <c r="C220" s="1093"/>
      <c r="D220" s="1100"/>
      <c r="E220" s="1612"/>
      <c r="F220" s="1612"/>
      <c r="G220" s="1613"/>
      <c r="H220" s="1613"/>
      <c r="I220" s="1613"/>
      <c r="J220" s="1596"/>
      <c r="K220" s="1596"/>
      <c r="L220" s="1614"/>
      <c r="M220" s="132"/>
      <c r="N220" s="15"/>
      <c r="O220" s="15"/>
      <c r="P220" s="15"/>
      <c r="Q220" s="15"/>
      <c r="R220" s="15"/>
      <c r="S220" s="15"/>
      <c r="T220" s="15"/>
      <c r="U220" s="15"/>
      <c r="V220" s="15"/>
      <c r="W220" s="15"/>
      <c r="X220" s="15"/>
      <c r="Y220" s="15"/>
      <c r="Z220" s="15"/>
      <c r="AA220" s="15"/>
    </row>
    <row r="221" spans="1:27" ht="12.75" customHeight="1">
      <c r="A221" s="15"/>
      <c r="B221" s="1099"/>
      <c r="C221" s="1093"/>
      <c r="D221" s="1100"/>
      <c r="E221" s="1612"/>
      <c r="F221" s="1612"/>
      <c r="G221" s="1613"/>
      <c r="H221" s="1613"/>
      <c r="I221" s="1613"/>
      <c r="J221" s="1596"/>
      <c r="K221" s="1596"/>
      <c r="L221" s="1614"/>
      <c r="M221" s="132"/>
      <c r="N221" s="15"/>
      <c r="O221" s="15"/>
      <c r="P221" s="15"/>
      <c r="Q221" s="15"/>
      <c r="R221" s="15"/>
      <c r="S221" s="15"/>
      <c r="T221" s="15"/>
      <c r="U221" s="15"/>
      <c r="V221" s="15"/>
      <c r="W221" s="15"/>
      <c r="X221" s="15"/>
      <c r="Y221" s="15"/>
      <c r="Z221" s="15"/>
      <c r="AA221" s="15"/>
    </row>
    <row r="222" spans="1:27" ht="12.75" customHeight="1">
      <c r="A222" s="15"/>
      <c r="B222" s="1099"/>
      <c r="C222" s="1093"/>
      <c r="D222" s="1100"/>
      <c r="E222" s="1612"/>
      <c r="F222" s="1612"/>
      <c r="G222" s="1613"/>
      <c r="H222" s="1613"/>
      <c r="I222" s="1613"/>
      <c r="J222" s="1596"/>
      <c r="K222" s="1596"/>
      <c r="L222" s="1614"/>
      <c r="M222" s="132"/>
      <c r="N222" s="15"/>
      <c r="O222" s="15"/>
      <c r="P222" s="15"/>
      <c r="Q222" s="15"/>
      <c r="R222" s="15"/>
      <c r="S222" s="15"/>
      <c r="T222" s="15"/>
      <c r="U222" s="15"/>
      <c r="V222" s="15"/>
      <c r="W222" s="15"/>
      <c r="X222" s="15"/>
      <c r="Y222" s="15"/>
      <c r="Z222" s="15"/>
      <c r="AA222" s="15"/>
    </row>
    <row r="223" spans="1:27" ht="12.75" customHeight="1">
      <c r="A223" s="15"/>
      <c r="B223" s="1105"/>
      <c r="C223" s="1093"/>
      <c r="D223" s="1100"/>
      <c r="E223" s="1612"/>
      <c r="F223" s="1612"/>
      <c r="G223" s="1613"/>
      <c r="H223" s="1613"/>
      <c r="I223" s="1613"/>
      <c r="J223" s="1596"/>
      <c r="K223" s="1596"/>
      <c r="L223" s="1614"/>
      <c r="M223" s="132"/>
      <c r="N223" s="15"/>
      <c r="O223" s="15"/>
      <c r="P223" s="15"/>
      <c r="Q223" s="15"/>
      <c r="R223" s="15"/>
      <c r="S223" s="15"/>
      <c r="T223" s="15"/>
      <c r="U223" s="15"/>
      <c r="V223" s="15"/>
      <c r="W223" s="15"/>
      <c r="X223" s="15"/>
      <c r="Y223" s="15"/>
      <c r="Z223" s="15"/>
      <c r="AA223" s="15"/>
    </row>
    <row r="224" spans="1:27" ht="12.75" customHeight="1">
      <c r="A224" s="15"/>
      <c r="B224" s="1105"/>
      <c r="C224" s="1093"/>
      <c r="D224" s="1100"/>
      <c r="E224" s="1612"/>
      <c r="F224" s="1612"/>
      <c r="G224" s="1613"/>
      <c r="H224" s="1613"/>
      <c r="I224" s="1613"/>
      <c r="J224" s="1596"/>
      <c r="K224" s="1596"/>
      <c r="L224" s="1614"/>
      <c r="M224" s="132"/>
      <c r="N224" s="15"/>
      <c r="O224" s="15"/>
      <c r="P224" s="15"/>
      <c r="Q224" s="15"/>
      <c r="R224" s="15"/>
      <c r="S224" s="15"/>
      <c r="T224" s="15"/>
      <c r="U224" s="15"/>
      <c r="V224" s="15"/>
      <c r="W224" s="15"/>
      <c r="X224" s="15"/>
      <c r="Y224" s="15"/>
      <c r="Z224" s="15"/>
      <c r="AA224" s="15"/>
    </row>
    <row r="225" spans="1:27" ht="12.75" customHeight="1">
      <c r="A225" s="15"/>
      <c r="B225" s="1106"/>
      <c r="C225" s="1107"/>
      <c r="D225" s="1108"/>
      <c r="E225" s="1615"/>
      <c r="F225" s="1615"/>
      <c r="G225" s="1616"/>
      <c r="H225" s="1616"/>
      <c r="I225" s="1616"/>
      <c r="J225" s="1617"/>
      <c r="K225" s="1617"/>
      <c r="L225" s="1618"/>
      <c r="M225" s="133"/>
      <c r="N225" s="15"/>
      <c r="O225" s="15"/>
      <c r="P225" s="15"/>
      <c r="Q225" s="15"/>
      <c r="R225" s="15"/>
      <c r="S225" s="15"/>
      <c r="T225" s="15"/>
      <c r="U225" s="15"/>
      <c r="V225" s="15"/>
      <c r="W225" s="15"/>
      <c r="X225" s="15"/>
      <c r="Y225" s="15"/>
      <c r="Z225" s="15"/>
      <c r="AA225" s="15"/>
    </row>
    <row r="226" spans="1:27" ht="12.75" customHeight="1">
      <c r="A226" s="80"/>
      <c r="B226" s="96"/>
      <c r="C226" s="96"/>
      <c r="D226" s="174"/>
      <c r="E226" s="80"/>
      <c r="F226" s="80"/>
      <c r="G226" s="80"/>
      <c r="H226" s="80"/>
      <c r="I226" s="80"/>
      <c r="J226" s="80"/>
      <c r="K226" s="80"/>
      <c r="L226" s="80"/>
      <c r="M226" s="85"/>
      <c r="N226" s="80"/>
      <c r="O226" s="80"/>
      <c r="P226" s="80"/>
      <c r="Q226" s="80"/>
      <c r="R226" s="80"/>
      <c r="S226" s="80"/>
      <c r="T226" s="80"/>
      <c r="U226" s="80"/>
      <c r="V226" s="80"/>
      <c r="W226" s="80"/>
      <c r="X226" s="80"/>
      <c r="Y226" s="80"/>
      <c r="Z226" s="80"/>
      <c r="AA226" s="80"/>
    </row>
    <row r="227" spans="1:27" ht="12.75" customHeight="1">
      <c r="A227" s="80"/>
      <c r="B227" s="96"/>
      <c r="C227" s="96"/>
      <c r="D227" s="80"/>
      <c r="E227" s="80"/>
      <c r="F227" s="80"/>
      <c r="G227" s="80"/>
      <c r="H227" s="80"/>
      <c r="I227" s="80"/>
      <c r="J227" s="80"/>
      <c r="K227" s="80"/>
      <c r="L227" s="80"/>
      <c r="M227" s="85"/>
      <c r="N227" s="80"/>
      <c r="O227" s="80"/>
      <c r="P227" s="80"/>
      <c r="Q227" s="80"/>
      <c r="R227" s="80"/>
      <c r="S227" s="80"/>
      <c r="T227" s="80"/>
      <c r="U227" s="80"/>
      <c r="V227" s="80"/>
      <c r="W227" s="80"/>
      <c r="X227" s="80"/>
      <c r="Y227" s="80"/>
      <c r="Z227" s="80"/>
      <c r="AA227" s="80"/>
    </row>
    <row r="228" spans="1:27" ht="12.75" customHeight="1">
      <c r="A228" s="80"/>
      <c r="B228" s="96"/>
      <c r="C228" s="96"/>
      <c r="D228" s="80"/>
      <c r="E228" s="80"/>
      <c r="F228" s="80"/>
      <c r="G228" s="80"/>
      <c r="H228" s="80"/>
      <c r="I228" s="80"/>
      <c r="J228" s="80"/>
      <c r="K228" s="80"/>
      <c r="L228" s="80"/>
      <c r="M228" s="85"/>
      <c r="N228" s="80"/>
      <c r="O228" s="80"/>
      <c r="P228" s="80"/>
      <c r="Q228" s="80"/>
      <c r="R228" s="80"/>
      <c r="S228" s="80"/>
      <c r="T228" s="80"/>
      <c r="U228" s="80"/>
      <c r="V228" s="80"/>
      <c r="W228" s="80"/>
      <c r="X228" s="80"/>
      <c r="Y228" s="80"/>
      <c r="Z228" s="80"/>
      <c r="AA228" s="80"/>
    </row>
    <row r="229" spans="1:27" ht="12.75" customHeight="1">
      <c r="A229" s="80"/>
      <c r="B229" s="96"/>
      <c r="C229" s="96"/>
      <c r="D229" s="80"/>
      <c r="E229" s="80"/>
      <c r="F229" s="80"/>
      <c r="G229" s="80"/>
      <c r="H229" s="80"/>
      <c r="I229" s="80"/>
      <c r="J229" s="80"/>
      <c r="K229" s="80"/>
      <c r="L229" s="80"/>
      <c r="M229" s="85"/>
      <c r="N229" s="80"/>
      <c r="O229" s="80"/>
      <c r="P229" s="80"/>
      <c r="Q229" s="80"/>
      <c r="R229" s="80"/>
      <c r="S229" s="80"/>
      <c r="T229" s="80"/>
      <c r="U229" s="80"/>
      <c r="V229" s="80"/>
      <c r="W229" s="80"/>
      <c r="X229" s="80"/>
      <c r="Y229" s="80"/>
      <c r="Z229" s="80"/>
      <c r="AA229" s="80"/>
    </row>
    <row r="230" spans="1:27" ht="12.75" customHeight="1">
      <c r="A230" s="80"/>
      <c r="B230" s="96"/>
      <c r="C230" s="96"/>
      <c r="D230" s="80"/>
      <c r="E230" s="80"/>
      <c r="F230" s="80"/>
      <c r="G230" s="80"/>
      <c r="H230" s="80"/>
      <c r="I230" s="80"/>
      <c r="J230" s="80"/>
      <c r="K230" s="80"/>
      <c r="L230" s="80"/>
      <c r="M230" s="85"/>
      <c r="N230" s="80"/>
      <c r="O230" s="80"/>
      <c r="P230" s="80"/>
      <c r="Q230" s="80"/>
      <c r="R230" s="80"/>
      <c r="S230" s="80"/>
      <c r="T230" s="80"/>
      <c r="U230" s="80"/>
      <c r="V230" s="80"/>
      <c r="W230" s="80"/>
      <c r="X230" s="80"/>
      <c r="Y230" s="80"/>
      <c r="Z230" s="80"/>
      <c r="AA230" s="80"/>
    </row>
    <row r="231" spans="1:27" ht="12.75" customHeight="1">
      <c r="A231" s="80"/>
      <c r="B231" s="96"/>
      <c r="C231" s="96"/>
      <c r="D231" s="80"/>
      <c r="E231" s="80"/>
      <c r="F231" s="80"/>
      <c r="G231" s="80"/>
      <c r="H231" s="80"/>
      <c r="I231" s="80"/>
      <c r="J231" s="80"/>
      <c r="K231" s="80"/>
      <c r="L231" s="80"/>
      <c r="M231" s="85"/>
      <c r="N231" s="80"/>
      <c r="O231" s="80"/>
      <c r="P231" s="80"/>
      <c r="Q231" s="80"/>
      <c r="R231" s="80"/>
      <c r="S231" s="80"/>
      <c r="T231" s="80"/>
      <c r="U231" s="80"/>
      <c r="V231" s="80"/>
      <c r="W231" s="80"/>
      <c r="X231" s="80"/>
      <c r="Y231" s="80"/>
      <c r="Z231" s="80"/>
      <c r="AA231" s="80"/>
    </row>
    <row r="232" spans="1:27" ht="12.75" customHeight="1">
      <c r="A232" s="80"/>
      <c r="B232" s="96"/>
      <c r="C232" s="96"/>
      <c r="D232" s="80"/>
      <c r="E232" s="80"/>
      <c r="F232" s="80"/>
      <c r="G232" s="80"/>
      <c r="H232" s="80"/>
      <c r="I232" s="80"/>
      <c r="J232" s="80"/>
      <c r="K232" s="80"/>
      <c r="L232" s="80"/>
      <c r="M232" s="85"/>
      <c r="N232" s="80"/>
      <c r="O232" s="80"/>
      <c r="P232" s="80"/>
      <c r="Q232" s="80"/>
      <c r="R232" s="80"/>
      <c r="S232" s="80"/>
      <c r="T232" s="80"/>
      <c r="U232" s="80"/>
      <c r="V232" s="80"/>
      <c r="W232" s="80"/>
      <c r="X232" s="80"/>
      <c r="Y232" s="80"/>
      <c r="Z232" s="80"/>
      <c r="AA232" s="80"/>
    </row>
    <row r="233" spans="1:27" ht="12.75" customHeight="1">
      <c r="A233" s="80"/>
      <c r="B233" s="96"/>
      <c r="C233" s="96"/>
      <c r="D233" s="80"/>
      <c r="E233" s="80"/>
      <c r="F233" s="80"/>
      <c r="G233" s="80"/>
      <c r="H233" s="80"/>
      <c r="I233" s="80"/>
      <c r="J233" s="80"/>
      <c r="K233" s="80"/>
      <c r="L233" s="80"/>
      <c r="M233" s="85"/>
      <c r="N233" s="80"/>
      <c r="O233" s="80"/>
      <c r="P233" s="80"/>
      <c r="Q233" s="80"/>
      <c r="R233" s="80"/>
      <c r="S233" s="80"/>
      <c r="T233" s="80"/>
      <c r="U233" s="80"/>
      <c r="V233" s="80"/>
      <c r="W233" s="80"/>
      <c r="X233" s="80"/>
      <c r="Y233" s="80"/>
      <c r="Z233" s="80"/>
      <c r="AA233" s="80"/>
    </row>
    <row r="234" spans="1:27" ht="12.75" customHeight="1">
      <c r="A234" s="80"/>
      <c r="B234" s="96"/>
      <c r="C234" s="96"/>
      <c r="D234" s="80"/>
      <c r="E234" s="80"/>
      <c r="F234" s="80"/>
      <c r="G234" s="80"/>
      <c r="H234" s="80"/>
      <c r="I234" s="80"/>
      <c r="J234" s="80"/>
      <c r="K234" s="80"/>
      <c r="L234" s="80"/>
      <c r="M234" s="85"/>
      <c r="N234" s="80"/>
      <c r="O234" s="80"/>
      <c r="P234" s="80"/>
      <c r="Q234" s="80"/>
      <c r="R234" s="80"/>
      <c r="S234" s="80"/>
      <c r="T234" s="80"/>
      <c r="U234" s="80"/>
      <c r="V234" s="80"/>
      <c r="W234" s="80"/>
      <c r="X234" s="80"/>
      <c r="Y234" s="80"/>
      <c r="Z234" s="80"/>
      <c r="AA234" s="80"/>
    </row>
    <row r="235" spans="1:27" ht="12.75" customHeight="1">
      <c r="A235" s="80"/>
      <c r="B235" s="90"/>
      <c r="C235" s="90"/>
      <c r="D235" s="80"/>
      <c r="E235" s="96"/>
      <c r="F235" s="96"/>
      <c r="G235" s="96"/>
      <c r="H235" s="96"/>
      <c r="I235" s="96"/>
      <c r="J235" s="96"/>
      <c r="K235" s="96"/>
      <c r="L235" s="96"/>
      <c r="M235" s="85"/>
      <c r="N235" s="80"/>
      <c r="O235" s="80"/>
      <c r="P235" s="80"/>
      <c r="Q235" s="80"/>
      <c r="R235" s="80"/>
      <c r="S235" s="80"/>
      <c r="T235" s="80"/>
      <c r="U235" s="80"/>
      <c r="V235" s="80"/>
      <c r="W235" s="80"/>
      <c r="X235" s="80"/>
      <c r="Y235" s="80"/>
      <c r="Z235" s="80"/>
      <c r="AA235" s="80"/>
    </row>
    <row r="236" spans="1:27" ht="12.75" customHeight="1">
      <c r="A236" s="80"/>
      <c r="B236" s="90"/>
      <c r="C236" s="90"/>
      <c r="D236" s="80"/>
      <c r="E236" s="96"/>
      <c r="F236" s="96"/>
      <c r="G236" s="96"/>
      <c r="H236" s="96"/>
      <c r="I236" s="96"/>
      <c r="J236" s="96"/>
      <c r="K236" s="96"/>
      <c r="L236" s="96"/>
      <c r="M236" s="85"/>
      <c r="N236" s="80"/>
      <c r="O236" s="80"/>
      <c r="P236" s="80"/>
      <c r="Q236" s="80"/>
      <c r="R236" s="80"/>
      <c r="S236" s="80"/>
      <c r="T236" s="80"/>
      <c r="U236" s="80"/>
      <c r="V236" s="80"/>
      <c r="W236" s="80"/>
      <c r="X236" s="80"/>
      <c r="Y236" s="80"/>
      <c r="Z236" s="80"/>
      <c r="AA236" s="80"/>
    </row>
    <row r="237" spans="1:27" ht="12.75" customHeight="1">
      <c r="A237" s="80"/>
      <c r="B237" s="90"/>
      <c r="C237" s="90"/>
      <c r="D237" s="80"/>
      <c r="E237" s="96"/>
      <c r="F237" s="96"/>
      <c r="G237" s="96"/>
      <c r="H237" s="96"/>
      <c r="I237" s="96"/>
      <c r="J237" s="96"/>
      <c r="K237" s="96"/>
      <c r="L237" s="96"/>
      <c r="M237" s="85"/>
      <c r="N237" s="80"/>
      <c r="O237" s="80"/>
      <c r="P237" s="80"/>
      <c r="Q237" s="80"/>
      <c r="R237" s="80"/>
      <c r="S237" s="80"/>
      <c r="T237" s="80"/>
      <c r="U237" s="80"/>
      <c r="V237" s="80"/>
      <c r="W237" s="80"/>
      <c r="X237" s="80"/>
      <c r="Y237" s="80"/>
      <c r="Z237" s="80"/>
      <c r="AA237" s="80"/>
    </row>
    <row r="238" spans="1:27" ht="12.75" customHeight="1">
      <c r="A238" s="80"/>
      <c r="B238" s="90"/>
      <c r="C238" s="90"/>
      <c r="D238" s="80"/>
      <c r="E238" s="96"/>
      <c r="F238" s="96"/>
      <c r="G238" s="96"/>
      <c r="H238" s="96"/>
      <c r="I238" s="96"/>
      <c r="J238" s="96"/>
      <c r="K238" s="96"/>
      <c r="L238" s="96"/>
      <c r="M238" s="85"/>
      <c r="N238" s="80"/>
      <c r="O238" s="80"/>
      <c r="P238" s="80"/>
      <c r="Q238" s="80"/>
      <c r="R238" s="80"/>
      <c r="S238" s="80"/>
      <c r="T238" s="80"/>
      <c r="U238" s="80"/>
      <c r="V238" s="80"/>
      <c r="W238" s="80"/>
      <c r="X238" s="80"/>
      <c r="Y238" s="80"/>
      <c r="Z238" s="80"/>
      <c r="AA238" s="80"/>
    </row>
    <row r="239" spans="1:27" ht="12.75" customHeight="1">
      <c r="A239" s="80"/>
      <c r="B239" s="90"/>
      <c r="C239" s="90"/>
      <c r="D239" s="80"/>
      <c r="E239" s="96"/>
      <c r="F239" s="96"/>
      <c r="G239" s="96"/>
      <c r="H239" s="96"/>
      <c r="I239" s="96"/>
      <c r="J239" s="96"/>
      <c r="K239" s="96"/>
      <c r="L239" s="96"/>
      <c r="M239" s="85"/>
      <c r="N239" s="80"/>
      <c r="O239" s="80"/>
      <c r="P239" s="80"/>
      <c r="Q239" s="80"/>
      <c r="R239" s="80"/>
      <c r="S239" s="80"/>
      <c r="T239" s="80"/>
      <c r="U239" s="80"/>
      <c r="V239" s="80"/>
      <c r="W239" s="80"/>
      <c r="X239" s="80"/>
      <c r="Y239" s="80"/>
      <c r="Z239" s="80"/>
      <c r="AA239" s="80"/>
    </row>
    <row r="240" spans="1:27" ht="12.75" customHeight="1">
      <c r="A240" s="80"/>
      <c r="B240" s="90"/>
      <c r="C240" s="90"/>
      <c r="D240" s="80"/>
      <c r="E240" s="96"/>
      <c r="F240" s="96"/>
      <c r="G240" s="96"/>
      <c r="H240" s="96"/>
      <c r="I240" s="96"/>
      <c r="J240" s="96"/>
      <c r="K240" s="96"/>
      <c r="L240" s="96"/>
      <c r="M240" s="85"/>
      <c r="N240" s="80"/>
      <c r="O240" s="80"/>
      <c r="P240" s="80"/>
      <c r="Q240" s="80"/>
      <c r="R240" s="80"/>
      <c r="S240" s="80"/>
      <c r="T240" s="80"/>
      <c r="U240" s="80"/>
      <c r="V240" s="80"/>
      <c r="W240" s="80"/>
      <c r="X240" s="80"/>
      <c r="Y240" s="80"/>
      <c r="Z240" s="80"/>
      <c r="AA240" s="80"/>
    </row>
    <row r="241" spans="1:27" ht="12.75" customHeight="1">
      <c r="A241" s="80"/>
      <c r="B241" s="90"/>
      <c r="C241" s="90"/>
      <c r="D241" s="80"/>
      <c r="E241" s="96"/>
      <c r="F241" s="96"/>
      <c r="G241" s="96"/>
      <c r="H241" s="96"/>
      <c r="I241" s="96"/>
      <c r="J241" s="96"/>
      <c r="K241" s="96"/>
      <c r="L241" s="96"/>
      <c r="M241" s="85"/>
      <c r="N241" s="80"/>
      <c r="O241" s="80"/>
      <c r="P241" s="80"/>
      <c r="Q241" s="80"/>
      <c r="R241" s="80"/>
      <c r="S241" s="80"/>
      <c r="T241" s="80"/>
      <c r="U241" s="80"/>
      <c r="V241" s="80"/>
      <c r="W241" s="80"/>
      <c r="X241" s="80"/>
      <c r="Y241" s="80"/>
      <c r="Z241" s="80"/>
      <c r="AA241" s="80"/>
    </row>
    <row r="242" spans="1:27" ht="12.75" customHeight="1">
      <c r="A242" s="80"/>
      <c r="B242" s="90"/>
      <c r="C242" s="90"/>
      <c r="D242" s="80"/>
      <c r="E242" s="96"/>
      <c r="F242" s="96"/>
      <c r="G242" s="96"/>
      <c r="H242" s="96"/>
      <c r="I242" s="96"/>
      <c r="J242" s="96"/>
      <c r="K242" s="96"/>
      <c r="L242" s="96"/>
      <c r="M242" s="85"/>
      <c r="N242" s="80"/>
      <c r="O242" s="80"/>
      <c r="P242" s="80"/>
      <c r="Q242" s="80"/>
      <c r="R242" s="80"/>
      <c r="S242" s="80"/>
      <c r="T242" s="80"/>
      <c r="U242" s="80"/>
      <c r="V242" s="80"/>
      <c r="W242" s="80"/>
      <c r="X242" s="80"/>
      <c r="Y242" s="80"/>
      <c r="Z242" s="80"/>
      <c r="AA242" s="80"/>
    </row>
    <row r="243" spans="1:27" ht="12" customHeight="1">
      <c r="A243" s="80"/>
      <c r="B243" s="80"/>
      <c r="C243" s="80"/>
      <c r="D243" s="80"/>
      <c r="E243" s="80"/>
      <c r="F243" s="80"/>
      <c r="G243" s="80"/>
      <c r="H243" s="80"/>
      <c r="I243" s="80"/>
      <c r="J243" s="80"/>
      <c r="K243" s="80"/>
      <c r="L243" s="80"/>
      <c r="M243" s="85"/>
      <c r="N243" s="80"/>
      <c r="O243" s="80"/>
      <c r="P243" s="80"/>
      <c r="Q243" s="80"/>
      <c r="R243" s="80"/>
      <c r="S243" s="80"/>
      <c r="T243" s="80"/>
      <c r="U243" s="80"/>
      <c r="V243" s="80"/>
      <c r="W243" s="80"/>
      <c r="X243" s="80"/>
      <c r="Y243" s="80"/>
      <c r="Z243" s="80"/>
      <c r="AA243" s="80"/>
    </row>
    <row r="244" spans="1:27" ht="12.75" customHeight="1">
      <c r="A244" s="80"/>
      <c r="B244" s="80"/>
      <c r="C244" s="80"/>
      <c r="D244" s="80"/>
      <c r="E244" s="80"/>
      <c r="F244" s="80"/>
      <c r="G244" s="80"/>
      <c r="H244" s="80"/>
      <c r="I244" s="80"/>
      <c r="J244" s="80"/>
      <c r="K244" s="80"/>
      <c r="L244" s="80"/>
      <c r="M244" s="85"/>
      <c r="N244" s="80"/>
      <c r="O244" s="80"/>
      <c r="P244" s="80"/>
      <c r="Q244" s="80"/>
      <c r="R244" s="80"/>
      <c r="S244" s="80"/>
      <c r="T244" s="80"/>
      <c r="U244" s="80"/>
      <c r="V244" s="80"/>
      <c r="W244" s="80"/>
      <c r="X244" s="80"/>
      <c r="Y244" s="80"/>
      <c r="Z244" s="80"/>
      <c r="AA244" s="80"/>
    </row>
    <row r="245" spans="1:27" ht="12.75" customHeight="1">
      <c r="A245" s="80"/>
      <c r="B245" s="80"/>
      <c r="C245" s="80"/>
      <c r="D245" s="80"/>
      <c r="E245" s="80"/>
      <c r="F245" s="80"/>
      <c r="G245" s="80"/>
      <c r="H245" s="80"/>
      <c r="I245" s="80"/>
      <c r="J245" s="80"/>
      <c r="K245" s="80"/>
      <c r="L245" s="80"/>
      <c r="M245" s="85"/>
      <c r="N245" s="80"/>
      <c r="O245" s="80"/>
      <c r="P245" s="80"/>
      <c r="Q245" s="80"/>
      <c r="R245" s="80"/>
      <c r="S245" s="80"/>
      <c r="T245" s="80"/>
      <c r="U245" s="80"/>
      <c r="V245" s="80"/>
      <c r="W245" s="80"/>
      <c r="X245" s="80"/>
      <c r="Y245" s="80"/>
      <c r="Z245" s="80"/>
      <c r="AA245" s="80"/>
    </row>
    <row r="246" spans="1:27" ht="12.75" customHeight="1">
      <c r="A246" s="80"/>
      <c r="B246" s="80"/>
      <c r="C246" s="80"/>
      <c r="D246" s="80"/>
      <c r="E246" s="80"/>
      <c r="F246" s="80"/>
      <c r="G246" s="80"/>
      <c r="H246" s="80"/>
      <c r="I246" s="80"/>
      <c r="J246" s="80"/>
      <c r="K246" s="80"/>
      <c r="L246" s="80"/>
      <c r="M246" s="85"/>
      <c r="N246" s="80"/>
      <c r="O246" s="80"/>
      <c r="P246" s="80"/>
      <c r="Q246" s="80"/>
      <c r="R246" s="80"/>
      <c r="S246" s="80"/>
      <c r="T246" s="80"/>
      <c r="U246" s="80"/>
      <c r="V246" s="80"/>
      <c r="W246" s="80"/>
      <c r="X246" s="80"/>
      <c r="Y246" s="80"/>
      <c r="Z246" s="80"/>
      <c r="AA246" s="80"/>
    </row>
    <row r="247" spans="1:27" ht="12.75" customHeight="1">
      <c r="A247" s="80"/>
      <c r="B247" s="80"/>
      <c r="C247" s="80"/>
      <c r="D247" s="80"/>
      <c r="E247" s="80"/>
      <c r="F247" s="80"/>
      <c r="G247" s="80"/>
      <c r="H247" s="80"/>
      <c r="I247" s="80"/>
      <c r="J247" s="80"/>
      <c r="K247" s="80"/>
      <c r="L247" s="80"/>
      <c r="M247" s="85"/>
      <c r="N247" s="80"/>
      <c r="O247" s="80"/>
      <c r="P247" s="80"/>
      <c r="Q247" s="80"/>
      <c r="R247" s="80"/>
      <c r="S247" s="80"/>
      <c r="T247" s="80"/>
      <c r="U247" s="80"/>
      <c r="V247" s="80"/>
      <c r="W247" s="80"/>
      <c r="X247" s="80"/>
      <c r="Y247" s="80"/>
      <c r="Z247" s="80"/>
      <c r="AA247" s="80"/>
    </row>
    <row r="248" spans="1:27" ht="12.75" customHeight="1">
      <c r="A248" s="80"/>
      <c r="B248" s="80"/>
      <c r="C248" s="80"/>
      <c r="D248" s="80"/>
      <c r="E248" s="80"/>
      <c r="F248" s="80"/>
      <c r="G248" s="80"/>
      <c r="H248" s="80"/>
      <c r="I248" s="80"/>
      <c r="J248" s="80"/>
      <c r="K248" s="80"/>
      <c r="L248" s="80"/>
      <c r="M248" s="85"/>
      <c r="N248" s="80"/>
      <c r="O248" s="80"/>
      <c r="P248" s="80"/>
      <c r="Q248" s="80"/>
      <c r="R248" s="80"/>
      <c r="S248" s="80"/>
      <c r="T248" s="80"/>
      <c r="U248" s="80"/>
      <c r="V248" s="80"/>
      <c r="W248" s="80"/>
      <c r="X248" s="80"/>
      <c r="Y248" s="80"/>
      <c r="Z248" s="80"/>
      <c r="AA248" s="80"/>
    </row>
    <row r="249" spans="1:27" ht="12.75" customHeight="1">
      <c r="A249" s="80"/>
      <c r="B249" s="80"/>
      <c r="C249" s="80"/>
      <c r="D249" s="80"/>
      <c r="E249" s="80"/>
      <c r="F249" s="80"/>
      <c r="G249" s="80"/>
      <c r="H249" s="80"/>
      <c r="I249" s="80"/>
      <c r="J249" s="80"/>
      <c r="K249" s="80"/>
      <c r="L249" s="80"/>
      <c r="M249" s="85"/>
      <c r="N249" s="80"/>
      <c r="O249" s="80"/>
      <c r="P249" s="80"/>
      <c r="Q249" s="80"/>
      <c r="R249" s="80"/>
      <c r="S249" s="80"/>
      <c r="T249" s="80"/>
      <c r="U249" s="80"/>
      <c r="V249" s="80"/>
      <c r="W249" s="80"/>
      <c r="X249" s="80"/>
      <c r="Y249" s="80"/>
      <c r="Z249" s="80"/>
      <c r="AA249" s="80"/>
    </row>
    <row r="250" spans="1:27" ht="12.75" customHeight="1">
      <c r="A250" s="80"/>
      <c r="B250" s="80"/>
      <c r="C250" s="80"/>
      <c r="D250" s="80"/>
      <c r="E250" s="80"/>
      <c r="F250" s="80"/>
      <c r="G250" s="80"/>
      <c r="H250" s="80"/>
      <c r="I250" s="80"/>
      <c r="J250" s="80"/>
      <c r="K250" s="80"/>
      <c r="L250" s="80"/>
      <c r="M250" s="85"/>
      <c r="N250" s="80"/>
      <c r="O250" s="80"/>
      <c r="P250" s="80"/>
      <c r="Q250" s="80"/>
      <c r="R250" s="80"/>
      <c r="S250" s="80"/>
      <c r="T250" s="80"/>
      <c r="U250" s="80"/>
      <c r="V250" s="80"/>
      <c r="W250" s="80"/>
      <c r="X250" s="80"/>
      <c r="Y250" s="80"/>
      <c r="Z250" s="80"/>
      <c r="AA250" s="80"/>
    </row>
    <row r="251" spans="1:27" ht="12" customHeight="1">
      <c r="A251" s="80"/>
      <c r="B251" s="80"/>
      <c r="C251" s="80"/>
      <c r="D251" s="80"/>
      <c r="E251" s="80"/>
      <c r="F251" s="80"/>
      <c r="G251" s="80"/>
      <c r="H251" s="80"/>
      <c r="I251" s="80"/>
      <c r="J251" s="80"/>
      <c r="K251" s="80"/>
      <c r="L251" s="80"/>
      <c r="M251" s="85"/>
      <c r="N251" s="80"/>
      <c r="O251" s="80"/>
      <c r="P251" s="80"/>
      <c r="Q251" s="80"/>
      <c r="R251" s="80"/>
      <c r="S251" s="80"/>
      <c r="T251" s="80"/>
      <c r="U251" s="80"/>
      <c r="V251" s="80"/>
      <c r="W251" s="80"/>
      <c r="X251" s="80"/>
      <c r="Y251" s="80"/>
      <c r="Z251" s="80"/>
      <c r="AA251" s="80"/>
    </row>
    <row r="252" spans="1:27" ht="12" customHeight="1">
      <c r="A252" s="80"/>
      <c r="B252" s="80"/>
      <c r="C252" s="80"/>
      <c r="D252" s="80"/>
      <c r="E252" s="80"/>
      <c r="F252" s="80"/>
      <c r="G252" s="80"/>
      <c r="H252" s="80"/>
      <c r="I252" s="80"/>
      <c r="J252" s="80"/>
      <c r="K252" s="80"/>
      <c r="L252" s="80"/>
      <c r="M252" s="85"/>
      <c r="N252" s="80"/>
      <c r="O252" s="80"/>
      <c r="P252" s="80"/>
      <c r="Q252" s="80"/>
      <c r="R252" s="80"/>
      <c r="S252" s="80"/>
      <c r="T252" s="80"/>
      <c r="U252" s="80"/>
      <c r="V252" s="80"/>
      <c r="W252" s="80"/>
      <c r="X252" s="80"/>
      <c r="Y252" s="80"/>
      <c r="Z252" s="80"/>
      <c r="AA252" s="80"/>
    </row>
    <row r="253" spans="1:27" ht="12" customHeight="1">
      <c r="A253" s="80"/>
      <c r="B253" s="80"/>
      <c r="C253" s="80"/>
      <c r="D253" s="80"/>
      <c r="E253" s="80"/>
      <c r="F253" s="80"/>
      <c r="G253" s="80"/>
      <c r="H253" s="80"/>
      <c r="I253" s="80"/>
      <c r="J253" s="80"/>
      <c r="K253" s="80"/>
      <c r="L253" s="80"/>
      <c r="M253" s="85"/>
      <c r="N253" s="80"/>
      <c r="O253" s="80"/>
      <c r="P253" s="80"/>
      <c r="Q253" s="80"/>
      <c r="R253" s="80"/>
      <c r="S253" s="80"/>
      <c r="T253" s="80"/>
      <c r="U253" s="80"/>
      <c r="V253" s="80"/>
      <c r="W253" s="80"/>
      <c r="X253" s="80"/>
      <c r="Y253" s="80"/>
      <c r="Z253" s="80"/>
      <c r="AA253" s="80"/>
    </row>
    <row r="254" spans="1:27" ht="12" customHeight="1">
      <c r="A254" s="80"/>
      <c r="B254" s="80"/>
      <c r="C254" s="80"/>
      <c r="D254" s="80"/>
      <c r="E254" s="80"/>
      <c r="F254" s="80"/>
      <c r="G254" s="80"/>
      <c r="H254" s="80"/>
      <c r="I254" s="80"/>
      <c r="J254" s="80"/>
      <c r="K254" s="80"/>
      <c r="L254" s="80"/>
      <c r="M254" s="85"/>
      <c r="N254" s="80"/>
      <c r="O254" s="80"/>
      <c r="P254" s="80"/>
      <c r="Q254" s="80"/>
      <c r="R254" s="80"/>
      <c r="S254" s="80"/>
      <c r="T254" s="80"/>
      <c r="U254" s="80"/>
      <c r="V254" s="80"/>
      <c r="W254" s="80"/>
      <c r="X254" s="80"/>
      <c r="Y254" s="80"/>
      <c r="Z254" s="80"/>
      <c r="AA254" s="80"/>
    </row>
    <row r="255" spans="1:27" ht="12" customHeight="1">
      <c r="A255" s="80"/>
      <c r="B255" s="80"/>
      <c r="C255" s="80"/>
      <c r="D255" s="80"/>
      <c r="E255" s="80"/>
      <c r="F255" s="80"/>
      <c r="G255" s="80"/>
      <c r="H255" s="80"/>
      <c r="I255" s="80"/>
      <c r="J255" s="80"/>
      <c r="K255" s="80"/>
      <c r="L255" s="80"/>
      <c r="M255" s="85"/>
      <c r="N255" s="80"/>
      <c r="O255" s="80"/>
      <c r="P255" s="80"/>
      <c r="Q255" s="80"/>
      <c r="R255" s="80"/>
      <c r="S255" s="80"/>
      <c r="T255" s="80"/>
      <c r="U255" s="80"/>
      <c r="V255" s="80"/>
      <c r="W255" s="80"/>
      <c r="X255" s="80"/>
      <c r="Y255" s="80"/>
      <c r="Z255" s="80"/>
      <c r="AA255" s="80"/>
    </row>
    <row r="256" spans="1:27" ht="12" customHeight="1">
      <c r="A256" s="80"/>
      <c r="B256" s="80"/>
      <c r="C256" s="80"/>
      <c r="D256" s="80"/>
      <c r="E256" s="80"/>
      <c r="F256" s="80"/>
      <c r="G256" s="80"/>
      <c r="H256" s="80"/>
      <c r="I256" s="80"/>
      <c r="J256" s="80"/>
      <c r="K256" s="80"/>
      <c r="L256" s="80"/>
      <c r="M256" s="85"/>
      <c r="N256" s="80"/>
      <c r="O256" s="80"/>
      <c r="P256" s="80"/>
      <c r="Q256" s="80"/>
      <c r="R256" s="80"/>
      <c r="S256" s="80"/>
      <c r="T256" s="80"/>
      <c r="U256" s="80"/>
      <c r="V256" s="80"/>
      <c r="W256" s="80"/>
      <c r="X256" s="80"/>
      <c r="Y256" s="80"/>
      <c r="Z256" s="80"/>
      <c r="AA256" s="80"/>
    </row>
    <row r="257" spans="1:27" ht="12" customHeight="1">
      <c r="A257" s="80"/>
      <c r="B257" s="80"/>
      <c r="C257" s="80"/>
      <c r="D257" s="80"/>
      <c r="E257" s="80"/>
      <c r="F257" s="80"/>
      <c r="G257" s="80"/>
      <c r="H257" s="80"/>
      <c r="I257" s="80"/>
      <c r="J257" s="80"/>
      <c r="K257" s="80"/>
      <c r="L257" s="80"/>
      <c r="M257" s="85"/>
      <c r="N257" s="80"/>
      <c r="O257" s="80"/>
      <c r="P257" s="80"/>
      <c r="Q257" s="80"/>
      <c r="R257" s="80"/>
      <c r="S257" s="80"/>
      <c r="T257" s="80"/>
      <c r="U257" s="80"/>
      <c r="V257" s="80"/>
      <c r="W257" s="80"/>
      <c r="X257" s="80"/>
      <c r="Y257" s="80"/>
      <c r="Z257" s="80"/>
      <c r="AA257" s="80"/>
    </row>
    <row r="258" spans="1:27" ht="12" customHeight="1">
      <c r="A258" s="80"/>
      <c r="B258" s="80"/>
      <c r="C258" s="80"/>
      <c r="D258" s="80"/>
      <c r="E258" s="80"/>
      <c r="F258" s="80"/>
      <c r="G258" s="80"/>
      <c r="H258" s="80"/>
      <c r="I258" s="80"/>
      <c r="J258" s="80"/>
      <c r="K258" s="80"/>
      <c r="L258" s="80"/>
      <c r="M258" s="85"/>
      <c r="N258" s="80"/>
      <c r="O258" s="80"/>
      <c r="P258" s="80"/>
      <c r="Q258" s="80"/>
      <c r="R258" s="80"/>
      <c r="S258" s="80"/>
      <c r="T258" s="80"/>
      <c r="U258" s="80"/>
      <c r="V258" s="80"/>
      <c r="W258" s="80"/>
      <c r="X258" s="80"/>
      <c r="Y258" s="80"/>
      <c r="Z258" s="80"/>
      <c r="AA258" s="80"/>
    </row>
    <row r="259" spans="1:27" ht="12" customHeight="1">
      <c r="A259" s="80"/>
      <c r="B259" s="80"/>
      <c r="C259" s="80"/>
      <c r="D259" s="80"/>
      <c r="E259" s="80"/>
      <c r="F259" s="80"/>
      <c r="G259" s="80"/>
      <c r="H259" s="80"/>
      <c r="I259" s="80"/>
      <c r="J259" s="80"/>
      <c r="K259" s="80"/>
      <c r="L259" s="80"/>
      <c r="M259" s="85"/>
      <c r="N259" s="80"/>
      <c r="O259" s="80"/>
      <c r="P259" s="80"/>
      <c r="Q259" s="80"/>
      <c r="R259" s="80"/>
      <c r="S259" s="80"/>
      <c r="T259" s="80"/>
      <c r="U259" s="80"/>
      <c r="V259" s="80"/>
      <c r="W259" s="80"/>
      <c r="X259" s="80"/>
      <c r="Y259" s="80"/>
      <c r="Z259" s="80"/>
      <c r="AA259" s="80"/>
    </row>
    <row r="260" spans="1:27" ht="12" customHeight="1">
      <c r="A260" s="80"/>
      <c r="B260" s="80"/>
      <c r="C260" s="80"/>
      <c r="D260" s="80"/>
      <c r="E260" s="80"/>
      <c r="F260" s="80"/>
      <c r="G260" s="80"/>
      <c r="H260" s="80"/>
      <c r="I260" s="80"/>
      <c r="J260" s="80"/>
      <c r="K260" s="80"/>
      <c r="L260" s="80"/>
      <c r="M260" s="85"/>
      <c r="N260" s="80"/>
      <c r="O260" s="80"/>
      <c r="P260" s="80"/>
      <c r="Q260" s="80"/>
      <c r="R260" s="80"/>
      <c r="S260" s="80"/>
      <c r="T260" s="80"/>
      <c r="U260" s="80"/>
      <c r="V260" s="80"/>
      <c r="W260" s="80"/>
      <c r="X260" s="80"/>
      <c r="Y260" s="80"/>
      <c r="Z260" s="80"/>
      <c r="AA260" s="80"/>
    </row>
    <row r="261" spans="1:27" ht="12" customHeight="1">
      <c r="A261" s="80"/>
      <c r="B261" s="80"/>
      <c r="C261" s="80"/>
      <c r="D261" s="80"/>
      <c r="E261" s="80"/>
      <c r="F261" s="80"/>
      <c r="G261" s="80"/>
      <c r="H261" s="80"/>
      <c r="I261" s="80"/>
      <c r="J261" s="80"/>
      <c r="K261" s="80"/>
      <c r="L261" s="80"/>
      <c r="M261" s="85"/>
      <c r="N261" s="80"/>
      <c r="O261" s="80"/>
      <c r="P261" s="80"/>
      <c r="Q261" s="80"/>
      <c r="R261" s="80"/>
      <c r="S261" s="80"/>
      <c r="T261" s="80"/>
      <c r="U261" s="80"/>
      <c r="V261" s="80"/>
      <c r="W261" s="80"/>
      <c r="X261" s="80"/>
      <c r="Y261" s="80"/>
      <c r="Z261" s="80"/>
      <c r="AA261" s="80"/>
    </row>
    <row r="262" spans="1:27" ht="12" customHeight="1">
      <c r="A262" s="80"/>
      <c r="B262" s="80"/>
      <c r="C262" s="80"/>
      <c r="D262" s="80"/>
      <c r="E262" s="80"/>
      <c r="F262" s="80"/>
      <c r="G262" s="80"/>
      <c r="H262" s="80"/>
      <c r="I262" s="80"/>
      <c r="J262" s="80"/>
      <c r="K262" s="80"/>
      <c r="L262" s="80"/>
      <c r="M262" s="85"/>
      <c r="N262" s="80"/>
      <c r="O262" s="80"/>
      <c r="P262" s="80"/>
      <c r="Q262" s="80"/>
      <c r="R262" s="80"/>
      <c r="S262" s="80"/>
      <c r="T262" s="80"/>
      <c r="U262" s="80"/>
      <c r="V262" s="80"/>
      <c r="W262" s="80"/>
      <c r="X262" s="80"/>
      <c r="Y262" s="80"/>
      <c r="Z262" s="80"/>
      <c r="AA262" s="80"/>
    </row>
    <row r="263" spans="1:27" ht="12" customHeight="1">
      <c r="A263" s="80"/>
      <c r="B263" s="80"/>
      <c r="C263" s="80"/>
      <c r="D263" s="80"/>
      <c r="E263" s="80"/>
      <c r="F263" s="80"/>
      <c r="G263" s="80"/>
      <c r="H263" s="80"/>
      <c r="I263" s="80"/>
      <c r="J263" s="80"/>
      <c r="K263" s="80"/>
      <c r="L263" s="80"/>
      <c r="M263" s="85"/>
      <c r="N263" s="80"/>
      <c r="O263" s="80"/>
      <c r="P263" s="80"/>
      <c r="Q263" s="80"/>
      <c r="R263" s="80"/>
      <c r="S263" s="80"/>
      <c r="T263" s="80"/>
      <c r="U263" s="80"/>
      <c r="V263" s="80"/>
      <c r="W263" s="80"/>
      <c r="X263" s="80"/>
      <c r="Y263" s="80"/>
      <c r="Z263" s="80"/>
      <c r="AA263" s="80"/>
    </row>
    <row r="264" spans="1:27" ht="12" customHeight="1">
      <c r="A264" s="80"/>
      <c r="B264" s="80"/>
      <c r="C264" s="80"/>
      <c r="D264" s="80"/>
      <c r="E264" s="80"/>
      <c r="F264" s="80"/>
      <c r="G264" s="80"/>
      <c r="H264" s="80"/>
      <c r="I264" s="80"/>
      <c r="J264" s="80"/>
      <c r="K264" s="80"/>
      <c r="L264" s="80"/>
      <c r="M264" s="85"/>
      <c r="N264" s="80"/>
      <c r="O264" s="80"/>
      <c r="P264" s="80"/>
      <c r="Q264" s="80"/>
      <c r="R264" s="80"/>
      <c r="S264" s="80"/>
      <c r="T264" s="80"/>
      <c r="U264" s="80"/>
      <c r="V264" s="80"/>
      <c r="W264" s="80"/>
      <c r="X264" s="80"/>
      <c r="Y264" s="80"/>
      <c r="Z264" s="80"/>
      <c r="AA264" s="80"/>
    </row>
    <row r="265" spans="1:27" ht="12" customHeight="1">
      <c r="A265" s="80"/>
      <c r="B265" s="80"/>
      <c r="C265" s="80"/>
      <c r="D265" s="80"/>
      <c r="E265" s="80"/>
      <c r="F265" s="80"/>
      <c r="G265" s="80"/>
      <c r="H265" s="80"/>
      <c r="I265" s="80"/>
      <c r="J265" s="80"/>
      <c r="K265" s="80"/>
      <c r="L265" s="80"/>
      <c r="M265" s="85"/>
      <c r="N265" s="80"/>
      <c r="O265" s="80"/>
      <c r="P265" s="80"/>
      <c r="Q265" s="80"/>
      <c r="R265" s="80"/>
      <c r="S265" s="80"/>
      <c r="T265" s="80"/>
      <c r="U265" s="80"/>
      <c r="V265" s="80"/>
      <c r="W265" s="80"/>
      <c r="X265" s="80"/>
      <c r="Y265" s="80"/>
      <c r="Z265" s="80"/>
      <c r="AA265" s="80"/>
    </row>
    <row r="266" spans="1:27" ht="12" customHeight="1">
      <c r="A266" s="80"/>
      <c r="B266" s="80"/>
      <c r="C266" s="80"/>
      <c r="D266" s="80"/>
      <c r="E266" s="80"/>
      <c r="F266" s="80"/>
      <c r="G266" s="80"/>
      <c r="H266" s="80"/>
      <c r="I266" s="80"/>
      <c r="J266" s="80"/>
      <c r="K266" s="80"/>
      <c r="L266" s="80"/>
      <c r="M266" s="85"/>
      <c r="N266" s="80"/>
      <c r="O266" s="80"/>
      <c r="P266" s="80"/>
      <c r="Q266" s="80"/>
      <c r="R266" s="80"/>
      <c r="S266" s="80"/>
      <c r="T266" s="80"/>
      <c r="U266" s="80"/>
      <c r="V266" s="80"/>
      <c r="W266" s="80"/>
      <c r="X266" s="80"/>
      <c r="Y266" s="80"/>
      <c r="Z266" s="80"/>
      <c r="AA266" s="80"/>
    </row>
    <row r="267" spans="1:27" ht="12" customHeight="1">
      <c r="A267" s="80"/>
      <c r="B267" s="80"/>
      <c r="C267" s="80"/>
      <c r="D267" s="80"/>
      <c r="E267" s="80"/>
      <c r="F267" s="80"/>
      <c r="G267" s="80"/>
      <c r="H267" s="80"/>
      <c r="I267" s="80"/>
      <c r="J267" s="80"/>
      <c r="K267" s="80"/>
      <c r="L267" s="80"/>
      <c r="M267" s="85"/>
      <c r="N267" s="80"/>
      <c r="O267" s="80"/>
      <c r="P267" s="80"/>
      <c r="Q267" s="80"/>
      <c r="R267" s="80"/>
      <c r="S267" s="80"/>
      <c r="T267" s="80"/>
      <c r="U267" s="80"/>
      <c r="V267" s="80"/>
      <c r="W267" s="80"/>
      <c r="X267" s="80"/>
      <c r="Y267" s="80"/>
      <c r="Z267" s="80"/>
      <c r="AA267" s="80"/>
    </row>
    <row r="268" spans="1:27" ht="12" customHeight="1">
      <c r="A268" s="80"/>
      <c r="B268" s="80"/>
      <c r="C268" s="80"/>
      <c r="D268" s="80"/>
      <c r="E268" s="80"/>
      <c r="F268" s="80"/>
      <c r="G268" s="80"/>
      <c r="H268" s="80"/>
      <c r="I268" s="80"/>
      <c r="J268" s="80"/>
      <c r="K268" s="80"/>
      <c r="L268" s="80"/>
      <c r="M268" s="85"/>
      <c r="N268" s="80"/>
      <c r="O268" s="80"/>
      <c r="P268" s="80"/>
      <c r="Q268" s="80"/>
      <c r="R268" s="80"/>
      <c r="S268" s="80"/>
      <c r="T268" s="80"/>
      <c r="U268" s="80"/>
      <c r="V268" s="80"/>
      <c r="W268" s="80"/>
      <c r="X268" s="80"/>
      <c r="Y268" s="80"/>
      <c r="Z268" s="80"/>
      <c r="AA268" s="80"/>
    </row>
    <row r="269" spans="1:27" ht="12" customHeight="1">
      <c r="A269" s="80"/>
      <c r="B269" s="80"/>
      <c r="C269" s="80"/>
      <c r="D269" s="80"/>
      <c r="E269" s="80"/>
      <c r="F269" s="80"/>
      <c r="G269" s="80"/>
      <c r="H269" s="80"/>
      <c r="I269" s="80"/>
      <c r="J269" s="80"/>
      <c r="K269" s="80"/>
      <c r="L269" s="80"/>
      <c r="M269" s="85"/>
      <c r="N269" s="80"/>
      <c r="O269" s="80"/>
      <c r="P269" s="80"/>
      <c r="Q269" s="80"/>
      <c r="R269" s="80"/>
      <c r="S269" s="80"/>
      <c r="T269" s="80"/>
      <c r="U269" s="80"/>
      <c r="V269" s="80"/>
      <c r="W269" s="80"/>
      <c r="X269" s="80"/>
      <c r="Y269" s="80"/>
      <c r="Z269" s="80"/>
      <c r="AA269" s="80"/>
    </row>
    <row r="270" spans="1:27" ht="12" customHeight="1">
      <c r="A270" s="80"/>
      <c r="B270" s="80"/>
      <c r="C270" s="80"/>
      <c r="D270" s="80"/>
      <c r="E270" s="80"/>
      <c r="F270" s="80"/>
      <c r="G270" s="80"/>
      <c r="H270" s="80"/>
      <c r="I270" s="80"/>
      <c r="J270" s="80"/>
      <c r="K270" s="80"/>
      <c r="L270" s="80"/>
      <c r="M270" s="85"/>
      <c r="N270" s="80"/>
      <c r="O270" s="80"/>
      <c r="P270" s="80"/>
      <c r="Q270" s="80"/>
      <c r="R270" s="80"/>
      <c r="S270" s="80"/>
      <c r="T270" s="80"/>
      <c r="U270" s="80"/>
      <c r="V270" s="80"/>
      <c r="W270" s="80"/>
      <c r="X270" s="80"/>
      <c r="Y270" s="80"/>
      <c r="Z270" s="80"/>
      <c r="AA270" s="80"/>
    </row>
    <row r="271" spans="1:27" ht="12" customHeight="1">
      <c r="A271" s="80"/>
      <c r="B271" s="80"/>
      <c r="C271" s="80"/>
      <c r="D271" s="80"/>
      <c r="E271" s="80"/>
      <c r="F271" s="80"/>
      <c r="G271" s="80"/>
      <c r="H271" s="80"/>
      <c r="I271" s="80"/>
      <c r="J271" s="80"/>
      <c r="K271" s="80"/>
      <c r="L271" s="80"/>
      <c r="M271" s="85"/>
      <c r="N271" s="80"/>
      <c r="O271" s="80"/>
      <c r="P271" s="80"/>
      <c r="Q271" s="80"/>
      <c r="R271" s="80"/>
      <c r="S271" s="80"/>
      <c r="T271" s="80"/>
      <c r="U271" s="80"/>
      <c r="V271" s="80"/>
      <c r="W271" s="80"/>
      <c r="X271" s="80"/>
      <c r="Y271" s="80"/>
      <c r="Z271" s="80"/>
      <c r="AA271" s="80"/>
    </row>
    <row r="272" spans="1:27" ht="12" customHeight="1">
      <c r="A272" s="80"/>
      <c r="B272" s="80"/>
      <c r="C272" s="80"/>
      <c r="D272" s="80"/>
      <c r="E272" s="80"/>
      <c r="F272" s="80"/>
      <c r="G272" s="80"/>
      <c r="H272" s="80"/>
      <c r="I272" s="80"/>
      <c r="J272" s="80"/>
      <c r="K272" s="80"/>
      <c r="L272" s="80"/>
      <c r="M272" s="85"/>
      <c r="N272" s="80"/>
      <c r="O272" s="80"/>
      <c r="P272" s="80"/>
      <c r="Q272" s="80"/>
      <c r="R272" s="80"/>
      <c r="S272" s="80"/>
      <c r="T272" s="80"/>
      <c r="U272" s="80"/>
      <c r="V272" s="80"/>
      <c r="W272" s="80"/>
      <c r="X272" s="80"/>
      <c r="Y272" s="80"/>
      <c r="Z272" s="80"/>
      <c r="AA272" s="80"/>
    </row>
    <row r="273" spans="1:27" ht="12" customHeight="1">
      <c r="A273" s="80"/>
      <c r="B273" s="80"/>
      <c r="C273" s="80"/>
      <c r="D273" s="80"/>
      <c r="E273" s="80"/>
      <c r="F273" s="80"/>
      <c r="G273" s="80"/>
      <c r="H273" s="80"/>
      <c r="I273" s="80"/>
      <c r="J273" s="80"/>
      <c r="K273" s="80"/>
      <c r="L273" s="80"/>
      <c r="M273" s="85"/>
      <c r="N273" s="80"/>
      <c r="O273" s="80"/>
      <c r="P273" s="80"/>
      <c r="Q273" s="80"/>
      <c r="R273" s="80"/>
      <c r="S273" s="80"/>
      <c r="T273" s="80"/>
      <c r="U273" s="80"/>
      <c r="V273" s="80"/>
      <c r="W273" s="80"/>
      <c r="X273" s="80"/>
      <c r="Y273" s="80"/>
      <c r="Z273" s="80"/>
      <c r="AA273" s="80"/>
    </row>
    <row r="274" spans="1:27" ht="12" customHeight="1">
      <c r="A274" s="80"/>
      <c r="B274" s="80"/>
      <c r="C274" s="80"/>
      <c r="D274" s="80"/>
      <c r="E274" s="80"/>
      <c r="F274" s="80"/>
      <c r="G274" s="80"/>
      <c r="H274" s="80"/>
      <c r="I274" s="80"/>
      <c r="J274" s="80"/>
      <c r="K274" s="80"/>
      <c r="L274" s="80"/>
      <c r="M274" s="85"/>
      <c r="N274" s="80"/>
      <c r="O274" s="80"/>
      <c r="P274" s="80"/>
      <c r="Q274" s="80"/>
      <c r="R274" s="80"/>
      <c r="S274" s="80"/>
      <c r="T274" s="80"/>
      <c r="U274" s="80"/>
      <c r="V274" s="80"/>
      <c r="W274" s="80"/>
      <c r="X274" s="80"/>
      <c r="Y274" s="80"/>
      <c r="Z274" s="80"/>
      <c r="AA274" s="80"/>
    </row>
    <row r="275" spans="1:27" ht="12" customHeight="1">
      <c r="A275" s="80"/>
      <c r="B275" s="80"/>
      <c r="C275" s="80"/>
      <c r="D275" s="80"/>
      <c r="E275" s="80"/>
      <c r="F275" s="80"/>
      <c r="G275" s="80"/>
      <c r="H275" s="80"/>
      <c r="I275" s="80"/>
      <c r="J275" s="80"/>
      <c r="K275" s="80"/>
      <c r="L275" s="80"/>
      <c r="M275" s="85"/>
      <c r="N275" s="80"/>
      <c r="O275" s="80"/>
      <c r="P275" s="80"/>
      <c r="Q275" s="80"/>
      <c r="R275" s="80"/>
      <c r="S275" s="80"/>
      <c r="T275" s="80"/>
      <c r="U275" s="80"/>
      <c r="V275" s="80"/>
      <c r="W275" s="80"/>
      <c r="X275" s="80"/>
      <c r="Y275" s="80"/>
      <c r="Z275" s="80"/>
      <c r="AA275" s="80"/>
    </row>
    <row r="276" spans="1:27" ht="12" customHeight="1">
      <c r="A276" s="80"/>
      <c r="B276" s="80"/>
      <c r="C276" s="80"/>
      <c r="D276" s="80"/>
      <c r="E276" s="80"/>
      <c r="F276" s="80"/>
      <c r="G276" s="80"/>
      <c r="H276" s="80"/>
      <c r="I276" s="80"/>
      <c r="J276" s="80"/>
      <c r="K276" s="80"/>
      <c r="L276" s="80"/>
      <c r="M276" s="85"/>
      <c r="N276" s="80"/>
      <c r="O276" s="80"/>
      <c r="P276" s="80"/>
      <c r="Q276" s="80"/>
      <c r="R276" s="80"/>
      <c r="S276" s="80"/>
      <c r="T276" s="80"/>
      <c r="U276" s="80"/>
      <c r="V276" s="80"/>
      <c r="W276" s="80"/>
      <c r="X276" s="80"/>
      <c r="Y276" s="80"/>
      <c r="Z276" s="80"/>
      <c r="AA276" s="80"/>
    </row>
    <row r="277" spans="1:27" ht="12" customHeight="1">
      <c r="A277" s="80"/>
      <c r="B277" s="80"/>
      <c r="C277" s="80"/>
      <c r="D277" s="80"/>
      <c r="E277" s="80"/>
      <c r="F277" s="80"/>
      <c r="G277" s="80"/>
      <c r="H277" s="80"/>
      <c r="I277" s="80"/>
      <c r="J277" s="80"/>
      <c r="K277" s="80"/>
      <c r="L277" s="80"/>
      <c r="M277" s="85"/>
      <c r="N277" s="80"/>
      <c r="O277" s="80"/>
      <c r="P277" s="80"/>
      <c r="Q277" s="80"/>
      <c r="R277" s="80"/>
      <c r="S277" s="80"/>
      <c r="T277" s="80"/>
      <c r="U277" s="80"/>
      <c r="V277" s="80"/>
      <c r="W277" s="80"/>
      <c r="X277" s="80"/>
      <c r="Y277" s="80"/>
      <c r="Z277" s="80"/>
      <c r="AA277" s="80"/>
    </row>
    <row r="278" spans="1:27" ht="12" customHeight="1">
      <c r="A278" s="80"/>
      <c r="B278" s="80"/>
      <c r="C278" s="80"/>
      <c r="D278" s="80"/>
      <c r="E278" s="80"/>
      <c r="F278" s="80"/>
      <c r="G278" s="80"/>
      <c r="H278" s="80"/>
      <c r="I278" s="80"/>
      <c r="J278" s="80"/>
      <c r="K278" s="80"/>
      <c r="L278" s="80"/>
      <c r="M278" s="85"/>
      <c r="N278" s="80"/>
      <c r="O278" s="80"/>
      <c r="P278" s="80"/>
      <c r="Q278" s="80"/>
      <c r="R278" s="80"/>
      <c r="S278" s="80"/>
      <c r="T278" s="80"/>
      <c r="U278" s="80"/>
      <c r="V278" s="80"/>
      <c r="W278" s="80"/>
      <c r="X278" s="80"/>
      <c r="Y278" s="80"/>
      <c r="Z278" s="80"/>
      <c r="AA278" s="80"/>
    </row>
    <row r="279" spans="1:27" ht="12" customHeight="1">
      <c r="A279" s="80"/>
      <c r="B279" s="80"/>
      <c r="C279" s="80"/>
      <c r="D279" s="80"/>
      <c r="E279" s="80"/>
      <c r="F279" s="80"/>
      <c r="G279" s="80"/>
      <c r="H279" s="80"/>
      <c r="I279" s="80"/>
      <c r="J279" s="80"/>
      <c r="K279" s="80"/>
      <c r="L279" s="80"/>
      <c r="M279" s="85"/>
      <c r="N279" s="80"/>
      <c r="O279" s="80"/>
      <c r="P279" s="80"/>
      <c r="Q279" s="80"/>
      <c r="R279" s="80"/>
      <c r="S279" s="80"/>
      <c r="T279" s="80"/>
      <c r="U279" s="80"/>
      <c r="V279" s="80"/>
      <c r="W279" s="80"/>
      <c r="X279" s="80"/>
      <c r="Y279" s="80"/>
      <c r="Z279" s="80"/>
      <c r="AA279" s="80"/>
    </row>
    <row r="280" spans="1:27" ht="12" customHeight="1">
      <c r="A280" s="80"/>
      <c r="B280" s="80"/>
      <c r="C280" s="80"/>
      <c r="D280" s="80"/>
      <c r="E280" s="80"/>
      <c r="F280" s="80"/>
      <c r="G280" s="80"/>
      <c r="H280" s="80"/>
      <c r="I280" s="80"/>
      <c r="J280" s="80"/>
      <c r="K280" s="80"/>
      <c r="L280" s="80"/>
      <c r="M280" s="85"/>
      <c r="N280" s="80"/>
      <c r="O280" s="80"/>
      <c r="P280" s="80"/>
      <c r="Q280" s="80"/>
      <c r="R280" s="80"/>
      <c r="S280" s="80"/>
      <c r="T280" s="80"/>
      <c r="U280" s="80"/>
      <c r="V280" s="80"/>
      <c r="W280" s="80"/>
      <c r="X280" s="80"/>
      <c r="Y280" s="80"/>
      <c r="Z280" s="80"/>
      <c r="AA280" s="80"/>
    </row>
    <row r="281" spans="1:27" ht="12" customHeight="1">
      <c r="A281" s="80"/>
      <c r="B281" s="80"/>
      <c r="C281" s="80"/>
      <c r="D281" s="80"/>
      <c r="E281" s="80"/>
      <c r="F281" s="80"/>
      <c r="G281" s="80"/>
      <c r="H281" s="80"/>
      <c r="I281" s="80"/>
      <c r="J281" s="80"/>
      <c r="K281" s="80"/>
      <c r="L281" s="80"/>
      <c r="M281" s="85"/>
      <c r="N281" s="80"/>
      <c r="O281" s="80"/>
      <c r="P281" s="80"/>
      <c r="Q281" s="80"/>
      <c r="R281" s="80"/>
      <c r="S281" s="80"/>
      <c r="T281" s="80"/>
      <c r="U281" s="80"/>
      <c r="V281" s="80"/>
      <c r="W281" s="80"/>
      <c r="X281" s="80"/>
      <c r="Y281" s="80"/>
      <c r="Z281" s="80"/>
      <c r="AA281" s="80"/>
    </row>
    <row r="282" spans="1:27" ht="12" customHeight="1">
      <c r="A282" s="80"/>
      <c r="B282" s="80"/>
      <c r="C282" s="80"/>
      <c r="D282" s="80"/>
      <c r="E282" s="80"/>
      <c r="F282" s="80"/>
      <c r="G282" s="80"/>
      <c r="H282" s="80"/>
      <c r="I282" s="80"/>
      <c r="J282" s="80"/>
      <c r="K282" s="80"/>
      <c r="L282" s="80"/>
      <c r="M282" s="85"/>
      <c r="N282" s="80"/>
      <c r="O282" s="80"/>
      <c r="P282" s="80"/>
      <c r="Q282" s="80"/>
      <c r="R282" s="80"/>
      <c r="S282" s="80"/>
      <c r="T282" s="80"/>
      <c r="U282" s="80"/>
      <c r="V282" s="80"/>
      <c r="W282" s="80"/>
      <c r="X282" s="80"/>
      <c r="Y282" s="80"/>
      <c r="Z282" s="80"/>
      <c r="AA282" s="80"/>
    </row>
    <row r="283" spans="1:27" ht="12" customHeight="1">
      <c r="A283" s="80"/>
      <c r="B283" s="80"/>
      <c r="C283" s="80"/>
      <c r="D283" s="80"/>
      <c r="E283" s="80"/>
      <c r="F283" s="80"/>
      <c r="G283" s="80"/>
      <c r="H283" s="80"/>
      <c r="I283" s="80"/>
      <c r="J283" s="80"/>
      <c r="K283" s="80"/>
      <c r="L283" s="80"/>
      <c r="M283" s="85"/>
      <c r="N283" s="80"/>
      <c r="O283" s="80"/>
      <c r="P283" s="80"/>
      <c r="Q283" s="80"/>
      <c r="R283" s="80"/>
      <c r="S283" s="80"/>
      <c r="T283" s="80"/>
      <c r="U283" s="80"/>
      <c r="V283" s="80"/>
      <c r="W283" s="80"/>
      <c r="X283" s="80"/>
      <c r="Y283" s="80"/>
      <c r="Z283" s="80"/>
      <c r="AA283" s="80"/>
    </row>
    <row r="284" spans="1:27" ht="12" customHeight="1">
      <c r="A284" s="80"/>
      <c r="B284" s="80"/>
      <c r="C284" s="80"/>
      <c r="D284" s="80"/>
      <c r="E284" s="80"/>
      <c r="F284" s="80"/>
      <c r="G284" s="80"/>
      <c r="H284" s="80"/>
      <c r="I284" s="80"/>
      <c r="J284" s="80"/>
      <c r="K284" s="80"/>
      <c r="L284" s="80"/>
      <c r="M284" s="85"/>
      <c r="N284" s="80"/>
      <c r="O284" s="80"/>
      <c r="P284" s="80"/>
      <c r="Q284" s="80"/>
      <c r="R284" s="80"/>
      <c r="S284" s="80"/>
      <c r="T284" s="80"/>
      <c r="U284" s="80"/>
      <c r="V284" s="80"/>
      <c r="W284" s="80"/>
      <c r="X284" s="80"/>
      <c r="Y284" s="80"/>
      <c r="Z284" s="80"/>
      <c r="AA284" s="80"/>
    </row>
    <row r="285" spans="1:27" ht="12" customHeight="1">
      <c r="A285" s="80"/>
      <c r="B285" s="80"/>
      <c r="C285" s="80"/>
      <c r="D285" s="80"/>
      <c r="E285" s="80"/>
      <c r="F285" s="80"/>
      <c r="G285" s="80"/>
      <c r="H285" s="80"/>
      <c r="I285" s="80"/>
      <c r="J285" s="80"/>
      <c r="K285" s="80"/>
      <c r="L285" s="80"/>
      <c r="M285" s="85"/>
      <c r="N285" s="80"/>
      <c r="O285" s="80"/>
      <c r="P285" s="80"/>
      <c r="Q285" s="80"/>
      <c r="R285" s="80"/>
      <c r="S285" s="80"/>
      <c r="T285" s="80"/>
      <c r="U285" s="80"/>
      <c r="V285" s="80"/>
      <c r="W285" s="80"/>
      <c r="X285" s="80"/>
      <c r="Y285" s="80"/>
      <c r="Z285" s="80"/>
      <c r="AA285" s="80"/>
    </row>
    <row r="286" spans="1:27" ht="12" customHeight="1">
      <c r="A286" s="80"/>
      <c r="B286" s="80"/>
      <c r="C286" s="80"/>
      <c r="D286" s="80"/>
      <c r="E286" s="80"/>
      <c r="F286" s="80"/>
      <c r="G286" s="80"/>
      <c r="H286" s="80"/>
      <c r="I286" s="80"/>
      <c r="J286" s="80"/>
      <c r="K286" s="80"/>
      <c r="L286" s="80"/>
      <c r="M286" s="85"/>
      <c r="N286" s="80"/>
      <c r="O286" s="80"/>
      <c r="P286" s="80"/>
      <c r="Q286" s="80"/>
      <c r="R286" s="80"/>
      <c r="S286" s="80"/>
      <c r="T286" s="80"/>
      <c r="U286" s="80"/>
      <c r="V286" s="80"/>
      <c r="W286" s="80"/>
      <c r="X286" s="80"/>
      <c r="Y286" s="80"/>
      <c r="Z286" s="80"/>
      <c r="AA286" s="80"/>
    </row>
    <row r="287" spans="1:27" ht="12" customHeight="1">
      <c r="A287" s="80"/>
      <c r="B287" s="80"/>
      <c r="C287" s="80"/>
      <c r="D287" s="80"/>
      <c r="E287" s="80"/>
      <c r="F287" s="80"/>
      <c r="G287" s="80"/>
      <c r="H287" s="80"/>
      <c r="I287" s="80"/>
      <c r="J287" s="80"/>
      <c r="K287" s="80"/>
      <c r="L287" s="80"/>
      <c r="M287" s="85"/>
      <c r="N287" s="80"/>
      <c r="O287" s="80"/>
      <c r="P287" s="80"/>
      <c r="Q287" s="80"/>
      <c r="R287" s="80"/>
      <c r="S287" s="80"/>
      <c r="T287" s="80"/>
      <c r="U287" s="80"/>
      <c r="V287" s="80"/>
      <c r="W287" s="80"/>
      <c r="X287" s="80"/>
      <c r="Y287" s="80"/>
      <c r="Z287" s="80"/>
      <c r="AA287" s="80"/>
    </row>
    <row r="288" spans="1:27" ht="12" customHeight="1">
      <c r="A288" s="80"/>
      <c r="B288" s="80"/>
      <c r="C288" s="80"/>
      <c r="D288" s="80"/>
      <c r="E288" s="80"/>
      <c r="F288" s="80"/>
      <c r="G288" s="80"/>
      <c r="H288" s="80"/>
      <c r="I288" s="80"/>
      <c r="J288" s="80"/>
      <c r="K288" s="80"/>
      <c r="L288" s="80"/>
      <c r="M288" s="85"/>
      <c r="N288" s="80"/>
      <c r="O288" s="80"/>
      <c r="P288" s="80"/>
      <c r="Q288" s="80"/>
      <c r="R288" s="80"/>
      <c r="S288" s="80"/>
      <c r="T288" s="80"/>
      <c r="U288" s="80"/>
      <c r="V288" s="80"/>
      <c r="W288" s="80"/>
      <c r="X288" s="80"/>
      <c r="Y288" s="80"/>
      <c r="Z288" s="80"/>
      <c r="AA288" s="80"/>
    </row>
    <row r="289" spans="1:27" ht="12" customHeight="1">
      <c r="A289" s="80"/>
      <c r="B289" s="80"/>
      <c r="C289" s="80"/>
      <c r="D289" s="80"/>
      <c r="E289" s="80"/>
      <c r="F289" s="80"/>
      <c r="G289" s="80"/>
      <c r="H289" s="80"/>
      <c r="I289" s="80"/>
      <c r="J289" s="80"/>
      <c r="K289" s="80"/>
      <c r="L289" s="80"/>
      <c r="M289" s="85"/>
      <c r="N289" s="80"/>
      <c r="O289" s="80"/>
      <c r="P289" s="80"/>
      <c r="Q289" s="80"/>
      <c r="R289" s="80"/>
      <c r="S289" s="80"/>
      <c r="T289" s="80"/>
      <c r="U289" s="80"/>
      <c r="V289" s="80"/>
      <c r="W289" s="80"/>
      <c r="X289" s="80"/>
      <c r="Y289" s="80"/>
      <c r="Z289" s="80"/>
      <c r="AA289" s="80"/>
    </row>
    <row r="290" spans="1:27" ht="12" customHeight="1">
      <c r="A290" s="80"/>
      <c r="B290" s="80"/>
      <c r="C290" s="80"/>
      <c r="D290" s="80"/>
      <c r="E290" s="80"/>
      <c r="F290" s="80"/>
      <c r="G290" s="80"/>
      <c r="H290" s="80"/>
      <c r="I290" s="80"/>
      <c r="J290" s="80"/>
      <c r="K290" s="80"/>
      <c r="L290" s="80"/>
      <c r="M290" s="85"/>
      <c r="N290" s="80"/>
      <c r="O290" s="80"/>
      <c r="P290" s="80"/>
      <c r="Q290" s="80"/>
      <c r="R290" s="80"/>
      <c r="S290" s="80"/>
      <c r="T290" s="80"/>
      <c r="U290" s="80"/>
      <c r="V290" s="80"/>
      <c r="W290" s="80"/>
      <c r="X290" s="80"/>
      <c r="Y290" s="80"/>
      <c r="Z290" s="80"/>
      <c r="AA290" s="80"/>
    </row>
    <row r="291" spans="1:27" ht="12" customHeight="1">
      <c r="A291" s="80"/>
      <c r="B291" s="80"/>
      <c r="C291" s="80"/>
      <c r="D291" s="80"/>
      <c r="E291" s="80"/>
      <c r="F291" s="80"/>
      <c r="G291" s="80"/>
      <c r="H291" s="80"/>
      <c r="I291" s="80"/>
      <c r="J291" s="80"/>
      <c r="K291" s="80"/>
      <c r="L291" s="80"/>
      <c r="M291" s="85"/>
      <c r="N291" s="80"/>
      <c r="O291" s="80"/>
      <c r="P291" s="80"/>
      <c r="Q291" s="80"/>
      <c r="R291" s="80"/>
      <c r="S291" s="80"/>
      <c r="T291" s="80"/>
      <c r="U291" s="80"/>
      <c r="V291" s="80"/>
      <c r="W291" s="80"/>
      <c r="X291" s="80"/>
      <c r="Y291" s="80"/>
      <c r="Z291" s="80"/>
      <c r="AA291" s="80"/>
    </row>
    <row r="292" spans="1:27" ht="12" customHeight="1">
      <c r="A292" s="80"/>
      <c r="B292" s="80"/>
      <c r="C292" s="80"/>
      <c r="D292" s="80"/>
      <c r="E292" s="80"/>
      <c r="F292" s="80"/>
      <c r="G292" s="80"/>
      <c r="H292" s="80"/>
      <c r="I292" s="80"/>
      <c r="J292" s="80"/>
      <c r="K292" s="80"/>
      <c r="L292" s="80"/>
      <c r="M292" s="85"/>
      <c r="N292" s="80"/>
      <c r="O292" s="80"/>
      <c r="P292" s="80"/>
      <c r="Q292" s="80"/>
      <c r="R292" s="80"/>
      <c r="S292" s="80"/>
      <c r="T292" s="80"/>
      <c r="U292" s="80"/>
      <c r="V292" s="80"/>
      <c r="W292" s="80"/>
      <c r="X292" s="80"/>
      <c r="Y292" s="80"/>
      <c r="Z292" s="80"/>
      <c r="AA292" s="80"/>
    </row>
    <row r="293" spans="1:27" ht="12" customHeight="1">
      <c r="A293" s="80"/>
      <c r="B293" s="80"/>
      <c r="C293" s="80"/>
      <c r="D293" s="80"/>
      <c r="E293" s="80"/>
      <c r="F293" s="80"/>
      <c r="G293" s="80"/>
      <c r="H293" s="80"/>
      <c r="I293" s="80"/>
      <c r="J293" s="80"/>
      <c r="K293" s="80"/>
      <c r="L293" s="80"/>
      <c r="M293" s="85"/>
      <c r="N293" s="80"/>
      <c r="O293" s="80"/>
      <c r="P293" s="80"/>
      <c r="Q293" s="80"/>
      <c r="R293" s="80"/>
      <c r="S293" s="80"/>
      <c r="T293" s="80"/>
      <c r="U293" s="80"/>
      <c r="V293" s="80"/>
      <c r="W293" s="80"/>
      <c r="X293" s="80"/>
      <c r="Y293" s="80"/>
      <c r="Z293" s="80"/>
      <c r="AA293" s="80"/>
    </row>
    <row r="294" spans="1:27" ht="12" customHeight="1">
      <c r="A294" s="80"/>
      <c r="B294" s="80"/>
      <c r="C294" s="80"/>
      <c r="D294" s="80"/>
      <c r="E294" s="80"/>
      <c r="F294" s="80"/>
      <c r="G294" s="80"/>
      <c r="H294" s="80"/>
      <c r="I294" s="80"/>
      <c r="J294" s="80"/>
      <c r="K294" s="80"/>
      <c r="L294" s="80"/>
      <c r="M294" s="85"/>
      <c r="N294" s="80"/>
      <c r="O294" s="80"/>
      <c r="P294" s="80"/>
      <c r="Q294" s="80"/>
      <c r="R294" s="80"/>
      <c r="S294" s="80"/>
      <c r="T294" s="80"/>
      <c r="U294" s="80"/>
      <c r="V294" s="80"/>
      <c r="W294" s="80"/>
      <c r="X294" s="80"/>
      <c r="Y294" s="80"/>
      <c r="Z294" s="80"/>
      <c r="AA294" s="80"/>
    </row>
    <row r="295" spans="1:27" ht="12" customHeight="1">
      <c r="A295" s="80"/>
      <c r="B295" s="80"/>
      <c r="C295" s="80"/>
      <c r="D295" s="80"/>
      <c r="E295" s="80"/>
      <c r="F295" s="80"/>
      <c r="G295" s="80"/>
      <c r="H295" s="80"/>
      <c r="I295" s="80"/>
      <c r="J295" s="80"/>
      <c r="K295" s="80"/>
      <c r="L295" s="80"/>
      <c r="M295" s="85"/>
      <c r="N295" s="80"/>
      <c r="O295" s="80"/>
      <c r="P295" s="80"/>
      <c r="Q295" s="80"/>
      <c r="R295" s="80"/>
      <c r="S295" s="80"/>
      <c r="T295" s="80"/>
      <c r="U295" s="80"/>
      <c r="V295" s="80"/>
      <c r="W295" s="80"/>
      <c r="X295" s="80"/>
      <c r="Y295" s="80"/>
      <c r="Z295" s="80"/>
      <c r="AA295" s="80"/>
    </row>
    <row r="296" spans="1:27" ht="12" customHeight="1">
      <c r="A296" s="80"/>
      <c r="B296" s="80"/>
      <c r="C296" s="80"/>
      <c r="D296" s="80"/>
      <c r="E296" s="80"/>
      <c r="F296" s="80"/>
      <c r="G296" s="80"/>
      <c r="H296" s="80"/>
      <c r="I296" s="80"/>
      <c r="J296" s="80"/>
      <c r="K296" s="80"/>
      <c r="L296" s="80"/>
      <c r="M296" s="85"/>
      <c r="N296" s="80"/>
      <c r="O296" s="80"/>
      <c r="P296" s="80"/>
      <c r="Q296" s="80"/>
      <c r="R296" s="80"/>
      <c r="S296" s="80"/>
      <c r="T296" s="80"/>
      <c r="U296" s="80"/>
      <c r="V296" s="80"/>
      <c r="W296" s="80"/>
      <c r="X296" s="80"/>
      <c r="Y296" s="80"/>
      <c r="Z296" s="80"/>
      <c r="AA296" s="80"/>
    </row>
    <row r="297" spans="1:27" ht="12" customHeight="1">
      <c r="A297" s="80"/>
      <c r="B297" s="80"/>
      <c r="C297" s="80"/>
      <c r="D297" s="80"/>
      <c r="E297" s="80"/>
      <c r="F297" s="80"/>
      <c r="G297" s="80"/>
      <c r="H297" s="80"/>
      <c r="I297" s="80"/>
      <c r="J297" s="80"/>
      <c r="K297" s="80"/>
      <c r="L297" s="80"/>
      <c r="M297" s="85"/>
      <c r="N297" s="80"/>
      <c r="O297" s="80"/>
      <c r="P297" s="80"/>
      <c r="Q297" s="80"/>
      <c r="R297" s="80"/>
      <c r="S297" s="80"/>
      <c r="T297" s="80"/>
      <c r="U297" s="80"/>
      <c r="V297" s="80"/>
      <c r="W297" s="80"/>
      <c r="X297" s="80"/>
      <c r="Y297" s="80"/>
      <c r="Z297" s="80"/>
      <c r="AA297" s="80"/>
    </row>
    <row r="298" spans="1:27" ht="12" customHeight="1">
      <c r="A298" s="80"/>
      <c r="B298" s="80"/>
      <c r="C298" s="80"/>
      <c r="D298" s="80"/>
      <c r="E298" s="80"/>
      <c r="F298" s="80"/>
      <c r="G298" s="80"/>
      <c r="H298" s="80"/>
      <c r="I298" s="80"/>
      <c r="J298" s="80"/>
      <c r="K298" s="80"/>
      <c r="L298" s="80"/>
      <c r="M298" s="85"/>
      <c r="N298" s="80"/>
      <c r="O298" s="80"/>
      <c r="P298" s="80"/>
      <c r="Q298" s="80"/>
      <c r="R298" s="80"/>
      <c r="S298" s="80"/>
      <c r="T298" s="80"/>
      <c r="U298" s="80"/>
      <c r="V298" s="80"/>
      <c r="W298" s="80"/>
      <c r="X298" s="80"/>
      <c r="Y298" s="80"/>
      <c r="Z298" s="80"/>
      <c r="AA298" s="80"/>
    </row>
    <row r="299" spans="1:27" ht="12" customHeight="1">
      <c r="A299" s="80"/>
      <c r="B299" s="80"/>
      <c r="C299" s="80"/>
      <c r="D299" s="80"/>
      <c r="E299" s="80"/>
      <c r="F299" s="80"/>
      <c r="G299" s="80"/>
      <c r="H299" s="80"/>
      <c r="I299" s="80"/>
      <c r="J299" s="80"/>
      <c r="K299" s="80"/>
      <c r="L299" s="80"/>
      <c r="M299" s="85"/>
      <c r="N299" s="80"/>
      <c r="O299" s="80"/>
      <c r="P299" s="80"/>
      <c r="Q299" s="80"/>
      <c r="R299" s="80"/>
      <c r="S299" s="80"/>
      <c r="T299" s="80"/>
      <c r="U299" s="80"/>
      <c r="V299" s="80"/>
      <c r="W299" s="80"/>
      <c r="X299" s="80"/>
      <c r="Y299" s="80"/>
      <c r="Z299" s="80"/>
      <c r="AA299" s="80"/>
    </row>
    <row r="300" spans="1:27" ht="12" customHeight="1">
      <c r="A300" s="80"/>
      <c r="B300" s="80"/>
      <c r="C300" s="80"/>
      <c r="D300" s="80"/>
      <c r="E300" s="80"/>
      <c r="F300" s="80"/>
      <c r="G300" s="80"/>
      <c r="H300" s="80"/>
      <c r="I300" s="80"/>
      <c r="J300" s="80"/>
      <c r="K300" s="80"/>
      <c r="L300" s="80"/>
      <c r="M300" s="85"/>
      <c r="N300" s="80"/>
      <c r="O300" s="80"/>
      <c r="P300" s="80"/>
      <c r="Q300" s="80"/>
      <c r="R300" s="80"/>
      <c r="S300" s="80"/>
      <c r="T300" s="80"/>
      <c r="U300" s="80"/>
      <c r="V300" s="80"/>
      <c r="W300" s="80"/>
      <c r="X300" s="80"/>
      <c r="Y300" s="80"/>
      <c r="Z300" s="80"/>
      <c r="AA300" s="80"/>
    </row>
    <row r="301" spans="1:27" ht="12" customHeight="1">
      <c r="A301" s="80"/>
      <c r="B301" s="80"/>
      <c r="C301" s="80"/>
      <c r="D301" s="80"/>
      <c r="E301" s="80"/>
      <c r="F301" s="80"/>
      <c r="G301" s="80"/>
      <c r="H301" s="80"/>
      <c r="I301" s="80"/>
      <c r="J301" s="80"/>
      <c r="K301" s="80"/>
      <c r="L301" s="80"/>
      <c r="M301" s="85"/>
      <c r="N301" s="80"/>
      <c r="O301" s="80"/>
      <c r="P301" s="80"/>
      <c r="Q301" s="80"/>
      <c r="R301" s="80"/>
      <c r="S301" s="80"/>
      <c r="T301" s="80"/>
      <c r="U301" s="80"/>
      <c r="V301" s="80"/>
      <c r="W301" s="80"/>
      <c r="X301" s="80"/>
      <c r="Y301" s="80"/>
      <c r="Z301" s="80"/>
      <c r="AA301" s="80"/>
    </row>
    <row r="302" spans="1:27" ht="12" customHeight="1">
      <c r="A302" s="80"/>
      <c r="B302" s="80"/>
      <c r="C302" s="80"/>
      <c r="D302" s="80"/>
      <c r="E302" s="80"/>
      <c r="F302" s="80"/>
      <c r="G302" s="80"/>
      <c r="H302" s="80"/>
      <c r="I302" s="80"/>
      <c r="J302" s="80"/>
      <c r="K302" s="80"/>
      <c r="L302" s="80"/>
      <c r="M302" s="85"/>
      <c r="N302" s="80"/>
      <c r="O302" s="80"/>
      <c r="P302" s="80"/>
      <c r="Q302" s="80"/>
      <c r="R302" s="80"/>
      <c r="S302" s="80"/>
      <c r="T302" s="80"/>
      <c r="U302" s="80"/>
      <c r="V302" s="80"/>
      <c r="W302" s="80"/>
      <c r="X302" s="80"/>
      <c r="Y302" s="80"/>
      <c r="Z302" s="80"/>
      <c r="AA302" s="80"/>
    </row>
    <row r="303" spans="1:27" ht="12" customHeight="1">
      <c r="A303" s="80"/>
      <c r="B303" s="80"/>
      <c r="C303" s="80"/>
      <c r="D303" s="80"/>
      <c r="E303" s="80"/>
      <c r="F303" s="80"/>
      <c r="G303" s="80"/>
      <c r="H303" s="80"/>
      <c r="I303" s="80"/>
      <c r="J303" s="80"/>
      <c r="K303" s="80"/>
      <c r="L303" s="80"/>
      <c r="M303" s="85"/>
      <c r="N303" s="80"/>
      <c r="O303" s="80"/>
      <c r="P303" s="80"/>
      <c r="Q303" s="80"/>
      <c r="R303" s="80"/>
      <c r="S303" s="80"/>
      <c r="T303" s="80"/>
      <c r="U303" s="80"/>
      <c r="V303" s="80"/>
      <c r="W303" s="80"/>
      <c r="X303" s="80"/>
      <c r="Y303" s="80"/>
      <c r="Z303" s="80"/>
      <c r="AA303" s="80"/>
    </row>
    <row r="304" spans="1:27" ht="12" customHeight="1">
      <c r="A304" s="80"/>
      <c r="B304" s="80"/>
      <c r="C304" s="80"/>
      <c r="D304" s="80"/>
      <c r="E304" s="80"/>
      <c r="F304" s="80"/>
      <c r="G304" s="80"/>
      <c r="H304" s="80"/>
      <c r="I304" s="80"/>
      <c r="J304" s="80"/>
      <c r="K304" s="80"/>
      <c r="L304" s="80"/>
      <c r="M304" s="85"/>
      <c r="N304" s="80"/>
      <c r="O304" s="80"/>
      <c r="P304" s="80"/>
      <c r="Q304" s="80"/>
      <c r="R304" s="80"/>
      <c r="S304" s="80"/>
      <c r="T304" s="80"/>
      <c r="U304" s="80"/>
      <c r="V304" s="80"/>
      <c r="W304" s="80"/>
      <c r="X304" s="80"/>
      <c r="Y304" s="80"/>
      <c r="Z304" s="80"/>
      <c r="AA304" s="80"/>
    </row>
    <row r="305" spans="1:27" ht="12" customHeight="1">
      <c r="A305" s="80"/>
      <c r="B305" s="80"/>
      <c r="C305" s="80"/>
      <c r="D305" s="80"/>
      <c r="E305" s="80"/>
      <c r="F305" s="80"/>
      <c r="G305" s="80"/>
      <c r="H305" s="80"/>
      <c r="I305" s="80"/>
      <c r="J305" s="80"/>
      <c r="K305" s="80"/>
      <c r="L305" s="80"/>
      <c r="M305" s="85"/>
      <c r="N305" s="80"/>
      <c r="O305" s="80"/>
      <c r="P305" s="80"/>
      <c r="Q305" s="80"/>
      <c r="R305" s="80"/>
      <c r="S305" s="80"/>
      <c r="T305" s="80"/>
      <c r="U305" s="80"/>
      <c r="V305" s="80"/>
      <c r="W305" s="80"/>
      <c r="X305" s="80"/>
      <c r="Y305" s="80"/>
      <c r="Z305" s="80"/>
      <c r="AA305" s="80"/>
    </row>
    <row r="306" spans="1:27" ht="12" customHeight="1">
      <c r="A306" s="80"/>
      <c r="B306" s="80"/>
      <c r="C306" s="80"/>
      <c r="D306" s="80"/>
      <c r="E306" s="80"/>
      <c r="F306" s="80"/>
      <c r="G306" s="80"/>
      <c r="H306" s="80"/>
      <c r="I306" s="80"/>
      <c r="J306" s="80"/>
      <c r="K306" s="80"/>
      <c r="L306" s="80"/>
      <c r="M306" s="85"/>
      <c r="N306" s="80"/>
      <c r="O306" s="80"/>
      <c r="P306" s="80"/>
      <c r="Q306" s="80"/>
      <c r="R306" s="80"/>
      <c r="S306" s="80"/>
      <c r="T306" s="80"/>
      <c r="U306" s="80"/>
      <c r="V306" s="80"/>
      <c r="W306" s="80"/>
      <c r="X306" s="80"/>
      <c r="Y306" s="80"/>
      <c r="Z306" s="80"/>
      <c r="AA306" s="80"/>
    </row>
    <row r="307" spans="1:27" ht="12" customHeight="1">
      <c r="A307" s="80"/>
      <c r="B307" s="80"/>
      <c r="C307" s="80"/>
      <c r="D307" s="80"/>
      <c r="E307" s="80"/>
      <c r="F307" s="80"/>
      <c r="G307" s="80"/>
      <c r="H307" s="80"/>
      <c r="I307" s="80"/>
      <c r="J307" s="80"/>
      <c r="K307" s="80"/>
      <c r="L307" s="80"/>
      <c r="M307" s="85"/>
      <c r="N307" s="80"/>
      <c r="O307" s="80"/>
      <c r="P307" s="80"/>
      <c r="Q307" s="80"/>
      <c r="R307" s="80"/>
      <c r="S307" s="80"/>
      <c r="T307" s="80"/>
      <c r="U307" s="80"/>
      <c r="V307" s="80"/>
      <c r="W307" s="80"/>
      <c r="X307" s="80"/>
      <c r="Y307" s="80"/>
      <c r="Z307" s="80"/>
      <c r="AA307" s="80"/>
    </row>
    <row r="308" spans="1:27" ht="12" customHeight="1">
      <c r="A308" s="80"/>
      <c r="B308" s="80"/>
      <c r="C308" s="80"/>
      <c r="D308" s="80"/>
      <c r="E308" s="80"/>
      <c r="F308" s="80"/>
      <c r="G308" s="80"/>
      <c r="H308" s="80"/>
      <c r="I308" s="80"/>
      <c r="J308" s="80"/>
      <c r="K308" s="80"/>
      <c r="L308" s="80"/>
      <c r="M308" s="85"/>
      <c r="N308" s="80"/>
      <c r="O308" s="80"/>
      <c r="P308" s="80"/>
      <c r="Q308" s="80"/>
      <c r="R308" s="80"/>
      <c r="S308" s="80"/>
      <c r="T308" s="80"/>
      <c r="U308" s="80"/>
      <c r="V308" s="80"/>
      <c r="W308" s="80"/>
      <c r="X308" s="80"/>
      <c r="Y308" s="80"/>
      <c r="Z308" s="80"/>
      <c r="AA308" s="80"/>
    </row>
    <row r="309" spans="1:27" ht="12" customHeight="1">
      <c r="A309" s="80"/>
      <c r="B309" s="80"/>
      <c r="C309" s="80"/>
      <c r="D309" s="80"/>
      <c r="E309" s="80"/>
      <c r="F309" s="80"/>
      <c r="G309" s="80"/>
      <c r="H309" s="80"/>
      <c r="I309" s="80"/>
      <c r="J309" s="80"/>
      <c r="K309" s="80"/>
      <c r="L309" s="80"/>
      <c r="M309" s="85"/>
      <c r="N309" s="80"/>
      <c r="O309" s="80"/>
      <c r="P309" s="80"/>
      <c r="Q309" s="80"/>
      <c r="R309" s="80"/>
      <c r="S309" s="80"/>
      <c r="T309" s="80"/>
      <c r="U309" s="80"/>
      <c r="V309" s="80"/>
      <c r="W309" s="80"/>
      <c r="X309" s="80"/>
      <c r="Y309" s="80"/>
      <c r="Z309" s="80"/>
      <c r="AA309" s="80"/>
    </row>
    <row r="310" spans="1:27" ht="12" customHeight="1">
      <c r="A310" s="80"/>
      <c r="B310" s="80"/>
      <c r="C310" s="80"/>
      <c r="D310" s="80"/>
      <c r="E310" s="80"/>
      <c r="F310" s="80"/>
      <c r="G310" s="80"/>
      <c r="H310" s="80"/>
      <c r="I310" s="80"/>
      <c r="J310" s="80"/>
      <c r="K310" s="80"/>
      <c r="L310" s="80"/>
      <c r="M310" s="85"/>
      <c r="N310" s="80"/>
      <c r="O310" s="80"/>
      <c r="P310" s="80"/>
      <c r="Q310" s="80"/>
      <c r="R310" s="80"/>
      <c r="S310" s="80"/>
      <c r="T310" s="80"/>
      <c r="U310" s="80"/>
      <c r="V310" s="80"/>
      <c r="W310" s="80"/>
      <c r="X310" s="80"/>
      <c r="Y310" s="80"/>
      <c r="Z310" s="80"/>
      <c r="AA310" s="80"/>
    </row>
    <row r="311" spans="1:27" ht="12" customHeight="1">
      <c r="A311" s="80"/>
      <c r="B311" s="80"/>
      <c r="C311" s="80"/>
      <c r="D311" s="80"/>
      <c r="E311" s="80"/>
      <c r="F311" s="80"/>
      <c r="G311" s="80"/>
      <c r="H311" s="80"/>
      <c r="I311" s="80"/>
      <c r="J311" s="80"/>
      <c r="K311" s="80"/>
      <c r="L311" s="80"/>
      <c r="M311" s="85"/>
      <c r="N311" s="80"/>
      <c r="O311" s="80"/>
      <c r="P311" s="80"/>
      <c r="Q311" s="80"/>
      <c r="R311" s="80"/>
      <c r="S311" s="80"/>
      <c r="T311" s="80"/>
      <c r="U311" s="80"/>
      <c r="V311" s="80"/>
      <c r="W311" s="80"/>
      <c r="X311" s="80"/>
      <c r="Y311" s="80"/>
      <c r="Z311" s="80"/>
      <c r="AA311" s="80"/>
    </row>
    <row r="312" spans="1:27" ht="12" customHeight="1">
      <c r="A312" s="80"/>
      <c r="B312" s="80"/>
      <c r="C312" s="80"/>
      <c r="D312" s="80"/>
      <c r="E312" s="80"/>
      <c r="F312" s="80"/>
      <c r="G312" s="80"/>
      <c r="H312" s="80"/>
      <c r="I312" s="80"/>
      <c r="J312" s="80"/>
      <c r="K312" s="80"/>
      <c r="L312" s="80"/>
      <c r="M312" s="85"/>
      <c r="N312" s="80"/>
      <c r="O312" s="80"/>
      <c r="P312" s="80"/>
      <c r="Q312" s="80"/>
      <c r="R312" s="80"/>
      <c r="S312" s="80"/>
      <c r="T312" s="80"/>
      <c r="U312" s="80"/>
      <c r="V312" s="80"/>
      <c r="W312" s="80"/>
      <c r="X312" s="80"/>
      <c r="Y312" s="80"/>
      <c r="Z312" s="80"/>
      <c r="AA312" s="80"/>
    </row>
    <row r="313" spans="1:27" ht="12" customHeight="1">
      <c r="A313" s="80"/>
      <c r="B313" s="80"/>
      <c r="C313" s="80"/>
      <c r="D313" s="80"/>
      <c r="E313" s="80"/>
      <c r="F313" s="80"/>
      <c r="G313" s="80"/>
      <c r="H313" s="80"/>
      <c r="I313" s="80"/>
      <c r="J313" s="80"/>
      <c r="K313" s="80"/>
      <c r="L313" s="80"/>
      <c r="M313" s="85"/>
      <c r="N313" s="80"/>
      <c r="O313" s="80"/>
      <c r="P313" s="80"/>
      <c r="Q313" s="80"/>
      <c r="R313" s="80"/>
      <c r="S313" s="80"/>
      <c r="T313" s="80"/>
      <c r="U313" s="80"/>
      <c r="V313" s="80"/>
      <c r="W313" s="80"/>
      <c r="X313" s="80"/>
      <c r="Y313" s="80"/>
      <c r="Z313" s="80"/>
      <c r="AA313" s="80"/>
    </row>
    <row r="314" spans="1:27" ht="12" customHeight="1">
      <c r="A314" s="80"/>
      <c r="B314" s="80"/>
      <c r="C314" s="80"/>
      <c r="D314" s="80"/>
      <c r="E314" s="80"/>
      <c r="F314" s="80"/>
      <c r="G314" s="80"/>
      <c r="H314" s="80"/>
      <c r="I314" s="80"/>
      <c r="J314" s="80"/>
      <c r="K314" s="80"/>
      <c r="L314" s="80"/>
      <c r="M314" s="85"/>
      <c r="N314" s="80"/>
      <c r="O314" s="80"/>
      <c r="P314" s="80"/>
      <c r="Q314" s="80"/>
      <c r="R314" s="80"/>
      <c r="S314" s="80"/>
      <c r="T314" s="80"/>
      <c r="U314" s="80"/>
      <c r="V314" s="80"/>
      <c r="W314" s="80"/>
      <c r="X314" s="80"/>
      <c r="Y314" s="80"/>
      <c r="Z314" s="80"/>
      <c r="AA314" s="80"/>
    </row>
    <row r="315" spans="1:27" ht="12" customHeight="1">
      <c r="A315" s="80"/>
      <c r="B315" s="80"/>
      <c r="C315" s="80"/>
      <c r="D315" s="80"/>
      <c r="E315" s="80"/>
      <c r="F315" s="80"/>
      <c r="G315" s="80"/>
      <c r="H315" s="80"/>
      <c r="I315" s="80"/>
      <c r="J315" s="80"/>
      <c r="K315" s="80"/>
      <c r="L315" s="80"/>
      <c r="M315" s="85"/>
      <c r="N315" s="80"/>
      <c r="O315" s="80"/>
      <c r="P315" s="80"/>
      <c r="Q315" s="80"/>
      <c r="R315" s="80"/>
      <c r="S315" s="80"/>
      <c r="T315" s="80"/>
      <c r="U315" s="80"/>
      <c r="V315" s="80"/>
      <c r="W315" s="80"/>
      <c r="X315" s="80"/>
      <c r="Y315" s="80"/>
      <c r="Z315" s="80"/>
      <c r="AA315" s="80"/>
    </row>
    <row r="316" spans="1:27" ht="12" customHeight="1">
      <c r="A316" s="80"/>
      <c r="B316" s="80"/>
      <c r="C316" s="80"/>
      <c r="D316" s="80"/>
      <c r="E316" s="80"/>
      <c r="F316" s="80"/>
      <c r="G316" s="80"/>
      <c r="H316" s="80"/>
      <c r="I316" s="80"/>
      <c r="J316" s="80"/>
      <c r="K316" s="80"/>
      <c r="L316" s="80"/>
      <c r="M316" s="85"/>
      <c r="N316" s="80"/>
      <c r="O316" s="80"/>
      <c r="P316" s="80"/>
      <c r="Q316" s="80"/>
      <c r="R316" s="80"/>
      <c r="S316" s="80"/>
      <c r="T316" s="80"/>
      <c r="U316" s="80"/>
      <c r="V316" s="80"/>
      <c r="W316" s="80"/>
      <c r="X316" s="80"/>
      <c r="Y316" s="80"/>
      <c r="Z316" s="80"/>
      <c r="AA316" s="80"/>
    </row>
    <row r="317" spans="1:27" ht="12" customHeight="1">
      <c r="A317" s="80"/>
      <c r="B317" s="80"/>
      <c r="C317" s="80"/>
      <c r="D317" s="80"/>
      <c r="E317" s="80"/>
      <c r="F317" s="80"/>
      <c r="G317" s="80"/>
      <c r="H317" s="80"/>
      <c r="I317" s="80"/>
      <c r="J317" s="80"/>
      <c r="K317" s="80"/>
      <c r="L317" s="80"/>
      <c r="M317" s="85"/>
      <c r="N317" s="80"/>
      <c r="O317" s="80"/>
      <c r="P317" s="80"/>
      <c r="Q317" s="80"/>
      <c r="R317" s="80"/>
      <c r="S317" s="80"/>
      <c r="T317" s="80"/>
      <c r="U317" s="80"/>
      <c r="V317" s="80"/>
      <c r="W317" s="80"/>
      <c r="X317" s="80"/>
      <c r="Y317" s="80"/>
      <c r="Z317" s="80"/>
      <c r="AA317" s="80"/>
    </row>
    <row r="318" spans="1:27" ht="12" customHeight="1">
      <c r="A318" s="80"/>
      <c r="B318" s="80"/>
      <c r="C318" s="80"/>
      <c r="D318" s="80"/>
      <c r="E318" s="80"/>
      <c r="F318" s="80"/>
      <c r="G318" s="80"/>
      <c r="H318" s="80"/>
      <c r="I318" s="80"/>
      <c r="J318" s="80"/>
      <c r="K318" s="80"/>
      <c r="L318" s="80"/>
      <c r="M318" s="85"/>
      <c r="N318" s="80"/>
      <c r="O318" s="80"/>
      <c r="P318" s="80"/>
      <c r="Q318" s="80"/>
      <c r="R318" s="80"/>
      <c r="S318" s="80"/>
      <c r="T318" s="80"/>
      <c r="U318" s="80"/>
      <c r="V318" s="80"/>
      <c r="W318" s="80"/>
      <c r="X318" s="80"/>
      <c r="Y318" s="80"/>
      <c r="Z318" s="80"/>
      <c r="AA318" s="80"/>
    </row>
    <row r="319" spans="1:27" ht="12" customHeight="1">
      <c r="A319" s="80"/>
      <c r="B319" s="80"/>
      <c r="C319" s="80"/>
      <c r="D319" s="80"/>
      <c r="E319" s="80"/>
      <c r="F319" s="80"/>
      <c r="G319" s="80"/>
      <c r="H319" s="80"/>
      <c r="I319" s="80"/>
      <c r="J319" s="80"/>
      <c r="K319" s="80"/>
      <c r="L319" s="80"/>
      <c r="M319" s="85"/>
      <c r="N319" s="80"/>
      <c r="O319" s="80"/>
      <c r="P319" s="80"/>
      <c r="Q319" s="80"/>
      <c r="R319" s="80"/>
      <c r="S319" s="80"/>
      <c r="T319" s="80"/>
      <c r="U319" s="80"/>
      <c r="V319" s="80"/>
      <c r="W319" s="80"/>
      <c r="X319" s="80"/>
      <c r="Y319" s="80"/>
      <c r="Z319" s="80"/>
      <c r="AA319" s="80"/>
    </row>
    <row r="320" spans="1:27" ht="12" customHeight="1">
      <c r="A320" s="80"/>
      <c r="B320" s="80"/>
      <c r="C320" s="80"/>
      <c r="D320" s="80"/>
      <c r="E320" s="80"/>
      <c r="F320" s="80"/>
      <c r="G320" s="80"/>
      <c r="H320" s="80"/>
      <c r="I320" s="80"/>
      <c r="J320" s="80"/>
      <c r="K320" s="80"/>
      <c r="L320" s="80"/>
      <c r="M320" s="85"/>
      <c r="N320" s="80"/>
      <c r="O320" s="80"/>
      <c r="P320" s="80"/>
      <c r="Q320" s="80"/>
      <c r="R320" s="80"/>
      <c r="S320" s="80"/>
      <c r="T320" s="80"/>
      <c r="U320" s="80"/>
      <c r="V320" s="80"/>
      <c r="W320" s="80"/>
      <c r="X320" s="80"/>
      <c r="Y320" s="80"/>
      <c r="Z320" s="80"/>
      <c r="AA320" s="80"/>
    </row>
    <row r="321" spans="1:27" ht="12" customHeight="1">
      <c r="A321" s="80"/>
      <c r="B321" s="80"/>
      <c r="C321" s="80"/>
      <c r="D321" s="80"/>
      <c r="E321" s="80"/>
      <c r="F321" s="80"/>
      <c r="G321" s="80"/>
      <c r="H321" s="80"/>
      <c r="I321" s="80"/>
      <c r="J321" s="80"/>
      <c r="K321" s="80"/>
      <c r="L321" s="80"/>
      <c r="M321" s="85"/>
      <c r="N321" s="80"/>
      <c r="O321" s="80"/>
      <c r="P321" s="80"/>
      <c r="Q321" s="80"/>
      <c r="R321" s="80"/>
      <c r="S321" s="80"/>
      <c r="T321" s="80"/>
      <c r="U321" s="80"/>
      <c r="V321" s="80"/>
      <c r="W321" s="80"/>
      <c r="X321" s="80"/>
      <c r="Y321" s="80"/>
      <c r="Z321" s="80"/>
      <c r="AA321" s="80"/>
    </row>
    <row r="322" spans="1:27" ht="12" customHeight="1">
      <c r="A322" s="80"/>
      <c r="B322" s="80"/>
      <c r="C322" s="80"/>
      <c r="D322" s="80"/>
      <c r="E322" s="80"/>
      <c r="F322" s="80"/>
      <c r="G322" s="80"/>
      <c r="H322" s="80"/>
      <c r="I322" s="80"/>
      <c r="J322" s="80"/>
      <c r="K322" s="80"/>
      <c r="L322" s="80"/>
      <c r="M322" s="85"/>
      <c r="N322" s="80"/>
      <c r="O322" s="80"/>
      <c r="P322" s="80"/>
      <c r="Q322" s="80"/>
      <c r="R322" s="80"/>
      <c r="S322" s="80"/>
      <c r="T322" s="80"/>
      <c r="U322" s="80"/>
      <c r="V322" s="80"/>
      <c r="W322" s="80"/>
      <c r="X322" s="80"/>
      <c r="Y322" s="80"/>
      <c r="Z322" s="80"/>
      <c r="AA322" s="80"/>
    </row>
    <row r="323" spans="1:27" ht="12" customHeight="1">
      <c r="A323" s="80"/>
      <c r="B323" s="80"/>
      <c r="C323" s="80"/>
      <c r="D323" s="80"/>
      <c r="E323" s="80"/>
      <c r="F323" s="80"/>
      <c r="G323" s="80"/>
      <c r="H323" s="80"/>
      <c r="I323" s="80"/>
      <c r="J323" s="80"/>
      <c r="K323" s="80"/>
      <c r="L323" s="80"/>
      <c r="M323" s="85"/>
      <c r="N323" s="80"/>
      <c r="O323" s="80"/>
      <c r="P323" s="80"/>
      <c r="Q323" s="80"/>
      <c r="R323" s="80"/>
      <c r="S323" s="80"/>
      <c r="T323" s="80"/>
      <c r="U323" s="80"/>
      <c r="V323" s="80"/>
      <c r="W323" s="80"/>
      <c r="X323" s="80"/>
      <c r="Y323" s="80"/>
      <c r="Z323" s="80"/>
      <c r="AA323" s="80"/>
    </row>
    <row r="324" spans="1:27" ht="12" customHeight="1">
      <c r="A324" s="80"/>
      <c r="B324" s="80"/>
      <c r="C324" s="80"/>
      <c r="D324" s="80"/>
      <c r="E324" s="80"/>
      <c r="F324" s="80"/>
      <c r="G324" s="80"/>
      <c r="H324" s="80"/>
      <c r="I324" s="80"/>
      <c r="J324" s="80"/>
      <c r="K324" s="80"/>
      <c r="L324" s="80"/>
      <c r="M324" s="85"/>
      <c r="N324" s="80"/>
      <c r="O324" s="80"/>
      <c r="P324" s="80"/>
      <c r="Q324" s="80"/>
      <c r="R324" s="80"/>
      <c r="S324" s="80"/>
      <c r="T324" s="80"/>
      <c r="U324" s="80"/>
      <c r="V324" s="80"/>
      <c r="W324" s="80"/>
      <c r="X324" s="80"/>
      <c r="Y324" s="80"/>
      <c r="Z324" s="80"/>
      <c r="AA324" s="80"/>
    </row>
    <row r="325" spans="1:27" ht="12" customHeight="1">
      <c r="A325" s="80"/>
      <c r="B325" s="80"/>
      <c r="C325" s="80"/>
      <c r="D325" s="80"/>
      <c r="E325" s="80"/>
      <c r="F325" s="80"/>
      <c r="G325" s="80"/>
      <c r="H325" s="80"/>
      <c r="I325" s="80"/>
      <c r="J325" s="80"/>
      <c r="K325" s="80"/>
      <c r="L325" s="80"/>
      <c r="M325" s="85"/>
      <c r="N325" s="80"/>
      <c r="O325" s="80"/>
      <c r="P325" s="80"/>
      <c r="Q325" s="80"/>
      <c r="R325" s="80"/>
      <c r="S325" s="80"/>
      <c r="T325" s="80"/>
      <c r="U325" s="80"/>
      <c r="V325" s="80"/>
      <c r="W325" s="80"/>
      <c r="X325" s="80"/>
      <c r="Y325" s="80"/>
      <c r="Z325" s="80"/>
      <c r="AA325" s="80"/>
    </row>
    <row r="326" spans="1:27" ht="12" customHeight="1">
      <c r="A326" s="80"/>
      <c r="B326" s="80"/>
      <c r="C326" s="80"/>
      <c r="D326" s="80"/>
      <c r="E326" s="80"/>
      <c r="F326" s="80"/>
      <c r="G326" s="80"/>
      <c r="H326" s="80"/>
      <c r="I326" s="80"/>
      <c r="J326" s="80"/>
      <c r="K326" s="80"/>
      <c r="L326" s="80"/>
      <c r="M326" s="85"/>
      <c r="N326" s="80"/>
      <c r="O326" s="80"/>
      <c r="P326" s="80"/>
      <c r="Q326" s="80"/>
      <c r="R326" s="80"/>
      <c r="S326" s="80"/>
      <c r="T326" s="80"/>
      <c r="U326" s="80"/>
      <c r="V326" s="80"/>
      <c r="W326" s="80"/>
      <c r="X326" s="80"/>
      <c r="Y326" s="80"/>
      <c r="Z326" s="80"/>
      <c r="AA326" s="80"/>
    </row>
    <row r="327" spans="1:27" ht="12" customHeight="1">
      <c r="A327" s="80"/>
      <c r="B327" s="80"/>
      <c r="C327" s="80"/>
      <c r="D327" s="80"/>
      <c r="E327" s="80"/>
      <c r="F327" s="80"/>
      <c r="G327" s="80"/>
      <c r="H327" s="80"/>
      <c r="I327" s="80"/>
      <c r="J327" s="80"/>
      <c r="K327" s="80"/>
      <c r="L327" s="80"/>
      <c r="M327" s="85"/>
      <c r="N327" s="80"/>
      <c r="O327" s="80"/>
      <c r="P327" s="80"/>
      <c r="Q327" s="80"/>
      <c r="R327" s="80"/>
      <c r="S327" s="80"/>
      <c r="T327" s="80"/>
      <c r="U327" s="80"/>
      <c r="V327" s="80"/>
      <c r="W327" s="80"/>
      <c r="X327" s="80"/>
      <c r="Y327" s="80"/>
      <c r="Z327" s="80"/>
      <c r="AA327" s="80"/>
    </row>
    <row r="328" spans="1:27" ht="12" customHeight="1">
      <c r="A328" s="80"/>
      <c r="B328" s="80"/>
      <c r="C328" s="80"/>
      <c r="D328" s="80"/>
      <c r="E328" s="80"/>
      <c r="F328" s="80"/>
      <c r="G328" s="80"/>
      <c r="H328" s="80"/>
      <c r="I328" s="80"/>
      <c r="J328" s="80"/>
      <c r="K328" s="80"/>
      <c r="L328" s="80"/>
      <c r="M328" s="85"/>
      <c r="N328" s="80"/>
      <c r="O328" s="80"/>
      <c r="P328" s="80"/>
      <c r="Q328" s="80"/>
      <c r="R328" s="80"/>
      <c r="S328" s="80"/>
      <c r="T328" s="80"/>
      <c r="U328" s="80"/>
      <c r="V328" s="80"/>
      <c r="W328" s="80"/>
      <c r="X328" s="80"/>
      <c r="Y328" s="80"/>
      <c r="Z328" s="80"/>
      <c r="AA328" s="80"/>
    </row>
    <row r="329" spans="1:27" ht="12" customHeight="1">
      <c r="A329" s="80"/>
      <c r="B329" s="80"/>
      <c r="C329" s="80"/>
      <c r="D329" s="80"/>
      <c r="E329" s="80"/>
      <c r="F329" s="80"/>
      <c r="G329" s="80"/>
      <c r="H329" s="80"/>
      <c r="I329" s="80"/>
      <c r="J329" s="80"/>
      <c r="K329" s="80"/>
      <c r="L329" s="80"/>
      <c r="M329" s="85"/>
      <c r="N329" s="80"/>
      <c r="O329" s="80"/>
      <c r="P329" s="80"/>
      <c r="Q329" s="80"/>
      <c r="R329" s="80"/>
      <c r="S329" s="80"/>
      <c r="T329" s="80"/>
      <c r="U329" s="80"/>
      <c r="V329" s="80"/>
      <c r="W329" s="80"/>
      <c r="X329" s="80"/>
      <c r="Y329" s="80"/>
      <c r="Z329" s="80"/>
      <c r="AA329" s="80"/>
    </row>
    <row r="330" spans="1:27" ht="12" customHeight="1">
      <c r="A330" s="80"/>
      <c r="B330" s="80"/>
      <c r="C330" s="80"/>
      <c r="D330" s="80"/>
      <c r="E330" s="80"/>
      <c r="F330" s="80"/>
      <c r="G330" s="80"/>
      <c r="H330" s="80"/>
      <c r="I330" s="80"/>
      <c r="J330" s="80"/>
      <c r="K330" s="80"/>
      <c r="L330" s="80"/>
      <c r="M330" s="85"/>
      <c r="N330" s="80"/>
      <c r="O330" s="80"/>
      <c r="P330" s="80"/>
      <c r="Q330" s="80"/>
      <c r="R330" s="80"/>
      <c r="S330" s="80"/>
      <c r="T330" s="80"/>
      <c r="U330" s="80"/>
      <c r="V330" s="80"/>
      <c r="W330" s="80"/>
      <c r="X330" s="80"/>
      <c r="Y330" s="80"/>
      <c r="Z330" s="80"/>
      <c r="AA330" s="80"/>
    </row>
    <row r="331" spans="1:27" ht="12" customHeight="1">
      <c r="A331" s="80"/>
      <c r="B331" s="80"/>
      <c r="C331" s="80"/>
      <c r="D331" s="80"/>
      <c r="E331" s="80"/>
      <c r="F331" s="80"/>
      <c r="G331" s="80"/>
      <c r="H331" s="80"/>
      <c r="I331" s="80"/>
      <c r="J331" s="80"/>
      <c r="K331" s="80"/>
      <c r="L331" s="80"/>
      <c r="M331" s="85"/>
      <c r="N331" s="80"/>
      <c r="O331" s="80"/>
      <c r="P331" s="80"/>
      <c r="Q331" s="80"/>
      <c r="R331" s="80"/>
      <c r="S331" s="80"/>
      <c r="T331" s="80"/>
      <c r="U331" s="80"/>
      <c r="V331" s="80"/>
      <c r="W331" s="80"/>
      <c r="X331" s="80"/>
      <c r="Y331" s="80"/>
      <c r="Z331" s="80"/>
      <c r="AA331" s="80"/>
    </row>
    <row r="332" spans="1:27" ht="12" customHeight="1">
      <c r="A332" s="80"/>
      <c r="B332" s="80"/>
      <c r="C332" s="80"/>
      <c r="D332" s="80"/>
      <c r="E332" s="80"/>
      <c r="F332" s="80"/>
      <c r="G332" s="80"/>
      <c r="H332" s="80"/>
      <c r="I332" s="80"/>
      <c r="J332" s="80"/>
      <c r="K332" s="80"/>
      <c r="L332" s="80"/>
      <c r="M332" s="85"/>
      <c r="N332" s="80"/>
      <c r="O332" s="80"/>
      <c r="P332" s="80"/>
      <c r="Q332" s="80"/>
      <c r="R332" s="80"/>
      <c r="S332" s="80"/>
      <c r="T332" s="80"/>
      <c r="U332" s="80"/>
      <c r="V332" s="80"/>
      <c r="W332" s="80"/>
      <c r="X332" s="80"/>
      <c r="Y332" s="80"/>
      <c r="Z332" s="80"/>
      <c r="AA332" s="80"/>
    </row>
    <row r="333" spans="1:27" ht="12" customHeight="1">
      <c r="A333" s="80"/>
      <c r="B333" s="80"/>
      <c r="C333" s="80"/>
      <c r="D333" s="80"/>
      <c r="E333" s="80"/>
      <c r="F333" s="80"/>
      <c r="G333" s="80"/>
      <c r="H333" s="80"/>
      <c r="I333" s="80"/>
      <c r="J333" s="80"/>
      <c r="K333" s="80"/>
      <c r="L333" s="80"/>
      <c r="M333" s="85"/>
      <c r="N333" s="80"/>
      <c r="O333" s="80"/>
      <c r="P333" s="80"/>
      <c r="Q333" s="80"/>
      <c r="R333" s="80"/>
      <c r="S333" s="80"/>
      <c r="T333" s="80"/>
      <c r="U333" s="80"/>
      <c r="V333" s="80"/>
      <c r="W333" s="80"/>
      <c r="X333" s="80"/>
      <c r="Y333" s="80"/>
      <c r="Z333" s="80"/>
      <c r="AA333" s="80"/>
    </row>
    <row r="334" spans="1:27" ht="12" customHeight="1">
      <c r="A334" s="80"/>
      <c r="B334" s="80"/>
      <c r="C334" s="80"/>
      <c r="D334" s="80"/>
      <c r="E334" s="80"/>
      <c r="F334" s="80"/>
      <c r="G334" s="80"/>
      <c r="H334" s="80"/>
      <c r="I334" s="80"/>
      <c r="J334" s="80"/>
      <c r="K334" s="80"/>
      <c r="L334" s="80"/>
      <c r="M334" s="85"/>
      <c r="N334" s="80"/>
      <c r="O334" s="80"/>
      <c r="P334" s="80"/>
      <c r="Q334" s="80"/>
      <c r="R334" s="80"/>
      <c r="S334" s="80"/>
      <c r="T334" s="80"/>
      <c r="U334" s="80"/>
      <c r="V334" s="80"/>
      <c r="W334" s="80"/>
      <c r="X334" s="80"/>
      <c r="Y334" s="80"/>
      <c r="Z334" s="80"/>
      <c r="AA334" s="80"/>
    </row>
    <row r="335" spans="1:27" ht="12" customHeight="1">
      <c r="A335" s="80"/>
      <c r="B335" s="80"/>
      <c r="C335" s="80"/>
      <c r="D335" s="80"/>
      <c r="E335" s="80"/>
      <c r="F335" s="80"/>
      <c r="G335" s="80"/>
      <c r="H335" s="80"/>
      <c r="I335" s="80"/>
      <c r="J335" s="80"/>
      <c r="K335" s="80"/>
      <c r="L335" s="80"/>
      <c r="M335" s="85"/>
      <c r="N335" s="80"/>
      <c r="O335" s="80"/>
      <c r="P335" s="80"/>
      <c r="Q335" s="80"/>
      <c r="R335" s="80"/>
      <c r="S335" s="80"/>
      <c r="T335" s="80"/>
      <c r="U335" s="80"/>
      <c r="V335" s="80"/>
      <c r="W335" s="80"/>
      <c r="X335" s="80"/>
      <c r="Y335" s="80"/>
      <c r="Z335" s="80"/>
      <c r="AA335" s="80"/>
    </row>
    <row r="336" spans="1:27" ht="12" customHeight="1">
      <c r="A336" s="80"/>
      <c r="B336" s="80"/>
      <c r="C336" s="80"/>
      <c r="D336" s="80"/>
      <c r="E336" s="80"/>
      <c r="F336" s="80"/>
      <c r="G336" s="80"/>
      <c r="H336" s="80"/>
      <c r="I336" s="80"/>
      <c r="J336" s="80"/>
      <c r="K336" s="80"/>
      <c r="L336" s="80"/>
      <c r="M336" s="85"/>
      <c r="N336" s="80"/>
      <c r="O336" s="80"/>
      <c r="P336" s="80"/>
      <c r="Q336" s="80"/>
      <c r="R336" s="80"/>
      <c r="S336" s="80"/>
      <c r="T336" s="80"/>
      <c r="U336" s="80"/>
      <c r="V336" s="80"/>
      <c r="W336" s="80"/>
      <c r="X336" s="80"/>
      <c r="Y336" s="80"/>
      <c r="Z336" s="80"/>
      <c r="AA336" s="80"/>
    </row>
    <row r="337" spans="1:27" ht="12" customHeight="1">
      <c r="A337" s="80"/>
      <c r="B337" s="80"/>
      <c r="C337" s="80"/>
      <c r="D337" s="80"/>
      <c r="E337" s="80"/>
      <c r="F337" s="80"/>
      <c r="G337" s="80"/>
      <c r="H337" s="80"/>
      <c r="I337" s="80"/>
      <c r="J337" s="80"/>
      <c r="K337" s="80"/>
      <c r="L337" s="80"/>
      <c r="M337" s="85"/>
      <c r="N337" s="80"/>
      <c r="O337" s="80"/>
      <c r="P337" s="80"/>
      <c r="Q337" s="80"/>
      <c r="R337" s="80"/>
      <c r="S337" s="80"/>
      <c r="T337" s="80"/>
      <c r="U337" s="80"/>
      <c r="V337" s="80"/>
      <c r="W337" s="80"/>
      <c r="X337" s="80"/>
      <c r="Y337" s="80"/>
      <c r="Z337" s="80"/>
      <c r="AA337" s="80"/>
    </row>
    <row r="338" spans="1:27" ht="12" customHeight="1">
      <c r="A338" s="80"/>
      <c r="B338" s="80"/>
      <c r="C338" s="80"/>
      <c r="D338" s="80"/>
      <c r="E338" s="80"/>
      <c r="F338" s="80"/>
      <c r="G338" s="80"/>
      <c r="H338" s="80"/>
      <c r="I338" s="80"/>
      <c r="J338" s="80"/>
      <c r="K338" s="80"/>
      <c r="L338" s="80"/>
      <c r="M338" s="85"/>
      <c r="N338" s="80"/>
      <c r="O338" s="80"/>
      <c r="P338" s="80"/>
      <c r="Q338" s="80"/>
      <c r="R338" s="80"/>
      <c r="S338" s="80"/>
      <c r="T338" s="80"/>
      <c r="U338" s="80"/>
      <c r="V338" s="80"/>
      <c r="W338" s="80"/>
      <c r="X338" s="80"/>
      <c r="Y338" s="80"/>
      <c r="Z338" s="80"/>
      <c r="AA338" s="80"/>
    </row>
    <row r="339" spans="1:27" ht="12" customHeight="1">
      <c r="A339" s="80"/>
      <c r="B339" s="80"/>
      <c r="C339" s="80"/>
      <c r="D339" s="80"/>
      <c r="E339" s="80"/>
      <c r="F339" s="80"/>
      <c r="G339" s="80"/>
      <c r="H339" s="80"/>
      <c r="I339" s="80"/>
      <c r="J339" s="80"/>
      <c r="K339" s="80"/>
      <c r="L339" s="80"/>
      <c r="M339" s="85"/>
      <c r="N339" s="80"/>
      <c r="O339" s="80"/>
      <c r="P339" s="80"/>
      <c r="Q339" s="80"/>
      <c r="R339" s="80"/>
      <c r="S339" s="80"/>
      <c r="T339" s="80"/>
      <c r="U339" s="80"/>
      <c r="V339" s="80"/>
      <c r="W339" s="80"/>
      <c r="X339" s="80"/>
      <c r="Y339" s="80"/>
      <c r="Z339" s="80"/>
      <c r="AA339" s="80"/>
    </row>
    <row r="340" spans="1:27" ht="12" customHeight="1">
      <c r="A340" s="80"/>
      <c r="B340" s="80"/>
      <c r="C340" s="80"/>
      <c r="D340" s="80"/>
      <c r="E340" s="80"/>
      <c r="F340" s="80"/>
      <c r="G340" s="80"/>
      <c r="H340" s="80"/>
      <c r="I340" s="80"/>
      <c r="J340" s="80"/>
      <c r="K340" s="80"/>
      <c r="L340" s="80"/>
      <c r="M340" s="85"/>
      <c r="N340" s="80"/>
      <c r="O340" s="80"/>
      <c r="P340" s="80"/>
      <c r="Q340" s="80"/>
      <c r="R340" s="80"/>
      <c r="S340" s="80"/>
      <c r="T340" s="80"/>
      <c r="U340" s="80"/>
      <c r="V340" s="80"/>
      <c r="W340" s="80"/>
      <c r="X340" s="80"/>
      <c r="Y340" s="80"/>
      <c r="Z340" s="80"/>
      <c r="AA340" s="80"/>
    </row>
    <row r="341" spans="1:27" ht="12" customHeight="1">
      <c r="A341" s="80"/>
      <c r="B341" s="80"/>
      <c r="C341" s="80"/>
      <c r="D341" s="80"/>
      <c r="E341" s="80"/>
      <c r="F341" s="80"/>
      <c r="G341" s="80"/>
      <c r="H341" s="80"/>
      <c r="I341" s="80"/>
      <c r="J341" s="80"/>
      <c r="K341" s="80"/>
      <c r="L341" s="80"/>
      <c r="M341" s="85"/>
      <c r="N341" s="80"/>
      <c r="O341" s="80"/>
      <c r="P341" s="80"/>
      <c r="Q341" s="80"/>
      <c r="R341" s="80"/>
      <c r="S341" s="80"/>
      <c r="T341" s="80"/>
      <c r="U341" s="80"/>
      <c r="V341" s="80"/>
      <c r="W341" s="80"/>
      <c r="X341" s="80"/>
      <c r="Y341" s="80"/>
      <c r="Z341" s="80"/>
      <c r="AA341" s="80"/>
    </row>
    <row r="342" spans="1:27" ht="12" customHeight="1">
      <c r="A342" s="80"/>
      <c r="B342" s="80"/>
      <c r="C342" s="80"/>
      <c r="D342" s="80"/>
      <c r="E342" s="80"/>
      <c r="F342" s="80"/>
      <c r="G342" s="80"/>
      <c r="H342" s="80"/>
      <c r="I342" s="80"/>
      <c r="J342" s="80"/>
      <c r="K342" s="80"/>
      <c r="L342" s="80"/>
      <c r="M342" s="85"/>
      <c r="N342" s="80"/>
      <c r="O342" s="80"/>
      <c r="P342" s="80"/>
      <c r="Q342" s="80"/>
      <c r="R342" s="80"/>
      <c r="S342" s="80"/>
      <c r="T342" s="80"/>
      <c r="U342" s="80"/>
      <c r="V342" s="80"/>
      <c r="W342" s="80"/>
      <c r="X342" s="80"/>
      <c r="Y342" s="80"/>
      <c r="Z342" s="80"/>
      <c r="AA342" s="80"/>
    </row>
    <row r="343" spans="1:27" ht="12" customHeight="1">
      <c r="A343" s="80"/>
      <c r="B343" s="80"/>
      <c r="C343" s="80"/>
      <c r="D343" s="80"/>
      <c r="E343" s="80"/>
      <c r="F343" s="80"/>
      <c r="G343" s="80"/>
      <c r="H343" s="80"/>
      <c r="I343" s="80"/>
      <c r="J343" s="80"/>
      <c r="K343" s="80"/>
      <c r="L343" s="80"/>
      <c r="M343" s="85"/>
      <c r="N343" s="80"/>
      <c r="O343" s="80"/>
      <c r="P343" s="80"/>
      <c r="Q343" s="80"/>
      <c r="R343" s="80"/>
      <c r="S343" s="80"/>
      <c r="T343" s="80"/>
      <c r="U343" s="80"/>
      <c r="V343" s="80"/>
      <c r="W343" s="80"/>
      <c r="X343" s="80"/>
      <c r="Y343" s="80"/>
      <c r="Z343" s="80"/>
      <c r="AA343" s="80"/>
    </row>
    <row r="344" spans="1:27" ht="12" customHeight="1">
      <c r="A344" s="80"/>
      <c r="B344" s="80"/>
      <c r="C344" s="80"/>
      <c r="D344" s="80"/>
      <c r="E344" s="80"/>
      <c r="F344" s="80"/>
      <c r="G344" s="80"/>
      <c r="H344" s="80"/>
      <c r="I344" s="80"/>
      <c r="J344" s="80"/>
      <c r="K344" s="80"/>
      <c r="L344" s="80"/>
      <c r="M344" s="85"/>
      <c r="N344" s="80"/>
      <c r="O344" s="80"/>
      <c r="P344" s="80"/>
      <c r="Q344" s="80"/>
      <c r="R344" s="80"/>
      <c r="S344" s="80"/>
      <c r="T344" s="80"/>
      <c r="U344" s="80"/>
      <c r="V344" s="80"/>
      <c r="W344" s="80"/>
      <c r="X344" s="80"/>
      <c r="Y344" s="80"/>
      <c r="Z344" s="80"/>
      <c r="AA344" s="80"/>
    </row>
    <row r="345" spans="1:27" ht="12" customHeight="1">
      <c r="A345" s="80"/>
      <c r="B345" s="80"/>
      <c r="C345" s="80"/>
      <c r="D345" s="80"/>
      <c r="E345" s="80"/>
      <c r="F345" s="80"/>
      <c r="G345" s="80"/>
      <c r="H345" s="80"/>
      <c r="I345" s="80"/>
      <c r="J345" s="80"/>
      <c r="K345" s="80"/>
      <c r="L345" s="80"/>
      <c r="M345" s="85"/>
      <c r="N345" s="80"/>
      <c r="O345" s="80"/>
      <c r="P345" s="80"/>
      <c r="Q345" s="80"/>
      <c r="R345" s="80"/>
      <c r="S345" s="80"/>
      <c r="T345" s="80"/>
      <c r="U345" s="80"/>
      <c r="V345" s="80"/>
      <c r="W345" s="80"/>
      <c r="X345" s="80"/>
      <c r="Y345" s="80"/>
      <c r="Z345" s="80"/>
      <c r="AA345" s="80"/>
    </row>
    <row r="346" spans="1:27" ht="12" customHeight="1">
      <c r="A346" s="80"/>
      <c r="B346" s="80"/>
      <c r="C346" s="80"/>
      <c r="D346" s="80"/>
      <c r="E346" s="80"/>
      <c r="F346" s="80"/>
      <c r="G346" s="80"/>
      <c r="H346" s="80"/>
      <c r="I346" s="80"/>
      <c r="J346" s="80"/>
      <c r="K346" s="80"/>
      <c r="L346" s="80"/>
      <c r="M346" s="85"/>
      <c r="N346" s="80"/>
      <c r="O346" s="80"/>
      <c r="P346" s="80"/>
      <c r="Q346" s="80"/>
      <c r="R346" s="80"/>
      <c r="S346" s="80"/>
      <c r="T346" s="80"/>
      <c r="U346" s="80"/>
      <c r="V346" s="80"/>
      <c r="W346" s="80"/>
      <c r="X346" s="80"/>
      <c r="Y346" s="80"/>
      <c r="Z346" s="80"/>
      <c r="AA346" s="80"/>
    </row>
    <row r="347" spans="1:27" ht="12" customHeight="1">
      <c r="A347" s="80"/>
      <c r="B347" s="80"/>
      <c r="C347" s="80"/>
      <c r="D347" s="80"/>
      <c r="E347" s="80"/>
      <c r="F347" s="80"/>
      <c r="G347" s="80"/>
      <c r="H347" s="80"/>
      <c r="I347" s="80"/>
      <c r="J347" s="80"/>
      <c r="K347" s="80"/>
      <c r="L347" s="80"/>
      <c r="M347" s="85"/>
      <c r="N347" s="80"/>
      <c r="O347" s="80"/>
      <c r="P347" s="80"/>
      <c r="Q347" s="80"/>
      <c r="R347" s="80"/>
      <c r="S347" s="80"/>
      <c r="T347" s="80"/>
      <c r="U347" s="80"/>
      <c r="V347" s="80"/>
      <c r="W347" s="80"/>
      <c r="X347" s="80"/>
      <c r="Y347" s="80"/>
      <c r="Z347" s="80"/>
      <c r="AA347" s="80"/>
    </row>
    <row r="348" spans="1:27" ht="12" customHeight="1">
      <c r="A348" s="80"/>
      <c r="B348" s="80"/>
      <c r="C348" s="80"/>
      <c r="D348" s="80"/>
      <c r="E348" s="80"/>
      <c r="F348" s="80"/>
      <c r="G348" s="80"/>
      <c r="H348" s="80"/>
      <c r="I348" s="80"/>
      <c r="J348" s="80"/>
      <c r="K348" s="80"/>
      <c r="L348" s="80"/>
      <c r="M348" s="85"/>
      <c r="N348" s="80"/>
      <c r="O348" s="80"/>
      <c r="P348" s="80"/>
      <c r="Q348" s="80"/>
      <c r="R348" s="80"/>
      <c r="S348" s="80"/>
      <c r="T348" s="80"/>
      <c r="U348" s="80"/>
      <c r="V348" s="80"/>
      <c r="W348" s="80"/>
      <c r="X348" s="80"/>
      <c r="Y348" s="80"/>
      <c r="Z348" s="80"/>
      <c r="AA348" s="80"/>
    </row>
    <row r="349" spans="1:27" ht="12" customHeight="1">
      <c r="A349" s="80"/>
      <c r="B349" s="80"/>
      <c r="C349" s="80"/>
      <c r="D349" s="80"/>
      <c r="E349" s="80"/>
      <c r="F349" s="80"/>
      <c r="G349" s="80"/>
      <c r="H349" s="80"/>
      <c r="I349" s="80"/>
      <c r="J349" s="80"/>
      <c r="K349" s="80"/>
      <c r="L349" s="80"/>
      <c r="M349" s="85"/>
      <c r="N349" s="80"/>
      <c r="O349" s="80"/>
      <c r="P349" s="80"/>
      <c r="Q349" s="80"/>
      <c r="R349" s="80"/>
      <c r="S349" s="80"/>
      <c r="T349" s="80"/>
      <c r="U349" s="80"/>
      <c r="V349" s="80"/>
      <c r="W349" s="80"/>
      <c r="X349" s="80"/>
      <c r="Y349" s="80"/>
      <c r="Z349" s="80"/>
      <c r="AA349" s="80"/>
    </row>
    <row r="350" spans="1:27" ht="12" customHeight="1">
      <c r="A350" s="80"/>
      <c r="B350" s="80"/>
      <c r="C350" s="80"/>
      <c r="D350" s="80"/>
      <c r="E350" s="80"/>
      <c r="F350" s="80"/>
      <c r="G350" s="80"/>
      <c r="H350" s="80"/>
      <c r="I350" s="80"/>
      <c r="J350" s="80"/>
      <c r="K350" s="80"/>
      <c r="L350" s="80"/>
      <c r="M350" s="85"/>
      <c r="N350" s="80"/>
      <c r="O350" s="80"/>
      <c r="P350" s="80"/>
      <c r="Q350" s="80"/>
      <c r="R350" s="80"/>
      <c r="S350" s="80"/>
      <c r="T350" s="80"/>
      <c r="U350" s="80"/>
      <c r="V350" s="80"/>
      <c r="W350" s="80"/>
      <c r="X350" s="80"/>
      <c r="Y350" s="80"/>
      <c r="Z350" s="80"/>
      <c r="AA350" s="80"/>
    </row>
    <row r="351" spans="1:27" ht="12" customHeight="1">
      <c r="A351" s="80"/>
      <c r="B351" s="80"/>
      <c r="C351" s="80"/>
      <c r="D351" s="80"/>
      <c r="E351" s="80"/>
      <c r="F351" s="80"/>
      <c r="G351" s="80"/>
      <c r="H351" s="80"/>
      <c r="I351" s="80"/>
      <c r="J351" s="80"/>
      <c r="K351" s="80"/>
      <c r="L351" s="80"/>
      <c r="M351" s="85"/>
      <c r="N351" s="80"/>
      <c r="O351" s="80"/>
      <c r="P351" s="80"/>
      <c r="Q351" s="80"/>
      <c r="R351" s="80"/>
      <c r="S351" s="80"/>
      <c r="T351" s="80"/>
      <c r="U351" s="80"/>
      <c r="V351" s="80"/>
      <c r="W351" s="80"/>
      <c r="X351" s="80"/>
      <c r="Y351" s="80"/>
      <c r="Z351" s="80"/>
      <c r="AA351" s="80"/>
    </row>
    <row r="352" spans="1:27" ht="12" customHeight="1">
      <c r="A352" s="80"/>
      <c r="B352" s="80"/>
      <c r="C352" s="80"/>
      <c r="D352" s="80"/>
      <c r="E352" s="80"/>
      <c r="F352" s="80"/>
      <c r="G352" s="80"/>
      <c r="H352" s="80"/>
      <c r="I352" s="80"/>
      <c r="J352" s="80"/>
      <c r="K352" s="80"/>
      <c r="L352" s="80"/>
      <c r="M352" s="85"/>
      <c r="N352" s="80"/>
      <c r="O352" s="80"/>
      <c r="P352" s="80"/>
      <c r="Q352" s="80"/>
      <c r="R352" s="80"/>
      <c r="S352" s="80"/>
      <c r="T352" s="80"/>
      <c r="U352" s="80"/>
      <c r="V352" s="80"/>
      <c r="W352" s="80"/>
      <c r="X352" s="80"/>
      <c r="Y352" s="80"/>
      <c r="Z352" s="80"/>
      <c r="AA352" s="80"/>
    </row>
    <row r="353" spans="1:27" ht="12" customHeight="1">
      <c r="A353" s="80"/>
      <c r="B353" s="80"/>
      <c r="C353" s="80"/>
      <c r="D353" s="80"/>
      <c r="E353" s="80"/>
      <c r="F353" s="80"/>
      <c r="G353" s="80"/>
      <c r="H353" s="80"/>
      <c r="I353" s="80"/>
      <c r="J353" s="80"/>
      <c r="K353" s="80"/>
      <c r="L353" s="80"/>
      <c r="M353" s="85"/>
      <c r="N353" s="80"/>
      <c r="O353" s="80"/>
      <c r="P353" s="80"/>
      <c r="Q353" s="80"/>
      <c r="R353" s="80"/>
      <c r="S353" s="80"/>
      <c r="T353" s="80"/>
      <c r="U353" s="80"/>
      <c r="V353" s="80"/>
      <c r="W353" s="80"/>
      <c r="X353" s="80"/>
      <c r="Y353" s="80"/>
      <c r="Z353" s="80"/>
      <c r="AA353" s="80"/>
    </row>
    <row r="354" spans="1:27" ht="12" customHeight="1">
      <c r="A354" s="80"/>
      <c r="B354" s="80"/>
      <c r="C354" s="80"/>
      <c r="D354" s="80"/>
      <c r="E354" s="80"/>
      <c r="F354" s="80"/>
      <c r="G354" s="80"/>
      <c r="H354" s="80"/>
      <c r="I354" s="80"/>
      <c r="J354" s="80"/>
      <c r="K354" s="80"/>
      <c r="L354" s="80"/>
      <c r="M354" s="85"/>
      <c r="N354" s="80"/>
      <c r="O354" s="80"/>
      <c r="P354" s="80"/>
      <c r="Q354" s="80"/>
      <c r="R354" s="80"/>
      <c r="S354" s="80"/>
      <c r="T354" s="80"/>
      <c r="U354" s="80"/>
      <c r="V354" s="80"/>
      <c r="W354" s="80"/>
      <c r="X354" s="80"/>
      <c r="Y354" s="80"/>
      <c r="Z354" s="80"/>
      <c r="AA354" s="80"/>
    </row>
    <row r="355" spans="1:27" ht="12" customHeight="1">
      <c r="A355" s="80"/>
      <c r="B355" s="80"/>
      <c r="C355" s="80"/>
      <c r="D355" s="80"/>
      <c r="E355" s="80"/>
      <c r="F355" s="80"/>
      <c r="G355" s="80"/>
      <c r="H355" s="80"/>
      <c r="I355" s="80"/>
      <c r="J355" s="80"/>
      <c r="K355" s="80"/>
      <c r="L355" s="80"/>
      <c r="M355" s="85"/>
      <c r="N355" s="80"/>
      <c r="O355" s="80"/>
      <c r="P355" s="80"/>
      <c r="Q355" s="80"/>
      <c r="R355" s="80"/>
      <c r="S355" s="80"/>
      <c r="T355" s="80"/>
      <c r="U355" s="80"/>
      <c r="V355" s="80"/>
      <c r="W355" s="80"/>
      <c r="X355" s="80"/>
      <c r="Y355" s="80"/>
      <c r="Z355" s="80"/>
      <c r="AA355" s="80"/>
    </row>
    <row r="356" spans="1:27" ht="12" customHeight="1">
      <c r="A356" s="80"/>
      <c r="B356" s="80"/>
      <c r="C356" s="80"/>
      <c r="D356" s="80"/>
      <c r="E356" s="80"/>
      <c r="F356" s="80"/>
      <c r="G356" s="80"/>
      <c r="H356" s="80"/>
      <c r="I356" s="80"/>
      <c r="J356" s="80"/>
      <c r="K356" s="80"/>
      <c r="L356" s="80"/>
      <c r="M356" s="85"/>
      <c r="N356" s="80"/>
      <c r="O356" s="80"/>
      <c r="P356" s="80"/>
      <c r="Q356" s="80"/>
      <c r="R356" s="80"/>
      <c r="S356" s="80"/>
      <c r="T356" s="80"/>
      <c r="U356" s="80"/>
      <c r="V356" s="80"/>
      <c r="W356" s="80"/>
      <c r="X356" s="80"/>
      <c r="Y356" s="80"/>
      <c r="Z356" s="80"/>
      <c r="AA356" s="80"/>
    </row>
    <row r="357" spans="1:27" ht="12" customHeight="1">
      <c r="A357" s="80"/>
      <c r="B357" s="80"/>
      <c r="C357" s="80"/>
      <c r="D357" s="80"/>
      <c r="E357" s="80"/>
      <c r="F357" s="80"/>
      <c r="G357" s="80"/>
      <c r="H357" s="80"/>
      <c r="I357" s="80"/>
      <c r="J357" s="80"/>
      <c r="K357" s="80"/>
      <c r="L357" s="80"/>
      <c r="M357" s="85"/>
      <c r="N357" s="80"/>
      <c r="O357" s="80"/>
      <c r="P357" s="80"/>
      <c r="Q357" s="80"/>
      <c r="R357" s="80"/>
      <c r="S357" s="80"/>
      <c r="T357" s="80"/>
      <c r="U357" s="80"/>
      <c r="V357" s="80"/>
      <c r="W357" s="80"/>
      <c r="X357" s="80"/>
      <c r="Y357" s="80"/>
      <c r="Z357" s="80"/>
      <c r="AA357" s="80"/>
    </row>
    <row r="358" spans="1:27" ht="12" customHeight="1">
      <c r="A358" s="80"/>
      <c r="B358" s="80"/>
      <c r="C358" s="80"/>
      <c r="D358" s="80"/>
      <c r="E358" s="80"/>
      <c r="F358" s="80"/>
      <c r="G358" s="80"/>
      <c r="H358" s="80"/>
      <c r="I358" s="80"/>
      <c r="J358" s="80"/>
      <c r="K358" s="80"/>
      <c r="L358" s="80"/>
      <c r="M358" s="85"/>
      <c r="N358" s="80"/>
      <c r="O358" s="80"/>
      <c r="P358" s="80"/>
      <c r="Q358" s="80"/>
      <c r="R358" s="80"/>
      <c r="S358" s="80"/>
      <c r="T358" s="80"/>
      <c r="U358" s="80"/>
      <c r="V358" s="80"/>
      <c r="W358" s="80"/>
      <c r="X358" s="80"/>
      <c r="Y358" s="80"/>
      <c r="Z358" s="80"/>
      <c r="AA358" s="80"/>
    </row>
    <row r="359" spans="1:27" ht="12" customHeight="1">
      <c r="A359" s="80"/>
      <c r="B359" s="80"/>
      <c r="C359" s="80"/>
      <c r="D359" s="80"/>
      <c r="E359" s="80"/>
      <c r="F359" s="80"/>
      <c r="G359" s="80"/>
      <c r="H359" s="80"/>
      <c r="I359" s="80"/>
      <c r="J359" s="80"/>
      <c r="K359" s="80"/>
      <c r="L359" s="80"/>
      <c r="M359" s="85"/>
      <c r="N359" s="80"/>
      <c r="O359" s="80"/>
      <c r="P359" s="80"/>
      <c r="Q359" s="80"/>
      <c r="R359" s="80"/>
      <c r="S359" s="80"/>
      <c r="T359" s="80"/>
      <c r="U359" s="80"/>
      <c r="V359" s="80"/>
      <c r="W359" s="80"/>
      <c r="X359" s="80"/>
      <c r="Y359" s="80"/>
      <c r="Z359" s="80"/>
      <c r="AA359" s="80"/>
    </row>
    <row r="360" spans="1:27" ht="12" customHeight="1">
      <c r="A360" s="80"/>
      <c r="B360" s="80"/>
      <c r="C360" s="80"/>
      <c r="D360" s="80"/>
      <c r="E360" s="80"/>
      <c r="F360" s="80"/>
      <c r="G360" s="80"/>
      <c r="H360" s="80"/>
      <c r="I360" s="80"/>
      <c r="J360" s="80"/>
      <c r="K360" s="80"/>
      <c r="L360" s="80"/>
      <c r="M360" s="85"/>
      <c r="N360" s="80"/>
      <c r="O360" s="80"/>
      <c r="P360" s="80"/>
      <c r="Q360" s="80"/>
      <c r="R360" s="80"/>
      <c r="S360" s="80"/>
      <c r="T360" s="80"/>
      <c r="U360" s="80"/>
      <c r="V360" s="80"/>
      <c r="W360" s="80"/>
      <c r="X360" s="80"/>
      <c r="Y360" s="80"/>
      <c r="Z360" s="80"/>
      <c r="AA360" s="80"/>
    </row>
    <row r="361" spans="1:27" ht="12" customHeight="1">
      <c r="A361" s="80"/>
      <c r="B361" s="80"/>
      <c r="C361" s="80"/>
      <c r="D361" s="80"/>
      <c r="E361" s="80"/>
      <c r="F361" s="80"/>
      <c r="G361" s="80"/>
      <c r="H361" s="80"/>
      <c r="I361" s="80"/>
      <c r="J361" s="80"/>
      <c r="K361" s="80"/>
      <c r="L361" s="80"/>
      <c r="M361" s="85"/>
      <c r="N361" s="80"/>
      <c r="O361" s="80"/>
      <c r="P361" s="80"/>
      <c r="Q361" s="80"/>
      <c r="R361" s="80"/>
      <c r="S361" s="80"/>
      <c r="T361" s="80"/>
      <c r="U361" s="80"/>
      <c r="V361" s="80"/>
      <c r="W361" s="80"/>
      <c r="X361" s="80"/>
      <c r="Y361" s="80"/>
      <c r="Z361" s="80"/>
      <c r="AA361" s="80"/>
    </row>
    <row r="362" spans="1:27" ht="12" customHeight="1">
      <c r="A362" s="80"/>
      <c r="B362" s="80"/>
      <c r="C362" s="80"/>
      <c r="D362" s="80"/>
      <c r="E362" s="80"/>
      <c r="F362" s="80"/>
      <c r="G362" s="80"/>
      <c r="H362" s="80"/>
      <c r="I362" s="80"/>
      <c r="J362" s="80"/>
      <c r="K362" s="80"/>
      <c r="L362" s="80"/>
      <c r="M362" s="85"/>
      <c r="N362" s="80"/>
      <c r="O362" s="80"/>
      <c r="P362" s="80"/>
      <c r="Q362" s="80"/>
      <c r="R362" s="80"/>
      <c r="S362" s="80"/>
      <c r="T362" s="80"/>
      <c r="U362" s="80"/>
      <c r="V362" s="80"/>
      <c r="W362" s="80"/>
      <c r="X362" s="80"/>
      <c r="Y362" s="80"/>
      <c r="Z362" s="80"/>
      <c r="AA362" s="80"/>
    </row>
    <row r="363" spans="1:27" ht="12" customHeight="1">
      <c r="A363" s="80"/>
      <c r="B363" s="80"/>
      <c r="C363" s="80"/>
      <c r="D363" s="80"/>
      <c r="E363" s="80"/>
      <c r="F363" s="80"/>
      <c r="G363" s="80"/>
      <c r="H363" s="80"/>
      <c r="I363" s="80"/>
      <c r="J363" s="80"/>
      <c r="K363" s="80"/>
      <c r="L363" s="80"/>
      <c r="M363" s="85"/>
      <c r="N363" s="80"/>
      <c r="O363" s="80"/>
      <c r="P363" s="80"/>
      <c r="Q363" s="80"/>
      <c r="R363" s="80"/>
      <c r="S363" s="80"/>
      <c r="T363" s="80"/>
      <c r="U363" s="80"/>
      <c r="V363" s="80"/>
      <c r="W363" s="80"/>
      <c r="X363" s="80"/>
      <c r="Y363" s="80"/>
      <c r="Z363" s="80"/>
      <c r="AA363" s="80"/>
    </row>
    <row r="364" spans="1:27" ht="12" customHeight="1">
      <c r="A364" s="80"/>
      <c r="B364" s="80"/>
      <c r="C364" s="80"/>
      <c r="D364" s="80"/>
      <c r="E364" s="80"/>
      <c r="F364" s="80"/>
      <c r="G364" s="80"/>
      <c r="H364" s="80"/>
      <c r="I364" s="80"/>
      <c r="J364" s="80"/>
      <c r="K364" s="80"/>
      <c r="L364" s="80"/>
      <c r="M364" s="85"/>
      <c r="N364" s="80"/>
      <c r="O364" s="80"/>
      <c r="P364" s="80"/>
      <c r="Q364" s="80"/>
      <c r="R364" s="80"/>
      <c r="S364" s="80"/>
      <c r="T364" s="80"/>
      <c r="U364" s="80"/>
      <c r="V364" s="80"/>
      <c r="W364" s="80"/>
      <c r="X364" s="80"/>
      <c r="Y364" s="80"/>
      <c r="Z364" s="80"/>
      <c r="AA364" s="80"/>
    </row>
    <row r="365" spans="1:27" ht="12" customHeight="1">
      <c r="A365" s="80"/>
      <c r="B365" s="80"/>
      <c r="C365" s="80"/>
      <c r="D365" s="80"/>
      <c r="E365" s="80"/>
      <c r="F365" s="80"/>
      <c r="G365" s="80"/>
      <c r="H365" s="80"/>
      <c r="I365" s="80"/>
      <c r="J365" s="80"/>
      <c r="K365" s="80"/>
      <c r="L365" s="80"/>
      <c r="M365" s="85"/>
      <c r="N365" s="80"/>
      <c r="O365" s="80"/>
      <c r="P365" s="80"/>
      <c r="Q365" s="80"/>
      <c r="R365" s="80"/>
      <c r="S365" s="80"/>
      <c r="T365" s="80"/>
      <c r="U365" s="80"/>
      <c r="V365" s="80"/>
      <c r="W365" s="80"/>
      <c r="X365" s="80"/>
      <c r="Y365" s="80"/>
      <c r="Z365" s="80"/>
      <c r="AA365" s="80"/>
    </row>
    <row r="366" spans="1:27" ht="12" customHeight="1">
      <c r="A366" s="80"/>
      <c r="B366" s="80"/>
      <c r="C366" s="80"/>
      <c r="D366" s="80"/>
      <c r="E366" s="80"/>
      <c r="F366" s="80"/>
      <c r="G366" s="80"/>
      <c r="H366" s="80"/>
      <c r="I366" s="80"/>
      <c r="J366" s="80"/>
      <c r="K366" s="80"/>
      <c r="L366" s="80"/>
      <c r="M366" s="85"/>
      <c r="N366" s="80"/>
      <c r="O366" s="80"/>
      <c r="P366" s="80"/>
      <c r="Q366" s="80"/>
      <c r="R366" s="80"/>
      <c r="S366" s="80"/>
      <c r="T366" s="80"/>
      <c r="U366" s="80"/>
      <c r="V366" s="80"/>
      <c r="W366" s="80"/>
      <c r="X366" s="80"/>
      <c r="Y366" s="80"/>
      <c r="Z366" s="80"/>
      <c r="AA366" s="80"/>
    </row>
    <row r="367" spans="1:27" ht="12" customHeight="1">
      <c r="A367" s="80"/>
      <c r="B367" s="80"/>
      <c r="C367" s="80"/>
      <c r="D367" s="80"/>
      <c r="E367" s="80"/>
      <c r="F367" s="80"/>
      <c r="G367" s="80"/>
      <c r="H367" s="80"/>
      <c r="I367" s="80"/>
      <c r="J367" s="80"/>
      <c r="K367" s="80"/>
      <c r="L367" s="80"/>
      <c r="M367" s="85"/>
      <c r="N367" s="80"/>
      <c r="O367" s="80"/>
      <c r="P367" s="80"/>
      <c r="Q367" s="80"/>
      <c r="R367" s="80"/>
      <c r="S367" s="80"/>
      <c r="T367" s="80"/>
      <c r="U367" s="80"/>
      <c r="V367" s="80"/>
      <c r="W367" s="80"/>
      <c r="X367" s="80"/>
      <c r="Y367" s="80"/>
      <c r="Z367" s="80"/>
      <c r="AA367" s="80"/>
    </row>
    <row r="368" spans="1:27" ht="12" customHeight="1">
      <c r="A368" s="80"/>
      <c r="B368" s="80"/>
      <c r="C368" s="80"/>
      <c r="D368" s="80"/>
      <c r="E368" s="80"/>
      <c r="F368" s="80"/>
      <c r="G368" s="80"/>
      <c r="H368" s="80"/>
      <c r="I368" s="80"/>
      <c r="J368" s="80"/>
      <c r="K368" s="80"/>
      <c r="L368" s="80"/>
      <c r="M368" s="85"/>
      <c r="N368" s="80"/>
      <c r="O368" s="80"/>
      <c r="P368" s="80"/>
      <c r="Q368" s="80"/>
      <c r="R368" s="80"/>
      <c r="S368" s="80"/>
      <c r="T368" s="80"/>
      <c r="U368" s="80"/>
      <c r="V368" s="80"/>
      <c r="W368" s="80"/>
      <c r="X368" s="80"/>
      <c r="Y368" s="80"/>
      <c r="Z368" s="80"/>
      <c r="AA368" s="80"/>
    </row>
    <row r="369" spans="1:27" ht="12" customHeight="1">
      <c r="A369" s="80"/>
      <c r="B369" s="80"/>
      <c r="C369" s="80"/>
      <c r="D369" s="80"/>
      <c r="E369" s="80"/>
      <c r="F369" s="80"/>
      <c r="G369" s="80"/>
      <c r="H369" s="80"/>
      <c r="I369" s="80"/>
      <c r="J369" s="80"/>
      <c r="K369" s="80"/>
      <c r="L369" s="80"/>
      <c r="M369" s="85"/>
      <c r="N369" s="80"/>
      <c r="O369" s="80"/>
      <c r="P369" s="80"/>
      <c r="Q369" s="80"/>
      <c r="R369" s="80"/>
      <c r="S369" s="80"/>
      <c r="T369" s="80"/>
      <c r="U369" s="80"/>
      <c r="V369" s="80"/>
      <c r="W369" s="80"/>
      <c r="X369" s="80"/>
      <c r="Y369" s="80"/>
      <c r="Z369" s="80"/>
      <c r="AA369" s="80"/>
    </row>
    <row r="370" spans="1:27" ht="12" customHeight="1">
      <c r="A370" s="80"/>
      <c r="B370" s="80"/>
      <c r="C370" s="80"/>
      <c r="D370" s="80"/>
      <c r="E370" s="80"/>
      <c r="F370" s="80"/>
      <c r="G370" s="80"/>
      <c r="H370" s="80"/>
      <c r="I370" s="80"/>
      <c r="J370" s="80"/>
      <c r="K370" s="80"/>
      <c r="L370" s="80"/>
      <c r="M370" s="85"/>
      <c r="N370" s="80"/>
      <c r="O370" s="80"/>
      <c r="P370" s="80"/>
      <c r="Q370" s="80"/>
      <c r="R370" s="80"/>
      <c r="S370" s="80"/>
      <c r="T370" s="80"/>
      <c r="U370" s="80"/>
      <c r="V370" s="80"/>
      <c r="W370" s="80"/>
      <c r="X370" s="80"/>
      <c r="Y370" s="80"/>
      <c r="Z370" s="80"/>
      <c r="AA370" s="80"/>
    </row>
    <row r="371" spans="1:27" ht="12" customHeight="1">
      <c r="A371" s="80"/>
      <c r="B371" s="80"/>
      <c r="C371" s="80"/>
      <c r="D371" s="80"/>
      <c r="E371" s="80"/>
      <c r="F371" s="80"/>
      <c r="G371" s="80"/>
      <c r="H371" s="80"/>
      <c r="I371" s="80"/>
      <c r="J371" s="80"/>
      <c r="K371" s="80"/>
      <c r="L371" s="80"/>
      <c r="M371" s="85"/>
      <c r="N371" s="80"/>
      <c r="O371" s="80"/>
      <c r="P371" s="80"/>
      <c r="Q371" s="80"/>
      <c r="R371" s="80"/>
      <c r="S371" s="80"/>
      <c r="T371" s="80"/>
      <c r="U371" s="80"/>
      <c r="V371" s="80"/>
      <c r="W371" s="80"/>
      <c r="X371" s="80"/>
      <c r="Y371" s="80"/>
      <c r="Z371" s="80"/>
      <c r="AA371" s="80"/>
    </row>
    <row r="372" spans="1:27" ht="12" customHeight="1">
      <c r="A372" s="80"/>
      <c r="B372" s="80"/>
      <c r="C372" s="80"/>
      <c r="D372" s="80"/>
      <c r="E372" s="80"/>
      <c r="F372" s="80"/>
      <c r="G372" s="80"/>
      <c r="H372" s="80"/>
      <c r="I372" s="80"/>
      <c r="J372" s="80"/>
      <c r="K372" s="80"/>
      <c r="L372" s="80"/>
      <c r="M372" s="85"/>
      <c r="N372" s="80"/>
      <c r="O372" s="80"/>
      <c r="P372" s="80"/>
      <c r="Q372" s="80"/>
      <c r="R372" s="80"/>
      <c r="S372" s="80"/>
      <c r="T372" s="80"/>
      <c r="U372" s="80"/>
      <c r="V372" s="80"/>
      <c r="W372" s="80"/>
      <c r="X372" s="80"/>
      <c r="Y372" s="80"/>
      <c r="Z372" s="80"/>
      <c r="AA372" s="80"/>
    </row>
    <row r="373" spans="1:27" ht="12" customHeight="1">
      <c r="A373" s="80"/>
      <c r="B373" s="80"/>
      <c r="C373" s="80"/>
      <c r="D373" s="80"/>
      <c r="E373" s="80"/>
      <c r="F373" s="80"/>
      <c r="G373" s="80"/>
      <c r="H373" s="80"/>
      <c r="I373" s="80"/>
      <c r="J373" s="80"/>
      <c r="K373" s="80"/>
      <c r="L373" s="80"/>
      <c r="M373" s="85"/>
      <c r="N373" s="80"/>
      <c r="O373" s="80"/>
      <c r="P373" s="80"/>
      <c r="Q373" s="80"/>
      <c r="R373" s="80"/>
      <c r="S373" s="80"/>
      <c r="T373" s="80"/>
      <c r="U373" s="80"/>
      <c r="V373" s="80"/>
      <c r="W373" s="80"/>
      <c r="X373" s="80"/>
      <c r="Y373" s="80"/>
      <c r="Z373" s="80"/>
      <c r="AA373" s="80"/>
    </row>
    <row r="374" spans="1:27" ht="12" customHeight="1">
      <c r="A374" s="80"/>
      <c r="B374" s="80"/>
      <c r="C374" s="80"/>
      <c r="D374" s="80"/>
      <c r="E374" s="80"/>
      <c r="F374" s="80"/>
      <c r="G374" s="80"/>
      <c r="H374" s="80"/>
      <c r="I374" s="80"/>
      <c r="J374" s="80"/>
      <c r="K374" s="80"/>
      <c r="L374" s="80"/>
      <c r="M374" s="85"/>
      <c r="N374" s="80"/>
      <c r="O374" s="80"/>
      <c r="P374" s="80"/>
      <c r="Q374" s="80"/>
      <c r="R374" s="80"/>
      <c r="S374" s="80"/>
      <c r="T374" s="80"/>
      <c r="U374" s="80"/>
      <c r="V374" s="80"/>
      <c r="W374" s="80"/>
      <c r="X374" s="80"/>
      <c r="Y374" s="80"/>
      <c r="Z374" s="80"/>
      <c r="AA374" s="80"/>
    </row>
    <row r="375" spans="1:27" ht="12" customHeight="1">
      <c r="A375" s="80"/>
      <c r="B375" s="80"/>
      <c r="C375" s="80"/>
      <c r="D375" s="80"/>
      <c r="E375" s="80"/>
      <c r="F375" s="80"/>
      <c r="G375" s="80"/>
      <c r="H375" s="80"/>
      <c r="I375" s="80"/>
      <c r="J375" s="80"/>
      <c r="K375" s="80"/>
      <c r="L375" s="80"/>
      <c r="M375" s="85"/>
      <c r="N375" s="80"/>
      <c r="O375" s="80"/>
      <c r="P375" s="80"/>
      <c r="Q375" s="80"/>
      <c r="R375" s="80"/>
      <c r="S375" s="80"/>
      <c r="T375" s="80"/>
      <c r="U375" s="80"/>
      <c r="V375" s="80"/>
      <c r="W375" s="80"/>
      <c r="X375" s="80"/>
      <c r="Y375" s="80"/>
      <c r="Z375" s="80"/>
      <c r="AA375" s="80"/>
    </row>
    <row r="376" spans="1:27" ht="12" customHeight="1">
      <c r="A376" s="80"/>
      <c r="B376" s="80"/>
      <c r="C376" s="80"/>
      <c r="D376" s="80"/>
      <c r="E376" s="80"/>
      <c r="F376" s="80"/>
      <c r="G376" s="80"/>
      <c r="H376" s="80"/>
      <c r="I376" s="80"/>
      <c r="J376" s="80"/>
      <c r="K376" s="80"/>
      <c r="L376" s="80"/>
      <c r="M376" s="85"/>
      <c r="N376" s="80"/>
      <c r="O376" s="80"/>
      <c r="P376" s="80"/>
      <c r="Q376" s="80"/>
      <c r="R376" s="80"/>
      <c r="S376" s="80"/>
      <c r="T376" s="80"/>
      <c r="U376" s="80"/>
      <c r="V376" s="80"/>
      <c r="W376" s="80"/>
      <c r="X376" s="80"/>
      <c r="Y376" s="80"/>
      <c r="Z376" s="80"/>
      <c r="AA376" s="80"/>
    </row>
    <row r="377" spans="1:27" ht="12" customHeight="1">
      <c r="A377" s="80"/>
      <c r="B377" s="80"/>
      <c r="C377" s="80"/>
      <c r="D377" s="80"/>
      <c r="E377" s="80"/>
      <c r="F377" s="80"/>
      <c r="G377" s="80"/>
      <c r="H377" s="80"/>
      <c r="I377" s="80"/>
      <c r="J377" s="80"/>
      <c r="K377" s="80"/>
      <c r="L377" s="80"/>
      <c r="M377" s="85"/>
      <c r="N377" s="80"/>
      <c r="O377" s="80"/>
      <c r="P377" s="80"/>
      <c r="Q377" s="80"/>
      <c r="R377" s="80"/>
      <c r="S377" s="80"/>
      <c r="T377" s="80"/>
      <c r="U377" s="80"/>
      <c r="V377" s="80"/>
      <c r="W377" s="80"/>
      <c r="X377" s="80"/>
      <c r="Y377" s="80"/>
      <c r="Z377" s="80"/>
      <c r="AA377" s="80"/>
    </row>
    <row r="378" spans="1:27" ht="12" customHeight="1">
      <c r="A378" s="80"/>
      <c r="B378" s="80"/>
      <c r="C378" s="80"/>
      <c r="D378" s="80"/>
      <c r="E378" s="80"/>
      <c r="F378" s="80"/>
      <c r="G378" s="80"/>
      <c r="H378" s="80"/>
      <c r="I378" s="80"/>
      <c r="J378" s="80"/>
      <c r="K378" s="80"/>
      <c r="L378" s="80"/>
      <c r="M378" s="85"/>
      <c r="N378" s="80"/>
      <c r="O378" s="80"/>
      <c r="P378" s="80"/>
      <c r="Q378" s="80"/>
      <c r="R378" s="80"/>
      <c r="S378" s="80"/>
      <c r="T378" s="80"/>
      <c r="U378" s="80"/>
      <c r="V378" s="80"/>
      <c r="W378" s="80"/>
      <c r="X378" s="80"/>
      <c r="Y378" s="80"/>
      <c r="Z378" s="80"/>
      <c r="AA378" s="80"/>
    </row>
    <row r="379" spans="1:27" ht="12" customHeight="1">
      <c r="A379" s="80"/>
      <c r="B379" s="80"/>
      <c r="C379" s="80"/>
      <c r="D379" s="80"/>
      <c r="E379" s="80"/>
      <c r="F379" s="80"/>
      <c r="G379" s="80"/>
      <c r="H379" s="80"/>
      <c r="I379" s="80"/>
      <c r="J379" s="80"/>
      <c r="K379" s="80"/>
      <c r="L379" s="80"/>
      <c r="M379" s="85"/>
      <c r="N379" s="80"/>
      <c r="O379" s="80"/>
      <c r="P379" s="80"/>
      <c r="Q379" s="80"/>
      <c r="R379" s="80"/>
      <c r="S379" s="80"/>
      <c r="T379" s="80"/>
      <c r="U379" s="80"/>
      <c r="V379" s="80"/>
      <c r="W379" s="80"/>
      <c r="X379" s="80"/>
      <c r="Y379" s="80"/>
      <c r="Z379" s="80"/>
      <c r="AA379" s="80"/>
    </row>
    <row r="380" spans="1:27" ht="12" customHeight="1">
      <c r="A380" s="80"/>
      <c r="B380" s="80"/>
      <c r="C380" s="80"/>
      <c r="D380" s="80"/>
      <c r="E380" s="80"/>
      <c r="F380" s="80"/>
      <c r="G380" s="80"/>
      <c r="H380" s="80"/>
      <c r="I380" s="80"/>
      <c r="J380" s="80"/>
      <c r="K380" s="80"/>
      <c r="L380" s="80"/>
      <c r="M380" s="85"/>
      <c r="N380" s="80"/>
      <c r="O380" s="80"/>
      <c r="P380" s="80"/>
      <c r="Q380" s="80"/>
      <c r="R380" s="80"/>
      <c r="S380" s="80"/>
      <c r="T380" s="80"/>
      <c r="U380" s="80"/>
      <c r="V380" s="80"/>
      <c r="W380" s="80"/>
      <c r="X380" s="80"/>
      <c r="Y380" s="80"/>
      <c r="Z380" s="80"/>
      <c r="AA380" s="80"/>
    </row>
    <row r="381" spans="1:27" ht="12" customHeight="1">
      <c r="A381" s="80"/>
      <c r="B381" s="80"/>
      <c r="C381" s="80"/>
      <c r="D381" s="80"/>
      <c r="E381" s="80"/>
      <c r="F381" s="80"/>
      <c r="G381" s="80"/>
      <c r="H381" s="80"/>
      <c r="I381" s="80"/>
      <c r="J381" s="80"/>
      <c r="K381" s="80"/>
      <c r="L381" s="80"/>
      <c r="M381" s="85"/>
      <c r="N381" s="80"/>
      <c r="O381" s="80"/>
      <c r="P381" s="80"/>
      <c r="Q381" s="80"/>
      <c r="R381" s="80"/>
      <c r="S381" s="80"/>
      <c r="T381" s="80"/>
      <c r="U381" s="80"/>
      <c r="V381" s="80"/>
      <c r="W381" s="80"/>
      <c r="X381" s="80"/>
      <c r="Y381" s="80"/>
      <c r="Z381" s="80"/>
      <c r="AA381" s="80"/>
    </row>
    <row r="382" spans="1:27" ht="12" customHeight="1">
      <c r="A382" s="80"/>
      <c r="B382" s="80"/>
      <c r="C382" s="80"/>
      <c r="D382" s="80"/>
      <c r="E382" s="80"/>
      <c r="F382" s="80"/>
      <c r="G382" s="80"/>
      <c r="H382" s="80"/>
      <c r="I382" s="80"/>
      <c r="J382" s="80"/>
      <c r="K382" s="80"/>
      <c r="L382" s="80"/>
      <c r="M382" s="85"/>
      <c r="N382" s="80"/>
      <c r="O382" s="80"/>
      <c r="P382" s="80"/>
      <c r="Q382" s="80"/>
      <c r="R382" s="80"/>
      <c r="S382" s="80"/>
      <c r="T382" s="80"/>
      <c r="U382" s="80"/>
      <c r="V382" s="80"/>
      <c r="W382" s="80"/>
      <c r="X382" s="80"/>
      <c r="Y382" s="80"/>
      <c r="Z382" s="80"/>
      <c r="AA382" s="80"/>
    </row>
    <row r="383" spans="1:27" ht="12" customHeight="1">
      <c r="A383" s="80"/>
      <c r="B383" s="80"/>
      <c r="C383" s="80"/>
      <c r="D383" s="80"/>
      <c r="E383" s="80"/>
      <c r="F383" s="80"/>
      <c r="G383" s="80"/>
      <c r="H383" s="80"/>
      <c r="I383" s="80"/>
      <c r="J383" s="80"/>
      <c r="K383" s="80"/>
      <c r="L383" s="80"/>
      <c r="M383" s="85"/>
      <c r="N383" s="80"/>
      <c r="O383" s="80"/>
      <c r="P383" s="80"/>
      <c r="Q383" s="80"/>
      <c r="R383" s="80"/>
      <c r="S383" s="80"/>
      <c r="T383" s="80"/>
      <c r="U383" s="80"/>
      <c r="V383" s="80"/>
      <c r="W383" s="80"/>
      <c r="X383" s="80"/>
      <c r="Y383" s="80"/>
      <c r="Z383" s="80"/>
      <c r="AA383" s="80"/>
    </row>
    <row r="384" spans="1:27" ht="12" customHeight="1">
      <c r="A384" s="80"/>
      <c r="B384" s="80"/>
      <c r="C384" s="80"/>
      <c r="D384" s="80"/>
      <c r="E384" s="80"/>
      <c r="F384" s="80"/>
      <c r="G384" s="80"/>
      <c r="H384" s="80"/>
      <c r="I384" s="80"/>
      <c r="J384" s="80"/>
      <c r="K384" s="80"/>
      <c r="L384" s="80"/>
      <c r="M384" s="85"/>
      <c r="N384" s="80"/>
      <c r="O384" s="80"/>
      <c r="P384" s="80"/>
      <c r="Q384" s="80"/>
      <c r="R384" s="80"/>
      <c r="S384" s="80"/>
      <c r="T384" s="80"/>
      <c r="U384" s="80"/>
      <c r="V384" s="80"/>
      <c r="W384" s="80"/>
      <c r="X384" s="80"/>
      <c r="Y384" s="80"/>
      <c r="Z384" s="80"/>
      <c r="AA384" s="80"/>
    </row>
    <row r="385" spans="1:27" ht="12" customHeight="1">
      <c r="A385" s="80"/>
      <c r="B385" s="80"/>
      <c r="C385" s="80"/>
      <c r="D385" s="80"/>
      <c r="E385" s="80"/>
      <c r="F385" s="80"/>
      <c r="G385" s="80"/>
      <c r="H385" s="80"/>
      <c r="I385" s="80"/>
      <c r="J385" s="80"/>
      <c r="K385" s="80"/>
      <c r="L385" s="80"/>
      <c r="M385" s="85"/>
      <c r="N385" s="80"/>
      <c r="O385" s="80"/>
      <c r="P385" s="80"/>
      <c r="Q385" s="80"/>
      <c r="R385" s="80"/>
      <c r="S385" s="80"/>
      <c r="T385" s="80"/>
      <c r="U385" s="80"/>
      <c r="V385" s="80"/>
      <c r="W385" s="80"/>
      <c r="X385" s="80"/>
      <c r="Y385" s="80"/>
      <c r="Z385" s="80"/>
      <c r="AA385" s="80"/>
    </row>
    <row r="386" spans="1:27" ht="12" customHeight="1">
      <c r="A386" s="80"/>
      <c r="B386" s="80"/>
      <c r="C386" s="80"/>
      <c r="D386" s="80"/>
      <c r="E386" s="80"/>
      <c r="F386" s="80"/>
      <c r="G386" s="80"/>
      <c r="H386" s="80"/>
      <c r="I386" s="80"/>
      <c r="J386" s="80"/>
      <c r="K386" s="80"/>
      <c r="L386" s="80"/>
      <c r="M386" s="85"/>
      <c r="N386" s="80"/>
      <c r="O386" s="80"/>
      <c r="P386" s="80"/>
      <c r="Q386" s="80"/>
      <c r="R386" s="80"/>
      <c r="S386" s="80"/>
      <c r="T386" s="80"/>
      <c r="U386" s="80"/>
      <c r="V386" s="80"/>
      <c r="W386" s="80"/>
      <c r="X386" s="80"/>
      <c r="Y386" s="80"/>
      <c r="Z386" s="80"/>
      <c r="AA386" s="80"/>
    </row>
    <row r="387" spans="1:27" ht="12" customHeight="1">
      <c r="A387" s="80"/>
      <c r="B387" s="80"/>
      <c r="C387" s="80"/>
      <c r="D387" s="80"/>
      <c r="E387" s="80"/>
      <c r="F387" s="80"/>
      <c r="G387" s="80"/>
      <c r="H387" s="80"/>
      <c r="I387" s="80"/>
      <c r="J387" s="80"/>
      <c r="K387" s="80"/>
      <c r="L387" s="80"/>
      <c r="M387" s="85"/>
      <c r="N387" s="80"/>
      <c r="O387" s="80"/>
      <c r="P387" s="80"/>
      <c r="Q387" s="80"/>
      <c r="R387" s="80"/>
      <c r="S387" s="80"/>
      <c r="T387" s="80"/>
      <c r="U387" s="80"/>
      <c r="V387" s="80"/>
      <c r="W387" s="80"/>
      <c r="X387" s="80"/>
      <c r="Y387" s="80"/>
      <c r="Z387" s="80"/>
      <c r="AA387" s="80"/>
    </row>
    <row r="388" spans="1:27" ht="12" customHeight="1">
      <c r="A388" s="80"/>
      <c r="B388" s="80"/>
      <c r="C388" s="80"/>
      <c r="D388" s="80"/>
      <c r="E388" s="80"/>
      <c r="F388" s="80"/>
      <c r="G388" s="80"/>
      <c r="H388" s="80"/>
      <c r="I388" s="80"/>
      <c r="J388" s="80"/>
      <c r="K388" s="80"/>
      <c r="L388" s="80"/>
      <c r="M388" s="85"/>
      <c r="N388" s="80"/>
      <c r="O388" s="80"/>
      <c r="P388" s="80"/>
      <c r="Q388" s="80"/>
      <c r="R388" s="80"/>
      <c r="S388" s="80"/>
      <c r="T388" s="80"/>
      <c r="U388" s="80"/>
      <c r="V388" s="80"/>
      <c r="W388" s="80"/>
      <c r="X388" s="80"/>
      <c r="Y388" s="80"/>
      <c r="Z388" s="80"/>
      <c r="AA388" s="80"/>
    </row>
    <row r="389" spans="1:27" ht="12" customHeight="1">
      <c r="A389" s="80"/>
      <c r="B389" s="80"/>
      <c r="C389" s="80"/>
      <c r="D389" s="80"/>
      <c r="E389" s="80"/>
      <c r="F389" s="80"/>
      <c r="G389" s="80"/>
      <c r="H389" s="80"/>
      <c r="I389" s="80"/>
      <c r="J389" s="80"/>
      <c r="K389" s="80"/>
      <c r="L389" s="80"/>
      <c r="M389" s="85"/>
      <c r="N389" s="80"/>
      <c r="O389" s="80"/>
      <c r="P389" s="80"/>
      <c r="Q389" s="80"/>
      <c r="R389" s="80"/>
      <c r="S389" s="80"/>
      <c r="T389" s="80"/>
      <c r="U389" s="80"/>
      <c r="V389" s="80"/>
      <c r="W389" s="80"/>
      <c r="X389" s="80"/>
      <c r="Y389" s="80"/>
      <c r="Z389" s="80"/>
      <c r="AA389" s="80"/>
    </row>
    <row r="390" spans="1:27" ht="12" customHeight="1">
      <c r="A390" s="80"/>
      <c r="B390" s="80"/>
      <c r="C390" s="80"/>
      <c r="D390" s="80"/>
      <c r="E390" s="80"/>
      <c r="F390" s="80"/>
      <c r="G390" s="80"/>
      <c r="H390" s="80"/>
      <c r="I390" s="80"/>
      <c r="J390" s="80"/>
      <c r="K390" s="80"/>
      <c r="L390" s="80"/>
      <c r="M390" s="85"/>
      <c r="N390" s="80"/>
      <c r="O390" s="80"/>
      <c r="P390" s="80"/>
      <c r="Q390" s="80"/>
      <c r="R390" s="80"/>
      <c r="S390" s="80"/>
      <c r="T390" s="80"/>
      <c r="U390" s="80"/>
      <c r="V390" s="80"/>
      <c r="W390" s="80"/>
      <c r="X390" s="80"/>
      <c r="Y390" s="80"/>
      <c r="Z390" s="80"/>
      <c r="AA390" s="80"/>
    </row>
    <row r="391" spans="1:27" ht="12" customHeight="1">
      <c r="A391" s="80"/>
      <c r="B391" s="80"/>
      <c r="C391" s="80"/>
      <c r="D391" s="80"/>
      <c r="E391" s="80"/>
      <c r="F391" s="80"/>
      <c r="G391" s="80"/>
      <c r="H391" s="80"/>
      <c r="I391" s="80"/>
      <c r="J391" s="80"/>
      <c r="K391" s="80"/>
      <c r="L391" s="80"/>
      <c r="M391" s="85"/>
      <c r="N391" s="80"/>
      <c r="O391" s="80"/>
      <c r="P391" s="80"/>
      <c r="Q391" s="80"/>
      <c r="R391" s="80"/>
      <c r="S391" s="80"/>
      <c r="T391" s="80"/>
      <c r="U391" s="80"/>
      <c r="V391" s="80"/>
      <c r="W391" s="80"/>
      <c r="X391" s="80"/>
      <c r="Y391" s="80"/>
      <c r="Z391" s="80"/>
      <c r="AA391" s="80"/>
    </row>
    <row r="392" spans="1:27" ht="12" customHeight="1">
      <c r="A392" s="80"/>
      <c r="B392" s="80"/>
      <c r="C392" s="80"/>
      <c r="D392" s="80"/>
      <c r="E392" s="80"/>
      <c r="F392" s="80"/>
      <c r="G392" s="80"/>
      <c r="H392" s="80"/>
      <c r="I392" s="80"/>
      <c r="J392" s="80"/>
      <c r="K392" s="80"/>
      <c r="L392" s="80"/>
      <c r="M392" s="85"/>
      <c r="N392" s="80"/>
      <c r="O392" s="80"/>
      <c r="P392" s="80"/>
      <c r="Q392" s="80"/>
      <c r="R392" s="80"/>
      <c r="S392" s="80"/>
      <c r="T392" s="80"/>
      <c r="U392" s="80"/>
      <c r="V392" s="80"/>
      <c r="W392" s="80"/>
      <c r="X392" s="80"/>
      <c r="Y392" s="80"/>
      <c r="Z392" s="80"/>
      <c r="AA392" s="80"/>
    </row>
    <row r="393" spans="1:27" ht="12" customHeight="1">
      <c r="A393" s="80"/>
      <c r="B393" s="80"/>
      <c r="C393" s="80"/>
      <c r="D393" s="80"/>
      <c r="E393" s="80"/>
      <c r="F393" s="80"/>
      <c r="G393" s="80"/>
      <c r="H393" s="80"/>
      <c r="I393" s="80"/>
      <c r="J393" s="80"/>
      <c r="K393" s="80"/>
      <c r="L393" s="80"/>
      <c r="M393" s="85"/>
      <c r="N393" s="80"/>
      <c r="O393" s="80"/>
      <c r="P393" s="80"/>
      <c r="Q393" s="80"/>
      <c r="R393" s="80"/>
      <c r="S393" s="80"/>
      <c r="T393" s="80"/>
      <c r="U393" s="80"/>
      <c r="V393" s="80"/>
      <c r="W393" s="80"/>
      <c r="X393" s="80"/>
      <c r="Y393" s="80"/>
      <c r="Z393" s="80"/>
      <c r="AA393" s="80"/>
    </row>
    <row r="394" spans="1:27" ht="12" customHeight="1">
      <c r="A394" s="80"/>
      <c r="B394" s="80"/>
      <c r="C394" s="80"/>
      <c r="D394" s="80"/>
      <c r="E394" s="80"/>
      <c r="F394" s="80"/>
      <c r="G394" s="80"/>
      <c r="H394" s="80"/>
      <c r="I394" s="80"/>
      <c r="J394" s="80"/>
      <c r="K394" s="80"/>
      <c r="L394" s="80"/>
      <c r="M394" s="85"/>
      <c r="N394" s="80"/>
      <c r="O394" s="80"/>
      <c r="P394" s="80"/>
      <c r="Q394" s="80"/>
      <c r="R394" s="80"/>
      <c r="S394" s="80"/>
      <c r="T394" s="80"/>
      <c r="U394" s="80"/>
      <c r="V394" s="80"/>
      <c r="W394" s="80"/>
      <c r="X394" s="80"/>
      <c r="Y394" s="80"/>
      <c r="Z394" s="80"/>
      <c r="AA394" s="80"/>
    </row>
    <row r="395" spans="1:27" ht="12" customHeight="1">
      <c r="A395" s="80"/>
      <c r="B395" s="80"/>
      <c r="C395" s="80"/>
      <c r="D395" s="80"/>
      <c r="E395" s="80"/>
      <c r="F395" s="80"/>
      <c r="G395" s="80"/>
      <c r="H395" s="80"/>
      <c r="I395" s="80"/>
      <c r="J395" s="80"/>
      <c r="K395" s="80"/>
      <c r="L395" s="80"/>
      <c r="M395" s="85"/>
      <c r="N395" s="80"/>
      <c r="O395" s="80"/>
      <c r="P395" s="80"/>
      <c r="Q395" s="80"/>
      <c r="R395" s="80"/>
      <c r="S395" s="80"/>
      <c r="T395" s="80"/>
      <c r="U395" s="80"/>
      <c r="V395" s="80"/>
      <c r="W395" s="80"/>
      <c r="X395" s="80"/>
      <c r="Y395" s="80"/>
      <c r="Z395" s="80"/>
      <c r="AA395" s="80"/>
    </row>
    <row r="396" spans="1:27" ht="12" customHeight="1">
      <c r="A396" s="80"/>
      <c r="B396" s="80"/>
      <c r="C396" s="80"/>
      <c r="D396" s="80"/>
      <c r="E396" s="80"/>
      <c r="F396" s="80"/>
      <c r="G396" s="80"/>
      <c r="H396" s="80"/>
      <c r="I396" s="80"/>
      <c r="J396" s="80"/>
      <c r="K396" s="80"/>
      <c r="L396" s="80"/>
      <c r="M396" s="85"/>
      <c r="N396" s="80"/>
      <c r="O396" s="80"/>
      <c r="P396" s="80"/>
      <c r="Q396" s="80"/>
      <c r="R396" s="80"/>
      <c r="S396" s="80"/>
      <c r="T396" s="80"/>
      <c r="U396" s="80"/>
      <c r="V396" s="80"/>
      <c r="W396" s="80"/>
      <c r="X396" s="80"/>
      <c r="Y396" s="80"/>
      <c r="Z396" s="80"/>
      <c r="AA396" s="80"/>
    </row>
    <row r="397" spans="1:27" ht="12" customHeight="1">
      <c r="A397" s="80"/>
      <c r="B397" s="80"/>
      <c r="C397" s="80"/>
      <c r="D397" s="80"/>
      <c r="E397" s="80"/>
      <c r="F397" s="80"/>
      <c r="G397" s="80"/>
      <c r="H397" s="80"/>
      <c r="I397" s="80"/>
      <c r="J397" s="80"/>
      <c r="K397" s="80"/>
      <c r="L397" s="80"/>
      <c r="M397" s="85"/>
      <c r="N397" s="80"/>
      <c r="O397" s="80"/>
      <c r="P397" s="80"/>
      <c r="Q397" s="80"/>
      <c r="R397" s="80"/>
      <c r="S397" s="80"/>
      <c r="T397" s="80"/>
      <c r="U397" s="80"/>
      <c r="V397" s="80"/>
      <c r="W397" s="80"/>
      <c r="X397" s="80"/>
      <c r="Y397" s="80"/>
      <c r="Z397" s="80"/>
      <c r="AA397" s="80"/>
    </row>
    <row r="398" spans="1:27" ht="12" customHeight="1">
      <c r="A398" s="80"/>
      <c r="B398" s="80"/>
      <c r="C398" s="80"/>
      <c r="D398" s="80"/>
      <c r="E398" s="80"/>
      <c r="F398" s="80"/>
      <c r="G398" s="80"/>
      <c r="H398" s="80"/>
      <c r="I398" s="80"/>
      <c r="J398" s="80"/>
      <c r="K398" s="80"/>
      <c r="L398" s="80"/>
      <c r="M398" s="85"/>
      <c r="N398" s="80"/>
      <c r="O398" s="80"/>
      <c r="P398" s="80"/>
      <c r="Q398" s="80"/>
      <c r="R398" s="80"/>
      <c r="S398" s="80"/>
      <c r="T398" s="80"/>
      <c r="U398" s="80"/>
      <c r="V398" s="80"/>
      <c r="W398" s="80"/>
      <c r="X398" s="80"/>
      <c r="Y398" s="80"/>
      <c r="Z398" s="80"/>
      <c r="AA398" s="80"/>
    </row>
    <row r="399" spans="1:27" ht="12" customHeight="1">
      <c r="A399" s="80"/>
      <c r="B399" s="80"/>
      <c r="C399" s="80"/>
      <c r="D399" s="80"/>
      <c r="E399" s="80"/>
      <c r="F399" s="80"/>
      <c r="G399" s="80"/>
      <c r="H399" s="80"/>
      <c r="I399" s="80"/>
      <c r="J399" s="80"/>
      <c r="K399" s="80"/>
      <c r="L399" s="80"/>
      <c r="M399" s="85"/>
      <c r="N399" s="80"/>
      <c r="O399" s="80"/>
      <c r="P399" s="80"/>
      <c r="Q399" s="80"/>
      <c r="R399" s="80"/>
      <c r="S399" s="80"/>
      <c r="T399" s="80"/>
      <c r="U399" s="80"/>
      <c r="V399" s="80"/>
      <c r="W399" s="80"/>
      <c r="X399" s="80"/>
      <c r="Y399" s="80"/>
      <c r="Z399" s="80"/>
      <c r="AA399" s="80"/>
    </row>
    <row r="400" spans="1:27" ht="12" customHeight="1">
      <c r="A400" s="80"/>
      <c r="B400" s="80"/>
      <c r="C400" s="80"/>
      <c r="D400" s="80"/>
      <c r="E400" s="80"/>
      <c r="F400" s="80"/>
      <c r="G400" s="80"/>
      <c r="H400" s="80"/>
      <c r="I400" s="80"/>
      <c r="J400" s="80"/>
      <c r="K400" s="80"/>
      <c r="L400" s="80"/>
      <c r="M400" s="85"/>
      <c r="N400" s="80"/>
      <c r="O400" s="80"/>
      <c r="P400" s="80"/>
      <c r="Q400" s="80"/>
      <c r="R400" s="80"/>
      <c r="S400" s="80"/>
      <c r="T400" s="80"/>
      <c r="U400" s="80"/>
      <c r="V400" s="80"/>
      <c r="W400" s="80"/>
      <c r="X400" s="80"/>
      <c r="Y400" s="80"/>
      <c r="Z400" s="80"/>
      <c r="AA400" s="80"/>
    </row>
    <row r="401" spans="1:27" ht="12" customHeight="1">
      <c r="A401" s="80"/>
      <c r="B401" s="80"/>
      <c r="C401" s="80"/>
      <c r="D401" s="80"/>
      <c r="E401" s="80"/>
      <c r="F401" s="80"/>
      <c r="G401" s="80"/>
      <c r="H401" s="80"/>
      <c r="I401" s="80"/>
      <c r="J401" s="80"/>
      <c r="K401" s="80"/>
      <c r="L401" s="80"/>
      <c r="M401" s="85"/>
      <c r="N401" s="80"/>
      <c r="O401" s="80"/>
      <c r="P401" s="80"/>
      <c r="Q401" s="80"/>
      <c r="R401" s="80"/>
      <c r="S401" s="80"/>
      <c r="T401" s="80"/>
      <c r="U401" s="80"/>
      <c r="V401" s="80"/>
      <c r="W401" s="80"/>
      <c r="X401" s="80"/>
      <c r="Y401" s="80"/>
      <c r="Z401" s="80"/>
      <c r="AA401" s="80"/>
    </row>
    <row r="402" spans="1:27" ht="12" customHeight="1">
      <c r="A402" s="80"/>
      <c r="B402" s="80"/>
      <c r="C402" s="80"/>
      <c r="D402" s="80"/>
      <c r="E402" s="80"/>
      <c r="F402" s="80"/>
      <c r="G402" s="80"/>
      <c r="H402" s="80"/>
      <c r="I402" s="80"/>
      <c r="J402" s="80"/>
      <c r="K402" s="80"/>
      <c r="L402" s="80"/>
      <c r="M402" s="85"/>
      <c r="N402" s="80"/>
      <c r="O402" s="80"/>
      <c r="P402" s="80"/>
      <c r="Q402" s="80"/>
      <c r="R402" s="80"/>
      <c r="S402" s="80"/>
      <c r="T402" s="80"/>
      <c r="U402" s="80"/>
      <c r="V402" s="80"/>
      <c r="W402" s="80"/>
      <c r="X402" s="80"/>
      <c r="Y402" s="80"/>
      <c r="Z402" s="80"/>
      <c r="AA402" s="80"/>
    </row>
    <row r="403" spans="1:27" ht="12" customHeight="1">
      <c r="A403" s="80"/>
      <c r="B403" s="80"/>
      <c r="C403" s="80"/>
      <c r="D403" s="80"/>
      <c r="E403" s="80"/>
      <c r="F403" s="80"/>
      <c r="G403" s="80"/>
      <c r="H403" s="80"/>
      <c r="I403" s="80"/>
      <c r="J403" s="80"/>
      <c r="K403" s="80"/>
      <c r="L403" s="80"/>
      <c r="M403" s="85"/>
      <c r="N403" s="80"/>
      <c r="O403" s="80"/>
      <c r="P403" s="80"/>
      <c r="Q403" s="80"/>
      <c r="R403" s="80"/>
      <c r="S403" s="80"/>
      <c r="T403" s="80"/>
      <c r="U403" s="80"/>
      <c r="V403" s="80"/>
      <c r="W403" s="80"/>
      <c r="X403" s="80"/>
      <c r="Y403" s="80"/>
      <c r="Z403" s="80"/>
      <c r="AA403" s="80"/>
    </row>
    <row r="404" spans="1:27" ht="12" customHeight="1">
      <c r="A404" s="80"/>
      <c r="B404" s="80"/>
      <c r="C404" s="80"/>
      <c r="D404" s="80"/>
      <c r="E404" s="80"/>
      <c r="F404" s="80"/>
      <c r="G404" s="80"/>
      <c r="H404" s="80"/>
      <c r="I404" s="80"/>
      <c r="J404" s="80"/>
      <c r="K404" s="80"/>
      <c r="L404" s="80"/>
      <c r="M404" s="85"/>
      <c r="N404" s="80"/>
      <c r="O404" s="80"/>
      <c r="P404" s="80"/>
      <c r="Q404" s="80"/>
      <c r="R404" s="80"/>
      <c r="S404" s="80"/>
      <c r="T404" s="80"/>
      <c r="U404" s="80"/>
      <c r="V404" s="80"/>
      <c r="W404" s="80"/>
      <c r="X404" s="80"/>
      <c r="Y404" s="80"/>
      <c r="Z404" s="80"/>
      <c r="AA404" s="80"/>
    </row>
    <row r="405" spans="1:27" ht="12" customHeight="1">
      <c r="A405" s="80"/>
      <c r="B405" s="80"/>
      <c r="C405" s="80"/>
      <c r="D405" s="80"/>
      <c r="E405" s="80"/>
      <c r="F405" s="80"/>
      <c r="G405" s="80"/>
      <c r="H405" s="80"/>
      <c r="I405" s="80"/>
      <c r="J405" s="80"/>
      <c r="K405" s="80"/>
      <c r="L405" s="80"/>
      <c r="M405" s="85"/>
      <c r="N405" s="80"/>
      <c r="O405" s="80"/>
      <c r="P405" s="80"/>
      <c r="Q405" s="80"/>
      <c r="R405" s="80"/>
      <c r="S405" s="80"/>
      <c r="T405" s="80"/>
      <c r="U405" s="80"/>
      <c r="V405" s="80"/>
      <c r="W405" s="80"/>
      <c r="X405" s="80"/>
      <c r="Y405" s="80"/>
      <c r="Z405" s="80"/>
      <c r="AA405" s="80"/>
    </row>
    <row r="406" spans="1:27" ht="12" customHeight="1">
      <c r="A406" s="80"/>
      <c r="B406" s="80"/>
      <c r="C406" s="80"/>
      <c r="D406" s="80"/>
      <c r="E406" s="80"/>
      <c r="F406" s="80"/>
      <c r="G406" s="80"/>
      <c r="H406" s="80"/>
      <c r="I406" s="80"/>
      <c r="J406" s="80"/>
      <c r="K406" s="80"/>
      <c r="L406" s="80"/>
      <c r="M406" s="85"/>
      <c r="N406" s="80"/>
      <c r="O406" s="80"/>
      <c r="P406" s="80"/>
      <c r="Q406" s="80"/>
      <c r="R406" s="80"/>
      <c r="S406" s="80"/>
      <c r="T406" s="80"/>
      <c r="U406" s="80"/>
      <c r="V406" s="80"/>
      <c r="W406" s="80"/>
      <c r="X406" s="80"/>
      <c r="Y406" s="80"/>
      <c r="Z406" s="80"/>
      <c r="AA406" s="80"/>
    </row>
    <row r="407" spans="1:27" ht="12" customHeight="1">
      <c r="A407" s="80"/>
      <c r="B407" s="80"/>
      <c r="C407" s="80"/>
      <c r="D407" s="80"/>
      <c r="E407" s="80"/>
      <c r="F407" s="80"/>
      <c r="G407" s="80"/>
      <c r="H407" s="80"/>
      <c r="I407" s="80"/>
      <c r="J407" s="80"/>
      <c r="K407" s="80"/>
      <c r="L407" s="80"/>
      <c r="M407" s="85"/>
      <c r="N407" s="80"/>
      <c r="O407" s="80"/>
      <c r="P407" s="80"/>
      <c r="Q407" s="80"/>
      <c r="R407" s="80"/>
      <c r="S407" s="80"/>
      <c r="T407" s="80"/>
      <c r="U407" s="80"/>
      <c r="V407" s="80"/>
      <c r="W407" s="80"/>
      <c r="X407" s="80"/>
      <c r="Y407" s="80"/>
      <c r="Z407" s="80"/>
      <c r="AA407" s="80"/>
    </row>
    <row r="408" spans="1:27" ht="12" customHeight="1">
      <c r="A408" s="80"/>
      <c r="B408" s="80"/>
      <c r="C408" s="80"/>
      <c r="D408" s="80"/>
      <c r="E408" s="80"/>
      <c r="F408" s="80"/>
      <c r="G408" s="80"/>
      <c r="H408" s="80"/>
      <c r="I408" s="80"/>
      <c r="J408" s="80"/>
      <c r="K408" s="80"/>
      <c r="L408" s="80"/>
      <c r="M408" s="85"/>
      <c r="N408" s="80"/>
      <c r="O408" s="80"/>
      <c r="P408" s="80"/>
      <c r="Q408" s="80"/>
      <c r="R408" s="80"/>
      <c r="S408" s="80"/>
      <c r="T408" s="80"/>
      <c r="U408" s="80"/>
      <c r="V408" s="80"/>
      <c r="W408" s="80"/>
      <c r="X408" s="80"/>
      <c r="Y408" s="80"/>
      <c r="Z408" s="80"/>
      <c r="AA408" s="80"/>
    </row>
    <row r="409" spans="1:27" ht="12" customHeight="1">
      <c r="A409" s="80"/>
      <c r="B409" s="80"/>
      <c r="C409" s="80"/>
      <c r="D409" s="80"/>
      <c r="E409" s="80"/>
      <c r="F409" s="80"/>
      <c r="G409" s="80"/>
      <c r="H409" s="80"/>
      <c r="I409" s="80"/>
      <c r="J409" s="80"/>
      <c r="K409" s="80"/>
      <c r="L409" s="80"/>
      <c r="M409" s="85"/>
      <c r="N409" s="80"/>
      <c r="O409" s="80"/>
      <c r="P409" s="80"/>
      <c r="Q409" s="80"/>
      <c r="R409" s="80"/>
      <c r="S409" s="80"/>
      <c r="T409" s="80"/>
      <c r="U409" s="80"/>
      <c r="V409" s="80"/>
      <c r="W409" s="80"/>
      <c r="X409" s="80"/>
      <c r="Y409" s="80"/>
      <c r="Z409" s="80"/>
      <c r="AA409" s="80"/>
    </row>
    <row r="410" spans="1:27" ht="12" customHeight="1">
      <c r="A410" s="80"/>
      <c r="B410" s="80"/>
      <c r="C410" s="80"/>
      <c r="D410" s="80"/>
      <c r="E410" s="80"/>
      <c r="F410" s="80"/>
      <c r="G410" s="80"/>
      <c r="H410" s="80"/>
      <c r="I410" s="80"/>
      <c r="J410" s="80"/>
      <c r="K410" s="80"/>
      <c r="L410" s="80"/>
      <c r="M410" s="85"/>
      <c r="N410" s="80"/>
      <c r="O410" s="80"/>
      <c r="P410" s="80"/>
      <c r="Q410" s="80"/>
      <c r="R410" s="80"/>
      <c r="S410" s="80"/>
      <c r="T410" s="80"/>
      <c r="U410" s="80"/>
      <c r="V410" s="80"/>
      <c r="W410" s="80"/>
      <c r="X410" s="80"/>
      <c r="Y410" s="80"/>
      <c r="Z410" s="80"/>
      <c r="AA410" s="80"/>
    </row>
    <row r="411" spans="1:27" ht="12" customHeight="1">
      <c r="A411" s="80"/>
      <c r="B411" s="80"/>
      <c r="C411" s="80"/>
      <c r="D411" s="80"/>
      <c r="E411" s="80"/>
      <c r="F411" s="80"/>
      <c r="G411" s="80"/>
      <c r="H411" s="80"/>
      <c r="I411" s="80"/>
      <c r="J411" s="80"/>
      <c r="K411" s="80"/>
      <c r="L411" s="80"/>
      <c r="M411" s="85"/>
      <c r="N411" s="80"/>
      <c r="O411" s="80"/>
      <c r="P411" s="80"/>
      <c r="Q411" s="80"/>
      <c r="R411" s="80"/>
      <c r="S411" s="80"/>
      <c r="T411" s="80"/>
      <c r="U411" s="80"/>
      <c r="V411" s="80"/>
      <c r="W411" s="80"/>
      <c r="X411" s="80"/>
      <c r="Y411" s="80"/>
      <c r="Z411" s="80"/>
      <c r="AA411" s="80"/>
    </row>
    <row r="412" spans="1:27" ht="12" customHeight="1">
      <c r="A412" s="80"/>
      <c r="B412" s="80"/>
      <c r="C412" s="80"/>
      <c r="D412" s="80"/>
      <c r="E412" s="80"/>
      <c r="F412" s="80"/>
      <c r="G412" s="80"/>
      <c r="H412" s="80"/>
      <c r="I412" s="80"/>
      <c r="J412" s="80"/>
      <c r="K412" s="80"/>
      <c r="L412" s="80"/>
      <c r="M412" s="85"/>
      <c r="N412" s="80"/>
      <c r="O412" s="80"/>
      <c r="P412" s="80"/>
      <c r="Q412" s="80"/>
      <c r="R412" s="80"/>
      <c r="S412" s="80"/>
      <c r="T412" s="80"/>
      <c r="U412" s="80"/>
      <c r="V412" s="80"/>
      <c r="W412" s="80"/>
      <c r="X412" s="80"/>
      <c r="Y412" s="80"/>
      <c r="Z412" s="80"/>
      <c r="AA412" s="80"/>
    </row>
    <row r="413" spans="1:27" ht="12" customHeight="1">
      <c r="A413" s="80"/>
      <c r="B413" s="80"/>
      <c r="C413" s="80"/>
      <c r="D413" s="80"/>
      <c r="E413" s="80"/>
      <c r="F413" s="80"/>
      <c r="G413" s="80"/>
      <c r="H413" s="80"/>
      <c r="I413" s="80"/>
      <c r="J413" s="80"/>
      <c r="K413" s="80"/>
      <c r="L413" s="80"/>
      <c r="M413" s="85"/>
      <c r="N413" s="80"/>
      <c r="O413" s="80"/>
      <c r="P413" s="80"/>
      <c r="Q413" s="80"/>
      <c r="R413" s="80"/>
      <c r="S413" s="80"/>
      <c r="T413" s="80"/>
      <c r="U413" s="80"/>
      <c r="V413" s="80"/>
      <c r="W413" s="80"/>
      <c r="X413" s="80"/>
      <c r="Y413" s="80"/>
      <c r="Z413" s="80"/>
      <c r="AA413" s="80"/>
    </row>
    <row r="414" spans="1:27" ht="12" customHeight="1">
      <c r="A414" s="80"/>
      <c r="B414" s="80"/>
      <c r="C414" s="80"/>
      <c r="D414" s="80"/>
      <c r="E414" s="80"/>
      <c r="F414" s="80"/>
      <c r="G414" s="80"/>
      <c r="H414" s="80"/>
      <c r="I414" s="80"/>
      <c r="J414" s="80"/>
      <c r="K414" s="80"/>
      <c r="L414" s="80"/>
      <c r="M414" s="85"/>
      <c r="N414" s="80"/>
      <c r="O414" s="80"/>
      <c r="P414" s="80"/>
      <c r="Q414" s="80"/>
      <c r="R414" s="80"/>
      <c r="S414" s="80"/>
      <c r="T414" s="80"/>
      <c r="U414" s="80"/>
      <c r="V414" s="80"/>
      <c r="W414" s="80"/>
      <c r="X414" s="80"/>
      <c r="Y414" s="80"/>
      <c r="Z414" s="80"/>
      <c r="AA414" s="80"/>
    </row>
    <row r="415" spans="1:27" ht="12" customHeight="1">
      <c r="A415" s="80"/>
      <c r="B415" s="80"/>
      <c r="C415" s="80"/>
      <c r="D415" s="80"/>
      <c r="E415" s="80"/>
      <c r="F415" s="80"/>
      <c r="G415" s="80"/>
      <c r="H415" s="80"/>
      <c r="I415" s="80"/>
      <c r="J415" s="80"/>
      <c r="K415" s="80"/>
      <c r="L415" s="80"/>
      <c r="M415" s="85"/>
      <c r="N415" s="80"/>
      <c r="O415" s="80"/>
      <c r="P415" s="80"/>
      <c r="Q415" s="80"/>
      <c r="R415" s="80"/>
      <c r="S415" s="80"/>
      <c r="T415" s="80"/>
      <c r="U415" s="80"/>
      <c r="V415" s="80"/>
      <c r="W415" s="80"/>
      <c r="X415" s="80"/>
      <c r="Y415" s="80"/>
      <c r="Z415" s="80"/>
      <c r="AA415" s="80"/>
    </row>
    <row r="416" spans="1:27" ht="12" customHeight="1">
      <c r="A416" s="80"/>
      <c r="B416" s="80"/>
      <c r="C416" s="80"/>
      <c r="D416" s="80"/>
      <c r="E416" s="80"/>
      <c r="F416" s="80"/>
      <c r="G416" s="80"/>
      <c r="H416" s="80"/>
      <c r="I416" s="80"/>
      <c r="J416" s="80"/>
      <c r="K416" s="80"/>
      <c r="L416" s="80"/>
      <c r="M416" s="85"/>
      <c r="N416" s="80"/>
      <c r="O416" s="80"/>
      <c r="P416" s="80"/>
      <c r="Q416" s="80"/>
      <c r="R416" s="80"/>
      <c r="S416" s="80"/>
      <c r="T416" s="80"/>
      <c r="U416" s="80"/>
      <c r="V416" s="80"/>
      <c r="W416" s="80"/>
      <c r="X416" s="80"/>
      <c r="Y416" s="80"/>
      <c r="Z416" s="80"/>
      <c r="AA416" s="80"/>
    </row>
    <row r="417" spans="1:27" ht="12" customHeight="1">
      <c r="A417" s="80"/>
      <c r="B417" s="80"/>
      <c r="C417" s="80"/>
      <c r="D417" s="80"/>
      <c r="E417" s="80"/>
      <c r="F417" s="80"/>
      <c r="G417" s="80"/>
      <c r="H417" s="80"/>
      <c r="I417" s="80"/>
      <c r="J417" s="80"/>
      <c r="K417" s="80"/>
      <c r="L417" s="80"/>
      <c r="M417" s="85"/>
      <c r="N417" s="80"/>
      <c r="O417" s="80"/>
      <c r="P417" s="80"/>
      <c r="Q417" s="80"/>
      <c r="R417" s="80"/>
      <c r="S417" s="80"/>
      <c r="T417" s="80"/>
      <c r="U417" s="80"/>
      <c r="V417" s="80"/>
      <c r="W417" s="80"/>
      <c r="X417" s="80"/>
      <c r="Y417" s="80"/>
      <c r="Z417" s="80"/>
      <c r="AA417" s="80"/>
    </row>
    <row r="418" spans="1:27" ht="12" customHeight="1">
      <c r="A418" s="80"/>
      <c r="B418" s="80"/>
      <c r="C418" s="80"/>
      <c r="D418" s="80"/>
      <c r="E418" s="80"/>
      <c r="F418" s="80"/>
      <c r="G418" s="80"/>
      <c r="H418" s="80"/>
      <c r="I418" s="80"/>
      <c r="J418" s="80"/>
      <c r="K418" s="80"/>
      <c r="L418" s="80"/>
      <c r="M418" s="85"/>
      <c r="N418" s="80"/>
      <c r="O418" s="80"/>
      <c r="P418" s="80"/>
      <c r="Q418" s="80"/>
      <c r="R418" s="80"/>
      <c r="S418" s="80"/>
      <c r="T418" s="80"/>
      <c r="U418" s="80"/>
      <c r="V418" s="80"/>
      <c r="W418" s="80"/>
      <c r="X418" s="80"/>
      <c r="Y418" s="80"/>
      <c r="Z418" s="80"/>
      <c r="AA418" s="80"/>
    </row>
    <row r="419" spans="1:27" ht="12" customHeight="1">
      <c r="A419" s="80"/>
      <c r="B419" s="80"/>
      <c r="C419" s="80"/>
      <c r="D419" s="80"/>
      <c r="E419" s="80"/>
      <c r="F419" s="80"/>
      <c r="G419" s="80"/>
      <c r="H419" s="80"/>
      <c r="I419" s="80"/>
      <c r="J419" s="80"/>
      <c r="K419" s="80"/>
      <c r="L419" s="80"/>
      <c r="M419" s="85"/>
      <c r="N419" s="80"/>
      <c r="O419" s="80"/>
      <c r="P419" s="80"/>
      <c r="Q419" s="80"/>
      <c r="R419" s="80"/>
      <c r="S419" s="80"/>
      <c r="T419" s="80"/>
      <c r="U419" s="80"/>
      <c r="V419" s="80"/>
      <c r="W419" s="80"/>
      <c r="X419" s="80"/>
      <c r="Y419" s="80"/>
      <c r="Z419" s="80"/>
      <c r="AA419" s="80"/>
    </row>
    <row r="420" spans="1:27" ht="12" customHeight="1">
      <c r="A420" s="80"/>
      <c r="B420" s="80"/>
      <c r="C420" s="80"/>
      <c r="D420" s="80"/>
      <c r="E420" s="80"/>
      <c r="F420" s="80"/>
      <c r="G420" s="80"/>
      <c r="H420" s="80"/>
      <c r="I420" s="80"/>
      <c r="J420" s="80"/>
      <c r="K420" s="80"/>
      <c r="L420" s="80"/>
      <c r="M420" s="85"/>
      <c r="N420" s="80"/>
      <c r="O420" s="80"/>
      <c r="P420" s="80"/>
      <c r="Q420" s="80"/>
      <c r="R420" s="80"/>
      <c r="S420" s="80"/>
      <c r="T420" s="80"/>
      <c r="U420" s="80"/>
      <c r="V420" s="80"/>
      <c r="W420" s="80"/>
      <c r="X420" s="80"/>
      <c r="Y420" s="80"/>
      <c r="Z420" s="80"/>
      <c r="AA420" s="80"/>
    </row>
    <row r="421" spans="1:27" ht="12" customHeight="1">
      <c r="A421" s="80"/>
      <c r="B421" s="80"/>
      <c r="C421" s="80"/>
      <c r="D421" s="80"/>
      <c r="E421" s="80"/>
      <c r="F421" s="80"/>
      <c r="G421" s="80"/>
      <c r="H421" s="80"/>
      <c r="I421" s="80"/>
      <c r="J421" s="80"/>
      <c r="K421" s="80"/>
      <c r="L421" s="80"/>
      <c r="M421" s="85"/>
      <c r="N421" s="80"/>
      <c r="O421" s="80"/>
      <c r="P421" s="80"/>
      <c r="Q421" s="80"/>
      <c r="R421" s="80"/>
      <c r="S421" s="80"/>
      <c r="T421" s="80"/>
      <c r="U421" s="80"/>
      <c r="V421" s="80"/>
      <c r="W421" s="80"/>
      <c r="X421" s="80"/>
      <c r="Y421" s="80"/>
      <c r="Z421" s="80"/>
      <c r="AA421" s="80"/>
    </row>
    <row r="422" spans="1:27" ht="12" customHeight="1">
      <c r="A422" s="80"/>
      <c r="B422" s="80"/>
      <c r="C422" s="80"/>
      <c r="D422" s="80"/>
      <c r="E422" s="80"/>
      <c r="F422" s="80"/>
      <c r="G422" s="80"/>
      <c r="H422" s="80"/>
      <c r="I422" s="80"/>
      <c r="J422" s="80"/>
      <c r="K422" s="80"/>
      <c r="L422" s="80"/>
      <c r="M422" s="85"/>
      <c r="N422" s="80"/>
      <c r="O422" s="80"/>
      <c r="P422" s="80"/>
      <c r="Q422" s="80"/>
      <c r="R422" s="80"/>
      <c r="S422" s="80"/>
      <c r="T422" s="80"/>
      <c r="U422" s="80"/>
      <c r="V422" s="80"/>
      <c r="W422" s="80"/>
      <c r="X422" s="80"/>
      <c r="Y422" s="80"/>
      <c r="Z422" s="80"/>
      <c r="AA422" s="80"/>
    </row>
    <row r="423" spans="1:27" ht="12" customHeight="1">
      <c r="A423" s="80"/>
      <c r="B423" s="80"/>
      <c r="C423" s="80"/>
      <c r="D423" s="80"/>
      <c r="E423" s="80"/>
      <c r="F423" s="80"/>
      <c r="G423" s="80"/>
      <c r="H423" s="80"/>
      <c r="I423" s="80"/>
      <c r="J423" s="80"/>
      <c r="K423" s="80"/>
      <c r="L423" s="80"/>
      <c r="M423" s="85"/>
      <c r="N423" s="80"/>
      <c r="O423" s="80"/>
      <c r="P423" s="80"/>
      <c r="Q423" s="80"/>
      <c r="R423" s="80"/>
      <c r="S423" s="80"/>
      <c r="T423" s="80"/>
      <c r="U423" s="80"/>
      <c r="V423" s="80"/>
      <c r="W423" s="80"/>
      <c r="X423" s="80"/>
      <c r="Y423" s="80"/>
      <c r="Z423" s="80"/>
      <c r="AA423" s="80"/>
    </row>
    <row r="424" spans="1:27" ht="12" customHeight="1">
      <c r="A424" s="80"/>
      <c r="B424" s="80"/>
      <c r="C424" s="80"/>
      <c r="D424" s="80"/>
      <c r="E424" s="80"/>
      <c r="F424" s="80"/>
      <c r="G424" s="80"/>
      <c r="H424" s="80"/>
      <c r="I424" s="80"/>
      <c r="J424" s="80"/>
      <c r="K424" s="80"/>
      <c r="L424" s="80"/>
      <c r="M424" s="85"/>
      <c r="N424" s="80"/>
      <c r="O424" s="80"/>
      <c r="P424" s="80"/>
      <c r="Q424" s="80"/>
      <c r="R424" s="80"/>
      <c r="S424" s="80"/>
      <c r="T424" s="80"/>
      <c r="U424" s="80"/>
      <c r="V424" s="80"/>
      <c r="W424" s="80"/>
      <c r="X424" s="80"/>
      <c r="Y424" s="80"/>
      <c r="Z424" s="80"/>
      <c r="AA424" s="80"/>
    </row>
    <row r="425" spans="1:27" ht="12" customHeight="1">
      <c r="A425" s="80"/>
      <c r="B425" s="80"/>
      <c r="C425" s="80"/>
      <c r="D425" s="80"/>
      <c r="E425" s="80"/>
      <c r="F425" s="80"/>
      <c r="G425" s="80"/>
      <c r="H425" s="80"/>
      <c r="I425" s="80"/>
      <c r="J425" s="80"/>
      <c r="K425" s="80"/>
      <c r="L425" s="80"/>
      <c r="M425" s="85"/>
      <c r="N425" s="80"/>
      <c r="O425" s="80"/>
      <c r="P425" s="80"/>
      <c r="Q425" s="80"/>
      <c r="R425" s="80"/>
      <c r="S425" s="80"/>
      <c r="T425" s="80"/>
      <c r="U425" s="80"/>
      <c r="V425" s="80"/>
      <c r="W425" s="80"/>
      <c r="X425" s="80"/>
      <c r="Y425" s="80"/>
      <c r="Z425" s="80"/>
      <c r="AA425" s="80"/>
    </row>
    <row r="426" spans="1:27" ht="12" customHeight="1">
      <c r="A426" s="80"/>
      <c r="B426" s="80"/>
      <c r="C426" s="80"/>
      <c r="D426" s="80"/>
      <c r="E426" s="80"/>
      <c r="F426" s="80"/>
      <c r="G426" s="80"/>
      <c r="H426" s="80"/>
      <c r="I426" s="80"/>
      <c r="J426" s="80"/>
      <c r="K426" s="80"/>
      <c r="L426" s="80"/>
      <c r="M426" s="85"/>
      <c r="N426" s="80"/>
      <c r="O426" s="80"/>
      <c r="P426" s="80"/>
      <c r="Q426" s="80"/>
      <c r="R426" s="80"/>
      <c r="S426" s="80"/>
      <c r="T426" s="80"/>
      <c r="U426" s="80"/>
      <c r="V426" s="80"/>
      <c r="W426" s="80"/>
      <c r="X426" s="80"/>
      <c r="Y426" s="80"/>
      <c r="Z426" s="80"/>
      <c r="AA426" s="80"/>
    </row>
    <row r="427" spans="1:27" ht="12" customHeight="1">
      <c r="A427" s="80"/>
      <c r="B427" s="80"/>
      <c r="C427" s="80"/>
      <c r="D427" s="80"/>
      <c r="E427" s="80"/>
      <c r="F427" s="80"/>
      <c r="G427" s="80"/>
      <c r="H427" s="80"/>
      <c r="I427" s="80"/>
      <c r="J427" s="80"/>
      <c r="K427" s="80"/>
      <c r="L427" s="80"/>
      <c r="M427" s="85"/>
      <c r="N427" s="80"/>
      <c r="O427" s="80"/>
      <c r="P427" s="80"/>
      <c r="Q427" s="80"/>
      <c r="R427" s="80"/>
      <c r="S427" s="80"/>
      <c r="T427" s="80"/>
      <c r="U427" s="80"/>
      <c r="V427" s="80"/>
      <c r="W427" s="80"/>
      <c r="X427" s="80"/>
      <c r="Y427" s="80"/>
      <c r="Z427" s="80"/>
      <c r="AA427" s="80"/>
    </row>
    <row r="428" spans="1:27" ht="12" customHeight="1">
      <c r="A428" s="80"/>
      <c r="B428" s="80"/>
      <c r="C428" s="80"/>
      <c r="D428" s="80"/>
      <c r="E428" s="80"/>
      <c r="F428" s="80"/>
      <c r="G428" s="80"/>
      <c r="H428" s="80"/>
      <c r="I428" s="80"/>
      <c r="J428" s="80"/>
      <c r="K428" s="80"/>
      <c r="L428" s="80"/>
      <c r="M428" s="85"/>
      <c r="N428" s="80"/>
      <c r="O428" s="80"/>
      <c r="P428" s="80"/>
      <c r="Q428" s="80"/>
      <c r="R428" s="80"/>
      <c r="S428" s="80"/>
      <c r="T428" s="80"/>
      <c r="U428" s="80"/>
      <c r="V428" s="80"/>
      <c r="W428" s="80"/>
      <c r="X428" s="80"/>
      <c r="Y428" s="80"/>
      <c r="Z428" s="80"/>
      <c r="AA428" s="80"/>
    </row>
    <row r="429" spans="1:27" ht="12" customHeight="1">
      <c r="A429" s="80"/>
      <c r="B429" s="80"/>
      <c r="C429" s="80"/>
      <c r="D429" s="80"/>
      <c r="E429" s="80"/>
      <c r="F429" s="80"/>
      <c r="G429" s="80"/>
      <c r="H429" s="80"/>
      <c r="I429" s="80"/>
      <c r="J429" s="80"/>
      <c r="K429" s="80"/>
      <c r="L429" s="80"/>
      <c r="M429" s="85"/>
      <c r="N429" s="80"/>
      <c r="O429" s="80"/>
      <c r="P429" s="80"/>
      <c r="Q429" s="80"/>
      <c r="R429" s="80"/>
      <c r="S429" s="80"/>
      <c r="T429" s="80"/>
      <c r="U429" s="80"/>
      <c r="V429" s="80"/>
      <c r="W429" s="80"/>
      <c r="X429" s="80"/>
      <c r="Y429" s="80"/>
      <c r="Z429" s="80"/>
      <c r="AA429" s="80"/>
    </row>
    <row r="430" spans="1:27" ht="12" customHeight="1">
      <c r="A430" s="80"/>
      <c r="B430" s="80"/>
      <c r="C430" s="80"/>
      <c r="D430" s="80"/>
      <c r="E430" s="80"/>
      <c r="F430" s="80"/>
      <c r="G430" s="80"/>
      <c r="H430" s="80"/>
      <c r="I430" s="80"/>
      <c r="J430" s="80"/>
      <c r="K430" s="80"/>
      <c r="L430" s="80"/>
      <c r="M430" s="85"/>
      <c r="N430" s="80"/>
      <c r="O430" s="80"/>
      <c r="P430" s="80"/>
      <c r="Q430" s="80"/>
      <c r="R430" s="80"/>
      <c r="S430" s="80"/>
      <c r="T430" s="80"/>
      <c r="U430" s="80"/>
      <c r="V430" s="80"/>
      <c r="W430" s="80"/>
      <c r="X430" s="80"/>
      <c r="Y430" s="80"/>
      <c r="Z430" s="80"/>
      <c r="AA430" s="80"/>
    </row>
    <row r="431" spans="1:27" ht="12" customHeight="1">
      <c r="A431" s="80"/>
      <c r="B431" s="80"/>
      <c r="C431" s="80"/>
      <c r="D431" s="80"/>
      <c r="E431" s="80"/>
      <c r="F431" s="80"/>
      <c r="G431" s="80"/>
      <c r="H431" s="80"/>
      <c r="I431" s="80"/>
      <c r="J431" s="80"/>
      <c r="K431" s="80"/>
      <c r="L431" s="80"/>
      <c r="M431" s="85"/>
      <c r="N431" s="80"/>
      <c r="O431" s="80"/>
      <c r="P431" s="80"/>
      <c r="Q431" s="80"/>
      <c r="R431" s="80"/>
      <c r="S431" s="80"/>
      <c r="T431" s="80"/>
      <c r="U431" s="80"/>
      <c r="V431" s="80"/>
      <c r="W431" s="80"/>
      <c r="X431" s="80"/>
      <c r="Y431" s="80"/>
      <c r="Z431" s="80"/>
      <c r="AA431" s="80"/>
    </row>
    <row r="432" spans="1:27" ht="12" customHeight="1">
      <c r="A432" s="80"/>
      <c r="B432" s="80"/>
      <c r="C432" s="80"/>
      <c r="D432" s="80"/>
      <c r="E432" s="80"/>
      <c r="F432" s="80"/>
      <c r="G432" s="80"/>
      <c r="H432" s="80"/>
      <c r="I432" s="80"/>
      <c r="J432" s="80"/>
      <c r="K432" s="80"/>
      <c r="L432" s="80"/>
      <c r="M432" s="85"/>
      <c r="N432" s="80"/>
      <c r="O432" s="80"/>
      <c r="P432" s="80"/>
      <c r="Q432" s="80"/>
      <c r="R432" s="80"/>
      <c r="S432" s="80"/>
      <c r="T432" s="80"/>
      <c r="U432" s="80"/>
      <c r="V432" s="80"/>
      <c r="W432" s="80"/>
      <c r="X432" s="80"/>
      <c r="Y432" s="80"/>
      <c r="Z432" s="80"/>
      <c r="AA432" s="80"/>
    </row>
    <row r="433" spans="1:27" ht="12" customHeight="1">
      <c r="A433" s="80"/>
      <c r="B433" s="80"/>
      <c r="C433" s="80"/>
      <c r="D433" s="80"/>
      <c r="E433" s="80"/>
      <c r="F433" s="80"/>
      <c r="G433" s="80"/>
      <c r="H433" s="80"/>
      <c r="I433" s="80"/>
      <c r="J433" s="80"/>
      <c r="K433" s="80"/>
      <c r="L433" s="80"/>
      <c r="M433" s="85"/>
      <c r="N433" s="80"/>
      <c r="O433" s="80"/>
      <c r="P433" s="80"/>
      <c r="Q433" s="80"/>
      <c r="R433" s="80"/>
      <c r="S433" s="80"/>
      <c r="T433" s="80"/>
      <c r="U433" s="80"/>
      <c r="V433" s="80"/>
      <c r="W433" s="80"/>
      <c r="X433" s="80"/>
      <c r="Y433" s="80"/>
      <c r="Z433" s="80"/>
      <c r="AA433" s="80"/>
    </row>
    <row r="434" spans="1:27" ht="12" customHeight="1">
      <c r="A434" s="80"/>
      <c r="B434" s="80"/>
      <c r="C434" s="80"/>
      <c r="D434" s="80"/>
      <c r="E434" s="80"/>
      <c r="F434" s="80"/>
      <c r="G434" s="80"/>
      <c r="H434" s="80"/>
      <c r="I434" s="80"/>
      <c r="J434" s="80"/>
      <c r="K434" s="80"/>
      <c r="L434" s="80"/>
      <c r="M434" s="85"/>
      <c r="N434" s="80"/>
      <c r="O434" s="80"/>
      <c r="P434" s="80"/>
      <c r="Q434" s="80"/>
      <c r="R434" s="80"/>
      <c r="S434" s="80"/>
      <c r="T434" s="80"/>
      <c r="U434" s="80"/>
      <c r="V434" s="80"/>
      <c r="W434" s="80"/>
      <c r="X434" s="80"/>
      <c r="Y434" s="80"/>
      <c r="Z434" s="80"/>
      <c r="AA434" s="80"/>
    </row>
    <row r="435" spans="1:27" ht="12" customHeight="1">
      <c r="A435" s="80"/>
      <c r="B435" s="80"/>
      <c r="C435" s="80"/>
      <c r="D435" s="80"/>
      <c r="E435" s="80"/>
      <c r="F435" s="80"/>
      <c r="G435" s="80"/>
      <c r="H435" s="80"/>
      <c r="I435" s="80"/>
      <c r="J435" s="80"/>
      <c r="K435" s="80"/>
      <c r="L435" s="80"/>
      <c r="M435" s="85"/>
      <c r="N435" s="80"/>
      <c r="O435" s="80"/>
      <c r="P435" s="80"/>
      <c r="Q435" s="80"/>
      <c r="R435" s="80"/>
      <c r="S435" s="80"/>
      <c r="T435" s="80"/>
      <c r="U435" s="80"/>
      <c r="V435" s="80"/>
      <c r="W435" s="80"/>
      <c r="X435" s="80"/>
      <c r="Y435" s="80"/>
      <c r="Z435" s="80"/>
      <c r="AA435" s="80"/>
    </row>
    <row r="436" spans="1:27" ht="12" customHeight="1">
      <c r="A436" s="80"/>
      <c r="B436" s="80"/>
      <c r="C436" s="80"/>
      <c r="D436" s="80"/>
      <c r="E436" s="80"/>
      <c r="F436" s="80"/>
      <c r="G436" s="80"/>
      <c r="H436" s="80"/>
      <c r="I436" s="80"/>
      <c r="J436" s="80"/>
      <c r="K436" s="80"/>
      <c r="L436" s="80"/>
      <c r="M436" s="85"/>
      <c r="N436" s="80"/>
      <c r="O436" s="80"/>
      <c r="P436" s="80"/>
      <c r="Q436" s="80"/>
      <c r="R436" s="80"/>
      <c r="S436" s="80"/>
      <c r="T436" s="80"/>
      <c r="U436" s="80"/>
      <c r="V436" s="80"/>
      <c r="W436" s="80"/>
      <c r="X436" s="80"/>
      <c r="Y436" s="80"/>
      <c r="Z436" s="80"/>
      <c r="AA436" s="80"/>
    </row>
    <row r="437" spans="1:27" ht="12" customHeight="1">
      <c r="A437" s="80"/>
      <c r="B437" s="80"/>
      <c r="C437" s="80"/>
      <c r="D437" s="80"/>
      <c r="E437" s="80"/>
      <c r="F437" s="80"/>
      <c r="G437" s="80"/>
      <c r="H437" s="80"/>
      <c r="I437" s="80"/>
      <c r="J437" s="80"/>
      <c r="K437" s="80"/>
      <c r="L437" s="80"/>
      <c r="M437" s="85"/>
      <c r="N437" s="80"/>
      <c r="O437" s="80"/>
      <c r="P437" s="80"/>
      <c r="Q437" s="80"/>
      <c r="R437" s="80"/>
      <c r="S437" s="80"/>
      <c r="T437" s="80"/>
      <c r="U437" s="80"/>
      <c r="V437" s="80"/>
      <c r="W437" s="80"/>
      <c r="X437" s="80"/>
      <c r="Y437" s="80"/>
      <c r="Z437" s="80"/>
      <c r="AA437" s="80"/>
    </row>
    <row r="438" spans="1:27" ht="12" customHeight="1">
      <c r="A438" s="80"/>
      <c r="B438" s="80"/>
      <c r="C438" s="80"/>
      <c r="D438" s="80"/>
      <c r="E438" s="80"/>
      <c r="F438" s="80"/>
      <c r="G438" s="80"/>
      <c r="H438" s="80"/>
      <c r="I438" s="80"/>
      <c r="J438" s="80"/>
      <c r="K438" s="80"/>
      <c r="L438" s="80"/>
      <c r="M438" s="85"/>
      <c r="N438" s="80"/>
      <c r="O438" s="80"/>
      <c r="P438" s="80"/>
      <c r="Q438" s="80"/>
      <c r="R438" s="80"/>
      <c r="S438" s="80"/>
      <c r="T438" s="80"/>
      <c r="U438" s="80"/>
      <c r="V438" s="80"/>
      <c r="W438" s="80"/>
      <c r="X438" s="80"/>
      <c r="Y438" s="80"/>
      <c r="Z438" s="80"/>
      <c r="AA438" s="80"/>
    </row>
    <row r="439" spans="1:27" ht="12" customHeight="1">
      <c r="A439" s="80"/>
      <c r="B439" s="80"/>
      <c r="C439" s="80"/>
      <c r="D439" s="80"/>
      <c r="E439" s="80"/>
      <c r="F439" s="80"/>
      <c r="G439" s="80"/>
      <c r="H439" s="80"/>
      <c r="I439" s="80"/>
      <c r="J439" s="80"/>
      <c r="K439" s="80"/>
      <c r="L439" s="80"/>
      <c r="M439" s="85"/>
      <c r="N439" s="80"/>
      <c r="O439" s="80"/>
      <c r="P439" s="80"/>
      <c r="Q439" s="80"/>
      <c r="R439" s="80"/>
      <c r="S439" s="80"/>
      <c r="T439" s="80"/>
      <c r="U439" s="80"/>
      <c r="V439" s="80"/>
      <c r="W439" s="80"/>
      <c r="X439" s="80"/>
      <c r="Y439" s="80"/>
      <c r="Z439" s="80"/>
      <c r="AA439" s="80"/>
    </row>
    <row r="440" spans="1:27" ht="12" customHeight="1">
      <c r="A440" s="80"/>
      <c r="B440" s="80"/>
      <c r="C440" s="80"/>
      <c r="D440" s="80"/>
      <c r="E440" s="80"/>
      <c r="F440" s="80"/>
      <c r="G440" s="80"/>
      <c r="H440" s="80"/>
      <c r="I440" s="80"/>
      <c r="J440" s="80"/>
      <c r="K440" s="80"/>
      <c r="L440" s="80"/>
      <c r="M440" s="85"/>
      <c r="N440" s="80"/>
      <c r="O440" s="80"/>
      <c r="P440" s="80"/>
      <c r="Q440" s="80"/>
      <c r="R440" s="80"/>
      <c r="S440" s="80"/>
      <c r="T440" s="80"/>
      <c r="U440" s="80"/>
      <c r="V440" s="80"/>
      <c r="W440" s="80"/>
      <c r="X440" s="80"/>
      <c r="Y440" s="80"/>
      <c r="Z440" s="80"/>
      <c r="AA440" s="80"/>
    </row>
    <row r="441" spans="1:27" ht="12" customHeight="1">
      <c r="A441" s="80"/>
      <c r="B441" s="80"/>
      <c r="C441" s="80"/>
      <c r="D441" s="80"/>
      <c r="E441" s="80"/>
      <c r="F441" s="80"/>
      <c r="G441" s="80"/>
      <c r="H441" s="80"/>
      <c r="I441" s="80"/>
      <c r="J441" s="80"/>
      <c r="K441" s="80"/>
      <c r="L441" s="80"/>
      <c r="M441" s="85"/>
      <c r="N441" s="80"/>
      <c r="O441" s="80"/>
      <c r="P441" s="80"/>
      <c r="Q441" s="80"/>
      <c r="R441" s="80"/>
      <c r="S441" s="80"/>
      <c r="T441" s="80"/>
      <c r="U441" s="80"/>
      <c r="V441" s="80"/>
      <c r="W441" s="80"/>
      <c r="X441" s="80"/>
      <c r="Y441" s="80"/>
      <c r="Z441" s="80"/>
      <c r="AA441" s="80"/>
    </row>
    <row r="442" spans="1:27" ht="12" customHeight="1">
      <c r="A442" s="80"/>
      <c r="B442" s="80"/>
      <c r="C442" s="80"/>
      <c r="D442" s="80"/>
      <c r="E442" s="80"/>
      <c r="F442" s="80"/>
      <c r="G442" s="80"/>
      <c r="H442" s="80"/>
      <c r="I442" s="80"/>
      <c r="J442" s="80"/>
      <c r="K442" s="80"/>
      <c r="L442" s="80"/>
      <c r="M442" s="85"/>
      <c r="N442" s="80"/>
      <c r="O442" s="80"/>
      <c r="P442" s="80"/>
      <c r="Q442" s="80"/>
      <c r="R442" s="80"/>
      <c r="S442" s="80"/>
      <c r="T442" s="80"/>
      <c r="U442" s="80"/>
      <c r="V442" s="80"/>
      <c r="W442" s="80"/>
      <c r="X442" s="80"/>
      <c r="Y442" s="80"/>
      <c r="Z442" s="80"/>
      <c r="AA442" s="80"/>
    </row>
    <row r="443" spans="1:27" ht="12" customHeight="1">
      <c r="A443" s="80"/>
      <c r="B443" s="80"/>
      <c r="C443" s="80"/>
      <c r="D443" s="80"/>
      <c r="E443" s="80"/>
      <c r="F443" s="80"/>
      <c r="G443" s="80"/>
      <c r="H443" s="80"/>
      <c r="I443" s="80"/>
      <c r="J443" s="80"/>
      <c r="K443" s="80"/>
      <c r="L443" s="80"/>
      <c r="M443" s="85"/>
      <c r="N443" s="80"/>
      <c r="O443" s="80"/>
      <c r="P443" s="80"/>
      <c r="Q443" s="80"/>
      <c r="R443" s="80"/>
      <c r="S443" s="80"/>
      <c r="T443" s="80"/>
      <c r="U443" s="80"/>
      <c r="V443" s="80"/>
      <c r="W443" s="80"/>
      <c r="X443" s="80"/>
      <c r="Y443" s="80"/>
      <c r="Z443" s="80"/>
      <c r="AA443" s="80"/>
    </row>
    <row r="444" spans="1:27" ht="12" customHeight="1">
      <c r="A444" s="80"/>
      <c r="B444" s="80"/>
      <c r="C444" s="80"/>
      <c r="D444" s="80"/>
      <c r="E444" s="80"/>
      <c r="F444" s="80"/>
      <c r="G444" s="80"/>
      <c r="H444" s="80"/>
      <c r="I444" s="80"/>
      <c r="J444" s="80"/>
      <c r="K444" s="80"/>
      <c r="L444" s="80"/>
      <c r="M444" s="85"/>
      <c r="N444" s="80"/>
      <c r="O444" s="80"/>
      <c r="P444" s="80"/>
      <c r="Q444" s="80"/>
      <c r="R444" s="80"/>
      <c r="S444" s="80"/>
      <c r="T444" s="80"/>
      <c r="U444" s="80"/>
      <c r="V444" s="80"/>
      <c r="W444" s="80"/>
      <c r="X444" s="80"/>
      <c r="Y444" s="80"/>
      <c r="Z444" s="80"/>
      <c r="AA444" s="80"/>
    </row>
    <row r="445" spans="1:27" ht="12" customHeight="1">
      <c r="A445" s="80"/>
      <c r="B445" s="80"/>
      <c r="C445" s="80"/>
      <c r="D445" s="80"/>
      <c r="E445" s="80"/>
      <c r="F445" s="80"/>
      <c r="G445" s="80"/>
      <c r="H445" s="80"/>
      <c r="I445" s="80"/>
      <c r="J445" s="80"/>
      <c r="K445" s="80"/>
      <c r="L445" s="80"/>
      <c r="M445" s="85"/>
      <c r="N445" s="80"/>
      <c r="O445" s="80"/>
      <c r="P445" s="80"/>
      <c r="Q445" s="80"/>
      <c r="R445" s="80"/>
      <c r="S445" s="80"/>
      <c r="T445" s="80"/>
      <c r="U445" s="80"/>
      <c r="V445" s="80"/>
      <c r="W445" s="80"/>
      <c r="X445" s="80"/>
      <c r="Y445" s="80"/>
      <c r="Z445" s="80"/>
      <c r="AA445" s="80"/>
    </row>
    <row r="446" spans="1:27" ht="12" customHeight="1">
      <c r="A446" s="80"/>
      <c r="B446" s="80"/>
      <c r="C446" s="80"/>
      <c r="D446" s="80"/>
      <c r="E446" s="80"/>
      <c r="F446" s="80"/>
      <c r="G446" s="80"/>
      <c r="H446" s="80"/>
      <c r="I446" s="80"/>
      <c r="J446" s="80"/>
      <c r="K446" s="80"/>
      <c r="L446" s="80"/>
      <c r="M446" s="85"/>
      <c r="N446" s="80"/>
      <c r="O446" s="80"/>
      <c r="P446" s="80"/>
      <c r="Q446" s="80"/>
      <c r="R446" s="80"/>
      <c r="S446" s="80"/>
      <c r="T446" s="80"/>
      <c r="U446" s="80"/>
      <c r="V446" s="80"/>
      <c r="W446" s="80"/>
      <c r="X446" s="80"/>
      <c r="Y446" s="80"/>
      <c r="Z446" s="80"/>
      <c r="AA446" s="80"/>
    </row>
    <row r="447" spans="1:27" ht="12" customHeight="1">
      <c r="A447" s="80"/>
      <c r="B447" s="80"/>
      <c r="C447" s="80"/>
      <c r="D447" s="80"/>
      <c r="E447" s="80"/>
      <c r="F447" s="80"/>
      <c r="G447" s="80"/>
      <c r="H447" s="80"/>
      <c r="I447" s="80"/>
      <c r="J447" s="80"/>
      <c r="K447" s="80"/>
      <c r="L447" s="80"/>
      <c r="M447" s="85"/>
      <c r="N447" s="80"/>
      <c r="O447" s="80"/>
      <c r="P447" s="80"/>
      <c r="Q447" s="80"/>
      <c r="R447" s="80"/>
      <c r="S447" s="80"/>
      <c r="T447" s="80"/>
      <c r="U447" s="80"/>
      <c r="V447" s="80"/>
      <c r="W447" s="80"/>
      <c r="X447" s="80"/>
      <c r="Y447" s="80"/>
      <c r="Z447" s="80"/>
      <c r="AA447" s="80"/>
    </row>
    <row r="448" spans="1:27" ht="12" customHeight="1">
      <c r="A448" s="80"/>
      <c r="B448" s="80"/>
      <c r="C448" s="80"/>
      <c r="D448" s="80"/>
      <c r="E448" s="80"/>
      <c r="F448" s="80"/>
      <c r="G448" s="80"/>
      <c r="H448" s="80"/>
      <c r="I448" s="80"/>
      <c r="J448" s="80"/>
      <c r="K448" s="80"/>
      <c r="L448" s="80"/>
      <c r="M448" s="85"/>
      <c r="N448" s="80"/>
      <c r="O448" s="80"/>
      <c r="P448" s="80"/>
      <c r="Q448" s="80"/>
      <c r="R448" s="80"/>
      <c r="S448" s="80"/>
      <c r="T448" s="80"/>
      <c r="U448" s="80"/>
      <c r="V448" s="80"/>
      <c r="W448" s="80"/>
      <c r="X448" s="80"/>
      <c r="Y448" s="80"/>
      <c r="Z448" s="80"/>
      <c r="AA448" s="80"/>
    </row>
    <row r="449" spans="1:27" ht="12" customHeight="1">
      <c r="A449" s="80"/>
      <c r="B449" s="80"/>
      <c r="C449" s="80"/>
      <c r="D449" s="80"/>
      <c r="E449" s="80"/>
      <c r="F449" s="80"/>
      <c r="G449" s="80"/>
      <c r="H449" s="80"/>
      <c r="I449" s="80"/>
      <c r="J449" s="80"/>
      <c r="K449" s="80"/>
      <c r="L449" s="80"/>
      <c r="M449" s="85"/>
      <c r="N449" s="80"/>
      <c r="O449" s="80"/>
      <c r="P449" s="80"/>
      <c r="Q449" s="80"/>
      <c r="R449" s="80"/>
      <c r="S449" s="80"/>
      <c r="T449" s="80"/>
      <c r="U449" s="80"/>
      <c r="V449" s="80"/>
      <c r="W449" s="80"/>
      <c r="X449" s="80"/>
      <c r="Y449" s="80"/>
      <c r="Z449" s="80"/>
      <c r="AA449" s="80"/>
    </row>
    <row r="450" spans="1:27" ht="12" customHeight="1">
      <c r="A450" s="80"/>
      <c r="B450" s="80"/>
      <c r="C450" s="80"/>
      <c r="D450" s="80"/>
      <c r="E450" s="80"/>
      <c r="F450" s="80"/>
      <c r="G450" s="80"/>
      <c r="H450" s="80"/>
      <c r="I450" s="80"/>
      <c r="J450" s="80"/>
      <c r="K450" s="80"/>
      <c r="L450" s="80"/>
      <c r="M450" s="85"/>
      <c r="N450" s="80"/>
      <c r="O450" s="80"/>
      <c r="P450" s="80"/>
      <c r="Q450" s="80"/>
      <c r="R450" s="80"/>
      <c r="S450" s="80"/>
      <c r="T450" s="80"/>
      <c r="U450" s="80"/>
      <c r="V450" s="80"/>
      <c r="W450" s="80"/>
      <c r="X450" s="80"/>
      <c r="Y450" s="80"/>
      <c r="Z450" s="80"/>
      <c r="AA450" s="80"/>
    </row>
    <row r="451" spans="1:27" ht="12" customHeight="1">
      <c r="A451" s="80"/>
      <c r="B451" s="80"/>
      <c r="C451" s="80"/>
      <c r="D451" s="80"/>
      <c r="E451" s="80"/>
      <c r="F451" s="80"/>
      <c r="G451" s="80"/>
      <c r="H451" s="80"/>
      <c r="I451" s="80"/>
      <c r="J451" s="80"/>
      <c r="K451" s="80"/>
      <c r="L451" s="80"/>
      <c r="M451" s="85"/>
      <c r="N451" s="80"/>
      <c r="O451" s="80"/>
      <c r="P451" s="80"/>
      <c r="Q451" s="80"/>
      <c r="R451" s="80"/>
      <c r="S451" s="80"/>
      <c r="T451" s="80"/>
      <c r="U451" s="80"/>
      <c r="V451" s="80"/>
      <c r="W451" s="80"/>
      <c r="X451" s="80"/>
      <c r="Y451" s="80"/>
      <c r="Z451" s="80"/>
      <c r="AA451" s="80"/>
    </row>
    <row r="452" spans="1:27" ht="12" customHeight="1">
      <c r="A452" s="80"/>
      <c r="B452" s="80"/>
      <c r="C452" s="80"/>
      <c r="D452" s="80"/>
      <c r="E452" s="80"/>
      <c r="F452" s="80"/>
      <c r="G452" s="80"/>
      <c r="H452" s="80"/>
      <c r="I452" s="80"/>
      <c r="J452" s="80"/>
      <c r="K452" s="80"/>
      <c r="L452" s="80"/>
      <c r="M452" s="85"/>
      <c r="N452" s="80"/>
      <c r="O452" s="80"/>
      <c r="P452" s="80"/>
      <c r="Q452" s="80"/>
      <c r="R452" s="80"/>
      <c r="S452" s="80"/>
      <c r="T452" s="80"/>
      <c r="U452" s="80"/>
      <c r="V452" s="80"/>
      <c r="W452" s="80"/>
      <c r="X452" s="80"/>
      <c r="Y452" s="80"/>
      <c r="Z452" s="80"/>
      <c r="AA452" s="80"/>
    </row>
    <row r="453" spans="1:27" ht="12" customHeight="1">
      <c r="A453" s="80"/>
      <c r="B453" s="80"/>
      <c r="C453" s="80"/>
      <c r="D453" s="80"/>
      <c r="E453" s="80"/>
      <c r="F453" s="80"/>
      <c r="G453" s="80"/>
      <c r="H453" s="80"/>
      <c r="I453" s="80"/>
      <c r="J453" s="80"/>
      <c r="K453" s="80"/>
      <c r="L453" s="80"/>
      <c r="M453" s="85"/>
      <c r="N453" s="80"/>
      <c r="O453" s="80"/>
      <c r="P453" s="80"/>
      <c r="Q453" s="80"/>
      <c r="R453" s="80"/>
      <c r="S453" s="80"/>
      <c r="T453" s="80"/>
      <c r="U453" s="80"/>
      <c r="V453" s="80"/>
      <c r="W453" s="80"/>
      <c r="X453" s="80"/>
      <c r="Y453" s="80"/>
      <c r="Z453" s="80"/>
      <c r="AA453" s="80"/>
    </row>
    <row r="454" spans="1:27" ht="12" customHeight="1">
      <c r="A454" s="80"/>
      <c r="B454" s="80"/>
      <c r="C454" s="80"/>
      <c r="D454" s="80"/>
      <c r="E454" s="80"/>
      <c r="F454" s="80"/>
      <c r="G454" s="80"/>
      <c r="H454" s="80"/>
      <c r="I454" s="80"/>
      <c r="J454" s="80"/>
      <c r="K454" s="80"/>
      <c r="L454" s="80"/>
      <c r="M454" s="85"/>
      <c r="N454" s="80"/>
      <c r="O454" s="80"/>
      <c r="P454" s="80"/>
      <c r="Q454" s="80"/>
      <c r="R454" s="80"/>
      <c r="S454" s="80"/>
      <c r="T454" s="80"/>
      <c r="U454" s="80"/>
      <c r="V454" s="80"/>
      <c r="W454" s="80"/>
      <c r="X454" s="80"/>
      <c r="Y454" s="80"/>
      <c r="Z454" s="80"/>
      <c r="AA454" s="80"/>
    </row>
    <row r="455" spans="1:27" ht="12" customHeight="1">
      <c r="A455" s="80"/>
      <c r="B455" s="80"/>
      <c r="C455" s="80"/>
      <c r="D455" s="80"/>
      <c r="E455" s="80"/>
      <c r="F455" s="80"/>
      <c r="G455" s="80"/>
      <c r="H455" s="80"/>
      <c r="I455" s="80"/>
      <c r="J455" s="80"/>
      <c r="K455" s="80"/>
      <c r="L455" s="80"/>
      <c r="M455" s="85"/>
      <c r="N455" s="80"/>
      <c r="O455" s="80"/>
      <c r="P455" s="80"/>
      <c r="Q455" s="80"/>
      <c r="R455" s="80"/>
      <c r="S455" s="80"/>
      <c r="T455" s="80"/>
      <c r="U455" s="80"/>
      <c r="V455" s="80"/>
      <c r="W455" s="80"/>
      <c r="X455" s="80"/>
      <c r="Y455" s="80"/>
      <c r="Z455" s="80"/>
      <c r="AA455" s="80"/>
    </row>
    <row r="456" spans="1:27" ht="12" customHeight="1">
      <c r="A456" s="80"/>
      <c r="B456" s="80"/>
      <c r="C456" s="80"/>
      <c r="D456" s="80"/>
      <c r="E456" s="80"/>
      <c r="F456" s="80"/>
      <c r="G456" s="80"/>
      <c r="H456" s="80"/>
      <c r="I456" s="80"/>
      <c r="J456" s="80"/>
      <c r="K456" s="80"/>
      <c r="L456" s="80"/>
      <c r="M456" s="85"/>
      <c r="N456" s="80"/>
      <c r="O456" s="80"/>
      <c r="P456" s="80"/>
      <c r="Q456" s="80"/>
      <c r="R456" s="80"/>
      <c r="S456" s="80"/>
      <c r="T456" s="80"/>
      <c r="U456" s="80"/>
      <c r="V456" s="80"/>
      <c r="W456" s="80"/>
      <c r="X456" s="80"/>
      <c r="Y456" s="80"/>
      <c r="Z456" s="80"/>
      <c r="AA456" s="80"/>
    </row>
    <row r="457" spans="1:27" ht="12" customHeight="1">
      <c r="A457" s="80"/>
      <c r="B457" s="80"/>
      <c r="C457" s="80"/>
      <c r="D457" s="80"/>
      <c r="E457" s="80"/>
      <c r="F457" s="80"/>
      <c r="G457" s="80"/>
      <c r="H457" s="80"/>
      <c r="I457" s="80"/>
      <c r="J457" s="80"/>
      <c r="K457" s="80"/>
      <c r="L457" s="80"/>
      <c r="M457" s="85"/>
      <c r="N457" s="80"/>
      <c r="O457" s="80"/>
      <c r="P457" s="80"/>
      <c r="Q457" s="80"/>
      <c r="R457" s="80"/>
      <c r="S457" s="80"/>
      <c r="T457" s="80"/>
      <c r="U457" s="80"/>
      <c r="V457" s="80"/>
      <c r="W457" s="80"/>
      <c r="X457" s="80"/>
      <c r="Y457" s="80"/>
      <c r="Z457" s="80"/>
      <c r="AA457" s="80"/>
    </row>
    <row r="458" spans="1:27" ht="12" customHeight="1">
      <c r="A458" s="80"/>
      <c r="B458" s="80"/>
      <c r="C458" s="80"/>
      <c r="D458" s="80"/>
      <c r="E458" s="80"/>
      <c r="F458" s="80"/>
      <c r="G458" s="80"/>
      <c r="H458" s="80"/>
      <c r="I458" s="80"/>
      <c r="J458" s="80"/>
      <c r="K458" s="80"/>
      <c r="L458" s="80"/>
      <c r="M458" s="85"/>
      <c r="N458" s="80"/>
      <c r="O458" s="80"/>
      <c r="P458" s="80"/>
      <c r="Q458" s="80"/>
      <c r="R458" s="80"/>
      <c r="S458" s="80"/>
      <c r="T458" s="80"/>
      <c r="U458" s="80"/>
      <c r="V458" s="80"/>
      <c r="W458" s="80"/>
      <c r="X458" s="80"/>
      <c r="Y458" s="80"/>
      <c r="Z458" s="80"/>
      <c r="AA458" s="80"/>
    </row>
    <row r="459" spans="1:27" ht="12" customHeight="1">
      <c r="A459" s="80"/>
      <c r="B459" s="80"/>
      <c r="C459" s="80"/>
      <c r="D459" s="80"/>
      <c r="E459" s="80"/>
      <c r="F459" s="80"/>
      <c r="G459" s="80"/>
      <c r="H459" s="80"/>
      <c r="I459" s="80"/>
      <c r="J459" s="80"/>
      <c r="K459" s="80"/>
      <c r="L459" s="80"/>
      <c r="M459" s="85"/>
      <c r="N459" s="80"/>
      <c r="O459" s="80"/>
      <c r="P459" s="80"/>
      <c r="Q459" s="80"/>
      <c r="R459" s="80"/>
      <c r="S459" s="80"/>
      <c r="T459" s="80"/>
      <c r="U459" s="80"/>
      <c r="V459" s="80"/>
      <c r="W459" s="80"/>
      <c r="X459" s="80"/>
      <c r="Y459" s="80"/>
      <c r="Z459" s="80"/>
      <c r="AA459" s="80"/>
    </row>
    <row r="460" spans="1:27" ht="12" customHeight="1">
      <c r="A460" s="80"/>
      <c r="B460" s="80"/>
      <c r="C460" s="80"/>
      <c r="D460" s="80"/>
      <c r="E460" s="80"/>
      <c r="F460" s="80"/>
      <c r="G460" s="80"/>
      <c r="H460" s="80"/>
      <c r="I460" s="80"/>
      <c r="J460" s="80"/>
      <c r="K460" s="80"/>
      <c r="L460" s="80"/>
      <c r="M460" s="85"/>
      <c r="N460" s="80"/>
      <c r="O460" s="80"/>
      <c r="P460" s="80"/>
      <c r="Q460" s="80"/>
      <c r="R460" s="80"/>
      <c r="S460" s="80"/>
      <c r="T460" s="80"/>
      <c r="U460" s="80"/>
      <c r="V460" s="80"/>
      <c r="W460" s="80"/>
      <c r="X460" s="80"/>
      <c r="Y460" s="80"/>
      <c r="Z460" s="80"/>
      <c r="AA460" s="80"/>
    </row>
    <row r="461" spans="1:27" ht="12" customHeight="1">
      <c r="A461" s="80"/>
      <c r="B461" s="80"/>
      <c r="C461" s="80"/>
      <c r="D461" s="80"/>
      <c r="E461" s="80"/>
      <c r="F461" s="80"/>
      <c r="G461" s="80"/>
      <c r="H461" s="80"/>
      <c r="I461" s="80"/>
      <c r="J461" s="80"/>
      <c r="K461" s="80"/>
      <c r="L461" s="80"/>
      <c r="M461" s="85"/>
      <c r="N461" s="80"/>
      <c r="O461" s="80"/>
      <c r="P461" s="80"/>
      <c r="Q461" s="80"/>
      <c r="R461" s="80"/>
      <c r="S461" s="80"/>
      <c r="T461" s="80"/>
      <c r="U461" s="80"/>
      <c r="V461" s="80"/>
      <c r="W461" s="80"/>
      <c r="X461" s="80"/>
      <c r="Y461" s="80"/>
      <c r="Z461" s="80"/>
      <c r="AA461" s="80"/>
    </row>
    <row r="462" spans="1:27" ht="12" customHeight="1">
      <c r="A462" s="80"/>
      <c r="B462" s="80"/>
      <c r="C462" s="80"/>
      <c r="D462" s="80"/>
      <c r="E462" s="80"/>
      <c r="F462" s="80"/>
      <c r="G462" s="80"/>
      <c r="H462" s="80"/>
      <c r="I462" s="80"/>
      <c r="J462" s="80"/>
      <c r="K462" s="80"/>
      <c r="L462" s="80"/>
      <c r="M462" s="85"/>
      <c r="N462" s="80"/>
      <c r="O462" s="80"/>
      <c r="P462" s="80"/>
      <c r="Q462" s="80"/>
      <c r="R462" s="80"/>
      <c r="S462" s="80"/>
      <c r="T462" s="80"/>
      <c r="U462" s="80"/>
      <c r="V462" s="80"/>
      <c r="W462" s="80"/>
      <c r="X462" s="80"/>
      <c r="Y462" s="80"/>
      <c r="Z462" s="80"/>
      <c r="AA462" s="80"/>
    </row>
    <row r="463" spans="1:27" ht="12" customHeight="1">
      <c r="A463" s="80"/>
      <c r="B463" s="80"/>
      <c r="C463" s="80"/>
      <c r="D463" s="80"/>
      <c r="E463" s="80"/>
      <c r="F463" s="80"/>
      <c r="G463" s="80"/>
      <c r="H463" s="80"/>
      <c r="I463" s="80"/>
      <c r="J463" s="80"/>
      <c r="K463" s="80"/>
      <c r="L463" s="80"/>
      <c r="M463" s="85"/>
      <c r="N463" s="80"/>
      <c r="O463" s="80"/>
      <c r="P463" s="80"/>
      <c r="Q463" s="80"/>
      <c r="R463" s="80"/>
      <c r="S463" s="80"/>
      <c r="T463" s="80"/>
      <c r="U463" s="80"/>
      <c r="V463" s="80"/>
      <c r="W463" s="80"/>
      <c r="X463" s="80"/>
      <c r="Y463" s="80"/>
      <c r="Z463" s="80"/>
      <c r="AA463" s="80"/>
    </row>
    <row r="464" spans="1:27" ht="12" customHeight="1">
      <c r="A464" s="80"/>
      <c r="B464" s="80"/>
      <c r="C464" s="80"/>
      <c r="D464" s="80"/>
      <c r="E464" s="80"/>
      <c r="F464" s="80"/>
      <c r="G464" s="80"/>
      <c r="H464" s="80"/>
      <c r="I464" s="80"/>
      <c r="J464" s="80"/>
      <c r="K464" s="80"/>
      <c r="L464" s="80"/>
      <c r="M464" s="85"/>
      <c r="N464" s="80"/>
      <c r="O464" s="80"/>
      <c r="P464" s="80"/>
      <c r="Q464" s="80"/>
      <c r="R464" s="80"/>
      <c r="S464" s="80"/>
      <c r="T464" s="80"/>
      <c r="U464" s="80"/>
      <c r="V464" s="80"/>
      <c r="W464" s="80"/>
      <c r="X464" s="80"/>
      <c r="Y464" s="80"/>
      <c r="Z464" s="80"/>
      <c r="AA464" s="80"/>
    </row>
    <row r="465" spans="1:27" ht="12" customHeight="1">
      <c r="A465" s="80"/>
      <c r="B465" s="80"/>
      <c r="C465" s="80"/>
      <c r="D465" s="80"/>
      <c r="E465" s="80"/>
      <c r="F465" s="80"/>
      <c r="G465" s="80"/>
      <c r="H465" s="80"/>
      <c r="I465" s="80"/>
      <c r="J465" s="80"/>
      <c r="K465" s="80"/>
      <c r="L465" s="80"/>
      <c r="M465" s="85"/>
      <c r="N465" s="80"/>
      <c r="O465" s="80"/>
      <c r="P465" s="80"/>
      <c r="Q465" s="80"/>
      <c r="R465" s="80"/>
      <c r="S465" s="80"/>
      <c r="T465" s="80"/>
      <c r="U465" s="80"/>
      <c r="V465" s="80"/>
      <c r="W465" s="80"/>
      <c r="X465" s="80"/>
      <c r="Y465" s="80"/>
      <c r="Z465" s="80"/>
      <c r="AA465" s="80"/>
    </row>
    <row r="466" spans="1:27" ht="12" customHeight="1">
      <c r="A466" s="80"/>
      <c r="B466" s="80"/>
      <c r="C466" s="80"/>
      <c r="D466" s="80"/>
      <c r="E466" s="80"/>
      <c r="F466" s="80"/>
      <c r="G466" s="80"/>
      <c r="H466" s="80"/>
      <c r="I466" s="80"/>
      <c r="J466" s="80"/>
      <c r="K466" s="80"/>
      <c r="L466" s="80"/>
      <c r="M466" s="85"/>
      <c r="N466" s="80"/>
      <c r="O466" s="80"/>
      <c r="P466" s="80"/>
      <c r="Q466" s="80"/>
      <c r="R466" s="80"/>
      <c r="S466" s="80"/>
      <c r="T466" s="80"/>
      <c r="U466" s="80"/>
      <c r="V466" s="80"/>
      <c r="W466" s="80"/>
      <c r="X466" s="80"/>
      <c r="Y466" s="80"/>
      <c r="Z466" s="80"/>
      <c r="AA466" s="80"/>
    </row>
    <row r="467" spans="1:27" ht="12" customHeight="1">
      <c r="A467" s="80"/>
      <c r="B467" s="80"/>
      <c r="C467" s="80"/>
      <c r="D467" s="80"/>
      <c r="E467" s="80"/>
      <c r="F467" s="80"/>
      <c r="G467" s="80"/>
      <c r="H467" s="80"/>
      <c r="I467" s="80"/>
      <c r="J467" s="80"/>
      <c r="K467" s="80"/>
      <c r="L467" s="80"/>
      <c r="M467" s="85"/>
      <c r="N467" s="80"/>
      <c r="O467" s="80"/>
      <c r="P467" s="80"/>
      <c r="Q467" s="80"/>
      <c r="R467" s="80"/>
      <c r="S467" s="80"/>
      <c r="T467" s="80"/>
      <c r="U467" s="80"/>
      <c r="V467" s="80"/>
      <c r="W467" s="80"/>
      <c r="X467" s="80"/>
      <c r="Y467" s="80"/>
      <c r="Z467" s="80"/>
      <c r="AA467" s="80"/>
    </row>
    <row r="468" spans="1:27" ht="12" customHeight="1">
      <c r="A468" s="80"/>
      <c r="B468" s="80"/>
      <c r="C468" s="80"/>
      <c r="D468" s="80"/>
      <c r="E468" s="80"/>
      <c r="F468" s="80"/>
      <c r="G468" s="80"/>
      <c r="H468" s="80"/>
      <c r="I468" s="80"/>
      <c r="J468" s="80"/>
      <c r="K468" s="80"/>
      <c r="L468" s="80"/>
      <c r="M468" s="85"/>
      <c r="N468" s="80"/>
      <c r="O468" s="80"/>
      <c r="P468" s="80"/>
      <c r="Q468" s="80"/>
      <c r="R468" s="80"/>
      <c r="S468" s="80"/>
      <c r="T468" s="80"/>
      <c r="U468" s="80"/>
      <c r="V468" s="80"/>
      <c r="W468" s="80"/>
      <c r="X468" s="80"/>
      <c r="Y468" s="80"/>
      <c r="Z468" s="80"/>
      <c r="AA468" s="80"/>
    </row>
    <row r="469" spans="1:27" ht="12" customHeight="1">
      <c r="A469" s="80"/>
      <c r="B469" s="80"/>
      <c r="C469" s="80"/>
      <c r="D469" s="80"/>
      <c r="E469" s="80"/>
      <c r="F469" s="80"/>
      <c r="G469" s="80"/>
      <c r="H469" s="80"/>
      <c r="I469" s="80"/>
      <c r="J469" s="80"/>
      <c r="K469" s="80"/>
      <c r="L469" s="80"/>
      <c r="M469" s="85"/>
      <c r="N469" s="80"/>
      <c r="O469" s="80"/>
      <c r="P469" s="80"/>
      <c r="Q469" s="80"/>
      <c r="R469" s="80"/>
      <c r="S469" s="80"/>
      <c r="T469" s="80"/>
      <c r="U469" s="80"/>
      <c r="V469" s="80"/>
      <c r="W469" s="80"/>
      <c r="X469" s="80"/>
      <c r="Y469" s="80"/>
      <c r="Z469" s="80"/>
      <c r="AA469" s="80"/>
    </row>
    <row r="470" spans="1:27" ht="12" customHeight="1">
      <c r="A470" s="80"/>
      <c r="B470" s="80"/>
      <c r="C470" s="80"/>
      <c r="D470" s="80"/>
      <c r="E470" s="80"/>
      <c r="F470" s="80"/>
      <c r="G470" s="80"/>
      <c r="H470" s="80"/>
      <c r="I470" s="80"/>
      <c r="J470" s="80"/>
      <c r="K470" s="80"/>
      <c r="L470" s="80"/>
      <c r="M470" s="85"/>
      <c r="N470" s="80"/>
      <c r="O470" s="80"/>
      <c r="P470" s="80"/>
      <c r="Q470" s="80"/>
      <c r="R470" s="80"/>
      <c r="S470" s="80"/>
      <c r="T470" s="80"/>
      <c r="U470" s="80"/>
      <c r="V470" s="80"/>
      <c r="W470" s="80"/>
      <c r="X470" s="80"/>
      <c r="Y470" s="80"/>
      <c r="Z470" s="80"/>
      <c r="AA470" s="80"/>
    </row>
    <row r="471" spans="1:27" ht="12" customHeight="1">
      <c r="A471" s="80"/>
      <c r="B471" s="80"/>
      <c r="C471" s="80"/>
      <c r="D471" s="80"/>
      <c r="E471" s="80"/>
      <c r="F471" s="80"/>
      <c r="G471" s="80"/>
      <c r="H471" s="80"/>
      <c r="I471" s="80"/>
      <c r="J471" s="80"/>
      <c r="K471" s="80"/>
      <c r="L471" s="80"/>
      <c r="M471" s="85"/>
      <c r="N471" s="80"/>
      <c r="O471" s="80"/>
      <c r="P471" s="80"/>
      <c r="Q471" s="80"/>
      <c r="R471" s="80"/>
      <c r="S471" s="80"/>
      <c r="T471" s="80"/>
      <c r="U471" s="80"/>
      <c r="V471" s="80"/>
      <c r="W471" s="80"/>
      <c r="X471" s="80"/>
      <c r="Y471" s="80"/>
      <c r="Z471" s="80"/>
      <c r="AA471" s="80"/>
    </row>
    <row r="472" spans="1:27" ht="12" customHeight="1">
      <c r="A472" s="80"/>
      <c r="B472" s="80"/>
      <c r="C472" s="80"/>
      <c r="D472" s="80"/>
      <c r="E472" s="80"/>
      <c r="F472" s="80"/>
      <c r="G472" s="80"/>
      <c r="H472" s="80"/>
      <c r="I472" s="80"/>
      <c r="J472" s="80"/>
      <c r="K472" s="80"/>
      <c r="L472" s="80"/>
      <c r="M472" s="85"/>
      <c r="N472" s="80"/>
      <c r="O472" s="80"/>
      <c r="P472" s="80"/>
      <c r="Q472" s="80"/>
      <c r="R472" s="80"/>
      <c r="S472" s="80"/>
      <c r="T472" s="80"/>
      <c r="U472" s="80"/>
      <c r="V472" s="80"/>
      <c r="W472" s="80"/>
      <c r="X472" s="80"/>
      <c r="Y472" s="80"/>
      <c r="Z472" s="80"/>
      <c r="AA472" s="80"/>
    </row>
    <row r="473" spans="1:27" ht="12" customHeight="1">
      <c r="A473" s="80"/>
      <c r="B473" s="80"/>
      <c r="C473" s="80"/>
      <c r="D473" s="80"/>
      <c r="E473" s="80"/>
      <c r="F473" s="80"/>
      <c r="G473" s="80"/>
      <c r="H473" s="80"/>
      <c r="I473" s="80"/>
      <c r="J473" s="80"/>
      <c r="K473" s="80"/>
      <c r="L473" s="80"/>
      <c r="M473" s="85"/>
      <c r="N473" s="80"/>
      <c r="O473" s="80"/>
      <c r="P473" s="80"/>
      <c r="Q473" s="80"/>
      <c r="R473" s="80"/>
      <c r="S473" s="80"/>
      <c r="T473" s="80"/>
      <c r="U473" s="80"/>
      <c r="V473" s="80"/>
      <c r="W473" s="80"/>
      <c r="X473" s="80"/>
      <c r="Y473" s="80"/>
      <c r="Z473" s="80"/>
      <c r="AA473" s="80"/>
    </row>
    <row r="474" spans="1:27" ht="12" customHeight="1">
      <c r="A474" s="80"/>
      <c r="B474" s="80"/>
      <c r="C474" s="80"/>
      <c r="D474" s="80"/>
      <c r="E474" s="80"/>
      <c r="F474" s="80"/>
      <c r="G474" s="80"/>
      <c r="H474" s="80"/>
      <c r="I474" s="80"/>
      <c r="J474" s="80"/>
      <c r="K474" s="80"/>
      <c r="L474" s="80"/>
      <c r="M474" s="85"/>
      <c r="N474" s="80"/>
      <c r="O474" s="80"/>
      <c r="P474" s="80"/>
      <c r="Q474" s="80"/>
      <c r="R474" s="80"/>
      <c r="S474" s="80"/>
      <c r="T474" s="80"/>
      <c r="U474" s="80"/>
      <c r="V474" s="80"/>
      <c r="W474" s="80"/>
      <c r="X474" s="80"/>
      <c r="Y474" s="80"/>
      <c r="Z474" s="80"/>
      <c r="AA474" s="80"/>
    </row>
    <row r="475" spans="1:27" ht="12" customHeight="1">
      <c r="A475" s="80"/>
      <c r="B475" s="80"/>
      <c r="C475" s="80"/>
      <c r="D475" s="80"/>
      <c r="E475" s="80"/>
      <c r="F475" s="80"/>
      <c r="G475" s="80"/>
      <c r="H475" s="80"/>
      <c r="I475" s="80"/>
      <c r="J475" s="80"/>
      <c r="K475" s="80"/>
      <c r="L475" s="80"/>
      <c r="M475" s="85"/>
      <c r="N475" s="80"/>
      <c r="O475" s="80"/>
      <c r="P475" s="80"/>
      <c r="Q475" s="80"/>
      <c r="R475" s="80"/>
      <c r="S475" s="80"/>
      <c r="T475" s="80"/>
      <c r="U475" s="80"/>
      <c r="V475" s="80"/>
      <c r="W475" s="80"/>
      <c r="X475" s="80"/>
      <c r="Y475" s="80"/>
      <c r="Z475" s="80"/>
      <c r="AA475" s="80"/>
    </row>
    <row r="476" spans="1:27" ht="12" customHeight="1">
      <c r="A476" s="80"/>
      <c r="B476" s="80"/>
      <c r="C476" s="80"/>
      <c r="D476" s="80"/>
      <c r="E476" s="80"/>
      <c r="F476" s="80"/>
      <c r="G476" s="80"/>
      <c r="H476" s="80"/>
      <c r="I476" s="80"/>
      <c r="J476" s="80"/>
      <c r="K476" s="80"/>
      <c r="L476" s="80"/>
      <c r="M476" s="85"/>
      <c r="N476" s="80"/>
      <c r="O476" s="80"/>
      <c r="P476" s="80"/>
      <c r="Q476" s="80"/>
      <c r="R476" s="80"/>
      <c r="S476" s="80"/>
      <c r="T476" s="80"/>
      <c r="U476" s="80"/>
      <c r="V476" s="80"/>
      <c r="W476" s="80"/>
      <c r="X476" s="80"/>
      <c r="Y476" s="80"/>
      <c r="Z476" s="80"/>
      <c r="AA476" s="80"/>
    </row>
    <row r="477" spans="1:27" ht="12" customHeight="1">
      <c r="A477" s="80"/>
      <c r="B477" s="80"/>
      <c r="C477" s="80"/>
      <c r="D477" s="80"/>
      <c r="E477" s="80"/>
      <c r="F477" s="80"/>
      <c r="G477" s="80"/>
      <c r="H477" s="80"/>
      <c r="I477" s="80"/>
      <c r="J477" s="80"/>
      <c r="K477" s="80"/>
      <c r="L477" s="80"/>
      <c r="M477" s="85"/>
      <c r="N477" s="80"/>
      <c r="O477" s="80"/>
      <c r="P477" s="80"/>
      <c r="Q477" s="80"/>
      <c r="R477" s="80"/>
      <c r="S477" s="80"/>
      <c r="T477" s="80"/>
      <c r="U477" s="80"/>
      <c r="V477" s="80"/>
      <c r="W477" s="80"/>
      <c r="X477" s="80"/>
      <c r="Y477" s="80"/>
      <c r="Z477" s="80"/>
      <c r="AA477" s="80"/>
    </row>
    <row r="478" spans="1:27" ht="12" customHeight="1">
      <c r="A478" s="80"/>
      <c r="B478" s="80"/>
      <c r="C478" s="80"/>
      <c r="D478" s="80"/>
      <c r="E478" s="80"/>
      <c r="F478" s="80"/>
      <c r="G478" s="80"/>
      <c r="H478" s="80"/>
      <c r="I478" s="80"/>
      <c r="J478" s="80"/>
      <c r="K478" s="80"/>
      <c r="L478" s="80"/>
      <c r="M478" s="85"/>
      <c r="N478" s="80"/>
      <c r="O478" s="80"/>
      <c r="P478" s="80"/>
      <c r="Q478" s="80"/>
      <c r="R478" s="80"/>
      <c r="S478" s="80"/>
      <c r="T478" s="80"/>
      <c r="U478" s="80"/>
      <c r="V478" s="80"/>
      <c r="W478" s="80"/>
      <c r="X478" s="80"/>
      <c r="Y478" s="80"/>
      <c r="Z478" s="80"/>
      <c r="AA478" s="80"/>
    </row>
    <row r="479" spans="1:27" ht="12" customHeight="1">
      <c r="A479" s="80"/>
      <c r="B479" s="80"/>
      <c r="C479" s="80"/>
      <c r="D479" s="80"/>
      <c r="E479" s="80"/>
      <c r="F479" s="80"/>
      <c r="G479" s="80"/>
      <c r="H479" s="80"/>
      <c r="I479" s="80"/>
      <c r="J479" s="80"/>
      <c r="K479" s="80"/>
      <c r="L479" s="80"/>
      <c r="M479" s="85"/>
      <c r="N479" s="80"/>
      <c r="O479" s="80"/>
      <c r="P479" s="80"/>
      <c r="Q479" s="80"/>
      <c r="R479" s="80"/>
      <c r="S479" s="80"/>
      <c r="T479" s="80"/>
      <c r="U479" s="80"/>
      <c r="V479" s="80"/>
      <c r="W479" s="80"/>
      <c r="X479" s="80"/>
      <c r="Y479" s="80"/>
      <c r="Z479" s="80"/>
      <c r="AA479" s="80"/>
    </row>
    <row r="480" spans="1:27" ht="12" customHeight="1">
      <c r="A480" s="80"/>
      <c r="B480" s="80"/>
      <c r="C480" s="80"/>
      <c r="D480" s="80"/>
      <c r="E480" s="80"/>
      <c r="F480" s="80"/>
      <c r="G480" s="80"/>
      <c r="H480" s="80"/>
      <c r="I480" s="80"/>
      <c r="J480" s="80"/>
      <c r="K480" s="80"/>
      <c r="L480" s="80"/>
      <c r="M480" s="85"/>
      <c r="N480" s="80"/>
      <c r="O480" s="80"/>
      <c r="P480" s="80"/>
      <c r="Q480" s="80"/>
      <c r="R480" s="80"/>
      <c r="S480" s="80"/>
      <c r="T480" s="80"/>
      <c r="U480" s="80"/>
      <c r="V480" s="80"/>
      <c r="W480" s="80"/>
      <c r="X480" s="80"/>
      <c r="Y480" s="80"/>
      <c r="Z480" s="80"/>
      <c r="AA480" s="80"/>
    </row>
    <row r="481" spans="1:27" ht="12" customHeight="1">
      <c r="A481" s="80"/>
      <c r="B481" s="80"/>
      <c r="C481" s="80"/>
      <c r="D481" s="80"/>
      <c r="E481" s="80"/>
      <c r="F481" s="80"/>
      <c r="G481" s="80"/>
      <c r="H481" s="80"/>
      <c r="I481" s="80"/>
      <c r="J481" s="80"/>
      <c r="K481" s="80"/>
      <c r="L481" s="80"/>
      <c r="M481" s="85"/>
      <c r="N481" s="80"/>
      <c r="O481" s="80"/>
      <c r="P481" s="80"/>
      <c r="Q481" s="80"/>
      <c r="R481" s="80"/>
      <c r="S481" s="80"/>
      <c r="T481" s="80"/>
      <c r="U481" s="80"/>
      <c r="V481" s="80"/>
      <c r="W481" s="80"/>
      <c r="X481" s="80"/>
      <c r="Y481" s="80"/>
      <c r="Z481" s="80"/>
      <c r="AA481" s="80"/>
    </row>
    <row r="482" spans="1:27" ht="12" customHeight="1">
      <c r="A482" s="80"/>
      <c r="B482" s="80"/>
      <c r="C482" s="80"/>
      <c r="D482" s="80"/>
      <c r="E482" s="80"/>
      <c r="F482" s="80"/>
      <c r="G482" s="80"/>
      <c r="H482" s="80"/>
      <c r="I482" s="80"/>
      <c r="J482" s="80"/>
      <c r="K482" s="80"/>
      <c r="L482" s="80"/>
      <c r="M482" s="85"/>
      <c r="N482" s="80"/>
      <c r="O482" s="80"/>
      <c r="P482" s="80"/>
      <c r="Q482" s="80"/>
      <c r="R482" s="80"/>
      <c r="S482" s="80"/>
      <c r="T482" s="80"/>
      <c r="U482" s="80"/>
      <c r="V482" s="80"/>
      <c r="W482" s="80"/>
      <c r="X482" s="80"/>
      <c r="Y482" s="80"/>
      <c r="Z482" s="80"/>
      <c r="AA482" s="80"/>
    </row>
    <row r="483" spans="1:27" ht="12" customHeight="1">
      <c r="A483" s="80"/>
      <c r="B483" s="80"/>
      <c r="C483" s="80"/>
      <c r="D483" s="80"/>
      <c r="E483" s="80"/>
      <c r="F483" s="80"/>
      <c r="G483" s="80"/>
      <c r="H483" s="80"/>
      <c r="I483" s="80"/>
      <c r="J483" s="80"/>
      <c r="K483" s="80"/>
      <c r="L483" s="80"/>
      <c r="M483" s="85"/>
      <c r="N483" s="80"/>
      <c r="O483" s="80"/>
      <c r="P483" s="80"/>
      <c r="Q483" s="80"/>
      <c r="R483" s="80"/>
      <c r="S483" s="80"/>
      <c r="T483" s="80"/>
      <c r="U483" s="80"/>
      <c r="V483" s="80"/>
      <c r="W483" s="80"/>
      <c r="X483" s="80"/>
      <c r="Y483" s="80"/>
      <c r="Z483" s="80"/>
      <c r="AA483" s="80"/>
    </row>
    <row r="484" spans="1:27" ht="12" customHeight="1">
      <c r="A484" s="80"/>
      <c r="B484" s="80"/>
      <c r="C484" s="80"/>
      <c r="D484" s="80"/>
      <c r="E484" s="80"/>
      <c r="F484" s="80"/>
      <c r="G484" s="80"/>
      <c r="H484" s="80"/>
      <c r="I484" s="80"/>
      <c r="J484" s="80"/>
      <c r="K484" s="80"/>
      <c r="L484" s="80"/>
      <c r="M484" s="85"/>
      <c r="N484" s="80"/>
      <c r="O484" s="80"/>
      <c r="P484" s="80"/>
      <c r="Q484" s="80"/>
      <c r="R484" s="80"/>
      <c r="S484" s="80"/>
      <c r="T484" s="80"/>
      <c r="U484" s="80"/>
      <c r="V484" s="80"/>
      <c r="W484" s="80"/>
      <c r="X484" s="80"/>
      <c r="Y484" s="80"/>
      <c r="Z484" s="80"/>
      <c r="AA484" s="80"/>
    </row>
    <row r="485" spans="1:27" ht="12" customHeight="1">
      <c r="A485" s="80"/>
      <c r="B485" s="80"/>
      <c r="C485" s="80"/>
      <c r="D485" s="80"/>
      <c r="E485" s="80"/>
      <c r="F485" s="80"/>
      <c r="G485" s="80"/>
      <c r="H485" s="80"/>
      <c r="I485" s="80"/>
      <c r="J485" s="80"/>
      <c r="K485" s="80"/>
      <c r="L485" s="80"/>
      <c r="M485" s="85"/>
      <c r="N485" s="80"/>
      <c r="O485" s="80"/>
      <c r="P485" s="80"/>
      <c r="Q485" s="80"/>
      <c r="R485" s="80"/>
      <c r="S485" s="80"/>
      <c r="T485" s="80"/>
      <c r="U485" s="80"/>
      <c r="V485" s="80"/>
      <c r="W485" s="80"/>
      <c r="X485" s="80"/>
      <c r="Y485" s="80"/>
      <c r="Z485" s="80"/>
      <c r="AA485" s="80"/>
    </row>
    <row r="486" spans="1:27" ht="12" customHeight="1">
      <c r="A486" s="80"/>
      <c r="B486" s="80"/>
      <c r="C486" s="80"/>
      <c r="D486" s="80"/>
      <c r="E486" s="80"/>
      <c r="F486" s="80"/>
      <c r="G486" s="80"/>
      <c r="H486" s="80"/>
      <c r="I486" s="80"/>
      <c r="J486" s="80"/>
      <c r="K486" s="80"/>
      <c r="L486" s="80"/>
      <c r="M486" s="85"/>
      <c r="N486" s="80"/>
      <c r="O486" s="80"/>
      <c r="P486" s="80"/>
      <c r="Q486" s="80"/>
      <c r="R486" s="80"/>
      <c r="S486" s="80"/>
      <c r="T486" s="80"/>
      <c r="U486" s="80"/>
      <c r="V486" s="80"/>
      <c r="W486" s="80"/>
      <c r="X486" s="80"/>
      <c r="Y486" s="80"/>
      <c r="Z486" s="80"/>
      <c r="AA486" s="80"/>
    </row>
    <row r="487" spans="1:27" ht="12" customHeight="1">
      <c r="A487" s="80"/>
      <c r="B487" s="80"/>
      <c r="C487" s="80"/>
      <c r="D487" s="80"/>
      <c r="E487" s="80"/>
      <c r="F487" s="80"/>
      <c r="G487" s="80"/>
      <c r="H487" s="80"/>
      <c r="I487" s="80"/>
      <c r="J487" s="80"/>
      <c r="K487" s="80"/>
      <c r="L487" s="80"/>
      <c r="M487" s="85"/>
      <c r="N487" s="80"/>
      <c r="O487" s="80"/>
      <c r="P487" s="80"/>
      <c r="Q487" s="80"/>
      <c r="R487" s="80"/>
      <c r="S487" s="80"/>
      <c r="T487" s="80"/>
      <c r="U487" s="80"/>
      <c r="V487" s="80"/>
      <c r="W487" s="80"/>
      <c r="X487" s="80"/>
      <c r="Y487" s="80"/>
      <c r="Z487" s="80"/>
      <c r="AA487" s="80"/>
    </row>
    <row r="488" spans="1:27" ht="12" customHeight="1">
      <c r="A488" s="80"/>
      <c r="B488" s="80"/>
      <c r="C488" s="80"/>
      <c r="D488" s="80"/>
      <c r="E488" s="80"/>
      <c r="F488" s="80"/>
      <c r="G488" s="80"/>
      <c r="H488" s="80"/>
      <c r="I488" s="80"/>
      <c r="J488" s="80"/>
      <c r="K488" s="80"/>
      <c r="L488" s="80"/>
      <c r="M488" s="85"/>
      <c r="N488" s="80"/>
      <c r="O488" s="80"/>
      <c r="P488" s="80"/>
      <c r="Q488" s="80"/>
      <c r="R488" s="80"/>
      <c r="S488" s="80"/>
      <c r="T488" s="80"/>
      <c r="U488" s="80"/>
      <c r="V488" s="80"/>
      <c r="W488" s="80"/>
      <c r="X488" s="80"/>
      <c r="Y488" s="80"/>
      <c r="Z488" s="80"/>
      <c r="AA488" s="80"/>
    </row>
    <row r="489" spans="1:27" ht="12" customHeight="1">
      <c r="A489" s="80"/>
      <c r="B489" s="80"/>
      <c r="C489" s="80"/>
      <c r="D489" s="80"/>
      <c r="E489" s="80"/>
      <c r="F489" s="80"/>
      <c r="G489" s="80"/>
      <c r="H489" s="80"/>
      <c r="I489" s="80"/>
      <c r="J489" s="80"/>
      <c r="K489" s="80"/>
      <c r="L489" s="80"/>
      <c r="M489" s="85"/>
      <c r="N489" s="80"/>
      <c r="O489" s="80"/>
      <c r="P489" s="80"/>
      <c r="Q489" s="80"/>
      <c r="R489" s="80"/>
      <c r="S489" s="80"/>
      <c r="T489" s="80"/>
      <c r="U489" s="80"/>
      <c r="V489" s="80"/>
      <c r="W489" s="80"/>
      <c r="X489" s="80"/>
      <c r="Y489" s="80"/>
      <c r="Z489" s="80"/>
      <c r="AA489" s="80"/>
    </row>
    <row r="490" spans="1:27" ht="12" customHeight="1">
      <c r="A490" s="80"/>
      <c r="B490" s="80"/>
      <c r="C490" s="80"/>
      <c r="D490" s="80"/>
      <c r="E490" s="80"/>
      <c r="F490" s="80"/>
      <c r="G490" s="80"/>
      <c r="H490" s="80"/>
      <c r="I490" s="80"/>
      <c r="J490" s="80"/>
      <c r="K490" s="80"/>
      <c r="L490" s="80"/>
      <c r="M490" s="85"/>
      <c r="N490" s="80"/>
      <c r="O490" s="80"/>
      <c r="P490" s="80"/>
      <c r="Q490" s="80"/>
      <c r="R490" s="80"/>
      <c r="S490" s="80"/>
      <c r="T490" s="80"/>
      <c r="U490" s="80"/>
      <c r="V490" s="80"/>
      <c r="W490" s="80"/>
      <c r="X490" s="80"/>
      <c r="Y490" s="80"/>
      <c r="Z490" s="80"/>
      <c r="AA490" s="80"/>
    </row>
    <row r="491" spans="1:27" ht="12" customHeight="1">
      <c r="A491" s="80"/>
      <c r="B491" s="80"/>
      <c r="C491" s="80"/>
      <c r="D491" s="80"/>
      <c r="E491" s="80"/>
      <c r="F491" s="80"/>
      <c r="G491" s="80"/>
      <c r="H491" s="80"/>
      <c r="I491" s="80"/>
      <c r="J491" s="80"/>
      <c r="K491" s="80"/>
      <c r="L491" s="80"/>
      <c r="M491" s="85"/>
      <c r="N491" s="80"/>
      <c r="O491" s="80"/>
      <c r="P491" s="80"/>
      <c r="Q491" s="80"/>
      <c r="R491" s="80"/>
      <c r="S491" s="80"/>
      <c r="T491" s="80"/>
      <c r="U491" s="80"/>
      <c r="V491" s="80"/>
      <c r="W491" s="80"/>
      <c r="X491" s="80"/>
      <c r="Y491" s="80"/>
      <c r="Z491" s="80"/>
      <c r="AA491" s="80"/>
    </row>
    <row r="492" spans="1:27" ht="12" customHeight="1">
      <c r="A492" s="80"/>
      <c r="B492" s="80"/>
      <c r="C492" s="80"/>
      <c r="D492" s="80"/>
      <c r="E492" s="80"/>
      <c r="F492" s="80"/>
      <c r="G492" s="80"/>
      <c r="H492" s="80"/>
      <c r="I492" s="80"/>
      <c r="J492" s="80"/>
      <c r="K492" s="80"/>
      <c r="L492" s="80"/>
      <c r="M492" s="85"/>
      <c r="N492" s="80"/>
      <c r="O492" s="80"/>
      <c r="P492" s="80"/>
      <c r="Q492" s="80"/>
      <c r="R492" s="80"/>
      <c r="S492" s="80"/>
      <c r="T492" s="80"/>
      <c r="U492" s="80"/>
      <c r="V492" s="80"/>
      <c r="W492" s="80"/>
      <c r="X492" s="80"/>
      <c r="Y492" s="80"/>
      <c r="Z492" s="80"/>
      <c r="AA492" s="80"/>
    </row>
    <row r="493" spans="1:27" ht="12" customHeight="1">
      <c r="A493" s="80"/>
      <c r="B493" s="80"/>
      <c r="C493" s="80"/>
      <c r="D493" s="80"/>
      <c r="E493" s="80"/>
      <c r="F493" s="80"/>
      <c r="G493" s="80"/>
      <c r="H493" s="80"/>
      <c r="I493" s="80"/>
      <c r="J493" s="80"/>
      <c r="K493" s="80"/>
      <c r="L493" s="80"/>
      <c r="M493" s="85"/>
      <c r="N493" s="80"/>
      <c r="O493" s="80"/>
      <c r="P493" s="80"/>
      <c r="Q493" s="80"/>
      <c r="R493" s="80"/>
      <c r="S493" s="80"/>
      <c r="T493" s="80"/>
      <c r="U493" s="80"/>
      <c r="V493" s="80"/>
      <c r="W493" s="80"/>
      <c r="X493" s="80"/>
      <c r="Y493" s="80"/>
      <c r="Z493" s="80"/>
      <c r="AA493" s="80"/>
    </row>
    <row r="494" spans="1:27" ht="12" customHeight="1">
      <c r="A494" s="80"/>
      <c r="B494" s="80"/>
      <c r="C494" s="80"/>
      <c r="D494" s="80"/>
      <c r="E494" s="80"/>
      <c r="F494" s="80"/>
      <c r="G494" s="80"/>
      <c r="H494" s="80"/>
      <c r="I494" s="80"/>
      <c r="J494" s="80"/>
      <c r="K494" s="80"/>
      <c r="L494" s="80"/>
      <c r="M494" s="85"/>
      <c r="N494" s="80"/>
      <c r="O494" s="80"/>
      <c r="P494" s="80"/>
      <c r="Q494" s="80"/>
      <c r="R494" s="80"/>
      <c r="S494" s="80"/>
      <c r="T494" s="80"/>
      <c r="U494" s="80"/>
      <c r="V494" s="80"/>
      <c r="W494" s="80"/>
      <c r="X494" s="80"/>
      <c r="Y494" s="80"/>
      <c r="Z494" s="80"/>
      <c r="AA494" s="80"/>
    </row>
    <row r="495" spans="1:27" ht="12" customHeight="1">
      <c r="A495" s="80"/>
      <c r="B495" s="80"/>
      <c r="C495" s="80"/>
      <c r="D495" s="80"/>
      <c r="E495" s="80"/>
      <c r="F495" s="80"/>
      <c r="G495" s="80"/>
      <c r="H495" s="80"/>
      <c r="I495" s="80"/>
      <c r="J495" s="80"/>
      <c r="K495" s="80"/>
      <c r="L495" s="80"/>
      <c r="M495" s="85"/>
      <c r="N495" s="80"/>
      <c r="O495" s="80"/>
      <c r="P495" s="80"/>
      <c r="Q495" s="80"/>
      <c r="R495" s="80"/>
      <c r="S495" s="80"/>
      <c r="T495" s="80"/>
      <c r="U495" s="80"/>
      <c r="V495" s="80"/>
      <c r="W495" s="80"/>
      <c r="X495" s="80"/>
      <c r="Y495" s="80"/>
      <c r="Z495" s="80"/>
      <c r="AA495" s="80"/>
    </row>
    <row r="496" spans="1:27" ht="12" customHeight="1">
      <c r="A496" s="80"/>
      <c r="B496" s="80"/>
      <c r="C496" s="80"/>
      <c r="D496" s="80"/>
      <c r="E496" s="80"/>
      <c r="F496" s="80"/>
      <c r="G496" s="80"/>
      <c r="H496" s="80"/>
      <c r="I496" s="80"/>
      <c r="J496" s="80"/>
      <c r="K496" s="80"/>
      <c r="L496" s="80"/>
      <c r="M496" s="85"/>
      <c r="N496" s="80"/>
      <c r="O496" s="80"/>
      <c r="P496" s="80"/>
      <c r="Q496" s="80"/>
      <c r="R496" s="80"/>
      <c r="S496" s="80"/>
      <c r="T496" s="80"/>
      <c r="U496" s="80"/>
      <c r="V496" s="80"/>
      <c r="W496" s="80"/>
      <c r="X496" s="80"/>
      <c r="Y496" s="80"/>
      <c r="Z496" s="80"/>
      <c r="AA496" s="80"/>
    </row>
    <row r="497" spans="1:27" ht="12" customHeight="1">
      <c r="A497" s="80"/>
      <c r="B497" s="80"/>
      <c r="C497" s="80"/>
      <c r="D497" s="80"/>
      <c r="E497" s="80"/>
      <c r="F497" s="80"/>
      <c r="G497" s="80"/>
      <c r="H497" s="80"/>
      <c r="I497" s="80"/>
      <c r="J497" s="80"/>
      <c r="K497" s="80"/>
      <c r="L497" s="80"/>
      <c r="M497" s="85"/>
      <c r="N497" s="80"/>
      <c r="O497" s="80"/>
      <c r="P497" s="80"/>
      <c r="Q497" s="80"/>
      <c r="R497" s="80"/>
      <c r="S497" s="80"/>
      <c r="T497" s="80"/>
      <c r="U497" s="80"/>
      <c r="V497" s="80"/>
      <c r="W497" s="80"/>
      <c r="X497" s="80"/>
      <c r="Y497" s="80"/>
      <c r="Z497" s="80"/>
      <c r="AA497" s="80"/>
    </row>
    <row r="498" spans="1:27" ht="12" customHeight="1">
      <c r="A498" s="80"/>
      <c r="B498" s="80"/>
      <c r="C498" s="80"/>
      <c r="D498" s="80"/>
      <c r="E498" s="80"/>
      <c r="F498" s="80"/>
      <c r="G498" s="80"/>
      <c r="H498" s="80"/>
      <c r="I498" s="80"/>
      <c r="J498" s="80"/>
      <c r="K498" s="80"/>
      <c r="L498" s="80"/>
      <c r="M498" s="85"/>
      <c r="N498" s="80"/>
      <c r="O498" s="80"/>
      <c r="P498" s="80"/>
      <c r="Q498" s="80"/>
      <c r="R498" s="80"/>
      <c r="S498" s="80"/>
      <c r="T498" s="80"/>
      <c r="U498" s="80"/>
      <c r="V498" s="80"/>
      <c r="W498" s="80"/>
      <c r="X498" s="80"/>
      <c r="Y498" s="80"/>
      <c r="Z498" s="80"/>
      <c r="AA498" s="80"/>
    </row>
    <row r="499" spans="1:27" ht="12" customHeight="1">
      <c r="A499" s="80"/>
      <c r="B499" s="80"/>
      <c r="C499" s="80"/>
      <c r="D499" s="80"/>
      <c r="E499" s="80"/>
      <c r="F499" s="80"/>
      <c r="G499" s="80"/>
      <c r="H499" s="80"/>
      <c r="I499" s="80"/>
      <c r="J499" s="80"/>
      <c r="K499" s="80"/>
      <c r="L499" s="80"/>
      <c r="M499" s="85"/>
      <c r="N499" s="80"/>
      <c r="O499" s="80"/>
      <c r="P499" s="80"/>
      <c r="Q499" s="80"/>
      <c r="R499" s="80"/>
      <c r="S499" s="80"/>
      <c r="T499" s="80"/>
      <c r="U499" s="80"/>
      <c r="V499" s="80"/>
      <c r="W499" s="80"/>
      <c r="X499" s="80"/>
      <c r="Y499" s="80"/>
      <c r="Z499" s="80"/>
      <c r="AA499" s="80"/>
    </row>
    <row r="500" spans="1:27" ht="12" customHeight="1">
      <c r="A500" s="80"/>
      <c r="B500" s="80"/>
      <c r="C500" s="80"/>
      <c r="D500" s="80"/>
      <c r="E500" s="80"/>
      <c r="F500" s="80"/>
      <c r="G500" s="80"/>
      <c r="H500" s="80"/>
      <c r="I500" s="80"/>
      <c r="J500" s="80"/>
      <c r="K500" s="80"/>
      <c r="L500" s="80"/>
      <c r="M500" s="85"/>
      <c r="N500" s="80"/>
      <c r="O500" s="80"/>
      <c r="P500" s="80"/>
      <c r="Q500" s="80"/>
      <c r="R500" s="80"/>
      <c r="S500" s="80"/>
      <c r="T500" s="80"/>
      <c r="U500" s="80"/>
      <c r="V500" s="80"/>
      <c r="W500" s="80"/>
      <c r="X500" s="80"/>
      <c r="Y500" s="80"/>
      <c r="Z500" s="80"/>
      <c r="AA500" s="80"/>
    </row>
    <row r="501" spans="1:27" ht="12" customHeight="1">
      <c r="A501" s="80"/>
      <c r="B501" s="80"/>
      <c r="C501" s="80"/>
      <c r="D501" s="80"/>
      <c r="E501" s="80"/>
      <c r="F501" s="80"/>
      <c r="G501" s="80"/>
      <c r="H501" s="80"/>
      <c r="I501" s="80"/>
      <c r="J501" s="80"/>
      <c r="K501" s="80"/>
      <c r="L501" s="80"/>
      <c r="M501" s="85"/>
      <c r="N501" s="80"/>
      <c r="O501" s="80"/>
      <c r="P501" s="80"/>
      <c r="Q501" s="80"/>
      <c r="R501" s="80"/>
      <c r="S501" s="80"/>
      <c r="T501" s="80"/>
      <c r="U501" s="80"/>
      <c r="V501" s="80"/>
      <c r="W501" s="80"/>
      <c r="X501" s="80"/>
      <c r="Y501" s="80"/>
      <c r="Z501" s="80"/>
      <c r="AA501" s="80"/>
    </row>
    <row r="502" spans="1:27" ht="12" customHeight="1">
      <c r="A502" s="80"/>
      <c r="B502" s="80"/>
      <c r="C502" s="80"/>
      <c r="D502" s="80"/>
      <c r="E502" s="80"/>
      <c r="F502" s="80"/>
      <c r="G502" s="80"/>
      <c r="H502" s="80"/>
      <c r="I502" s="80"/>
      <c r="J502" s="80"/>
      <c r="K502" s="80"/>
      <c r="L502" s="80"/>
      <c r="M502" s="85"/>
      <c r="N502" s="80"/>
      <c r="O502" s="80"/>
      <c r="P502" s="80"/>
      <c r="Q502" s="80"/>
      <c r="R502" s="80"/>
      <c r="S502" s="80"/>
      <c r="T502" s="80"/>
      <c r="U502" s="80"/>
      <c r="V502" s="80"/>
      <c r="W502" s="80"/>
      <c r="X502" s="80"/>
      <c r="Y502" s="80"/>
      <c r="Z502" s="80"/>
      <c r="AA502" s="80"/>
    </row>
    <row r="503" spans="1:27" ht="12" customHeight="1">
      <c r="A503" s="80"/>
      <c r="B503" s="80"/>
      <c r="C503" s="80"/>
      <c r="D503" s="80"/>
      <c r="E503" s="80"/>
      <c r="F503" s="80"/>
      <c r="G503" s="80"/>
      <c r="H503" s="80"/>
      <c r="I503" s="80"/>
      <c r="J503" s="80"/>
      <c r="K503" s="80"/>
      <c r="L503" s="80"/>
      <c r="M503" s="85"/>
      <c r="N503" s="80"/>
      <c r="O503" s="80"/>
      <c r="P503" s="80"/>
      <c r="Q503" s="80"/>
      <c r="R503" s="80"/>
      <c r="S503" s="80"/>
      <c r="T503" s="80"/>
      <c r="U503" s="80"/>
      <c r="V503" s="80"/>
      <c r="W503" s="80"/>
      <c r="X503" s="80"/>
      <c r="Y503" s="80"/>
      <c r="Z503" s="80"/>
      <c r="AA503" s="80"/>
    </row>
    <row r="504" spans="1:27" ht="12" customHeight="1">
      <c r="A504" s="80"/>
      <c r="B504" s="80"/>
      <c r="C504" s="80"/>
      <c r="D504" s="80"/>
      <c r="E504" s="80"/>
      <c r="F504" s="80"/>
      <c r="G504" s="80"/>
      <c r="H504" s="80"/>
      <c r="I504" s="80"/>
      <c r="J504" s="80"/>
      <c r="K504" s="80"/>
      <c r="L504" s="80"/>
      <c r="M504" s="85"/>
      <c r="N504" s="80"/>
      <c r="O504" s="80"/>
      <c r="P504" s="80"/>
      <c r="Q504" s="80"/>
      <c r="R504" s="80"/>
      <c r="S504" s="80"/>
      <c r="T504" s="80"/>
      <c r="U504" s="80"/>
      <c r="V504" s="80"/>
      <c r="W504" s="80"/>
      <c r="X504" s="80"/>
      <c r="Y504" s="80"/>
      <c r="Z504" s="80"/>
      <c r="AA504" s="80"/>
    </row>
    <row r="505" spans="1:27" ht="12" customHeight="1">
      <c r="A505" s="80"/>
      <c r="B505" s="80"/>
      <c r="C505" s="80"/>
      <c r="D505" s="80"/>
      <c r="E505" s="80"/>
      <c r="F505" s="80"/>
      <c r="G505" s="80"/>
      <c r="H505" s="80"/>
      <c r="I505" s="80"/>
      <c r="J505" s="80"/>
      <c r="K505" s="80"/>
      <c r="L505" s="80"/>
      <c r="M505" s="85"/>
      <c r="N505" s="80"/>
      <c r="O505" s="80"/>
      <c r="P505" s="80"/>
      <c r="Q505" s="80"/>
      <c r="R505" s="80"/>
      <c r="S505" s="80"/>
      <c r="T505" s="80"/>
      <c r="U505" s="80"/>
      <c r="V505" s="80"/>
      <c r="W505" s="80"/>
      <c r="X505" s="80"/>
      <c r="Y505" s="80"/>
      <c r="Z505" s="80"/>
      <c r="AA505" s="80"/>
    </row>
    <row r="506" spans="1:27" ht="12" customHeight="1">
      <c r="A506" s="80"/>
      <c r="B506" s="80"/>
      <c r="C506" s="80"/>
      <c r="D506" s="80"/>
      <c r="E506" s="80"/>
      <c r="F506" s="80"/>
      <c r="G506" s="80"/>
      <c r="H506" s="80"/>
      <c r="I506" s="80"/>
      <c r="J506" s="80"/>
      <c r="K506" s="80"/>
      <c r="L506" s="80"/>
      <c r="M506" s="85"/>
      <c r="N506" s="80"/>
      <c r="O506" s="80"/>
      <c r="P506" s="80"/>
      <c r="Q506" s="80"/>
      <c r="R506" s="80"/>
      <c r="S506" s="80"/>
      <c r="T506" s="80"/>
      <c r="U506" s="80"/>
      <c r="V506" s="80"/>
      <c r="W506" s="80"/>
      <c r="X506" s="80"/>
      <c r="Y506" s="80"/>
      <c r="Z506" s="80"/>
      <c r="AA506" s="80"/>
    </row>
    <row r="507" spans="1:27" ht="12" customHeight="1">
      <c r="A507" s="80"/>
      <c r="B507" s="80"/>
      <c r="C507" s="80"/>
      <c r="D507" s="80"/>
      <c r="E507" s="80"/>
      <c r="F507" s="80"/>
      <c r="G507" s="80"/>
      <c r="H507" s="80"/>
      <c r="I507" s="80"/>
      <c r="J507" s="80"/>
      <c r="K507" s="80"/>
      <c r="L507" s="80"/>
      <c r="M507" s="85"/>
      <c r="N507" s="80"/>
      <c r="O507" s="80"/>
      <c r="P507" s="80"/>
      <c r="Q507" s="80"/>
      <c r="R507" s="80"/>
      <c r="S507" s="80"/>
      <c r="T507" s="80"/>
      <c r="U507" s="80"/>
      <c r="V507" s="80"/>
      <c r="W507" s="80"/>
      <c r="X507" s="80"/>
      <c r="Y507" s="80"/>
      <c r="Z507" s="80"/>
      <c r="AA507" s="80"/>
    </row>
    <row r="508" spans="1:27" ht="12" customHeight="1">
      <c r="A508" s="80"/>
      <c r="B508" s="80"/>
      <c r="C508" s="80"/>
      <c r="D508" s="80"/>
      <c r="E508" s="80"/>
      <c r="F508" s="80"/>
      <c r="G508" s="80"/>
      <c r="H508" s="80"/>
      <c r="I508" s="80"/>
      <c r="J508" s="80"/>
      <c r="K508" s="80"/>
      <c r="L508" s="80"/>
      <c r="M508" s="85"/>
      <c r="N508" s="80"/>
      <c r="O508" s="80"/>
      <c r="P508" s="80"/>
      <c r="Q508" s="80"/>
      <c r="R508" s="80"/>
      <c r="S508" s="80"/>
      <c r="T508" s="80"/>
      <c r="U508" s="80"/>
      <c r="V508" s="80"/>
      <c r="W508" s="80"/>
      <c r="X508" s="80"/>
      <c r="Y508" s="80"/>
      <c r="Z508" s="80"/>
      <c r="AA508" s="80"/>
    </row>
    <row r="509" spans="1:27" ht="12" customHeight="1">
      <c r="A509" s="80"/>
      <c r="B509" s="80"/>
      <c r="C509" s="80"/>
      <c r="D509" s="80"/>
      <c r="E509" s="80"/>
      <c r="F509" s="80"/>
      <c r="G509" s="80"/>
      <c r="H509" s="80"/>
      <c r="I509" s="80"/>
      <c r="J509" s="80"/>
      <c r="K509" s="80"/>
      <c r="L509" s="80"/>
      <c r="M509" s="85"/>
      <c r="N509" s="80"/>
      <c r="O509" s="80"/>
      <c r="P509" s="80"/>
      <c r="Q509" s="80"/>
      <c r="R509" s="80"/>
      <c r="S509" s="80"/>
      <c r="T509" s="80"/>
      <c r="U509" s="80"/>
      <c r="V509" s="80"/>
      <c r="W509" s="80"/>
      <c r="X509" s="80"/>
      <c r="Y509" s="80"/>
      <c r="Z509" s="80"/>
      <c r="AA509" s="80"/>
    </row>
    <row r="510" spans="1:27" ht="12" customHeight="1">
      <c r="A510" s="80"/>
      <c r="B510" s="80"/>
      <c r="C510" s="80"/>
      <c r="D510" s="80"/>
      <c r="E510" s="80"/>
      <c r="F510" s="80"/>
      <c r="G510" s="80"/>
      <c r="H510" s="80"/>
      <c r="I510" s="80"/>
      <c r="J510" s="80"/>
      <c r="K510" s="80"/>
      <c r="L510" s="80"/>
      <c r="M510" s="85"/>
      <c r="N510" s="80"/>
      <c r="O510" s="80"/>
      <c r="P510" s="80"/>
      <c r="Q510" s="80"/>
      <c r="R510" s="80"/>
      <c r="S510" s="80"/>
      <c r="T510" s="80"/>
      <c r="U510" s="80"/>
      <c r="V510" s="80"/>
      <c r="W510" s="80"/>
      <c r="X510" s="80"/>
      <c r="Y510" s="80"/>
      <c r="Z510" s="80"/>
      <c r="AA510" s="80"/>
    </row>
    <row r="511" spans="1:27" ht="12" customHeight="1">
      <c r="A511" s="80"/>
      <c r="B511" s="80"/>
      <c r="C511" s="80"/>
      <c r="D511" s="80"/>
      <c r="E511" s="80"/>
      <c r="F511" s="80"/>
      <c r="G511" s="80"/>
      <c r="H511" s="80"/>
      <c r="I511" s="80"/>
      <c r="J511" s="80"/>
      <c r="K511" s="80"/>
      <c r="L511" s="80"/>
      <c r="M511" s="85"/>
      <c r="N511" s="80"/>
      <c r="O511" s="80"/>
      <c r="P511" s="80"/>
      <c r="Q511" s="80"/>
      <c r="R511" s="80"/>
      <c r="S511" s="80"/>
      <c r="T511" s="80"/>
      <c r="U511" s="80"/>
      <c r="V511" s="80"/>
      <c r="W511" s="80"/>
      <c r="X511" s="80"/>
      <c r="Y511" s="80"/>
      <c r="Z511" s="80"/>
      <c r="AA511" s="80"/>
    </row>
    <row r="512" spans="1:27" ht="12" customHeight="1">
      <c r="A512" s="80"/>
      <c r="B512" s="80"/>
      <c r="C512" s="80"/>
      <c r="D512" s="80"/>
      <c r="E512" s="80"/>
      <c r="F512" s="80"/>
      <c r="G512" s="80"/>
      <c r="H512" s="80"/>
      <c r="I512" s="80"/>
      <c r="J512" s="80"/>
      <c r="K512" s="80"/>
      <c r="L512" s="80"/>
      <c r="M512" s="85"/>
      <c r="N512" s="80"/>
      <c r="O512" s="80"/>
      <c r="P512" s="80"/>
      <c r="Q512" s="80"/>
      <c r="R512" s="80"/>
      <c r="S512" s="80"/>
      <c r="T512" s="80"/>
      <c r="U512" s="80"/>
      <c r="V512" s="80"/>
      <c r="W512" s="80"/>
      <c r="X512" s="80"/>
      <c r="Y512" s="80"/>
      <c r="Z512" s="80"/>
      <c r="AA512" s="80"/>
    </row>
    <row r="513" spans="1:27" ht="12" customHeight="1">
      <c r="A513" s="80"/>
      <c r="B513" s="80"/>
      <c r="C513" s="80"/>
      <c r="D513" s="80"/>
      <c r="E513" s="80"/>
      <c r="F513" s="80"/>
      <c r="G513" s="80"/>
      <c r="H513" s="80"/>
      <c r="I513" s="80"/>
      <c r="J513" s="80"/>
      <c r="K513" s="80"/>
      <c r="L513" s="80"/>
      <c r="M513" s="85"/>
      <c r="N513" s="80"/>
      <c r="O513" s="80"/>
      <c r="P513" s="80"/>
      <c r="Q513" s="80"/>
      <c r="R513" s="80"/>
      <c r="S513" s="80"/>
      <c r="T513" s="80"/>
      <c r="U513" s="80"/>
      <c r="V513" s="80"/>
      <c r="W513" s="80"/>
      <c r="X513" s="80"/>
      <c r="Y513" s="80"/>
      <c r="Z513" s="80"/>
      <c r="AA513" s="80"/>
    </row>
    <row r="514" spans="1:27" ht="12" customHeight="1">
      <c r="A514" s="80"/>
      <c r="B514" s="80"/>
      <c r="C514" s="80"/>
      <c r="D514" s="80"/>
      <c r="E514" s="80"/>
      <c r="F514" s="80"/>
      <c r="G514" s="80"/>
      <c r="H514" s="80"/>
      <c r="I514" s="80"/>
      <c r="J514" s="80"/>
      <c r="K514" s="80"/>
      <c r="L514" s="80"/>
      <c r="M514" s="85"/>
      <c r="N514" s="80"/>
      <c r="O514" s="80"/>
      <c r="P514" s="80"/>
      <c r="Q514" s="80"/>
      <c r="R514" s="80"/>
      <c r="S514" s="80"/>
      <c r="T514" s="80"/>
      <c r="U514" s="80"/>
      <c r="V514" s="80"/>
      <c r="W514" s="80"/>
      <c r="X514" s="80"/>
      <c r="Y514" s="80"/>
      <c r="Z514" s="80"/>
      <c r="AA514" s="80"/>
    </row>
    <row r="515" spans="1:27" ht="12" customHeight="1">
      <c r="A515" s="80"/>
      <c r="B515" s="80"/>
      <c r="C515" s="80"/>
      <c r="D515" s="80"/>
      <c r="E515" s="80"/>
      <c r="F515" s="80"/>
      <c r="G515" s="80"/>
      <c r="H515" s="80"/>
      <c r="I515" s="80"/>
      <c r="J515" s="80"/>
      <c r="K515" s="80"/>
      <c r="L515" s="80"/>
      <c r="M515" s="85"/>
      <c r="N515" s="80"/>
      <c r="O515" s="80"/>
      <c r="P515" s="80"/>
      <c r="Q515" s="80"/>
      <c r="R515" s="80"/>
      <c r="S515" s="80"/>
      <c r="T515" s="80"/>
      <c r="U515" s="80"/>
      <c r="V515" s="80"/>
      <c r="W515" s="80"/>
      <c r="X515" s="80"/>
      <c r="Y515" s="80"/>
      <c r="Z515" s="80"/>
      <c r="AA515" s="80"/>
    </row>
    <row r="516" spans="1:27" ht="12" customHeight="1">
      <c r="A516" s="80"/>
      <c r="B516" s="80"/>
      <c r="C516" s="80"/>
      <c r="D516" s="80"/>
      <c r="E516" s="80"/>
      <c r="F516" s="80"/>
      <c r="G516" s="80"/>
      <c r="H516" s="80"/>
      <c r="I516" s="80"/>
      <c r="J516" s="80"/>
      <c r="K516" s="80"/>
      <c r="L516" s="80"/>
      <c r="M516" s="85"/>
      <c r="N516" s="80"/>
      <c r="O516" s="80"/>
      <c r="P516" s="80"/>
      <c r="Q516" s="80"/>
      <c r="R516" s="80"/>
      <c r="S516" s="80"/>
      <c r="T516" s="80"/>
      <c r="U516" s="80"/>
      <c r="V516" s="80"/>
      <c r="W516" s="80"/>
      <c r="X516" s="80"/>
      <c r="Y516" s="80"/>
      <c r="Z516" s="80"/>
      <c r="AA516" s="80"/>
    </row>
    <row r="517" spans="1:27" ht="12" customHeight="1">
      <c r="A517" s="80"/>
      <c r="B517" s="80"/>
      <c r="C517" s="80"/>
      <c r="D517" s="80"/>
      <c r="E517" s="80"/>
      <c r="F517" s="80"/>
      <c r="G517" s="80"/>
      <c r="H517" s="80"/>
      <c r="I517" s="80"/>
      <c r="J517" s="80"/>
      <c r="K517" s="80"/>
      <c r="L517" s="80"/>
      <c r="M517" s="85"/>
      <c r="N517" s="80"/>
      <c r="O517" s="80"/>
      <c r="P517" s="80"/>
      <c r="Q517" s="80"/>
      <c r="R517" s="80"/>
      <c r="S517" s="80"/>
      <c r="T517" s="80"/>
      <c r="U517" s="80"/>
      <c r="V517" s="80"/>
      <c r="W517" s="80"/>
      <c r="X517" s="80"/>
      <c r="Y517" s="80"/>
      <c r="Z517" s="80"/>
      <c r="AA517" s="80"/>
    </row>
    <row r="518" spans="1:27" ht="12" customHeight="1">
      <c r="A518" s="80"/>
      <c r="B518" s="80"/>
      <c r="C518" s="80"/>
      <c r="D518" s="80"/>
      <c r="E518" s="80"/>
      <c r="F518" s="80"/>
      <c r="G518" s="80"/>
      <c r="H518" s="80"/>
      <c r="I518" s="80"/>
      <c r="J518" s="80"/>
      <c r="K518" s="80"/>
      <c r="L518" s="80"/>
      <c r="M518" s="85"/>
      <c r="N518" s="80"/>
      <c r="O518" s="80"/>
      <c r="P518" s="80"/>
      <c r="Q518" s="80"/>
      <c r="R518" s="80"/>
      <c r="S518" s="80"/>
      <c r="T518" s="80"/>
      <c r="U518" s="80"/>
      <c r="V518" s="80"/>
      <c r="W518" s="80"/>
      <c r="X518" s="80"/>
      <c r="Y518" s="80"/>
      <c r="Z518" s="80"/>
      <c r="AA518" s="80"/>
    </row>
    <row r="519" spans="1:27" ht="12" customHeight="1">
      <c r="A519" s="80"/>
      <c r="B519" s="80"/>
      <c r="C519" s="80"/>
      <c r="D519" s="80"/>
      <c r="E519" s="80"/>
      <c r="F519" s="80"/>
      <c r="G519" s="80"/>
      <c r="H519" s="80"/>
      <c r="I519" s="80"/>
      <c r="J519" s="80"/>
      <c r="K519" s="80"/>
      <c r="L519" s="80"/>
      <c r="M519" s="85"/>
      <c r="N519" s="80"/>
      <c r="O519" s="80"/>
      <c r="P519" s="80"/>
      <c r="Q519" s="80"/>
      <c r="R519" s="80"/>
      <c r="S519" s="80"/>
      <c r="T519" s="80"/>
      <c r="U519" s="80"/>
      <c r="V519" s="80"/>
      <c r="W519" s="80"/>
      <c r="X519" s="80"/>
      <c r="Y519" s="80"/>
      <c r="Z519" s="80"/>
      <c r="AA519" s="80"/>
    </row>
    <row r="520" spans="1:27" ht="12" customHeight="1">
      <c r="A520" s="80"/>
      <c r="B520" s="80"/>
      <c r="C520" s="80"/>
      <c r="D520" s="80"/>
      <c r="E520" s="80"/>
      <c r="F520" s="80"/>
      <c r="G520" s="80"/>
      <c r="H520" s="80"/>
      <c r="I520" s="80"/>
      <c r="J520" s="80"/>
      <c r="K520" s="80"/>
      <c r="L520" s="80"/>
      <c r="M520" s="85"/>
      <c r="N520" s="80"/>
      <c r="O520" s="80"/>
      <c r="P520" s="80"/>
      <c r="Q520" s="80"/>
      <c r="R520" s="80"/>
      <c r="S520" s="80"/>
      <c r="T520" s="80"/>
      <c r="U520" s="80"/>
      <c r="V520" s="80"/>
      <c r="W520" s="80"/>
      <c r="X520" s="80"/>
      <c r="Y520" s="80"/>
      <c r="Z520" s="80"/>
      <c r="AA520" s="80"/>
    </row>
    <row r="521" spans="1:27" ht="12" customHeight="1">
      <c r="A521" s="80"/>
      <c r="B521" s="80"/>
      <c r="C521" s="80"/>
      <c r="D521" s="80"/>
      <c r="E521" s="80"/>
      <c r="F521" s="80"/>
      <c r="G521" s="80"/>
      <c r="H521" s="80"/>
      <c r="I521" s="80"/>
      <c r="J521" s="80"/>
      <c r="K521" s="80"/>
      <c r="L521" s="80"/>
      <c r="M521" s="85"/>
      <c r="N521" s="80"/>
      <c r="O521" s="80"/>
      <c r="P521" s="80"/>
      <c r="Q521" s="80"/>
      <c r="R521" s="80"/>
      <c r="S521" s="80"/>
      <c r="T521" s="80"/>
      <c r="U521" s="80"/>
      <c r="V521" s="80"/>
      <c r="W521" s="80"/>
      <c r="X521" s="80"/>
      <c r="Y521" s="80"/>
      <c r="Z521" s="80"/>
      <c r="AA521" s="80"/>
    </row>
    <row r="522" spans="1:27" ht="12" customHeight="1">
      <c r="A522" s="80"/>
      <c r="B522" s="80"/>
      <c r="C522" s="80"/>
      <c r="D522" s="80"/>
      <c r="E522" s="80"/>
      <c r="F522" s="80"/>
      <c r="G522" s="80"/>
      <c r="H522" s="80"/>
      <c r="I522" s="80"/>
      <c r="J522" s="80"/>
      <c r="K522" s="80"/>
      <c r="L522" s="80"/>
      <c r="M522" s="85"/>
      <c r="N522" s="80"/>
      <c r="O522" s="80"/>
      <c r="P522" s="80"/>
      <c r="Q522" s="80"/>
      <c r="R522" s="80"/>
      <c r="S522" s="80"/>
      <c r="T522" s="80"/>
      <c r="U522" s="80"/>
      <c r="V522" s="80"/>
      <c r="W522" s="80"/>
      <c r="X522" s="80"/>
      <c r="Y522" s="80"/>
      <c r="Z522" s="80"/>
      <c r="AA522" s="80"/>
    </row>
    <row r="523" spans="1:27" ht="12" customHeight="1">
      <c r="A523" s="80"/>
      <c r="B523" s="80"/>
      <c r="C523" s="80"/>
      <c r="D523" s="80"/>
      <c r="E523" s="80"/>
      <c r="F523" s="80"/>
      <c r="G523" s="80"/>
      <c r="H523" s="80"/>
      <c r="I523" s="80"/>
      <c r="J523" s="80"/>
      <c r="K523" s="80"/>
      <c r="L523" s="80"/>
      <c r="M523" s="85"/>
      <c r="N523" s="80"/>
      <c r="O523" s="80"/>
      <c r="P523" s="80"/>
      <c r="Q523" s="80"/>
      <c r="R523" s="80"/>
      <c r="S523" s="80"/>
      <c r="T523" s="80"/>
      <c r="U523" s="80"/>
      <c r="V523" s="80"/>
      <c r="W523" s="80"/>
      <c r="X523" s="80"/>
      <c r="Y523" s="80"/>
      <c r="Z523" s="80"/>
      <c r="AA523" s="80"/>
    </row>
    <row r="524" spans="1:27" ht="12" customHeight="1">
      <c r="A524" s="80"/>
      <c r="B524" s="80"/>
      <c r="C524" s="80"/>
      <c r="D524" s="80"/>
      <c r="E524" s="80"/>
      <c r="F524" s="80"/>
      <c r="G524" s="80"/>
      <c r="H524" s="80"/>
      <c r="I524" s="80"/>
      <c r="J524" s="80"/>
      <c r="K524" s="80"/>
      <c r="L524" s="80"/>
      <c r="M524" s="85"/>
      <c r="N524" s="80"/>
      <c r="O524" s="80"/>
      <c r="P524" s="80"/>
      <c r="Q524" s="80"/>
      <c r="R524" s="80"/>
      <c r="S524" s="80"/>
      <c r="T524" s="80"/>
      <c r="U524" s="80"/>
      <c r="V524" s="80"/>
      <c r="W524" s="80"/>
      <c r="X524" s="80"/>
      <c r="Y524" s="80"/>
      <c r="Z524" s="80"/>
      <c r="AA524" s="80"/>
    </row>
    <row r="525" spans="1:27" ht="12" customHeight="1">
      <c r="A525" s="80"/>
      <c r="B525" s="80"/>
      <c r="C525" s="80"/>
      <c r="D525" s="80"/>
      <c r="E525" s="80"/>
      <c r="F525" s="80"/>
      <c r="G525" s="80"/>
      <c r="H525" s="80"/>
      <c r="I525" s="80"/>
      <c r="J525" s="80"/>
      <c r="K525" s="80"/>
      <c r="L525" s="80"/>
      <c r="M525" s="85"/>
      <c r="N525" s="80"/>
      <c r="O525" s="80"/>
      <c r="P525" s="80"/>
      <c r="Q525" s="80"/>
      <c r="R525" s="80"/>
      <c r="S525" s="80"/>
      <c r="T525" s="80"/>
      <c r="U525" s="80"/>
      <c r="V525" s="80"/>
      <c r="W525" s="80"/>
      <c r="X525" s="80"/>
      <c r="Y525" s="80"/>
      <c r="Z525" s="80"/>
      <c r="AA525" s="80"/>
    </row>
    <row r="526" spans="1:27" ht="12" customHeight="1">
      <c r="A526" s="80"/>
      <c r="B526" s="80"/>
      <c r="C526" s="80"/>
      <c r="D526" s="80"/>
      <c r="E526" s="80"/>
      <c r="F526" s="80"/>
      <c r="G526" s="80"/>
      <c r="H526" s="80"/>
      <c r="I526" s="80"/>
      <c r="J526" s="80"/>
      <c r="K526" s="80"/>
      <c r="L526" s="80"/>
      <c r="M526" s="85"/>
      <c r="N526" s="80"/>
      <c r="O526" s="80"/>
      <c r="P526" s="80"/>
      <c r="Q526" s="80"/>
      <c r="R526" s="80"/>
      <c r="S526" s="80"/>
      <c r="T526" s="80"/>
      <c r="U526" s="80"/>
      <c r="V526" s="80"/>
      <c r="W526" s="80"/>
      <c r="X526" s="80"/>
      <c r="Y526" s="80"/>
      <c r="Z526" s="80"/>
      <c r="AA526" s="80"/>
    </row>
    <row r="527" spans="1:27" ht="12" customHeight="1">
      <c r="A527" s="80"/>
      <c r="B527" s="80"/>
      <c r="C527" s="80"/>
      <c r="D527" s="80"/>
      <c r="E527" s="80"/>
      <c r="F527" s="80"/>
      <c r="G527" s="80"/>
      <c r="H527" s="80"/>
      <c r="I527" s="80"/>
      <c r="J527" s="80"/>
      <c r="K527" s="80"/>
      <c r="L527" s="80"/>
      <c r="M527" s="85"/>
      <c r="N527" s="80"/>
      <c r="O527" s="80"/>
      <c r="P527" s="80"/>
      <c r="Q527" s="80"/>
      <c r="R527" s="80"/>
      <c r="S527" s="80"/>
      <c r="T527" s="80"/>
      <c r="U527" s="80"/>
      <c r="V527" s="80"/>
      <c r="W527" s="80"/>
      <c r="X527" s="80"/>
      <c r="Y527" s="80"/>
      <c r="Z527" s="80"/>
      <c r="AA527" s="80"/>
    </row>
    <row r="528" spans="1:27" ht="12" customHeight="1">
      <c r="A528" s="80"/>
      <c r="B528" s="80"/>
      <c r="C528" s="80"/>
      <c r="D528" s="80"/>
      <c r="E528" s="80"/>
      <c r="F528" s="80"/>
      <c r="G528" s="80"/>
      <c r="H528" s="80"/>
      <c r="I528" s="80"/>
      <c r="J528" s="80"/>
      <c r="K528" s="80"/>
      <c r="L528" s="80"/>
      <c r="M528" s="85"/>
      <c r="N528" s="80"/>
      <c r="O528" s="80"/>
      <c r="P528" s="80"/>
      <c r="Q528" s="80"/>
      <c r="R528" s="80"/>
      <c r="S528" s="80"/>
      <c r="T528" s="80"/>
      <c r="U528" s="80"/>
      <c r="V528" s="80"/>
      <c r="W528" s="80"/>
      <c r="X528" s="80"/>
      <c r="Y528" s="80"/>
      <c r="Z528" s="80"/>
      <c r="AA528" s="80"/>
    </row>
    <row r="529" spans="1:27" ht="12" customHeight="1">
      <c r="A529" s="80"/>
      <c r="B529" s="80"/>
      <c r="C529" s="80"/>
      <c r="D529" s="80"/>
      <c r="E529" s="80"/>
      <c r="F529" s="80"/>
      <c r="G529" s="80"/>
      <c r="H529" s="80"/>
      <c r="I529" s="80"/>
      <c r="J529" s="80"/>
      <c r="K529" s="80"/>
      <c r="L529" s="80"/>
      <c r="M529" s="85"/>
      <c r="N529" s="80"/>
      <c r="O529" s="80"/>
      <c r="P529" s="80"/>
      <c r="Q529" s="80"/>
      <c r="R529" s="80"/>
      <c r="S529" s="80"/>
      <c r="T529" s="80"/>
      <c r="U529" s="80"/>
      <c r="V529" s="80"/>
      <c r="W529" s="80"/>
      <c r="X529" s="80"/>
      <c r="Y529" s="80"/>
      <c r="Z529" s="80"/>
      <c r="AA529" s="80"/>
    </row>
    <row r="530" spans="1:27" ht="12" customHeight="1">
      <c r="A530" s="80"/>
      <c r="B530" s="80"/>
      <c r="C530" s="80"/>
      <c r="D530" s="80"/>
      <c r="E530" s="80"/>
      <c r="F530" s="80"/>
      <c r="G530" s="80"/>
      <c r="H530" s="80"/>
      <c r="I530" s="80"/>
      <c r="J530" s="80"/>
      <c r="K530" s="80"/>
      <c r="L530" s="80"/>
      <c r="M530" s="85"/>
      <c r="N530" s="80"/>
      <c r="O530" s="80"/>
      <c r="P530" s="80"/>
      <c r="Q530" s="80"/>
      <c r="R530" s="80"/>
      <c r="S530" s="80"/>
      <c r="T530" s="80"/>
      <c r="U530" s="80"/>
      <c r="V530" s="80"/>
      <c r="W530" s="80"/>
      <c r="X530" s="80"/>
      <c r="Y530" s="80"/>
      <c r="Z530" s="80"/>
      <c r="AA530" s="80"/>
    </row>
    <row r="531" spans="1:27" ht="12" customHeight="1">
      <c r="A531" s="80"/>
      <c r="B531" s="80"/>
      <c r="C531" s="80"/>
      <c r="D531" s="80"/>
      <c r="E531" s="80"/>
      <c r="F531" s="80"/>
      <c r="G531" s="80"/>
      <c r="H531" s="80"/>
      <c r="I531" s="80"/>
      <c r="J531" s="80"/>
      <c r="K531" s="80"/>
      <c r="L531" s="80"/>
      <c r="M531" s="85"/>
      <c r="N531" s="80"/>
      <c r="O531" s="80"/>
      <c r="P531" s="80"/>
      <c r="Q531" s="80"/>
      <c r="R531" s="80"/>
      <c r="S531" s="80"/>
      <c r="T531" s="80"/>
      <c r="U531" s="80"/>
      <c r="V531" s="80"/>
      <c r="W531" s="80"/>
      <c r="X531" s="80"/>
      <c r="Y531" s="80"/>
      <c r="Z531" s="80"/>
      <c r="AA531" s="80"/>
    </row>
    <row r="532" spans="1:27" ht="12" customHeight="1">
      <c r="A532" s="80"/>
      <c r="B532" s="80"/>
      <c r="C532" s="80"/>
      <c r="D532" s="80"/>
      <c r="E532" s="80"/>
      <c r="F532" s="80"/>
      <c r="G532" s="80"/>
      <c r="H532" s="80"/>
      <c r="I532" s="80"/>
      <c r="J532" s="80"/>
      <c r="K532" s="80"/>
      <c r="L532" s="80"/>
      <c r="M532" s="85"/>
      <c r="N532" s="80"/>
      <c r="O532" s="80"/>
      <c r="P532" s="80"/>
      <c r="Q532" s="80"/>
      <c r="R532" s="80"/>
      <c r="S532" s="80"/>
      <c r="T532" s="80"/>
      <c r="U532" s="80"/>
      <c r="V532" s="80"/>
      <c r="W532" s="80"/>
      <c r="X532" s="80"/>
      <c r="Y532" s="80"/>
      <c r="Z532" s="80"/>
      <c r="AA532" s="80"/>
    </row>
    <row r="533" spans="1:27" ht="12" customHeight="1">
      <c r="A533" s="80"/>
      <c r="B533" s="80"/>
      <c r="C533" s="80"/>
      <c r="D533" s="80"/>
      <c r="E533" s="80"/>
      <c r="F533" s="80"/>
      <c r="G533" s="80"/>
      <c r="H533" s="80"/>
      <c r="I533" s="80"/>
      <c r="J533" s="80"/>
      <c r="K533" s="80"/>
      <c r="L533" s="80"/>
      <c r="M533" s="85"/>
      <c r="N533" s="80"/>
      <c r="O533" s="80"/>
      <c r="P533" s="80"/>
      <c r="Q533" s="80"/>
      <c r="R533" s="80"/>
      <c r="S533" s="80"/>
      <c r="T533" s="80"/>
      <c r="U533" s="80"/>
      <c r="V533" s="80"/>
      <c r="W533" s="80"/>
      <c r="X533" s="80"/>
      <c r="Y533" s="80"/>
      <c r="Z533" s="80"/>
      <c r="AA533" s="80"/>
    </row>
    <row r="534" spans="1:27" ht="12" customHeight="1">
      <c r="A534" s="80"/>
      <c r="B534" s="80"/>
      <c r="C534" s="80"/>
      <c r="D534" s="80"/>
      <c r="E534" s="80"/>
      <c r="F534" s="80"/>
      <c r="G534" s="80"/>
      <c r="H534" s="80"/>
      <c r="I534" s="80"/>
      <c r="J534" s="80"/>
      <c r="K534" s="80"/>
      <c r="L534" s="80"/>
      <c r="M534" s="85"/>
      <c r="N534" s="80"/>
      <c r="O534" s="80"/>
      <c r="P534" s="80"/>
      <c r="Q534" s="80"/>
      <c r="R534" s="80"/>
      <c r="S534" s="80"/>
      <c r="T534" s="80"/>
      <c r="U534" s="80"/>
      <c r="V534" s="80"/>
      <c r="W534" s="80"/>
      <c r="X534" s="80"/>
      <c r="Y534" s="80"/>
      <c r="Z534" s="80"/>
      <c r="AA534" s="80"/>
    </row>
    <row r="535" spans="1:27" ht="12" customHeight="1">
      <c r="A535" s="80"/>
      <c r="B535" s="80"/>
      <c r="C535" s="80"/>
      <c r="D535" s="80"/>
      <c r="E535" s="80"/>
      <c r="F535" s="80"/>
      <c r="G535" s="80"/>
      <c r="H535" s="80"/>
      <c r="I535" s="80"/>
      <c r="J535" s="80"/>
      <c r="K535" s="80"/>
      <c r="L535" s="80"/>
      <c r="M535" s="85"/>
      <c r="N535" s="80"/>
      <c r="O535" s="80"/>
      <c r="P535" s="80"/>
      <c r="Q535" s="80"/>
      <c r="R535" s="80"/>
      <c r="S535" s="80"/>
      <c r="T535" s="80"/>
      <c r="U535" s="80"/>
      <c r="V535" s="80"/>
      <c r="W535" s="80"/>
      <c r="X535" s="80"/>
      <c r="Y535" s="80"/>
      <c r="Z535" s="80"/>
      <c r="AA535" s="80"/>
    </row>
    <row r="536" spans="1:27" ht="12" customHeight="1">
      <c r="A536" s="80"/>
      <c r="B536" s="80"/>
      <c r="C536" s="80"/>
      <c r="D536" s="80"/>
      <c r="E536" s="80"/>
      <c r="F536" s="80"/>
      <c r="G536" s="80"/>
      <c r="H536" s="80"/>
      <c r="I536" s="80"/>
      <c r="J536" s="80"/>
      <c r="K536" s="80"/>
      <c r="L536" s="80"/>
      <c r="M536" s="85"/>
      <c r="N536" s="80"/>
      <c r="O536" s="80"/>
      <c r="P536" s="80"/>
      <c r="Q536" s="80"/>
      <c r="R536" s="80"/>
      <c r="S536" s="80"/>
      <c r="T536" s="80"/>
      <c r="U536" s="80"/>
      <c r="V536" s="80"/>
      <c r="W536" s="80"/>
      <c r="X536" s="80"/>
      <c r="Y536" s="80"/>
      <c r="Z536" s="80"/>
      <c r="AA536" s="80"/>
    </row>
    <row r="537" spans="1:27" ht="12" customHeight="1">
      <c r="A537" s="80"/>
      <c r="B537" s="80"/>
      <c r="C537" s="80"/>
      <c r="D537" s="80"/>
      <c r="E537" s="80"/>
      <c r="F537" s="80"/>
      <c r="G537" s="80"/>
      <c r="H537" s="80"/>
      <c r="I537" s="80"/>
      <c r="J537" s="80"/>
      <c r="K537" s="80"/>
      <c r="L537" s="80"/>
      <c r="M537" s="85"/>
      <c r="N537" s="80"/>
      <c r="O537" s="80"/>
      <c r="P537" s="80"/>
      <c r="Q537" s="80"/>
      <c r="R537" s="80"/>
      <c r="S537" s="80"/>
      <c r="T537" s="80"/>
      <c r="U537" s="80"/>
      <c r="V537" s="80"/>
      <c r="W537" s="80"/>
      <c r="X537" s="80"/>
      <c r="Y537" s="80"/>
      <c r="Z537" s="80"/>
      <c r="AA537" s="80"/>
    </row>
    <row r="538" spans="1:27" ht="12" customHeight="1">
      <c r="A538" s="80"/>
      <c r="B538" s="80"/>
      <c r="C538" s="80"/>
      <c r="D538" s="80"/>
      <c r="E538" s="80"/>
      <c r="F538" s="80"/>
      <c r="G538" s="80"/>
      <c r="H538" s="80"/>
      <c r="I538" s="80"/>
      <c r="J538" s="80"/>
      <c r="K538" s="80"/>
      <c r="L538" s="80"/>
      <c r="M538" s="85"/>
      <c r="N538" s="80"/>
      <c r="O538" s="80"/>
      <c r="P538" s="80"/>
      <c r="Q538" s="80"/>
      <c r="R538" s="80"/>
      <c r="S538" s="80"/>
      <c r="T538" s="80"/>
      <c r="U538" s="80"/>
      <c r="V538" s="80"/>
      <c r="W538" s="80"/>
      <c r="X538" s="80"/>
      <c r="Y538" s="80"/>
      <c r="Z538" s="80"/>
      <c r="AA538" s="80"/>
    </row>
    <row r="539" spans="1:27" ht="12" customHeight="1">
      <c r="A539" s="80"/>
      <c r="B539" s="80"/>
      <c r="C539" s="80"/>
      <c r="D539" s="80"/>
      <c r="E539" s="80"/>
      <c r="F539" s="80"/>
      <c r="G539" s="80"/>
      <c r="H539" s="80"/>
      <c r="I539" s="80"/>
      <c r="J539" s="80"/>
      <c r="K539" s="80"/>
      <c r="L539" s="80"/>
      <c r="M539" s="85"/>
      <c r="N539" s="80"/>
      <c r="O539" s="80"/>
      <c r="P539" s="80"/>
      <c r="Q539" s="80"/>
      <c r="R539" s="80"/>
      <c r="S539" s="80"/>
      <c r="T539" s="80"/>
      <c r="U539" s="80"/>
      <c r="V539" s="80"/>
      <c r="W539" s="80"/>
      <c r="X539" s="80"/>
      <c r="Y539" s="80"/>
      <c r="Z539" s="80"/>
      <c r="AA539" s="80"/>
    </row>
    <row r="540" spans="1:27" ht="12" customHeight="1">
      <c r="A540" s="80"/>
      <c r="B540" s="80"/>
      <c r="C540" s="80"/>
      <c r="D540" s="80"/>
      <c r="E540" s="80"/>
      <c r="F540" s="80"/>
      <c r="G540" s="80"/>
      <c r="H540" s="80"/>
      <c r="I540" s="80"/>
      <c r="J540" s="80"/>
      <c r="K540" s="80"/>
      <c r="L540" s="80"/>
      <c r="M540" s="85"/>
      <c r="N540" s="80"/>
      <c r="O540" s="80"/>
      <c r="P540" s="80"/>
      <c r="Q540" s="80"/>
      <c r="R540" s="80"/>
      <c r="S540" s="80"/>
      <c r="T540" s="80"/>
      <c r="U540" s="80"/>
      <c r="V540" s="80"/>
      <c r="W540" s="80"/>
      <c r="X540" s="80"/>
      <c r="Y540" s="80"/>
      <c r="Z540" s="80"/>
      <c r="AA540" s="80"/>
    </row>
    <row r="541" spans="1:27" ht="12" customHeight="1">
      <c r="A541" s="80"/>
      <c r="B541" s="80"/>
      <c r="C541" s="80"/>
      <c r="D541" s="80"/>
      <c r="E541" s="80"/>
      <c r="F541" s="80"/>
      <c r="G541" s="80"/>
      <c r="H541" s="80"/>
      <c r="I541" s="80"/>
      <c r="J541" s="80"/>
      <c r="K541" s="80"/>
      <c r="L541" s="80"/>
      <c r="M541" s="85"/>
      <c r="N541" s="80"/>
      <c r="O541" s="80"/>
      <c r="P541" s="80"/>
      <c r="Q541" s="80"/>
      <c r="R541" s="80"/>
      <c r="S541" s="80"/>
      <c r="T541" s="80"/>
      <c r="U541" s="80"/>
      <c r="V541" s="80"/>
      <c r="W541" s="80"/>
      <c r="X541" s="80"/>
      <c r="Y541" s="80"/>
      <c r="Z541" s="80"/>
      <c r="AA541" s="80"/>
    </row>
    <row r="542" spans="1:27" ht="12" customHeight="1">
      <c r="A542" s="80"/>
      <c r="B542" s="80"/>
      <c r="C542" s="80"/>
      <c r="D542" s="80"/>
      <c r="E542" s="80"/>
      <c r="F542" s="80"/>
      <c r="G542" s="80"/>
      <c r="H542" s="80"/>
      <c r="I542" s="80"/>
      <c r="J542" s="80"/>
      <c r="K542" s="80"/>
      <c r="L542" s="80"/>
      <c r="M542" s="85"/>
      <c r="N542" s="80"/>
      <c r="O542" s="80"/>
      <c r="P542" s="80"/>
      <c r="Q542" s="80"/>
      <c r="R542" s="80"/>
      <c r="S542" s="80"/>
      <c r="T542" s="80"/>
      <c r="U542" s="80"/>
      <c r="V542" s="80"/>
      <c r="W542" s="80"/>
      <c r="X542" s="80"/>
      <c r="Y542" s="80"/>
      <c r="Z542" s="80"/>
      <c r="AA542" s="80"/>
    </row>
    <row r="543" spans="1:27" ht="12" customHeight="1">
      <c r="A543" s="80"/>
      <c r="B543" s="80"/>
      <c r="C543" s="80"/>
      <c r="D543" s="80"/>
      <c r="E543" s="80"/>
      <c r="F543" s="80"/>
      <c r="G543" s="80"/>
      <c r="H543" s="80"/>
      <c r="I543" s="80"/>
      <c r="J543" s="80"/>
      <c r="K543" s="80"/>
      <c r="L543" s="80"/>
      <c r="M543" s="85"/>
      <c r="N543" s="80"/>
      <c r="O543" s="80"/>
      <c r="P543" s="80"/>
      <c r="Q543" s="80"/>
      <c r="R543" s="80"/>
      <c r="S543" s="80"/>
      <c r="T543" s="80"/>
      <c r="U543" s="80"/>
      <c r="V543" s="80"/>
      <c r="W543" s="80"/>
      <c r="X543" s="80"/>
      <c r="Y543" s="80"/>
      <c r="Z543" s="80"/>
      <c r="AA543" s="80"/>
    </row>
    <row r="544" spans="1:27" ht="12" customHeight="1">
      <c r="A544" s="80"/>
      <c r="B544" s="80"/>
      <c r="C544" s="80"/>
      <c r="D544" s="80"/>
      <c r="E544" s="80"/>
      <c r="F544" s="80"/>
      <c r="G544" s="80"/>
      <c r="H544" s="80"/>
      <c r="I544" s="80"/>
      <c r="J544" s="80"/>
      <c r="K544" s="80"/>
      <c r="L544" s="80"/>
      <c r="M544" s="85"/>
      <c r="N544" s="80"/>
      <c r="O544" s="80"/>
      <c r="P544" s="80"/>
      <c r="Q544" s="80"/>
      <c r="R544" s="80"/>
      <c r="S544" s="80"/>
      <c r="T544" s="80"/>
      <c r="U544" s="80"/>
      <c r="V544" s="80"/>
      <c r="W544" s="80"/>
      <c r="X544" s="80"/>
      <c r="Y544" s="80"/>
      <c r="Z544" s="80"/>
      <c r="AA544" s="80"/>
    </row>
    <row r="545" spans="1:27" ht="12" customHeight="1">
      <c r="A545" s="80"/>
      <c r="B545" s="80"/>
      <c r="C545" s="80"/>
      <c r="D545" s="80"/>
      <c r="E545" s="80"/>
      <c r="F545" s="80"/>
      <c r="G545" s="80"/>
      <c r="H545" s="80"/>
      <c r="I545" s="80"/>
      <c r="J545" s="80"/>
      <c r="K545" s="80"/>
      <c r="L545" s="80"/>
      <c r="M545" s="85"/>
      <c r="N545" s="80"/>
      <c r="O545" s="80"/>
      <c r="P545" s="80"/>
      <c r="Q545" s="80"/>
      <c r="R545" s="80"/>
      <c r="S545" s="80"/>
      <c r="T545" s="80"/>
      <c r="U545" s="80"/>
      <c r="V545" s="80"/>
      <c r="W545" s="80"/>
      <c r="X545" s="80"/>
      <c r="Y545" s="80"/>
      <c r="Z545" s="80"/>
      <c r="AA545" s="80"/>
    </row>
    <row r="546" spans="1:27" ht="12" customHeight="1">
      <c r="A546" s="80"/>
      <c r="B546" s="80"/>
      <c r="C546" s="80"/>
      <c r="D546" s="80"/>
      <c r="E546" s="80"/>
      <c r="F546" s="80"/>
      <c r="G546" s="80"/>
      <c r="H546" s="80"/>
      <c r="I546" s="80"/>
      <c r="J546" s="80"/>
      <c r="K546" s="80"/>
      <c r="L546" s="80"/>
      <c r="M546" s="85"/>
      <c r="N546" s="80"/>
      <c r="O546" s="80"/>
      <c r="P546" s="80"/>
      <c r="Q546" s="80"/>
      <c r="R546" s="80"/>
      <c r="S546" s="80"/>
      <c r="T546" s="80"/>
      <c r="U546" s="80"/>
      <c r="V546" s="80"/>
      <c r="W546" s="80"/>
      <c r="X546" s="80"/>
      <c r="Y546" s="80"/>
      <c r="Z546" s="80"/>
      <c r="AA546" s="80"/>
    </row>
    <row r="547" spans="1:27" ht="12" customHeight="1">
      <c r="A547" s="80"/>
      <c r="B547" s="80"/>
      <c r="C547" s="80"/>
      <c r="D547" s="80"/>
      <c r="E547" s="80"/>
      <c r="F547" s="80"/>
      <c r="G547" s="80"/>
      <c r="H547" s="80"/>
      <c r="I547" s="80"/>
      <c r="J547" s="80"/>
      <c r="K547" s="80"/>
      <c r="L547" s="80"/>
      <c r="M547" s="85"/>
      <c r="N547" s="80"/>
      <c r="O547" s="80"/>
      <c r="P547" s="80"/>
      <c r="Q547" s="80"/>
      <c r="R547" s="80"/>
      <c r="S547" s="80"/>
      <c r="T547" s="80"/>
      <c r="U547" s="80"/>
      <c r="V547" s="80"/>
      <c r="W547" s="80"/>
      <c r="X547" s="80"/>
      <c r="Y547" s="80"/>
      <c r="Z547" s="80"/>
      <c r="AA547" s="80"/>
    </row>
    <row r="548" spans="1:27" ht="12" customHeight="1">
      <c r="A548" s="80"/>
      <c r="B548" s="80"/>
      <c r="C548" s="80"/>
      <c r="D548" s="80"/>
      <c r="E548" s="80"/>
      <c r="F548" s="80"/>
      <c r="G548" s="80"/>
      <c r="H548" s="80"/>
      <c r="I548" s="80"/>
      <c r="J548" s="80"/>
      <c r="K548" s="80"/>
      <c r="L548" s="80"/>
      <c r="M548" s="85"/>
      <c r="N548" s="80"/>
      <c r="O548" s="80"/>
      <c r="P548" s="80"/>
      <c r="Q548" s="80"/>
      <c r="R548" s="80"/>
      <c r="S548" s="80"/>
      <c r="T548" s="80"/>
      <c r="U548" s="80"/>
      <c r="V548" s="80"/>
      <c r="W548" s="80"/>
      <c r="X548" s="80"/>
      <c r="Y548" s="80"/>
      <c r="Z548" s="80"/>
      <c r="AA548" s="80"/>
    </row>
    <row r="549" spans="1:27" ht="12" customHeight="1">
      <c r="A549" s="80"/>
      <c r="B549" s="80"/>
      <c r="C549" s="80"/>
      <c r="D549" s="80"/>
      <c r="E549" s="80"/>
      <c r="F549" s="80"/>
      <c r="G549" s="80"/>
      <c r="H549" s="80"/>
      <c r="I549" s="80"/>
      <c r="J549" s="80"/>
      <c r="K549" s="80"/>
      <c r="L549" s="80"/>
      <c r="M549" s="85"/>
      <c r="N549" s="80"/>
      <c r="O549" s="80"/>
      <c r="P549" s="80"/>
      <c r="Q549" s="80"/>
      <c r="R549" s="80"/>
      <c r="S549" s="80"/>
      <c r="T549" s="80"/>
      <c r="U549" s="80"/>
      <c r="V549" s="80"/>
      <c r="W549" s="80"/>
      <c r="X549" s="80"/>
      <c r="Y549" s="80"/>
      <c r="Z549" s="80"/>
      <c r="AA549" s="80"/>
    </row>
    <row r="550" spans="1:27" ht="12" customHeight="1">
      <c r="A550" s="80"/>
      <c r="B550" s="80"/>
      <c r="C550" s="80"/>
      <c r="D550" s="80"/>
      <c r="E550" s="80"/>
      <c r="F550" s="80"/>
      <c r="G550" s="80"/>
      <c r="H550" s="80"/>
      <c r="I550" s="80"/>
      <c r="J550" s="80"/>
      <c r="K550" s="80"/>
      <c r="L550" s="80"/>
      <c r="M550" s="85"/>
      <c r="N550" s="80"/>
      <c r="O550" s="80"/>
      <c r="P550" s="80"/>
      <c r="Q550" s="80"/>
      <c r="R550" s="80"/>
      <c r="S550" s="80"/>
      <c r="T550" s="80"/>
      <c r="U550" s="80"/>
      <c r="V550" s="80"/>
      <c r="W550" s="80"/>
      <c r="X550" s="80"/>
      <c r="Y550" s="80"/>
      <c r="Z550" s="80"/>
      <c r="AA550" s="80"/>
    </row>
    <row r="551" spans="1:27" ht="12" customHeight="1">
      <c r="A551" s="80"/>
      <c r="B551" s="80"/>
      <c r="C551" s="80"/>
      <c r="D551" s="80"/>
      <c r="E551" s="80"/>
      <c r="F551" s="80"/>
      <c r="G551" s="80"/>
      <c r="H551" s="80"/>
      <c r="I551" s="80"/>
      <c r="J551" s="80"/>
      <c r="K551" s="80"/>
      <c r="L551" s="80"/>
      <c r="M551" s="85"/>
      <c r="N551" s="80"/>
      <c r="O551" s="80"/>
      <c r="P551" s="80"/>
      <c r="Q551" s="80"/>
      <c r="R551" s="80"/>
      <c r="S551" s="80"/>
      <c r="T551" s="80"/>
      <c r="U551" s="80"/>
      <c r="V551" s="80"/>
      <c r="W551" s="80"/>
      <c r="X551" s="80"/>
      <c r="Y551" s="80"/>
      <c r="Z551" s="80"/>
      <c r="AA551" s="80"/>
    </row>
    <row r="552" spans="1:27" ht="12" customHeight="1">
      <c r="A552" s="80"/>
      <c r="B552" s="80"/>
      <c r="C552" s="80"/>
      <c r="D552" s="80"/>
      <c r="E552" s="80"/>
      <c r="F552" s="80"/>
      <c r="G552" s="80"/>
      <c r="H552" s="80"/>
      <c r="I552" s="80"/>
      <c r="J552" s="80"/>
      <c r="K552" s="80"/>
      <c r="L552" s="80"/>
      <c r="M552" s="85"/>
      <c r="N552" s="80"/>
      <c r="O552" s="80"/>
      <c r="P552" s="80"/>
      <c r="Q552" s="80"/>
      <c r="R552" s="80"/>
      <c r="S552" s="80"/>
      <c r="T552" s="80"/>
      <c r="U552" s="80"/>
      <c r="V552" s="80"/>
      <c r="W552" s="80"/>
      <c r="X552" s="80"/>
      <c r="Y552" s="80"/>
      <c r="Z552" s="80"/>
      <c r="AA552" s="80"/>
    </row>
    <row r="553" spans="1:27" ht="12" customHeight="1">
      <c r="A553" s="80"/>
      <c r="B553" s="80"/>
      <c r="C553" s="80"/>
      <c r="D553" s="80"/>
      <c r="E553" s="80"/>
      <c r="F553" s="80"/>
      <c r="G553" s="80"/>
      <c r="H553" s="80"/>
      <c r="I553" s="80"/>
      <c r="J553" s="80"/>
      <c r="K553" s="80"/>
      <c r="L553" s="80"/>
      <c r="M553" s="85"/>
      <c r="N553" s="80"/>
      <c r="O553" s="80"/>
      <c r="P553" s="80"/>
      <c r="Q553" s="80"/>
      <c r="R553" s="80"/>
      <c r="S553" s="80"/>
      <c r="T553" s="80"/>
      <c r="U553" s="80"/>
      <c r="V553" s="80"/>
      <c r="W553" s="80"/>
      <c r="X553" s="80"/>
      <c r="Y553" s="80"/>
      <c r="Z553" s="80"/>
      <c r="AA553" s="80"/>
    </row>
    <row r="554" spans="1:27" ht="12" customHeight="1">
      <c r="A554" s="80"/>
      <c r="B554" s="80"/>
      <c r="C554" s="80"/>
      <c r="D554" s="80"/>
      <c r="E554" s="80"/>
      <c r="F554" s="80"/>
      <c r="G554" s="80"/>
      <c r="H554" s="80"/>
      <c r="I554" s="80"/>
      <c r="J554" s="80"/>
      <c r="K554" s="80"/>
      <c r="L554" s="80"/>
      <c r="M554" s="85"/>
      <c r="N554" s="80"/>
      <c r="O554" s="80"/>
      <c r="P554" s="80"/>
      <c r="Q554" s="80"/>
      <c r="R554" s="80"/>
      <c r="S554" s="80"/>
      <c r="T554" s="80"/>
      <c r="U554" s="80"/>
      <c r="V554" s="80"/>
      <c r="W554" s="80"/>
      <c r="X554" s="80"/>
      <c r="Y554" s="80"/>
      <c r="Z554" s="80"/>
      <c r="AA554" s="80"/>
    </row>
    <row r="555" spans="1:27" ht="12" customHeight="1">
      <c r="A555" s="80"/>
      <c r="B555" s="80"/>
      <c r="C555" s="80"/>
      <c r="D555" s="80"/>
      <c r="E555" s="80"/>
      <c r="F555" s="80"/>
      <c r="G555" s="80"/>
      <c r="H555" s="80"/>
      <c r="I555" s="80"/>
      <c r="J555" s="80"/>
      <c r="K555" s="80"/>
      <c r="L555" s="80"/>
      <c r="M555" s="85"/>
      <c r="N555" s="80"/>
      <c r="O555" s="80"/>
      <c r="P555" s="80"/>
      <c r="Q555" s="80"/>
      <c r="R555" s="80"/>
      <c r="S555" s="80"/>
      <c r="T555" s="80"/>
      <c r="U555" s="80"/>
      <c r="V555" s="80"/>
      <c r="W555" s="80"/>
      <c r="X555" s="80"/>
      <c r="Y555" s="80"/>
      <c r="Z555" s="80"/>
      <c r="AA555" s="80"/>
    </row>
    <row r="556" spans="1:27" ht="12" customHeight="1">
      <c r="A556" s="80"/>
      <c r="B556" s="80"/>
      <c r="C556" s="80"/>
      <c r="D556" s="80"/>
      <c r="E556" s="80"/>
      <c r="F556" s="80"/>
      <c r="G556" s="80"/>
      <c r="H556" s="80"/>
      <c r="I556" s="80"/>
      <c r="J556" s="80"/>
      <c r="K556" s="80"/>
      <c r="L556" s="80"/>
      <c r="M556" s="85"/>
      <c r="N556" s="80"/>
      <c r="O556" s="80"/>
      <c r="P556" s="80"/>
      <c r="Q556" s="80"/>
      <c r="R556" s="80"/>
      <c r="S556" s="80"/>
      <c r="T556" s="80"/>
      <c r="U556" s="80"/>
      <c r="V556" s="80"/>
      <c r="W556" s="80"/>
      <c r="X556" s="80"/>
      <c r="Y556" s="80"/>
      <c r="Z556" s="80"/>
      <c r="AA556" s="80"/>
    </row>
    <row r="557" spans="1:27" ht="12" customHeight="1">
      <c r="A557" s="80"/>
      <c r="B557" s="80"/>
      <c r="C557" s="80"/>
      <c r="D557" s="80"/>
      <c r="E557" s="80"/>
      <c r="F557" s="80"/>
      <c r="G557" s="80"/>
      <c r="H557" s="80"/>
      <c r="I557" s="80"/>
      <c r="J557" s="80"/>
      <c r="K557" s="80"/>
      <c r="L557" s="80"/>
      <c r="M557" s="85"/>
      <c r="N557" s="80"/>
      <c r="O557" s="80"/>
      <c r="P557" s="80"/>
      <c r="Q557" s="80"/>
      <c r="R557" s="80"/>
      <c r="S557" s="80"/>
      <c r="T557" s="80"/>
      <c r="U557" s="80"/>
      <c r="V557" s="80"/>
      <c r="W557" s="80"/>
      <c r="X557" s="80"/>
      <c r="Y557" s="80"/>
      <c r="Z557" s="80"/>
      <c r="AA557" s="80"/>
    </row>
    <row r="558" spans="1:27" ht="12" customHeight="1">
      <c r="A558" s="80"/>
      <c r="B558" s="80"/>
      <c r="C558" s="80"/>
      <c r="D558" s="80"/>
      <c r="E558" s="80"/>
      <c r="F558" s="80"/>
      <c r="G558" s="80"/>
      <c r="H558" s="80"/>
      <c r="I558" s="80"/>
      <c r="J558" s="80"/>
      <c r="K558" s="80"/>
      <c r="L558" s="80"/>
      <c r="M558" s="85"/>
      <c r="N558" s="80"/>
      <c r="O558" s="80"/>
      <c r="P558" s="80"/>
      <c r="Q558" s="80"/>
      <c r="R558" s="80"/>
      <c r="S558" s="80"/>
      <c r="T558" s="80"/>
      <c r="U558" s="80"/>
      <c r="V558" s="80"/>
      <c r="W558" s="80"/>
      <c r="X558" s="80"/>
      <c r="Y558" s="80"/>
      <c r="Z558" s="80"/>
      <c r="AA558" s="80"/>
    </row>
    <row r="559" spans="1:27" ht="12" customHeight="1">
      <c r="A559" s="80"/>
      <c r="B559" s="80"/>
      <c r="C559" s="80"/>
      <c r="D559" s="80"/>
      <c r="E559" s="80"/>
      <c r="F559" s="80"/>
      <c r="G559" s="80"/>
      <c r="H559" s="80"/>
      <c r="I559" s="80"/>
      <c r="J559" s="80"/>
      <c r="K559" s="80"/>
      <c r="L559" s="80"/>
      <c r="M559" s="85"/>
      <c r="N559" s="80"/>
      <c r="O559" s="80"/>
      <c r="P559" s="80"/>
      <c r="Q559" s="80"/>
      <c r="R559" s="80"/>
      <c r="S559" s="80"/>
      <c r="T559" s="80"/>
      <c r="U559" s="80"/>
      <c r="V559" s="80"/>
      <c r="W559" s="80"/>
      <c r="X559" s="80"/>
      <c r="Y559" s="80"/>
      <c r="Z559" s="80"/>
      <c r="AA559" s="80"/>
    </row>
    <row r="560" spans="1:27" ht="12" customHeight="1">
      <c r="A560" s="80"/>
      <c r="B560" s="80"/>
      <c r="C560" s="80"/>
      <c r="D560" s="80"/>
      <c r="E560" s="80"/>
      <c r="F560" s="80"/>
      <c r="G560" s="80"/>
      <c r="H560" s="80"/>
      <c r="I560" s="80"/>
      <c r="J560" s="80"/>
      <c r="K560" s="80"/>
      <c r="L560" s="80"/>
      <c r="M560" s="85"/>
      <c r="N560" s="80"/>
      <c r="O560" s="80"/>
      <c r="P560" s="80"/>
      <c r="Q560" s="80"/>
      <c r="R560" s="80"/>
      <c r="S560" s="80"/>
      <c r="T560" s="80"/>
      <c r="U560" s="80"/>
      <c r="V560" s="80"/>
      <c r="W560" s="80"/>
      <c r="X560" s="80"/>
      <c r="Y560" s="80"/>
      <c r="Z560" s="80"/>
      <c r="AA560" s="80"/>
    </row>
    <row r="561" spans="1:27" ht="12" customHeight="1">
      <c r="A561" s="80"/>
      <c r="B561" s="80"/>
      <c r="C561" s="80"/>
      <c r="D561" s="80"/>
      <c r="E561" s="80"/>
      <c r="F561" s="80"/>
      <c r="G561" s="80"/>
      <c r="H561" s="80"/>
      <c r="I561" s="80"/>
      <c r="J561" s="80"/>
      <c r="K561" s="80"/>
      <c r="L561" s="80"/>
      <c r="M561" s="85"/>
      <c r="N561" s="80"/>
      <c r="O561" s="80"/>
      <c r="P561" s="80"/>
      <c r="Q561" s="80"/>
      <c r="R561" s="80"/>
      <c r="S561" s="80"/>
      <c r="T561" s="80"/>
      <c r="U561" s="80"/>
      <c r="V561" s="80"/>
      <c r="W561" s="80"/>
      <c r="X561" s="80"/>
      <c r="Y561" s="80"/>
      <c r="Z561" s="80"/>
      <c r="AA561" s="80"/>
    </row>
    <row r="562" spans="1:27" ht="12" customHeight="1">
      <c r="A562" s="80"/>
      <c r="B562" s="80"/>
      <c r="C562" s="80"/>
      <c r="D562" s="80"/>
      <c r="E562" s="80"/>
      <c r="F562" s="80"/>
      <c r="G562" s="80"/>
      <c r="H562" s="80"/>
      <c r="I562" s="80"/>
      <c r="J562" s="80"/>
      <c r="K562" s="80"/>
      <c r="L562" s="80"/>
      <c r="M562" s="85"/>
      <c r="N562" s="80"/>
      <c r="O562" s="80"/>
      <c r="P562" s="80"/>
      <c r="Q562" s="80"/>
      <c r="R562" s="80"/>
      <c r="S562" s="80"/>
      <c r="T562" s="80"/>
      <c r="U562" s="80"/>
      <c r="V562" s="80"/>
      <c r="W562" s="80"/>
      <c r="X562" s="80"/>
      <c r="Y562" s="80"/>
      <c r="Z562" s="80"/>
      <c r="AA562" s="80"/>
    </row>
    <row r="563" spans="1:27" ht="12" customHeight="1">
      <c r="A563" s="80"/>
      <c r="B563" s="80"/>
      <c r="C563" s="80"/>
      <c r="D563" s="80"/>
      <c r="E563" s="80"/>
      <c r="F563" s="80"/>
      <c r="G563" s="80"/>
      <c r="H563" s="80"/>
      <c r="I563" s="80"/>
      <c r="J563" s="80"/>
      <c r="K563" s="80"/>
      <c r="L563" s="80"/>
      <c r="M563" s="85"/>
      <c r="N563" s="80"/>
      <c r="O563" s="80"/>
      <c r="P563" s="80"/>
      <c r="Q563" s="80"/>
      <c r="R563" s="80"/>
      <c r="S563" s="80"/>
      <c r="T563" s="80"/>
      <c r="U563" s="80"/>
      <c r="V563" s="80"/>
      <c r="W563" s="80"/>
      <c r="X563" s="80"/>
      <c r="Y563" s="80"/>
      <c r="Z563" s="80"/>
      <c r="AA563" s="80"/>
    </row>
    <row r="564" spans="1:27" ht="12" customHeight="1">
      <c r="A564" s="80"/>
      <c r="B564" s="80"/>
      <c r="C564" s="80"/>
      <c r="D564" s="80"/>
      <c r="E564" s="80"/>
      <c r="F564" s="80"/>
      <c r="G564" s="80"/>
      <c r="H564" s="80"/>
      <c r="I564" s="80"/>
      <c r="J564" s="80"/>
      <c r="K564" s="80"/>
      <c r="L564" s="80"/>
      <c r="M564" s="85"/>
      <c r="N564" s="80"/>
      <c r="O564" s="80"/>
      <c r="P564" s="80"/>
      <c r="Q564" s="80"/>
      <c r="R564" s="80"/>
      <c r="S564" s="80"/>
      <c r="T564" s="80"/>
      <c r="U564" s="80"/>
      <c r="V564" s="80"/>
      <c r="W564" s="80"/>
      <c r="X564" s="80"/>
      <c r="Y564" s="80"/>
      <c r="Z564" s="80"/>
      <c r="AA564" s="80"/>
    </row>
    <row r="565" spans="1:27" ht="12" customHeight="1">
      <c r="A565" s="80"/>
      <c r="B565" s="80"/>
      <c r="C565" s="80"/>
      <c r="D565" s="80"/>
      <c r="E565" s="80"/>
      <c r="F565" s="80"/>
      <c r="G565" s="80"/>
      <c r="H565" s="80"/>
      <c r="I565" s="80"/>
      <c r="J565" s="80"/>
      <c r="K565" s="80"/>
      <c r="L565" s="80"/>
      <c r="M565" s="85"/>
      <c r="N565" s="80"/>
      <c r="O565" s="80"/>
      <c r="P565" s="80"/>
      <c r="Q565" s="80"/>
      <c r="R565" s="80"/>
      <c r="S565" s="80"/>
      <c r="T565" s="80"/>
      <c r="U565" s="80"/>
      <c r="V565" s="80"/>
      <c r="W565" s="80"/>
      <c r="X565" s="80"/>
      <c r="Y565" s="80"/>
      <c r="Z565" s="80"/>
      <c r="AA565" s="80"/>
    </row>
    <row r="566" spans="1:27" ht="12" customHeight="1">
      <c r="A566" s="80"/>
      <c r="B566" s="80"/>
      <c r="C566" s="80"/>
      <c r="D566" s="80"/>
      <c r="E566" s="80"/>
      <c r="F566" s="80"/>
      <c r="G566" s="80"/>
      <c r="H566" s="80"/>
      <c r="I566" s="80"/>
      <c r="J566" s="80"/>
      <c r="K566" s="80"/>
      <c r="L566" s="80"/>
      <c r="M566" s="85"/>
      <c r="N566" s="80"/>
      <c r="O566" s="80"/>
      <c r="P566" s="80"/>
      <c r="Q566" s="80"/>
      <c r="R566" s="80"/>
      <c r="S566" s="80"/>
      <c r="T566" s="80"/>
      <c r="U566" s="80"/>
      <c r="V566" s="80"/>
      <c r="W566" s="80"/>
      <c r="X566" s="80"/>
      <c r="Y566" s="80"/>
      <c r="Z566" s="80"/>
      <c r="AA566" s="80"/>
    </row>
    <row r="567" spans="1:27" ht="12" customHeight="1">
      <c r="A567" s="80"/>
      <c r="B567" s="80"/>
      <c r="C567" s="80"/>
      <c r="D567" s="80"/>
      <c r="E567" s="80"/>
      <c r="F567" s="80"/>
      <c r="G567" s="80"/>
      <c r="H567" s="80"/>
      <c r="I567" s="80"/>
      <c r="J567" s="80"/>
      <c r="K567" s="80"/>
      <c r="L567" s="80"/>
      <c r="M567" s="85"/>
      <c r="N567" s="80"/>
      <c r="O567" s="80"/>
      <c r="P567" s="80"/>
      <c r="Q567" s="80"/>
      <c r="R567" s="80"/>
      <c r="S567" s="80"/>
      <c r="T567" s="80"/>
      <c r="U567" s="80"/>
      <c r="V567" s="80"/>
      <c r="W567" s="80"/>
      <c r="X567" s="80"/>
      <c r="Y567" s="80"/>
      <c r="Z567" s="80"/>
      <c r="AA567" s="80"/>
    </row>
    <row r="568" spans="1:27" ht="12" customHeight="1">
      <c r="A568" s="80"/>
      <c r="B568" s="80"/>
      <c r="C568" s="80"/>
      <c r="D568" s="80"/>
      <c r="E568" s="80"/>
      <c r="F568" s="80"/>
      <c r="G568" s="80"/>
      <c r="H568" s="80"/>
      <c r="I568" s="80"/>
      <c r="J568" s="80"/>
      <c r="K568" s="80"/>
      <c r="L568" s="80"/>
      <c r="M568" s="85"/>
      <c r="N568" s="80"/>
      <c r="O568" s="80"/>
      <c r="P568" s="80"/>
      <c r="Q568" s="80"/>
      <c r="R568" s="80"/>
      <c r="S568" s="80"/>
      <c r="T568" s="80"/>
      <c r="U568" s="80"/>
      <c r="V568" s="80"/>
      <c r="W568" s="80"/>
      <c r="X568" s="80"/>
      <c r="Y568" s="80"/>
      <c r="Z568" s="80"/>
      <c r="AA568" s="80"/>
    </row>
    <row r="569" spans="1:27" ht="12" customHeight="1">
      <c r="A569" s="80"/>
      <c r="B569" s="80"/>
      <c r="C569" s="80"/>
      <c r="D569" s="80"/>
      <c r="E569" s="80"/>
      <c r="F569" s="80"/>
      <c r="G569" s="80"/>
      <c r="H569" s="80"/>
      <c r="I569" s="80"/>
      <c r="J569" s="80"/>
      <c r="K569" s="80"/>
      <c r="L569" s="80"/>
      <c r="M569" s="85"/>
      <c r="N569" s="80"/>
      <c r="O569" s="80"/>
      <c r="P569" s="80"/>
      <c r="Q569" s="80"/>
      <c r="R569" s="80"/>
      <c r="S569" s="80"/>
      <c r="T569" s="80"/>
      <c r="U569" s="80"/>
      <c r="V569" s="80"/>
      <c r="W569" s="80"/>
      <c r="X569" s="80"/>
      <c r="Y569" s="80"/>
      <c r="Z569" s="80"/>
      <c r="AA569" s="80"/>
    </row>
    <row r="570" spans="1:27" ht="12" customHeight="1">
      <c r="A570" s="80"/>
      <c r="B570" s="80"/>
      <c r="C570" s="80"/>
      <c r="D570" s="80"/>
      <c r="E570" s="80"/>
      <c r="F570" s="80"/>
      <c r="G570" s="80"/>
      <c r="H570" s="80"/>
      <c r="I570" s="80"/>
      <c r="J570" s="80"/>
      <c r="K570" s="80"/>
      <c r="L570" s="80"/>
      <c r="M570" s="85"/>
      <c r="N570" s="80"/>
      <c r="O570" s="80"/>
      <c r="P570" s="80"/>
      <c r="Q570" s="80"/>
      <c r="R570" s="80"/>
      <c r="S570" s="80"/>
      <c r="T570" s="80"/>
      <c r="U570" s="80"/>
      <c r="V570" s="80"/>
      <c r="W570" s="80"/>
      <c r="X570" s="80"/>
      <c r="Y570" s="80"/>
      <c r="Z570" s="80"/>
      <c r="AA570" s="80"/>
    </row>
    <row r="571" spans="1:27" ht="12" customHeight="1">
      <c r="A571" s="80"/>
      <c r="B571" s="80"/>
      <c r="C571" s="80"/>
      <c r="D571" s="80"/>
      <c r="E571" s="80"/>
      <c r="F571" s="80"/>
      <c r="G571" s="80"/>
      <c r="H571" s="80"/>
      <c r="I571" s="80"/>
      <c r="J571" s="80"/>
      <c r="K571" s="80"/>
      <c r="L571" s="80"/>
      <c r="M571" s="85"/>
      <c r="N571" s="80"/>
      <c r="O571" s="80"/>
      <c r="P571" s="80"/>
      <c r="Q571" s="80"/>
      <c r="R571" s="80"/>
      <c r="S571" s="80"/>
      <c r="T571" s="80"/>
      <c r="U571" s="80"/>
      <c r="V571" s="80"/>
      <c r="W571" s="80"/>
      <c r="X571" s="80"/>
      <c r="Y571" s="80"/>
      <c r="Z571" s="80"/>
      <c r="AA571" s="80"/>
    </row>
    <row r="572" spans="1:27" ht="12" customHeight="1">
      <c r="A572" s="80"/>
      <c r="B572" s="80"/>
      <c r="C572" s="80"/>
      <c r="D572" s="80"/>
      <c r="E572" s="80"/>
      <c r="F572" s="80"/>
      <c r="G572" s="80"/>
      <c r="H572" s="80"/>
      <c r="I572" s="80"/>
      <c r="J572" s="80"/>
      <c r="K572" s="80"/>
      <c r="L572" s="80"/>
      <c r="M572" s="85"/>
      <c r="N572" s="80"/>
      <c r="O572" s="80"/>
      <c r="P572" s="80"/>
      <c r="Q572" s="80"/>
      <c r="R572" s="80"/>
      <c r="S572" s="80"/>
      <c r="T572" s="80"/>
      <c r="U572" s="80"/>
      <c r="V572" s="80"/>
      <c r="W572" s="80"/>
      <c r="X572" s="80"/>
      <c r="Y572" s="80"/>
      <c r="Z572" s="80"/>
      <c r="AA572" s="80"/>
    </row>
    <row r="573" spans="1:27" ht="12" customHeight="1">
      <c r="A573" s="80"/>
      <c r="B573" s="80"/>
      <c r="C573" s="80"/>
      <c r="D573" s="80"/>
      <c r="E573" s="80"/>
      <c r="F573" s="80"/>
      <c r="G573" s="80"/>
      <c r="H573" s="80"/>
      <c r="I573" s="80"/>
      <c r="J573" s="80"/>
      <c r="K573" s="80"/>
      <c r="L573" s="80"/>
      <c r="M573" s="85"/>
      <c r="N573" s="80"/>
      <c r="O573" s="80"/>
      <c r="P573" s="80"/>
      <c r="Q573" s="80"/>
      <c r="R573" s="80"/>
      <c r="S573" s="80"/>
      <c r="T573" s="80"/>
      <c r="U573" s="80"/>
      <c r="V573" s="80"/>
      <c r="W573" s="80"/>
      <c r="X573" s="80"/>
      <c r="Y573" s="80"/>
      <c r="Z573" s="80"/>
      <c r="AA573" s="80"/>
    </row>
    <row r="574" spans="1:27" ht="12" customHeight="1">
      <c r="A574" s="80"/>
      <c r="B574" s="80"/>
      <c r="C574" s="80"/>
      <c r="D574" s="80"/>
      <c r="E574" s="80"/>
      <c r="F574" s="80"/>
      <c r="G574" s="80"/>
      <c r="H574" s="80"/>
      <c r="I574" s="80"/>
      <c r="J574" s="80"/>
      <c r="K574" s="80"/>
      <c r="L574" s="80"/>
      <c r="M574" s="85"/>
      <c r="N574" s="80"/>
      <c r="O574" s="80"/>
      <c r="P574" s="80"/>
      <c r="Q574" s="80"/>
      <c r="R574" s="80"/>
      <c r="S574" s="80"/>
      <c r="T574" s="80"/>
      <c r="U574" s="80"/>
      <c r="V574" s="80"/>
      <c r="W574" s="80"/>
      <c r="X574" s="80"/>
      <c r="Y574" s="80"/>
      <c r="Z574" s="80"/>
      <c r="AA574" s="80"/>
    </row>
    <row r="575" spans="1:27" ht="12" customHeight="1">
      <c r="A575" s="80"/>
      <c r="B575" s="80"/>
      <c r="C575" s="80"/>
      <c r="D575" s="80"/>
      <c r="E575" s="80"/>
      <c r="F575" s="80"/>
      <c r="G575" s="80"/>
      <c r="H575" s="80"/>
      <c r="I575" s="80"/>
      <c r="J575" s="80"/>
      <c r="K575" s="80"/>
      <c r="L575" s="80"/>
      <c r="M575" s="85"/>
      <c r="N575" s="80"/>
      <c r="O575" s="80"/>
      <c r="P575" s="80"/>
      <c r="Q575" s="80"/>
      <c r="R575" s="80"/>
      <c r="S575" s="80"/>
      <c r="T575" s="80"/>
      <c r="U575" s="80"/>
      <c r="V575" s="80"/>
      <c r="W575" s="80"/>
      <c r="X575" s="80"/>
      <c r="Y575" s="80"/>
      <c r="Z575" s="80"/>
      <c r="AA575" s="80"/>
    </row>
    <row r="576" spans="1:27" ht="12" customHeight="1">
      <c r="A576" s="80"/>
      <c r="B576" s="80"/>
      <c r="C576" s="80"/>
      <c r="D576" s="80"/>
      <c r="E576" s="80"/>
      <c r="F576" s="80"/>
      <c r="G576" s="80"/>
      <c r="H576" s="80"/>
      <c r="I576" s="80"/>
      <c r="J576" s="80"/>
      <c r="K576" s="80"/>
      <c r="L576" s="80"/>
      <c r="M576" s="85"/>
      <c r="N576" s="80"/>
      <c r="O576" s="80"/>
      <c r="P576" s="80"/>
      <c r="Q576" s="80"/>
      <c r="R576" s="80"/>
      <c r="S576" s="80"/>
      <c r="T576" s="80"/>
      <c r="U576" s="80"/>
      <c r="V576" s="80"/>
      <c r="W576" s="80"/>
      <c r="X576" s="80"/>
      <c r="Y576" s="80"/>
      <c r="Z576" s="80"/>
      <c r="AA576" s="80"/>
    </row>
    <row r="577" spans="1:27" ht="12" customHeight="1">
      <c r="A577" s="80"/>
      <c r="B577" s="80"/>
      <c r="C577" s="80"/>
      <c r="D577" s="80"/>
      <c r="E577" s="80"/>
      <c r="F577" s="80"/>
      <c r="G577" s="80"/>
      <c r="H577" s="80"/>
      <c r="I577" s="80"/>
      <c r="J577" s="80"/>
      <c r="K577" s="80"/>
      <c r="L577" s="80"/>
      <c r="M577" s="85"/>
      <c r="N577" s="80"/>
      <c r="O577" s="80"/>
      <c r="P577" s="80"/>
      <c r="Q577" s="80"/>
      <c r="R577" s="80"/>
      <c r="S577" s="80"/>
      <c r="T577" s="80"/>
      <c r="U577" s="80"/>
      <c r="V577" s="80"/>
      <c r="W577" s="80"/>
      <c r="X577" s="80"/>
      <c r="Y577" s="80"/>
      <c r="Z577" s="80"/>
      <c r="AA577" s="80"/>
    </row>
    <row r="578" spans="1:27" ht="12" customHeight="1">
      <c r="A578" s="80"/>
      <c r="B578" s="80"/>
      <c r="C578" s="80"/>
      <c r="D578" s="80"/>
      <c r="E578" s="80"/>
      <c r="F578" s="80"/>
      <c r="G578" s="80"/>
      <c r="H578" s="80"/>
      <c r="I578" s="80"/>
      <c r="J578" s="80"/>
      <c r="K578" s="80"/>
      <c r="L578" s="80"/>
      <c r="M578" s="85"/>
      <c r="N578" s="80"/>
      <c r="O578" s="80"/>
      <c r="P578" s="80"/>
      <c r="Q578" s="80"/>
      <c r="R578" s="80"/>
      <c r="S578" s="80"/>
      <c r="T578" s="80"/>
      <c r="U578" s="80"/>
      <c r="V578" s="80"/>
      <c r="W578" s="80"/>
      <c r="X578" s="80"/>
      <c r="Y578" s="80"/>
      <c r="Z578" s="80"/>
      <c r="AA578" s="80"/>
    </row>
    <row r="579" spans="1:27" ht="12" customHeight="1">
      <c r="A579" s="80"/>
      <c r="B579" s="80"/>
      <c r="C579" s="80"/>
      <c r="D579" s="80"/>
      <c r="E579" s="80"/>
      <c r="F579" s="80"/>
      <c r="G579" s="80"/>
      <c r="H579" s="80"/>
      <c r="I579" s="80"/>
      <c r="J579" s="80"/>
      <c r="K579" s="80"/>
      <c r="L579" s="80"/>
      <c r="M579" s="85"/>
      <c r="N579" s="80"/>
      <c r="O579" s="80"/>
      <c r="P579" s="80"/>
      <c r="Q579" s="80"/>
      <c r="R579" s="80"/>
      <c r="S579" s="80"/>
      <c r="T579" s="80"/>
      <c r="U579" s="80"/>
      <c r="V579" s="80"/>
      <c r="W579" s="80"/>
      <c r="X579" s="80"/>
      <c r="Y579" s="80"/>
      <c r="Z579" s="80"/>
      <c r="AA579" s="80"/>
    </row>
    <row r="580" spans="1:27" ht="12" customHeight="1">
      <c r="A580" s="80"/>
      <c r="B580" s="80"/>
      <c r="C580" s="80"/>
      <c r="D580" s="80"/>
      <c r="E580" s="80"/>
      <c r="F580" s="80"/>
      <c r="G580" s="80"/>
      <c r="H580" s="80"/>
      <c r="I580" s="80"/>
      <c r="J580" s="80"/>
      <c r="K580" s="80"/>
      <c r="L580" s="80"/>
      <c r="M580" s="85"/>
      <c r="N580" s="80"/>
      <c r="O580" s="80"/>
      <c r="P580" s="80"/>
      <c r="Q580" s="80"/>
      <c r="R580" s="80"/>
      <c r="S580" s="80"/>
      <c r="T580" s="80"/>
      <c r="U580" s="80"/>
      <c r="V580" s="80"/>
      <c r="W580" s="80"/>
      <c r="X580" s="80"/>
      <c r="Y580" s="80"/>
      <c r="Z580" s="80"/>
      <c r="AA580" s="80"/>
    </row>
    <row r="581" spans="1:27" ht="12" customHeight="1">
      <c r="A581" s="80"/>
      <c r="B581" s="80"/>
      <c r="C581" s="80"/>
      <c r="D581" s="80"/>
      <c r="E581" s="80"/>
      <c r="F581" s="80"/>
      <c r="G581" s="80"/>
      <c r="H581" s="80"/>
      <c r="I581" s="80"/>
      <c r="J581" s="80"/>
      <c r="K581" s="80"/>
      <c r="L581" s="80"/>
      <c r="M581" s="85"/>
      <c r="N581" s="80"/>
      <c r="O581" s="80"/>
      <c r="P581" s="80"/>
      <c r="Q581" s="80"/>
      <c r="R581" s="80"/>
      <c r="S581" s="80"/>
      <c r="T581" s="80"/>
      <c r="U581" s="80"/>
      <c r="V581" s="80"/>
      <c r="W581" s="80"/>
      <c r="X581" s="80"/>
      <c r="Y581" s="80"/>
      <c r="Z581" s="80"/>
      <c r="AA581" s="80"/>
    </row>
    <row r="582" spans="1:27" ht="12" customHeight="1">
      <c r="A582" s="80"/>
      <c r="B582" s="80"/>
      <c r="C582" s="80"/>
      <c r="D582" s="80"/>
      <c r="E582" s="80"/>
      <c r="F582" s="80"/>
      <c r="G582" s="80"/>
      <c r="H582" s="80"/>
      <c r="I582" s="80"/>
      <c r="J582" s="80"/>
      <c r="K582" s="80"/>
      <c r="L582" s="80"/>
      <c r="M582" s="85"/>
      <c r="N582" s="80"/>
      <c r="O582" s="80"/>
      <c r="P582" s="80"/>
      <c r="Q582" s="80"/>
      <c r="R582" s="80"/>
      <c r="S582" s="80"/>
      <c r="T582" s="80"/>
      <c r="U582" s="80"/>
      <c r="V582" s="80"/>
      <c r="W582" s="80"/>
      <c r="X582" s="80"/>
      <c r="Y582" s="80"/>
      <c r="Z582" s="80"/>
      <c r="AA582" s="80"/>
    </row>
    <row r="583" spans="1:27" ht="12" customHeight="1">
      <c r="A583" s="80"/>
      <c r="B583" s="80"/>
      <c r="C583" s="80"/>
      <c r="D583" s="80"/>
      <c r="E583" s="80"/>
      <c r="F583" s="80"/>
      <c r="G583" s="80"/>
      <c r="H583" s="80"/>
      <c r="I583" s="80"/>
      <c r="J583" s="80"/>
      <c r="K583" s="80"/>
      <c r="L583" s="80"/>
      <c r="M583" s="85"/>
      <c r="N583" s="80"/>
      <c r="O583" s="80"/>
      <c r="P583" s="80"/>
      <c r="Q583" s="80"/>
      <c r="R583" s="80"/>
      <c r="S583" s="80"/>
      <c r="T583" s="80"/>
      <c r="U583" s="80"/>
      <c r="V583" s="80"/>
      <c r="W583" s="80"/>
      <c r="X583" s="80"/>
      <c r="Y583" s="80"/>
      <c r="Z583" s="80"/>
      <c r="AA583" s="80"/>
    </row>
    <row r="584" spans="1:27" ht="12" customHeight="1">
      <c r="A584" s="80"/>
      <c r="B584" s="80"/>
      <c r="C584" s="80"/>
      <c r="D584" s="80"/>
      <c r="E584" s="80"/>
      <c r="F584" s="80"/>
      <c r="G584" s="80"/>
      <c r="H584" s="80"/>
      <c r="I584" s="80"/>
      <c r="J584" s="80"/>
      <c r="K584" s="80"/>
      <c r="L584" s="80"/>
      <c r="M584" s="85"/>
      <c r="N584" s="80"/>
      <c r="O584" s="80"/>
      <c r="P584" s="80"/>
      <c r="Q584" s="80"/>
      <c r="R584" s="80"/>
      <c r="S584" s="80"/>
      <c r="T584" s="80"/>
      <c r="U584" s="80"/>
      <c r="V584" s="80"/>
      <c r="W584" s="80"/>
      <c r="X584" s="80"/>
      <c r="Y584" s="80"/>
      <c r="Z584" s="80"/>
      <c r="AA584" s="80"/>
    </row>
    <row r="585" spans="1:27" ht="12" customHeight="1">
      <c r="A585" s="80"/>
      <c r="B585" s="80"/>
      <c r="C585" s="80"/>
      <c r="D585" s="80"/>
      <c r="E585" s="80"/>
      <c r="F585" s="80"/>
      <c r="G585" s="80"/>
      <c r="H585" s="80"/>
      <c r="I585" s="80"/>
      <c r="J585" s="80"/>
      <c r="K585" s="80"/>
      <c r="L585" s="80"/>
      <c r="M585" s="85"/>
      <c r="N585" s="80"/>
      <c r="O585" s="80"/>
      <c r="P585" s="80"/>
      <c r="Q585" s="80"/>
      <c r="R585" s="80"/>
      <c r="S585" s="80"/>
      <c r="T585" s="80"/>
      <c r="U585" s="80"/>
      <c r="V585" s="80"/>
      <c r="W585" s="80"/>
      <c r="X585" s="80"/>
      <c r="Y585" s="80"/>
      <c r="Z585" s="80"/>
      <c r="AA585" s="80"/>
    </row>
    <row r="586" spans="1:27" ht="12" customHeight="1">
      <c r="A586" s="80"/>
      <c r="B586" s="80"/>
      <c r="C586" s="80"/>
      <c r="D586" s="80"/>
      <c r="E586" s="80"/>
      <c r="F586" s="80"/>
      <c r="G586" s="80"/>
      <c r="H586" s="80"/>
      <c r="I586" s="80"/>
      <c r="J586" s="80"/>
      <c r="K586" s="80"/>
      <c r="L586" s="80"/>
      <c r="M586" s="85"/>
      <c r="N586" s="80"/>
      <c r="O586" s="80"/>
      <c r="P586" s="80"/>
      <c r="Q586" s="80"/>
      <c r="R586" s="80"/>
      <c r="S586" s="80"/>
      <c r="T586" s="80"/>
      <c r="U586" s="80"/>
      <c r="V586" s="80"/>
      <c r="W586" s="80"/>
      <c r="X586" s="80"/>
      <c r="Y586" s="80"/>
      <c r="Z586" s="80"/>
      <c r="AA586" s="80"/>
    </row>
    <row r="587" spans="1:27" ht="12" customHeight="1">
      <c r="A587" s="80"/>
      <c r="B587" s="80"/>
      <c r="C587" s="80"/>
      <c r="D587" s="80"/>
      <c r="E587" s="80"/>
      <c r="F587" s="80"/>
      <c r="G587" s="80"/>
      <c r="H587" s="80"/>
      <c r="I587" s="80"/>
      <c r="J587" s="80"/>
      <c r="K587" s="80"/>
      <c r="L587" s="80"/>
      <c r="M587" s="85"/>
      <c r="N587" s="80"/>
      <c r="O587" s="80"/>
      <c r="P587" s="80"/>
      <c r="Q587" s="80"/>
      <c r="R587" s="80"/>
      <c r="S587" s="80"/>
      <c r="T587" s="80"/>
      <c r="U587" s="80"/>
      <c r="V587" s="80"/>
      <c r="W587" s="80"/>
      <c r="X587" s="80"/>
      <c r="Y587" s="80"/>
      <c r="Z587" s="80"/>
      <c r="AA587" s="80"/>
    </row>
    <row r="588" spans="1:27" ht="12" customHeight="1">
      <c r="A588" s="80"/>
      <c r="B588" s="80"/>
      <c r="C588" s="80"/>
      <c r="D588" s="80"/>
      <c r="E588" s="80"/>
      <c r="F588" s="80"/>
      <c r="G588" s="80"/>
      <c r="H588" s="80"/>
      <c r="I588" s="80"/>
      <c r="J588" s="80"/>
      <c r="K588" s="80"/>
      <c r="L588" s="80"/>
      <c r="M588" s="85"/>
      <c r="N588" s="80"/>
      <c r="O588" s="80"/>
      <c r="P588" s="80"/>
      <c r="Q588" s="80"/>
      <c r="R588" s="80"/>
      <c r="S588" s="80"/>
      <c r="T588" s="80"/>
      <c r="U588" s="80"/>
      <c r="V588" s="80"/>
      <c r="W588" s="80"/>
      <c r="X588" s="80"/>
      <c r="Y588" s="80"/>
      <c r="Z588" s="80"/>
      <c r="AA588" s="80"/>
    </row>
    <row r="589" spans="1:27" ht="12" customHeight="1">
      <c r="A589" s="80"/>
      <c r="B589" s="80"/>
      <c r="C589" s="80"/>
      <c r="D589" s="80"/>
      <c r="E589" s="80"/>
      <c r="F589" s="80"/>
      <c r="G589" s="80"/>
      <c r="H589" s="80"/>
      <c r="I589" s="80"/>
      <c r="J589" s="80"/>
      <c r="K589" s="80"/>
      <c r="L589" s="80"/>
      <c r="M589" s="85"/>
      <c r="N589" s="80"/>
      <c r="O589" s="80"/>
      <c r="P589" s="80"/>
      <c r="Q589" s="80"/>
      <c r="R589" s="80"/>
      <c r="S589" s="80"/>
      <c r="T589" s="80"/>
      <c r="U589" s="80"/>
      <c r="V589" s="80"/>
      <c r="W589" s="80"/>
      <c r="X589" s="80"/>
      <c r="Y589" s="80"/>
      <c r="Z589" s="80"/>
      <c r="AA589" s="80"/>
    </row>
    <row r="590" spans="1:27" ht="12" customHeight="1">
      <c r="A590" s="80"/>
      <c r="B590" s="80"/>
      <c r="C590" s="80"/>
      <c r="D590" s="80"/>
      <c r="E590" s="80"/>
      <c r="F590" s="80"/>
      <c r="G590" s="80"/>
      <c r="H590" s="80"/>
      <c r="I590" s="80"/>
      <c r="J590" s="80"/>
      <c r="K590" s="80"/>
      <c r="L590" s="80"/>
      <c r="M590" s="85"/>
      <c r="N590" s="80"/>
      <c r="O590" s="80"/>
      <c r="P590" s="80"/>
      <c r="Q590" s="80"/>
      <c r="R590" s="80"/>
      <c r="S590" s="80"/>
      <c r="T590" s="80"/>
      <c r="U590" s="80"/>
      <c r="V590" s="80"/>
      <c r="W590" s="80"/>
      <c r="X590" s="80"/>
      <c r="Y590" s="80"/>
      <c r="Z590" s="80"/>
      <c r="AA590" s="80"/>
    </row>
    <row r="591" spans="1:27" ht="12" customHeight="1">
      <c r="A591" s="80"/>
      <c r="B591" s="80"/>
      <c r="C591" s="80"/>
      <c r="D591" s="80"/>
      <c r="E591" s="80"/>
      <c r="F591" s="80"/>
      <c r="G591" s="80"/>
      <c r="H591" s="80"/>
      <c r="I591" s="80"/>
      <c r="J591" s="80"/>
      <c r="K591" s="80"/>
      <c r="L591" s="80"/>
      <c r="M591" s="85"/>
      <c r="N591" s="80"/>
      <c r="O591" s="80"/>
      <c r="P591" s="80"/>
      <c r="Q591" s="80"/>
      <c r="R591" s="80"/>
      <c r="S591" s="80"/>
      <c r="T591" s="80"/>
      <c r="U591" s="80"/>
      <c r="V591" s="80"/>
      <c r="W591" s="80"/>
      <c r="X591" s="80"/>
      <c r="Y591" s="80"/>
      <c r="Z591" s="80"/>
      <c r="AA591" s="80"/>
    </row>
    <row r="592" spans="1:27" ht="12" customHeight="1">
      <c r="A592" s="80"/>
      <c r="B592" s="80"/>
      <c r="C592" s="80"/>
      <c r="D592" s="80"/>
      <c r="E592" s="80"/>
      <c r="F592" s="80"/>
      <c r="G592" s="80"/>
      <c r="H592" s="80"/>
      <c r="I592" s="80"/>
      <c r="J592" s="80"/>
      <c r="K592" s="80"/>
      <c r="L592" s="80"/>
      <c r="M592" s="85"/>
      <c r="N592" s="80"/>
      <c r="O592" s="80"/>
      <c r="P592" s="80"/>
      <c r="Q592" s="80"/>
      <c r="R592" s="80"/>
      <c r="S592" s="80"/>
      <c r="T592" s="80"/>
      <c r="U592" s="80"/>
      <c r="V592" s="80"/>
      <c r="W592" s="80"/>
      <c r="X592" s="80"/>
      <c r="Y592" s="80"/>
      <c r="Z592" s="80"/>
      <c r="AA592" s="80"/>
    </row>
    <row r="593" spans="1:27" ht="12" customHeight="1">
      <c r="A593" s="80"/>
      <c r="B593" s="80"/>
      <c r="C593" s="80"/>
      <c r="D593" s="80"/>
      <c r="E593" s="80"/>
      <c r="F593" s="80"/>
      <c r="G593" s="80"/>
      <c r="H593" s="80"/>
      <c r="I593" s="80"/>
      <c r="J593" s="80"/>
      <c r="K593" s="80"/>
      <c r="L593" s="80"/>
      <c r="M593" s="85"/>
      <c r="N593" s="80"/>
      <c r="O593" s="80"/>
      <c r="P593" s="80"/>
      <c r="Q593" s="80"/>
      <c r="R593" s="80"/>
      <c r="S593" s="80"/>
      <c r="T593" s="80"/>
      <c r="U593" s="80"/>
      <c r="V593" s="80"/>
      <c r="W593" s="80"/>
      <c r="X593" s="80"/>
      <c r="Y593" s="80"/>
      <c r="Z593" s="80"/>
      <c r="AA593" s="80"/>
    </row>
    <row r="594" spans="1:27" ht="12" customHeight="1">
      <c r="A594" s="80"/>
      <c r="B594" s="80"/>
      <c r="C594" s="80"/>
      <c r="D594" s="80"/>
      <c r="E594" s="80"/>
      <c r="F594" s="80"/>
      <c r="G594" s="80"/>
      <c r="H594" s="80"/>
      <c r="I594" s="80"/>
      <c r="J594" s="80"/>
      <c r="K594" s="80"/>
      <c r="L594" s="80"/>
      <c r="M594" s="85"/>
      <c r="N594" s="80"/>
      <c r="O594" s="80"/>
      <c r="P594" s="80"/>
      <c r="Q594" s="80"/>
      <c r="R594" s="80"/>
      <c r="S594" s="80"/>
      <c r="T594" s="80"/>
      <c r="U594" s="80"/>
      <c r="V594" s="80"/>
      <c r="W594" s="80"/>
      <c r="X594" s="80"/>
      <c r="Y594" s="80"/>
      <c r="Z594" s="80"/>
      <c r="AA594" s="80"/>
    </row>
    <row r="595" spans="1:27" ht="12" customHeight="1">
      <c r="A595" s="80"/>
      <c r="B595" s="80"/>
      <c r="C595" s="80"/>
      <c r="D595" s="80"/>
      <c r="E595" s="80"/>
      <c r="F595" s="80"/>
      <c r="G595" s="80"/>
      <c r="H595" s="80"/>
      <c r="I595" s="80"/>
      <c r="J595" s="80"/>
      <c r="K595" s="80"/>
      <c r="L595" s="80"/>
      <c r="M595" s="85"/>
      <c r="N595" s="80"/>
      <c r="O595" s="80"/>
      <c r="P595" s="80"/>
      <c r="Q595" s="80"/>
      <c r="R595" s="80"/>
      <c r="S595" s="80"/>
      <c r="T595" s="80"/>
      <c r="U595" s="80"/>
      <c r="V595" s="80"/>
      <c r="W595" s="80"/>
      <c r="X595" s="80"/>
      <c r="Y595" s="80"/>
      <c r="Z595" s="80"/>
      <c r="AA595" s="80"/>
    </row>
    <row r="596" spans="1:27" ht="12" customHeight="1">
      <c r="A596" s="80"/>
      <c r="B596" s="80"/>
      <c r="C596" s="80"/>
      <c r="D596" s="80"/>
      <c r="E596" s="80"/>
      <c r="F596" s="80"/>
      <c r="G596" s="80"/>
      <c r="H596" s="80"/>
      <c r="I596" s="80"/>
      <c r="J596" s="80"/>
      <c r="K596" s="80"/>
      <c r="L596" s="80"/>
      <c r="M596" s="85"/>
      <c r="N596" s="80"/>
      <c r="O596" s="80"/>
      <c r="P596" s="80"/>
      <c r="Q596" s="80"/>
      <c r="R596" s="80"/>
      <c r="S596" s="80"/>
      <c r="T596" s="80"/>
      <c r="U596" s="80"/>
      <c r="V596" s="80"/>
      <c r="W596" s="80"/>
      <c r="X596" s="80"/>
      <c r="Y596" s="80"/>
      <c r="Z596" s="80"/>
      <c r="AA596" s="80"/>
    </row>
    <row r="597" spans="1:27" ht="12" customHeight="1">
      <c r="A597" s="80"/>
      <c r="B597" s="80"/>
      <c r="C597" s="80"/>
      <c r="D597" s="80"/>
      <c r="E597" s="80"/>
      <c r="F597" s="80"/>
      <c r="G597" s="80"/>
      <c r="H597" s="80"/>
      <c r="I597" s="80"/>
      <c r="J597" s="80"/>
      <c r="K597" s="80"/>
      <c r="L597" s="80"/>
      <c r="M597" s="85"/>
      <c r="N597" s="80"/>
      <c r="O597" s="80"/>
      <c r="P597" s="80"/>
      <c r="Q597" s="80"/>
      <c r="R597" s="80"/>
      <c r="S597" s="80"/>
      <c r="T597" s="80"/>
      <c r="U597" s="80"/>
      <c r="V597" s="80"/>
      <c r="W597" s="80"/>
      <c r="X597" s="80"/>
      <c r="Y597" s="80"/>
      <c r="Z597" s="80"/>
      <c r="AA597" s="80"/>
    </row>
    <row r="598" spans="1:27" ht="12" customHeight="1">
      <c r="A598" s="80"/>
      <c r="B598" s="80"/>
      <c r="C598" s="80"/>
      <c r="D598" s="80"/>
      <c r="E598" s="80"/>
      <c r="F598" s="80"/>
      <c r="G598" s="80"/>
      <c r="H598" s="80"/>
      <c r="I598" s="80"/>
      <c r="J598" s="80"/>
      <c r="K598" s="80"/>
      <c r="L598" s="80"/>
      <c r="M598" s="85"/>
      <c r="N598" s="80"/>
      <c r="O598" s="80"/>
      <c r="P598" s="80"/>
      <c r="Q598" s="80"/>
      <c r="R598" s="80"/>
      <c r="S598" s="80"/>
      <c r="T598" s="80"/>
      <c r="U598" s="80"/>
      <c r="V598" s="80"/>
      <c r="W598" s="80"/>
      <c r="X598" s="80"/>
      <c r="Y598" s="80"/>
      <c r="Z598" s="80"/>
      <c r="AA598" s="80"/>
    </row>
    <row r="599" spans="1:27" ht="12" customHeight="1">
      <c r="A599" s="80"/>
      <c r="B599" s="80"/>
      <c r="C599" s="80"/>
      <c r="D599" s="80"/>
      <c r="E599" s="80"/>
      <c r="F599" s="80"/>
      <c r="G599" s="80"/>
      <c r="H599" s="80"/>
      <c r="I599" s="80"/>
      <c r="J599" s="80"/>
      <c r="K599" s="80"/>
      <c r="L599" s="80"/>
      <c r="M599" s="85"/>
      <c r="N599" s="80"/>
      <c r="O599" s="80"/>
      <c r="P599" s="80"/>
      <c r="Q599" s="80"/>
      <c r="R599" s="80"/>
      <c r="S599" s="80"/>
      <c r="T599" s="80"/>
      <c r="U599" s="80"/>
      <c r="V599" s="80"/>
      <c r="W599" s="80"/>
      <c r="X599" s="80"/>
      <c r="Y599" s="80"/>
      <c r="Z599" s="80"/>
      <c r="AA599" s="80"/>
    </row>
    <row r="600" spans="1:27" ht="12" customHeight="1">
      <c r="A600" s="80"/>
      <c r="B600" s="80"/>
      <c r="C600" s="80"/>
      <c r="D600" s="80"/>
      <c r="E600" s="80"/>
      <c r="F600" s="80"/>
      <c r="G600" s="80"/>
      <c r="H600" s="80"/>
      <c r="I600" s="80"/>
      <c r="J600" s="80"/>
      <c r="K600" s="80"/>
      <c r="L600" s="80"/>
      <c r="M600" s="85"/>
      <c r="N600" s="80"/>
      <c r="O600" s="80"/>
      <c r="P600" s="80"/>
      <c r="Q600" s="80"/>
      <c r="R600" s="80"/>
      <c r="S600" s="80"/>
      <c r="T600" s="80"/>
      <c r="U600" s="80"/>
      <c r="V600" s="80"/>
      <c r="W600" s="80"/>
      <c r="X600" s="80"/>
      <c r="Y600" s="80"/>
      <c r="Z600" s="80"/>
      <c r="AA600" s="80"/>
    </row>
    <row r="601" spans="1:27" ht="12" customHeight="1">
      <c r="A601" s="80"/>
      <c r="B601" s="80"/>
      <c r="C601" s="80"/>
      <c r="D601" s="80"/>
      <c r="E601" s="80"/>
      <c r="F601" s="80"/>
      <c r="G601" s="80"/>
      <c r="H601" s="80"/>
      <c r="I601" s="80"/>
      <c r="J601" s="80"/>
      <c r="K601" s="80"/>
      <c r="L601" s="80"/>
      <c r="M601" s="85"/>
      <c r="N601" s="80"/>
      <c r="O601" s="80"/>
      <c r="P601" s="80"/>
      <c r="Q601" s="80"/>
      <c r="R601" s="80"/>
      <c r="S601" s="80"/>
      <c r="T601" s="80"/>
      <c r="U601" s="80"/>
      <c r="V601" s="80"/>
      <c r="W601" s="80"/>
      <c r="X601" s="80"/>
      <c r="Y601" s="80"/>
      <c r="Z601" s="80"/>
      <c r="AA601" s="80"/>
    </row>
    <row r="602" spans="1:27" ht="12" customHeight="1">
      <c r="A602" s="80"/>
      <c r="B602" s="80"/>
      <c r="C602" s="80"/>
      <c r="D602" s="80"/>
      <c r="E602" s="80"/>
      <c r="F602" s="80"/>
      <c r="G602" s="80"/>
      <c r="H602" s="80"/>
      <c r="I602" s="80"/>
      <c r="J602" s="80"/>
      <c r="K602" s="80"/>
      <c r="L602" s="80"/>
      <c r="M602" s="85"/>
      <c r="N602" s="80"/>
      <c r="O602" s="80"/>
      <c r="P602" s="80"/>
      <c r="Q602" s="80"/>
      <c r="R602" s="80"/>
      <c r="S602" s="80"/>
      <c r="T602" s="80"/>
      <c r="U602" s="80"/>
      <c r="V602" s="80"/>
      <c r="W602" s="80"/>
      <c r="X602" s="80"/>
      <c r="Y602" s="80"/>
      <c r="Z602" s="80"/>
      <c r="AA602" s="80"/>
    </row>
    <row r="603" spans="1:27" ht="12" customHeight="1">
      <c r="A603" s="80"/>
      <c r="B603" s="80"/>
      <c r="C603" s="80"/>
      <c r="D603" s="80"/>
      <c r="E603" s="80"/>
      <c r="F603" s="80"/>
      <c r="G603" s="80"/>
      <c r="H603" s="80"/>
      <c r="I603" s="80"/>
      <c r="J603" s="80"/>
      <c r="K603" s="80"/>
      <c r="L603" s="80"/>
      <c r="M603" s="85"/>
      <c r="N603" s="80"/>
      <c r="O603" s="80"/>
      <c r="P603" s="80"/>
      <c r="Q603" s="80"/>
      <c r="R603" s="80"/>
      <c r="S603" s="80"/>
      <c r="T603" s="80"/>
      <c r="U603" s="80"/>
      <c r="V603" s="80"/>
      <c r="W603" s="80"/>
      <c r="X603" s="80"/>
      <c r="Y603" s="80"/>
      <c r="Z603" s="80"/>
      <c r="AA603" s="80"/>
    </row>
    <row r="604" spans="1:27" ht="12" customHeight="1">
      <c r="A604" s="80"/>
      <c r="B604" s="80"/>
      <c r="C604" s="80"/>
      <c r="D604" s="80"/>
      <c r="E604" s="80"/>
      <c r="F604" s="80"/>
      <c r="G604" s="80"/>
      <c r="H604" s="80"/>
      <c r="I604" s="80"/>
      <c r="J604" s="80"/>
      <c r="K604" s="80"/>
      <c r="L604" s="80"/>
      <c r="M604" s="85"/>
      <c r="N604" s="80"/>
      <c r="O604" s="80"/>
      <c r="P604" s="80"/>
      <c r="Q604" s="80"/>
      <c r="R604" s="80"/>
      <c r="S604" s="80"/>
      <c r="T604" s="80"/>
      <c r="U604" s="80"/>
      <c r="V604" s="80"/>
      <c r="W604" s="80"/>
      <c r="X604" s="80"/>
      <c r="Y604" s="80"/>
      <c r="Z604" s="80"/>
      <c r="AA604" s="80"/>
    </row>
    <row r="605" spans="1:27" ht="12" customHeight="1">
      <c r="A605" s="80"/>
      <c r="B605" s="80"/>
      <c r="C605" s="80"/>
      <c r="D605" s="80"/>
      <c r="E605" s="80"/>
      <c r="F605" s="80"/>
      <c r="G605" s="80"/>
      <c r="H605" s="80"/>
      <c r="I605" s="80"/>
      <c r="J605" s="80"/>
      <c r="K605" s="80"/>
      <c r="L605" s="80"/>
      <c r="M605" s="85"/>
      <c r="N605" s="80"/>
      <c r="O605" s="80"/>
      <c r="P605" s="80"/>
      <c r="Q605" s="80"/>
      <c r="R605" s="80"/>
      <c r="S605" s="80"/>
      <c r="T605" s="80"/>
      <c r="U605" s="80"/>
      <c r="V605" s="80"/>
      <c r="W605" s="80"/>
      <c r="X605" s="80"/>
      <c r="Y605" s="80"/>
      <c r="Z605" s="80"/>
      <c r="AA605" s="80"/>
    </row>
    <row r="606" spans="1:27" ht="12" customHeight="1">
      <c r="A606" s="80"/>
      <c r="B606" s="80"/>
      <c r="C606" s="80"/>
      <c r="D606" s="80"/>
      <c r="E606" s="80"/>
      <c r="F606" s="80"/>
      <c r="G606" s="80"/>
      <c r="H606" s="80"/>
      <c r="I606" s="80"/>
      <c r="J606" s="80"/>
      <c r="K606" s="80"/>
      <c r="L606" s="80"/>
      <c r="M606" s="85"/>
      <c r="N606" s="80"/>
      <c r="O606" s="80"/>
      <c r="P606" s="80"/>
      <c r="Q606" s="80"/>
      <c r="R606" s="80"/>
      <c r="S606" s="80"/>
      <c r="T606" s="80"/>
      <c r="U606" s="80"/>
      <c r="V606" s="80"/>
      <c r="W606" s="80"/>
      <c r="X606" s="80"/>
      <c r="Y606" s="80"/>
      <c r="Z606" s="80"/>
      <c r="AA606" s="80"/>
    </row>
    <row r="607" spans="1:27" ht="12" customHeight="1">
      <c r="A607" s="80"/>
      <c r="B607" s="80"/>
      <c r="C607" s="80"/>
      <c r="D607" s="80"/>
      <c r="E607" s="80"/>
      <c r="F607" s="80"/>
      <c r="G607" s="80"/>
      <c r="H607" s="80"/>
      <c r="I607" s="80"/>
      <c r="J607" s="80"/>
      <c r="K607" s="80"/>
      <c r="L607" s="80"/>
      <c r="M607" s="85"/>
      <c r="N607" s="80"/>
      <c r="O607" s="80"/>
      <c r="P607" s="80"/>
      <c r="Q607" s="80"/>
      <c r="R607" s="80"/>
      <c r="S607" s="80"/>
      <c r="T607" s="80"/>
      <c r="U607" s="80"/>
      <c r="V607" s="80"/>
      <c r="W607" s="80"/>
      <c r="X607" s="80"/>
      <c r="Y607" s="80"/>
      <c r="Z607" s="80"/>
      <c r="AA607" s="80"/>
    </row>
    <row r="608" spans="1:27" ht="12" customHeight="1">
      <c r="A608" s="80"/>
      <c r="B608" s="80"/>
      <c r="C608" s="80"/>
      <c r="D608" s="80"/>
      <c r="E608" s="80"/>
      <c r="F608" s="80"/>
      <c r="G608" s="80"/>
      <c r="H608" s="80"/>
      <c r="I608" s="80"/>
      <c r="J608" s="80"/>
      <c r="K608" s="80"/>
      <c r="L608" s="80"/>
      <c r="M608" s="85"/>
      <c r="N608" s="80"/>
      <c r="O608" s="80"/>
      <c r="P608" s="80"/>
      <c r="Q608" s="80"/>
      <c r="R608" s="80"/>
      <c r="S608" s="80"/>
      <c r="T608" s="80"/>
      <c r="U608" s="80"/>
      <c r="V608" s="80"/>
      <c r="W608" s="80"/>
      <c r="X608" s="80"/>
      <c r="Y608" s="80"/>
      <c r="Z608" s="80"/>
      <c r="AA608" s="80"/>
    </row>
    <row r="609" spans="1:27" ht="12" customHeight="1">
      <c r="A609" s="80"/>
      <c r="B609" s="80"/>
      <c r="C609" s="80"/>
      <c r="D609" s="80"/>
      <c r="E609" s="80"/>
      <c r="F609" s="80"/>
      <c r="G609" s="80"/>
      <c r="H609" s="80"/>
      <c r="I609" s="80"/>
      <c r="J609" s="80"/>
      <c r="K609" s="80"/>
      <c r="L609" s="80"/>
      <c r="M609" s="85"/>
      <c r="N609" s="80"/>
      <c r="O609" s="80"/>
      <c r="P609" s="80"/>
      <c r="Q609" s="80"/>
      <c r="R609" s="80"/>
      <c r="S609" s="80"/>
      <c r="T609" s="80"/>
      <c r="U609" s="80"/>
      <c r="V609" s="80"/>
      <c r="W609" s="80"/>
      <c r="X609" s="80"/>
      <c r="Y609" s="80"/>
      <c r="Z609" s="80"/>
      <c r="AA609" s="80"/>
    </row>
    <row r="610" spans="1:27" ht="12" customHeight="1">
      <c r="A610" s="80"/>
      <c r="B610" s="80"/>
      <c r="C610" s="80"/>
      <c r="D610" s="80"/>
      <c r="E610" s="80"/>
      <c r="F610" s="80"/>
      <c r="G610" s="80"/>
      <c r="H610" s="80"/>
      <c r="I610" s="80"/>
      <c r="J610" s="80"/>
      <c r="K610" s="80"/>
      <c r="L610" s="80"/>
      <c r="M610" s="85"/>
      <c r="N610" s="80"/>
      <c r="O610" s="80"/>
      <c r="P610" s="80"/>
      <c r="Q610" s="80"/>
      <c r="R610" s="80"/>
      <c r="S610" s="80"/>
      <c r="T610" s="80"/>
      <c r="U610" s="80"/>
      <c r="V610" s="80"/>
      <c r="W610" s="80"/>
      <c r="X610" s="80"/>
      <c r="Y610" s="80"/>
      <c r="Z610" s="80"/>
      <c r="AA610" s="80"/>
    </row>
    <row r="611" spans="1:27" ht="12" customHeight="1">
      <c r="A611" s="80"/>
      <c r="B611" s="80"/>
      <c r="C611" s="80"/>
      <c r="D611" s="80"/>
      <c r="E611" s="80"/>
      <c r="F611" s="80"/>
      <c r="G611" s="80"/>
      <c r="H611" s="80"/>
      <c r="I611" s="80"/>
      <c r="J611" s="80"/>
      <c r="K611" s="80"/>
      <c r="L611" s="80"/>
      <c r="M611" s="85"/>
      <c r="N611" s="80"/>
      <c r="O611" s="80"/>
      <c r="P611" s="80"/>
      <c r="Q611" s="80"/>
      <c r="R611" s="80"/>
      <c r="S611" s="80"/>
      <c r="T611" s="80"/>
      <c r="U611" s="80"/>
      <c r="V611" s="80"/>
      <c r="W611" s="80"/>
      <c r="X611" s="80"/>
      <c r="Y611" s="80"/>
      <c r="Z611" s="80"/>
      <c r="AA611" s="80"/>
    </row>
    <row r="612" spans="1:27" ht="12" customHeight="1">
      <c r="A612" s="80"/>
      <c r="B612" s="80"/>
      <c r="C612" s="80"/>
      <c r="D612" s="80"/>
      <c r="E612" s="80"/>
      <c r="F612" s="80"/>
      <c r="G612" s="80"/>
      <c r="H612" s="80"/>
      <c r="I612" s="80"/>
      <c r="J612" s="80"/>
      <c r="K612" s="80"/>
      <c r="L612" s="80"/>
      <c r="M612" s="85"/>
      <c r="N612" s="80"/>
      <c r="O612" s="80"/>
      <c r="P612" s="80"/>
      <c r="Q612" s="80"/>
      <c r="R612" s="80"/>
      <c r="S612" s="80"/>
      <c r="T612" s="80"/>
      <c r="U612" s="80"/>
      <c r="V612" s="80"/>
      <c r="W612" s="80"/>
      <c r="X612" s="80"/>
      <c r="Y612" s="80"/>
      <c r="Z612" s="80"/>
      <c r="AA612" s="80"/>
    </row>
    <row r="613" spans="1:27" ht="12" customHeight="1">
      <c r="A613" s="80"/>
      <c r="B613" s="80"/>
      <c r="C613" s="80"/>
      <c r="D613" s="80"/>
      <c r="E613" s="80"/>
      <c r="F613" s="80"/>
      <c r="G613" s="80"/>
      <c r="H613" s="80"/>
      <c r="I613" s="80"/>
      <c r="J613" s="80"/>
      <c r="K613" s="80"/>
      <c r="L613" s="80"/>
      <c r="M613" s="85"/>
      <c r="N613" s="80"/>
      <c r="O613" s="80"/>
      <c r="P613" s="80"/>
      <c r="Q613" s="80"/>
      <c r="R613" s="80"/>
      <c r="S613" s="80"/>
      <c r="T613" s="80"/>
      <c r="U613" s="80"/>
      <c r="V613" s="80"/>
      <c r="W613" s="80"/>
      <c r="X613" s="80"/>
      <c r="Y613" s="80"/>
      <c r="Z613" s="80"/>
      <c r="AA613" s="80"/>
    </row>
    <row r="614" spans="1:27" ht="12" customHeight="1">
      <c r="A614" s="80"/>
      <c r="B614" s="80"/>
      <c r="C614" s="80"/>
      <c r="D614" s="80"/>
      <c r="E614" s="80"/>
      <c r="F614" s="80"/>
      <c r="G614" s="80"/>
      <c r="H614" s="80"/>
      <c r="I614" s="80"/>
      <c r="J614" s="80"/>
      <c r="K614" s="80"/>
      <c r="L614" s="80"/>
      <c r="M614" s="85"/>
      <c r="N614" s="80"/>
      <c r="O614" s="80"/>
      <c r="P614" s="80"/>
      <c r="Q614" s="80"/>
      <c r="R614" s="80"/>
      <c r="S614" s="80"/>
      <c r="T614" s="80"/>
      <c r="U614" s="80"/>
      <c r="V614" s="80"/>
      <c r="W614" s="80"/>
      <c r="X614" s="80"/>
      <c r="Y614" s="80"/>
      <c r="Z614" s="80"/>
      <c r="AA614" s="80"/>
    </row>
    <row r="615" spans="1:27" ht="12" customHeight="1">
      <c r="A615" s="80"/>
      <c r="B615" s="80"/>
      <c r="C615" s="80"/>
      <c r="D615" s="80"/>
      <c r="E615" s="80"/>
      <c r="F615" s="80"/>
      <c r="G615" s="80"/>
      <c r="H615" s="80"/>
      <c r="I615" s="80"/>
      <c r="J615" s="80"/>
      <c r="K615" s="80"/>
      <c r="L615" s="80"/>
      <c r="M615" s="85"/>
      <c r="N615" s="80"/>
      <c r="O615" s="80"/>
      <c r="P615" s="80"/>
      <c r="Q615" s="80"/>
      <c r="R615" s="80"/>
      <c r="S615" s="80"/>
      <c r="T615" s="80"/>
      <c r="U615" s="80"/>
      <c r="V615" s="80"/>
      <c r="W615" s="80"/>
      <c r="X615" s="80"/>
      <c r="Y615" s="80"/>
      <c r="Z615" s="80"/>
      <c r="AA615" s="80"/>
    </row>
    <row r="616" spans="1:27" ht="12" customHeight="1">
      <c r="A616" s="80"/>
      <c r="B616" s="80"/>
      <c r="C616" s="80"/>
      <c r="D616" s="80"/>
      <c r="E616" s="80"/>
      <c r="F616" s="80"/>
      <c r="G616" s="80"/>
      <c r="H616" s="80"/>
      <c r="I616" s="80"/>
      <c r="J616" s="80"/>
      <c r="K616" s="80"/>
      <c r="L616" s="80"/>
      <c r="M616" s="85"/>
      <c r="N616" s="80"/>
      <c r="O616" s="80"/>
      <c r="P616" s="80"/>
      <c r="Q616" s="80"/>
      <c r="R616" s="80"/>
      <c r="S616" s="80"/>
      <c r="T616" s="80"/>
      <c r="U616" s="80"/>
      <c r="V616" s="80"/>
      <c r="W616" s="80"/>
      <c r="X616" s="80"/>
      <c r="Y616" s="80"/>
      <c r="Z616" s="80"/>
      <c r="AA616" s="80"/>
    </row>
    <row r="617" spans="1:27" ht="12" customHeight="1">
      <c r="A617" s="80"/>
      <c r="B617" s="80"/>
      <c r="C617" s="80"/>
      <c r="D617" s="80"/>
      <c r="E617" s="80"/>
      <c r="F617" s="80"/>
      <c r="G617" s="80"/>
      <c r="H617" s="80"/>
      <c r="I617" s="80"/>
      <c r="J617" s="80"/>
      <c r="K617" s="80"/>
      <c r="L617" s="80"/>
      <c r="M617" s="85"/>
      <c r="N617" s="80"/>
      <c r="O617" s="80"/>
      <c r="P617" s="80"/>
      <c r="Q617" s="80"/>
      <c r="R617" s="80"/>
      <c r="S617" s="80"/>
      <c r="T617" s="80"/>
      <c r="U617" s="80"/>
      <c r="V617" s="80"/>
      <c r="W617" s="80"/>
      <c r="X617" s="80"/>
      <c r="Y617" s="80"/>
      <c r="Z617" s="80"/>
      <c r="AA617" s="80"/>
    </row>
    <row r="618" spans="1:27" ht="12" customHeight="1">
      <c r="A618" s="80"/>
      <c r="B618" s="80"/>
      <c r="C618" s="80"/>
      <c r="D618" s="80"/>
      <c r="E618" s="80"/>
      <c r="F618" s="80"/>
      <c r="G618" s="80"/>
      <c r="H618" s="80"/>
      <c r="I618" s="80"/>
      <c r="J618" s="80"/>
      <c r="K618" s="80"/>
      <c r="L618" s="80"/>
      <c r="M618" s="85"/>
      <c r="N618" s="80"/>
      <c r="O618" s="80"/>
      <c r="P618" s="80"/>
      <c r="Q618" s="80"/>
      <c r="R618" s="80"/>
      <c r="S618" s="80"/>
      <c r="T618" s="80"/>
      <c r="U618" s="80"/>
      <c r="V618" s="80"/>
      <c r="W618" s="80"/>
      <c r="X618" s="80"/>
      <c r="Y618" s="80"/>
      <c r="Z618" s="80"/>
      <c r="AA618" s="80"/>
    </row>
    <row r="619" spans="1:27" ht="12" customHeight="1">
      <c r="A619" s="80"/>
      <c r="B619" s="80"/>
      <c r="C619" s="80"/>
      <c r="D619" s="80"/>
      <c r="E619" s="80"/>
      <c r="F619" s="80"/>
      <c r="G619" s="80"/>
      <c r="H619" s="80"/>
      <c r="I619" s="80"/>
      <c r="J619" s="80"/>
      <c r="K619" s="80"/>
      <c r="L619" s="80"/>
      <c r="M619" s="85"/>
      <c r="N619" s="80"/>
      <c r="O619" s="80"/>
      <c r="P619" s="80"/>
      <c r="Q619" s="80"/>
      <c r="R619" s="80"/>
      <c r="S619" s="80"/>
      <c r="T619" s="80"/>
      <c r="U619" s="80"/>
      <c r="V619" s="80"/>
      <c r="W619" s="80"/>
      <c r="X619" s="80"/>
      <c r="Y619" s="80"/>
      <c r="Z619" s="80"/>
      <c r="AA619" s="80"/>
    </row>
    <row r="620" spans="1:27" ht="12" customHeight="1">
      <c r="A620" s="80"/>
      <c r="B620" s="80"/>
      <c r="C620" s="80"/>
      <c r="D620" s="80"/>
      <c r="E620" s="80"/>
      <c r="F620" s="80"/>
      <c r="G620" s="80"/>
      <c r="H620" s="80"/>
      <c r="I620" s="80"/>
      <c r="J620" s="80"/>
      <c r="K620" s="80"/>
      <c r="L620" s="80"/>
      <c r="M620" s="85"/>
      <c r="N620" s="80"/>
      <c r="O620" s="80"/>
      <c r="P620" s="80"/>
      <c r="Q620" s="80"/>
      <c r="R620" s="80"/>
      <c r="S620" s="80"/>
      <c r="T620" s="80"/>
      <c r="U620" s="80"/>
      <c r="V620" s="80"/>
      <c r="W620" s="80"/>
      <c r="X620" s="80"/>
      <c r="Y620" s="80"/>
      <c r="Z620" s="80"/>
      <c r="AA620" s="80"/>
    </row>
    <row r="621" spans="1:27" ht="12" customHeight="1">
      <c r="A621" s="80"/>
      <c r="B621" s="80"/>
      <c r="C621" s="80"/>
      <c r="D621" s="80"/>
      <c r="E621" s="80"/>
      <c r="F621" s="80"/>
      <c r="G621" s="80"/>
      <c r="H621" s="80"/>
      <c r="I621" s="80"/>
      <c r="J621" s="80"/>
      <c r="K621" s="80"/>
      <c r="L621" s="80"/>
      <c r="M621" s="85"/>
      <c r="N621" s="80"/>
      <c r="O621" s="80"/>
      <c r="P621" s="80"/>
      <c r="Q621" s="80"/>
      <c r="R621" s="80"/>
      <c r="S621" s="80"/>
      <c r="T621" s="80"/>
      <c r="U621" s="80"/>
      <c r="V621" s="80"/>
      <c r="W621" s="80"/>
      <c r="X621" s="80"/>
      <c r="Y621" s="80"/>
      <c r="Z621" s="80"/>
      <c r="AA621" s="80"/>
    </row>
    <row r="622" spans="1:27" ht="12" customHeight="1">
      <c r="A622" s="80"/>
      <c r="B622" s="80"/>
      <c r="C622" s="80"/>
      <c r="D622" s="80"/>
      <c r="E622" s="80"/>
      <c r="F622" s="80"/>
      <c r="G622" s="80"/>
      <c r="H622" s="80"/>
      <c r="I622" s="80"/>
      <c r="J622" s="80"/>
      <c r="K622" s="80"/>
      <c r="L622" s="80"/>
      <c r="M622" s="85"/>
      <c r="N622" s="80"/>
      <c r="O622" s="80"/>
      <c r="P622" s="80"/>
      <c r="Q622" s="80"/>
      <c r="R622" s="80"/>
      <c r="S622" s="80"/>
      <c r="T622" s="80"/>
      <c r="U622" s="80"/>
      <c r="V622" s="80"/>
      <c r="W622" s="80"/>
      <c r="X622" s="80"/>
      <c r="Y622" s="80"/>
      <c r="Z622" s="80"/>
      <c r="AA622" s="80"/>
    </row>
    <row r="623" spans="1:27" ht="12" customHeight="1">
      <c r="A623" s="80"/>
      <c r="B623" s="80"/>
      <c r="C623" s="80"/>
      <c r="D623" s="80"/>
      <c r="E623" s="80"/>
      <c r="F623" s="80"/>
      <c r="G623" s="80"/>
      <c r="H623" s="80"/>
      <c r="I623" s="80"/>
      <c r="J623" s="80"/>
      <c r="K623" s="80"/>
      <c r="L623" s="80"/>
      <c r="M623" s="85"/>
      <c r="N623" s="80"/>
      <c r="O623" s="80"/>
      <c r="P623" s="80"/>
      <c r="Q623" s="80"/>
      <c r="R623" s="80"/>
      <c r="S623" s="80"/>
      <c r="T623" s="80"/>
      <c r="U623" s="80"/>
      <c r="V623" s="80"/>
      <c r="W623" s="80"/>
      <c r="X623" s="80"/>
      <c r="Y623" s="80"/>
      <c r="Z623" s="80"/>
      <c r="AA623" s="80"/>
    </row>
    <row r="624" spans="1:27" ht="12" customHeight="1">
      <c r="A624" s="80"/>
      <c r="B624" s="80"/>
      <c r="C624" s="80"/>
      <c r="D624" s="80"/>
      <c r="E624" s="80"/>
      <c r="F624" s="80"/>
      <c r="G624" s="80"/>
      <c r="H624" s="80"/>
      <c r="I624" s="80"/>
      <c r="J624" s="80"/>
      <c r="K624" s="80"/>
      <c r="L624" s="80"/>
      <c r="M624" s="85"/>
      <c r="N624" s="80"/>
      <c r="O624" s="80"/>
      <c r="P624" s="80"/>
      <c r="Q624" s="80"/>
      <c r="R624" s="80"/>
      <c r="S624" s="80"/>
      <c r="T624" s="80"/>
      <c r="U624" s="80"/>
      <c r="V624" s="80"/>
      <c r="W624" s="80"/>
      <c r="X624" s="80"/>
      <c r="Y624" s="80"/>
      <c r="Z624" s="80"/>
      <c r="AA624" s="80"/>
    </row>
    <row r="625" spans="1:27" ht="12" customHeight="1">
      <c r="A625" s="80"/>
      <c r="B625" s="80"/>
      <c r="C625" s="80"/>
      <c r="D625" s="80"/>
      <c r="E625" s="80"/>
      <c r="F625" s="80"/>
      <c r="G625" s="80"/>
      <c r="H625" s="80"/>
      <c r="I625" s="80"/>
      <c r="J625" s="80"/>
      <c r="K625" s="80"/>
      <c r="L625" s="80"/>
      <c r="M625" s="85"/>
      <c r="N625" s="80"/>
      <c r="O625" s="80"/>
      <c r="P625" s="80"/>
      <c r="Q625" s="80"/>
      <c r="R625" s="80"/>
      <c r="S625" s="80"/>
      <c r="T625" s="80"/>
      <c r="U625" s="80"/>
      <c r="V625" s="80"/>
      <c r="W625" s="80"/>
      <c r="X625" s="80"/>
      <c r="Y625" s="80"/>
      <c r="Z625" s="80"/>
      <c r="AA625" s="80"/>
    </row>
    <row r="626" spans="1:27" ht="12" customHeight="1">
      <c r="A626" s="80"/>
      <c r="B626" s="80"/>
      <c r="C626" s="80"/>
      <c r="D626" s="80"/>
      <c r="E626" s="80"/>
      <c r="F626" s="80"/>
      <c r="G626" s="80"/>
      <c r="H626" s="80"/>
      <c r="I626" s="80"/>
      <c r="J626" s="80"/>
      <c r="K626" s="80"/>
      <c r="L626" s="80"/>
      <c r="M626" s="85"/>
      <c r="N626" s="80"/>
      <c r="O626" s="80"/>
      <c r="P626" s="80"/>
      <c r="Q626" s="80"/>
      <c r="R626" s="80"/>
      <c r="S626" s="80"/>
      <c r="T626" s="80"/>
      <c r="U626" s="80"/>
      <c r="V626" s="80"/>
      <c r="W626" s="80"/>
      <c r="X626" s="80"/>
      <c r="Y626" s="80"/>
      <c r="Z626" s="80"/>
      <c r="AA626" s="80"/>
    </row>
    <row r="627" spans="1:27" ht="12" customHeight="1">
      <c r="A627" s="80"/>
      <c r="B627" s="80"/>
      <c r="C627" s="80"/>
      <c r="D627" s="80"/>
      <c r="E627" s="80"/>
      <c r="F627" s="80"/>
      <c r="G627" s="80"/>
      <c r="H627" s="80"/>
      <c r="I627" s="80"/>
      <c r="J627" s="80"/>
      <c r="K627" s="80"/>
      <c r="L627" s="80"/>
      <c r="M627" s="85"/>
      <c r="N627" s="80"/>
      <c r="O627" s="80"/>
      <c r="P627" s="80"/>
      <c r="Q627" s="80"/>
      <c r="R627" s="80"/>
      <c r="S627" s="80"/>
      <c r="T627" s="80"/>
      <c r="U627" s="80"/>
      <c r="V627" s="80"/>
      <c r="W627" s="80"/>
      <c r="X627" s="80"/>
      <c r="Y627" s="80"/>
      <c r="Z627" s="80"/>
      <c r="AA627" s="80"/>
    </row>
    <row r="628" spans="1:27" ht="12" customHeight="1">
      <c r="A628" s="80"/>
      <c r="B628" s="80"/>
      <c r="C628" s="80"/>
      <c r="D628" s="80"/>
      <c r="E628" s="80"/>
      <c r="F628" s="80"/>
      <c r="G628" s="80"/>
      <c r="H628" s="80"/>
      <c r="I628" s="80"/>
      <c r="J628" s="80"/>
      <c r="K628" s="80"/>
      <c r="L628" s="80"/>
      <c r="M628" s="85"/>
      <c r="N628" s="80"/>
      <c r="O628" s="80"/>
      <c r="P628" s="80"/>
      <c r="Q628" s="80"/>
      <c r="R628" s="80"/>
      <c r="S628" s="80"/>
      <c r="T628" s="80"/>
      <c r="U628" s="80"/>
      <c r="V628" s="80"/>
      <c r="W628" s="80"/>
      <c r="X628" s="80"/>
      <c r="Y628" s="80"/>
      <c r="Z628" s="80"/>
      <c r="AA628" s="80"/>
    </row>
    <row r="629" spans="1:27" ht="12" customHeight="1">
      <c r="A629" s="80"/>
      <c r="B629" s="80"/>
      <c r="C629" s="80"/>
      <c r="D629" s="80"/>
      <c r="E629" s="80"/>
      <c r="F629" s="80"/>
      <c r="G629" s="80"/>
      <c r="H629" s="80"/>
      <c r="I629" s="80"/>
      <c r="J629" s="80"/>
      <c r="K629" s="80"/>
      <c r="L629" s="80"/>
      <c r="M629" s="85"/>
      <c r="N629" s="80"/>
      <c r="O629" s="80"/>
      <c r="P629" s="80"/>
      <c r="Q629" s="80"/>
      <c r="R629" s="80"/>
      <c r="S629" s="80"/>
      <c r="T629" s="80"/>
      <c r="U629" s="80"/>
      <c r="V629" s="80"/>
      <c r="W629" s="80"/>
      <c r="X629" s="80"/>
      <c r="Y629" s="80"/>
      <c r="Z629" s="80"/>
      <c r="AA629" s="80"/>
    </row>
    <row r="630" spans="1:27" ht="12" customHeight="1">
      <c r="A630" s="80"/>
      <c r="B630" s="80"/>
      <c r="C630" s="80"/>
      <c r="D630" s="80"/>
      <c r="E630" s="80"/>
      <c r="F630" s="80"/>
      <c r="G630" s="80"/>
      <c r="H630" s="80"/>
      <c r="I630" s="80"/>
      <c r="J630" s="80"/>
      <c r="K630" s="80"/>
      <c r="L630" s="80"/>
      <c r="M630" s="85"/>
      <c r="N630" s="80"/>
      <c r="O630" s="80"/>
      <c r="P630" s="80"/>
      <c r="Q630" s="80"/>
      <c r="R630" s="80"/>
      <c r="S630" s="80"/>
      <c r="T630" s="80"/>
      <c r="U630" s="80"/>
      <c r="V630" s="80"/>
      <c r="W630" s="80"/>
      <c r="X630" s="80"/>
      <c r="Y630" s="80"/>
      <c r="Z630" s="80"/>
      <c r="AA630" s="80"/>
    </row>
    <row r="631" spans="1:27" ht="12" customHeight="1">
      <c r="A631" s="80"/>
      <c r="B631" s="80"/>
      <c r="C631" s="80"/>
      <c r="D631" s="80"/>
      <c r="E631" s="80"/>
      <c r="F631" s="80"/>
      <c r="G631" s="80"/>
      <c r="H631" s="80"/>
      <c r="I631" s="80"/>
      <c r="J631" s="80"/>
      <c r="K631" s="80"/>
      <c r="L631" s="80"/>
      <c r="M631" s="85"/>
      <c r="N631" s="80"/>
      <c r="O631" s="80"/>
      <c r="P631" s="80"/>
      <c r="Q631" s="80"/>
      <c r="R631" s="80"/>
      <c r="S631" s="80"/>
      <c r="T631" s="80"/>
      <c r="U631" s="80"/>
      <c r="V631" s="80"/>
      <c r="W631" s="80"/>
      <c r="X631" s="80"/>
      <c r="Y631" s="80"/>
      <c r="Z631" s="80"/>
      <c r="AA631" s="80"/>
    </row>
    <row r="632" spans="1:27" ht="12" customHeight="1">
      <c r="A632" s="80"/>
      <c r="B632" s="80"/>
      <c r="C632" s="80"/>
      <c r="D632" s="80"/>
      <c r="E632" s="80"/>
      <c r="F632" s="80"/>
      <c r="G632" s="80"/>
      <c r="H632" s="80"/>
      <c r="I632" s="80"/>
      <c r="J632" s="80"/>
      <c r="K632" s="80"/>
      <c r="L632" s="80"/>
      <c r="M632" s="85"/>
      <c r="N632" s="80"/>
      <c r="O632" s="80"/>
      <c r="P632" s="80"/>
      <c r="Q632" s="80"/>
      <c r="R632" s="80"/>
      <c r="S632" s="80"/>
      <c r="T632" s="80"/>
      <c r="U632" s="80"/>
      <c r="V632" s="80"/>
      <c r="W632" s="80"/>
      <c r="X632" s="80"/>
      <c r="Y632" s="80"/>
      <c r="Z632" s="80"/>
      <c r="AA632" s="80"/>
    </row>
    <row r="633" spans="1:27" ht="12" customHeight="1">
      <c r="A633" s="80"/>
      <c r="B633" s="80"/>
      <c r="C633" s="80"/>
      <c r="D633" s="80"/>
      <c r="E633" s="80"/>
      <c r="F633" s="80"/>
      <c r="G633" s="80"/>
      <c r="H633" s="80"/>
      <c r="I633" s="80"/>
      <c r="J633" s="80"/>
      <c r="K633" s="80"/>
      <c r="L633" s="80"/>
      <c r="M633" s="85"/>
      <c r="N633" s="80"/>
      <c r="O633" s="80"/>
      <c r="P633" s="80"/>
      <c r="Q633" s="80"/>
      <c r="R633" s="80"/>
      <c r="S633" s="80"/>
      <c r="T633" s="80"/>
      <c r="U633" s="80"/>
      <c r="V633" s="80"/>
      <c r="W633" s="80"/>
      <c r="X633" s="80"/>
      <c r="Y633" s="80"/>
      <c r="Z633" s="80"/>
      <c r="AA633" s="80"/>
    </row>
    <row r="634" spans="1:27" ht="12" customHeight="1">
      <c r="A634" s="80"/>
      <c r="B634" s="80"/>
      <c r="C634" s="80"/>
      <c r="D634" s="80"/>
      <c r="E634" s="80"/>
      <c r="F634" s="80"/>
      <c r="G634" s="80"/>
      <c r="H634" s="80"/>
      <c r="I634" s="80"/>
      <c r="J634" s="80"/>
      <c r="K634" s="80"/>
      <c r="L634" s="80"/>
      <c r="M634" s="85"/>
      <c r="N634" s="80"/>
      <c r="O634" s="80"/>
      <c r="P634" s="80"/>
      <c r="Q634" s="80"/>
      <c r="R634" s="80"/>
      <c r="S634" s="80"/>
      <c r="T634" s="80"/>
      <c r="U634" s="80"/>
      <c r="V634" s="80"/>
      <c r="W634" s="80"/>
      <c r="X634" s="80"/>
      <c r="Y634" s="80"/>
      <c r="Z634" s="80"/>
      <c r="AA634" s="80"/>
    </row>
    <row r="635" spans="1:27" ht="12" customHeight="1">
      <c r="A635" s="80"/>
      <c r="B635" s="80"/>
      <c r="C635" s="80"/>
      <c r="D635" s="80"/>
      <c r="E635" s="80"/>
      <c r="F635" s="80"/>
      <c r="G635" s="80"/>
      <c r="H635" s="80"/>
      <c r="I635" s="80"/>
      <c r="J635" s="80"/>
      <c r="K635" s="80"/>
      <c r="L635" s="80"/>
      <c r="M635" s="85"/>
      <c r="N635" s="80"/>
      <c r="O635" s="80"/>
      <c r="P635" s="80"/>
      <c r="Q635" s="80"/>
      <c r="R635" s="80"/>
      <c r="S635" s="80"/>
      <c r="T635" s="80"/>
      <c r="U635" s="80"/>
      <c r="V635" s="80"/>
      <c r="W635" s="80"/>
      <c r="X635" s="80"/>
      <c r="Y635" s="80"/>
      <c r="Z635" s="80"/>
      <c r="AA635" s="80"/>
    </row>
    <row r="636" spans="1:27" ht="12" customHeight="1">
      <c r="A636" s="80"/>
      <c r="B636" s="80"/>
      <c r="C636" s="80"/>
      <c r="D636" s="80"/>
      <c r="E636" s="80"/>
      <c r="F636" s="80"/>
      <c r="G636" s="80"/>
      <c r="H636" s="80"/>
      <c r="I636" s="80"/>
      <c r="J636" s="80"/>
      <c r="K636" s="80"/>
      <c r="L636" s="80"/>
      <c r="M636" s="85"/>
      <c r="N636" s="80"/>
      <c r="O636" s="80"/>
      <c r="P636" s="80"/>
      <c r="Q636" s="80"/>
      <c r="R636" s="80"/>
      <c r="S636" s="80"/>
      <c r="T636" s="80"/>
      <c r="U636" s="80"/>
      <c r="V636" s="80"/>
      <c r="W636" s="80"/>
      <c r="X636" s="80"/>
      <c r="Y636" s="80"/>
      <c r="Z636" s="80"/>
      <c r="AA636" s="80"/>
    </row>
    <row r="637" spans="1:27" ht="12" customHeight="1">
      <c r="A637" s="80"/>
      <c r="B637" s="80"/>
      <c r="C637" s="80"/>
      <c r="D637" s="80"/>
      <c r="E637" s="80"/>
      <c r="F637" s="80"/>
      <c r="G637" s="80"/>
      <c r="H637" s="80"/>
      <c r="I637" s="80"/>
      <c r="J637" s="80"/>
      <c r="K637" s="80"/>
      <c r="L637" s="80"/>
      <c r="M637" s="85"/>
      <c r="N637" s="80"/>
      <c r="O637" s="80"/>
      <c r="P637" s="80"/>
      <c r="Q637" s="80"/>
      <c r="R637" s="80"/>
      <c r="S637" s="80"/>
      <c r="T637" s="80"/>
      <c r="U637" s="80"/>
      <c r="V637" s="80"/>
      <c r="W637" s="80"/>
      <c r="X637" s="80"/>
      <c r="Y637" s="80"/>
      <c r="Z637" s="80"/>
      <c r="AA637" s="80"/>
    </row>
    <row r="638" spans="1:27" ht="12" customHeight="1">
      <c r="A638" s="80"/>
      <c r="B638" s="80"/>
      <c r="C638" s="80"/>
      <c r="D638" s="80"/>
      <c r="E638" s="80"/>
      <c r="F638" s="80"/>
      <c r="G638" s="80"/>
      <c r="H638" s="80"/>
      <c r="I638" s="80"/>
      <c r="J638" s="80"/>
      <c r="K638" s="80"/>
      <c r="L638" s="80"/>
      <c r="M638" s="85"/>
      <c r="N638" s="80"/>
      <c r="O638" s="80"/>
      <c r="P638" s="80"/>
      <c r="Q638" s="80"/>
      <c r="R638" s="80"/>
      <c r="S638" s="80"/>
      <c r="T638" s="80"/>
      <c r="U638" s="80"/>
      <c r="V638" s="80"/>
      <c r="W638" s="80"/>
      <c r="X638" s="80"/>
      <c r="Y638" s="80"/>
      <c r="Z638" s="80"/>
      <c r="AA638" s="80"/>
    </row>
    <row r="639" spans="1:27" ht="12" customHeight="1">
      <c r="A639" s="80"/>
      <c r="B639" s="80"/>
      <c r="C639" s="80"/>
      <c r="D639" s="80"/>
      <c r="E639" s="80"/>
      <c r="F639" s="80"/>
      <c r="G639" s="80"/>
      <c r="H639" s="80"/>
      <c r="I639" s="80"/>
      <c r="J639" s="80"/>
      <c r="K639" s="80"/>
      <c r="L639" s="80"/>
      <c r="M639" s="85"/>
      <c r="N639" s="80"/>
      <c r="O639" s="80"/>
      <c r="P639" s="80"/>
      <c r="Q639" s="80"/>
      <c r="R639" s="80"/>
      <c r="S639" s="80"/>
      <c r="T639" s="80"/>
      <c r="U639" s="80"/>
      <c r="V639" s="80"/>
      <c r="W639" s="80"/>
      <c r="X639" s="80"/>
      <c r="Y639" s="80"/>
      <c r="Z639" s="80"/>
      <c r="AA639" s="80"/>
    </row>
    <row r="640" spans="1:27" ht="12" customHeight="1">
      <c r="A640" s="80"/>
      <c r="B640" s="80"/>
      <c r="C640" s="80"/>
      <c r="D640" s="80"/>
      <c r="E640" s="80"/>
      <c r="F640" s="80"/>
      <c r="G640" s="80"/>
      <c r="H640" s="80"/>
      <c r="I640" s="80"/>
      <c r="J640" s="80"/>
      <c r="K640" s="80"/>
      <c r="L640" s="80"/>
      <c r="M640" s="85"/>
      <c r="N640" s="80"/>
      <c r="O640" s="80"/>
      <c r="P640" s="80"/>
      <c r="Q640" s="80"/>
      <c r="R640" s="80"/>
      <c r="S640" s="80"/>
      <c r="T640" s="80"/>
      <c r="U640" s="80"/>
      <c r="V640" s="80"/>
      <c r="W640" s="80"/>
      <c r="X640" s="80"/>
      <c r="Y640" s="80"/>
      <c r="Z640" s="80"/>
      <c r="AA640" s="80"/>
    </row>
    <row r="641" spans="1:27" ht="12" customHeight="1">
      <c r="A641" s="80"/>
      <c r="B641" s="80"/>
      <c r="C641" s="80"/>
      <c r="D641" s="80"/>
      <c r="E641" s="80"/>
      <c r="F641" s="80"/>
      <c r="G641" s="80"/>
      <c r="H641" s="80"/>
      <c r="I641" s="80"/>
      <c r="J641" s="80"/>
      <c r="K641" s="80"/>
      <c r="L641" s="80"/>
      <c r="M641" s="85"/>
      <c r="N641" s="80"/>
      <c r="O641" s="80"/>
      <c r="P641" s="80"/>
      <c r="Q641" s="80"/>
      <c r="R641" s="80"/>
      <c r="S641" s="80"/>
      <c r="T641" s="80"/>
      <c r="U641" s="80"/>
      <c r="V641" s="80"/>
      <c r="W641" s="80"/>
      <c r="X641" s="80"/>
      <c r="Y641" s="80"/>
      <c r="Z641" s="80"/>
      <c r="AA641" s="80"/>
    </row>
    <row r="642" spans="1:27" ht="12" customHeight="1">
      <c r="A642" s="80"/>
      <c r="B642" s="80"/>
      <c r="C642" s="80"/>
      <c r="D642" s="80"/>
      <c r="E642" s="80"/>
      <c r="F642" s="80"/>
      <c r="G642" s="80"/>
      <c r="H642" s="80"/>
      <c r="I642" s="80"/>
      <c r="J642" s="80"/>
      <c r="K642" s="80"/>
      <c r="L642" s="80"/>
      <c r="M642" s="85"/>
      <c r="N642" s="80"/>
      <c r="O642" s="80"/>
      <c r="P642" s="80"/>
      <c r="Q642" s="80"/>
      <c r="R642" s="80"/>
      <c r="S642" s="80"/>
      <c r="T642" s="80"/>
      <c r="U642" s="80"/>
      <c r="V642" s="80"/>
      <c r="W642" s="80"/>
      <c r="X642" s="80"/>
      <c r="Y642" s="80"/>
      <c r="Z642" s="80"/>
      <c r="AA642" s="80"/>
    </row>
    <row r="643" spans="1:27" ht="12" customHeight="1">
      <c r="A643" s="80"/>
      <c r="B643" s="80"/>
      <c r="C643" s="80"/>
      <c r="D643" s="80"/>
      <c r="E643" s="80"/>
      <c r="F643" s="80"/>
      <c r="G643" s="80"/>
      <c r="H643" s="80"/>
      <c r="I643" s="80"/>
      <c r="J643" s="80"/>
      <c r="K643" s="80"/>
      <c r="L643" s="80"/>
      <c r="M643" s="85"/>
      <c r="N643" s="80"/>
      <c r="O643" s="80"/>
      <c r="P643" s="80"/>
      <c r="Q643" s="80"/>
      <c r="R643" s="80"/>
      <c r="S643" s="80"/>
      <c r="T643" s="80"/>
      <c r="U643" s="80"/>
      <c r="V643" s="80"/>
      <c r="W643" s="80"/>
      <c r="X643" s="80"/>
      <c r="Y643" s="80"/>
      <c r="Z643" s="80"/>
      <c r="AA643" s="80"/>
    </row>
    <row r="644" spans="1:27" ht="12" customHeight="1">
      <c r="A644" s="80"/>
      <c r="B644" s="80"/>
      <c r="C644" s="80"/>
      <c r="D644" s="80"/>
      <c r="E644" s="80"/>
      <c r="F644" s="80"/>
      <c r="G644" s="80"/>
      <c r="H644" s="80"/>
      <c r="I644" s="80"/>
      <c r="J644" s="80"/>
      <c r="K644" s="80"/>
      <c r="L644" s="80"/>
      <c r="M644" s="85"/>
      <c r="N644" s="80"/>
      <c r="O644" s="80"/>
      <c r="P644" s="80"/>
      <c r="Q644" s="80"/>
      <c r="R644" s="80"/>
      <c r="S644" s="80"/>
      <c r="T644" s="80"/>
      <c r="U644" s="80"/>
      <c r="V644" s="80"/>
      <c r="W644" s="80"/>
      <c r="X644" s="80"/>
      <c r="Y644" s="80"/>
      <c r="Z644" s="80"/>
      <c r="AA644" s="80"/>
    </row>
    <row r="645" spans="1:27" ht="12" customHeight="1">
      <c r="A645" s="80"/>
      <c r="B645" s="80"/>
      <c r="C645" s="80"/>
      <c r="D645" s="80"/>
      <c r="E645" s="80"/>
      <c r="F645" s="80"/>
      <c r="G645" s="80"/>
      <c r="H645" s="80"/>
      <c r="I645" s="80"/>
      <c r="J645" s="80"/>
      <c r="K645" s="80"/>
      <c r="L645" s="80"/>
      <c r="M645" s="85"/>
      <c r="N645" s="80"/>
      <c r="O645" s="80"/>
      <c r="P645" s="80"/>
      <c r="Q645" s="80"/>
      <c r="R645" s="80"/>
      <c r="S645" s="80"/>
      <c r="T645" s="80"/>
      <c r="U645" s="80"/>
      <c r="V645" s="80"/>
      <c r="W645" s="80"/>
      <c r="X645" s="80"/>
      <c r="Y645" s="80"/>
      <c r="Z645" s="80"/>
      <c r="AA645" s="80"/>
    </row>
    <row r="646" spans="1:27" ht="12" customHeight="1">
      <c r="A646" s="80"/>
      <c r="B646" s="80"/>
      <c r="C646" s="80"/>
      <c r="D646" s="80"/>
      <c r="E646" s="80"/>
      <c r="F646" s="80"/>
      <c r="G646" s="80"/>
      <c r="H646" s="80"/>
      <c r="I646" s="80"/>
      <c r="J646" s="80"/>
      <c r="K646" s="80"/>
      <c r="L646" s="80"/>
      <c r="M646" s="85"/>
      <c r="N646" s="80"/>
      <c r="O646" s="80"/>
      <c r="P646" s="80"/>
      <c r="Q646" s="80"/>
      <c r="R646" s="80"/>
      <c r="S646" s="80"/>
      <c r="T646" s="80"/>
      <c r="U646" s="80"/>
      <c r="V646" s="80"/>
      <c r="W646" s="80"/>
      <c r="X646" s="80"/>
      <c r="Y646" s="80"/>
      <c r="Z646" s="80"/>
      <c r="AA646" s="80"/>
    </row>
    <row r="647" spans="1:27" ht="12" customHeight="1">
      <c r="A647" s="80"/>
      <c r="B647" s="80"/>
      <c r="C647" s="80"/>
      <c r="D647" s="80"/>
      <c r="E647" s="80"/>
      <c r="F647" s="80"/>
      <c r="G647" s="80"/>
      <c r="H647" s="80"/>
      <c r="I647" s="80"/>
      <c r="J647" s="80"/>
      <c r="K647" s="80"/>
      <c r="L647" s="80"/>
      <c r="M647" s="85"/>
      <c r="N647" s="80"/>
      <c r="O647" s="80"/>
      <c r="P647" s="80"/>
      <c r="Q647" s="80"/>
      <c r="R647" s="80"/>
      <c r="S647" s="80"/>
      <c r="T647" s="80"/>
      <c r="U647" s="80"/>
      <c r="V647" s="80"/>
      <c r="W647" s="80"/>
      <c r="X647" s="80"/>
      <c r="Y647" s="80"/>
      <c r="Z647" s="80"/>
      <c r="AA647" s="80"/>
    </row>
    <row r="648" spans="1:27" ht="12" customHeight="1">
      <c r="A648" s="80"/>
      <c r="B648" s="80"/>
      <c r="C648" s="80"/>
      <c r="D648" s="80"/>
      <c r="E648" s="80"/>
      <c r="F648" s="80"/>
      <c r="G648" s="80"/>
      <c r="H648" s="80"/>
      <c r="I648" s="80"/>
      <c r="J648" s="80"/>
      <c r="K648" s="80"/>
      <c r="L648" s="80"/>
      <c r="M648" s="85"/>
      <c r="N648" s="80"/>
      <c r="O648" s="80"/>
      <c r="P648" s="80"/>
      <c r="Q648" s="80"/>
      <c r="R648" s="80"/>
      <c r="S648" s="80"/>
      <c r="T648" s="80"/>
      <c r="U648" s="80"/>
      <c r="V648" s="80"/>
      <c r="W648" s="80"/>
      <c r="X648" s="80"/>
      <c r="Y648" s="80"/>
      <c r="Z648" s="80"/>
      <c r="AA648" s="80"/>
    </row>
    <row r="649" spans="1:27" ht="12" customHeight="1">
      <c r="A649" s="80"/>
      <c r="B649" s="80"/>
      <c r="C649" s="80"/>
      <c r="D649" s="80"/>
      <c r="E649" s="80"/>
      <c r="F649" s="80"/>
      <c r="G649" s="80"/>
      <c r="H649" s="80"/>
      <c r="I649" s="80"/>
      <c r="J649" s="80"/>
      <c r="K649" s="80"/>
      <c r="L649" s="80"/>
      <c r="M649" s="85"/>
      <c r="N649" s="80"/>
      <c r="O649" s="80"/>
      <c r="P649" s="80"/>
      <c r="Q649" s="80"/>
      <c r="R649" s="80"/>
      <c r="S649" s="80"/>
      <c r="T649" s="80"/>
      <c r="U649" s="80"/>
      <c r="V649" s="80"/>
      <c r="W649" s="80"/>
      <c r="X649" s="80"/>
      <c r="Y649" s="80"/>
      <c r="Z649" s="80"/>
      <c r="AA649" s="80"/>
    </row>
    <row r="650" spans="1:27" ht="12" customHeight="1">
      <c r="A650" s="80"/>
      <c r="B650" s="80"/>
      <c r="C650" s="80"/>
      <c r="D650" s="80"/>
      <c r="E650" s="80"/>
      <c r="F650" s="80"/>
      <c r="G650" s="80"/>
      <c r="H650" s="80"/>
      <c r="I650" s="80"/>
      <c r="J650" s="80"/>
      <c r="K650" s="80"/>
      <c r="L650" s="80"/>
      <c r="M650" s="85"/>
      <c r="N650" s="80"/>
      <c r="O650" s="80"/>
      <c r="P650" s="80"/>
      <c r="Q650" s="80"/>
      <c r="R650" s="80"/>
      <c r="S650" s="80"/>
      <c r="T650" s="80"/>
      <c r="U650" s="80"/>
      <c r="V650" s="80"/>
      <c r="W650" s="80"/>
      <c r="X650" s="80"/>
      <c r="Y650" s="80"/>
      <c r="Z650" s="80"/>
      <c r="AA650" s="80"/>
    </row>
    <row r="651" spans="1:27" ht="12" customHeight="1">
      <c r="A651" s="80"/>
      <c r="B651" s="80"/>
      <c r="C651" s="80"/>
      <c r="D651" s="80"/>
      <c r="E651" s="80"/>
      <c r="F651" s="80"/>
      <c r="G651" s="80"/>
      <c r="H651" s="80"/>
      <c r="I651" s="80"/>
      <c r="J651" s="80"/>
      <c r="K651" s="80"/>
      <c r="L651" s="80"/>
      <c r="M651" s="85"/>
      <c r="N651" s="80"/>
      <c r="O651" s="80"/>
      <c r="P651" s="80"/>
      <c r="Q651" s="80"/>
      <c r="R651" s="80"/>
      <c r="S651" s="80"/>
      <c r="T651" s="80"/>
      <c r="U651" s="80"/>
      <c r="V651" s="80"/>
      <c r="W651" s="80"/>
      <c r="X651" s="80"/>
      <c r="Y651" s="80"/>
      <c r="Z651" s="80"/>
      <c r="AA651" s="80"/>
    </row>
    <row r="652" spans="1:27" ht="12" customHeight="1">
      <c r="A652" s="80"/>
      <c r="B652" s="80"/>
      <c r="C652" s="80"/>
      <c r="D652" s="80"/>
      <c r="E652" s="80"/>
      <c r="F652" s="80"/>
      <c r="G652" s="80"/>
      <c r="H652" s="80"/>
      <c r="I652" s="80"/>
      <c r="J652" s="80"/>
      <c r="K652" s="80"/>
      <c r="L652" s="80"/>
      <c r="M652" s="85"/>
      <c r="N652" s="80"/>
      <c r="O652" s="80"/>
      <c r="P652" s="80"/>
      <c r="Q652" s="80"/>
      <c r="R652" s="80"/>
      <c r="S652" s="80"/>
      <c r="T652" s="80"/>
      <c r="U652" s="80"/>
      <c r="V652" s="80"/>
      <c r="W652" s="80"/>
      <c r="X652" s="80"/>
      <c r="Y652" s="80"/>
      <c r="Z652" s="80"/>
      <c r="AA652" s="80"/>
    </row>
    <row r="653" spans="1:27" ht="12" customHeight="1">
      <c r="A653" s="80"/>
      <c r="B653" s="80"/>
      <c r="C653" s="80"/>
      <c r="D653" s="80"/>
      <c r="E653" s="80"/>
      <c r="F653" s="80"/>
      <c r="G653" s="80"/>
      <c r="H653" s="80"/>
      <c r="I653" s="80"/>
      <c r="J653" s="80"/>
      <c r="K653" s="80"/>
      <c r="L653" s="80"/>
      <c r="M653" s="85"/>
      <c r="N653" s="80"/>
      <c r="O653" s="80"/>
      <c r="P653" s="80"/>
      <c r="Q653" s="80"/>
      <c r="R653" s="80"/>
      <c r="S653" s="80"/>
      <c r="T653" s="80"/>
      <c r="U653" s="80"/>
      <c r="V653" s="80"/>
      <c r="W653" s="80"/>
      <c r="X653" s="80"/>
      <c r="Y653" s="80"/>
      <c r="Z653" s="80"/>
      <c r="AA653" s="80"/>
    </row>
    <row r="654" spans="1:27" ht="12" customHeight="1">
      <c r="A654" s="80"/>
      <c r="B654" s="80"/>
      <c r="C654" s="80"/>
      <c r="D654" s="80"/>
      <c r="E654" s="80"/>
      <c r="F654" s="80"/>
      <c r="G654" s="80"/>
      <c r="H654" s="80"/>
      <c r="I654" s="80"/>
      <c r="J654" s="80"/>
      <c r="K654" s="80"/>
      <c r="L654" s="80"/>
      <c r="M654" s="85"/>
      <c r="N654" s="80"/>
      <c r="O654" s="80"/>
      <c r="P654" s="80"/>
      <c r="Q654" s="80"/>
      <c r="R654" s="80"/>
      <c r="S654" s="80"/>
      <c r="T654" s="80"/>
      <c r="U654" s="80"/>
      <c r="V654" s="80"/>
      <c r="W654" s="80"/>
      <c r="X654" s="80"/>
      <c r="Y654" s="80"/>
      <c r="Z654" s="80"/>
      <c r="AA654" s="80"/>
    </row>
    <row r="655" spans="1:27" ht="12" customHeight="1">
      <c r="A655" s="80"/>
      <c r="B655" s="80"/>
      <c r="C655" s="80"/>
      <c r="D655" s="80"/>
      <c r="E655" s="80"/>
      <c r="F655" s="80"/>
      <c r="G655" s="80"/>
      <c r="H655" s="80"/>
      <c r="I655" s="80"/>
      <c r="J655" s="80"/>
      <c r="K655" s="80"/>
      <c r="L655" s="80"/>
      <c r="M655" s="85"/>
      <c r="N655" s="80"/>
      <c r="O655" s="80"/>
      <c r="P655" s="80"/>
      <c r="Q655" s="80"/>
      <c r="R655" s="80"/>
      <c r="S655" s="80"/>
      <c r="T655" s="80"/>
      <c r="U655" s="80"/>
      <c r="V655" s="80"/>
      <c r="W655" s="80"/>
      <c r="X655" s="80"/>
      <c r="Y655" s="80"/>
      <c r="Z655" s="80"/>
      <c r="AA655" s="80"/>
    </row>
    <row r="656" spans="1:27" ht="12" customHeight="1">
      <c r="A656" s="80"/>
      <c r="B656" s="80"/>
      <c r="C656" s="80"/>
      <c r="D656" s="80"/>
      <c r="E656" s="80"/>
      <c r="F656" s="80"/>
      <c r="G656" s="80"/>
      <c r="H656" s="80"/>
      <c r="I656" s="80"/>
      <c r="J656" s="80"/>
      <c r="K656" s="80"/>
      <c r="L656" s="80"/>
      <c r="M656" s="85"/>
      <c r="N656" s="80"/>
      <c r="O656" s="80"/>
      <c r="P656" s="80"/>
      <c r="Q656" s="80"/>
      <c r="R656" s="80"/>
      <c r="S656" s="80"/>
      <c r="T656" s="80"/>
      <c r="U656" s="80"/>
      <c r="V656" s="80"/>
      <c r="W656" s="80"/>
      <c r="X656" s="80"/>
      <c r="Y656" s="80"/>
      <c r="Z656" s="80"/>
      <c r="AA656" s="80"/>
    </row>
    <row r="657" spans="1:27" ht="12" customHeight="1">
      <c r="A657" s="80"/>
      <c r="B657" s="80"/>
      <c r="C657" s="80"/>
      <c r="D657" s="80"/>
      <c r="E657" s="80"/>
      <c r="F657" s="80"/>
      <c r="G657" s="80"/>
      <c r="H657" s="80"/>
      <c r="I657" s="80"/>
      <c r="J657" s="80"/>
      <c r="K657" s="80"/>
      <c r="L657" s="80"/>
      <c r="M657" s="85"/>
      <c r="N657" s="80"/>
      <c r="O657" s="80"/>
      <c r="P657" s="80"/>
      <c r="Q657" s="80"/>
      <c r="R657" s="80"/>
      <c r="S657" s="80"/>
      <c r="T657" s="80"/>
      <c r="U657" s="80"/>
      <c r="V657" s="80"/>
      <c r="W657" s="80"/>
      <c r="X657" s="80"/>
      <c r="Y657" s="80"/>
      <c r="Z657" s="80"/>
      <c r="AA657" s="80"/>
    </row>
    <row r="658" spans="1:27" ht="12" customHeight="1">
      <c r="A658" s="80"/>
      <c r="B658" s="80"/>
      <c r="C658" s="80"/>
      <c r="D658" s="80"/>
      <c r="E658" s="80"/>
      <c r="F658" s="80"/>
      <c r="G658" s="80"/>
      <c r="H658" s="80"/>
      <c r="I658" s="80"/>
      <c r="J658" s="80"/>
      <c r="K658" s="80"/>
      <c r="L658" s="80"/>
      <c r="M658" s="85"/>
      <c r="N658" s="80"/>
      <c r="O658" s="80"/>
      <c r="P658" s="80"/>
      <c r="Q658" s="80"/>
      <c r="R658" s="80"/>
      <c r="S658" s="80"/>
      <c r="T658" s="80"/>
      <c r="U658" s="80"/>
      <c r="V658" s="80"/>
      <c r="W658" s="80"/>
      <c r="X658" s="80"/>
      <c r="Y658" s="80"/>
      <c r="Z658" s="80"/>
      <c r="AA658" s="80"/>
    </row>
    <row r="659" spans="1:27" ht="12" customHeight="1">
      <c r="A659" s="80"/>
      <c r="B659" s="80"/>
      <c r="C659" s="80"/>
      <c r="D659" s="80"/>
      <c r="E659" s="80"/>
      <c r="F659" s="80"/>
      <c r="G659" s="80"/>
      <c r="H659" s="80"/>
      <c r="I659" s="80"/>
      <c r="J659" s="80"/>
      <c r="K659" s="80"/>
      <c r="L659" s="80"/>
      <c r="M659" s="85"/>
      <c r="N659" s="80"/>
      <c r="O659" s="80"/>
      <c r="P659" s="80"/>
      <c r="Q659" s="80"/>
      <c r="R659" s="80"/>
      <c r="S659" s="80"/>
      <c r="T659" s="80"/>
      <c r="U659" s="80"/>
      <c r="V659" s="80"/>
      <c r="W659" s="80"/>
      <c r="X659" s="80"/>
      <c r="Y659" s="80"/>
      <c r="Z659" s="80"/>
      <c r="AA659" s="80"/>
    </row>
    <row r="660" spans="1:27" ht="12" customHeight="1">
      <c r="A660" s="80"/>
      <c r="B660" s="80"/>
      <c r="C660" s="80"/>
      <c r="D660" s="80"/>
      <c r="E660" s="80"/>
      <c r="F660" s="80"/>
      <c r="G660" s="80"/>
      <c r="H660" s="80"/>
      <c r="I660" s="80"/>
      <c r="J660" s="80"/>
      <c r="K660" s="80"/>
      <c r="L660" s="80"/>
      <c r="M660" s="85"/>
      <c r="N660" s="80"/>
      <c r="O660" s="80"/>
      <c r="P660" s="80"/>
      <c r="Q660" s="80"/>
      <c r="R660" s="80"/>
      <c r="S660" s="80"/>
      <c r="T660" s="80"/>
      <c r="U660" s="80"/>
      <c r="V660" s="80"/>
      <c r="W660" s="80"/>
      <c r="X660" s="80"/>
      <c r="Y660" s="80"/>
      <c r="Z660" s="80"/>
      <c r="AA660" s="80"/>
    </row>
    <row r="661" spans="1:27" ht="12" customHeight="1">
      <c r="A661" s="80"/>
      <c r="B661" s="80"/>
      <c r="C661" s="80"/>
      <c r="D661" s="80"/>
      <c r="E661" s="80"/>
      <c r="F661" s="80"/>
      <c r="G661" s="80"/>
      <c r="H661" s="80"/>
      <c r="I661" s="80"/>
      <c r="J661" s="80"/>
      <c r="K661" s="80"/>
      <c r="L661" s="80"/>
      <c r="M661" s="85"/>
      <c r="N661" s="80"/>
      <c r="O661" s="80"/>
      <c r="P661" s="80"/>
      <c r="Q661" s="80"/>
      <c r="R661" s="80"/>
      <c r="S661" s="80"/>
      <c r="T661" s="80"/>
      <c r="U661" s="80"/>
      <c r="V661" s="80"/>
      <c r="W661" s="80"/>
      <c r="X661" s="80"/>
      <c r="Y661" s="80"/>
      <c r="Z661" s="80"/>
      <c r="AA661" s="80"/>
    </row>
    <row r="662" spans="1:27" ht="12" customHeight="1">
      <c r="A662" s="80"/>
      <c r="B662" s="80"/>
      <c r="C662" s="80"/>
      <c r="D662" s="80"/>
      <c r="E662" s="80"/>
      <c r="F662" s="80"/>
      <c r="G662" s="80"/>
      <c r="H662" s="80"/>
      <c r="I662" s="80"/>
      <c r="J662" s="80"/>
      <c r="K662" s="80"/>
      <c r="L662" s="80"/>
      <c r="M662" s="85"/>
      <c r="N662" s="80"/>
      <c r="O662" s="80"/>
      <c r="P662" s="80"/>
      <c r="Q662" s="80"/>
      <c r="R662" s="80"/>
      <c r="S662" s="80"/>
      <c r="T662" s="80"/>
      <c r="U662" s="80"/>
      <c r="V662" s="80"/>
      <c r="W662" s="80"/>
      <c r="X662" s="80"/>
      <c r="Y662" s="80"/>
      <c r="Z662" s="80"/>
      <c r="AA662" s="80"/>
    </row>
    <row r="663" spans="1:27" ht="12" customHeight="1">
      <c r="A663" s="80"/>
      <c r="B663" s="80"/>
      <c r="C663" s="80"/>
      <c r="D663" s="80"/>
      <c r="E663" s="80"/>
      <c r="F663" s="80"/>
      <c r="G663" s="80"/>
      <c r="H663" s="80"/>
      <c r="I663" s="80"/>
      <c r="J663" s="80"/>
      <c r="K663" s="80"/>
      <c r="L663" s="80"/>
      <c r="M663" s="85"/>
      <c r="N663" s="80"/>
      <c r="O663" s="80"/>
      <c r="P663" s="80"/>
      <c r="Q663" s="80"/>
      <c r="R663" s="80"/>
      <c r="S663" s="80"/>
      <c r="T663" s="80"/>
      <c r="U663" s="80"/>
      <c r="V663" s="80"/>
      <c r="W663" s="80"/>
      <c r="X663" s="80"/>
      <c r="Y663" s="80"/>
      <c r="Z663" s="80"/>
      <c r="AA663" s="80"/>
    </row>
    <row r="664" spans="1:27" ht="12" customHeight="1">
      <c r="A664" s="80"/>
      <c r="B664" s="80"/>
      <c r="C664" s="80"/>
      <c r="D664" s="80"/>
      <c r="E664" s="80"/>
      <c r="F664" s="80"/>
      <c r="G664" s="80"/>
      <c r="H664" s="80"/>
      <c r="I664" s="80"/>
      <c r="J664" s="80"/>
      <c r="K664" s="80"/>
      <c r="L664" s="80"/>
      <c r="M664" s="85"/>
      <c r="N664" s="80"/>
      <c r="O664" s="80"/>
      <c r="P664" s="80"/>
      <c r="Q664" s="80"/>
      <c r="R664" s="80"/>
      <c r="S664" s="80"/>
      <c r="T664" s="80"/>
      <c r="U664" s="80"/>
      <c r="V664" s="80"/>
      <c r="W664" s="80"/>
      <c r="X664" s="80"/>
      <c r="Y664" s="80"/>
      <c r="Z664" s="80"/>
      <c r="AA664" s="80"/>
    </row>
    <row r="665" spans="1:27" ht="12" customHeight="1">
      <c r="A665" s="80"/>
      <c r="B665" s="80"/>
      <c r="C665" s="80"/>
      <c r="D665" s="80"/>
      <c r="E665" s="80"/>
      <c r="F665" s="80"/>
      <c r="G665" s="80"/>
      <c r="H665" s="80"/>
      <c r="I665" s="80"/>
      <c r="J665" s="80"/>
      <c r="K665" s="80"/>
      <c r="L665" s="80"/>
      <c r="M665" s="85"/>
      <c r="N665" s="80"/>
      <c r="O665" s="80"/>
      <c r="P665" s="80"/>
      <c r="Q665" s="80"/>
      <c r="R665" s="80"/>
      <c r="S665" s="80"/>
      <c r="T665" s="80"/>
      <c r="U665" s="80"/>
      <c r="V665" s="80"/>
      <c r="W665" s="80"/>
      <c r="X665" s="80"/>
      <c r="Y665" s="80"/>
      <c r="Z665" s="80"/>
      <c r="AA665" s="80"/>
    </row>
    <row r="666" spans="1:27" ht="12" customHeight="1">
      <c r="A666" s="80"/>
      <c r="B666" s="80"/>
      <c r="C666" s="80"/>
      <c r="D666" s="80"/>
      <c r="E666" s="80"/>
      <c r="F666" s="80"/>
      <c r="G666" s="80"/>
      <c r="H666" s="80"/>
      <c r="I666" s="80"/>
      <c r="J666" s="80"/>
      <c r="K666" s="80"/>
      <c r="L666" s="80"/>
      <c r="M666" s="85"/>
      <c r="N666" s="80"/>
      <c r="O666" s="80"/>
      <c r="P666" s="80"/>
      <c r="Q666" s="80"/>
      <c r="R666" s="80"/>
      <c r="S666" s="80"/>
      <c r="T666" s="80"/>
      <c r="U666" s="80"/>
      <c r="V666" s="80"/>
      <c r="W666" s="80"/>
      <c r="X666" s="80"/>
      <c r="Y666" s="80"/>
      <c r="Z666" s="80"/>
      <c r="AA666" s="80"/>
    </row>
    <row r="667" spans="1:27" ht="12" customHeight="1">
      <c r="A667" s="80"/>
      <c r="B667" s="80"/>
      <c r="C667" s="80"/>
      <c r="D667" s="80"/>
      <c r="E667" s="80"/>
      <c r="F667" s="80"/>
      <c r="G667" s="80"/>
      <c r="H667" s="80"/>
      <c r="I667" s="80"/>
      <c r="J667" s="80"/>
      <c r="K667" s="80"/>
      <c r="L667" s="80"/>
      <c r="M667" s="85"/>
      <c r="N667" s="80"/>
      <c r="O667" s="80"/>
      <c r="P667" s="80"/>
      <c r="Q667" s="80"/>
      <c r="R667" s="80"/>
      <c r="S667" s="80"/>
      <c r="T667" s="80"/>
      <c r="U667" s="80"/>
      <c r="V667" s="80"/>
      <c r="W667" s="80"/>
      <c r="X667" s="80"/>
      <c r="Y667" s="80"/>
      <c r="Z667" s="80"/>
      <c r="AA667" s="80"/>
    </row>
    <row r="668" spans="1:27" ht="12" customHeight="1">
      <c r="A668" s="80"/>
      <c r="B668" s="80"/>
      <c r="C668" s="80"/>
      <c r="D668" s="80"/>
      <c r="E668" s="80"/>
      <c r="F668" s="80"/>
      <c r="G668" s="80"/>
      <c r="H668" s="80"/>
      <c r="I668" s="80"/>
      <c r="J668" s="80"/>
      <c r="K668" s="80"/>
      <c r="L668" s="80"/>
      <c r="M668" s="85"/>
      <c r="N668" s="80"/>
      <c r="O668" s="80"/>
      <c r="P668" s="80"/>
      <c r="Q668" s="80"/>
      <c r="R668" s="80"/>
      <c r="S668" s="80"/>
      <c r="T668" s="80"/>
      <c r="U668" s="80"/>
      <c r="V668" s="80"/>
      <c r="W668" s="80"/>
      <c r="X668" s="80"/>
      <c r="Y668" s="80"/>
      <c r="Z668" s="80"/>
      <c r="AA668" s="80"/>
    </row>
    <row r="669" spans="1:27" ht="12" customHeight="1">
      <c r="A669" s="80"/>
      <c r="B669" s="80"/>
      <c r="C669" s="80"/>
      <c r="D669" s="80"/>
      <c r="E669" s="80"/>
      <c r="F669" s="80"/>
      <c r="G669" s="80"/>
      <c r="H669" s="80"/>
      <c r="I669" s="80"/>
      <c r="J669" s="80"/>
      <c r="K669" s="80"/>
      <c r="L669" s="80"/>
      <c r="M669" s="85"/>
      <c r="N669" s="80"/>
      <c r="O669" s="80"/>
      <c r="P669" s="80"/>
      <c r="Q669" s="80"/>
      <c r="R669" s="80"/>
      <c r="S669" s="80"/>
      <c r="T669" s="80"/>
      <c r="U669" s="80"/>
      <c r="V669" s="80"/>
      <c r="W669" s="80"/>
      <c r="X669" s="80"/>
      <c r="Y669" s="80"/>
      <c r="Z669" s="80"/>
      <c r="AA669" s="80"/>
    </row>
    <row r="670" spans="1:27" ht="12" customHeight="1">
      <c r="A670" s="80"/>
      <c r="B670" s="80"/>
      <c r="C670" s="80"/>
      <c r="D670" s="80"/>
      <c r="E670" s="80"/>
      <c r="F670" s="80"/>
      <c r="G670" s="80"/>
      <c r="H670" s="80"/>
      <c r="I670" s="80"/>
      <c r="J670" s="80"/>
      <c r="K670" s="80"/>
      <c r="L670" s="80"/>
      <c r="M670" s="85"/>
      <c r="N670" s="80"/>
      <c r="O670" s="80"/>
      <c r="P670" s="80"/>
      <c r="Q670" s="80"/>
      <c r="R670" s="80"/>
      <c r="S670" s="80"/>
      <c r="T670" s="80"/>
      <c r="U670" s="80"/>
      <c r="V670" s="80"/>
      <c r="W670" s="80"/>
      <c r="X670" s="80"/>
      <c r="Y670" s="80"/>
      <c r="Z670" s="80"/>
      <c r="AA670" s="80"/>
    </row>
    <row r="671" spans="1:27" ht="12" customHeight="1">
      <c r="A671" s="80"/>
      <c r="B671" s="80"/>
      <c r="C671" s="80"/>
      <c r="D671" s="80"/>
      <c r="E671" s="80"/>
      <c r="F671" s="80"/>
      <c r="G671" s="80"/>
      <c r="H671" s="80"/>
      <c r="I671" s="80"/>
      <c r="J671" s="80"/>
      <c r="K671" s="80"/>
      <c r="L671" s="80"/>
      <c r="M671" s="85"/>
      <c r="N671" s="80"/>
      <c r="O671" s="80"/>
      <c r="P671" s="80"/>
      <c r="Q671" s="80"/>
      <c r="R671" s="80"/>
      <c r="S671" s="80"/>
      <c r="T671" s="80"/>
      <c r="U671" s="80"/>
      <c r="V671" s="80"/>
      <c r="W671" s="80"/>
      <c r="X671" s="80"/>
      <c r="Y671" s="80"/>
      <c r="Z671" s="80"/>
      <c r="AA671" s="80"/>
    </row>
    <row r="672" spans="1:27" ht="12" customHeight="1">
      <c r="A672" s="80"/>
      <c r="B672" s="80"/>
      <c r="C672" s="80"/>
      <c r="D672" s="80"/>
      <c r="E672" s="80"/>
      <c r="F672" s="80"/>
      <c r="G672" s="80"/>
      <c r="H672" s="80"/>
      <c r="I672" s="80"/>
      <c r="J672" s="80"/>
      <c r="K672" s="80"/>
      <c r="L672" s="80"/>
      <c r="M672" s="85"/>
      <c r="N672" s="80"/>
      <c r="O672" s="80"/>
      <c r="P672" s="80"/>
      <c r="Q672" s="80"/>
      <c r="R672" s="80"/>
      <c r="S672" s="80"/>
      <c r="T672" s="80"/>
      <c r="U672" s="80"/>
      <c r="V672" s="80"/>
      <c r="W672" s="80"/>
      <c r="X672" s="80"/>
      <c r="Y672" s="80"/>
      <c r="Z672" s="80"/>
      <c r="AA672" s="80"/>
    </row>
    <row r="673" spans="1:27" ht="12" customHeight="1">
      <c r="A673" s="80"/>
      <c r="B673" s="80"/>
      <c r="C673" s="80"/>
      <c r="D673" s="80"/>
      <c r="E673" s="80"/>
      <c r="F673" s="80"/>
      <c r="G673" s="80"/>
      <c r="H673" s="80"/>
      <c r="I673" s="80"/>
      <c r="J673" s="80"/>
      <c r="K673" s="80"/>
      <c r="L673" s="80"/>
      <c r="M673" s="85"/>
      <c r="N673" s="80"/>
      <c r="O673" s="80"/>
      <c r="P673" s="80"/>
      <c r="Q673" s="80"/>
      <c r="R673" s="80"/>
      <c r="S673" s="80"/>
      <c r="T673" s="80"/>
      <c r="U673" s="80"/>
      <c r="V673" s="80"/>
      <c r="W673" s="80"/>
      <c r="X673" s="80"/>
      <c r="Y673" s="80"/>
      <c r="Z673" s="80"/>
      <c r="AA673" s="80"/>
    </row>
    <row r="674" spans="1:27" ht="12" customHeight="1">
      <c r="A674" s="80"/>
      <c r="B674" s="80"/>
      <c r="C674" s="80"/>
      <c r="D674" s="80"/>
      <c r="E674" s="80"/>
      <c r="F674" s="80"/>
      <c r="G674" s="80"/>
      <c r="H674" s="80"/>
      <c r="I674" s="80"/>
      <c r="J674" s="80"/>
      <c r="K674" s="80"/>
      <c r="L674" s="80"/>
      <c r="M674" s="85"/>
      <c r="N674" s="80"/>
      <c r="O674" s="80"/>
      <c r="P674" s="80"/>
      <c r="Q674" s="80"/>
      <c r="R674" s="80"/>
      <c r="S674" s="80"/>
      <c r="T674" s="80"/>
      <c r="U674" s="80"/>
      <c r="V674" s="80"/>
      <c r="W674" s="80"/>
      <c r="X674" s="80"/>
      <c r="Y674" s="80"/>
      <c r="Z674" s="80"/>
      <c r="AA674" s="80"/>
    </row>
    <row r="675" spans="1:27" ht="12" customHeight="1">
      <c r="A675" s="80"/>
      <c r="B675" s="80"/>
      <c r="C675" s="80"/>
      <c r="D675" s="80"/>
      <c r="E675" s="80"/>
      <c r="F675" s="80"/>
      <c r="G675" s="80"/>
      <c r="H675" s="80"/>
      <c r="I675" s="80"/>
      <c r="J675" s="80"/>
      <c r="K675" s="80"/>
      <c r="L675" s="80"/>
      <c r="M675" s="85"/>
      <c r="N675" s="80"/>
      <c r="O675" s="80"/>
      <c r="P675" s="80"/>
      <c r="Q675" s="80"/>
      <c r="R675" s="80"/>
      <c r="S675" s="80"/>
      <c r="T675" s="80"/>
      <c r="U675" s="80"/>
      <c r="V675" s="80"/>
      <c r="W675" s="80"/>
      <c r="X675" s="80"/>
      <c r="Y675" s="80"/>
      <c r="Z675" s="80"/>
      <c r="AA675" s="80"/>
    </row>
    <row r="676" spans="1:27" ht="12" customHeight="1">
      <c r="A676" s="80"/>
      <c r="B676" s="80"/>
      <c r="C676" s="80"/>
      <c r="D676" s="80"/>
      <c r="E676" s="80"/>
      <c r="F676" s="80"/>
      <c r="G676" s="80"/>
      <c r="H676" s="80"/>
      <c r="I676" s="80"/>
      <c r="J676" s="80"/>
      <c r="K676" s="80"/>
      <c r="L676" s="80"/>
      <c r="M676" s="85"/>
      <c r="N676" s="80"/>
      <c r="O676" s="80"/>
      <c r="P676" s="80"/>
      <c r="Q676" s="80"/>
      <c r="R676" s="80"/>
      <c r="S676" s="80"/>
      <c r="T676" s="80"/>
      <c r="U676" s="80"/>
      <c r="V676" s="80"/>
      <c r="W676" s="80"/>
      <c r="X676" s="80"/>
      <c r="Y676" s="80"/>
      <c r="Z676" s="80"/>
      <c r="AA676" s="80"/>
    </row>
    <row r="677" spans="1:27" ht="12" customHeight="1">
      <c r="A677" s="80"/>
      <c r="B677" s="80"/>
      <c r="C677" s="80"/>
      <c r="D677" s="80"/>
      <c r="E677" s="80"/>
      <c r="F677" s="80"/>
      <c r="G677" s="80"/>
      <c r="H677" s="80"/>
      <c r="I677" s="80"/>
      <c r="J677" s="80"/>
      <c r="K677" s="80"/>
      <c r="L677" s="80"/>
      <c r="M677" s="85"/>
      <c r="N677" s="80"/>
      <c r="O677" s="80"/>
      <c r="P677" s="80"/>
      <c r="Q677" s="80"/>
      <c r="R677" s="80"/>
      <c r="S677" s="80"/>
      <c r="T677" s="80"/>
      <c r="U677" s="80"/>
      <c r="V677" s="80"/>
      <c r="W677" s="80"/>
      <c r="X677" s="80"/>
      <c r="Y677" s="80"/>
      <c r="Z677" s="80"/>
      <c r="AA677" s="80"/>
    </row>
    <row r="678" spans="1:27" ht="12" customHeight="1">
      <c r="A678" s="80"/>
      <c r="B678" s="80"/>
      <c r="C678" s="80"/>
      <c r="D678" s="80"/>
      <c r="E678" s="80"/>
      <c r="F678" s="80"/>
      <c r="G678" s="80"/>
      <c r="H678" s="80"/>
      <c r="I678" s="80"/>
      <c r="J678" s="80"/>
      <c r="K678" s="80"/>
      <c r="L678" s="80"/>
      <c r="M678" s="85"/>
      <c r="N678" s="80"/>
      <c r="O678" s="80"/>
      <c r="P678" s="80"/>
      <c r="Q678" s="80"/>
      <c r="R678" s="80"/>
      <c r="S678" s="80"/>
      <c r="T678" s="80"/>
      <c r="U678" s="80"/>
      <c r="V678" s="80"/>
      <c r="W678" s="80"/>
      <c r="X678" s="80"/>
      <c r="Y678" s="80"/>
      <c r="Z678" s="80"/>
      <c r="AA678" s="80"/>
    </row>
    <row r="679" spans="1:27" ht="12" customHeight="1">
      <c r="A679" s="80"/>
      <c r="B679" s="80"/>
      <c r="C679" s="80"/>
      <c r="D679" s="80"/>
      <c r="E679" s="80"/>
      <c r="F679" s="80"/>
      <c r="G679" s="80"/>
      <c r="H679" s="80"/>
      <c r="I679" s="80"/>
      <c r="J679" s="80"/>
      <c r="K679" s="80"/>
      <c r="L679" s="80"/>
      <c r="M679" s="85"/>
      <c r="N679" s="80"/>
      <c r="O679" s="80"/>
      <c r="P679" s="80"/>
      <c r="Q679" s="80"/>
      <c r="R679" s="80"/>
      <c r="S679" s="80"/>
      <c r="T679" s="80"/>
      <c r="U679" s="80"/>
      <c r="V679" s="80"/>
      <c r="W679" s="80"/>
      <c r="X679" s="80"/>
      <c r="Y679" s="80"/>
      <c r="Z679" s="80"/>
      <c r="AA679" s="80"/>
    </row>
    <row r="680" spans="1:27" ht="12" customHeight="1">
      <c r="A680" s="80"/>
      <c r="B680" s="80"/>
      <c r="C680" s="80"/>
      <c r="D680" s="80"/>
      <c r="E680" s="80"/>
      <c r="F680" s="80"/>
      <c r="G680" s="80"/>
      <c r="H680" s="80"/>
      <c r="I680" s="80"/>
      <c r="J680" s="80"/>
      <c r="K680" s="80"/>
      <c r="L680" s="80"/>
      <c r="M680" s="85"/>
      <c r="N680" s="80"/>
      <c r="O680" s="80"/>
      <c r="P680" s="80"/>
      <c r="Q680" s="80"/>
      <c r="R680" s="80"/>
      <c r="S680" s="80"/>
      <c r="T680" s="80"/>
      <c r="U680" s="80"/>
      <c r="V680" s="80"/>
      <c r="W680" s="80"/>
      <c r="X680" s="80"/>
      <c r="Y680" s="80"/>
      <c r="Z680" s="80"/>
      <c r="AA680" s="80"/>
    </row>
    <row r="681" spans="1:27" ht="12" customHeight="1">
      <c r="A681" s="80"/>
      <c r="B681" s="80"/>
      <c r="C681" s="80"/>
      <c r="D681" s="80"/>
      <c r="E681" s="80"/>
      <c r="F681" s="80"/>
      <c r="G681" s="80"/>
      <c r="H681" s="80"/>
      <c r="I681" s="80"/>
      <c r="J681" s="80"/>
      <c r="K681" s="80"/>
      <c r="L681" s="80"/>
      <c r="M681" s="85"/>
      <c r="N681" s="80"/>
      <c r="O681" s="80"/>
      <c r="P681" s="80"/>
      <c r="Q681" s="80"/>
      <c r="R681" s="80"/>
      <c r="S681" s="80"/>
      <c r="T681" s="80"/>
      <c r="U681" s="80"/>
      <c r="V681" s="80"/>
      <c r="W681" s="80"/>
      <c r="X681" s="80"/>
      <c r="Y681" s="80"/>
      <c r="Z681" s="80"/>
      <c r="AA681" s="80"/>
    </row>
    <row r="682" spans="1:27" ht="12" customHeight="1">
      <c r="A682" s="80"/>
      <c r="B682" s="80"/>
      <c r="C682" s="80"/>
      <c r="D682" s="80"/>
      <c r="E682" s="80"/>
      <c r="F682" s="80"/>
      <c r="G682" s="80"/>
      <c r="H682" s="80"/>
      <c r="I682" s="80"/>
      <c r="J682" s="80"/>
      <c r="K682" s="80"/>
      <c r="L682" s="80"/>
      <c r="M682" s="85"/>
      <c r="N682" s="80"/>
      <c r="O682" s="80"/>
      <c r="P682" s="80"/>
      <c r="Q682" s="80"/>
      <c r="R682" s="80"/>
      <c r="S682" s="80"/>
      <c r="T682" s="80"/>
      <c r="U682" s="80"/>
      <c r="V682" s="80"/>
      <c r="W682" s="80"/>
      <c r="X682" s="80"/>
      <c r="Y682" s="80"/>
      <c r="Z682" s="80"/>
      <c r="AA682" s="80"/>
    </row>
    <row r="683" spans="1:27" ht="12" customHeight="1">
      <c r="A683" s="80"/>
      <c r="B683" s="80"/>
      <c r="C683" s="80"/>
      <c r="D683" s="80"/>
      <c r="E683" s="80"/>
      <c r="F683" s="80"/>
      <c r="G683" s="80"/>
      <c r="H683" s="80"/>
      <c r="I683" s="80"/>
      <c r="J683" s="80"/>
      <c r="K683" s="80"/>
      <c r="L683" s="80"/>
      <c r="M683" s="85"/>
      <c r="N683" s="80"/>
      <c r="O683" s="80"/>
      <c r="P683" s="80"/>
      <c r="Q683" s="80"/>
      <c r="R683" s="80"/>
      <c r="S683" s="80"/>
      <c r="T683" s="80"/>
      <c r="U683" s="80"/>
      <c r="V683" s="80"/>
      <c r="W683" s="80"/>
      <c r="X683" s="80"/>
      <c r="Y683" s="80"/>
      <c r="Z683" s="80"/>
      <c r="AA683" s="80"/>
    </row>
    <row r="684" spans="1:27" ht="12" customHeight="1">
      <c r="A684" s="80"/>
      <c r="B684" s="80"/>
      <c r="C684" s="80"/>
      <c r="D684" s="80"/>
      <c r="E684" s="80"/>
      <c r="F684" s="80"/>
      <c r="G684" s="80"/>
      <c r="H684" s="80"/>
      <c r="I684" s="80"/>
      <c r="J684" s="80"/>
      <c r="K684" s="80"/>
      <c r="L684" s="80"/>
      <c r="M684" s="85"/>
      <c r="N684" s="80"/>
      <c r="O684" s="80"/>
      <c r="P684" s="80"/>
      <c r="Q684" s="80"/>
      <c r="R684" s="80"/>
      <c r="S684" s="80"/>
      <c r="T684" s="80"/>
      <c r="U684" s="80"/>
      <c r="V684" s="80"/>
      <c r="W684" s="80"/>
      <c r="X684" s="80"/>
      <c r="Y684" s="80"/>
      <c r="Z684" s="80"/>
      <c r="AA684" s="80"/>
    </row>
    <row r="685" spans="1:27" ht="12" customHeight="1">
      <c r="A685" s="80"/>
      <c r="B685" s="80"/>
      <c r="C685" s="80"/>
      <c r="D685" s="80"/>
      <c r="E685" s="80"/>
      <c r="F685" s="80"/>
      <c r="G685" s="80"/>
      <c r="H685" s="80"/>
      <c r="I685" s="80"/>
      <c r="J685" s="80"/>
      <c r="K685" s="80"/>
      <c r="L685" s="80"/>
      <c r="M685" s="85"/>
      <c r="N685" s="80"/>
      <c r="O685" s="80"/>
      <c r="P685" s="80"/>
      <c r="Q685" s="80"/>
      <c r="R685" s="80"/>
      <c r="S685" s="80"/>
      <c r="T685" s="80"/>
      <c r="U685" s="80"/>
      <c r="V685" s="80"/>
      <c r="W685" s="80"/>
      <c r="X685" s="80"/>
      <c r="Y685" s="80"/>
      <c r="Z685" s="80"/>
      <c r="AA685" s="80"/>
    </row>
    <row r="686" spans="1:27" ht="12" customHeight="1">
      <c r="A686" s="80"/>
      <c r="B686" s="80"/>
      <c r="C686" s="80"/>
      <c r="D686" s="80"/>
      <c r="E686" s="80"/>
      <c r="F686" s="80"/>
      <c r="G686" s="80"/>
      <c r="H686" s="80"/>
      <c r="I686" s="80"/>
      <c r="J686" s="80"/>
      <c r="K686" s="80"/>
      <c r="L686" s="80"/>
      <c r="M686" s="85"/>
      <c r="N686" s="80"/>
      <c r="O686" s="80"/>
      <c r="P686" s="80"/>
      <c r="Q686" s="80"/>
      <c r="R686" s="80"/>
      <c r="S686" s="80"/>
      <c r="T686" s="80"/>
      <c r="U686" s="80"/>
      <c r="V686" s="80"/>
      <c r="W686" s="80"/>
      <c r="X686" s="80"/>
      <c r="Y686" s="80"/>
      <c r="Z686" s="80"/>
      <c r="AA686" s="80"/>
    </row>
    <row r="687" spans="1:27" ht="12" customHeight="1">
      <c r="A687" s="80"/>
      <c r="B687" s="80"/>
      <c r="C687" s="80"/>
      <c r="D687" s="80"/>
      <c r="E687" s="80"/>
      <c r="F687" s="80"/>
      <c r="G687" s="80"/>
      <c r="H687" s="80"/>
      <c r="I687" s="80"/>
      <c r="J687" s="80"/>
      <c r="K687" s="80"/>
      <c r="L687" s="80"/>
      <c r="M687" s="85"/>
      <c r="N687" s="80"/>
      <c r="O687" s="80"/>
      <c r="P687" s="80"/>
      <c r="Q687" s="80"/>
      <c r="R687" s="80"/>
      <c r="S687" s="80"/>
      <c r="T687" s="80"/>
      <c r="U687" s="80"/>
      <c r="V687" s="80"/>
      <c r="W687" s="80"/>
      <c r="X687" s="80"/>
      <c r="Y687" s="80"/>
      <c r="Z687" s="80"/>
      <c r="AA687" s="80"/>
    </row>
    <row r="688" spans="1:27" ht="12" customHeight="1">
      <c r="A688" s="80"/>
      <c r="B688" s="80"/>
      <c r="C688" s="80"/>
      <c r="D688" s="80"/>
      <c r="E688" s="80"/>
      <c r="F688" s="80"/>
      <c r="G688" s="80"/>
      <c r="H688" s="80"/>
      <c r="I688" s="80"/>
      <c r="J688" s="80"/>
      <c r="K688" s="80"/>
      <c r="L688" s="80"/>
      <c r="M688" s="85"/>
      <c r="N688" s="80"/>
      <c r="O688" s="80"/>
      <c r="P688" s="80"/>
      <c r="Q688" s="80"/>
      <c r="R688" s="80"/>
      <c r="S688" s="80"/>
      <c r="T688" s="80"/>
      <c r="U688" s="80"/>
      <c r="V688" s="80"/>
      <c r="W688" s="80"/>
      <c r="X688" s="80"/>
      <c r="Y688" s="80"/>
      <c r="Z688" s="80"/>
      <c r="AA688" s="80"/>
    </row>
    <row r="689" spans="1:27" ht="12" customHeight="1">
      <c r="A689" s="80"/>
      <c r="B689" s="80"/>
      <c r="C689" s="80"/>
      <c r="D689" s="80"/>
      <c r="E689" s="80"/>
      <c r="F689" s="80"/>
      <c r="G689" s="80"/>
      <c r="H689" s="80"/>
      <c r="I689" s="80"/>
      <c r="J689" s="80"/>
      <c r="K689" s="80"/>
      <c r="L689" s="80"/>
      <c r="M689" s="85"/>
      <c r="N689" s="80"/>
      <c r="O689" s="80"/>
      <c r="P689" s="80"/>
      <c r="Q689" s="80"/>
      <c r="R689" s="80"/>
      <c r="S689" s="80"/>
      <c r="T689" s="80"/>
      <c r="U689" s="80"/>
      <c r="V689" s="80"/>
      <c r="W689" s="80"/>
      <c r="X689" s="80"/>
      <c r="Y689" s="80"/>
      <c r="Z689" s="80"/>
      <c r="AA689" s="80"/>
    </row>
    <row r="690" spans="1:27" ht="12" customHeight="1">
      <c r="A690" s="80"/>
      <c r="B690" s="80"/>
      <c r="C690" s="80"/>
      <c r="D690" s="80"/>
      <c r="E690" s="80"/>
      <c r="F690" s="80"/>
      <c r="G690" s="80"/>
      <c r="H690" s="80"/>
      <c r="I690" s="80"/>
      <c r="J690" s="80"/>
      <c r="K690" s="80"/>
      <c r="L690" s="80"/>
      <c r="M690" s="85"/>
      <c r="N690" s="80"/>
      <c r="O690" s="80"/>
      <c r="P690" s="80"/>
      <c r="Q690" s="80"/>
      <c r="R690" s="80"/>
      <c r="S690" s="80"/>
      <c r="T690" s="80"/>
      <c r="U690" s="80"/>
      <c r="V690" s="80"/>
      <c r="W690" s="80"/>
      <c r="X690" s="80"/>
      <c r="Y690" s="80"/>
      <c r="Z690" s="80"/>
      <c r="AA690" s="80"/>
    </row>
    <row r="691" spans="1:27" ht="12" customHeight="1">
      <c r="A691" s="80"/>
      <c r="B691" s="80"/>
      <c r="C691" s="80"/>
      <c r="D691" s="80"/>
      <c r="E691" s="80"/>
      <c r="F691" s="80"/>
      <c r="G691" s="80"/>
      <c r="H691" s="80"/>
      <c r="I691" s="80"/>
      <c r="J691" s="80"/>
      <c r="K691" s="80"/>
      <c r="L691" s="80"/>
      <c r="M691" s="85"/>
      <c r="N691" s="80"/>
      <c r="O691" s="80"/>
      <c r="P691" s="80"/>
      <c r="Q691" s="80"/>
      <c r="R691" s="80"/>
      <c r="S691" s="80"/>
      <c r="T691" s="80"/>
      <c r="U691" s="80"/>
      <c r="V691" s="80"/>
      <c r="W691" s="80"/>
      <c r="X691" s="80"/>
      <c r="Y691" s="80"/>
      <c r="Z691" s="80"/>
      <c r="AA691" s="80"/>
    </row>
    <row r="692" spans="1:27" ht="12" customHeight="1">
      <c r="A692" s="80"/>
      <c r="B692" s="80"/>
      <c r="C692" s="80"/>
      <c r="D692" s="80"/>
      <c r="E692" s="80"/>
      <c r="F692" s="80"/>
      <c r="G692" s="80"/>
      <c r="H692" s="80"/>
      <c r="I692" s="80"/>
      <c r="J692" s="80"/>
      <c r="K692" s="80"/>
      <c r="L692" s="80"/>
      <c r="M692" s="85"/>
      <c r="N692" s="80"/>
      <c r="O692" s="80"/>
      <c r="P692" s="80"/>
      <c r="Q692" s="80"/>
      <c r="R692" s="80"/>
      <c r="S692" s="80"/>
      <c r="T692" s="80"/>
      <c r="U692" s="80"/>
      <c r="V692" s="80"/>
      <c r="W692" s="80"/>
      <c r="X692" s="80"/>
      <c r="Y692" s="80"/>
      <c r="Z692" s="80"/>
      <c r="AA692" s="80"/>
    </row>
    <row r="693" spans="1:27" ht="12" customHeight="1">
      <c r="A693" s="80"/>
      <c r="B693" s="80"/>
      <c r="C693" s="80"/>
      <c r="D693" s="80"/>
      <c r="E693" s="80"/>
      <c r="F693" s="80"/>
      <c r="G693" s="80"/>
      <c r="H693" s="80"/>
      <c r="I693" s="80"/>
      <c r="J693" s="80"/>
      <c r="K693" s="80"/>
      <c r="L693" s="80"/>
      <c r="M693" s="85"/>
      <c r="N693" s="80"/>
      <c r="O693" s="80"/>
      <c r="P693" s="80"/>
      <c r="Q693" s="80"/>
      <c r="R693" s="80"/>
      <c r="S693" s="80"/>
      <c r="T693" s="80"/>
      <c r="U693" s="80"/>
      <c r="V693" s="80"/>
      <c r="W693" s="80"/>
      <c r="X693" s="80"/>
      <c r="Y693" s="80"/>
      <c r="Z693" s="80"/>
      <c r="AA693" s="80"/>
    </row>
    <row r="694" spans="1:27" ht="12" customHeight="1">
      <c r="A694" s="80"/>
      <c r="B694" s="80"/>
      <c r="C694" s="80"/>
      <c r="D694" s="80"/>
      <c r="E694" s="80"/>
      <c r="F694" s="80"/>
      <c r="G694" s="80"/>
      <c r="H694" s="80"/>
      <c r="I694" s="80"/>
      <c r="J694" s="80"/>
      <c r="K694" s="80"/>
      <c r="L694" s="80"/>
      <c r="M694" s="85"/>
      <c r="N694" s="80"/>
      <c r="O694" s="80"/>
      <c r="P694" s="80"/>
      <c r="Q694" s="80"/>
      <c r="R694" s="80"/>
      <c r="S694" s="80"/>
      <c r="T694" s="80"/>
      <c r="U694" s="80"/>
      <c r="V694" s="80"/>
      <c r="W694" s="80"/>
      <c r="X694" s="80"/>
      <c r="Y694" s="80"/>
      <c r="Z694" s="80"/>
      <c r="AA694" s="80"/>
    </row>
    <row r="695" spans="1:27" ht="12" customHeight="1">
      <c r="A695" s="80"/>
      <c r="B695" s="80"/>
      <c r="C695" s="80"/>
      <c r="D695" s="80"/>
      <c r="E695" s="80"/>
      <c r="F695" s="80"/>
      <c r="G695" s="80"/>
      <c r="H695" s="80"/>
      <c r="I695" s="80"/>
      <c r="J695" s="80"/>
      <c r="K695" s="80"/>
      <c r="L695" s="80"/>
      <c r="M695" s="85"/>
      <c r="N695" s="80"/>
      <c r="O695" s="80"/>
      <c r="P695" s="80"/>
      <c r="Q695" s="80"/>
      <c r="R695" s="80"/>
      <c r="S695" s="80"/>
      <c r="T695" s="80"/>
      <c r="U695" s="80"/>
      <c r="V695" s="80"/>
      <c r="W695" s="80"/>
      <c r="X695" s="80"/>
      <c r="Y695" s="80"/>
      <c r="Z695" s="80"/>
      <c r="AA695" s="80"/>
    </row>
    <row r="696" spans="1:27" ht="12" customHeight="1">
      <c r="A696" s="80"/>
      <c r="B696" s="80"/>
      <c r="C696" s="80"/>
      <c r="D696" s="80"/>
      <c r="E696" s="80"/>
      <c r="F696" s="80"/>
      <c r="G696" s="80"/>
      <c r="H696" s="80"/>
      <c r="I696" s="80"/>
      <c r="J696" s="80"/>
      <c r="K696" s="80"/>
      <c r="L696" s="80"/>
      <c r="M696" s="85"/>
      <c r="N696" s="80"/>
      <c r="O696" s="80"/>
      <c r="P696" s="80"/>
      <c r="Q696" s="80"/>
      <c r="R696" s="80"/>
      <c r="S696" s="80"/>
      <c r="T696" s="80"/>
      <c r="U696" s="80"/>
      <c r="V696" s="80"/>
      <c r="W696" s="80"/>
      <c r="X696" s="80"/>
      <c r="Y696" s="80"/>
      <c r="Z696" s="80"/>
      <c r="AA696" s="80"/>
    </row>
    <row r="697" spans="1:27" ht="12" customHeight="1">
      <c r="A697" s="80"/>
      <c r="B697" s="80"/>
      <c r="C697" s="80"/>
      <c r="D697" s="80"/>
      <c r="E697" s="80"/>
      <c r="F697" s="80"/>
      <c r="G697" s="80"/>
      <c r="H697" s="80"/>
      <c r="I697" s="80"/>
      <c r="J697" s="80"/>
      <c r="K697" s="80"/>
      <c r="L697" s="80"/>
      <c r="M697" s="85"/>
      <c r="N697" s="80"/>
      <c r="O697" s="80"/>
      <c r="P697" s="80"/>
      <c r="Q697" s="80"/>
      <c r="R697" s="80"/>
      <c r="S697" s="80"/>
      <c r="T697" s="80"/>
      <c r="U697" s="80"/>
      <c r="V697" s="80"/>
      <c r="W697" s="80"/>
      <c r="X697" s="80"/>
      <c r="Y697" s="80"/>
      <c r="Z697" s="80"/>
      <c r="AA697" s="80"/>
    </row>
    <row r="698" spans="1:27" ht="12" customHeight="1">
      <c r="A698" s="80"/>
      <c r="B698" s="80"/>
      <c r="C698" s="80"/>
      <c r="D698" s="80"/>
      <c r="E698" s="80"/>
      <c r="F698" s="80"/>
      <c r="G698" s="80"/>
      <c r="H698" s="80"/>
      <c r="I698" s="80"/>
      <c r="J698" s="80"/>
      <c r="K698" s="80"/>
      <c r="L698" s="80"/>
      <c r="M698" s="85"/>
      <c r="N698" s="80"/>
      <c r="O698" s="80"/>
      <c r="P698" s="80"/>
      <c r="Q698" s="80"/>
      <c r="R698" s="80"/>
      <c r="S698" s="80"/>
      <c r="T698" s="80"/>
      <c r="U698" s="80"/>
      <c r="V698" s="80"/>
      <c r="W698" s="80"/>
      <c r="X698" s="80"/>
      <c r="Y698" s="80"/>
      <c r="Z698" s="80"/>
      <c r="AA698" s="80"/>
    </row>
    <row r="699" spans="1:27" ht="12" customHeight="1">
      <c r="A699" s="80"/>
      <c r="B699" s="80"/>
      <c r="C699" s="80"/>
      <c r="D699" s="80"/>
      <c r="E699" s="80"/>
      <c r="F699" s="80"/>
      <c r="G699" s="80"/>
      <c r="H699" s="80"/>
      <c r="I699" s="80"/>
      <c r="J699" s="80"/>
      <c r="K699" s="80"/>
      <c r="L699" s="80"/>
      <c r="M699" s="85"/>
      <c r="N699" s="80"/>
      <c r="O699" s="80"/>
      <c r="P699" s="80"/>
      <c r="Q699" s="80"/>
      <c r="R699" s="80"/>
      <c r="S699" s="80"/>
      <c r="T699" s="80"/>
      <c r="U699" s="80"/>
      <c r="V699" s="80"/>
      <c r="W699" s="80"/>
      <c r="X699" s="80"/>
      <c r="Y699" s="80"/>
      <c r="Z699" s="80"/>
      <c r="AA699" s="80"/>
    </row>
    <row r="700" spans="1:27" ht="12" customHeight="1">
      <c r="A700" s="80"/>
      <c r="B700" s="80"/>
      <c r="C700" s="80"/>
      <c r="D700" s="80"/>
      <c r="E700" s="80"/>
      <c r="F700" s="80"/>
      <c r="G700" s="80"/>
      <c r="H700" s="80"/>
      <c r="I700" s="80"/>
      <c r="J700" s="80"/>
      <c r="K700" s="80"/>
      <c r="L700" s="80"/>
      <c r="M700" s="85"/>
      <c r="N700" s="80"/>
      <c r="O700" s="80"/>
      <c r="P700" s="80"/>
      <c r="Q700" s="80"/>
      <c r="R700" s="80"/>
      <c r="S700" s="80"/>
      <c r="T700" s="80"/>
      <c r="U700" s="80"/>
      <c r="V700" s="80"/>
      <c r="W700" s="80"/>
      <c r="X700" s="80"/>
      <c r="Y700" s="80"/>
      <c r="Z700" s="80"/>
      <c r="AA700" s="80"/>
    </row>
    <row r="701" spans="1:27" ht="12" customHeight="1">
      <c r="A701" s="80"/>
      <c r="B701" s="80"/>
      <c r="C701" s="80"/>
      <c r="D701" s="80"/>
      <c r="E701" s="80"/>
      <c r="F701" s="80"/>
      <c r="G701" s="80"/>
      <c r="H701" s="80"/>
      <c r="I701" s="80"/>
      <c r="J701" s="80"/>
      <c r="K701" s="80"/>
      <c r="L701" s="80"/>
      <c r="M701" s="85"/>
      <c r="N701" s="80"/>
      <c r="O701" s="80"/>
      <c r="P701" s="80"/>
      <c r="Q701" s="80"/>
      <c r="R701" s="80"/>
      <c r="S701" s="80"/>
      <c r="T701" s="80"/>
      <c r="U701" s="80"/>
      <c r="V701" s="80"/>
      <c r="W701" s="80"/>
      <c r="X701" s="80"/>
      <c r="Y701" s="80"/>
      <c r="Z701" s="80"/>
      <c r="AA701" s="80"/>
    </row>
    <row r="702" spans="1:27" ht="12" customHeight="1">
      <c r="A702" s="80"/>
      <c r="B702" s="80"/>
      <c r="C702" s="80"/>
      <c r="D702" s="80"/>
      <c r="E702" s="80"/>
      <c r="F702" s="80"/>
      <c r="G702" s="80"/>
      <c r="H702" s="80"/>
      <c r="I702" s="80"/>
      <c r="J702" s="80"/>
      <c r="K702" s="80"/>
      <c r="L702" s="80"/>
      <c r="M702" s="85"/>
      <c r="N702" s="80"/>
      <c r="O702" s="80"/>
      <c r="P702" s="80"/>
      <c r="Q702" s="80"/>
      <c r="R702" s="80"/>
      <c r="S702" s="80"/>
      <c r="T702" s="80"/>
      <c r="U702" s="80"/>
      <c r="V702" s="80"/>
      <c r="W702" s="80"/>
      <c r="X702" s="80"/>
      <c r="Y702" s="80"/>
      <c r="Z702" s="80"/>
      <c r="AA702" s="80"/>
    </row>
    <row r="703" spans="1:27" ht="12" customHeight="1">
      <c r="A703" s="80"/>
      <c r="B703" s="80"/>
      <c r="C703" s="80"/>
      <c r="D703" s="80"/>
      <c r="E703" s="80"/>
      <c r="F703" s="80"/>
      <c r="G703" s="80"/>
      <c r="H703" s="80"/>
      <c r="I703" s="80"/>
      <c r="J703" s="80"/>
      <c r="K703" s="80"/>
      <c r="L703" s="80"/>
      <c r="M703" s="85"/>
      <c r="N703" s="80"/>
      <c r="O703" s="80"/>
      <c r="P703" s="80"/>
      <c r="Q703" s="80"/>
      <c r="R703" s="80"/>
      <c r="S703" s="80"/>
      <c r="T703" s="80"/>
      <c r="U703" s="80"/>
      <c r="V703" s="80"/>
      <c r="W703" s="80"/>
      <c r="X703" s="80"/>
      <c r="Y703" s="80"/>
      <c r="Z703" s="80"/>
      <c r="AA703" s="80"/>
    </row>
    <row r="704" spans="1:27" ht="12" customHeight="1">
      <c r="A704" s="80"/>
      <c r="B704" s="80"/>
      <c r="C704" s="80"/>
      <c r="D704" s="80"/>
      <c r="E704" s="80"/>
      <c r="F704" s="80"/>
      <c r="G704" s="80"/>
      <c r="H704" s="80"/>
      <c r="I704" s="80"/>
      <c r="J704" s="80"/>
      <c r="K704" s="80"/>
      <c r="L704" s="80"/>
      <c r="M704" s="85"/>
      <c r="N704" s="80"/>
      <c r="O704" s="80"/>
      <c r="P704" s="80"/>
      <c r="Q704" s="80"/>
      <c r="R704" s="80"/>
      <c r="S704" s="80"/>
      <c r="T704" s="80"/>
      <c r="U704" s="80"/>
      <c r="V704" s="80"/>
      <c r="W704" s="80"/>
      <c r="X704" s="80"/>
      <c r="Y704" s="80"/>
      <c r="Z704" s="80"/>
      <c r="AA704" s="80"/>
    </row>
    <row r="705" spans="1:27" ht="12" customHeight="1">
      <c r="A705" s="80"/>
      <c r="B705" s="80"/>
      <c r="C705" s="80"/>
      <c r="D705" s="80"/>
      <c r="E705" s="80"/>
      <c r="F705" s="80"/>
      <c r="G705" s="80"/>
      <c r="H705" s="80"/>
      <c r="I705" s="80"/>
      <c r="J705" s="80"/>
      <c r="K705" s="80"/>
      <c r="L705" s="80"/>
      <c r="M705" s="85"/>
      <c r="N705" s="80"/>
      <c r="O705" s="80"/>
      <c r="P705" s="80"/>
      <c r="Q705" s="80"/>
      <c r="R705" s="80"/>
      <c r="S705" s="80"/>
      <c r="T705" s="80"/>
      <c r="U705" s="80"/>
      <c r="V705" s="80"/>
      <c r="W705" s="80"/>
      <c r="X705" s="80"/>
      <c r="Y705" s="80"/>
      <c r="Z705" s="80"/>
      <c r="AA705" s="80"/>
    </row>
    <row r="706" spans="1:27" ht="12" customHeight="1">
      <c r="A706" s="80"/>
      <c r="B706" s="80"/>
      <c r="C706" s="80"/>
      <c r="D706" s="80"/>
      <c r="E706" s="80"/>
      <c r="F706" s="80"/>
      <c r="G706" s="80"/>
      <c r="H706" s="80"/>
      <c r="I706" s="80"/>
      <c r="J706" s="80"/>
      <c r="K706" s="80"/>
      <c r="L706" s="80"/>
      <c r="M706" s="85"/>
      <c r="N706" s="80"/>
      <c r="O706" s="80"/>
      <c r="P706" s="80"/>
      <c r="Q706" s="80"/>
      <c r="R706" s="80"/>
      <c r="S706" s="80"/>
      <c r="T706" s="80"/>
      <c r="U706" s="80"/>
      <c r="V706" s="80"/>
      <c r="W706" s="80"/>
      <c r="X706" s="80"/>
      <c r="Y706" s="80"/>
      <c r="Z706" s="80"/>
      <c r="AA706" s="80"/>
    </row>
    <row r="707" spans="1:27" ht="12" customHeight="1">
      <c r="A707" s="80"/>
      <c r="B707" s="80"/>
      <c r="C707" s="80"/>
      <c r="D707" s="80"/>
      <c r="E707" s="80"/>
      <c r="F707" s="80"/>
      <c r="G707" s="80"/>
      <c r="H707" s="80"/>
      <c r="I707" s="80"/>
      <c r="J707" s="80"/>
      <c r="K707" s="80"/>
      <c r="L707" s="80"/>
      <c r="M707" s="85"/>
      <c r="N707" s="80"/>
      <c r="O707" s="80"/>
      <c r="P707" s="80"/>
      <c r="Q707" s="80"/>
      <c r="R707" s="80"/>
      <c r="S707" s="80"/>
      <c r="T707" s="80"/>
      <c r="U707" s="80"/>
      <c r="V707" s="80"/>
      <c r="W707" s="80"/>
      <c r="X707" s="80"/>
      <c r="Y707" s="80"/>
      <c r="Z707" s="80"/>
      <c r="AA707" s="80"/>
    </row>
    <row r="708" spans="1:27" ht="12" customHeight="1">
      <c r="A708" s="80"/>
      <c r="B708" s="80"/>
      <c r="C708" s="80"/>
      <c r="D708" s="80"/>
      <c r="E708" s="80"/>
      <c r="F708" s="80"/>
      <c r="G708" s="80"/>
      <c r="H708" s="80"/>
      <c r="I708" s="80"/>
      <c r="J708" s="80"/>
      <c r="K708" s="80"/>
      <c r="L708" s="80"/>
      <c r="M708" s="85"/>
      <c r="N708" s="80"/>
      <c r="O708" s="80"/>
      <c r="P708" s="80"/>
      <c r="Q708" s="80"/>
      <c r="R708" s="80"/>
      <c r="S708" s="80"/>
      <c r="T708" s="80"/>
      <c r="U708" s="80"/>
      <c r="V708" s="80"/>
      <c r="W708" s="80"/>
      <c r="X708" s="80"/>
      <c r="Y708" s="80"/>
      <c r="Z708" s="80"/>
      <c r="AA708" s="80"/>
    </row>
    <row r="709" spans="1:27" ht="12" customHeight="1">
      <c r="A709" s="80"/>
      <c r="B709" s="80"/>
      <c r="C709" s="80"/>
      <c r="D709" s="80"/>
      <c r="E709" s="80"/>
      <c r="F709" s="80"/>
      <c r="G709" s="80"/>
      <c r="H709" s="80"/>
      <c r="I709" s="80"/>
      <c r="J709" s="80"/>
      <c r="K709" s="80"/>
      <c r="L709" s="80"/>
      <c r="M709" s="85"/>
      <c r="N709" s="80"/>
      <c r="O709" s="80"/>
      <c r="P709" s="80"/>
      <c r="Q709" s="80"/>
      <c r="R709" s="80"/>
      <c r="S709" s="80"/>
      <c r="T709" s="80"/>
      <c r="U709" s="80"/>
      <c r="V709" s="80"/>
      <c r="W709" s="80"/>
      <c r="X709" s="80"/>
      <c r="Y709" s="80"/>
      <c r="Z709" s="80"/>
      <c r="AA709" s="80"/>
    </row>
    <row r="710" spans="1:27" ht="12" customHeight="1">
      <c r="A710" s="80"/>
      <c r="B710" s="80"/>
      <c r="C710" s="80"/>
      <c r="D710" s="80"/>
      <c r="E710" s="80"/>
      <c r="F710" s="80"/>
      <c r="G710" s="80"/>
      <c r="H710" s="80"/>
      <c r="I710" s="80"/>
      <c r="J710" s="80"/>
      <c r="K710" s="80"/>
      <c r="L710" s="80"/>
      <c r="M710" s="85"/>
      <c r="N710" s="80"/>
      <c r="O710" s="80"/>
      <c r="P710" s="80"/>
      <c r="Q710" s="80"/>
      <c r="R710" s="80"/>
      <c r="S710" s="80"/>
      <c r="T710" s="80"/>
      <c r="U710" s="80"/>
      <c r="V710" s="80"/>
      <c r="W710" s="80"/>
      <c r="X710" s="80"/>
      <c r="Y710" s="80"/>
      <c r="Z710" s="80"/>
      <c r="AA710" s="80"/>
    </row>
    <row r="711" spans="1:27" ht="12" customHeight="1">
      <c r="A711" s="80"/>
      <c r="B711" s="80"/>
      <c r="C711" s="80"/>
      <c r="D711" s="80"/>
      <c r="E711" s="80"/>
      <c r="F711" s="80"/>
      <c r="G711" s="80"/>
      <c r="H711" s="80"/>
      <c r="I711" s="80"/>
      <c r="J711" s="80"/>
      <c r="K711" s="80"/>
      <c r="L711" s="80"/>
      <c r="M711" s="85"/>
      <c r="N711" s="80"/>
      <c r="O711" s="80"/>
      <c r="P711" s="80"/>
      <c r="Q711" s="80"/>
      <c r="R711" s="80"/>
      <c r="S711" s="80"/>
      <c r="T711" s="80"/>
      <c r="U711" s="80"/>
      <c r="V711" s="80"/>
      <c r="W711" s="80"/>
      <c r="X711" s="80"/>
      <c r="Y711" s="80"/>
      <c r="Z711" s="80"/>
      <c r="AA711" s="80"/>
    </row>
    <row r="712" spans="1:27" ht="12" customHeight="1">
      <c r="A712" s="80"/>
      <c r="B712" s="80"/>
      <c r="C712" s="80"/>
      <c r="D712" s="80"/>
      <c r="E712" s="80"/>
      <c r="F712" s="80"/>
      <c r="G712" s="80"/>
      <c r="H712" s="80"/>
      <c r="I712" s="80"/>
      <c r="J712" s="80"/>
      <c r="K712" s="80"/>
      <c r="L712" s="80"/>
      <c r="M712" s="85"/>
      <c r="N712" s="80"/>
      <c r="O712" s="80"/>
      <c r="P712" s="80"/>
      <c r="Q712" s="80"/>
      <c r="R712" s="80"/>
      <c r="S712" s="80"/>
      <c r="T712" s="80"/>
      <c r="U712" s="80"/>
      <c r="V712" s="80"/>
      <c r="W712" s="80"/>
      <c r="X712" s="80"/>
      <c r="Y712" s="80"/>
      <c r="Z712" s="80"/>
      <c r="AA712" s="80"/>
    </row>
    <row r="713" spans="1:27" ht="12" customHeight="1">
      <c r="A713" s="80"/>
      <c r="B713" s="80"/>
      <c r="C713" s="80"/>
      <c r="D713" s="80"/>
      <c r="E713" s="80"/>
      <c r="F713" s="80"/>
      <c r="G713" s="80"/>
      <c r="H713" s="80"/>
      <c r="I713" s="80"/>
      <c r="J713" s="80"/>
      <c r="K713" s="80"/>
      <c r="L713" s="80"/>
      <c r="M713" s="85"/>
      <c r="N713" s="80"/>
      <c r="O713" s="80"/>
      <c r="P713" s="80"/>
      <c r="Q713" s="80"/>
      <c r="R713" s="80"/>
      <c r="S713" s="80"/>
      <c r="T713" s="80"/>
      <c r="U713" s="80"/>
      <c r="V713" s="80"/>
      <c r="W713" s="80"/>
      <c r="X713" s="80"/>
      <c r="Y713" s="80"/>
      <c r="Z713" s="80"/>
      <c r="AA713" s="80"/>
    </row>
    <row r="714" spans="1:27" ht="12" customHeight="1">
      <c r="A714" s="80"/>
      <c r="B714" s="80"/>
      <c r="C714" s="80"/>
      <c r="D714" s="80"/>
      <c r="E714" s="80"/>
      <c r="F714" s="80"/>
      <c r="G714" s="80"/>
      <c r="H714" s="80"/>
      <c r="I714" s="80"/>
      <c r="J714" s="80"/>
      <c r="K714" s="80"/>
      <c r="L714" s="80"/>
      <c r="M714" s="85"/>
      <c r="N714" s="80"/>
      <c r="O714" s="80"/>
      <c r="P714" s="80"/>
      <c r="Q714" s="80"/>
      <c r="R714" s="80"/>
      <c r="S714" s="80"/>
      <c r="T714" s="80"/>
      <c r="U714" s="80"/>
      <c r="V714" s="80"/>
      <c r="W714" s="80"/>
      <c r="X714" s="80"/>
      <c r="Y714" s="80"/>
      <c r="Z714" s="80"/>
      <c r="AA714" s="80"/>
    </row>
    <row r="715" spans="1:27" ht="12" customHeight="1">
      <c r="A715" s="80"/>
      <c r="B715" s="80"/>
      <c r="C715" s="80"/>
      <c r="D715" s="80"/>
      <c r="E715" s="80"/>
      <c r="F715" s="80"/>
      <c r="G715" s="80"/>
      <c r="H715" s="80"/>
      <c r="I715" s="80"/>
      <c r="J715" s="80"/>
      <c r="K715" s="80"/>
      <c r="L715" s="80"/>
      <c r="M715" s="85"/>
      <c r="N715" s="80"/>
      <c r="O715" s="80"/>
      <c r="P715" s="80"/>
      <c r="Q715" s="80"/>
      <c r="R715" s="80"/>
      <c r="S715" s="80"/>
      <c r="T715" s="80"/>
      <c r="U715" s="80"/>
      <c r="V715" s="80"/>
      <c r="W715" s="80"/>
      <c r="X715" s="80"/>
      <c r="Y715" s="80"/>
      <c r="Z715" s="80"/>
      <c r="AA715" s="80"/>
    </row>
    <row r="716" spans="1:27" ht="12" customHeight="1">
      <c r="A716" s="80"/>
      <c r="B716" s="80"/>
      <c r="C716" s="80"/>
      <c r="D716" s="80"/>
      <c r="E716" s="80"/>
      <c r="F716" s="80"/>
      <c r="G716" s="80"/>
      <c r="H716" s="80"/>
      <c r="I716" s="80"/>
      <c r="J716" s="80"/>
      <c r="K716" s="80"/>
      <c r="L716" s="80"/>
      <c r="M716" s="85"/>
      <c r="N716" s="80"/>
      <c r="O716" s="80"/>
      <c r="P716" s="80"/>
      <c r="Q716" s="80"/>
      <c r="R716" s="80"/>
      <c r="S716" s="80"/>
      <c r="T716" s="80"/>
      <c r="U716" s="80"/>
      <c r="V716" s="80"/>
      <c r="W716" s="80"/>
      <c r="X716" s="80"/>
      <c r="Y716" s="80"/>
      <c r="Z716" s="80"/>
      <c r="AA716" s="80"/>
    </row>
    <row r="717" spans="1:27" ht="12" customHeight="1">
      <c r="A717" s="80"/>
      <c r="B717" s="80"/>
      <c r="C717" s="80"/>
      <c r="D717" s="80"/>
      <c r="E717" s="80"/>
      <c r="F717" s="80"/>
      <c r="G717" s="80"/>
      <c r="H717" s="80"/>
      <c r="I717" s="80"/>
      <c r="J717" s="80"/>
      <c r="K717" s="80"/>
      <c r="L717" s="80"/>
      <c r="M717" s="85"/>
      <c r="N717" s="80"/>
      <c r="O717" s="80"/>
      <c r="P717" s="80"/>
      <c r="Q717" s="80"/>
      <c r="R717" s="80"/>
      <c r="S717" s="80"/>
      <c r="T717" s="80"/>
      <c r="U717" s="80"/>
      <c r="V717" s="80"/>
      <c r="W717" s="80"/>
      <c r="X717" s="80"/>
      <c r="Y717" s="80"/>
      <c r="Z717" s="80"/>
      <c r="AA717" s="80"/>
    </row>
    <row r="718" spans="1:27" ht="12" customHeight="1">
      <c r="A718" s="80"/>
      <c r="B718" s="80"/>
      <c r="C718" s="80"/>
      <c r="D718" s="80"/>
      <c r="E718" s="80"/>
      <c r="F718" s="80"/>
      <c r="G718" s="80"/>
      <c r="H718" s="80"/>
      <c r="I718" s="80"/>
      <c r="J718" s="80"/>
      <c r="K718" s="80"/>
      <c r="L718" s="80"/>
      <c r="M718" s="85"/>
      <c r="N718" s="80"/>
      <c r="O718" s="80"/>
      <c r="P718" s="80"/>
      <c r="Q718" s="80"/>
      <c r="R718" s="80"/>
      <c r="S718" s="80"/>
      <c r="T718" s="80"/>
      <c r="U718" s="80"/>
      <c r="V718" s="80"/>
      <c r="W718" s="80"/>
      <c r="X718" s="80"/>
      <c r="Y718" s="80"/>
      <c r="Z718" s="80"/>
      <c r="AA718" s="80"/>
    </row>
    <row r="719" spans="1:27" ht="12" customHeight="1">
      <c r="A719" s="80"/>
      <c r="B719" s="80"/>
      <c r="C719" s="80"/>
      <c r="D719" s="80"/>
      <c r="E719" s="80"/>
      <c r="F719" s="80"/>
      <c r="G719" s="80"/>
      <c r="H719" s="80"/>
      <c r="I719" s="80"/>
      <c r="J719" s="80"/>
      <c r="K719" s="80"/>
      <c r="L719" s="80"/>
      <c r="M719" s="85"/>
      <c r="N719" s="80"/>
      <c r="O719" s="80"/>
      <c r="P719" s="80"/>
      <c r="Q719" s="80"/>
      <c r="R719" s="80"/>
      <c r="S719" s="80"/>
      <c r="T719" s="80"/>
      <c r="U719" s="80"/>
      <c r="V719" s="80"/>
      <c r="W719" s="80"/>
      <c r="X719" s="80"/>
      <c r="Y719" s="80"/>
      <c r="Z719" s="80"/>
      <c r="AA719" s="80"/>
    </row>
    <row r="720" spans="1:27" ht="12" customHeight="1">
      <c r="A720" s="80"/>
      <c r="B720" s="80"/>
      <c r="C720" s="80"/>
      <c r="D720" s="80"/>
      <c r="E720" s="80"/>
      <c r="F720" s="80"/>
      <c r="G720" s="80"/>
      <c r="H720" s="80"/>
      <c r="I720" s="80"/>
      <c r="J720" s="80"/>
      <c r="K720" s="80"/>
      <c r="L720" s="80"/>
      <c r="M720" s="85"/>
      <c r="N720" s="80"/>
      <c r="O720" s="80"/>
      <c r="P720" s="80"/>
      <c r="Q720" s="80"/>
      <c r="R720" s="80"/>
      <c r="S720" s="80"/>
      <c r="T720" s="80"/>
      <c r="U720" s="80"/>
      <c r="V720" s="80"/>
      <c r="W720" s="80"/>
      <c r="X720" s="80"/>
      <c r="Y720" s="80"/>
      <c r="Z720" s="80"/>
      <c r="AA720" s="80"/>
    </row>
    <row r="721" spans="1:27" ht="12" customHeight="1">
      <c r="A721" s="80"/>
      <c r="B721" s="80"/>
      <c r="C721" s="80"/>
      <c r="D721" s="80"/>
      <c r="E721" s="80"/>
      <c r="F721" s="80"/>
      <c r="G721" s="80"/>
      <c r="H721" s="80"/>
      <c r="I721" s="80"/>
      <c r="J721" s="80"/>
      <c r="K721" s="80"/>
      <c r="L721" s="80"/>
      <c r="M721" s="85"/>
      <c r="N721" s="80"/>
      <c r="O721" s="80"/>
      <c r="P721" s="80"/>
      <c r="Q721" s="80"/>
      <c r="R721" s="80"/>
      <c r="S721" s="80"/>
      <c r="T721" s="80"/>
      <c r="U721" s="80"/>
      <c r="V721" s="80"/>
      <c r="W721" s="80"/>
      <c r="X721" s="80"/>
      <c r="Y721" s="80"/>
      <c r="Z721" s="80"/>
      <c r="AA721" s="80"/>
    </row>
    <row r="722" spans="1:27" ht="12" customHeight="1">
      <c r="A722" s="80"/>
      <c r="B722" s="80"/>
      <c r="C722" s="80"/>
      <c r="D722" s="80"/>
      <c r="E722" s="80"/>
      <c r="F722" s="80"/>
      <c r="G722" s="80"/>
      <c r="H722" s="80"/>
      <c r="I722" s="80"/>
      <c r="J722" s="80"/>
      <c r="K722" s="80"/>
      <c r="L722" s="80"/>
      <c r="M722" s="85"/>
      <c r="N722" s="80"/>
      <c r="O722" s="80"/>
      <c r="P722" s="80"/>
      <c r="Q722" s="80"/>
      <c r="R722" s="80"/>
      <c r="S722" s="80"/>
      <c r="T722" s="80"/>
      <c r="U722" s="80"/>
      <c r="V722" s="80"/>
      <c r="W722" s="80"/>
      <c r="X722" s="80"/>
      <c r="Y722" s="80"/>
      <c r="Z722" s="80"/>
      <c r="AA722" s="80"/>
    </row>
    <row r="723" spans="1:27" ht="12" customHeight="1">
      <c r="A723" s="80"/>
      <c r="B723" s="80"/>
      <c r="C723" s="80"/>
      <c r="D723" s="80"/>
      <c r="E723" s="80"/>
      <c r="F723" s="80"/>
      <c r="G723" s="80"/>
      <c r="H723" s="80"/>
      <c r="I723" s="80"/>
      <c r="J723" s="80"/>
      <c r="K723" s="80"/>
      <c r="L723" s="80"/>
      <c r="M723" s="85"/>
      <c r="N723" s="80"/>
      <c r="O723" s="80"/>
      <c r="P723" s="80"/>
      <c r="Q723" s="80"/>
      <c r="R723" s="80"/>
      <c r="S723" s="80"/>
      <c r="T723" s="80"/>
      <c r="U723" s="80"/>
      <c r="V723" s="80"/>
      <c r="W723" s="80"/>
      <c r="X723" s="80"/>
      <c r="Y723" s="80"/>
      <c r="Z723" s="80"/>
      <c r="AA723" s="80"/>
    </row>
    <row r="724" spans="1:27" ht="12" customHeight="1">
      <c r="A724" s="80"/>
      <c r="B724" s="80"/>
      <c r="C724" s="80"/>
      <c r="D724" s="80"/>
      <c r="E724" s="80"/>
      <c r="F724" s="80"/>
      <c r="G724" s="80"/>
      <c r="H724" s="80"/>
      <c r="I724" s="80"/>
      <c r="J724" s="80"/>
      <c r="K724" s="80"/>
      <c r="L724" s="80"/>
      <c r="M724" s="85"/>
      <c r="N724" s="80"/>
      <c r="O724" s="80"/>
      <c r="P724" s="80"/>
      <c r="Q724" s="80"/>
      <c r="R724" s="80"/>
      <c r="S724" s="80"/>
      <c r="T724" s="80"/>
      <c r="U724" s="80"/>
      <c r="V724" s="80"/>
      <c r="W724" s="80"/>
      <c r="X724" s="80"/>
      <c r="Y724" s="80"/>
      <c r="Z724" s="80"/>
      <c r="AA724" s="80"/>
    </row>
    <row r="725" spans="1:27" ht="12" customHeight="1">
      <c r="A725" s="80"/>
      <c r="B725" s="80"/>
      <c r="C725" s="80"/>
      <c r="D725" s="80"/>
      <c r="E725" s="80"/>
      <c r="F725" s="80"/>
      <c r="G725" s="80"/>
      <c r="H725" s="80"/>
      <c r="I725" s="80"/>
      <c r="J725" s="80"/>
      <c r="K725" s="80"/>
      <c r="L725" s="80"/>
      <c r="M725" s="85"/>
      <c r="N725" s="80"/>
      <c r="O725" s="80"/>
      <c r="P725" s="80"/>
      <c r="Q725" s="80"/>
      <c r="R725" s="80"/>
      <c r="S725" s="80"/>
      <c r="T725" s="80"/>
      <c r="U725" s="80"/>
      <c r="V725" s="80"/>
      <c r="W725" s="80"/>
      <c r="X725" s="80"/>
      <c r="Y725" s="80"/>
      <c r="Z725" s="80"/>
      <c r="AA725" s="80"/>
    </row>
    <row r="726" spans="1:27" ht="12" customHeight="1">
      <c r="A726" s="80"/>
      <c r="B726" s="80"/>
      <c r="C726" s="80"/>
      <c r="D726" s="80"/>
      <c r="E726" s="80"/>
      <c r="F726" s="80"/>
      <c r="G726" s="80"/>
      <c r="H726" s="80"/>
      <c r="I726" s="80"/>
      <c r="J726" s="80"/>
      <c r="K726" s="80"/>
      <c r="L726" s="80"/>
      <c r="M726" s="85"/>
      <c r="N726" s="80"/>
      <c r="O726" s="80"/>
      <c r="P726" s="80"/>
      <c r="Q726" s="80"/>
      <c r="R726" s="80"/>
      <c r="S726" s="80"/>
      <c r="T726" s="80"/>
      <c r="U726" s="80"/>
      <c r="V726" s="80"/>
      <c r="W726" s="80"/>
      <c r="X726" s="80"/>
      <c r="Y726" s="80"/>
      <c r="Z726" s="80"/>
      <c r="AA726" s="80"/>
    </row>
    <row r="727" spans="1:27" ht="12" customHeight="1">
      <c r="A727" s="80"/>
      <c r="B727" s="80"/>
      <c r="C727" s="80"/>
      <c r="D727" s="80"/>
      <c r="E727" s="80"/>
      <c r="F727" s="80"/>
      <c r="G727" s="80"/>
      <c r="H727" s="80"/>
      <c r="I727" s="80"/>
      <c r="J727" s="80"/>
      <c r="K727" s="80"/>
      <c r="L727" s="80"/>
      <c r="M727" s="85"/>
      <c r="N727" s="80"/>
      <c r="O727" s="80"/>
      <c r="P727" s="80"/>
      <c r="Q727" s="80"/>
      <c r="R727" s="80"/>
      <c r="S727" s="80"/>
      <c r="T727" s="80"/>
      <c r="U727" s="80"/>
      <c r="V727" s="80"/>
      <c r="W727" s="80"/>
      <c r="X727" s="80"/>
      <c r="Y727" s="80"/>
      <c r="Z727" s="80"/>
      <c r="AA727" s="80"/>
    </row>
    <row r="728" spans="1:27" ht="12" customHeight="1">
      <c r="A728" s="80"/>
      <c r="B728" s="80"/>
      <c r="C728" s="80"/>
      <c r="D728" s="80"/>
      <c r="E728" s="80"/>
      <c r="F728" s="80"/>
      <c r="G728" s="80"/>
      <c r="H728" s="80"/>
      <c r="I728" s="80"/>
      <c r="J728" s="80"/>
      <c r="K728" s="80"/>
      <c r="L728" s="80"/>
      <c r="M728" s="85"/>
      <c r="N728" s="80"/>
      <c r="O728" s="80"/>
      <c r="P728" s="80"/>
      <c r="Q728" s="80"/>
      <c r="R728" s="80"/>
      <c r="S728" s="80"/>
      <c r="T728" s="80"/>
      <c r="U728" s="80"/>
      <c r="V728" s="80"/>
      <c r="W728" s="80"/>
      <c r="X728" s="80"/>
      <c r="Y728" s="80"/>
      <c r="Z728" s="80"/>
      <c r="AA728" s="80"/>
    </row>
    <row r="729" spans="1:27" ht="12" customHeight="1">
      <c r="A729" s="80"/>
      <c r="B729" s="80"/>
      <c r="C729" s="80"/>
      <c r="D729" s="80"/>
      <c r="E729" s="80"/>
      <c r="F729" s="80"/>
      <c r="G729" s="80"/>
      <c r="H729" s="80"/>
      <c r="I729" s="80"/>
      <c r="J729" s="80"/>
      <c r="K729" s="80"/>
      <c r="L729" s="80"/>
      <c r="M729" s="85"/>
      <c r="N729" s="80"/>
      <c r="O729" s="80"/>
      <c r="P729" s="80"/>
      <c r="Q729" s="80"/>
      <c r="R729" s="80"/>
      <c r="S729" s="80"/>
      <c r="T729" s="80"/>
      <c r="U729" s="80"/>
      <c r="V729" s="80"/>
      <c r="W729" s="80"/>
      <c r="X729" s="80"/>
      <c r="Y729" s="80"/>
      <c r="Z729" s="80"/>
      <c r="AA729" s="80"/>
    </row>
    <row r="730" spans="1:27" ht="12" customHeight="1">
      <c r="A730" s="80"/>
      <c r="B730" s="80"/>
      <c r="C730" s="80"/>
      <c r="D730" s="80"/>
      <c r="E730" s="80"/>
      <c r="F730" s="80"/>
      <c r="G730" s="80"/>
      <c r="H730" s="80"/>
      <c r="I730" s="80"/>
      <c r="J730" s="80"/>
      <c r="K730" s="80"/>
      <c r="L730" s="80"/>
      <c r="M730" s="85"/>
      <c r="N730" s="80"/>
      <c r="O730" s="80"/>
      <c r="P730" s="80"/>
      <c r="Q730" s="80"/>
      <c r="R730" s="80"/>
      <c r="S730" s="80"/>
      <c r="T730" s="80"/>
      <c r="U730" s="80"/>
      <c r="V730" s="80"/>
      <c r="W730" s="80"/>
      <c r="X730" s="80"/>
      <c r="Y730" s="80"/>
      <c r="Z730" s="80"/>
      <c r="AA730" s="80"/>
    </row>
    <row r="731" spans="1:27" ht="12" customHeight="1">
      <c r="A731" s="80"/>
      <c r="B731" s="80"/>
      <c r="C731" s="80"/>
      <c r="D731" s="80"/>
      <c r="E731" s="80"/>
      <c r="F731" s="80"/>
      <c r="G731" s="80"/>
      <c r="H731" s="80"/>
      <c r="I731" s="80"/>
      <c r="J731" s="80"/>
      <c r="K731" s="80"/>
      <c r="L731" s="80"/>
      <c r="M731" s="85"/>
      <c r="N731" s="80"/>
      <c r="O731" s="80"/>
      <c r="P731" s="80"/>
      <c r="Q731" s="80"/>
      <c r="R731" s="80"/>
      <c r="S731" s="80"/>
      <c r="T731" s="80"/>
      <c r="U731" s="80"/>
      <c r="V731" s="80"/>
      <c r="W731" s="80"/>
      <c r="X731" s="80"/>
      <c r="Y731" s="80"/>
      <c r="Z731" s="80"/>
      <c r="AA731" s="80"/>
    </row>
    <row r="732" spans="1:27" ht="12" customHeight="1">
      <c r="A732" s="80"/>
      <c r="B732" s="80"/>
      <c r="C732" s="80"/>
      <c r="D732" s="80"/>
      <c r="E732" s="80"/>
      <c r="F732" s="80"/>
      <c r="G732" s="80"/>
      <c r="H732" s="80"/>
      <c r="I732" s="80"/>
      <c r="J732" s="80"/>
      <c r="K732" s="80"/>
      <c r="L732" s="80"/>
      <c r="M732" s="85"/>
      <c r="N732" s="80"/>
      <c r="O732" s="80"/>
      <c r="P732" s="80"/>
      <c r="Q732" s="80"/>
      <c r="R732" s="80"/>
      <c r="S732" s="80"/>
      <c r="T732" s="80"/>
      <c r="U732" s="80"/>
      <c r="V732" s="80"/>
      <c r="W732" s="80"/>
      <c r="X732" s="80"/>
      <c r="Y732" s="80"/>
      <c r="Z732" s="80"/>
      <c r="AA732" s="80"/>
    </row>
    <row r="733" spans="1:27" ht="12" customHeight="1">
      <c r="A733" s="80"/>
      <c r="B733" s="80"/>
      <c r="C733" s="80"/>
      <c r="D733" s="80"/>
      <c r="E733" s="80"/>
      <c r="F733" s="80"/>
      <c r="G733" s="80"/>
      <c r="H733" s="80"/>
      <c r="I733" s="80"/>
      <c r="J733" s="80"/>
      <c r="K733" s="80"/>
      <c r="L733" s="80"/>
      <c r="M733" s="85"/>
      <c r="N733" s="80"/>
      <c r="O733" s="80"/>
      <c r="P733" s="80"/>
      <c r="Q733" s="80"/>
      <c r="R733" s="80"/>
      <c r="S733" s="80"/>
      <c r="T733" s="80"/>
      <c r="U733" s="80"/>
      <c r="V733" s="80"/>
      <c r="W733" s="80"/>
      <c r="X733" s="80"/>
      <c r="Y733" s="80"/>
      <c r="Z733" s="80"/>
      <c r="AA733" s="80"/>
    </row>
    <row r="734" spans="1:27" ht="12" customHeight="1">
      <c r="A734" s="80"/>
      <c r="B734" s="80"/>
      <c r="C734" s="80"/>
      <c r="D734" s="80"/>
      <c r="E734" s="80"/>
      <c r="F734" s="80"/>
      <c r="G734" s="80"/>
      <c r="H734" s="80"/>
      <c r="I734" s="80"/>
      <c r="J734" s="80"/>
      <c r="K734" s="80"/>
      <c r="L734" s="80"/>
      <c r="M734" s="85"/>
      <c r="N734" s="80"/>
      <c r="O734" s="80"/>
      <c r="P734" s="80"/>
      <c r="Q734" s="80"/>
      <c r="R734" s="80"/>
      <c r="S734" s="80"/>
      <c r="T734" s="80"/>
      <c r="U734" s="80"/>
      <c r="V734" s="80"/>
      <c r="W734" s="80"/>
      <c r="X734" s="80"/>
      <c r="Y734" s="80"/>
      <c r="Z734" s="80"/>
      <c r="AA734" s="80"/>
    </row>
    <row r="735" spans="1:27" ht="12" customHeight="1">
      <c r="A735" s="80"/>
      <c r="B735" s="80"/>
      <c r="C735" s="80"/>
      <c r="D735" s="80"/>
      <c r="E735" s="80"/>
      <c r="F735" s="80"/>
      <c r="G735" s="80"/>
      <c r="H735" s="80"/>
      <c r="I735" s="80"/>
      <c r="J735" s="80"/>
      <c r="K735" s="80"/>
      <c r="L735" s="80"/>
      <c r="M735" s="85"/>
      <c r="N735" s="80"/>
      <c r="O735" s="80"/>
      <c r="P735" s="80"/>
      <c r="Q735" s="80"/>
      <c r="R735" s="80"/>
      <c r="S735" s="80"/>
      <c r="T735" s="80"/>
      <c r="U735" s="80"/>
      <c r="V735" s="80"/>
      <c r="W735" s="80"/>
      <c r="X735" s="80"/>
      <c r="Y735" s="80"/>
      <c r="Z735" s="80"/>
      <c r="AA735" s="80"/>
    </row>
    <row r="736" spans="1:27" ht="12" customHeight="1">
      <c r="A736" s="80"/>
      <c r="B736" s="80"/>
      <c r="C736" s="80"/>
      <c r="D736" s="80"/>
      <c r="E736" s="80"/>
      <c r="F736" s="80"/>
      <c r="G736" s="80"/>
      <c r="H736" s="80"/>
      <c r="I736" s="80"/>
      <c r="J736" s="80"/>
      <c r="K736" s="80"/>
      <c r="L736" s="80"/>
      <c r="M736" s="85"/>
      <c r="N736" s="80"/>
      <c r="O736" s="80"/>
      <c r="P736" s="80"/>
      <c r="Q736" s="80"/>
      <c r="R736" s="80"/>
      <c r="S736" s="80"/>
      <c r="T736" s="80"/>
      <c r="U736" s="80"/>
      <c r="V736" s="80"/>
      <c r="W736" s="80"/>
      <c r="X736" s="80"/>
      <c r="Y736" s="80"/>
      <c r="Z736" s="80"/>
      <c r="AA736" s="80"/>
    </row>
    <row r="737" spans="1:27" ht="12" customHeight="1">
      <c r="A737" s="80"/>
      <c r="B737" s="80"/>
      <c r="C737" s="80"/>
      <c r="D737" s="80"/>
      <c r="E737" s="80"/>
      <c r="F737" s="80"/>
      <c r="G737" s="80"/>
      <c r="H737" s="80"/>
      <c r="I737" s="80"/>
      <c r="J737" s="80"/>
      <c r="K737" s="80"/>
      <c r="L737" s="80"/>
      <c r="M737" s="85"/>
      <c r="N737" s="80"/>
      <c r="O737" s="80"/>
      <c r="P737" s="80"/>
      <c r="Q737" s="80"/>
      <c r="R737" s="80"/>
      <c r="S737" s="80"/>
      <c r="T737" s="80"/>
      <c r="U737" s="80"/>
      <c r="V737" s="80"/>
      <c r="W737" s="80"/>
      <c r="X737" s="80"/>
      <c r="Y737" s="80"/>
      <c r="Z737" s="80"/>
      <c r="AA737" s="80"/>
    </row>
    <row r="738" spans="1:27" ht="12" customHeight="1">
      <c r="A738" s="80"/>
      <c r="B738" s="80"/>
      <c r="C738" s="80"/>
      <c r="D738" s="80"/>
      <c r="E738" s="80"/>
      <c r="F738" s="80"/>
      <c r="G738" s="80"/>
      <c r="H738" s="80"/>
      <c r="I738" s="80"/>
      <c r="J738" s="80"/>
      <c r="K738" s="80"/>
      <c r="L738" s="80"/>
      <c r="M738" s="85"/>
      <c r="N738" s="80"/>
      <c r="O738" s="80"/>
      <c r="P738" s="80"/>
      <c r="Q738" s="80"/>
      <c r="R738" s="80"/>
      <c r="S738" s="80"/>
      <c r="T738" s="80"/>
      <c r="U738" s="80"/>
      <c r="V738" s="80"/>
      <c r="W738" s="80"/>
      <c r="X738" s="80"/>
      <c r="Y738" s="80"/>
      <c r="Z738" s="80"/>
      <c r="AA738" s="80"/>
    </row>
    <row r="739" spans="1:27" ht="12" customHeight="1">
      <c r="A739" s="80"/>
      <c r="B739" s="80"/>
      <c r="C739" s="80"/>
      <c r="D739" s="80"/>
      <c r="E739" s="80"/>
      <c r="F739" s="80"/>
      <c r="G739" s="80"/>
      <c r="H739" s="80"/>
      <c r="I739" s="80"/>
      <c r="J739" s="80"/>
      <c r="K739" s="80"/>
      <c r="L739" s="80"/>
      <c r="M739" s="85"/>
      <c r="N739" s="80"/>
      <c r="O739" s="80"/>
      <c r="P739" s="80"/>
      <c r="Q739" s="80"/>
      <c r="R739" s="80"/>
      <c r="S739" s="80"/>
      <c r="T739" s="80"/>
      <c r="U739" s="80"/>
      <c r="V739" s="80"/>
      <c r="W739" s="80"/>
      <c r="X739" s="80"/>
      <c r="Y739" s="80"/>
      <c r="Z739" s="80"/>
      <c r="AA739" s="80"/>
    </row>
    <row r="740" spans="1:27" ht="12" customHeight="1">
      <c r="A740" s="80"/>
      <c r="B740" s="80"/>
      <c r="C740" s="80"/>
      <c r="D740" s="80"/>
      <c r="E740" s="80"/>
      <c r="F740" s="80"/>
      <c r="G740" s="80"/>
      <c r="H740" s="80"/>
      <c r="I740" s="80"/>
      <c r="J740" s="80"/>
      <c r="K740" s="80"/>
      <c r="L740" s="80"/>
      <c r="M740" s="85"/>
      <c r="N740" s="80"/>
      <c r="O740" s="80"/>
      <c r="P740" s="80"/>
      <c r="Q740" s="80"/>
      <c r="R740" s="80"/>
      <c r="S740" s="80"/>
      <c r="T740" s="80"/>
      <c r="U740" s="80"/>
      <c r="V740" s="80"/>
      <c r="W740" s="80"/>
      <c r="X740" s="80"/>
      <c r="Y740" s="80"/>
      <c r="Z740" s="80"/>
      <c r="AA740" s="80"/>
    </row>
    <row r="741" spans="1:27" ht="12" customHeight="1">
      <c r="A741" s="80"/>
      <c r="B741" s="80"/>
      <c r="C741" s="80"/>
      <c r="D741" s="80"/>
      <c r="E741" s="80"/>
      <c r="F741" s="80"/>
      <c r="G741" s="80"/>
      <c r="H741" s="80"/>
      <c r="I741" s="80"/>
      <c r="J741" s="80"/>
      <c r="K741" s="80"/>
      <c r="L741" s="80"/>
      <c r="M741" s="85"/>
      <c r="N741" s="80"/>
      <c r="O741" s="80"/>
      <c r="P741" s="80"/>
      <c r="Q741" s="80"/>
      <c r="R741" s="80"/>
      <c r="S741" s="80"/>
      <c r="T741" s="80"/>
      <c r="U741" s="80"/>
      <c r="V741" s="80"/>
      <c r="W741" s="80"/>
      <c r="X741" s="80"/>
      <c r="Y741" s="80"/>
      <c r="Z741" s="80"/>
      <c r="AA741" s="80"/>
    </row>
    <row r="742" spans="1:27" ht="12" customHeight="1">
      <c r="A742" s="80"/>
      <c r="B742" s="80"/>
      <c r="C742" s="80"/>
      <c r="D742" s="80"/>
      <c r="E742" s="80"/>
      <c r="F742" s="80"/>
      <c r="G742" s="80"/>
      <c r="H742" s="80"/>
      <c r="I742" s="80"/>
      <c r="J742" s="80"/>
      <c r="K742" s="80"/>
      <c r="L742" s="80"/>
      <c r="M742" s="85"/>
      <c r="N742" s="80"/>
      <c r="O742" s="80"/>
      <c r="P742" s="80"/>
      <c r="Q742" s="80"/>
      <c r="R742" s="80"/>
      <c r="S742" s="80"/>
      <c r="T742" s="80"/>
      <c r="U742" s="80"/>
      <c r="V742" s="80"/>
      <c r="W742" s="80"/>
      <c r="X742" s="80"/>
      <c r="Y742" s="80"/>
      <c r="Z742" s="80"/>
      <c r="AA742" s="80"/>
    </row>
    <row r="743" spans="1:27" ht="12" customHeight="1">
      <c r="A743" s="80"/>
      <c r="B743" s="80"/>
      <c r="C743" s="80"/>
      <c r="D743" s="80"/>
      <c r="E743" s="80"/>
      <c r="F743" s="80"/>
      <c r="G743" s="80"/>
      <c r="H743" s="80"/>
      <c r="I743" s="80"/>
      <c r="J743" s="80"/>
      <c r="K743" s="80"/>
      <c r="L743" s="80"/>
      <c r="M743" s="85"/>
      <c r="N743" s="80"/>
      <c r="O743" s="80"/>
      <c r="P743" s="80"/>
      <c r="Q743" s="80"/>
      <c r="R743" s="80"/>
      <c r="S743" s="80"/>
      <c r="T743" s="80"/>
      <c r="U743" s="80"/>
      <c r="V743" s="80"/>
      <c r="W743" s="80"/>
      <c r="X743" s="80"/>
      <c r="Y743" s="80"/>
      <c r="Z743" s="80"/>
      <c r="AA743" s="80"/>
    </row>
    <row r="744" spans="1:27" ht="12" customHeight="1">
      <c r="A744" s="80"/>
      <c r="B744" s="80"/>
      <c r="C744" s="80"/>
      <c r="D744" s="80"/>
      <c r="E744" s="80"/>
      <c r="F744" s="80"/>
      <c r="G744" s="80"/>
      <c r="H744" s="80"/>
      <c r="I744" s="80"/>
      <c r="J744" s="80"/>
      <c r="K744" s="80"/>
      <c r="L744" s="80"/>
      <c r="M744" s="85"/>
      <c r="N744" s="80"/>
      <c r="O744" s="80"/>
      <c r="P744" s="80"/>
      <c r="Q744" s="80"/>
      <c r="R744" s="80"/>
      <c r="S744" s="80"/>
      <c r="T744" s="80"/>
      <c r="U744" s="80"/>
      <c r="V744" s="80"/>
      <c r="W744" s="80"/>
      <c r="X744" s="80"/>
      <c r="Y744" s="80"/>
      <c r="Z744" s="80"/>
      <c r="AA744" s="80"/>
    </row>
    <row r="745" spans="1:27" ht="12" customHeight="1">
      <c r="A745" s="80"/>
      <c r="B745" s="80"/>
      <c r="C745" s="80"/>
      <c r="D745" s="80"/>
      <c r="E745" s="80"/>
      <c r="F745" s="80"/>
      <c r="G745" s="80"/>
      <c r="H745" s="80"/>
      <c r="I745" s="80"/>
      <c r="J745" s="80"/>
      <c r="K745" s="80"/>
      <c r="L745" s="80"/>
      <c r="M745" s="85"/>
      <c r="N745" s="80"/>
      <c r="O745" s="80"/>
      <c r="P745" s="80"/>
      <c r="Q745" s="80"/>
      <c r="R745" s="80"/>
      <c r="S745" s="80"/>
      <c r="T745" s="80"/>
      <c r="U745" s="80"/>
      <c r="V745" s="80"/>
      <c r="W745" s="80"/>
      <c r="X745" s="80"/>
      <c r="Y745" s="80"/>
      <c r="Z745" s="80"/>
      <c r="AA745" s="80"/>
    </row>
    <row r="746" spans="1:27" ht="12" customHeight="1">
      <c r="A746" s="80"/>
      <c r="B746" s="80"/>
      <c r="C746" s="80"/>
      <c r="D746" s="80"/>
      <c r="E746" s="80"/>
      <c r="F746" s="80"/>
      <c r="G746" s="80"/>
      <c r="H746" s="80"/>
      <c r="I746" s="80"/>
      <c r="J746" s="80"/>
      <c r="K746" s="80"/>
      <c r="L746" s="80"/>
      <c r="M746" s="85"/>
      <c r="N746" s="80"/>
      <c r="O746" s="80"/>
      <c r="P746" s="80"/>
      <c r="Q746" s="80"/>
      <c r="R746" s="80"/>
      <c r="S746" s="80"/>
      <c r="T746" s="80"/>
      <c r="U746" s="80"/>
      <c r="V746" s="80"/>
      <c r="W746" s="80"/>
      <c r="X746" s="80"/>
      <c r="Y746" s="80"/>
      <c r="Z746" s="80"/>
      <c r="AA746" s="80"/>
    </row>
    <row r="747" spans="1:27" ht="12" customHeight="1">
      <c r="A747" s="80"/>
      <c r="B747" s="80"/>
      <c r="C747" s="80"/>
      <c r="D747" s="80"/>
      <c r="E747" s="80"/>
      <c r="F747" s="80"/>
      <c r="G747" s="80"/>
      <c r="H747" s="80"/>
      <c r="I747" s="80"/>
      <c r="J747" s="80"/>
      <c r="K747" s="80"/>
      <c r="L747" s="80"/>
      <c r="M747" s="85"/>
      <c r="N747" s="80"/>
      <c r="O747" s="80"/>
      <c r="P747" s="80"/>
      <c r="Q747" s="80"/>
      <c r="R747" s="80"/>
      <c r="S747" s="80"/>
      <c r="T747" s="80"/>
      <c r="U747" s="80"/>
      <c r="V747" s="80"/>
      <c r="W747" s="80"/>
      <c r="X747" s="80"/>
      <c r="Y747" s="80"/>
      <c r="Z747" s="80"/>
      <c r="AA747" s="80"/>
    </row>
    <row r="748" spans="1:27" ht="12" customHeight="1">
      <c r="A748" s="80"/>
      <c r="B748" s="80"/>
      <c r="C748" s="80"/>
      <c r="D748" s="80"/>
      <c r="E748" s="80"/>
      <c r="F748" s="80"/>
      <c r="G748" s="80"/>
      <c r="H748" s="80"/>
      <c r="I748" s="80"/>
      <c r="J748" s="80"/>
      <c r="K748" s="80"/>
      <c r="L748" s="80"/>
      <c r="M748" s="85"/>
      <c r="N748" s="80"/>
      <c r="O748" s="80"/>
      <c r="P748" s="80"/>
      <c r="Q748" s="80"/>
      <c r="R748" s="80"/>
      <c r="S748" s="80"/>
      <c r="T748" s="80"/>
      <c r="U748" s="80"/>
      <c r="V748" s="80"/>
      <c r="W748" s="80"/>
      <c r="X748" s="80"/>
      <c r="Y748" s="80"/>
      <c r="Z748" s="80"/>
      <c r="AA748" s="80"/>
    </row>
    <row r="749" spans="1:27" ht="12" customHeight="1">
      <c r="A749" s="80"/>
      <c r="B749" s="80"/>
      <c r="C749" s="80"/>
      <c r="D749" s="80"/>
      <c r="E749" s="80"/>
      <c r="F749" s="80"/>
      <c r="G749" s="80"/>
      <c r="H749" s="80"/>
      <c r="I749" s="80"/>
      <c r="J749" s="80"/>
      <c r="K749" s="80"/>
      <c r="L749" s="80"/>
      <c r="M749" s="85"/>
      <c r="N749" s="80"/>
      <c r="O749" s="80"/>
      <c r="P749" s="80"/>
      <c r="Q749" s="80"/>
      <c r="R749" s="80"/>
      <c r="S749" s="80"/>
      <c r="T749" s="80"/>
      <c r="U749" s="80"/>
      <c r="V749" s="80"/>
      <c r="W749" s="80"/>
      <c r="X749" s="80"/>
      <c r="Y749" s="80"/>
      <c r="Z749" s="80"/>
      <c r="AA749" s="80"/>
    </row>
    <row r="750" spans="1:27" ht="12" customHeight="1">
      <c r="A750" s="80"/>
      <c r="B750" s="80"/>
      <c r="C750" s="80"/>
      <c r="D750" s="80"/>
      <c r="E750" s="80"/>
      <c r="F750" s="80"/>
      <c r="G750" s="80"/>
      <c r="H750" s="80"/>
      <c r="I750" s="80"/>
      <c r="J750" s="80"/>
      <c r="K750" s="80"/>
      <c r="L750" s="80"/>
      <c r="M750" s="85"/>
      <c r="N750" s="80"/>
      <c r="O750" s="80"/>
      <c r="P750" s="80"/>
      <c r="Q750" s="80"/>
      <c r="R750" s="80"/>
      <c r="S750" s="80"/>
      <c r="T750" s="80"/>
      <c r="U750" s="80"/>
      <c r="V750" s="80"/>
      <c r="W750" s="80"/>
      <c r="X750" s="80"/>
      <c r="Y750" s="80"/>
      <c r="Z750" s="80"/>
      <c r="AA750" s="80"/>
    </row>
    <row r="751" spans="1:27" ht="12" customHeight="1">
      <c r="A751" s="80"/>
      <c r="B751" s="80"/>
      <c r="C751" s="80"/>
      <c r="D751" s="80"/>
      <c r="E751" s="80"/>
      <c r="F751" s="80"/>
      <c r="G751" s="80"/>
      <c r="H751" s="80"/>
      <c r="I751" s="80"/>
      <c r="J751" s="80"/>
      <c r="K751" s="80"/>
      <c r="L751" s="80"/>
      <c r="M751" s="85"/>
      <c r="N751" s="80"/>
      <c r="O751" s="80"/>
      <c r="P751" s="80"/>
      <c r="Q751" s="80"/>
      <c r="R751" s="80"/>
      <c r="S751" s="80"/>
      <c r="T751" s="80"/>
      <c r="U751" s="80"/>
      <c r="V751" s="80"/>
      <c r="W751" s="80"/>
      <c r="X751" s="80"/>
      <c r="Y751" s="80"/>
      <c r="Z751" s="80"/>
      <c r="AA751" s="80"/>
    </row>
    <row r="752" spans="1:27" ht="12" customHeight="1">
      <c r="A752" s="80"/>
      <c r="B752" s="80"/>
      <c r="C752" s="80"/>
      <c r="D752" s="80"/>
      <c r="E752" s="80"/>
      <c r="F752" s="80"/>
      <c r="G752" s="80"/>
      <c r="H752" s="80"/>
      <c r="I752" s="80"/>
      <c r="J752" s="80"/>
      <c r="K752" s="80"/>
      <c r="L752" s="80"/>
      <c r="M752" s="85"/>
      <c r="N752" s="80"/>
      <c r="O752" s="80"/>
      <c r="P752" s="80"/>
      <c r="Q752" s="80"/>
      <c r="R752" s="80"/>
      <c r="S752" s="80"/>
      <c r="T752" s="80"/>
      <c r="U752" s="80"/>
      <c r="V752" s="80"/>
      <c r="W752" s="80"/>
      <c r="X752" s="80"/>
      <c r="Y752" s="80"/>
      <c r="Z752" s="80"/>
      <c r="AA752" s="80"/>
    </row>
    <row r="753" spans="1:27" ht="12" customHeight="1">
      <c r="A753" s="80"/>
      <c r="B753" s="80"/>
      <c r="C753" s="80"/>
      <c r="D753" s="80"/>
      <c r="E753" s="80"/>
      <c r="F753" s="80"/>
      <c r="G753" s="80"/>
      <c r="H753" s="80"/>
      <c r="I753" s="80"/>
      <c r="J753" s="80"/>
      <c r="K753" s="80"/>
      <c r="L753" s="80"/>
      <c r="M753" s="85"/>
      <c r="N753" s="80"/>
      <c r="O753" s="80"/>
      <c r="P753" s="80"/>
      <c r="Q753" s="80"/>
      <c r="R753" s="80"/>
      <c r="S753" s="80"/>
      <c r="T753" s="80"/>
      <c r="U753" s="80"/>
      <c r="V753" s="80"/>
      <c r="W753" s="80"/>
      <c r="X753" s="80"/>
      <c r="Y753" s="80"/>
      <c r="Z753" s="80"/>
      <c r="AA753" s="80"/>
    </row>
    <row r="754" spans="1:27" ht="12" customHeight="1">
      <c r="A754" s="80"/>
      <c r="B754" s="80"/>
      <c r="C754" s="80"/>
      <c r="D754" s="80"/>
      <c r="E754" s="80"/>
      <c r="F754" s="80"/>
      <c r="G754" s="80"/>
      <c r="H754" s="80"/>
      <c r="I754" s="80"/>
      <c r="J754" s="80"/>
      <c r="K754" s="80"/>
      <c r="L754" s="80"/>
      <c r="M754" s="85"/>
      <c r="N754" s="80"/>
      <c r="O754" s="80"/>
      <c r="P754" s="80"/>
      <c r="Q754" s="80"/>
      <c r="R754" s="80"/>
      <c r="S754" s="80"/>
      <c r="T754" s="80"/>
      <c r="U754" s="80"/>
      <c r="V754" s="80"/>
      <c r="W754" s="80"/>
      <c r="X754" s="80"/>
      <c r="Y754" s="80"/>
      <c r="Z754" s="80"/>
      <c r="AA754" s="80"/>
    </row>
    <row r="755" spans="1:27" ht="12" customHeight="1">
      <c r="A755" s="80"/>
      <c r="B755" s="80"/>
      <c r="C755" s="80"/>
      <c r="D755" s="80"/>
      <c r="E755" s="80"/>
      <c r="F755" s="80"/>
      <c r="G755" s="80"/>
      <c r="H755" s="80"/>
      <c r="I755" s="80"/>
      <c r="J755" s="80"/>
      <c r="K755" s="80"/>
      <c r="L755" s="80"/>
      <c r="M755" s="85"/>
      <c r="N755" s="80"/>
      <c r="O755" s="80"/>
      <c r="P755" s="80"/>
      <c r="Q755" s="80"/>
      <c r="R755" s="80"/>
      <c r="S755" s="80"/>
      <c r="T755" s="80"/>
      <c r="U755" s="80"/>
      <c r="V755" s="80"/>
      <c r="W755" s="80"/>
      <c r="X755" s="80"/>
      <c r="Y755" s="80"/>
      <c r="Z755" s="80"/>
      <c r="AA755" s="80"/>
    </row>
    <row r="756" spans="1:27" ht="12" customHeight="1">
      <c r="A756" s="80"/>
      <c r="B756" s="80"/>
      <c r="C756" s="80"/>
      <c r="D756" s="80"/>
      <c r="E756" s="80"/>
      <c r="F756" s="80"/>
      <c r="G756" s="80"/>
      <c r="H756" s="80"/>
      <c r="I756" s="80"/>
      <c r="J756" s="80"/>
      <c r="K756" s="80"/>
      <c r="L756" s="80"/>
      <c r="M756" s="85"/>
      <c r="N756" s="80"/>
      <c r="O756" s="80"/>
      <c r="P756" s="80"/>
      <c r="Q756" s="80"/>
      <c r="R756" s="80"/>
      <c r="S756" s="80"/>
      <c r="T756" s="80"/>
      <c r="U756" s="80"/>
      <c r="V756" s="80"/>
      <c r="W756" s="80"/>
      <c r="X756" s="80"/>
      <c r="Y756" s="80"/>
      <c r="Z756" s="80"/>
      <c r="AA756" s="80"/>
    </row>
    <row r="757" spans="1:27" ht="12" customHeight="1">
      <c r="A757" s="80"/>
      <c r="B757" s="80"/>
      <c r="C757" s="80"/>
      <c r="D757" s="80"/>
      <c r="E757" s="80"/>
      <c r="F757" s="80"/>
      <c r="G757" s="80"/>
      <c r="H757" s="80"/>
      <c r="I757" s="80"/>
      <c r="J757" s="80"/>
      <c r="K757" s="80"/>
      <c r="L757" s="80"/>
      <c r="M757" s="85"/>
      <c r="N757" s="80"/>
      <c r="O757" s="80"/>
      <c r="P757" s="80"/>
      <c r="Q757" s="80"/>
      <c r="R757" s="80"/>
      <c r="S757" s="80"/>
      <c r="T757" s="80"/>
      <c r="U757" s="80"/>
      <c r="V757" s="80"/>
      <c r="W757" s="80"/>
      <c r="X757" s="80"/>
      <c r="Y757" s="80"/>
      <c r="Z757" s="80"/>
      <c r="AA757" s="80"/>
    </row>
    <row r="758" spans="1:27" ht="12" customHeight="1">
      <c r="A758" s="80"/>
      <c r="B758" s="80"/>
      <c r="C758" s="80"/>
      <c r="D758" s="80"/>
      <c r="E758" s="80"/>
      <c r="F758" s="80"/>
      <c r="G758" s="80"/>
      <c r="H758" s="80"/>
      <c r="I758" s="80"/>
      <c r="J758" s="80"/>
      <c r="K758" s="80"/>
      <c r="L758" s="80"/>
      <c r="M758" s="85"/>
      <c r="N758" s="80"/>
      <c r="O758" s="80"/>
      <c r="P758" s="80"/>
      <c r="Q758" s="80"/>
      <c r="R758" s="80"/>
      <c r="S758" s="80"/>
      <c r="T758" s="80"/>
      <c r="U758" s="80"/>
      <c r="V758" s="80"/>
      <c r="W758" s="80"/>
      <c r="X758" s="80"/>
      <c r="Y758" s="80"/>
      <c r="Z758" s="80"/>
      <c r="AA758" s="80"/>
    </row>
    <row r="759" spans="1:27" ht="12" customHeight="1">
      <c r="A759" s="80"/>
      <c r="B759" s="80"/>
      <c r="C759" s="80"/>
      <c r="D759" s="80"/>
      <c r="E759" s="80"/>
      <c r="F759" s="80"/>
      <c r="G759" s="80"/>
      <c r="H759" s="80"/>
      <c r="I759" s="80"/>
      <c r="J759" s="80"/>
      <c r="K759" s="80"/>
      <c r="L759" s="80"/>
      <c r="M759" s="85"/>
      <c r="N759" s="80"/>
      <c r="O759" s="80"/>
      <c r="P759" s="80"/>
      <c r="Q759" s="80"/>
      <c r="R759" s="80"/>
      <c r="S759" s="80"/>
      <c r="T759" s="80"/>
      <c r="U759" s="80"/>
      <c r="V759" s="80"/>
      <c r="W759" s="80"/>
      <c r="X759" s="80"/>
      <c r="Y759" s="80"/>
      <c r="Z759" s="80"/>
      <c r="AA759" s="80"/>
    </row>
    <row r="760" spans="1:27" ht="12" customHeight="1">
      <c r="A760" s="80"/>
      <c r="B760" s="80"/>
      <c r="C760" s="80"/>
      <c r="D760" s="80"/>
      <c r="E760" s="80"/>
      <c r="F760" s="80"/>
      <c r="G760" s="80"/>
      <c r="H760" s="80"/>
      <c r="I760" s="80"/>
      <c r="J760" s="80"/>
      <c r="K760" s="80"/>
      <c r="L760" s="80"/>
      <c r="M760" s="85"/>
      <c r="N760" s="80"/>
      <c r="O760" s="80"/>
      <c r="P760" s="80"/>
      <c r="Q760" s="80"/>
      <c r="R760" s="80"/>
      <c r="S760" s="80"/>
      <c r="T760" s="80"/>
      <c r="U760" s="80"/>
      <c r="V760" s="80"/>
      <c r="W760" s="80"/>
      <c r="X760" s="80"/>
      <c r="Y760" s="80"/>
      <c r="Z760" s="80"/>
      <c r="AA760" s="80"/>
    </row>
    <row r="761" spans="1:27" ht="12" customHeight="1">
      <c r="A761" s="80"/>
      <c r="B761" s="80"/>
      <c r="C761" s="80"/>
      <c r="D761" s="80"/>
      <c r="E761" s="80"/>
      <c r="F761" s="80"/>
      <c r="G761" s="80"/>
      <c r="H761" s="80"/>
      <c r="I761" s="80"/>
      <c r="J761" s="80"/>
      <c r="K761" s="80"/>
      <c r="L761" s="80"/>
      <c r="M761" s="85"/>
      <c r="N761" s="80"/>
      <c r="O761" s="80"/>
      <c r="P761" s="80"/>
      <c r="Q761" s="80"/>
      <c r="R761" s="80"/>
      <c r="S761" s="80"/>
      <c r="T761" s="80"/>
      <c r="U761" s="80"/>
      <c r="V761" s="80"/>
      <c r="W761" s="80"/>
      <c r="X761" s="80"/>
      <c r="Y761" s="80"/>
      <c r="Z761" s="80"/>
      <c r="AA761" s="80"/>
    </row>
    <row r="762" spans="1:27" ht="12" customHeight="1">
      <c r="A762" s="80"/>
      <c r="B762" s="80"/>
      <c r="C762" s="80"/>
      <c r="D762" s="80"/>
      <c r="E762" s="80"/>
      <c r="F762" s="80"/>
      <c r="G762" s="80"/>
      <c r="H762" s="80"/>
      <c r="I762" s="80"/>
      <c r="J762" s="80"/>
      <c r="K762" s="80"/>
      <c r="L762" s="80"/>
      <c r="M762" s="85"/>
      <c r="N762" s="80"/>
      <c r="O762" s="80"/>
      <c r="P762" s="80"/>
      <c r="Q762" s="80"/>
      <c r="R762" s="80"/>
      <c r="S762" s="80"/>
      <c r="T762" s="80"/>
      <c r="U762" s="80"/>
      <c r="V762" s="80"/>
      <c r="W762" s="80"/>
      <c r="X762" s="80"/>
      <c r="Y762" s="80"/>
      <c r="Z762" s="80"/>
      <c r="AA762" s="80"/>
    </row>
    <row r="763" spans="1:27" ht="12" customHeight="1">
      <c r="A763" s="80"/>
      <c r="B763" s="80"/>
      <c r="C763" s="80"/>
      <c r="D763" s="80"/>
      <c r="E763" s="80"/>
      <c r="F763" s="80"/>
      <c r="G763" s="80"/>
      <c r="H763" s="80"/>
      <c r="I763" s="80"/>
      <c r="J763" s="80"/>
      <c r="K763" s="80"/>
      <c r="L763" s="80"/>
      <c r="M763" s="85"/>
      <c r="N763" s="80"/>
      <c r="O763" s="80"/>
      <c r="P763" s="80"/>
      <c r="Q763" s="80"/>
      <c r="R763" s="80"/>
      <c r="S763" s="80"/>
      <c r="T763" s="80"/>
      <c r="U763" s="80"/>
      <c r="V763" s="80"/>
      <c r="W763" s="80"/>
      <c r="X763" s="80"/>
      <c r="Y763" s="80"/>
      <c r="Z763" s="80"/>
      <c r="AA763" s="80"/>
    </row>
    <row r="764" spans="1:27" ht="12" customHeight="1">
      <c r="A764" s="80"/>
      <c r="B764" s="80"/>
      <c r="C764" s="80"/>
      <c r="D764" s="80"/>
      <c r="E764" s="80"/>
      <c r="F764" s="80"/>
      <c r="G764" s="80"/>
      <c r="H764" s="80"/>
      <c r="I764" s="80"/>
      <c r="J764" s="80"/>
      <c r="K764" s="80"/>
      <c r="L764" s="80"/>
      <c r="M764" s="85"/>
      <c r="N764" s="80"/>
      <c r="O764" s="80"/>
      <c r="P764" s="80"/>
      <c r="Q764" s="80"/>
      <c r="R764" s="80"/>
      <c r="S764" s="80"/>
      <c r="T764" s="80"/>
      <c r="U764" s="80"/>
      <c r="V764" s="80"/>
      <c r="W764" s="80"/>
      <c r="X764" s="80"/>
      <c r="Y764" s="80"/>
      <c r="Z764" s="80"/>
      <c r="AA764" s="80"/>
    </row>
    <row r="765" spans="1:27" ht="12" customHeight="1">
      <c r="A765" s="80"/>
      <c r="B765" s="80"/>
      <c r="C765" s="80"/>
      <c r="D765" s="80"/>
      <c r="E765" s="80"/>
      <c r="F765" s="80"/>
      <c r="G765" s="80"/>
      <c r="H765" s="80"/>
      <c r="I765" s="80"/>
      <c r="J765" s="80"/>
      <c r="K765" s="80"/>
      <c r="L765" s="80"/>
      <c r="M765" s="85"/>
      <c r="N765" s="80"/>
      <c r="O765" s="80"/>
      <c r="P765" s="80"/>
      <c r="Q765" s="80"/>
      <c r="R765" s="80"/>
      <c r="S765" s="80"/>
      <c r="T765" s="80"/>
      <c r="U765" s="80"/>
      <c r="V765" s="80"/>
      <c r="W765" s="80"/>
      <c r="X765" s="80"/>
      <c r="Y765" s="80"/>
      <c r="Z765" s="80"/>
      <c r="AA765" s="80"/>
    </row>
    <row r="766" spans="1:27" ht="12" customHeight="1">
      <c r="A766" s="80"/>
      <c r="B766" s="80"/>
      <c r="C766" s="80"/>
      <c r="D766" s="80"/>
      <c r="E766" s="80"/>
      <c r="F766" s="80"/>
      <c r="G766" s="80"/>
      <c r="H766" s="80"/>
      <c r="I766" s="80"/>
      <c r="J766" s="80"/>
      <c r="K766" s="80"/>
      <c r="L766" s="80"/>
      <c r="M766" s="85"/>
      <c r="N766" s="80"/>
      <c r="O766" s="80"/>
      <c r="P766" s="80"/>
      <c r="Q766" s="80"/>
      <c r="R766" s="80"/>
      <c r="S766" s="80"/>
      <c r="T766" s="80"/>
      <c r="U766" s="80"/>
      <c r="V766" s="80"/>
      <c r="W766" s="80"/>
      <c r="X766" s="80"/>
      <c r="Y766" s="80"/>
      <c r="Z766" s="80"/>
      <c r="AA766" s="80"/>
    </row>
    <row r="767" spans="1:27" ht="12" customHeight="1">
      <c r="A767" s="80"/>
      <c r="B767" s="80"/>
      <c r="C767" s="80"/>
      <c r="D767" s="80"/>
      <c r="E767" s="80"/>
      <c r="F767" s="80"/>
      <c r="G767" s="80"/>
      <c r="H767" s="80"/>
      <c r="I767" s="80"/>
      <c r="J767" s="80"/>
      <c r="K767" s="80"/>
      <c r="L767" s="80"/>
      <c r="M767" s="85"/>
      <c r="N767" s="80"/>
      <c r="O767" s="80"/>
      <c r="P767" s="80"/>
      <c r="Q767" s="80"/>
      <c r="R767" s="80"/>
      <c r="S767" s="80"/>
      <c r="T767" s="80"/>
      <c r="U767" s="80"/>
      <c r="V767" s="80"/>
      <c r="W767" s="80"/>
      <c r="X767" s="80"/>
      <c r="Y767" s="80"/>
      <c r="Z767" s="80"/>
      <c r="AA767" s="80"/>
    </row>
    <row r="768" spans="1:27" ht="12" customHeight="1">
      <c r="A768" s="80"/>
      <c r="B768" s="80"/>
      <c r="C768" s="80"/>
      <c r="D768" s="80"/>
      <c r="E768" s="80"/>
      <c r="F768" s="80"/>
      <c r="G768" s="80"/>
      <c r="H768" s="80"/>
      <c r="I768" s="80"/>
      <c r="J768" s="80"/>
      <c r="K768" s="80"/>
      <c r="L768" s="80"/>
      <c r="M768" s="85"/>
      <c r="N768" s="80"/>
      <c r="O768" s="80"/>
      <c r="P768" s="80"/>
      <c r="Q768" s="80"/>
      <c r="R768" s="80"/>
      <c r="S768" s="80"/>
      <c r="T768" s="80"/>
      <c r="U768" s="80"/>
      <c r="V768" s="80"/>
      <c r="W768" s="80"/>
      <c r="X768" s="80"/>
      <c r="Y768" s="80"/>
      <c r="Z768" s="80"/>
      <c r="AA768" s="80"/>
    </row>
    <row r="769" spans="1:27" ht="12" customHeight="1">
      <c r="A769" s="80"/>
      <c r="B769" s="80"/>
      <c r="C769" s="80"/>
      <c r="D769" s="80"/>
      <c r="E769" s="80"/>
      <c r="F769" s="80"/>
      <c r="G769" s="80"/>
      <c r="H769" s="80"/>
      <c r="I769" s="80"/>
      <c r="J769" s="80"/>
      <c r="K769" s="80"/>
      <c r="L769" s="80"/>
      <c r="M769" s="85"/>
      <c r="N769" s="80"/>
      <c r="O769" s="80"/>
      <c r="P769" s="80"/>
      <c r="Q769" s="80"/>
      <c r="R769" s="80"/>
      <c r="S769" s="80"/>
      <c r="T769" s="80"/>
      <c r="U769" s="80"/>
      <c r="V769" s="80"/>
      <c r="W769" s="80"/>
      <c r="X769" s="80"/>
      <c r="Y769" s="80"/>
      <c r="Z769" s="80"/>
      <c r="AA769" s="80"/>
    </row>
    <row r="770" spans="1:27" ht="12" customHeight="1">
      <c r="A770" s="80"/>
      <c r="B770" s="80"/>
      <c r="C770" s="80"/>
      <c r="D770" s="80"/>
      <c r="E770" s="80"/>
      <c r="F770" s="80"/>
      <c r="G770" s="80"/>
      <c r="H770" s="80"/>
      <c r="I770" s="80"/>
      <c r="J770" s="80"/>
      <c r="K770" s="80"/>
      <c r="L770" s="80"/>
      <c r="M770" s="85"/>
      <c r="N770" s="80"/>
      <c r="O770" s="80"/>
      <c r="P770" s="80"/>
      <c r="Q770" s="80"/>
      <c r="R770" s="80"/>
      <c r="S770" s="80"/>
      <c r="T770" s="80"/>
      <c r="U770" s="80"/>
      <c r="V770" s="80"/>
      <c r="W770" s="80"/>
      <c r="X770" s="80"/>
      <c r="Y770" s="80"/>
      <c r="Z770" s="80"/>
      <c r="AA770" s="80"/>
    </row>
    <row r="771" spans="1:27" ht="12" customHeight="1">
      <c r="A771" s="80"/>
      <c r="B771" s="80"/>
      <c r="C771" s="80"/>
      <c r="D771" s="80"/>
      <c r="E771" s="80"/>
      <c r="F771" s="80"/>
      <c r="G771" s="80"/>
      <c r="H771" s="80"/>
      <c r="I771" s="80"/>
      <c r="J771" s="80"/>
      <c r="K771" s="80"/>
      <c r="L771" s="80"/>
      <c r="M771" s="85"/>
      <c r="N771" s="80"/>
      <c r="O771" s="80"/>
      <c r="P771" s="80"/>
      <c r="Q771" s="80"/>
      <c r="R771" s="80"/>
      <c r="S771" s="80"/>
      <c r="T771" s="80"/>
      <c r="U771" s="80"/>
      <c r="V771" s="80"/>
      <c r="W771" s="80"/>
      <c r="X771" s="80"/>
      <c r="Y771" s="80"/>
      <c r="Z771" s="80"/>
      <c r="AA771" s="80"/>
    </row>
    <row r="772" spans="1:27" ht="12" customHeight="1">
      <c r="A772" s="80"/>
      <c r="B772" s="80"/>
      <c r="C772" s="80"/>
      <c r="D772" s="80"/>
      <c r="E772" s="80"/>
      <c r="F772" s="80"/>
      <c r="G772" s="80"/>
      <c r="H772" s="80"/>
      <c r="I772" s="80"/>
      <c r="J772" s="80"/>
      <c r="K772" s="80"/>
      <c r="L772" s="80"/>
      <c r="M772" s="85"/>
      <c r="N772" s="80"/>
      <c r="O772" s="80"/>
      <c r="P772" s="80"/>
      <c r="Q772" s="80"/>
      <c r="R772" s="80"/>
      <c r="S772" s="80"/>
      <c r="T772" s="80"/>
      <c r="U772" s="80"/>
      <c r="V772" s="80"/>
      <c r="W772" s="80"/>
      <c r="X772" s="80"/>
      <c r="Y772" s="80"/>
      <c r="Z772" s="80"/>
      <c r="AA772" s="80"/>
    </row>
    <row r="773" spans="1:27" ht="12" customHeight="1">
      <c r="A773" s="80"/>
      <c r="B773" s="80"/>
      <c r="C773" s="80"/>
      <c r="D773" s="80"/>
      <c r="E773" s="80"/>
      <c r="F773" s="80"/>
      <c r="G773" s="80"/>
      <c r="H773" s="80"/>
      <c r="I773" s="80"/>
      <c r="J773" s="80"/>
      <c r="K773" s="80"/>
      <c r="L773" s="80"/>
      <c r="M773" s="85"/>
      <c r="N773" s="80"/>
      <c r="O773" s="80"/>
      <c r="P773" s="80"/>
      <c r="Q773" s="80"/>
      <c r="R773" s="80"/>
      <c r="S773" s="80"/>
      <c r="T773" s="80"/>
      <c r="U773" s="80"/>
      <c r="V773" s="80"/>
      <c r="W773" s="80"/>
      <c r="X773" s="80"/>
      <c r="Y773" s="80"/>
      <c r="Z773" s="80"/>
      <c r="AA773" s="80"/>
    </row>
    <row r="774" spans="1:27" ht="12" customHeight="1">
      <c r="A774" s="80"/>
      <c r="B774" s="80"/>
      <c r="C774" s="80"/>
      <c r="D774" s="80"/>
      <c r="E774" s="80"/>
      <c r="F774" s="80"/>
      <c r="G774" s="80"/>
      <c r="H774" s="80"/>
      <c r="I774" s="80"/>
      <c r="J774" s="80"/>
      <c r="K774" s="80"/>
      <c r="L774" s="80"/>
      <c r="M774" s="85"/>
      <c r="N774" s="80"/>
      <c r="O774" s="80"/>
      <c r="P774" s="80"/>
      <c r="Q774" s="80"/>
      <c r="R774" s="80"/>
      <c r="S774" s="80"/>
      <c r="T774" s="80"/>
      <c r="U774" s="80"/>
      <c r="V774" s="80"/>
      <c r="W774" s="80"/>
      <c r="X774" s="80"/>
      <c r="Y774" s="80"/>
      <c r="Z774" s="80"/>
      <c r="AA774" s="80"/>
    </row>
    <row r="775" spans="1:27" ht="12" customHeight="1">
      <c r="A775" s="80"/>
      <c r="B775" s="80"/>
      <c r="C775" s="80"/>
      <c r="D775" s="80"/>
      <c r="E775" s="80"/>
      <c r="F775" s="80"/>
      <c r="G775" s="80"/>
      <c r="H775" s="80"/>
      <c r="I775" s="80"/>
      <c r="J775" s="80"/>
      <c r="K775" s="80"/>
      <c r="L775" s="80"/>
      <c r="M775" s="85"/>
      <c r="N775" s="80"/>
      <c r="O775" s="80"/>
      <c r="P775" s="80"/>
      <c r="Q775" s="80"/>
      <c r="R775" s="80"/>
      <c r="S775" s="80"/>
      <c r="T775" s="80"/>
      <c r="U775" s="80"/>
      <c r="V775" s="80"/>
      <c r="W775" s="80"/>
      <c r="X775" s="80"/>
      <c r="Y775" s="80"/>
      <c r="Z775" s="80"/>
      <c r="AA775" s="80"/>
    </row>
    <row r="776" spans="1:27" ht="12" customHeight="1">
      <c r="A776" s="80"/>
      <c r="B776" s="80"/>
      <c r="C776" s="80"/>
      <c r="D776" s="80"/>
      <c r="E776" s="80"/>
      <c r="F776" s="80"/>
      <c r="G776" s="80"/>
      <c r="H776" s="80"/>
      <c r="I776" s="80"/>
      <c r="J776" s="80"/>
      <c r="K776" s="80"/>
      <c r="L776" s="80"/>
      <c r="M776" s="85"/>
      <c r="N776" s="80"/>
      <c r="O776" s="80"/>
      <c r="P776" s="80"/>
      <c r="Q776" s="80"/>
      <c r="R776" s="80"/>
      <c r="S776" s="80"/>
      <c r="T776" s="80"/>
      <c r="U776" s="80"/>
      <c r="V776" s="80"/>
      <c r="W776" s="80"/>
      <c r="X776" s="80"/>
      <c r="Y776" s="80"/>
      <c r="Z776" s="80"/>
      <c r="AA776" s="80"/>
    </row>
    <row r="777" spans="1:27" ht="12" customHeight="1">
      <c r="A777" s="80"/>
      <c r="B777" s="80"/>
      <c r="C777" s="80"/>
      <c r="D777" s="80"/>
      <c r="E777" s="80"/>
      <c r="F777" s="80"/>
      <c r="G777" s="80"/>
      <c r="H777" s="80"/>
      <c r="I777" s="80"/>
      <c r="J777" s="80"/>
      <c r="K777" s="80"/>
      <c r="L777" s="80"/>
      <c r="M777" s="85"/>
      <c r="N777" s="80"/>
      <c r="O777" s="80"/>
      <c r="P777" s="80"/>
      <c r="Q777" s="80"/>
      <c r="R777" s="80"/>
      <c r="S777" s="80"/>
      <c r="T777" s="80"/>
      <c r="U777" s="80"/>
      <c r="V777" s="80"/>
      <c r="W777" s="80"/>
      <c r="X777" s="80"/>
      <c r="Y777" s="80"/>
      <c r="Z777" s="80"/>
      <c r="AA777" s="80"/>
    </row>
    <row r="778" spans="1:27" ht="12" customHeight="1">
      <c r="A778" s="80"/>
      <c r="B778" s="80"/>
      <c r="C778" s="80"/>
      <c r="D778" s="80"/>
      <c r="E778" s="80"/>
      <c r="F778" s="80"/>
      <c r="G778" s="80"/>
      <c r="H778" s="80"/>
      <c r="I778" s="80"/>
      <c r="J778" s="80"/>
      <c r="K778" s="80"/>
      <c r="L778" s="80"/>
      <c r="M778" s="85"/>
      <c r="N778" s="80"/>
      <c r="O778" s="80"/>
      <c r="P778" s="80"/>
      <c r="Q778" s="80"/>
      <c r="R778" s="80"/>
      <c r="S778" s="80"/>
      <c r="T778" s="80"/>
      <c r="U778" s="80"/>
      <c r="V778" s="80"/>
      <c r="W778" s="80"/>
      <c r="X778" s="80"/>
      <c r="Y778" s="80"/>
      <c r="Z778" s="80"/>
      <c r="AA778" s="80"/>
    </row>
    <row r="779" spans="1:27" ht="12" customHeight="1">
      <c r="A779" s="80"/>
      <c r="B779" s="80"/>
      <c r="C779" s="80"/>
      <c r="D779" s="80"/>
      <c r="E779" s="80"/>
      <c r="F779" s="80"/>
      <c r="G779" s="80"/>
      <c r="H779" s="80"/>
      <c r="I779" s="80"/>
      <c r="J779" s="80"/>
      <c r="K779" s="80"/>
      <c r="L779" s="80"/>
      <c r="M779" s="85"/>
      <c r="N779" s="80"/>
      <c r="O779" s="80"/>
      <c r="P779" s="80"/>
      <c r="Q779" s="80"/>
      <c r="R779" s="80"/>
      <c r="S779" s="80"/>
      <c r="T779" s="80"/>
      <c r="U779" s="80"/>
      <c r="V779" s="80"/>
      <c r="W779" s="80"/>
      <c r="X779" s="80"/>
      <c r="Y779" s="80"/>
      <c r="Z779" s="80"/>
      <c r="AA779" s="80"/>
    </row>
    <row r="780" spans="1:27" ht="12" customHeight="1">
      <c r="A780" s="80"/>
      <c r="B780" s="80"/>
      <c r="C780" s="80"/>
      <c r="D780" s="80"/>
      <c r="E780" s="80"/>
      <c r="F780" s="80"/>
      <c r="G780" s="80"/>
      <c r="H780" s="80"/>
      <c r="I780" s="80"/>
      <c r="J780" s="80"/>
      <c r="K780" s="80"/>
      <c r="L780" s="80"/>
      <c r="M780" s="85"/>
      <c r="N780" s="80"/>
      <c r="O780" s="80"/>
      <c r="P780" s="80"/>
      <c r="Q780" s="80"/>
      <c r="R780" s="80"/>
      <c r="S780" s="80"/>
      <c r="T780" s="80"/>
      <c r="U780" s="80"/>
      <c r="V780" s="80"/>
      <c r="W780" s="80"/>
      <c r="X780" s="80"/>
      <c r="Y780" s="80"/>
      <c r="Z780" s="80"/>
      <c r="AA780" s="80"/>
    </row>
    <row r="781" spans="1:27" ht="12" customHeight="1">
      <c r="A781" s="80"/>
      <c r="B781" s="80"/>
      <c r="C781" s="80"/>
      <c r="D781" s="80"/>
      <c r="E781" s="80"/>
      <c r="F781" s="80"/>
      <c r="G781" s="80"/>
      <c r="H781" s="80"/>
      <c r="I781" s="80"/>
      <c r="J781" s="80"/>
      <c r="K781" s="80"/>
      <c r="L781" s="80"/>
      <c r="M781" s="85"/>
      <c r="N781" s="80"/>
      <c r="O781" s="80"/>
      <c r="P781" s="80"/>
      <c r="Q781" s="80"/>
      <c r="R781" s="80"/>
      <c r="S781" s="80"/>
      <c r="T781" s="80"/>
      <c r="U781" s="80"/>
      <c r="V781" s="80"/>
      <c r="W781" s="80"/>
      <c r="X781" s="80"/>
      <c r="Y781" s="80"/>
      <c r="Z781" s="80"/>
      <c r="AA781" s="80"/>
    </row>
    <row r="782" spans="1:27" ht="12" customHeight="1">
      <c r="A782" s="80"/>
      <c r="B782" s="80"/>
      <c r="C782" s="80"/>
      <c r="D782" s="80"/>
      <c r="E782" s="80"/>
      <c r="F782" s="80"/>
      <c r="G782" s="80"/>
      <c r="H782" s="80"/>
      <c r="I782" s="80"/>
      <c r="J782" s="80"/>
      <c r="K782" s="80"/>
      <c r="L782" s="80"/>
      <c r="M782" s="85"/>
      <c r="N782" s="80"/>
      <c r="O782" s="80"/>
      <c r="P782" s="80"/>
      <c r="Q782" s="80"/>
      <c r="R782" s="80"/>
      <c r="S782" s="80"/>
      <c r="T782" s="80"/>
      <c r="U782" s="80"/>
      <c r="V782" s="80"/>
      <c r="W782" s="80"/>
      <c r="X782" s="80"/>
      <c r="Y782" s="80"/>
      <c r="Z782" s="80"/>
      <c r="AA782" s="80"/>
    </row>
    <row r="783" spans="1:27" ht="12" customHeight="1">
      <c r="A783" s="80"/>
      <c r="B783" s="80"/>
      <c r="C783" s="80"/>
      <c r="D783" s="80"/>
      <c r="E783" s="80"/>
      <c r="F783" s="80"/>
      <c r="G783" s="80"/>
      <c r="H783" s="80"/>
      <c r="I783" s="80"/>
      <c r="J783" s="80"/>
      <c r="K783" s="80"/>
      <c r="L783" s="80"/>
      <c r="M783" s="85"/>
      <c r="N783" s="80"/>
      <c r="O783" s="80"/>
      <c r="P783" s="80"/>
      <c r="Q783" s="80"/>
      <c r="R783" s="80"/>
      <c r="S783" s="80"/>
      <c r="T783" s="80"/>
      <c r="U783" s="80"/>
      <c r="V783" s="80"/>
      <c r="W783" s="80"/>
      <c r="X783" s="80"/>
      <c r="Y783" s="80"/>
      <c r="Z783" s="80"/>
      <c r="AA783" s="80"/>
    </row>
    <row r="784" spans="1:27" ht="12" customHeight="1">
      <c r="A784" s="80"/>
      <c r="B784" s="80"/>
      <c r="C784" s="80"/>
      <c r="D784" s="80"/>
      <c r="E784" s="80"/>
      <c r="F784" s="80"/>
      <c r="G784" s="80"/>
      <c r="H784" s="80"/>
      <c r="I784" s="80"/>
      <c r="J784" s="80"/>
      <c r="K784" s="80"/>
      <c r="L784" s="80"/>
      <c r="M784" s="85"/>
      <c r="N784" s="80"/>
      <c r="O784" s="80"/>
      <c r="P784" s="80"/>
      <c r="Q784" s="80"/>
      <c r="R784" s="80"/>
      <c r="S784" s="80"/>
      <c r="T784" s="80"/>
      <c r="U784" s="80"/>
      <c r="V784" s="80"/>
      <c r="W784" s="80"/>
      <c r="X784" s="80"/>
      <c r="Y784" s="80"/>
      <c r="Z784" s="80"/>
      <c r="AA784" s="80"/>
    </row>
    <row r="785" spans="1:27" ht="12" customHeight="1">
      <c r="A785" s="80"/>
      <c r="B785" s="80"/>
      <c r="C785" s="80"/>
      <c r="D785" s="80"/>
      <c r="E785" s="80"/>
      <c r="F785" s="80"/>
      <c r="G785" s="80"/>
      <c r="H785" s="80"/>
      <c r="I785" s="80"/>
      <c r="J785" s="80"/>
      <c r="K785" s="80"/>
      <c r="L785" s="80"/>
      <c r="M785" s="85"/>
      <c r="N785" s="80"/>
      <c r="O785" s="80"/>
      <c r="P785" s="80"/>
      <c r="Q785" s="80"/>
      <c r="R785" s="80"/>
      <c r="S785" s="80"/>
      <c r="T785" s="80"/>
      <c r="U785" s="80"/>
      <c r="V785" s="80"/>
      <c r="W785" s="80"/>
      <c r="X785" s="80"/>
      <c r="Y785" s="80"/>
      <c r="Z785" s="80"/>
      <c r="AA785" s="80"/>
    </row>
    <row r="786" spans="1:27" ht="12" customHeight="1">
      <c r="A786" s="80"/>
      <c r="B786" s="80"/>
      <c r="C786" s="80"/>
      <c r="D786" s="80"/>
      <c r="E786" s="80"/>
      <c r="F786" s="80"/>
      <c r="G786" s="80"/>
      <c r="H786" s="80"/>
      <c r="I786" s="80"/>
      <c r="J786" s="80"/>
      <c r="K786" s="80"/>
      <c r="L786" s="80"/>
      <c r="M786" s="85"/>
      <c r="N786" s="80"/>
      <c r="O786" s="80"/>
      <c r="P786" s="80"/>
      <c r="Q786" s="80"/>
      <c r="R786" s="80"/>
      <c r="S786" s="80"/>
      <c r="T786" s="80"/>
      <c r="U786" s="80"/>
      <c r="V786" s="80"/>
      <c r="W786" s="80"/>
      <c r="X786" s="80"/>
      <c r="Y786" s="80"/>
      <c r="Z786" s="80"/>
      <c r="AA786" s="80"/>
    </row>
    <row r="787" spans="1:27" ht="12" customHeight="1">
      <c r="A787" s="80"/>
      <c r="B787" s="80"/>
      <c r="C787" s="80"/>
      <c r="D787" s="80"/>
      <c r="E787" s="80"/>
      <c r="F787" s="80"/>
      <c r="G787" s="80"/>
      <c r="H787" s="80"/>
      <c r="I787" s="80"/>
      <c r="J787" s="80"/>
      <c r="K787" s="80"/>
      <c r="L787" s="80"/>
      <c r="M787" s="85"/>
      <c r="N787" s="80"/>
      <c r="O787" s="80"/>
      <c r="P787" s="80"/>
      <c r="Q787" s="80"/>
      <c r="R787" s="80"/>
      <c r="S787" s="80"/>
      <c r="T787" s="80"/>
      <c r="U787" s="80"/>
      <c r="V787" s="80"/>
      <c r="W787" s="80"/>
      <c r="X787" s="80"/>
      <c r="Y787" s="80"/>
      <c r="Z787" s="80"/>
      <c r="AA787" s="80"/>
    </row>
    <row r="788" spans="1:27" ht="12" customHeight="1">
      <c r="A788" s="80"/>
      <c r="B788" s="80"/>
      <c r="C788" s="80"/>
      <c r="D788" s="80"/>
      <c r="E788" s="80"/>
      <c r="F788" s="80"/>
      <c r="G788" s="80"/>
      <c r="H788" s="80"/>
      <c r="I788" s="80"/>
      <c r="J788" s="80"/>
      <c r="K788" s="80"/>
      <c r="L788" s="80"/>
      <c r="M788" s="85"/>
      <c r="N788" s="80"/>
      <c r="O788" s="80"/>
      <c r="P788" s="80"/>
      <c r="Q788" s="80"/>
      <c r="R788" s="80"/>
      <c r="S788" s="80"/>
      <c r="T788" s="80"/>
      <c r="U788" s="80"/>
      <c r="V788" s="80"/>
      <c r="W788" s="80"/>
      <c r="X788" s="80"/>
      <c r="Y788" s="80"/>
      <c r="Z788" s="80"/>
      <c r="AA788" s="80"/>
    </row>
    <row r="789" spans="1:27" ht="12" customHeight="1">
      <c r="A789" s="80"/>
      <c r="B789" s="80"/>
      <c r="C789" s="80"/>
      <c r="D789" s="80"/>
      <c r="E789" s="80"/>
      <c r="F789" s="80"/>
      <c r="G789" s="80"/>
      <c r="H789" s="80"/>
      <c r="I789" s="80"/>
      <c r="J789" s="80"/>
      <c r="K789" s="80"/>
      <c r="L789" s="80"/>
      <c r="M789" s="85"/>
      <c r="N789" s="80"/>
      <c r="O789" s="80"/>
      <c r="P789" s="80"/>
      <c r="Q789" s="80"/>
      <c r="R789" s="80"/>
      <c r="S789" s="80"/>
      <c r="T789" s="80"/>
      <c r="U789" s="80"/>
      <c r="V789" s="80"/>
      <c r="W789" s="80"/>
      <c r="X789" s="80"/>
      <c r="Y789" s="80"/>
      <c r="Z789" s="80"/>
      <c r="AA789" s="80"/>
    </row>
    <row r="790" spans="1:27" ht="12" customHeight="1">
      <c r="A790" s="80"/>
      <c r="B790" s="80"/>
      <c r="C790" s="80"/>
      <c r="D790" s="80"/>
      <c r="E790" s="80"/>
      <c r="F790" s="80"/>
      <c r="G790" s="80"/>
      <c r="H790" s="80"/>
      <c r="I790" s="80"/>
      <c r="J790" s="80"/>
      <c r="K790" s="80"/>
      <c r="L790" s="80"/>
      <c r="M790" s="85"/>
      <c r="N790" s="80"/>
      <c r="O790" s="80"/>
      <c r="P790" s="80"/>
      <c r="Q790" s="80"/>
      <c r="R790" s="80"/>
      <c r="S790" s="80"/>
      <c r="T790" s="80"/>
      <c r="U790" s="80"/>
      <c r="V790" s="80"/>
      <c r="W790" s="80"/>
      <c r="X790" s="80"/>
      <c r="Y790" s="80"/>
      <c r="Z790" s="80"/>
      <c r="AA790" s="80"/>
    </row>
    <row r="791" spans="1:27" ht="12" customHeight="1">
      <c r="A791" s="80"/>
      <c r="B791" s="80"/>
      <c r="C791" s="80"/>
      <c r="D791" s="80"/>
      <c r="E791" s="80"/>
      <c r="F791" s="80"/>
      <c r="G791" s="80"/>
      <c r="H791" s="80"/>
      <c r="I791" s="80"/>
      <c r="J791" s="80"/>
      <c r="K791" s="80"/>
      <c r="L791" s="80"/>
      <c r="M791" s="85"/>
      <c r="N791" s="80"/>
      <c r="O791" s="80"/>
      <c r="P791" s="80"/>
      <c r="Q791" s="80"/>
      <c r="R791" s="80"/>
      <c r="S791" s="80"/>
      <c r="T791" s="80"/>
      <c r="U791" s="80"/>
      <c r="V791" s="80"/>
      <c r="W791" s="80"/>
      <c r="X791" s="80"/>
      <c r="Y791" s="80"/>
      <c r="Z791" s="80"/>
      <c r="AA791" s="80"/>
    </row>
    <row r="792" spans="1:27" ht="12" customHeight="1">
      <c r="A792" s="80"/>
      <c r="B792" s="80"/>
      <c r="C792" s="80"/>
      <c r="D792" s="80"/>
      <c r="E792" s="80"/>
      <c r="F792" s="80"/>
      <c r="G792" s="80"/>
      <c r="H792" s="80"/>
      <c r="I792" s="80"/>
      <c r="J792" s="80"/>
      <c r="K792" s="80"/>
      <c r="L792" s="80"/>
      <c r="M792" s="85"/>
      <c r="N792" s="80"/>
      <c r="O792" s="80"/>
      <c r="P792" s="80"/>
      <c r="Q792" s="80"/>
      <c r="R792" s="80"/>
      <c r="S792" s="80"/>
      <c r="T792" s="80"/>
      <c r="U792" s="80"/>
      <c r="V792" s="80"/>
      <c r="W792" s="80"/>
      <c r="X792" s="80"/>
      <c r="Y792" s="80"/>
      <c r="Z792" s="80"/>
      <c r="AA792" s="80"/>
    </row>
    <row r="793" spans="1:27" ht="12" customHeight="1">
      <c r="A793" s="80"/>
      <c r="B793" s="80"/>
      <c r="C793" s="80"/>
      <c r="D793" s="80"/>
      <c r="E793" s="80"/>
      <c r="F793" s="80"/>
      <c r="G793" s="80"/>
      <c r="H793" s="80"/>
      <c r="I793" s="80"/>
      <c r="J793" s="80"/>
      <c r="K793" s="80"/>
      <c r="L793" s="80"/>
      <c r="M793" s="85"/>
      <c r="N793" s="80"/>
      <c r="O793" s="80"/>
      <c r="P793" s="80"/>
      <c r="Q793" s="80"/>
      <c r="R793" s="80"/>
      <c r="S793" s="80"/>
      <c r="T793" s="80"/>
      <c r="U793" s="80"/>
      <c r="V793" s="80"/>
      <c r="W793" s="80"/>
      <c r="X793" s="80"/>
      <c r="Y793" s="80"/>
      <c r="Z793" s="80"/>
      <c r="AA793" s="80"/>
    </row>
    <row r="794" spans="1:27" ht="12" customHeight="1">
      <c r="A794" s="80"/>
      <c r="B794" s="80"/>
      <c r="C794" s="80"/>
      <c r="D794" s="80"/>
      <c r="E794" s="80"/>
      <c r="F794" s="80"/>
      <c r="G794" s="80"/>
      <c r="H794" s="80"/>
      <c r="I794" s="80"/>
      <c r="J794" s="80"/>
      <c r="K794" s="80"/>
      <c r="L794" s="80"/>
      <c r="M794" s="85"/>
      <c r="N794" s="80"/>
      <c r="O794" s="80"/>
      <c r="P794" s="80"/>
      <c r="Q794" s="80"/>
      <c r="R794" s="80"/>
      <c r="S794" s="80"/>
      <c r="T794" s="80"/>
      <c r="U794" s="80"/>
      <c r="V794" s="80"/>
      <c r="W794" s="80"/>
      <c r="X794" s="80"/>
      <c r="Y794" s="80"/>
      <c r="Z794" s="80"/>
      <c r="AA794" s="80"/>
    </row>
    <row r="795" spans="1:27" ht="12" customHeight="1">
      <c r="A795" s="80"/>
      <c r="B795" s="80"/>
      <c r="C795" s="80"/>
      <c r="D795" s="80"/>
      <c r="E795" s="80"/>
      <c r="F795" s="80"/>
      <c r="G795" s="80"/>
      <c r="H795" s="80"/>
      <c r="I795" s="80"/>
      <c r="J795" s="80"/>
      <c r="K795" s="80"/>
      <c r="L795" s="80"/>
      <c r="M795" s="85"/>
      <c r="N795" s="80"/>
      <c r="O795" s="80"/>
      <c r="P795" s="80"/>
      <c r="Q795" s="80"/>
      <c r="R795" s="80"/>
      <c r="S795" s="80"/>
      <c r="T795" s="80"/>
      <c r="U795" s="80"/>
      <c r="V795" s="80"/>
      <c r="W795" s="80"/>
      <c r="X795" s="80"/>
      <c r="Y795" s="80"/>
      <c r="Z795" s="80"/>
      <c r="AA795" s="80"/>
    </row>
    <row r="796" spans="1:27" ht="12" customHeight="1">
      <c r="A796" s="80"/>
      <c r="B796" s="80"/>
      <c r="C796" s="80"/>
      <c r="D796" s="80"/>
      <c r="E796" s="80"/>
      <c r="F796" s="80"/>
      <c r="G796" s="80"/>
      <c r="H796" s="80"/>
      <c r="I796" s="80"/>
      <c r="J796" s="80"/>
      <c r="K796" s="80"/>
      <c r="L796" s="80"/>
      <c r="M796" s="85"/>
      <c r="N796" s="80"/>
      <c r="O796" s="80"/>
      <c r="P796" s="80"/>
      <c r="Q796" s="80"/>
      <c r="R796" s="80"/>
      <c r="S796" s="80"/>
      <c r="T796" s="80"/>
      <c r="U796" s="80"/>
      <c r="V796" s="80"/>
      <c r="W796" s="80"/>
      <c r="X796" s="80"/>
      <c r="Y796" s="80"/>
      <c r="Z796" s="80"/>
      <c r="AA796" s="80"/>
    </row>
    <row r="797" spans="1:27" ht="12" customHeight="1">
      <c r="A797" s="80"/>
      <c r="B797" s="80"/>
      <c r="C797" s="80"/>
      <c r="D797" s="80"/>
      <c r="E797" s="80"/>
      <c r="F797" s="80"/>
      <c r="G797" s="80"/>
      <c r="H797" s="80"/>
      <c r="I797" s="80"/>
      <c r="J797" s="80"/>
      <c r="K797" s="80"/>
      <c r="L797" s="80"/>
      <c r="M797" s="85"/>
      <c r="N797" s="80"/>
      <c r="O797" s="80"/>
      <c r="P797" s="80"/>
      <c r="Q797" s="80"/>
      <c r="R797" s="80"/>
      <c r="S797" s="80"/>
      <c r="T797" s="80"/>
      <c r="U797" s="80"/>
      <c r="V797" s="80"/>
      <c r="W797" s="80"/>
      <c r="X797" s="80"/>
      <c r="Y797" s="80"/>
      <c r="Z797" s="80"/>
      <c r="AA797" s="80"/>
    </row>
    <row r="798" spans="1:27" ht="12" customHeight="1">
      <c r="A798" s="80"/>
      <c r="B798" s="80"/>
      <c r="C798" s="80"/>
      <c r="D798" s="80"/>
      <c r="E798" s="80"/>
      <c r="F798" s="80"/>
      <c r="G798" s="80"/>
      <c r="H798" s="80"/>
      <c r="I798" s="80"/>
      <c r="J798" s="80"/>
      <c r="K798" s="80"/>
      <c r="L798" s="80"/>
      <c r="M798" s="85"/>
      <c r="N798" s="80"/>
      <c r="O798" s="80"/>
      <c r="P798" s="80"/>
      <c r="Q798" s="80"/>
      <c r="R798" s="80"/>
      <c r="S798" s="80"/>
      <c r="T798" s="80"/>
      <c r="U798" s="80"/>
      <c r="V798" s="80"/>
      <c r="W798" s="80"/>
      <c r="X798" s="80"/>
      <c r="Y798" s="80"/>
      <c r="Z798" s="80"/>
      <c r="AA798" s="80"/>
    </row>
    <row r="799" spans="1:27" ht="12" customHeight="1">
      <c r="A799" s="80"/>
      <c r="B799" s="80"/>
      <c r="C799" s="80"/>
      <c r="D799" s="80"/>
      <c r="E799" s="80"/>
      <c r="F799" s="80"/>
      <c r="G799" s="80"/>
      <c r="H799" s="80"/>
      <c r="I799" s="80"/>
      <c r="J799" s="80"/>
      <c r="K799" s="80"/>
      <c r="L799" s="80"/>
      <c r="M799" s="85"/>
      <c r="N799" s="80"/>
      <c r="O799" s="80"/>
      <c r="P799" s="80"/>
      <c r="Q799" s="80"/>
      <c r="R799" s="80"/>
      <c r="S799" s="80"/>
      <c r="T799" s="80"/>
      <c r="U799" s="80"/>
      <c r="V799" s="80"/>
      <c r="W799" s="80"/>
      <c r="X799" s="80"/>
      <c r="Y799" s="80"/>
      <c r="Z799" s="80"/>
      <c r="AA799" s="80"/>
    </row>
    <row r="800" spans="1:27" ht="12" customHeight="1">
      <c r="A800" s="80"/>
      <c r="B800" s="80"/>
      <c r="C800" s="80"/>
      <c r="D800" s="80"/>
      <c r="E800" s="80"/>
      <c r="F800" s="80"/>
      <c r="G800" s="80"/>
      <c r="H800" s="80"/>
      <c r="I800" s="80"/>
      <c r="J800" s="80"/>
      <c r="K800" s="80"/>
      <c r="L800" s="80"/>
      <c r="M800" s="85"/>
      <c r="N800" s="80"/>
      <c r="O800" s="80"/>
      <c r="P800" s="80"/>
      <c r="Q800" s="80"/>
      <c r="R800" s="80"/>
      <c r="S800" s="80"/>
      <c r="T800" s="80"/>
      <c r="U800" s="80"/>
      <c r="V800" s="80"/>
      <c r="W800" s="80"/>
      <c r="X800" s="80"/>
      <c r="Y800" s="80"/>
      <c r="Z800" s="80"/>
      <c r="AA800" s="80"/>
    </row>
    <row r="801" spans="1:27" ht="12" customHeight="1">
      <c r="A801" s="80"/>
      <c r="B801" s="80"/>
      <c r="C801" s="80"/>
      <c r="D801" s="80"/>
      <c r="E801" s="80"/>
      <c r="F801" s="80"/>
      <c r="G801" s="80"/>
      <c r="H801" s="80"/>
      <c r="I801" s="80"/>
      <c r="J801" s="80"/>
      <c r="K801" s="80"/>
      <c r="L801" s="80"/>
      <c r="M801" s="85"/>
      <c r="N801" s="80"/>
      <c r="O801" s="80"/>
      <c r="P801" s="80"/>
      <c r="Q801" s="80"/>
      <c r="R801" s="80"/>
      <c r="S801" s="80"/>
      <c r="T801" s="80"/>
      <c r="U801" s="80"/>
      <c r="V801" s="80"/>
      <c r="W801" s="80"/>
      <c r="X801" s="80"/>
      <c r="Y801" s="80"/>
      <c r="Z801" s="80"/>
      <c r="AA801" s="80"/>
    </row>
    <row r="802" spans="1:27" ht="12" customHeight="1">
      <c r="A802" s="80"/>
      <c r="B802" s="80"/>
      <c r="C802" s="80"/>
      <c r="D802" s="80"/>
      <c r="E802" s="80"/>
      <c r="F802" s="80"/>
      <c r="G802" s="80"/>
      <c r="H802" s="80"/>
      <c r="I802" s="80"/>
      <c r="J802" s="80"/>
      <c r="K802" s="80"/>
      <c r="L802" s="80"/>
      <c r="M802" s="85"/>
      <c r="N802" s="80"/>
      <c r="O802" s="80"/>
      <c r="P802" s="80"/>
      <c r="Q802" s="80"/>
      <c r="R802" s="80"/>
      <c r="S802" s="80"/>
      <c r="T802" s="80"/>
      <c r="U802" s="80"/>
      <c r="V802" s="80"/>
      <c r="W802" s="80"/>
      <c r="X802" s="80"/>
      <c r="Y802" s="80"/>
      <c r="Z802" s="80"/>
      <c r="AA802" s="80"/>
    </row>
    <row r="803" spans="1:27" ht="12" customHeight="1">
      <c r="A803" s="80"/>
      <c r="B803" s="80"/>
      <c r="C803" s="80"/>
      <c r="D803" s="80"/>
      <c r="E803" s="80"/>
      <c r="F803" s="80"/>
      <c r="G803" s="80"/>
      <c r="H803" s="80"/>
      <c r="I803" s="80"/>
      <c r="J803" s="80"/>
      <c r="K803" s="80"/>
      <c r="L803" s="80"/>
      <c r="M803" s="85"/>
      <c r="N803" s="80"/>
      <c r="O803" s="80"/>
      <c r="P803" s="80"/>
      <c r="Q803" s="80"/>
      <c r="R803" s="80"/>
      <c r="S803" s="80"/>
      <c r="T803" s="80"/>
      <c r="U803" s="80"/>
      <c r="V803" s="80"/>
      <c r="W803" s="80"/>
      <c r="X803" s="80"/>
      <c r="Y803" s="80"/>
      <c r="Z803" s="80"/>
      <c r="AA803" s="80"/>
    </row>
    <row r="804" spans="1:27" ht="12" customHeight="1">
      <c r="A804" s="80"/>
      <c r="B804" s="80"/>
      <c r="C804" s="80"/>
      <c r="D804" s="80"/>
      <c r="E804" s="80"/>
      <c r="F804" s="80"/>
      <c r="G804" s="80"/>
      <c r="H804" s="80"/>
      <c r="I804" s="80"/>
      <c r="J804" s="80"/>
      <c r="K804" s="80"/>
      <c r="L804" s="80"/>
      <c r="M804" s="85"/>
      <c r="N804" s="80"/>
      <c r="O804" s="80"/>
      <c r="P804" s="80"/>
      <c r="Q804" s="80"/>
      <c r="R804" s="80"/>
      <c r="S804" s="80"/>
      <c r="T804" s="80"/>
      <c r="U804" s="80"/>
      <c r="V804" s="80"/>
      <c r="W804" s="80"/>
      <c r="X804" s="80"/>
      <c r="Y804" s="80"/>
      <c r="Z804" s="80"/>
      <c r="AA804" s="80"/>
    </row>
    <row r="805" spans="1:27" ht="12" customHeight="1">
      <c r="A805" s="80"/>
      <c r="B805" s="80"/>
      <c r="C805" s="80"/>
      <c r="D805" s="80"/>
      <c r="E805" s="80"/>
      <c r="F805" s="80"/>
      <c r="G805" s="80"/>
      <c r="H805" s="80"/>
      <c r="I805" s="80"/>
      <c r="J805" s="80"/>
      <c r="K805" s="80"/>
      <c r="L805" s="80"/>
      <c r="M805" s="85"/>
      <c r="N805" s="80"/>
      <c r="O805" s="80"/>
      <c r="P805" s="80"/>
      <c r="Q805" s="80"/>
      <c r="R805" s="80"/>
      <c r="S805" s="80"/>
      <c r="T805" s="80"/>
      <c r="U805" s="80"/>
      <c r="V805" s="80"/>
      <c r="W805" s="80"/>
      <c r="X805" s="80"/>
      <c r="Y805" s="80"/>
      <c r="Z805" s="80"/>
      <c r="AA805" s="80"/>
    </row>
    <row r="806" spans="1:27" ht="12" customHeight="1">
      <c r="A806" s="80"/>
      <c r="B806" s="80"/>
      <c r="C806" s="80"/>
      <c r="D806" s="80"/>
      <c r="E806" s="80"/>
      <c r="F806" s="80"/>
      <c r="G806" s="80"/>
      <c r="H806" s="80"/>
      <c r="I806" s="80"/>
      <c r="J806" s="80"/>
      <c r="K806" s="80"/>
      <c r="L806" s="80"/>
      <c r="M806" s="85"/>
      <c r="N806" s="80"/>
      <c r="O806" s="80"/>
      <c r="P806" s="80"/>
      <c r="Q806" s="80"/>
      <c r="R806" s="80"/>
      <c r="S806" s="80"/>
      <c r="T806" s="80"/>
      <c r="U806" s="80"/>
      <c r="V806" s="80"/>
      <c r="W806" s="80"/>
      <c r="X806" s="80"/>
      <c r="Y806" s="80"/>
      <c r="Z806" s="80"/>
      <c r="AA806" s="80"/>
    </row>
    <row r="807" spans="1:27" ht="12" customHeight="1">
      <c r="A807" s="80"/>
      <c r="B807" s="80"/>
      <c r="C807" s="80"/>
      <c r="D807" s="80"/>
      <c r="E807" s="80"/>
      <c r="F807" s="80"/>
      <c r="G807" s="80"/>
      <c r="H807" s="80"/>
      <c r="I807" s="80"/>
      <c r="J807" s="80"/>
      <c r="K807" s="80"/>
      <c r="L807" s="80"/>
      <c r="M807" s="85"/>
      <c r="N807" s="80"/>
      <c r="O807" s="80"/>
      <c r="P807" s="80"/>
      <c r="Q807" s="80"/>
      <c r="R807" s="80"/>
      <c r="S807" s="80"/>
      <c r="T807" s="80"/>
      <c r="U807" s="80"/>
      <c r="V807" s="80"/>
      <c r="W807" s="80"/>
      <c r="X807" s="80"/>
      <c r="Y807" s="80"/>
      <c r="Z807" s="80"/>
      <c r="AA807" s="80"/>
    </row>
    <row r="808" spans="1:27" ht="12" customHeight="1">
      <c r="A808" s="80"/>
      <c r="B808" s="80"/>
      <c r="C808" s="80"/>
      <c r="D808" s="80"/>
      <c r="E808" s="80"/>
      <c r="F808" s="80"/>
      <c r="G808" s="80"/>
      <c r="H808" s="80"/>
      <c r="I808" s="80"/>
      <c r="J808" s="80"/>
      <c r="K808" s="80"/>
      <c r="L808" s="80"/>
      <c r="M808" s="85"/>
      <c r="N808" s="80"/>
      <c r="O808" s="80"/>
      <c r="P808" s="80"/>
      <c r="Q808" s="80"/>
      <c r="R808" s="80"/>
      <c r="S808" s="80"/>
      <c r="T808" s="80"/>
      <c r="U808" s="80"/>
      <c r="V808" s="80"/>
      <c r="W808" s="80"/>
      <c r="X808" s="80"/>
      <c r="Y808" s="80"/>
      <c r="Z808" s="80"/>
      <c r="AA808" s="80"/>
    </row>
    <row r="809" spans="1:27" ht="12" customHeight="1">
      <c r="A809" s="80"/>
      <c r="B809" s="80"/>
      <c r="C809" s="80"/>
      <c r="D809" s="80"/>
      <c r="E809" s="80"/>
      <c r="F809" s="80"/>
      <c r="G809" s="80"/>
      <c r="H809" s="80"/>
      <c r="I809" s="80"/>
      <c r="J809" s="80"/>
      <c r="K809" s="80"/>
      <c r="L809" s="80"/>
      <c r="M809" s="85"/>
      <c r="N809" s="80"/>
      <c r="O809" s="80"/>
      <c r="P809" s="80"/>
      <c r="Q809" s="80"/>
      <c r="R809" s="80"/>
      <c r="S809" s="80"/>
      <c r="T809" s="80"/>
      <c r="U809" s="80"/>
      <c r="V809" s="80"/>
      <c r="W809" s="80"/>
      <c r="X809" s="80"/>
      <c r="Y809" s="80"/>
      <c r="Z809" s="80"/>
      <c r="AA809" s="80"/>
    </row>
    <row r="810" spans="1:27" ht="12" customHeight="1">
      <c r="A810" s="80"/>
      <c r="B810" s="80"/>
      <c r="C810" s="80"/>
      <c r="D810" s="80"/>
      <c r="E810" s="80"/>
      <c r="F810" s="80"/>
      <c r="G810" s="80"/>
      <c r="H810" s="80"/>
      <c r="I810" s="80"/>
      <c r="J810" s="80"/>
      <c r="K810" s="80"/>
      <c r="L810" s="80"/>
      <c r="M810" s="85"/>
      <c r="N810" s="80"/>
      <c r="O810" s="80"/>
      <c r="P810" s="80"/>
      <c r="Q810" s="80"/>
      <c r="R810" s="80"/>
      <c r="S810" s="80"/>
      <c r="T810" s="80"/>
      <c r="U810" s="80"/>
      <c r="V810" s="80"/>
      <c r="W810" s="80"/>
      <c r="X810" s="80"/>
      <c r="Y810" s="80"/>
      <c r="Z810" s="80"/>
      <c r="AA810" s="80"/>
    </row>
    <row r="811" spans="1:27" ht="12" customHeight="1">
      <c r="A811" s="80"/>
      <c r="B811" s="80"/>
      <c r="C811" s="80"/>
      <c r="D811" s="80"/>
      <c r="E811" s="80"/>
      <c r="F811" s="80"/>
      <c r="G811" s="80"/>
      <c r="H811" s="80"/>
      <c r="I811" s="80"/>
      <c r="J811" s="80"/>
      <c r="K811" s="80"/>
      <c r="L811" s="80"/>
      <c r="M811" s="85"/>
      <c r="N811" s="80"/>
      <c r="O811" s="80"/>
      <c r="P811" s="80"/>
      <c r="Q811" s="80"/>
      <c r="R811" s="80"/>
      <c r="S811" s="80"/>
      <c r="T811" s="80"/>
      <c r="U811" s="80"/>
      <c r="V811" s="80"/>
      <c r="W811" s="80"/>
      <c r="X811" s="80"/>
      <c r="Y811" s="80"/>
      <c r="Z811" s="80"/>
      <c r="AA811" s="80"/>
    </row>
    <row r="812" spans="1:27" ht="12" customHeight="1">
      <c r="A812" s="80"/>
      <c r="B812" s="80"/>
      <c r="C812" s="80"/>
      <c r="D812" s="80"/>
      <c r="E812" s="80"/>
      <c r="F812" s="80"/>
      <c r="G812" s="80"/>
      <c r="H812" s="80"/>
      <c r="I812" s="80"/>
      <c r="J812" s="80"/>
      <c r="K812" s="80"/>
      <c r="L812" s="80"/>
      <c r="M812" s="85"/>
      <c r="N812" s="80"/>
      <c r="O812" s="80"/>
      <c r="P812" s="80"/>
      <c r="Q812" s="80"/>
      <c r="R812" s="80"/>
      <c r="S812" s="80"/>
      <c r="T812" s="80"/>
      <c r="U812" s="80"/>
      <c r="V812" s="80"/>
      <c r="W812" s="80"/>
      <c r="X812" s="80"/>
      <c r="Y812" s="80"/>
      <c r="Z812" s="80"/>
      <c r="AA812" s="80"/>
    </row>
    <row r="813" spans="1:27" ht="12" customHeight="1">
      <c r="A813" s="80"/>
      <c r="B813" s="80"/>
      <c r="C813" s="80"/>
      <c r="D813" s="80"/>
      <c r="E813" s="80"/>
      <c r="F813" s="80"/>
      <c r="G813" s="80"/>
      <c r="H813" s="80"/>
      <c r="I813" s="80"/>
      <c r="J813" s="80"/>
      <c r="K813" s="80"/>
      <c r="L813" s="80"/>
      <c r="M813" s="85"/>
      <c r="N813" s="80"/>
      <c r="O813" s="80"/>
      <c r="P813" s="80"/>
      <c r="Q813" s="80"/>
      <c r="R813" s="80"/>
      <c r="S813" s="80"/>
      <c r="T813" s="80"/>
      <c r="U813" s="80"/>
      <c r="V813" s="80"/>
      <c r="W813" s="80"/>
      <c r="X813" s="80"/>
      <c r="Y813" s="80"/>
      <c r="Z813" s="80"/>
      <c r="AA813" s="80"/>
    </row>
    <row r="814" spans="1:27" ht="12" customHeight="1">
      <c r="A814" s="80"/>
      <c r="B814" s="80"/>
      <c r="C814" s="80"/>
      <c r="D814" s="80"/>
      <c r="E814" s="80"/>
      <c r="F814" s="80"/>
      <c r="G814" s="80"/>
      <c r="H814" s="80"/>
      <c r="I814" s="80"/>
      <c r="J814" s="80"/>
      <c r="K814" s="80"/>
      <c r="L814" s="80"/>
      <c r="M814" s="85"/>
      <c r="N814" s="80"/>
      <c r="O814" s="80"/>
      <c r="P814" s="80"/>
      <c r="Q814" s="80"/>
      <c r="R814" s="80"/>
      <c r="S814" s="80"/>
      <c r="T814" s="80"/>
      <c r="U814" s="80"/>
      <c r="V814" s="80"/>
      <c r="W814" s="80"/>
      <c r="X814" s="80"/>
      <c r="Y814" s="80"/>
      <c r="Z814" s="80"/>
      <c r="AA814" s="80"/>
    </row>
    <row r="815" spans="1:27" ht="12" customHeight="1">
      <c r="A815" s="80"/>
      <c r="B815" s="80"/>
      <c r="C815" s="80"/>
      <c r="D815" s="80"/>
      <c r="E815" s="80"/>
      <c r="F815" s="80"/>
      <c r="G815" s="80"/>
      <c r="H815" s="80"/>
      <c r="I815" s="80"/>
      <c r="J815" s="80"/>
      <c r="K815" s="80"/>
      <c r="L815" s="80"/>
      <c r="M815" s="85"/>
      <c r="N815" s="80"/>
      <c r="O815" s="80"/>
      <c r="P815" s="80"/>
      <c r="Q815" s="80"/>
      <c r="R815" s="80"/>
      <c r="S815" s="80"/>
      <c r="T815" s="80"/>
      <c r="U815" s="80"/>
      <c r="V815" s="80"/>
      <c r="W815" s="80"/>
      <c r="X815" s="80"/>
      <c r="Y815" s="80"/>
      <c r="Z815" s="80"/>
      <c r="AA815" s="80"/>
    </row>
    <row r="816" spans="1:27" ht="12" customHeight="1">
      <c r="A816" s="80"/>
      <c r="B816" s="80"/>
      <c r="C816" s="80"/>
      <c r="D816" s="80"/>
      <c r="E816" s="80"/>
      <c r="F816" s="80"/>
      <c r="G816" s="80"/>
      <c r="H816" s="80"/>
      <c r="I816" s="80"/>
      <c r="J816" s="80"/>
      <c r="K816" s="80"/>
      <c r="L816" s="80"/>
      <c r="M816" s="85"/>
      <c r="N816" s="80"/>
      <c r="O816" s="80"/>
      <c r="P816" s="80"/>
      <c r="Q816" s="80"/>
      <c r="R816" s="80"/>
      <c r="S816" s="80"/>
      <c r="T816" s="80"/>
      <c r="U816" s="80"/>
      <c r="V816" s="80"/>
      <c r="W816" s="80"/>
      <c r="X816" s="80"/>
      <c r="Y816" s="80"/>
      <c r="Z816" s="80"/>
      <c r="AA816" s="80"/>
    </row>
    <row r="817" spans="1:27" ht="12" customHeight="1">
      <c r="A817" s="80"/>
      <c r="B817" s="80"/>
      <c r="C817" s="80"/>
      <c r="D817" s="80"/>
      <c r="E817" s="80"/>
      <c r="F817" s="80"/>
      <c r="G817" s="80"/>
      <c r="H817" s="80"/>
      <c r="I817" s="80"/>
      <c r="J817" s="80"/>
      <c r="K817" s="80"/>
      <c r="L817" s="80"/>
      <c r="M817" s="85"/>
      <c r="N817" s="80"/>
      <c r="O817" s="80"/>
      <c r="P817" s="80"/>
      <c r="Q817" s="80"/>
      <c r="R817" s="80"/>
      <c r="S817" s="80"/>
      <c r="T817" s="80"/>
      <c r="U817" s="80"/>
      <c r="V817" s="80"/>
      <c r="W817" s="80"/>
      <c r="X817" s="80"/>
      <c r="Y817" s="80"/>
      <c r="Z817" s="80"/>
      <c r="AA817" s="80"/>
    </row>
    <row r="818" spans="1:27" ht="12" customHeight="1">
      <c r="A818" s="80"/>
      <c r="B818" s="80"/>
      <c r="C818" s="80"/>
      <c r="D818" s="80"/>
      <c r="E818" s="80"/>
      <c r="F818" s="80"/>
      <c r="G818" s="80"/>
      <c r="H818" s="80"/>
      <c r="I818" s="80"/>
      <c r="J818" s="80"/>
      <c r="K818" s="80"/>
      <c r="L818" s="80"/>
      <c r="M818" s="85"/>
      <c r="N818" s="80"/>
      <c r="O818" s="80"/>
      <c r="P818" s="80"/>
      <c r="Q818" s="80"/>
      <c r="R818" s="80"/>
      <c r="S818" s="80"/>
      <c r="T818" s="80"/>
      <c r="U818" s="80"/>
      <c r="V818" s="80"/>
      <c r="W818" s="80"/>
      <c r="X818" s="80"/>
      <c r="Y818" s="80"/>
      <c r="Z818" s="80"/>
      <c r="AA818" s="80"/>
    </row>
    <row r="819" spans="1:27" ht="12" customHeight="1">
      <c r="A819" s="80"/>
      <c r="B819" s="80"/>
      <c r="C819" s="80"/>
      <c r="D819" s="80"/>
      <c r="E819" s="80"/>
      <c r="F819" s="80"/>
      <c r="G819" s="80"/>
      <c r="H819" s="80"/>
      <c r="I819" s="80"/>
      <c r="J819" s="80"/>
      <c r="K819" s="80"/>
      <c r="L819" s="80"/>
      <c r="M819" s="85"/>
      <c r="N819" s="80"/>
      <c r="O819" s="80"/>
      <c r="P819" s="80"/>
      <c r="Q819" s="80"/>
      <c r="R819" s="80"/>
      <c r="S819" s="80"/>
      <c r="T819" s="80"/>
      <c r="U819" s="80"/>
      <c r="V819" s="80"/>
      <c r="W819" s="80"/>
      <c r="X819" s="80"/>
      <c r="Y819" s="80"/>
      <c r="Z819" s="80"/>
      <c r="AA819" s="80"/>
    </row>
    <row r="820" spans="1:27" ht="12" customHeight="1">
      <c r="A820" s="80"/>
      <c r="B820" s="80"/>
      <c r="C820" s="80"/>
      <c r="D820" s="80"/>
      <c r="E820" s="80"/>
      <c r="F820" s="80"/>
      <c r="G820" s="80"/>
      <c r="H820" s="80"/>
      <c r="I820" s="80"/>
      <c r="J820" s="80"/>
      <c r="K820" s="80"/>
      <c r="L820" s="80"/>
      <c r="M820" s="85"/>
      <c r="N820" s="80"/>
      <c r="O820" s="80"/>
      <c r="P820" s="80"/>
      <c r="Q820" s="80"/>
      <c r="R820" s="80"/>
      <c r="S820" s="80"/>
      <c r="T820" s="80"/>
      <c r="U820" s="80"/>
      <c r="V820" s="80"/>
      <c r="W820" s="80"/>
      <c r="X820" s="80"/>
      <c r="Y820" s="80"/>
      <c r="Z820" s="80"/>
      <c r="AA820" s="80"/>
    </row>
    <row r="821" spans="1:27" ht="12" customHeight="1">
      <c r="A821" s="80"/>
      <c r="B821" s="80"/>
      <c r="C821" s="80"/>
      <c r="D821" s="80"/>
      <c r="E821" s="80"/>
      <c r="F821" s="80"/>
      <c r="G821" s="80"/>
      <c r="H821" s="80"/>
      <c r="I821" s="80"/>
      <c r="J821" s="80"/>
      <c r="K821" s="80"/>
      <c r="L821" s="80"/>
      <c r="M821" s="85"/>
      <c r="N821" s="80"/>
      <c r="O821" s="80"/>
      <c r="P821" s="80"/>
      <c r="Q821" s="80"/>
      <c r="R821" s="80"/>
      <c r="S821" s="80"/>
      <c r="T821" s="80"/>
      <c r="U821" s="80"/>
      <c r="V821" s="80"/>
      <c r="W821" s="80"/>
      <c r="X821" s="80"/>
      <c r="Y821" s="80"/>
      <c r="Z821" s="80"/>
      <c r="AA821" s="80"/>
    </row>
    <row r="822" spans="1:27" ht="12" customHeight="1">
      <c r="A822" s="80"/>
      <c r="B822" s="80"/>
      <c r="C822" s="80"/>
      <c r="D822" s="80"/>
      <c r="E822" s="80"/>
      <c r="F822" s="80"/>
      <c r="G822" s="80"/>
      <c r="H822" s="80"/>
      <c r="I822" s="80"/>
      <c r="J822" s="80"/>
      <c r="K822" s="80"/>
      <c r="L822" s="80"/>
      <c r="M822" s="85"/>
      <c r="N822" s="80"/>
      <c r="O822" s="80"/>
      <c r="P822" s="80"/>
      <c r="Q822" s="80"/>
      <c r="R822" s="80"/>
      <c r="S822" s="80"/>
      <c r="T822" s="80"/>
      <c r="U822" s="80"/>
      <c r="V822" s="80"/>
      <c r="W822" s="80"/>
      <c r="X822" s="80"/>
      <c r="Y822" s="80"/>
      <c r="Z822" s="80"/>
      <c r="AA822" s="80"/>
    </row>
    <row r="823" spans="1:27" ht="12" customHeight="1">
      <c r="A823" s="80"/>
      <c r="B823" s="80"/>
      <c r="C823" s="80"/>
      <c r="D823" s="80"/>
      <c r="E823" s="80"/>
      <c r="F823" s="80"/>
      <c r="G823" s="80"/>
      <c r="H823" s="80"/>
      <c r="I823" s="80"/>
      <c r="J823" s="80"/>
      <c r="K823" s="80"/>
      <c r="L823" s="80"/>
      <c r="M823" s="85"/>
      <c r="N823" s="80"/>
      <c r="O823" s="80"/>
      <c r="P823" s="80"/>
      <c r="Q823" s="80"/>
      <c r="R823" s="80"/>
      <c r="S823" s="80"/>
      <c r="T823" s="80"/>
      <c r="U823" s="80"/>
      <c r="V823" s="80"/>
      <c r="W823" s="80"/>
      <c r="X823" s="80"/>
      <c r="Y823" s="80"/>
      <c r="Z823" s="80"/>
      <c r="AA823" s="80"/>
    </row>
    <row r="824" spans="1:27" ht="12" customHeight="1">
      <c r="A824" s="80"/>
      <c r="B824" s="80"/>
      <c r="C824" s="80"/>
      <c r="D824" s="80"/>
      <c r="E824" s="80"/>
      <c r="F824" s="80"/>
      <c r="G824" s="80"/>
      <c r="H824" s="80"/>
      <c r="I824" s="80"/>
      <c r="J824" s="80"/>
      <c r="K824" s="80"/>
      <c r="L824" s="80"/>
      <c r="M824" s="85"/>
      <c r="N824" s="80"/>
      <c r="O824" s="80"/>
      <c r="P824" s="80"/>
      <c r="Q824" s="80"/>
      <c r="R824" s="80"/>
      <c r="S824" s="80"/>
      <c r="T824" s="80"/>
      <c r="U824" s="80"/>
      <c r="V824" s="80"/>
      <c r="W824" s="80"/>
      <c r="X824" s="80"/>
      <c r="Y824" s="80"/>
      <c r="Z824" s="80"/>
      <c r="AA824" s="80"/>
    </row>
    <row r="825" spans="1:27" ht="12" customHeight="1">
      <c r="A825" s="80"/>
      <c r="B825" s="80"/>
      <c r="C825" s="80"/>
      <c r="D825" s="80"/>
      <c r="E825" s="80"/>
      <c r="F825" s="80"/>
      <c r="G825" s="80"/>
      <c r="H825" s="80"/>
      <c r="I825" s="80"/>
      <c r="J825" s="80"/>
      <c r="K825" s="80"/>
      <c r="L825" s="80"/>
      <c r="M825" s="85"/>
      <c r="N825" s="80"/>
      <c r="O825" s="80"/>
      <c r="P825" s="80"/>
      <c r="Q825" s="80"/>
      <c r="R825" s="80"/>
      <c r="S825" s="80"/>
      <c r="T825" s="80"/>
      <c r="U825" s="80"/>
      <c r="V825" s="80"/>
      <c r="W825" s="80"/>
      <c r="X825" s="80"/>
      <c r="Y825" s="80"/>
      <c r="Z825" s="80"/>
      <c r="AA825" s="80"/>
    </row>
    <row r="826" spans="1:27" ht="12" customHeight="1">
      <c r="A826" s="80"/>
      <c r="B826" s="80"/>
      <c r="C826" s="80"/>
      <c r="D826" s="80"/>
      <c r="E826" s="80"/>
      <c r="F826" s="80"/>
      <c r="G826" s="80"/>
      <c r="H826" s="80"/>
      <c r="I826" s="80"/>
      <c r="J826" s="80"/>
      <c r="K826" s="80"/>
      <c r="L826" s="80"/>
      <c r="M826" s="85"/>
      <c r="N826" s="80"/>
      <c r="O826" s="80"/>
      <c r="P826" s="80"/>
      <c r="Q826" s="80"/>
      <c r="R826" s="80"/>
      <c r="S826" s="80"/>
      <c r="T826" s="80"/>
      <c r="U826" s="80"/>
      <c r="V826" s="80"/>
      <c r="W826" s="80"/>
      <c r="X826" s="80"/>
      <c r="Y826" s="80"/>
      <c r="Z826" s="80"/>
      <c r="AA826" s="80"/>
    </row>
    <row r="827" spans="1:27" ht="12" customHeight="1">
      <c r="A827" s="80"/>
      <c r="B827" s="80"/>
      <c r="C827" s="80"/>
      <c r="D827" s="80"/>
      <c r="E827" s="80"/>
      <c r="F827" s="80"/>
      <c r="G827" s="80"/>
      <c r="H827" s="80"/>
      <c r="I827" s="80"/>
      <c r="J827" s="80"/>
      <c r="K827" s="80"/>
      <c r="L827" s="80"/>
      <c r="M827" s="85"/>
      <c r="N827" s="80"/>
      <c r="O827" s="80"/>
      <c r="P827" s="80"/>
      <c r="Q827" s="80"/>
      <c r="R827" s="80"/>
      <c r="S827" s="80"/>
      <c r="T827" s="80"/>
      <c r="U827" s="80"/>
      <c r="V827" s="80"/>
      <c r="W827" s="80"/>
      <c r="X827" s="80"/>
      <c r="Y827" s="80"/>
      <c r="Z827" s="80"/>
      <c r="AA827" s="80"/>
    </row>
    <row r="828" spans="1:27" ht="12" customHeight="1">
      <c r="A828" s="80"/>
      <c r="B828" s="80"/>
      <c r="C828" s="80"/>
      <c r="D828" s="80"/>
      <c r="E828" s="80"/>
      <c r="F828" s="80"/>
      <c r="G828" s="80"/>
      <c r="H828" s="80"/>
      <c r="I828" s="80"/>
      <c r="J828" s="80"/>
      <c r="K828" s="80"/>
      <c r="L828" s="80"/>
      <c r="M828" s="85"/>
      <c r="N828" s="80"/>
      <c r="O828" s="80"/>
      <c r="P828" s="80"/>
      <c r="Q828" s="80"/>
      <c r="R828" s="80"/>
      <c r="S828" s="80"/>
      <c r="T828" s="80"/>
      <c r="U828" s="80"/>
      <c r="V828" s="80"/>
      <c r="W828" s="80"/>
      <c r="X828" s="80"/>
      <c r="Y828" s="80"/>
      <c r="Z828" s="80"/>
      <c r="AA828" s="80"/>
    </row>
    <row r="829" spans="1:27" ht="12" customHeight="1">
      <c r="A829" s="80"/>
      <c r="B829" s="80"/>
      <c r="C829" s="80"/>
      <c r="D829" s="80"/>
      <c r="E829" s="80"/>
      <c r="F829" s="80"/>
      <c r="G829" s="80"/>
      <c r="H829" s="80"/>
      <c r="I829" s="80"/>
      <c r="J829" s="80"/>
      <c r="K829" s="80"/>
      <c r="L829" s="80"/>
      <c r="M829" s="85"/>
      <c r="N829" s="80"/>
      <c r="O829" s="80"/>
      <c r="P829" s="80"/>
      <c r="Q829" s="80"/>
      <c r="R829" s="80"/>
      <c r="S829" s="80"/>
      <c r="T829" s="80"/>
      <c r="U829" s="80"/>
      <c r="V829" s="80"/>
      <c r="W829" s="80"/>
      <c r="X829" s="80"/>
      <c r="Y829" s="80"/>
      <c r="Z829" s="80"/>
      <c r="AA829" s="80"/>
    </row>
    <row r="830" spans="1:27" ht="12" customHeight="1">
      <c r="A830" s="80"/>
      <c r="B830" s="80"/>
      <c r="C830" s="80"/>
      <c r="D830" s="80"/>
      <c r="E830" s="80"/>
      <c r="F830" s="80"/>
      <c r="G830" s="80"/>
      <c r="H830" s="80"/>
      <c r="I830" s="80"/>
      <c r="J830" s="80"/>
      <c r="K830" s="80"/>
      <c r="L830" s="80"/>
      <c r="M830" s="85"/>
      <c r="N830" s="80"/>
      <c r="O830" s="80"/>
      <c r="P830" s="80"/>
      <c r="Q830" s="80"/>
      <c r="R830" s="80"/>
      <c r="S830" s="80"/>
      <c r="T830" s="80"/>
      <c r="U830" s="80"/>
      <c r="V830" s="80"/>
      <c r="W830" s="80"/>
      <c r="X830" s="80"/>
      <c r="Y830" s="80"/>
      <c r="Z830" s="80"/>
      <c r="AA830" s="80"/>
    </row>
    <row r="831" spans="1:27" ht="12" customHeight="1">
      <c r="A831" s="80"/>
      <c r="B831" s="80"/>
      <c r="C831" s="80"/>
      <c r="D831" s="80"/>
      <c r="E831" s="80"/>
      <c r="F831" s="80"/>
      <c r="G831" s="80"/>
      <c r="H831" s="80"/>
      <c r="I831" s="80"/>
      <c r="J831" s="80"/>
      <c r="K831" s="80"/>
      <c r="L831" s="80"/>
      <c r="M831" s="85"/>
      <c r="N831" s="80"/>
      <c r="O831" s="80"/>
      <c r="P831" s="80"/>
      <c r="Q831" s="80"/>
      <c r="R831" s="80"/>
      <c r="S831" s="80"/>
      <c r="T831" s="80"/>
      <c r="U831" s="80"/>
      <c r="V831" s="80"/>
      <c r="W831" s="80"/>
      <c r="X831" s="80"/>
      <c r="Y831" s="80"/>
      <c r="Z831" s="80"/>
      <c r="AA831" s="80"/>
    </row>
    <row r="832" spans="1:27" ht="12" customHeight="1">
      <c r="A832" s="80"/>
      <c r="B832" s="80"/>
      <c r="C832" s="80"/>
      <c r="D832" s="80"/>
      <c r="E832" s="80"/>
      <c r="F832" s="80"/>
      <c r="G832" s="80"/>
      <c r="H832" s="80"/>
      <c r="I832" s="80"/>
      <c r="J832" s="80"/>
      <c r="K832" s="80"/>
      <c r="L832" s="80"/>
      <c r="M832" s="85"/>
      <c r="N832" s="80"/>
      <c r="O832" s="80"/>
      <c r="P832" s="80"/>
      <c r="Q832" s="80"/>
      <c r="R832" s="80"/>
      <c r="S832" s="80"/>
      <c r="T832" s="80"/>
      <c r="U832" s="80"/>
      <c r="V832" s="80"/>
      <c r="W832" s="80"/>
      <c r="X832" s="80"/>
      <c r="Y832" s="80"/>
      <c r="Z832" s="80"/>
      <c r="AA832" s="80"/>
    </row>
    <row r="833" spans="1:27" ht="12" customHeight="1">
      <c r="A833" s="80"/>
      <c r="B833" s="80"/>
      <c r="C833" s="80"/>
      <c r="D833" s="80"/>
      <c r="E833" s="80"/>
      <c r="F833" s="80"/>
      <c r="G833" s="80"/>
      <c r="H833" s="80"/>
      <c r="I833" s="80"/>
      <c r="J833" s="80"/>
      <c r="K833" s="80"/>
      <c r="L833" s="80"/>
      <c r="M833" s="85"/>
      <c r="N833" s="80"/>
      <c r="O833" s="80"/>
      <c r="P833" s="80"/>
      <c r="Q833" s="80"/>
      <c r="R833" s="80"/>
      <c r="S833" s="80"/>
      <c r="T833" s="80"/>
      <c r="U833" s="80"/>
      <c r="V833" s="80"/>
      <c r="W833" s="80"/>
      <c r="X833" s="80"/>
      <c r="Y833" s="80"/>
      <c r="Z833" s="80"/>
      <c r="AA833" s="80"/>
    </row>
    <row r="834" spans="1:27" ht="12" customHeight="1">
      <c r="A834" s="80"/>
      <c r="B834" s="80"/>
      <c r="C834" s="80"/>
      <c r="D834" s="80"/>
      <c r="E834" s="80"/>
      <c r="F834" s="80"/>
      <c r="G834" s="80"/>
      <c r="H834" s="80"/>
      <c r="I834" s="80"/>
      <c r="J834" s="80"/>
      <c r="K834" s="80"/>
      <c r="L834" s="80"/>
      <c r="M834" s="85"/>
      <c r="N834" s="80"/>
      <c r="O834" s="80"/>
      <c r="P834" s="80"/>
      <c r="Q834" s="80"/>
      <c r="R834" s="80"/>
      <c r="S834" s="80"/>
      <c r="T834" s="80"/>
      <c r="U834" s="80"/>
      <c r="V834" s="80"/>
      <c r="W834" s="80"/>
      <c r="X834" s="80"/>
      <c r="Y834" s="80"/>
      <c r="Z834" s="80"/>
      <c r="AA834" s="80"/>
    </row>
    <row r="835" spans="1:27" ht="12" customHeight="1">
      <c r="A835" s="80"/>
      <c r="B835" s="80"/>
      <c r="C835" s="80"/>
      <c r="D835" s="80"/>
      <c r="E835" s="80"/>
      <c r="F835" s="80"/>
      <c r="G835" s="80"/>
      <c r="H835" s="80"/>
      <c r="I835" s="80"/>
      <c r="J835" s="80"/>
      <c r="K835" s="80"/>
      <c r="L835" s="80"/>
      <c r="M835" s="85"/>
      <c r="N835" s="80"/>
      <c r="O835" s="80"/>
      <c r="P835" s="80"/>
      <c r="Q835" s="80"/>
      <c r="R835" s="80"/>
      <c r="S835" s="80"/>
      <c r="T835" s="80"/>
      <c r="U835" s="80"/>
      <c r="V835" s="80"/>
      <c r="W835" s="80"/>
      <c r="X835" s="80"/>
      <c r="Y835" s="80"/>
      <c r="Z835" s="80"/>
      <c r="AA835" s="80"/>
    </row>
    <row r="836" spans="1:27" ht="12" customHeight="1">
      <c r="A836" s="80"/>
      <c r="B836" s="80"/>
      <c r="C836" s="80"/>
      <c r="D836" s="80"/>
      <c r="E836" s="80"/>
      <c r="F836" s="80"/>
      <c r="G836" s="80"/>
      <c r="H836" s="80"/>
      <c r="I836" s="80"/>
      <c r="J836" s="80"/>
      <c r="K836" s="80"/>
      <c r="L836" s="80"/>
      <c r="M836" s="85"/>
      <c r="N836" s="80"/>
      <c r="O836" s="80"/>
      <c r="P836" s="80"/>
      <c r="Q836" s="80"/>
      <c r="R836" s="80"/>
      <c r="S836" s="80"/>
      <c r="T836" s="80"/>
      <c r="U836" s="80"/>
      <c r="V836" s="80"/>
      <c r="W836" s="80"/>
      <c r="X836" s="80"/>
      <c r="Y836" s="80"/>
      <c r="Z836" s="80"/>
      <c r="AA836" s="80"/>
    </row>
    <row r="837" spans="1:27" ht="12" customHeight="1">
      <c r="A837" s="80"/>
      <c r="B837" s="80"/>
      <c r="C837" s="80"/>
      <c r="D837" s="80"/>
      <c r="E837" s="80"/>
      <c r="F837" s="80"/>
      <c r="G837" s="80"/>
      <c r="H837" s="80"/>
      <c r="I837" s="80"/>
      <c r="J837" s="80"/>
      <c r="K837" s="80"/>
      <c r="L837" s="80"/>
      <c r="M837" s="85"/>
      <c r="N837" s="80"/>
      <c r="O837" s="80"/>
      <c r="P837" s="80"/>
      <c r="Q837" s="80"/>
      <c r="R837" s="80"/>
      <c r="S837" s="80"/>
      <c r="T837" s="80"/>
      <c r="U837" s="80"/>
      <c r="V837" s="80"/>
      <c r="W837" s="80"/>
      <c r="X837" s="80"/>
      <c r="Y837" s="80"/>
      <c r="Z837" s="80"/>
      <c r="AA837" s="80"/>
    </row>
    <row r="838" spans="1:27" ht="12" customHeight="1">
      <c r="A838" s="80"/>
      <c r="B838" s="80"/>
      <c r="C838" s="80"/>
      <c r="D838" s="80"/>
      <c r="E838" s="80"/>
      <c r="F838" s="80"/>
      <c r="G838" s="80"/>
      <c r="H838" s="80"/>
      <c r="I838" s="80"/>
      <c r="J838" s="80"/>
      <c r="K838" s="80"/>
      <c r="L838" s="80"/>
      <c r="M838" s="85"/>
      <c r="N838" s="80"/>
      <c r="O838" s="80"/>
      <c r="P838" s="80"/>
      <c r="Q838" s="80"/>
      <c r="R838" s="80"/>
      <c r="S838" s="80"/>
      <c r="T838" s="80"/>
      <c r="U838" s="80"/>
      <c r="V838" s="80"/>
      <c r="W838" s="80"/>
      <c r="X838" s="80"/>
      <c r="Y838" s="80"/>
      <c r="Z838" s="80"/>
      <c r="AA838" s="80"/>
    </row>
    <row r="839" spans="1:27" ht="12" customHeight="1">
      <c r="A839" s="80"/>
      <c r="B839" s="80"/>
      <c r="C839" s="80"/>
      <c r="D839" s="80"/>
      <c r="E839" s="80"/>
      <c r="F839" s="80"/>
      <c r="G839" s="80"/>
      <c r="H839" s="80"/>
      <c r="I839" s="80"/>
      <c r="J839" s="80"/>
      <c r="K839" s="80"/>
      <c r="L839" s="80"/>
      <c r="M839" s="85"/>
      <c r="N839" s="80"/>
      <c r="O839" s="80"/>
      <c r="P839" s="80"/>
      <c r="Q839" s="80"/>
      <c r="R839" s="80"/>
      <c r="S839" s="80"/>
      <c r="T839" s="80"/>
      <c r="U839" s="80"/>
      <c r="V839" s="80"/>
      <c r="W839" s="80"/>
      <c r="X839" s="80"/>
      <c r="Y839" s="80"/>
      <c r="Z839" s="80"/>
      <c r="AA839" s="80"/>
    </row>
    <row r="840" spans="1:27" ht="12" customHeight="1">
      <c r="A840" s="80"/>
      <c r="B840" s="80"/>
      <c r="C840" s="80"/>
      <c r="D840" s="80"/>
      <c r="E840" s="80"/>
      <c r="F840" s="80"/>
      <c r="G840" s="80"/>
      <c r="H840" s="80"/>
      <c r="I840" s="80"/>
      <c r="J840" s="80"/>
      <c r="K840" s="80"/>
      <c r="L840" s="80"/>
      <c r="M840" s="85"/>
      <c r="N840" s="80"/>
      <c r="O840" s="80"/>
      <c r="P840" s="80"/>
      <c r="Q840" s="80"/>
      <c r="R840" s="80"/>
      <c r="S840" s="80"/>
      <c r="T840" s="80"/>
      <c r="U840" s="80"/>
      <c r="V840" s="80"/>
      <c r="W840" s="80"/>
      <c r="X840" s="80"/>
      <c r="Y840" s="80"/>
      <c r="Z840" s="80"/>
      <c r="AA840" s="80"/>
    </row>
    <row r="841" spans="1:27" ht="12" customHeight="1">
      <c r="A841" s="80"/>
      <c r="B841" s="80"/>
      <c r="C841" s="80"/>
      <c r="D841" s="80"/>
      <c r="E841" s="80"/>
      <c r="F841" s="80"/>
      <c r="G841" s="80"/>
      <c r="H841" s="80"/>
      <c r="I841" s="80"/>
      <c r="J841" s="80"/>
      <c r="K841" s="80"/>
      <c r="L841" s="80"/>
      <c r="M841" s="85"/>
      <c r="N841" s="80"/>
      <c r="O841" s="80"/>
      <c r="P841" s="80"/>
      <c r="Q841" s="80"/>
      <c r="R841" s="80"/>
      <c r="S841" s="80"/>
      <c r="T841" s="80"/>
      <c r="U841" s="80"/>
      <c r="V841" s="80"/>
      <c r="W841" s="80"/>
      <c r="X841" s="80"/>
      <c r="Y841" s="80"/>
      <c r="Z841" s="80"/>
      <c r="AA841" s="80"/>
    </row>
    <row r="842" spans="1:27" ht="12" customHeight="1">
      <c r="A842" s="80"/>
      <c r="B842" s="80"/>
      <c r="C842" s="80"/>
      <c r="D842" s="80"/>
      <c r="E842" s="80"/>
      <c r="F842" s="80"/>
      <c r="G842" s="80"/>
      <c r="H842" s="80"/>
      <c r="I842" s="80"/>
      <c r="J842" s="80"/>
      <c r="K842" s="80"/>
      <c r="L842" s="80"/>
      <c r="M842" s="85"/>
      <c r="N842" s="80"/>
      <c r="O842" s="80"/>
      <c r="P842" s="80"/>
      <c r="Q842" s="80"/>
      <c r="R842" s="80"/>
      <c r="S842" s="80"/>
      <c r="T842" s="80"/>
      <c r="U842" s="80"/>
      <c r="V842" s="80"/>
      <c r="W842" s="80"/>
      <c r="X842" s="80"/>
      <c r="Y842" s="80"/>
      <c r="Z842" s="80"/>
      <c r="AA842" s="80"/>
    </row>
    <row r="843" spans="1:27" ht="12" customHeight="1">
      <c r="A843" s="80"/>
      <c r="B843" s="80"/>
      <c r="C843" s="80"/>
      <c r="D843" s="80"/>
      <c r="E843" s="80"/>
      <c r="F843" s="80"/>
      <c r="G843" s="80"/>
      <c r="H843" s="80"/>
      <c r="I843" s="80"/>
      <c r="J843" s="80"/>
      <c r="K843" s="80"/>
      <c r="L843" s="80"/>
      <c r="M843" s="85"/>
      <c r="N843" s="80"/>
      <c r="O843" s="80"/>
      <c r="P843" s="80"/>
      <c r="Q843" s="80"/>
      <c r="R843" s="80"/>
      <c r="S843" s="80"/>
      <c r="T843" s="80"/>
      <c r="U843" s="80"/>
      <c r="V843" s="80"/>
      <c r="W843" s="80"/>
      <c r="X843" s="80"/>
      <c r="Y843" s="80"/>
      <c r="Z843" s="80"/>
      <c r="AA843" s="80"/>
    </row>
    <row r="844" spans="1:27" ht="12" customHeight="1">
      <c r="A844" s="80"/>
      <c r="B844" s="80"/>
      <c r="C844" s="80"/>
      <c r="D844" s="80"/>
      <c r="E844" s="80"/>
      <c r="F844" s="80"/>
      <c r="G844" s="80"/>
      <c r="H844" s="80"/>
      <c r="I844" s="80"/>
      <c r="J844" s="80"/>
      <c r="K844" s="80"/>
      <c r="L844" s="80"/>
      <c r="M844" s="85"/>
      <c r="N844" s="80"/>
      <c r="O844" s="80"/>
      <c r="P844" s="80"/>
      <c r="Q844" s="80"/>
      <c r="R844" s="80"/>
      <c r="S844" s="80"/>
      <c r="T844" s="80"/>
      <c r="U844" s="80"/>
      <c r="V844" s="80"/>
      <c r="W844" s="80"/>
      <c r="X844" s="80"/>
      <c r="Y844" s="80"/>
      <c r="Z844" s="80"/>
      <c r="AA844" s="80"/>
    </row>
    <row r="845" spans="1:27" ht="12" customHeight="1">
      <c r="A845" s="80"/>
      <c r="B845" s="80"/>
      <c r="C845" s="80"/>
      <c r="D845" s="80"/>
      <c r="E845" s="80"/>
      <c r="F845" s="80"/>
      <c r="G845" s="80"/>
      <c r="H845" s="80"/>
      <c r="I845" s="80"/>
      <c r="J845" s="80"/>
      <c r="K845" s="80"/>
      <c r="L845" s="80"/>
      <c r="M845" s="85"/>
      <c r="N845" s="80"/>
      <c r="O845" s="80"/>
      <c r="P845" s="80"/>
      <c r="Q845" s="80"/>
      <c r="R845" s="80"/>
      <c r="S845" s="80"/>
      <c r="T845" s="80"/>
      <c r="U845" s="80"/>
      <c r="V845" s="80"/>
      <c r="W845" s="80"/>
      <c r="X845" s="80"/>
      <c r="Y845" s="80"/>
      <c r="Z845" s="80"/>
      <c r="AA845" s="80"/>
    </row>
    <row r="846" spans="1:27" ht="12" customHeight="1">
      <c r="A846" s="80"/>
      <c r="B846" s="80"/>
      <c r="C846" s="80"/>
      <c r="D846" s="80"/>
      <c r="E846" s="80"/>
      <c r="F846" s="80"/>
      <c r="G846" s="80"/>
      <c r="H846" s="80"/>
      <c r="I846" s="80"/>
      <c r="J846" s="80"/>
      <c r="K846" s="80"/>
      <c r="L846" s="80"/>
      <c r="M846" s="85"/>
      <c r="N846" s="80"/>
      <c r="O846" s="80"/>
      <c r="P846" s="80"/>
      <c r="Q846" s="80"/>
      <c r="R846" s="80"/>
      <c r="S846" s="80"/>
      <c r="T846" s="80"/>
      <c r="U846" s="80"/>
      <c r="V846" s="80"/>
      <c r="W846" s="80"/>
      <c r="X846" s="80"/>
      <c r="Y846" s="80"/>
      <c r="Z846" s="80"/>
      <c r="AA846" s="80"/>
    </row>
    <row r="847" spans="1:27" ht="12" customHeight="1">
      <c r="A847" s="80"/>
      <c r="B847" s="80"/>
      <c r="C847" s="80"/>
      <c r="D847" s="80"/>
      <c r="E847" s="80"/>
      <c r="F847" s="80"/>
      <c r="G847" s="80"/>
      <c r="H847" s="80"/>
      <c r="I847" s="80"/>
      <c r="J847" s="80"/>
      <c r="K847" s="80"/>
      <c r="L847" s="80"/>
      <c r="M847" s="85"/>
      <c r="N847" s="80"/>
      <c r="O847" s="80"/>
      <c r="P847" s="80"/>
      <c r="Q847" s="80"/>
      <c r="R847" s="80"/>
      <c r="S847" s="80"/>
      <c r="T847" s="80"/>
      <c r="U847" s="80"/>
      <c r="V847" s="80"/>
      <c r="W847" s="80"/>
      <c r="X847" s="80"/>
      <c r="Y847" s="80"/>
      <c r="Z847" s="80"/>
      <c r="AA847" s="80"/>
    </row>
    <row r="848" spans="1:27" ht="12" customHeight="1">
      <c r="A848" s="80"/>
      <c r="B848" s="80"/>
      <c r="C848" s="80"/>
      <c r="D848" s="80"/>
      <c r="E848" s="80"/>
      <c r="F848" s="80"/>
      <c r="G848" s="80"/>
      <c r="H848" s="80"/>
      <c r="I848" s="80"/>
      <c r="J848" s="80"/>
      <c r="K848" s="80"/>
      <c r="L848" s="80"/>
      <c r="M848" s="85"/>
      <c r="N848" s="80"/>
      <c r="O848" s="80"/>
      <c r="P848" s="80"/>
      <c r="Q848" s="80"/>
      <c r="R848" s="80"/>
      <c r="S848" s="80"/>
      <c r="T848" s="80"/>
      <c r="U848" s="80"/>
      <c r="V848" s="80"/>
      <c r="W848" s="80"/>
      <c r="X848" s="80"/>
      <c r="Y848" s="80"/>
      <c r="Z848" s="80"/>
      <c r="AA848" s="80"/>
    </row>
    <row r="849" spans="1:27" ht="12" customHeight="1">
      <c r="A849" s="80"/>
      <c r="B849" s="80"/>
      <c r="C849" s="80"/>
      <c r="D849" s="80"/>
      <c r="E849" s="80"/>
      <c r="F849" s="80"/>
      <c r="G849" s="80"/>
      <c r="H849" s="80"/>
      <c r="I849" s="80"/>
      <c r="J849" s="80"/>
      <c r="K849" s="80"/>
      <c r="L849" s="80"/>
      <c r="M849" s="85"/>
      <c r="N849" s="80"/>
      <c r="O849" s="80"/>
      <c r="P849" s="80"/>
      <c r="Q849" s="80"/>
      <c r="R849" s="80"/>
      <c r="S849" s="80"/>
      <c r="T849" s="80"/>
      <c r="U849" s="80"/>
      <c r="V849" s="80"/>
      <c r="W849" s="80"/>
      <c r="X849" s="80"/>
      <c r="Y849" s="80"/>
      <c r="Z849" s="80"/>
      <c r="AA849" s="80"/>
    </row>
    <row r="850" spans="1:27" ht="12" customHeight="1">
      <c r="A850" s="80"/>
      <c r="B850" s="80"/>
      <c r="C850" s="80"/>
      <c r="D850" s="80"/>
      <c r="E850" s="80"/>
      <c r="F850" s="80"/>
      <c r="G850" s="80"/>
      <c r="H850" s="80"/>
      <c r="I850" s="80"/>
      <c r="J850" s="80"/>
      <c r="K850" s="80"/>
      <c r="L850" s="80"/>
      <c r="M850" s="85"/>
      <c r="N850" s="80"/>
      <c r="O850" s="80"/>
      <c r="P850" s="80"/>
      <c r="Q850" s="80"/>
      <c r="R850" s="80"/>
      <c r="S850" s="80"/>
      <c r="T850" s="80"/>
      <c r="U850" s="80"/>
      <c r="V850" s="80"/>
      <c r="W850" s="80"/>
      <c r="X850" s="80"/>
      <c r="Y850" s="80"/>
      <c r="Z850" s="80"/>
      <c r="AA850" s="80"/>
    </row>
    <row r="851" spans="1:27" ht="12" customHeight="1">
      <c r="A851" s="80"/>
      <c r="B851" s="80"/>
      <c r="C851" s="80"/>
      <c r="D851" s="80"/>
      <c r="E851" s="80"/>
      <c r="F851" s="80"/>
      <c r="G851" s="80"/>
      <c r="H851" s="80"/>
      <c r="I851" s="80"/>
      <c r="J851" s="80"/>
      <c r="K851" s="80"/>
      <c r="L851" s="80"/>
      <c r="M851" s="85"/>
      <c r="N851" s="80"/>
      <c r="O851" s="80"/>
      <c r="P851" s="80"/>
      <c r="Q851" s="80"/>
      <c r="R851" s="80"/>
      <c r="S851" s="80"/>
      <c r="T851" s="80"/>
      <c r="U851" s="80"/>
      <c r="V851" s="80"/>
      <c r="W851" s="80"/>
      <c r="X851" s="80"/>
      <c r="Y851" s="80"/>
      <c r="Z851" s="80"/>
      <c r="AA851" s="80"/>
    </row>
    <row r="852" spans="1:27" ht="12" customHeight="1">
      <c r="A852" s="80"/>
      <c r="B852" s="80"/>
      <c r="C852" s="80"/>
      <c r="D852" s="80"/>
      <c r="E852" s="80"/>
      <c r="F852" s="80"/>
      <c r="G852" s="80"/>
      <c r="H852" s="80"/>
      <c r="I852" s="80"/>
      <c r="J852" s="80"/>
      <c r="K852" s="80"/>
      <c r="L852" s="80"/>
      <c r="M852" s="85"/>
      <c r="N852" s="80"/>
      <c r="O852" s="80"/>
      <c r="P852" s="80"/>
      <c r="Q852" s="80"/>
      <c r="R852" s="80"/>
      <c r="S852" s="80"/>
      <c r="T852" s="80"/>
      <c r="U852" s="80"/>
      <c r="V852" s="80"/>
      <c r="W852" s="80"/>
      <c r="X852" s="80"/>
      <c r="Y852" s="80"/>
      <c r="Z852" s="80"/>
      <c r="AA852" s="80"/>
    </row>
    <row r="853" spans="1:27" ht="12" customHeight="1">
      <c r="A853" s="80"/>
      <c r="B853" s="80"/>
      <c r="C853" s="80"/>
      <c r="D853" s="80"/>
      <c r="E853" s="80"/>
      <c r="F853" s="80"/>
      <c r="G853" s="80"/>
      <c r="H853" s="80"/>
      <c r="I853" s="80"/>
      <c r="J853" s="80"/>
      <c r="K853" s="80"/>
      <c r="L853" s="80"/>
      <c r="M853" s="85"/>
      <c r="N853" s="80"/>
      <c r="O853" s="80"/>
      <c r="P853" s="80"/>
      <c r="Q853" s="80"/>
      <c r="R853" s="80"/>
      <c r="S853" s="80"/>
      <c r="T853" s="80"/>
      <c r="U853" s="80"/>
      <c r="V853" s="80"/>
      <c r="W853" s="80"/>
      <c r="X853" s="80"/>
      <c r="Y853" s="80"/>
      <c r="Z853" s="80"/>
      <c r="AA853" s="80"/>
    </row>
    <row r="854" spans="1:27" ht="12" customHeight="1">
      <c r="A854" s="80"/>
      <c r="B854" s="80"/>
      <c r="C854" s="80"/>
      <c r="D854" s="80"/>
      <c r="E854" s="80"/>
      <c r="F854" s="80"/>
      <c r="G854" s="80"/>
      <c r="H854" s="80"/>
      <c r="I854" s="80"/>
      <c r="J854" s="80"/>
      <c r="K854" s="80"/>
      <c r="L854" s="80"/>
      <c r="M854" s="85"/>
      <c r="N854" s="80"/>
      <c r="O854" s="80"/>
      <c r="P854" s="80"/>
      <c r="Q854" s="80"/>
      <c r="R854" s="80"/>
      <c r="S854" s="80"/>
      <c r="T854" s="80"/>
      <c r="U854" s="80"/>
      <c r="V854" s="80"/>
      <c r="W854" s="80"/>
      <c r="X854" s="80"/>
      <c r="Y854" s="80"/>
      <c r="Z854" s="80"/>
      <c r="AA854" s="80"/>
    </row>
    <row r="855" spans="1:27" ht="12" customHeight="1">
      <c r="A855" s="80"/>
      <c r="B855" s="80"/>
      <c r="C855" s="80"/>
      <c r="D855" s="80"/>
      <c r="E855" s="80"/>
      <c r="F855" s="80"/>
      <c r="G855" s="80"/>
      <c r="H855" s="80"/>
      <c r="I855" s="80"/>
      <c r="J855" s="80"/>
      <c r="K855" s="80"/>
      <c r="L855" s="80"/>
      <c r="M855" s="85"/>
      <c r="N855" s="80"/>
      <c r="O855" s="80"/>
      <c r="P855" s="80"/>
      <c r="Q855" s="80"/>
      <c r="R855" s="80"/>
      <c r="S855" s="80"/>
      <c r="T855" s="80"/>
      <c r="U855" s="80"/>
      <c r="V855" s="80"/>
      <c r="W855" s="80"/>
      <c r="X855" s="80"/>
      <c r="Y855" s="80"/>
      <c r="Z855" s="80"/>
      <c r="AA855" s="80"/>
    </row>
    <row r="856" spans="1:27" ht="12" customHeight="1">
      <c r="A856" s="80"/>
      <c r="B856" s="80"/>
      <c r="C856" s="80"/>
      <c r="D856" s="80"/>
      <c r="E856" s="80"/>
      <c r="F856" s="80"/>
      <c r="G856" s="80"/>
      <c r="H856" s="80"/>
      <c r="I856" s="80"/>
      <c r="J856" s="80"/>
      <c r="K856" s="80"/>
      <c r="L856" s="80"/>
      <c r="M856" s="85"/>
      <c r="N856" s="80"/>
      <c r="O856" s="80"/>
      <c r="P856" s="80"/>
      <c r="Q856" s="80"/>
      <c r="R856" s="80"/>
      <c r="S856" s="80"/>
      <c r="T856" s="80"/>
      <c r="U856" s="80"/>
      <c r="V856" s="80"/>
      <c r="W856" s="80"/>
      <c r="X856" s="80"/>
      <c r="Y856" s="80"/>
      <c r="Z856" s="80"/>
      <c r="AA856" s="80"/>
    </row>
    <row r="857" spans="1:27" ht="12" customHeight="1">
      <c r="A857" s="80"/>
      <c r="B857" s="80"/>
      <c r="C857" s="80"/>
      <c r="D857" s="80"/>
      <c r="E857" s="80"/>
      <c r="F857" s="80"/>
      <c r="G857" s="80"/>
      <c r="H857" s="80"/>
      <c r="I857" s="80"/>
      <c r="J857" s="80"/>
      <c r="K857" s="80"/>
      <c r="L857" s="80"/>
      <c r="M857" s="85"/>
      <c r="N857" s="80"/>
      <c r="O857" s="80"/>
      <c r="P857" s="80"/>
      <c r="Q857" s="80"/>
      <c r="R857" s="80"/>
      <c r="S857" s="80"/>
      <c r="T857" s="80"/>
      <c r="U857" s="80"/>
      <c r="V857" s="80"/>
      <c r="W857" s="80"/>
      <c r="X857" s="80"/>
      <c r="Y857" s="80"/>
      <c r="Z857" s="80"/>
      <c r="AA857" s="80"/>
    </row>
    <row r="858" spans="1:27" ht="12" customHeight="1">
      <c r="A858" s="80"/>
      <c r="B858" s="80"/>
      <c r="C858" s="80"/>
      <c r="D858" s="80"/>
      <c r="E858" s="80"/>
      <c r="F858" s="80"/>
      <c r="G858" s="80"/>
      <c r="H858" s="80"/>
      <c r="I858" s="80"/>
      <c r="J858" s="80"/>
      <c r="K858" s="80"/>
      <c r="L858" s="80"/>
      <c r="M858" s="85"/>
      <c r="N858" s="80"/>
      <c r="O858" s="80"/>
      <c r="P858" s="80"/>
      <c r="Q858" s="80"/>
      <c r="R858" s="80"/>
      <c r="S858" s="80"/>
      <c r="T858" s="80"/>
      <c r="U858" s="80"/>
      <c r="V858" s="80"/>
      <c r="W858" s="80"/>
      <c r="X858" s="80"/>
      <c r="Y858" s="80"/>
      <c r="Z858" s="80"/>
      <c r="AA858" s="80"/>
    </row>
    <row r="859" spans="1:27" ht="12" customHeight="1">
      <c r="A859" s="80"/>
      <c r="B859" s="80"/>
      <c r="C859" s="80"/>
      <c r="D859" s="80"/>
      <c r="E859" s="80"/>
      <c r="F859" s="80"/>
      <c r="G859" s="80"/>
      <c r="H859" s="80"/>
      <c r="I859" s="80"/>
      <c r="J859" s="80"/>
      <c r="K859" s="80"/>
      <c r="L859" s="80"/>
      <c r="M859" s="85"/>
      <c r="N859" s="80"/>
      <c r="O859" s="80"/>
      <c r="P859" s="80"/>
      <c r="Q859" s="80"/>
      <c r="R859" s="80"/>
      <c r="S859" s="80"/>
      <c r="T859" s="80"/>
      <c r="U859" s="80"/>
      <c r="V859" s="80"/>
      <c r="W859" s="80"/>
      <c r="X859" s="80"/>
      <c r="Y859" s="80"/>
      <c r="Z859" s="80"/>
      <c r="AA859" s="80"/>
    </row>
    <row r="860" spans="1:27" ht="12" customHeight="1">
      <c r="A860" s="80"/>
      <c r="B860" s="80"/>
      <c r="C860" s="80"/>
      <c r="D860" s="80"/>
      <c r="E860" s="80"/>
      <c r="F860" s="80"/>
      <c r="G860" s="80"/>
      <c r="H860" s="80"/>
      <c r="I860" s="80"/>
      <c r="J860" s="80"/>
      <c r="K860" s="80"/>
      <c r="L860" s="80"/>
      <c r="M860" s="85"/>
      <c r="N860" s="80"/>
      <c r="O860" s="80"/>
      <c r="P860" s="80"/>
      <c r="Q860" s="80"/>
      <c r="R860" s="80"/>
      <c r="S860" s="80"/>
      <c r="T860" s="80"/>
      <c r="U860" s="80"/>
      <c r="V860" s="80"/>
      <c r="W860" s="80"/>
      <c r="X860" s="80"/>
      <c r="Y860" s="80"/>
      <c r="Z860" s="80"/>
      <c r="AA860" s="80"/>
    </row>
    <row r="861" spans="1:27" ht="12" customHeight="1">
      <c r="A861" s="80"/>
      <c r="B861" s="80"/>
      <c r="C861" s="80"/>
      <c r="D861" s="80"/>
      <c r="E861" s="80"/>
      <c r="F861" s="80"/>
      <c r="G861" s="80"/>
      <c r="H861" s="80"/>
      <c r="I861" s="80"/>
      <c r="J861" s="80"/>
      <c r="K861" s="80"/>
      <c r="L861" s="80"/>
      <c r="M861" s="85"/>
      <c r="N861" s="80"/>
      <c r="O861" s="80"/>
      <c r="P861" s="80"/>
      <c r="Q861" s="80"/>
      <c r="R861" s="80"/>
      <c r="S861" s="80"/>
      <c r="T861" s="80"/>
      <c r="U861" s="80"/>
      <c r="V861" s="80"/>
      <c r="W861" s="80"/>
      <c r="X861" s="80"/>
      <c r="Y861" s="80"/>
      <c r="Z861" s="80"/>
      <c r="AA861" s="80"/>
    </row>
    <row r="862" spans="1:27" ht="12" customHeight="1">
      <c r="A862" s="80"/>
      <c r="B862" s="80"/>
      <c r="C862" s="80"/>
      <c r="D862" s="80"/>
      <c r="E862" s="80"/>
      <c r="F862" s="80"/>
      <c r="G862" s="80"/>
      <c r="H862" s="80"/>
      <c r="I862" s="80"/>
      <c r="J862" s="80"/>
      <c r="K862" s="80"/>
      <c r="L862" s="80"/>
      <c r="M862" s="85"/>
      <c r="N862" s="80"/>
      <c r="O862" s="80"/>
      <c r="P862" s="80"/>
      <c r="Q862" s="80"/>
      <c r="R862" s="80"/>
      <c r="S862" s="80"/>
      <c r="T862" s="80"/>
      <c r="U862" s="80"/>
      <c r="V862" s="80"/>
      <c r="W862" s="80"/>
      <c r="X862" s="80"/>
      <c r="Y862" s="80"/>
      <c r="Z862" s="80"/>
      <c r="AA862" s="80"/>
    </row>
    <row r="863" spans="1:27" ht="12" customHeight="1">
      <c r="A863" s="80"/>
      <c r="B863" s="80"/>
      <c r="C863" s="80"/>
      <c r="D863" s="80"/>
      <c r="E863" s="80"/>
      <c r="F863" s="80"/>
      <c r="G863" s="80"/>
      <c r="H863" s="80"/>
      <c r="I863" s="80"/>
      <c r="J863" s="80"/>
      <c r="K863" s="80"/>
      <c r="L863" s="80"/>
      <c r="M863" s="85"/>
      <c r="N863" s="80"/>
      <c r="O863" s="80"/>
      <c r="P863" s="80"/>
      <c r="Q863" s="80"/>
      <c r="R863" s="80"/>
      <c r="S863" s="80"/>
      <c r="T863" s="80"/>
      <c r="U863" s="80"/>
      <c r="V863" s="80"/>
      <c r="W863" s="80"/>
      <c r="X863" s="80"/>
      <c r="Y863" s="80"/>
      <c r="Z863" s="80"/>
      <c r="AA863" s="80"/>
    </row>
    <row r="864" spans="1:27" ht="12" customHeight="1">
      <c r="A864" s="80"/>
      <c r="B864" s="80"/>
      <c r="C864" s="80"/>
      <c r="D864" s="80"/>
      <c r="E864" s="80"/>
      <c r="F864" s="80"/>
      <c r="G864" s="80"/>
      <c r="H864" s="80"/>
      <c r="I864" s="80"/>
      <c r="J864" s="80"/>
      <c r="K864" s="80"/>
      <c r="L864" s="80"/>
      <c r="M864" s="85"/>
      <c r="N864" s="80"/>
      <c r="O864" s="80"/>
      <c r="P864" s="80"/>
      <c r="Q864" s="80"/>
      <c r="R864" s="80"/>
      <c r="S864" s="80"/>
      <c r="T864" s="80"/>
      <c r="U864" s="80"/>
      <c r="V864" s="80"/>
      <c r="W864" s="80"/>
      <c r="X864" s="80"/>
      <c r="Y864" s="80"/>
      <c r="Z864" s="80"/>
      <c r="AA864" s="80"/>
    </row>
    <row r="865" spans="1:27" ht="12" customHeight="1">
      <c r="A865" s="80"/>
      <c r="B865" s="80"/>
      <c r="C865" s="80"/>
      <c r="D865" s="80"/>
      <c r="E865" s="80"/>
      <c r="F865" s="80"/>
      <c r="G865" s="80"/>
      <c r="H865" s="80"/>
      <c r="I865" s="80"/>
      <c r="J865" s="80"/>
      <c r="K865" s="80"/>
      <c r="L865" s="80"/>
      <c r="M865" s="85"/>
      <c r="N865" s="80"/>
      <c r="O865" s="80"/>
      <c r="P865" s="80"/>
      <c r="Q865" s="80"/>
      <c r="R865" s="80"/>
      <c r="S865" s="80"/>
      <c r="T865" s="80"/>
      <c r="U865" s="80"/>
      <c r="V865" s="80"/>
      <c r="W865" s="80"/>
      <c r="X865" s="80"/>
      <c r="Y865" s="80"/>
      <c r="Z865" s="80"/>
      <c r="AA865" s="80"/>
    </row>
    <row r="866" spans="1:27" ht="12" customHeight="1">
      <c r="A866" s="80"/>
      <c r="B866" s="80"/>
      <c r="C866" s="80"/>
      <c r="D866" s="80"/>
      <c r="E866" s="80"/>
      <c r="F866" s="80"/>
      <c r="G866" s="80"/>
      <c r="H866" s="80"/>
      <c r="I866" s="80"/>
      <c r="J866" s="80"/>
      <c r="K866" s="80"/>
      <c r="L866" s="80"/>
      <c r="M866" s="85"/>
      <c r="N866" s="80"/>
      <c r="O866" s="80"/>
      <c r="P866" s="80"/>
      <c r="Q866" s="80"/>
      <c r="R866" s="80"/>
      <c r="S866" s="80"/>
      <c r="T866" s="80"/>
      <c r="U866" s="80"/>
      <c r="V866" s="80"/>
      <c r="W866" s="80"/>
      <c r="X866" s="80"/>
      <c r="Y866" s="80"/>
      <c r="Z866" s="80"/>
      <c r="AA866" s="80"/>
    </row>
    <row r="867" spans="1:27" ht="12" customHeight="1">
      <c r="A867" s="80"/>
      <c r="B867" s="80"/>
      <c r="C867" s="80"/>
      <c r="D867" s="80"/>
      <c r="E867" s="80"/>
      <c r="F867" s="80"/>
      <c r="G867" s="80"/>
      <c r="H867" s="80"/>
      <c r="I867" s="80"/>
      <c r="J867" s="80"/>
      <c r="K867" s="80"/>
      <c r="L867" s="80"/>
      <c r="M867" s="85"/>
      <c r="N867" s="80"/>
      <c r="O867" s="80"/>
      <c r="P867" s="80"/>
      <c r="Q867" s="80"/>
      <c r="R867" s="80"/>
      <c r="S867" s="80"/>
      <c r="T867" s="80"/>
      <c r="U867" s="80"/>
      <c r="V867" s="80"/>
      <c r="W867" s="80"/>
      <c r="X867" s="80"/>
      <c r="Y867" s="80"/>
      <c r="Z867" s="80"/>
      <c r="AA867" s="80"/>
    </row>
    <row r="868" spans="1:27" ht="12" customHeight="1">
      <c r="A868" s="80"/>
      <c r="B868" s="80"/>
      <c r="C868" s="80"/>
      <c r="D868" s="80"/>
      <c r="E868" s="80"/>
      <c r="F868" s="80"/>
      <c r="G868" s="80"/>
      <c r="H868" s="80"/>
      <c r="I868" s="80"/>
      <c r="J868" s="80"/>
      <c r="K868" s="80"/>
      <c r="L868" s="80"/>
      <c r="M868" s="85"/>
      <c r="N868" s="80"/>
      <c r="O868" s="80"/>
      <c r="P868" s="80"/>
      <c r="Q868" s="80"/>
      <c r="R868" s="80"/>
      <c r="S868" s="80"/>
      <c r="T868" s="80"/>
      <c r="U868" s="80"/>
      <c r="V868" s="80"/>
      <c r="W868" s="80"/>
      <c r="X868" s="80"/>
      <c r="Y868" s="80"/>
      <c r="Z868" s="80"/>
      <c r="AA868" s="80"/>
    </row>
    <row r="869" spans="1:27" ht="12" customHeight="1">
      <c r="A869" s="80"/>
      <c r="B869" s="80"/>
      <c r="C869" s="80"/>
      <c r="D869" s="80"/>
      <c r="E869" s="80"/>
      <c r="F869" s="80"/>
      <c r="G869" s="80"/>
      <c r="H869" s="80"/>
      <c r="I869" s="80"/>
      <c r="J869" s="80"/>
      <c r="K869" s="80"/>
      <c r="L869" s="80"/>
      <c r="M869" s="85"/>
      <c r="N869" s="80"/>
      <c r="O869" s="80"/>
      <c r="P869" s="80"/>
      <c r="Q869" s="80"/>
      <c r="R869" s="80"/>
      <c r="S869" s="80"/>
      <c r="T869" s="80"/>
      <c r="U869" s="80"/>
      <c r="V869" s="80"/>
      <c r="W869" s="80"/>
      <c r="X869" s="80"/>
      <c r="Y869" s="80"/>
      <c r="Z869" s="80"/>
      <c r="AA869" s="80"/>
    </row>
    <row r="870" spans="1:27" ht="12" customHeight="1">
      <c r="A870" s="80"/>
      <c r="B870" s="80"/>
      <c r="C870" s="80"/>
      <c r="D870" s="80"/>
      <c r="E870" s="80"/>
      <c r="F870" s="80"/>
      <c r="G870" s="80"/>
      <c r="H870" s="80"/>
      <c r="I870" s="80"/>
      <c r="J870" s="80"/>
      <c r="K870" s="80"/>
      <c r="L870" s="80"/>
      <c r="M870" s="85"/>
      <c r="N870" s="80"/>
      <c r="O870" s="80"/>
      <c r="P870" s="80"/>
      <c r="Q870" s="80"/>
      <c r="R870" s="80"/>
      <c r="S870" s="80"/>
      <c r="T870" s="80"/>
      <c r="U870" s="80"/>
      <c r="V870" s="80"/>
      <c r="W870" s="80"/>
      <c r="X870" s="80"/>
      <c r="Y870" s="80"/>
      <c r="Z870" s="80"/>
      <c r="AA870" s="80"/>
    </row>
    <row r="871" spans="1:27" ht="12" customHeight="1">
      <c r="A871" s="80"/>
      <c r="B871" s="80"/>
      <c r="C871" s="80"/>
      <c r="D871" s="80"/>
      <c r="E871" s="80"/>
      <c r="F871" s="80"/>
      <c r="G871" s="80"/>
      <c r="H871" s="80"/>
      <c r="I871" s="80"/>
      <c r="J871" s="80"/>
      <c r="K871" s="80"/>
      <c r="L871" s="80"/>
      <c r="M871" s="85"/>
      <c r="N871" s="80"/>
      <c r="O871" s="80"/>
      <c r="P871" s="80"/>
      <c r="Q871" s="80"/>
      <c r="R871" s="80"/>
      <c r="S871" s="80"/>
      <c r="T871" s="80"/>
      <c r="U871" s="80"/>
      <c r="V871" s="80"/>
      <c r="W871" s="80"/>
      <c r="X871" s="80"/>
      <c r="Y871" s="80"/>
      <c r="Z871" s="80"/>
      <c r="AA871" s="80"/>
    </row>
    <row r="872" spans="1:27" ht="12" customHeight="1">
      <c r="A872" s="80"/>
      <c r="B872" s="80"/>
      <c r="C872" s="80"/>
      <c r="D872" s="80"/>
      <c r="E872" s="80"/>
      <c r="F872" s="80"/>
      <c r="G872" s="80"/>
      <c r="H872" s="80"/>
      <c r="I872" s="80"/>
      <c r="J872" s="80"/>
      <c r="K872" s="80"/>
      <c r="L872" s="80"/>
      <c r="M872" s="85"/>
      <c r="N872" s="80"/>
      <c r="O872" s="80"/>
      <c r="P872" s="80"/>
      <c r="Q872" s="80"/>
      <c r="R872" s="80"/>
      <c r="S872" s="80"/>
      <c r="T872" s="80"/>
      <c r="U872" s="80"/>
      <c r="V872" s="80"/>
      <c r="W872" s="80"/>
      <c r="X872" s="80"/>
      <c r="Y872" s="80"/>
      <c r="Z872" s="80"/>
      <c r="AA872" s="80"/>
    </row>
    <row r="873" spans="1:27" ht="12" customHeight="1">
      <c r="A873" s="80"/>
      <c r="B873" s="80"/>
      <c r="C873" s="80"/>
      <c r="D873" s="80"/>
      <c r="E873" s="80"/>
      <c r="F873" s="80"/>
      <c r="G873" s="80"/>
      <c r="H873" s="80"/>
      <c r="I873" s="80"/>
      <c r="J873" s="80"/>
      <c r="K873" s="80"/>
      <c r="L873" s="80"/>
      <c r="M873" s="85"/>
      <c r="N873" s="80"/>
      <c r="O873" s="80"/>
      <c r="P873" s="80"/>
      <c r="Q873" s="80"/>
      <c r="R873" s="80"/>
      <c r="S873" s="80"/>
      <c r="T873" s="80"/>
      <c r="U873" s="80"/>
      <c r="V873" s="80"/>
      <c r="W873" s="80"/>
      <c r="X873" s="80"/>
      <c r="Y873" s="80"/>
      <c r="Z873" s="80"/>
      <c r="AA873" s="80"/>
    </row>
    <row r="874" spans="1:27" ht="12" customHeight="1">
      <c r="A874" s="80"/>
      <c r="B874" s="80"/>
      <c r="C874" s="80"/>
      <c r="D874" s="80"/>
      <c r="E874" s="80"/>
      <c r="F874" s="80"/>
      <c r="G874" s="80"/>
      <c r="H874" s="80"/>
      <c r="I874" s="80"/>
      <c r="J874" s="80"/>
      <c r="K874" s="80"/>
      <c r="L874" s="80"/>
      <c r="M874" s="85"/>
      <c r="N874" s="80"/>
      <c r="O874" s="80"/>
      <c r="P874" s="80"/>
      <c r="Q874" s="80"/>
      <c r="R874" s="80"/>
      <c r="S874" s="80"/>
      <c r="T874" s="80"/>
      <c r="U874" s="80"/>
      <c r="V874" s="80"/>
      <c r="W874" s="80"/>
      <c r="X874" s="80"/>
      <c r="Y874" s="80"/>
      <c r="Z874" s="80"/>
      <c r="AA874" s="80"/>
    </row>
    <row r="875" spans="1:27" ht="12" customHeight="1">
      <c r="A875" s="80"/>
      <c r="B875" s="80"/>
      <c r="C875" s="80"/>
      <c r="D875" s="80"/>
      <c r="E875" s="80"/>
      <c r="F875" s="80"/>
      <c r="G875" s="80"/>
      <c r="H875" s="80"/>
      <c r="I875" s="80"/>
      <c r="J875" s="80"/>
      <c r="K875" s="80"/>
      <c r="L875" s="80"/>
      <c r="M875" s="85"/>
      <c r="N875" s="80"/>
      <c r="O875" s="80"/>
      <c r="P875" s="80"/>
      <c r="Q875" s="80"/>
      <c r="R875" s="80"/>
      <c r="S875" s="80"/>
      <c r="T875" s="80"/>
      <c r="U875" s="80"/>
      <c r="V875" s="80"/>
      <c r="W875" s="80"/>
      <c r="X875" s="80"/>
      <c r="Y875" s="80"/>
      <c r="Z875" s="80"/>
      <c r="AA875" s="80"/>
    </row>
    <row r="876" spans="1:27" ht="12" customHeight="1">
      <c r="A876" s="80"/>
      <c r="B876" s="80"/>
      <c r="C876" s="80"/>
      <c r="D876" s="80"/>
      <c r="E876" s="80"/>
      <c r="F876" s="80"/>
      <c r="G876" s="80"/>
      <c r="H876" s="80"/>
      <c r="I876" s="80"/>
      <c r="J876" s="80"/>
      <c r="K876" s="80"/>
      <c r="L876" s="80"/>
      <c r="M876" s="85"/>
      <c r="N876" s="80"/>
      <c r="O876" s="80"/>
      <c r="P876" s="80"/>
      <c r="Q876" s="80"/>
      <c r="R876" s="80"/>
      <c r="S876" s="80"/>
      <c r="T876" s="80"/>
      <c r="U876" s="80"/>
      <c r="V876" s="80"/>
      <c r="W876" s="80"/>
      <c r="X876" s="80"/>
      <c r="Y876" s="80"/>
      <c r="Z876" s="80"/>
      <c r="AA876" s="80"/>
    </row>
    <row r="877" spans="1:27" ht="12" customHeight="1">
      <c r="A877" s="80"/>
      <c r="B877" s="80"/>
      <c r="C877" s="80"/>
      <c r="D877" s="80"/>
      <c r="E877" s="80"/>
      <c r="F877" s="80"/>
      <c r="G877" s="80"/>
      <c r="H877" s="80"/>
      <c r="I877" s="80"/>
      <c r="J877" s="80"/>
      <c r="K877" s="80"/>
      <c r="L877" s="80"/>
      <c r="M877" s="85"/>
      <c r="N877" s="80"/>
      <c r="O877" s="80"/>
      <c r="P877" s="80"/>
      <c r="Q877" s="80"/>
      <c r="R877" s="80"/>
      <c r="S877" s="80"/>
      <c r="T877" s="80"/>
      <c r="U877" s="80"/>
      <c r="V877" s="80"/>
      <c r="W877" s="80"/>
      <c r="X877" s="80"/>
      <c r="Y877" s="80"/>
      <c r="Z877" s="80"/>
      <c r="AA877" s="80"/>
    </row>
    <row r="878" spans="1:27" ht="12" customHeight="1">
      <c r="A878" s="80"/>
      <c r="B878" s="80"/>
      <c r="C878" s="80"/>
      <c r="D878" s="80"/>
      <c r="E878" s="80"/>
      <c r="F878" s="80"/>
      <c r="G878" s="80"/>
      <c r="H878" s="80"/>
      <c r="I878" s="80"/>
      <c r="J878" s="80"/>
      <c r="K878" s="80"/>
      <c r="L878" s="80"/>
      <c r="M878" s="85"/>
      <c r="N878" s="80"/>
      <c r="O878" s="80"/>
      <c r="P878" s="80"/>
      <c r="Q878" s="80"/>
      <c r="R878" s="80"/>
      <c r="S878" s="80"/>
      <c r="T878" s="80"/>
      <c r="U878" s="80"/>
      <c r="V878" s="80"/>
      <c r="W878" s="80"/>
      <c r="X878" s="80"/>
      <c r="Y878" s="80"/>
      <c r="Z878" s="80"/>
      <c r="AA878" s="80"/>
    </row>
    <row r="879" spans="1:27" ht="12" customHeight="1">
      <c r="A879" s="80"/>
      <c r="B879" s="80"/>
      <c r="C879" s="80"/>
      <c r="D879" s="80"/>
      <c r="E879" s="80"/>
      <c r="F879" s="80"/>
      <c r="G879" s="80"/>
      <c r="H879" s="80"/>
      <c r="I879" s="80"/>
      <c r="J879" s="80"/>
      <c r="K879" s="80"/>
      <c r="L879" s="80"/>
      <c r="M879" s="85"/>
      <c r="N879" s="80"/>
      <c r="O879" s="80"/>
      <c r="P879" s="80"/>
      <c r="Q879" s="80"/>
      <c r="R879" s="80"/>
      <c r="S879" s="80"/>
      <c r="T879" s="80"/>
      <c r="U879" s="80"/>
      <c r="V879" s="80"/>
      <c r="W879" s="80"/>
      <c r="X879" s="80"/>
      <c r="Y879" s="80"/>
      <c r="Z879" s="80"/>
      <c r="AA879" s="80"/>
    </row>
    <row r="880" spans="1:27" ht="12" customHeight="1">
      <c r="A880" s="80"/>
      <c r="B880" s="80"/>
      <c r="C880" s="80"/>
      <c r="D880" s="80"/>
      <c r="E880" s="80"/>
      <c r="F880" s="80"/>
      <c r="G880" s="80"/>
      <c r="H880" s="80"/>
      <c r="I880" s="80"/>
      <c r="J880" s="80"/>
      <c r="K880" s="80"/>
      <c r="L880" s="80"/>
      <c r="M880" s="85"/>
      <c r="N880" s="80"/>
      <c r="O880" s="80"/>
      <c r="P880" s="80"/>
      <c r="Q880" s="80"/>
      <c r="R880" s="80"/>
      <c r="S880" s="80"/>
      <c r="T880" s="80"/>
      <c r="U880" s="80"/>
      <c r="V880" s="80"/>
      <c r="W880" s="80"/>
      <c r="X880" s="80"/>
      <c r="Y880" s="80"/>
      <c r="Z880" s="80"/>
      <c r="AA880" s="80"/>
    </row>
    <row r="881" spans="1:27" ht="12" customHeight="1">
      <c r="A881" s="80"/>
      <c r="B881" s="80"/>
      <c r="C881" s="80"/>
      <c r="D881" s="80"/>
      <c r="E881" s="80"/>
      <c r="F881" s="80"/>
      <c r="G881" s="80"/>
      <c r="H881" s="80"/>
      <c r="I881" s="80"/>
      <c r="J881" s="80"/>
      <c r="K881" s="80"/>
      <c r="L881" s="80"/>
      <c r="M881" s="85"/>
      <c r="N881" s="80"/>
      <c r="O881" s="80"/>
      <c r="P881" s="80"/>
      <c r="Q881" s="80"/>
      <c r="R881" s="80"/>
      <c r="S881" s="80"/>
      <c r="T881" s="80"/>
      <c r="U881" s="80"/>
      <c r="V881" s="80"/>
      <c r="W881" s="80"/>
      <c r="X881" s="80"/>
      <c r="Y881" s="80"/>
      <c r="Z881" s="80"/>
      <c r="AA881" s="80"/>
    </row>
    <row r="882" spans="1:27" ht="12" customHeight="1">
      <c r="A882" s="80"/>
      <c r="B882" s="80"/>
      <c r="C882" s="80"/>
      <c r="D882" s="80"/>
      <c r="E882" s="80"/>
      <c r="F882" s="80"/>
      <c r="G882" s="80"/>
      <c r="H882" s="80"/>
      <c r="I882" s="80"/>
      <c r="J882" s="80"/>
      <c r="K882" s="80"/>
      <c r="L882" s="80"/>
      <c r="M882" s="85"/>
      <c r="N882" s="80"/>
      <c r="O882" s="80"/>
      <c r="P882" s="80"/>
      <c r="Q882" s="80"/>
      <c r="R882" s="80"/>
      <c r="S882" s="80"/>
      <c r="T882" s="80"/>
      <c r="U882" s="80"/>
      <c r="V882" s="80"/>
      <c r="W882" s="80"/>
      <c r="X882" s="80"/>
      <c r="Y882" s="80"/>
      <c r="Z882" s="80"/>
      <c r="AA882" s="80"/>
    </row>
    <row r="883" spans="1:27" ht="12" customHeight="1">
      <c r="A883" s="80"/>
      <c r="B883" s="80"/>
      <c r="C883" s="80"/>
      <c r="D883" s="80"/>
      <c r="E883" s="80"/>
      <c r="F883" s="80"/>
      <c r="G883" s="80"/>
      <c r="H883" s="80"/>
      <c r="I883" s="80"/>
      <c r="J883" s="80"/>
      <c r="K883" s="80"/>
      <c r="L883" s="80"/>
      <c r="M883" s="85"/>
      <c r="N883" s="80"/>
      <c r="O883" s="80"/>
      <c r="P883" s="80"/>
      <c r="Q883" s="80"/>
      <c r="R883" s="80"/>
      <c r="S883" s="80"/>
      <c r="T883" s="80"/>
      <c r="U883" s="80"/>
      <c r="V883" s="80"/>
      <c r="W883" s="80"/>
      <c r="X883" s="80"/>
      <c r="Y883" s="80"/>
      <c r="Z883" s="80"/>
      <c r="AA883" s="80"/>
    </row>
    <row r="884" spans="1:27" ht="12" customHeight="1">
      <c r="A884" s="80"/>
      <c r="B884" s="80"/>
      <c r="C884" s="80"/>
      <c r="D884" s="80"/>
      <c r="E884" s="80"/>
      <c r="F884" s="80"/>
      <c r="G884" s="80"/>
      <c r="H884" s="80"/>
      <c r="I884" s="80"/>
      <c r="J884" s="80"/>
      <c r="K884" s="80"/>
      <c r="L884" s="80"/>
      <c r="M884" s="85"/>
      <c r="N884" s="80"/>
      <c r="O884" s="80"/>
      <c r="P884" s="80"/>
      <c r="Q884" s="80"/>
      <c r="R884" s="80"/>
      <c r="S884" s="80"/>
      <c r="T884" s="80"/>
      <c r="U884" s="80"/>
      <c r="V884" s="80"/>
      <c r="W884" s="80"/>
      <c r="X884" s="80"/>
      <c r="Y884" s="80"/>
      <c r="Z884" s="80"/>
      <c r="AA884" s="80"/>
    </row>
    <row r="885" spans="1:27" ht="12" customHeight="1">
      <c r="A885" s="80"/>
      <c r="B885" s="80"/>
      <c r="C885" s="80"/>
      <c r="D885" s="80"/>
      <c r="E885" s="80"/>
      <c r="F885" s="80"/>
      <c r="G885" s="80"/>
      <c r="H885" s="80"/>
      <c r="I885" s="80"/>
      <c r="J885" s="80"/>
      <c r="K885" s="80"/>
      <c r="L885" s="80"/>
      <c r="M885" s="85"/>
      <c r="N885" s="80"/>
      <c r="O885" s="80"/>
      <c r="P885" s="80"/>
      <c r="Q885" s="80"/>
      <c r="R885" s="80"/>
      <c r="S885" s="80"/>
      <c r="T885" s="80"/>
      <c r="U885" s="80"/>
      <c r="V885" s="80"/>
      <c r="W885" s="80"/>
      <c r="X885" s="80"/>
      <c r="Y885" s="80"/>
      <c r="Z885" s="80"/>
      <c r="AA885" s="80"/>
    </row>
    <row r="886" spans="1:27" ht="12" customHeight="1">
      <c r="A886" s="80"/>
      <c r="B886" s="80"/>
      <c r="C886" s="80"/>
      <c r="D886" s="80"/>
      <c r="E886" s="80"/>
      <c r="F886" s="80"/>
      <c r="G886" s="80"/>
      <c r="H886" s="80"/>
      <c r="I886" s="80"/>
      <c r="J886" s="80"/>
      <c r="K886" s="80"/>
      <c r="L886" s="80"/>
      <c r="M886" s="85"/>
      <c r="N886" s="80"/>
      <c r="O886" s="80"/>
      <c r="P886" s="80"/>
      <c r="Q886" s="80"/>
      <c r="R886" s="80"/>
      <c r="S886" s="80"/>
      <c r="T886" s="80"/>
      <c r="U886" s="80"/>
      <c r="V886" s="80"/>
      <c r="W886" s="80"/>
      <c r="X886" s="80"/>
      <c r="Y886" s="80"/>
      <c r="Z886" s="80"/>
      <c r="AA886" s="80"/>
    </row>
    <row r="887" spans="1:27" ht="12" customHeight="1">
      <c r="A887" s="80"/>
      <c r="B887" s="80"/>
      <c r="C887" s="80"/>
      <c r="D887" s="80"/>
      <c r="E887" s="80"/>
      <c r="F887" s="80"/>
      <c r="G887" s="80"/>
      <c r="H887" s="80"/>
      <c r="I887" s="80"/>
      <c r="J887" s="80"/>
      <c r="K887" s="80"/>
      <c r="L887" s="80"/>
      <c r="M887" s="85"/>
      <c r="N887" s="80"/>
      <c r="O887" s="80"/>
      <c r="P887" s="80"/>
      <c r="Q887" s="80"/>
      <c r="R887" s="80"/>
      <c r="S887" s="80"/>
      <c r="T887" s="80"/>
      <c r="U887" s="80"/>
      <c r="V887" s="80"/>
      <c r="W887" s="80"/>
      <c r="X887" s="80"/>
      <c r="Y887" s="80"/>
      <c r="Z887" s="80"/>
      <c r="AA887" s="80"/>
    </row>
    <row r="888" spans="1:27" ht="12" customHeight="1">
      <c r="A888" s="80"/>
      <c r="B888" s="80"/>
      <c r="C888" s="80"/>
      <c r="D888" s="80"/>
      <c r="E888" s="80"/>
      <c r="F888" s="80"/>
      <c r="G888" s="80"/>
      <c r="H888" s="80"/>
      <c r="I888" s="80"/>
      <c r="J888" s="80"/>
      <c r="K888" s="80"/>
      <c r="L888" s="80"/>
      <c r="M888" s="85"/>
      <c r="N888" s="80"/>
      <c r="O888" s="80"/>
      <c r="P888" s="80"/>
      <c r="Q888" s="80"/>
      <c r="R888" s="80"/>
      <c r="S888" s="80"/>
      <c r="T888" s="80"/>
      <c r="U888" s="80"/>
      <c r="V888" s="80"/>
      <c r="W888" s="80"/>
      <c r="X888" s="80"/>
      <c r="Y888" s="80"/>
      <c r="Z888" s="80"/>
      <c r="AA888" s="80"/>
    </row>
    <row r="889" spans="1:27" ht="12" customHeight="1">
      <c r="A889" s="80"/>
      <c r="B889" s="80"/>
      <c r="C889" s="80"/>
      <c r="D889" s="80"/>
      <c r="E889" s="80"/>
      <c r="F889" s="80"/>
      <c r="G889" s="80"/>
      <c r="H889" s="80"/>
      <c r="I889" s="80"/>
      <c r="J889" s="80"/>
      <c r="K889" s="80"/>
      <c r="L889" s="80"/>
      <c r="M889" s="85"/>
      <c r="N889" s="80"/>
      <c r="O889" s="80"/>
      <c r="P889" s="80"/>
      <c r="Q889" s="80"/>
      <c r="R889" s="80"/>
      <c r="S889" s="80"/>
      <c r="T889" s="80"/>
      <c r="U889" s="80"/>
      <c r="V889" s="80"/>
      <c r="W889" s="80"/>
      <c r="X889" s="80"/>
      <c r="Y889" s="80"/>
      <c r="Z889" s="80"/>
      <c r="AA889" s="80"/>
    </row>
    <row r="890" spans="1:27" ht="12" customHeight="1">
      <c r="A890" s="80"/>
      <c r="B890" s="80"/>
      <c r="C890" s="80"/>
      <c r="D890" s="80"/>
      <c r="E890" s="80"/>
      <c r="F890" s="80"/>
      <c r="G890" s="80"/>
      <c r="H890" s="80"/>
      <c r="I890" s="80"/>
      <c r="J890" s="80"/>
      <c r="K890" s="80"/>
      <c r="L890" s="80"/>
      <c r="M890" s="85"/>
      <c r="N890" s="80"/>
      <c r="O890" s="80"/>
      <c r="P890" s="80"/>
      <c r="Q890" s="80"/>
      <c r="R890" s="80"/>
      <c r="S890" s="80"/>
      <c r="T890" s="80"/>
      <c r="U890" s="80"/>
      <c r="V890" s="80"/>
      <c r="W890" s="80"/>
      <c r="X890" s="80"/>
      <c r="Y890" s="80"/>
      <c r="Z890" s="80"/>
      <c r="AA890" s="80"/>
    </row>
    <row r="891" spans="1:27" ht="12" customHeight="1">
      <c r="A891" s="80"/>
      <c r="B891" s="80"/>
      <c r="C891" s="80"/>
      <c r="D891" s="80"/>
      <c r="E891" s="80"/>
      <c r="F891" s="80"/>
      <c r="G891" s="80"/>
      <c r="H891" s="80"/>
      <c r="I891" s="80"/>
      <c r="J891" s="80"/>
      <c r="K891" s="80"/>
      <c r="L891" s="80"/>
      <c r="M891" s="85"/>
      <c r="N891" s="80"/>
      <c r="O891" s="80"/>
      <c r="P891" s="80"/>
      <c r="Q891" s="80"/>
      <c r="R891" s="80"/>
      <c r="S891" s="80"/>
      <c r="T891" s="80"/>
      <c r="U891" s="80"/>
      <c r="V891" s="80"/>
      <c r="W891" s="80"/>
      <c r="X891" s="80"/>
      <c r="Y891" s="80"/>
      <c r="Z891" s="80"/>
      <c r="AA891" s="80"/>
    </row>
    <row r="892" spans="1:27" ht="12" customHeight="1">
      <c r="A892" s="80"/>
      <c r="B892" s="80"/>
      <c r="C892" s="80"/>
      <c r="D892" s="80"/>
      <c r="E892" s="80"/>
      <c r="F892" s="80"/>
      <c r="G892" s="80"/>
      <c r="H892" s="80"/>
      <c r="I892" s="80"/>
      <c r="J892" s="80"/>
      <c r="K892" s="80"/>
      <c r="L892" s="80"/>
      <c r="M892" s="85"/>
      <c r="N892" s="80"/>
      <c r="O892" s="80"/>
      <c r="P892" s="80"/>
      <c r="Q892" s="80"/>
      <c r="R892" s="80"/>
      <c r="S892" s="80"/>
      <c r="T892" s="80"/>
      <c r="U892" s="80"/>
      <c r="V892" s="80"/>
      <c r="W892" s="80"/>
      <c r="X892" s="80"/>
      <c r="Y892" s="80"/>
      <c r="Z892" s="80"/>
      <c r="AA892" s="80"/>
    </row>
    <row r="893" spans="1:27" ht="12" customHeight="1">
      <c r="A893" s="80"/>
      <c r="B893" s="80"/>
      <c r="C893" s="80"/>
      <c r="D893" s="80"/>
      <c r="E893" s="80"/>
      <c r="F893" s="80"/>
      <c r="G893" s="80"/>
      <c r="H893" s="80"/>
      <c r="I893" s="80"/>
      <c r="J893" s="80"/>
      <c r="K893" s="80"/>
      <c r="L893" s="80"/>
      <c r="M893" s="85"/>
      <c r="N893" s="80"/>
      <c r="O893" s="80"/>
      <c r="P893" s="80"/>
      <c r="Q893" s="80"/>
      <c r="R893" s="80"/>
      <c r="S893" s="80"/>
      <c r="T893" s="80"/>
      <c r="U893" s="80"/>
      <c r="V893" s="80"/>
      <c r="W893" s="80"/>
      <c r="X893" s="80"/>
      <c r="Y893" s="80"/>
      <c r="Z893" s="80"/>
      <c r="AA893" s="80"/>
    </row>
    <row r="894" spans="1:27" ht="12" customHeight="1">
      <c r="A894" s="80"/>
      <c r="B894" s="80"/>
      <c r="C894" s="80"/>
      <c r="D894" s="80"/>
      <c r="E894" s="80"/>
      <c r="F894" s="80"/>
      <c r="G894" s="80"/>
      <c r="H894" s="80"/>
      <c r="I894" s="80"/>
      <c r="J894" s="80"/>
      <c r="K894" s="80"/>
      <c r="L894" s="80"/>
      <c r="M894" s="85"/>
      <c r="N894" s="80"/>
      <c r="O894" s="80"/>
      <c r="P894" s="80"/>
      <c r="Q894" s="80"/>
      <c r="R894" s="80"/>
      <c r="S894" s="80"/>
      <c r="T894" s="80"/>
      <c r="U894" s="80"/>
      <c r="V894" s="80"/>
      <c r="W894" s="80"/>
      <c r="X894" s="80"/>
      <c r="Y894" s="80"/>
      <c r="Z894" s="80"/>
      <c r="AA894" s="80"/>
    </row>
    <row r="895" spans="1:27" ht="12" customHeight="1">
      <c r="A895" s="80"/>
      <c r="B895" s="80"/>
      <c r="C895" s="80"/>
      <c r="D895" s="80"/>
      <c r="E895" s="80"/>
      <c r="F895" s="80"/>
      <c r="G895" s="80"/>
      <c r="H895" s="80"/>
      <c r="I895" s="80"/>
      <c r="J895" s="80"/>
      <c r="K895" s="80"/>
      <c r="L895" s="80"/>
      <c r="M895" s="85"/>
      <c r="N895" s="80"/>
      <c r="O895" s="80"/>
      <c r="P895" s="80"/>
      <c r="Q895" s="80"/>
      <c r="R895" s="80"/>
      <c r="S895" s="80"/>
      <c r="T895" s="80"/>
      <c r="U895" s="80"/>
      <c r="V895" s="80"/>
      <c r="W895" s="80"/>
      <c r="X895" s="80"/>
      <c r="Y895" s="80"/>
      <c r="Z895" s="80"/>
      <c r="AA895" s="80"/>
    </row>
    <row r="896" spans="1:27" ht="12" customHeight="1">
      <c r="A896" s="80"/>
      <c r="B896" s="80"/>
      <c r="C896" s="80"/>
      <c r="D896" s="80"/>
      <c r="E896" s="80"/>
      <c r="F896" s="80"/>
      <c r="G896" s="80"/>
      <c r="H896" s="80"/>
      <c r="I896" s="80"/>
      <c r="J896" s="80"/>
      <c r="K896" s="80"/>
      <c r="L896" s="80"/>
      <c r="M896" s="85"/>
      <c r="N896" s="80"/>
      <c r="O896" s="80"/>
      <c r="P896" s="80"/>
      <c r="Q896" s="80"/>
      <c r="R896" s="80"/>
      <c r="S896" s="80"/>
      <c r="T896" s="80"/>
      <c r="U896" s="80"/>
      <c r="V896" s="80"/>
      <c r="W896" s="80"/>
      <c r="X896" s="80"/>
      <c r="Y896" s="80"/>
      <c r="Z896" s="80"/>
      <c r="AA896" s="80"/>
    </row>
    <row r="897" spans="1:27" ht="12" customHeight="1">
      <c r="A897" s="80"/>
      <c r="B897" s="80"/>
      <c r="C897" s="80"/>
      <c r="D897" s="80"/>
      <c r="E897" s="80"/>
      <c r="F897" s="80"/>
      <c r="G897" s="80"/>
      <c r="H897" s="80"/>
      <c r="I897" s="80"/>
      <c r="J897" s="80"/>
      <c r="K897" s="80"/>
      <c r="L897" s="80"/>
      <c r="M897" s="85"/>
      <c r="N897" s="80"/>
      <c r="O897" s="80"/>
      <c r="P897" s="80"/>
      <c r="Q897" s="80"/>
      <c r="R897" s="80"/>
      <c r="S897" s="80"/>
      <c r="T897" s="80"/>
      <c r="U897" s="80"/>
      <c r="V897" s="80"/>
      <c r="W897" s="80"/>
      <c r="X897" s="80"/>
      <c r="Y897" s="80"/>
      <c r="Z897" s="80"/>
      <c r="AA897" s="80"/>
    </row>
    <row r="898" spans="1:27" ht="12" customHeight="1">
      <c r="A898" s="80"/>
      <c r="B898" s="80"/>
      <c r="C898" s="80"/>
      <c r="D898" s="80"/>
      <c r="E898" s="80"/>
      <c r="F898" s="80"/>
      <c r="G898" s="80"/>
      <c r="H898" s="80"/>
      <c r="I898" s="80"/>
      <c r="J898" s="80"/>
      <c r="K898" s="80"/>
      <c r="L898" s="80"/>
      <c r="M898" s="85"/>
      <c r="N898" s="80"/>
      <c r="O898" s="80"/>
      <c r="P898" s="80"/>
      <c r="Q898" s="80"/>
      <c r="R898" s="80"/>
      <c r="S898" s="80"/>
      <c r="T898" s="80"/>
      <c r="U898" s="80"/>
      <c r="V898" s="80"/>
      <c r="W898" s="80"/>
      <c r="X898" s="80"/>
      <c r="Y898" s="80"/>
      <c r="Z898" s="80"/>
      <c r="AA898" s="80"/>
    </row>
    <row r="899" spans="1:27" ht="12" customHeight="1">
      <c r="A899" s="80"/>
      <c r="B899" s="80"/>
      <c r="C899" s="80"/>
      <c r="D899" s="80"/>
      <c r="E899" s="80"/>
      <c r="F899" s="80"/>
      <c r="G899" s="80"/>
      <c r="H899" s="80"/>
      <c r="I899" s="80"/>
      <c r="J899" s="80"/>
      <c r="K899" s="80"/>
      <c r="L899" s="80"/>
      <c r="M899" s="85"/>
      <c r="N899" s="80"/>
      <c r="O899" s="80"/>
      <c r="P899" s="80"/>
      <c r="Q899" s="80"/>
      <c r="R899" s="80"/>
      <c r="S899" s="80"/>
      <c r="T899" s="80"/>
      <c r="U899" s="80"/>
      <c r="V899" s="80"/>
      <c r="W899" s="80"/>
      <c r="X899" s="80"/>
      <c r="Y899" s="80"/>
      <c r="Z899" s="80"/>
      <c r="AA899" s="80"/>
    </row>
    <row r="900" spans="1:27" ht="12" customHeight="1">
      <c r="A900" s="80"/>
      <c r="B900" s="80"/>
      <c r="C900" s="80"/>
      <c r="D900" s="80"/>
      <c r="E900" s="80"/>
      <c r="F900" s="80"/>
      <c r="G900" s="80"/>
      <c r="H900" s="80"/>
      <c r="I900" s="80"/>
      <c r="J900" s="80"/>
      <c r="K900" s="80"/>
      <c r="L900" s="80"/>
      <c r="M900" s="85"/>
      <c r="N900" s="80"/>
      <c r="O900" s="80"/>
      <c r="P900" s="80"/>
      <c r="Q900" s="80"/>
      <c r="R900" s="80"/>
      <c r="S900" s="80"/>
      <c r="T900" s="80"/>
      <c r="U900" s="80"/>
      <c r="V900" s="80"/>
      <c r="W900" s="80"/>
      <c r="X900" s="80"/>
      <c r="Y900" s="80"/>
      <c r="Z900" s="80"/>
      <c r="AA900" s="80"/>
    </row>
    <row r="901" spans="1:27" ht="12" customHeight="1">
      <c r="A901" s="80"/>
      <c r="B901" s="80"/>
      <c r="C901" s="80"/>
      <c r="D901" s="80"/>
      <c r="E901" s="80"/>
      <c r="F901" s="80"/>
      <c r="G901" s="80"/>
      <c r="H901" s="80"/>
      <c r="I901" s="80"/>
      <c r="J901" s="80"/>
      <c r="K901" s="80"/>
      <c r="L901" s="80"/>
      <c r="M901" s="85"/>
      <c r="N901" s="80"/>
      <c r="O901" s="80"/>
      <c r="P901" s="80"/>
      <c r="Q901" s="80"/>
      <c r="R901" s="80"/>
      <c r="S901" s="80"/>
      <c r="T901" s="80"/>
      <c r="U901" s="80"/>
      <c r="V901" s="80"/>
      <c r="W901" s="80"/>
      <c r="X901" s="80"/>
      <c r="Y901" s="80"/>
      <c r="Z901" s="80"/>
      <c r="AA901" s="80"/>
    </row>
    <row r="902" spans="1:27" ht="12" customHeight="1">
      <c r="A902" s="80"/>
      <c r="B902" s="80"/>
      <c r="C902" s="80"/>
      <c r="D902" s="80"/>
      <c r="E902" s="80"/>
      <c r="F902" s="80"/>
      <c r="G902" s="80"/>
      <c r="H902" s="80"/>
      <c r="I902" s="80"/>
      <c r="J902" s="80"/>
      <c r="K902" s="80"/>
      <c r="L902" s="80"/>
      <c r="M902" s="85"/>
      <c r="N902" s="80"/>
      <c r="O902" s="80"/>
      <c r="P902" s="80"/>
      <c r="Q902" s="80"/>
      <c r="R902" s="80"/>
      <c r="S902" s="80"/>
      <c r="T902" s="80"/>
      <c r="U902" s="80"/>
      <c r="V902" s="80"/>
      <c r="W902" s="80"/>
      <c r="X902" s="80"/>
      <c r="Y902" s="80"/>
      <c r="Z902" s="80"/>
      <c r="AA902" s="80"/>
    </row>
    <row r="903" spans="1:27" ht="12" customHeight="1">
      <c r="A903" s="80"/>
      <c r="B903" s="80"/>
      <c r="C903" s="80"/>
      <c r="D903" s="80"/>
      <c r="E903" s="80"/>
      <c r="F903" s="80"/>
      <c r="G903" s="80"/>
      <c r="H903" s="80"/>
      <c r="I903" s="80"/>
      <c r="J903" s="80"/>
      <c r="K903" s="80"/>
      <c r="L903" s="80"/>
      <c r="M903" s="85"/>
      <c r="N903" s="80"/>
      <c r="O903" s="80"/>
      <c r="P903" s="80"/>
      <c r="Q903" s="80"/>
      <c r="R903" s="80"/>
      <c r="S903" s="80"/>
      <c r="T903" s="80"/>
      <c r="U903" s="80"/>
      <c r="V903" s="80"/>
      <c r="W903" s="80"/>
      <c r="X903" s="80"/>
      <c r="Y903" s="80"/>
      <c r="Z903" s="80"/>
      <c r="AA903" s="80"/>
    </row>
    <row r="904" spans="1:27" ht="12" customHeight="1">
      <c r="A904" s="80"/>
      <c r="B904" s="80"/>
      <c r="C904" s="80"/>
      <c r="D904" s="80"/>
      <c r="E904" s="80"/>
      <c r="F904" s="80"/>
      <c r="G904" s="80"/>
      <c r="H904" s="80"/>
      <c r="I904" s="80"/>
      <c r="J904" s="80"/>
      <c r="K904" s="80"/>
      <c r="L904" s="80"/>
      <c r="M904" s="85"/>
      <c r="N904" s="80"/>
      <c r="O904" s="80"/>
      <c r="P904" s="80"/>
      <c r="Q904" s="80"/>
      <c r="R904" s="80"/>
      <c r="S904" s="80"/>
      <c r="T904" s="80"/>
      <c r="U904" s="80"/>
      <c r="V904" s="80"/>
      <c r="W904" s="80"/>
      <c r="X904" s="80"/>
      <c r="Y904" s="80"/>
      <c r="Z904" s="80"/>
      <c r="AA904" s="80"/>
    </row>
    <row r="905" spans="1:27" ht="12" customHeight="1">
      <c r="A905" s="80"/>
      <c r="B905" s="80"/>
      <c r="C905" s="80"/>
      <c r="D905" s="80"/>
      <c r="E905" s="80"/>
      <c r="F905" s="80"/>
      <c r="G905" s="80"/>
      <c r="H905" s="80"/>
      <c r="I905" s="80"/>
      <c r="J905" s="80"/>
      <c r="K905" s="80"/>
      <c r="L905" s="80"/>
      <c r="M905" s="85"/>
      <c r="N905" s="80"/>
      <c r="O905" s="80"/>
      <c r="P905" s="80"/>
      <c r="Q905" s="80"/>
      <c r="R905" s="80"/>
      <c r="S905" s="80"/>
      <c r="T905" s="80"/>
      <c r="U905" s="80"/>
      <c r="V905" s="80"/>
      <c r="W905" s="80"/>
      <c r="X905" s="80"/>
      <c r="Y905" s="80"/>
      <c r="Z905" s="80"/>
      <c r="AA905" s="80"/>
    </row>
    <row r="906" spans="1:27" ht="12" customHeight="1">
      <c r="A906" s="80"/>
      <c r="B906" s="80"/>
      <c r="C906" s="80"/>
      <c r="D906" s="80"/>
      <c r="E906" s="80"/>
      <c r="F906" s="80"/>
      <c r="G906" s="80"/>
      <c r="H906" s="80"/>
      <c r="I906" s="80"/>
      <c r="J906" s="80"/>
      <c r="K906" s="80"/>
      <c r="L906" s="80"/>
      <c r="M906" s="85"/>
      <c r="N906" s="80"/>
      <c r="O906" s="80"/>
      <c r="P906" s="80"/>
      <c r="Q906" s="80"/>
      <c r="R906" s="80"/>
      <c r="S906" s="80"/>
      <c r="T906" s="80"/>
      <c r="U906" s="80"/>
      <c r="V906" s="80"/>
      <c r="W906" s="80"/>
      <c r="X906" s="80"/>
      <c r="Y906" s="80"/>
      <c r="Z906" s="80"/>
      <c r="AA906" s="80"/>
    </row>
    <row r="907" spans="1:27" ht="12" customHeight="1">
      <c r="A907" s="80"/>
      <c r="B907" s="80"/>
      <c r="C907" s="80"/>
      <c r="D907" s="80"/>
      <c r="E907" s="80"/>
      <c r="F907" s="80"/>
      <c r="G907" s="80"/>
      <c r="H907" s="80"/>
      <c r="I907" s="80"/>
      <c r="J907" s="80"/>
      <c r="K907" s="80"/>
      <c r="L907" s="80"/>
      <c r="M907" s="85"/>
      <c r="N907" s="80"/>
      <c r="O907" s="80"/>
      <c r="P907" s="80"/>
      <c r="Q907" s="80"/>
      <c r="R907" s="80"/>
      <c r="S907" s="80"/>
      <c r="T907" s="80"/>
      <c r="U907" s="80"/>
      <c r="V907" s="80"/>
      <c r="W907" s="80"/>
      <c r="X907" s="80"/>
      <c r="Y907" s="80"/>
      <c r="Z907" s="80"/>
      <c r="AA907" s="80"/>
    </row>
    <row r="908" spans="1:27" ht="12" customHeight="1">
      <c r="A908" s="80"/>
      <c r="B908" s="80"/>
      <c r="C908" s="80"/>
      <c r="D908" s="80"/>
      <c r="E908" s="80"/>
      <c r="F908" s="80"/>
      <c r="G908" s="80"/>
      <c r="H908" s="80"/>
      <c r="I908" s="80"/>
      <c r="J908" s="80"/>
      <c r="K908" s="80"/>
      <c r="L908" s="80"/>
      <c r="M908" s="85"/>
      <c r="N908" s="80"/>
      <c r="O908" s="80"/>
      <c r="P908" s="80"/>
      <c r="Q908" s="80"/>
      <c r="R908" s="80"/>
      <c r="S908" s="80"/>
      <c r="T908" s="80"/>
      <c r="U908" s="80"/>
      <c r="V908" s="80"/>
      <c r="W908" s="80"/>
      <c r="X908" s="80"/>
      <c r="Y908" s="80"/>
      <c r="Z908" s="80"/>
      <c r="AA908" s="80"/>
    </row>
    <row r="909" spans="1:27" ht="12" customHeight="1">
      <c r="A909" s="80"/>
      <c r="B909" s="80"/>
      <c r="C909" s="80"/>
      <c r="D909" s="80"/>
      <c r="E909" s="80"/>
      <c r="F909" s="80"/>
      <c r="G909" s="80"/>
      <c r="H909" s="80"/>
      <c r="I909" s="80"/>
      <c r="J909" s="80"/>
      <c r="K909" s="80"/>
      <c r="L909" s="80"/>
      <c r="M909" s="85"/>
      <c r="N909" s="80"/>
      <c r="O909" s="80"/>
      <c r="P909" s="80"/>
      <c r="Q909" s="80"/>
      <c r="R909" s="80"/>
      <c r="S909" s="80"/>
      <c r="T909" s="80"/>
      <c r="U909" s="80"/>
      <c r="V909" s="80"/>
      <c r="W909" s="80"/>
      <c r="X909" s="80"/>
      <c r="Y909" s="80"/>
      <c r="Z909" s="80"/>
      <c r="AA909" s="80"/>
    </row>
    <row r="910" spans="1:27" ht="12" customHeight="1">
      <c r="A910" s="80"/>
      <c r="B910" s="80"/>
      <c r="C910" s="80"/>
      <c r="D910" s="80"/>
      <c r="E910" s="80"/>
      <c r="F910" s="80"/>
      <c r="G910" s="80"/>
      <c r="H910" s="80"/>
      <c r="I910" s="80"/>
      <c r="J910" s="80"/>
      <c r="K910" s="80"/>
      <c r="L910" s="80"/>
      <c r="M910" s="85"/>
      <c r="N910" s="80"/>
      <c r="O910" s="80"/>
      <c r="P910" s="80"/>
      <c r="Q910" s="80"/>
      <c r="R910" s="80"/>
      <c r="S910" s="80"/>
      <c r="T910" s="80"/>
      <c r="U910" s="80"/>
      <c r="V910" s="80"/>
      <c r="W910" s="80"/>
      <c r="X910" s="80"/>
      <c r="Y910" s="80"/>
      <c r="Z910" s="80"/>
      <c r="AA910" s="80"/>
    </row>
    <row r="911" spans="1:27" ht="12" customHeight="1">
      <c r="A911" s="80"/>
      <c r="B911" s="80"/>
      <c r="C911" s="80"/>
      <c r="D911" s="80"/>
      <c r="E911" s="80"/>
      <c r="F911" s="80"/>
      <c r="G911" s="80"/>
      <c r="H911" s="80"/>
      <c r="I911" s="80"/>
      <c r="J911" s="80"/>
      <c r="K911" s="80"/>
      <c r="L911" s="80"/>
      <c r="M911" s="85"/>
      <c r="N911" s="80"/>
      <c r="O911" s="80"/>
      <c r="P911" s="80"/>
      <c r="Q911" s="80"/>
      <c r="R911" s="80"/>
      <c r="S911" s="80"/>
      <c r="T911" s="80"/>
      <c r="U911" s="80"/>
      <c r="V911" s="80"/>
      <c r="W911" s="80"/>
      <c r="X911" s="80"/>
      <c r="Y911" s="80"/>
      <c r="Z911" s="80"/>
      <c r="AA911" s="80"/>
    </row>
    <row r="912" spans="1:27" ht="12" customHeight="1">
      <c r="A912" s="80"/>
      <c r="B912" s="80"/>
      <c r="C912" s="80"/>
      <c r="D912" s="80"/>
      <c r="E912" s="80"/>
      <c r="F912" s="80"/>
      <c r="G912" s="80"/>
      <c r="H912" s="80"/>
      <c r="I912" s="80"/>
      <c r="J912" s="80"/>
      <c r="K912" s="80"/>
      <c r="L912" s="80"/>
      <c r="M912" s="85"/>
      <c r="N912" s="80"/>
      <c r="O912" s="80"/>
      <c r="P912" s="80"/>
      <c r="Q912" s="80"/>
      <c r="R912" s="80"/>
      <c r="S912" s="80"/>
      <c r="T912" s="80"/>
      <c r="U912" s="80"/>
      <c r="V912" s="80"/>
      <c r="W912" s="80"/>
      <c r="X912" s="80"/>
      <c r="Y912" s="80"/>
      <c r="Z912" s="80"/>
      <c r="AA912" s="80"/>
    </row>
    <row r="913" spans="1:27" ht="12" customHeight="1">
      <c r="A913" s="80"/>
      <c r="B913" s="80"/>
      <c r="C913" s="80"/>
      <c r="D913" s="80"/>
      <c r="E913" s="80"/>
      <c r="F913" s="80"/>
      <c r="G913" s="80"/>
      <c r="H913" s="80"/>
      <c r="I913" s="80"/>
      <c r="J913" s="80"/>
      <c r="K913" s="80"/>
      <c r="L913" s="80"/>
      <c r="M913" s="85"/>
      <c r="N913" s="80"/>
      <c r="O913" s="80"/>
      <c r="P913" s="80"/>
      <c r="Q913" s="80"/>
      <c r="R913" s="80"/>
      <c r="S913" s="80"/>
      <c r="T913" s="80"/>
      <c r="U913" s="80"/>
      <c r="V913" s="80"/>
      <c r="W913" s="80"/>
      <c r="X913" s="80"/>
      <c r="Y913" s="80"/>
      <c r="Z913" s="80"/>
      <c r="AA913" s="80"/>
    </row>
    <row r="914" spans="1:27" ht="12" customHeight="1">
      <c r="A914" s="80"/>
      <c r="B914" s="80"/>
      <c r="C914" s="80"/>
      <c r="D914" s="80"/>
      <c r="E914" s="80"/>
      <c r="F914" s="80"/>
      <c r="G914" s="80"/>
      <c r="H914" s="80"/>
      <c r="I914" s="80"/>
      <c r="J914" s="80"/>
      <c r="K914" s="80"/>
      <c r="L914" s="80"/>
      <c r="M914" s="85"/>
      <c r="N914" s="80"/>
      <c r="O914" s="80"/>
      <c r="P914" s="80"/>
      <c r="Q914" s="80"/>
      <c r="R914" s="80"/>
      <c r="S914" s="80"/>
      <c r="T914" s="80"/>
      <c r="U914" s="80"/>
      <c r="V914" s="80"/>
      <c r="W914" s="80"/>
      <c r="X914" s="80"/>
      <c r="Y914" s="80"/>
      <c r="Z914" s="80"/>
      <c r="AA914" s="80"/>
    </row>
    <row r="915" spans="1:27" ht="12" customHeight="1">
      <c r="A915" s="80"/>
      <c r="B915" s="80"/>
      <c r="C915" s="80"/>
      <c r="D915" s="80"/>
      <c r="E915" s="80"/>
      <c r="F915" s="80"/>
      <c r="G915" s="80"/>
      <c r="H915" s="80"/>
      <c r="I915" s="80"/>
      <c r="J915" s="80"/>
      <c r="K915" s="80"/>
      <c r="L915" s="80"/>
      <c r="M915" s="85"/>
      <c r="N915" s="80"/>
      <c r="O915" s="80"/>
      <c r="P915" s="80"/>
      <c r="Q915" s="80"/>
      <c r="R915" s="80"/>
      <c r="S915" s="80"/>
      <c r="T915" s="80"/>
      <c r="U915" s="80"/>
      <c r="V915" s="80"/>
      <c r="W915" s="80"/>
      <c r="X915" s="80"/>
      <c r="Y915" s="80"/>
      <c r="Z915" s="80"/>
      <c r="AA915" s="80"/>
    </row>
    <row r="916" spans="1:27" ht="12" customHeight="1">
      <c r="A916" s="80"/>
      <c r="B916" s="80"/>
      <c r="C916" s="80"/>
      <c r="D916" s="80"/>
      <c r="E916" s="80"/>
      <c r="F916" s="80"/>
      <c r="G916" s="80"/>
      <c r="H916" s="80"/>
      <c r="I916" s="80"/>
      <c r="J916" s="80"/>
      <c r="K916" s="80"/>
      <c r="L916" s="80"/>
      <c r="M916" s="85"/>
      <c r="N916" s="80"/>
      <c r="O916" s="80"/>
      <c r="P916" s="80"/>
      <c r="Q916" s="80"/>
      <c r="R916" s="80"/>
      <c r="S916" s="80"/>
      <c r="T916" s="80"/>
      <c r="U916" s="80"/>
      <c r="V916" s="80"/>
      <c r="W916" s="80"/>
      <c r="X916" s="80"/>
      <c r="Y916" s="80"/>
      <c r="Z916" s="80"/>
      <c r="AA916" s="80"/>
    </row>
    <row r="917" spans="1:27" ht="12" customHeight="1">
      <c r="A917" s="80"/>
      <c r="B917" s="80"/>
      <c r="C917" s="80"/>
      <c r="D917" s="80"/>
      <c r="E917" s="80"/>
      <c r="F917" s="80"/>
      <c r="G917" s="80"/>
      <c r="H917" s="80"/>
      <c r="I917" s="80"/>
      <c r="J917" s="80"/>
      <c r="K917" s="80"/>
      <c r="L917" s="80"/>
      <c r="M917" s="85"/>
      <c r="N917" s="80"/>
      <c r="O917" s="80"/>
      <c r="P917" s="80"/>
      <c r="Q917" s="80"/>
      <c r="R917" s="80"/>
      <c r="S917" s="80"/>
      <c r="T917" s="80"/>
      <c r="U917" s="80"/>
      <c r="V917" s="80"/>
      <c r="W917" s="80"/>
      <c r="X917" s="80"/>
      <c r="Y917" s="80"/>
      <c r="Z917" s="80"/>
      <c r="AA917" s="80"/>
    </row>
    <row r="918" spans="1:27" ht="12" customHeight="1">
      <c r="A918" s="80"/>
      <c r="B918" s="80"/>
      <c r="C918" s="80"/>
      <c r="D918" s="80"/>
      <c r="E918" s="80"/>
      <c r="F918" s="80"/>
      <c r="G918" s="80"/>
      <c r="H918" s="80"/>
      <c r="I918" s="80"/>
      <c r="J918" s="80"/>
      <c r="K918" s="80"/>
      <c r="L918" s="80"/>
      <c r="M918" s="85"/>
      <c r="N918" s="80"/>
      <c r="O918" s="80"/>
      <c r="P918" s="80"/>
      <c r="Q918" s="80"/>
      <c r="R918" s="80"/>
      <c r="S918" s="80"/>
      <c r="T918" s="80"/>
      <c r="U918" s="80"/>
      <c r="V918" s="80"/>
      <c r="W918" s="80"/>
      <c r="X918" s="80"/>
      <c r="Y918" s="80"/>
      <c r="Z918" s="80"/>
      <c r="AA918" s="80"/>
    </row>
    <row r="919" spans="1:27" ht="12" customHeight="1">
      <c r="A919" s="80"/>
      <c r="B919" s="80"/>
      <c r="C919" s="80"/>
      <c r="D919" s="80"/>
      <c r="E919" s="80"/>
      <c r="F919" s="80"/>
      <c r="G919" s="80"/>
      <c r="H919" s="80"/>
      <c r="I919" s="80"/>
      <c r="J919" s="80"/>
      <c r="K919" s="80"/>
      <c r="L919" s="80"/>
      <c r="M919" s="85"/>
      <c r="N919" s="80"/>
      <c r="O919" s="80"/>
      <c r="P919" s="80"/>
      <c r="Q919" s="80"/>
      <c r="R919" s="80"/>
      <c r="S919" s="80"/>
      <c r="T919" s="80"/>
      <c r="U919" s="80"/>
      <c r="V919" s="80"/>
      <c r="W919" s="80"/>
      <c r="X919" s="80"/>
      <c r="Y919" s="80"/>
      <c r="Z919" s="80"/>
      <c r="AA919" s="80"/>
    </row>
    <row r="920" spans="1:27" ht="12" customHeight="1">
      <c r="A920" s="80"/>
      <c r="B920" s="80"/>
      <c r="C920" s="80"/>
      <c r="D920" s="80"/>
      <c r="E920" s="80"/>
      <c r="F920" s="80"/>
      <c r="G920" s="80"/>
      <c r="H920" s="80"/>
      <c r="I920" s="80"/>
      <c r="J920" s="80"/>
      <c r="K920" s="80"/>
      <c r="L920" s="80"/>
      <c r="M920" s="85"/>
      <c r="N920" s="80"/>
      <c r="O920" s="80"/>
      <c r="P920" s="80"/>
      <c r="Q920" s="80"/>
      <c r="R920" s="80"/>
      <c r="S920" s="80"/>
      <c r="T920" s="80"/>
      <c r="U920" s="80"/>
      <c r="V920" s="80"/>
      <c r="W920" s="80"/>
      <c r="X920" s="80"/>
      <c r="Y920" s="80"/>
      <c r="Z920" s="80"/>
      <c r="AA920" s="80"/>
    </row>
    <row r="921" spans="1:27" ht="12" customHeight="1">
      <c r="A921" s="80"/>
      <c r="B921" s="80"/>
      <c r="C921" s="80"/>
      <c r="D921" s="80"/>
      <c r="E921" s="80"/>
      <c r="F921" s="80"/>
      <c r="G921" s="80"/>
      <c r="H921" s="80"/>
      <c r="I921" s="80"/>
      <c r="J921" s="80"/>
      <c r="K921" s="80"/>
      <c r="L921" s="80"/>
      <c r="M921" s="85"/>
      <c r="N921" s="80"/>
      <c r="O921" s="80"/>
      <c r="P921" s="80"/>
      <c r="Q921" s="80"/>
      <c r="R921" s="80"/>
      <c r="S921" s="80"/>
      <c r="T921" s="80"/>
      <c r="U921" s="80"/>
      <c r="V921" s="80"/>
      <c r="W921" s="80"/>
      <c r="X921" s="80"/>
      <c r="Y921" s="80"/>
      <c r="Z921" s="80"/>
      <c r="AA921" s="80"/>
    </row>
    <row r="922" spans="1:27" ht="12" customHeight="1">
      <c r="A922" s="80"/>
      <c r="B922" s="80"/>
      <c r="C922" s="80"/>
      <c r="D922" s="80"/>
      <c r="E922" s="80"/>
      <c r="F922" s="80"/>
      <c r="G922" s="80"/>
      <c r="H922" s="80"/>
      <c r="I922" s="80"/>
      <c r="J922" s="80"/>
      <c r="K922" s="80"/>
      <c r="L922" s="80"/>
      <c r="M922" s="85"/>
      <c r="N922" s="80"/>
      <c r="O922" s="80"/>
      <c r="P922" s="80"/>
      <c r="Q922" s="80"/>
      <c r="R922" s="80"/>
      <c r="S922" s="80"/>
      <c r="T922" s="80"/>
      <c r="U922" s="80"/>
      <c r="V922" s="80"/>
      <c r="W922" s="80"/>
      <c r="X922" s="80"/>
      <c r="Y922" s="80"/>
      <c r="Z922" s="80"/>
      <c r="AA922" s="80"/>
    </row>
    <row r="923" spans="1:27" ht="12" customHeight="1">
      <c r="A923" s="80"/>
      <c r="B923" s="80"/>
      <c r="C923" s="80"/>
      <c r="D923" s="80"/>
      <c r="E923" s="80"/>
      <c r="F923" s="80"/>
      <c r="G923" s="80"/>
      <c r="H923" s="80"/>
      <c r="I923" s="80"/>
      <c r="J923" s="80"/>
      <c r="K923" s="80"/>
      <c r="L923" s="80"/>
      <c r="M923" s="85"/>
      <c r="N923" s="80"/>
      <c r="O923" s="80"/>
      <c r="P923" s="80"/>
      <c r="Q923" s="80"/>
      <c r="R923" s="80"/>
      <c r="S923" s="80"/>
      <c r="T923" s="80"/>
      <c r="U923" s="80"/>
      <c r="V923" s="80"/>
      <c r="W923" s="80"/>
      <c r="X923" s="80"/>
      <c r="Y923" s="80"/>
      <c r="Z923" s="80"/>
      <c r="AA923" s="80"/>
    </row>
    <row r="924" spans="1:27" ht="12" customHeight="1">
      <c r="A924" s="80"/>
      <c r="B924" s="80"/>
      <c r="C924" s="80"/>
      <c r="D924" s="80"/>
      <c r="E924" s="80"/>
      <c r="F924" s="80"/>
      <c r="G924" s="80"/>
      <c r="H924" s="80"/>
      <c r="I924" s="80"/>
      <c r="J924" s="80"/>
      <c r="K924" s="80"/>
      <c r="L924" s="80"/>
      <c r="M924" s="85"/>
      <c r="N924" s="80"/>
      <c r="O924" s="80"/>
      <c r="P924" s="80"/>
      <c r="Q924" s="80"/>
      <c r="R924" s="80"/>
      <c r="S924" s="80"/>
      <c r="T924" s="80"/>
      <c r="U924" s="80"/>
      <c r="V924" s="80"/>
      <c r="W924" s="80"/>
      <c r="X924" s="80"/>
      <c r="Y924" s="80"/>
      <c r="Z924" s="80"/>
      <c r="AA924" s="80"/>
    </row>
    <row r="925" spans="1:27" ht="12" customHeight="1">
      <c r="A925" s="80"/>
      <c r="B925" s="80"/>
      <c r="C925" s="80"/>
      <c r="D925" s="80"/>
      <c r="E925" s="80"/>
      <c r="F925" s="80"/>
      <c r="G925" s="80"/>
      <c r="H925" s="80"/>
      <c r="I925" s="80"/>
      <c r="J925" s="80"/>
      <c r="K925" s="80"/>
      <c r="L925" s="80"/>
      <c r="M925" s="85"/>
      <c r="N925" s="80"/>
      <c r="O925" s="80"/>
      <c r="P925" s="80"/>
      <c r="Q925" s="80"/>
      <c r="R925" s="80"/>
      <c r="S925" s="80"/>
      <c r="T925" s="80"/>
      <c r="U925" s="80"/>
      <c r="V925" s="80"/>
      <c r="W925" s="80"/>
      <c r="X925" s="80"/>
      <c r="Y925" s="80"/>
      <c r="Z925" s="80"/>
      <c r="AA925" s="80"/>
    </row>
    <row r="926" spans="1:27" ht="12" customHeight="1">
      <c r="A926" s="80"/>
      <c r="B926" s="80"/>
      <c r="C926" s="80"/>
      <c r="D926" s="80"/>
      <c r="E926" s="80"/>
      <c r="F926" s="80"/>
      <c r="G926" s="80"/>
      <c r="H926" s="80"/>
      <c r="I926" s="80"/>
      <c r="J926" s="80"/>
      <c r="K926" s="80"/>
      <c r="L926" s="80"/>
      <c r="M926" s="85"/>
      <c r="N926" s="80"/>
      <c r="O926" s="80"/>
      <c r="P926" s="80"/>
      <c r="Q926" s="80"/>
      <c r="R926" s="80"/>
      <c r="S926" s="80"/>
      <c r="T926" s="80"/>
      <c r="U926" s="80"/>
      <c r="V926" s="80"/>
      <c r="W926" s="80"/>
      <c r="X926" s="80"/>
      <c r="Y926" s="80"/>
      <c r="Z926" s="80"/>
      <c r="AA926" s="80"/>
    </row>
    <row r="927" spans="1:27" ht="12" customHeight="1">
      <c r="A927" s="80"/>
      <c r="B927" s="80"/>
      <c r="C927" s="80"/>
      <c r="D927" s="80"/>
      <c r="E927" s="80"/>
      <c r="F927" s="80"/>
      <c r="G927" s="80"/>
      <c r="H927" s="80"/>
      <c r="I927" s="80"/>
      <c r="J927" s="80"/>
      <c r="K927" s="80"/>
      <c r="L927" s="80"/>
      <c r="M927" s="85"/>
      <c r="N927" s="80"/>
      <c r="O927" s="80"/>
      <c r="P927" s="80"/>
      <c r="Q927" s="80"/>
      <c r="R927" s="80"/>
      <c r="S927" s="80"/>
      <c r="T927" s="80"/>
      <c r="U927" s="80"/>
      <c r="V927" s="80"/>
      <c r="W927" s="80"/>
      <c r="X927" s="80"/>
      <c r="Y927" s="80"/>
      <c r="Z927" s="80"/>
      <c r="AA927" s="80"/>
    </row>
    <row r="928" spans="1:27" ht="12" customHeight="1">
      <c r="A928" s="80"/>
      <c r="B928" s="80"/>
      <c r="C928" s="80"/>
      <c r="D928" s="80"/>
      <c r="E928" s="80"/>
      <c r="F928" s="80"/>
      <c r="G928" s="80"/>
      <c r="H928" s="80"/>
      <c r="I928" s="80"/>
      <c r="J928" s="80"/>
      <c r="K928" s="80"/>
      <c r="L928" s="80"/>
      <c r="M928" s="85"/>
      <c r="N928" s="80"/>
      <c r="O928" s="80"/>
      <c r="P928" s="80"/>
      <c r="Q928" s="80"/>
      <c r="R928" s="80"/>
      <c r="S928" s="80"/>
      <c r="T928" s="80"/>
      <c r="U928" s="80"/>
      <c r="V928" s="80"/>
      <c r="W928" s="80"/>
      <c r="X928" s="80"/>
      <c r="Y928" s="80"/>
      <c r="Z928" s="80"/>
      <c r="AA928" s="80"/>
    </row>
    <row r="929" spans="1:27" ht="12" customHeight="1">
      <c r="A929" s="80"/>
      <c r="B929" s="80"/>
      <c r="C929" s="80"/>
      <c r="D929" s="80"/>
      <c r="E929" s="80"/>
      <c r="F929" s="80"/>
      <c r="G929" s="80"/>
      <c r="H929" s="80"/>
      <c r="I929" s="80"/>
      <c r="J929" s="80"/>
      <c r="K929" s="80"/>
      <c r="L929" s="80"/>
      <c r="M929" s="85"/>
      <c r="N929" s="80"/>
      <c r="O929" s="80"/>
      <c r="P929" s="80"/>
      <c r="Q929" s="80"/>
      <c r="R929" s="80"/>
      <c r="S929" s="80"/>
      <c r="T929" s="80"/>
      <c r="U929" s="80"/>
      <c r="V929" s="80"/>
      <c r="W929" s="80"/>
      <c r="X929" s="80"/>
      <c r="Y929" s="80"/>
      <c r="Z929" s="80"/>
      <c r="AA929" s="80"/>
    </row>
    <row r="930" spans="1:27" ht="12" customHeight="1">
      <c r="A930" s="80"/>
      <c r="B930" s="80"/>
      <c r="C930" s="80"/>
      <c r="D930" s="80"/>
      <c r="E930" s="80"/>
      <c r="F930" s="80"/>
      <c r="G930" s="80"/>
      <c r="H930" s="80"/>
      <c r="I930" s="80"/>
      <c r="J930" s="80"/>
      <c r="K930" s="80"/>
      <c r="L930" s="80"/>
      <c r="M930" s="85"/>
      <c r="N930" s="80"/>
      <c r="O930" s="80"/>
      <c r="P930" s="80"/>
      <c r="Q930" s="80"/>
      <c r="R930" s="80"/>
      <c r="S930" s="80"/>
      <c r="T930" s="80"/>
      <c r="U930" s="80"/>
      <c r="V930" s="80"/>
      <c r="W930" s="80"/>
      <c r="X930" s="80"/>
      <c r="Y930" s="80"/>
      <c r="Z930" s="80"/>
      <c r="AA930" s="80"/>
    </row>
    <row r="931" spans="1:27" ht="12" customHeight="1">
      <c r="A931" s="80"/>
      <c r="B931" s="80"/>
      <c r="C931" s="80"/>
      <c r="D931" s="80"/>
      <c r="E931" s="80"/>
      <c r="F931" s="80"/>
      <c r="G931" s="80"/>
      <c r="H931" s="80"/>
      <c r="I931" s="80"/>
      <c r="J931" s="80"/>
      <c r="K931" s="80"/>
      <c r="L931" s="80"/>
      <c r="M931" s="85"/>
      <c r="N931" s="80"/>
      <c r="O931" s="80"/>
      <c r="P931" s="80"/>
      <c r="Q931" s="80"/>
      <c r="R931" s="80"/>
      <c r="S931" s="80"/>
      <c r="T931" s="80"/>
      <c r="U931" s="80"/>
      <c r="V931" s="80"/>
      <c r="W931" s="80"/>
      <c r="X931" s="80"/>
      <c r="Y931" s="80"/>
      <c r="Z931" s="80"/>
      <c r="AA931" s="80"/>
    </row>
    <row r="932" spans="1:27" ht="12" customHeight="1">
      <c r="A932" s="80"/>
      <c r="B932" s="80"/>
      <c r="C932" s="80"/>
      <c r="D932" s="80"/>
      <c r="E932" s="80"/>
      <c r="F932" s="80"/>
      <c r="G932" s="80"/>
      <c r="H932" s="80"/>
      <c r="I932" s="80"/>
      <c r="J932" s="80"/>
      <c r="K932" s="80"/>
      <c r="L932" s="80"/>
      <c r="M932" s="85"/>
      <c r="N932" s="80"/>
      <c r="O932" s="80"/>
      <c r="P932" s="80"/>
      <c r="Q932" s="80"/>
      <c r="R932" s="80"/>
      <c r="S932" s="80"/>
      <c r="T932" s="80"/>
      <c r="U932" s="80"/>
      <c r="V932" s="80"/>
      <c r="W932" s="80"/>
      <c r="X932" s="80"/>
      <c r="Y932" s="80"/>
      <c r="Z932" s="80"/>
      <c r="AA932" s="80"/>
    </row>
    <row r="933" spans="1:27" ht="12" customHeight="1">
      <c r="A933" s="80"/>
      <c r="B933" s="80"/>
      <c r="C933" s="80"/>
      <c r="D933" s="80"/>
      <c r="E933" s="80"/>
      <c r="F933" s="80"/>
      <c r="G933" s="80"/>
      <c r="H933" s="80"/>
      <c r="I933" s="80"/>
      <c r="J933" s="80"/>
      <c r="K933" s="80"/>
      <c r="L933" s="80"/>
      <c r="M933" s="85"/>
      <c r="N933" s="80"/>
      <c r="O933" s="80"/>
      <c r="P933" s="80"/>
      <c r="Q933" s="80"/>
      <c r="R933" s="80"/>
      <c r="S933" s="80"/>
      <c r="T933" s="80"/>
      <c r="U933" s="80"/>
      <c r="V933" s="80"/>
      <c r="W933" s="80"/>
      <c r="X933" s="80"/>
      <c r="Y933" s="80"/>
      <c r="Z933" s="80"/>
      <c r="AA933" s="80"/>
    </row>
    <row r="934" spans="1:27" ht="12" customHeight="1">
      <c r="A934" s="80"/>
      <c r="B934" s="80"/>
      <c r="C934" s="80"/>
      <c r="D934" s="80"/>
      <c r="E934" s="80"/>
      <c r="F934" s="80"/>
      <c r="G934" s="80"/>
      <c r="H934" s="80"/>
      <c r="I934" s="80"/>
      <c r="J934" s="80"/>
      <c r="K934" s="80"/>
      <c r="L934" s="80"/>
      <c r="M934" s="85"/>
      <c r="N934" s="80"/>
      <c r="O934" s="80"/>
      <c r="P934" s="80"/>
      <c r="Q934" s="80"/>
      <c r="R934" s="80"/>
      <c r="S934" s="80"/>
      <c r="T934" s="80"/>
      <c r="U934" s="80"/>
      <c r="V934" s="80"/>
      <c r="W934" s="80"/>
      <c r="X934" s="80"/>
      <c r="Y934" s="80"/>
      <c r="Z934" s="80"/>
      <c r="AA934" s="80"/>
    </row>
    <row r="935" spans="1:27" ht="12" customHeight="1">
      <c r="A935" s="80"/>
      <c r="B935" s="80"/>
      <c r="C935" s="80"/>
      <c r="D935" s="80"/>
      <c r="E935" s="80"/>
      <c r="F935" s="80"/>
      <c r="G935" s="80"/>
      <c r="H935" s="80"/>
      <c r="I935" s="80"/>
      <c r="J935" s="80"/>
      <c r="K935" s="80"/>
      <c r="L935" s="80"/>
      <c r="M935" s="85"/>
      <c r="N935" s="80"/>
      <c r="O935" s="80"/>
      <c r="P935" s="80"/>
      <c r="Q935" s="80"/>
      <c r="R935" s="80"/>
      <c r="S935" s="80"/>
      <c r="T935" s="80"/>
      <c r="U935" s="80"/>
      <c r="V935" s="80"/>
      <c r="W935" s="80"/>
      <c r="X935" s="80"/>
      <c r="Y935" s="80"/>
      <c r="Z935" s="80"/>
      <c r="AA935" s="80"/>
    </row>
    <row r="936" spans="1:27" ht="12" customHeight="1">
      <c r="A936" s="80"/>
      <c r="B936" s="80"/>
      <c r="C936" s="80"/>
      <c r="D936" s="80"/>
      <c r="E936" s="80"/>
      <c r="F936" s="80"/>
      <c r="G936" s="80"/>
      <c r="H936" s="80"/>
      <c r="I936" s="80"/>
      <c r="J936" s="80"/>
      <c r="K936" s="80"/>
      <c r="L936" s="80"/>
      <c r="M936" s="85"/>
      <c r="N936" s="80"/>
      <c r="O936" s="80"/>
      <c r="P936" s="80"/>
      <c r="Q936" s="80"/>
      <c r="R936" s="80"/>
      <c r="S936" s="80"/>
      <c r="T936" s="80"/>
      <c r="U936" s="80"/>
      <c r="V936" s="80"/>
      <c r="W936" s="80"/>
      <c r="X936" s="80"/>
      <c r="Y936" s="80"/>
      <c r="Z936" s="80"/>
      <c r="AA936" s="80"/>
    </row>
    <row r="937" spans="1:27" ht="12" customHeight="1">
      <c r="A937" s="80"/>
      <c r="B937" s="80"/>
      <c r="C937" s="80"/>
      <c r="D937" s="80"/>
      <c r="E937" s="80"/>
      <c r="F937" s="80"/>
      <c r="G937" s="80"/>
      <c r="H937" s="80"/>
      <c r="I937" s="80"/>
      <c r="J937" s="80"/>
      <c r="K937" s="80"/>
      <c r="L937" s="80"/>
      <c r="M937" s="85"/>
      <c r="N937" s="80"/>
      <c r="O937" s="80"/>
      <c r="P937" s="80"/>
      <c r="Q937" s="80"/>
      <c r="R937" s="80"/>
      <c r="S937" s="80"/>
      <c r="T937" s="80"/>
      <c r="U937" s="80"/>
      <c r="V937" s="80"/>
      <c r="W937" s="80"/>
      <c r="X937" s="80"/>
      <c r="Y937" s="80"/>
      <c r="Z937" s="80"/>
      <c r="AA937" s="80"/>
    </row>
    <row r="938" spans="1:27" ht="12" customHeight="1">
      <c r="A938" s="80"/>
      <c r="B938" s="80"/>
      <c r="C938" s="80"/>
      <c r="D938" s="80"/>
      <c r="E938" s="80"/>
      <c r="F938" s="80"/>
      <c r="G938" s="80"/>
      <c r="H938" s="80"/>
      <c r="I938" s="80"/>
      <c r="J938" s="80"/>
      <c r="K938" s="80"/>
      <c r="L938" s="80"/>
      <c r="M938" s="85"/>
      <c r="N938" s="80"/>
      <c r="O938" s="80"/>
      <c r="P938" s="80"/>
      <c r="Q938" s="80"/>
      <c r="R938" s="80"/>
      <c r="S938" s="80"/>
      <c r="T938" s="80"/>
      <c r="U938" s="80"/>
      <c r="V938" s="80"/>
      <c r="W938" s="80"/>
      <c r="X938" s="80"/>
      <c r="Y938" s="80"/>
      <c r="Z938" s="80"/>
      <c r="AA938" s="80"/>
    </row>
    <row r="939" spans="1:27" ht="12" customHeight="1">
      <c r="A939" s="80"/>
      <c r="B939" s="80"/>
      <c r="C939" s="80"/>
      <c r="D939" s="80"/>
      <c r="E939" s="80"/>
      <c r="F939" s="80"/>
      <c r="G939" s="80"/>
      <c r="H939" s="80"/>
      <c r="I939" s="80"/>
      <c r="J939" s="80"/>
      <c r="K939" s="80"/>
      <c r="L939" s="80"/>
      <c r="M939" s="85"/>
      <c r="N939" s="80"/>
      <c r="O939" s="80"/>
      <c r="P939" s="80"/>
      <c r="Q939" s="80"/>
      <c r="R939" s="80"/>
      <c r="S939" s="80"/>
      <c r="T939" s="80"/>
      <c r="U939" s="80"/>
      <c r="V939" s="80"/>
      <c r="W939" s="80"/>
      <c r="X939" s="80"/>
      <c r="Y939" s="80"/>
      <c r="Z939" s="80"/>
      <c r="AA939" s="80"/>
    </row>
    <row r="940" spans="1:27" ht="12" customHeight="1">
      <c r="A940" s="80"/>
      <c r="B940" s="80"/>
      <c r="C940" s="80"/>
      <c r="D940" s="80"/>
      <c r="E940" s="80"/>
      <c r="F940" s="80"/>
      <c r="G940" s="80"/>
      <c r="H940" s="80"/>
      <c r="I940" s="80"/>
      <c r="J940" s="80"/>
      <c r="K940" s="80"/>
      <c r="L940" s="80"/>
      <c r="M940" s="85"/>
      <c r="N940" s="80"/>
      <c r="O940" s="80"/>
      <c r="P940" s="80"/>
      <c r="Q940" s="80"/>
      <c r="R940" s="80"/>
      <c r="S940" s="80"/>
      <c r="T940" s="80"/>
      <c r="U940" s="80"/>
      <c r="V940" s="80"/>
      <c r="W940" s="80"/>
      <c r="X940" s="80"/>
      <c r="Y940" s="80"/>
      <c r="Z940" s="80"/>
      <c r="AA940" s="80"/>
    </row>
    <row r="941" spans="1:27" ht="12" customHeight="1">
      <c r="A941" s="80"/>
      <c r="B941" s="80"/>
      <c r="C941" s="80"/>
      <c r="D941" s="80"/>
      <c r="E941" s="80"/>
      <c r="F941" s="80"/>
      <c r="G941" s="80"/>
      <c r="H941" s="80"/>
      <c r="I941" s="80"/>
      <c r="J941" s="80"/>
      <c r="K941" s="80"/>
      <c r="L941" s="80"/>
      <c r="M941" s="85"/>
      <c r="N941" s="80"/>
      <c r="O941" s="80"/>
      <c r="P941" s="80"/>
      <c r="Q941" s="80"/>
      <c r="R941" s="80"/>
      <c r="S941" s="80"/>
      <c r="T941" s="80"/>
      <c r="U941" s="80"/>
      <c r="V941" s="80"/>
      <c r="W941" s="80"/>
      <c r="X941" s="80"/>
      <c r="Y941" s="80"/>
      <c r="Z941" s="80"/>
      <c r="AA941" s="80"/>
    </row>
    <row r="942" spans="1:27" ht="12" customHeight="1">
      <c r="A942" s="80"/>
      <c r="B942" s="80"/>
      <c r="C942" s="80"/>
      <c r="D942" s="80"/>
      <c r="E942" s="80"/>
      <c r="F942" s="80"/>
      <c r="G942" s="80"/>
      <c r="H942" s="80"/>
      <c r="I942" s="80"/>
      <c r="J942" s="80"/>
      <c r="K942" s="80"/>
      <c r="L942" s="80"/>
      <c r="M942" s="85"/>
      <c r="N942" s="80"/>
      <c r="O942" s="80"/>
      <c r="P942" s="80"/>
      <c r="Q942" s="80"/>
      <c r="R942" s="80"/>
      <c r="S942" s="80"/>
      <c r="T942" s="80"/>
      <c r="U942" s="80"/>
      <c r="V942" s="80"/>
      <c r="W942" s="80"/>
      <c r="X942" s="80"/>
      <c r="Y942" s="80"/>
      <c r="Z942" s="80"/>
      <c r="AA942" s="80"/>
    </row>
    <row r="943" spans="1:27" ht="12" customHeight="1">
      <c r="A943" s="80"/>
      <c r="B943" s="80"/>
      <c r="C943" s="80"/>
      <c r="D943" s="80"/>
      <c r="E943" s="80"/>
      <c r="F943" s="80"/>
      <c r="G943" s="80"/>
      <c r="H943" s="80"/>
      <c r="I943" s="80"/>
      <c r="J943" s="80"/>
      <c r="K943" s="80"/>
      <c r="L943" s="80"/>
      <c r="M943" s="85"/>
      <c r="N943" s="80"/>
      <c r="O943" s="80"/>
      <c r="P943" s="80"/>
      <c r="Q943" s="80"/>
      <c r="R943" s="80"/>
      <c r="S943" s="80"/>
      <c r="T943" s="80"/>
      <c r="U943" s="80"/>
      <c r="V943" s="80"/>
      <c r="W943" s="80"/>
      <c r="X943" s="80"/>
      <c r="Y943" s="80"/>
      <c r="Z943" s="80"/>
      <c r="AA943" s="80"/>
    </row>
    <row r="944" spans="1:27" ht="12" customHeight="1">
      <c r="A944" s="80"/>
      <c r="B944" s="80"/>
      <c r="C944" s="80"/>
      <c r="D944" s="80"/>
      <c r="E944" s="80"/>
      <c r="F944" s="80"/>
      <c r="G944" s="80"/>
      <c r="H944" s="80"/>
      <c r="I944" s="80"/>
      <c r="J944" s="80"/>
      <c r="K944" s="80"/>
      <c r="L944" s="80"/>
      <c r="M944" s="85"/>
      <c r="N944" s="80"/>
      <c r="O944" s="80"/>
      <c r="P944" s="80"/>
      <c r="Q944" s="80"/>
      <c r="R944" s="80"/>
      <c r="S944" s="80"/>
      <c r="T944" s="80"/>
      <c r="U944" s="80"/>
      <c r="V944" s="80"/>
      <c r="W944" s="80"/>
      <c r="X944" s="80"/>
      <c r="Y944" s="80"/>
      <c r="Z944" s="80"/>
      <c r="AA944" s="80"/>
    </row>
    <row r="945" spans="1:27" ht="12" customHeight="1">
      <c r="A945" s="80"/>
      <c r="B945" s="80"/>
      <c r="C945" s="80"/>
      <c r="D945" s="80"/>
      <c r="E945" s="80"/>
      <c r="F945" s="80"/>
      <c r="G945" s="80"/>
      <c r="H945" s="80"/>
      <c r="I945" s="80"/>
      <c r="J945" s="80"/>
      <c r="K945" s="80"/>
      <c r="L945" s="80"/>
      <c r="M945" s="85"/>
      <c r="N945" s="80"/>
      <c r="O945" s="80"/>
      <c r="P945" s="80"/>
      <c r="Q945" s="80"/>
      <c r="R945" s="80"/>
      <c r="S945" s="80"/>
      <c r="T945" s="80"/>
      <c r="U945" s="80"/>
      <c r="V945" s="80"/>
      <c r="W945" s="80"/>
      <c r="X945" s="80"/>
      <c r="Y945" s="80"/>
      <c r="Z945" s="80"/>
      <c r="AA945" s="80"/>
    </row>
    <row r="946" spans="1:27" ht="12" customHeight="1">
      <c r="A946" s="80"/>
      <c r="B946" s="80"/>
      <c r="C946" s="80"/>
      <c r="D946" s="80"/>
      <c r="E946" s="80"/>
      <c r="F946" s="80"/>
      <c r="G946" s="80"/>
      <c r="H946" s="80"/>
      <c r="I946" s="80"/>
      <c r="J946" s="80"/>
      <c r="K946" s="80"/>
      <c r="L946" s="80"/>
      <c r="M946" s="85"/>
      <c r="N946" s="80"/>
      <c r="O946" s="80"/>
      <c r="P946" s="80"/>
      <c r="Q946" s="80"/>
      <c r="R946" s="80"/>
      <c r="S946" s="80"/>
      <c r="T946" s="80"/>
      <c r="U946" s="80"/>
      <c r="V946" s="80"/>
      <c r="W946" s="80"/>
      <c r="X946" s="80"/>
      <c r="Y946" s="80"/>
      <c r="Z946" s="80"/>
      <c r="AA946" s="80"/>
    </row>
    <row r="947" spans="1:27" ht="12" customHeight="1">
      <c r="A947" s="80"/>
      <c r="B947" s="80"/>
      <c r="C947" s="80"/>
      <c r="D947" s="80"/>
      <c r="E947" s="80"/>
      <c r="F947" s="80"/>
      <c r="G947" s="80"/>
      <c r="H947" s="80"/>
      <c r="I947" s="80"/>
      <c r="J947" s="80"/>
      <c r="K947" s="80"/>
      <c r="L947" s="80"/>
      <c r="M947" s="85"/>
      <c r="N947" s="80"/>
      <c r="O947" s="80"/>
      <c r="P947" s="80"/>
      <c r="Q947" s="80"/>
      <c r="R947" s="80"/>
      <c r="S947" s="80"/>
      <c r="T947" s="80"/>
      <c r="U947" s="80"/>
      <c r="V947" s="80"/>
      <c r="W947" s="80"/>
      <c r="X947" s="80"/>
      <c r="Y947" s="80"/>
      <c r="Z947" s="80"/>
      <c r="AA947" s="80"/>
    </row>
    <row r="948" spans="1:27" ht="12" customHeight="1">
      <c r="A948" s="80"/>
      <c r="B948" s="80"/>
      <c r="C948" s="80"/>
      <c r="D948" s="80"/>
      <c r="E948" s="80"/>
      <c r="F948" s="80"/>
      <c r="G948" s="80"/>
      <c r="H948" s="80"/>
      <c r="I948" s="80"/>
      <c r="J948" s="80"/>
      <c r="K948" s="80"/>
      <c r="L948" s="80"/>
      <c r="M948" s="85"/>
      <c r="N948" s="80"/>
      <c r="O948" s="80"/>
      <c r="P948" s="80"/>
      <c r="Q948" s="80"/>
      <c r="R948" s="80"/>
      <c r="S948" s="80"/>
      <c r="T948" s="80"/>
      <c r="U948" s="80"/>
      <c r="V948" s="80"/>
      <c r="W948" s="80"/>
      <c r="X948" s="80"/>
      <c r="Y948" s="80"/>
      <c r="Z948" s="80"/>
      <c r="AA948" s="80"/>
    </row>
    <row r="949" spans="1:27" ht="12" customHeight="1">
      <c r="A949" s="80"/>
      <c r="B949" s="80"/>
      <c r="C949" s="80"/>
      <c r="D949" s="80"/>
      <c r="E949" s="80"/>
      <c r="F949" s="80"/>
      <c r="G949" s="80"/>
      <c r="H949" s="80"/>
      <c r="I949" s="80"/>
      <c r="J949" s="80"/>
      <c r="K949" s="80"/>
      <c r="L949" s="80"/>
      <c r="M949" s="85"/>
      <c r="N949" s="80"/>
      <c r="O949" s="80"/>
      <c r="P949" s="80"/>
      <c r="Q949" s="80"/>
      <c r="R949" s="80"/>
      <c r="S949" s="80"/>
      <c r="T949" s="80"/>
      <c r="U949" s="80"/>
      <c r="V949" s="80"/>
      <c r="W949" s="80"/>
      <c r="X949" s="80"/>
      <c r="Y949" s="80"/>
      <c r="Z949" s="80"/>
      <c r="AA949" s="80"/>
    </row>
    <row r="950" spans="1:27" ht="12" customHeight="1">
      <c r="A950" s="80"/>
      <c r="B950" s="80"/>
      <c r="C950" s="80"/>
      <c r="D950" s="80"/>
      <c r="E950" s="80"/>
      <c r="F950" s="80"/>
      <c r="G950" s="80"/>
      <c r="H950" s="80"/>
      <c r="I950" s="80"/>
      <c r="J950" s="80"/>
      <c r="K950" s="80"/>
      <c r="L950" s="80"/>
      <c r="M950" s="85"/>
      <c r="N950" s="80"/>
      <c r="O950" s="80"/>
      <c r="P950" s="80"/>
      <c r="Q950" s="80"/>
      <c r="R950" s="80"/>
      <c r="S950" s="80"/>
      <c r="T950" s="80"/>
      <c r="U950" s="80"/>
      <c r="V950" s="80"/>
      <c r="W950" s="80"/>
      <c r="X950" s="80"/>
      <c r="Y950" s="80"/>
      <c r="Z950" s="80"/>
      <c r="AA950" s="80"/>
    </row>
    <row r="951" spans="1:27" ht="12" customHeight="1">
      <c r="A951" s="80"/>
      <c r="B951" s="80"/>
      <c r="C951" s="80"/>
      <c r="D951" s="80"/>
      <c r="E951" s="80"/>
      <c r="F951" s="80"/>
      <c r="G951" s="80"/>
      <c r="H951" s="80"/>
      <c r="I951" s="80"/>
      <c r="J951" s="80"/>
      <c r="K951" s="80"/>
      <c r="L951" s="80"/>
      <c r="M951" s="85"/>
      <c r="N951" s="80"/>
      <c r="O951" s="80"/>
      <c r="P951" s="80"/>
      <c r="Q951" s="80"/>
      <c r="R951" s="80"/>
      <c r="S951" s="80"/>
      <c r="T951" s="80"/>
      <c r="U951" s="80"/>
      <c r="V951" s="80"/>
      <c r="W951" s="80"/>
      <c r="X951" s="80"/>
      <c r="Y951" s="80"/>
      <c r="Z951" s="80"/>
      <c r="AA951" s="80"/>
    </row>
    <row r="952" spans="1:27" ht="12" customHeight="1">
      <c r="A952" s="80"/>
      <c r="B952" s="80"/>
      <c r="C952" s="80"/>
      <c r="D952" s="80"/>
      <c r="E952" s="80"/>
      <c r="F952" s="80"/>
      <c r="G952" s="80"/>
      <c r="H952" s="80"/>
      <c r="I952" s="80"/>
      <c r="J952" s="80"/>
      <c r="K952" s="80"/>
      <c r="L952" s="80"/>
      <c r="M952" s="85"/>
      <c r="N952" s="80"/>
      <c r="O952" s="80"/>
      <c r="P952" s="80"/>
      <c r="Q952" s="80"/>
      <c r="R952" s="80"/>
      <c r="S952" s="80"/>
      <c r="T952" s="80"/>
      <c r="U952" s="80"/>
      <c r="V952" s="80"/>
      <c r="W952" s="80"/>
      <c r="X952" s="80"/>
      <c r="Y952" s="80"/>
      <c r="Z952" s="80"/>
      <c r="AA952" s="80"/>
    </row>
    <row r="953" spans="1:27" ht="12" customHeight="1">
      <c r="A953" s="80"/>
      <c r="B953" s="80"/>
      <c r="C953" s="80"/>
      <c r="D953" s="80"/>
      <c r="E953" s="80"/>
      <c r="F953" s="80"/>
      <c r="G953" s="80"/>
      <c r="H953" s="80"/>
      <c r="I953" s="80"/>
      <c r="J953" s="80"/>
      <c r="K953" s="80"/>
      <c r="L953" s="80"/>
      <c r="M953" s="85"/>
      <c r="N953" s="80"/>
      <c r="O953" s="80"/>
      <c r="P953" s="80"/>
      <c r="Q953" s="80"/>
      <c r="R953" s="80"/>
      <c r="S953" s="80"/>
      <c r="T953" s="80"/>
      <c r="U953" s="80"/>
      <c r="V953" s="80"/>
      <c r="W953" s="80"/>
      <c r="X953" s="80"/>
      <c r="Y953" s="80"/>
      <c r="Z953" s="80"/>
      <c r="AA953" s="80"/>
    </row>
    <row r="954" spans="1:27" ht="12" customHeight="1">
      <c r="A954" s="80"/>
      <c r="B954" s="80"/>
      <c r="C954" s="80"/>
      <c r="D954" s="80"/>
      <c r="E954" s="80"/>
      <c r="F954" s="80"/>
      <c r="G954" s="80"/>
      <c r="H954" s="80"/>
      <c r="I954" s="80"/>
      <c r="J954" s="80"/>
      <c r="K954" s="80"/>
      <c r="L954" s="80"/>
      <c r="M954" s="85"/>
      <c r="N954" s="80"/>
      <c r="O954" s="80"/>
      <c r="P954" s="80"/>
      <c r="Q954" s="80"/>
      <c r="R954" s="80"/>
      <c r="S954" s="80"/>
      <c r="T954" s="80"/>
      <c r="U954" s="80"/>
      <c r="V954" s="80"/>
      <c r="W954" s="80"/>
      <c r="X954" s="80"/>
      <c r="Y954" s="80"/>
      <c r="Z954" s="80"/>
      <c r="AA954" s="80"/>
    </row>
    <row r="955" spans="1:27" ht="12" customHeight="1">
      <c r="A955" s="80"/>
      <c r="B955" s="80"/>
      <c r="C955" s="80"/>
      <c r="D955" s="80"/>
      <c r="E955" s="80"/>
      <c r="F955" s="80"/>
      <c r="G955" s="80"/>
      <c r="H955" s="80"/>
      <c r="I955" s="80"/>
      <c r="J955" s="80"/>
      <c r="K955" s="80"/>
      <c r="L955" s="80"/>
      <c r="M955" s="85"/>
      <c r="N955" s="80"/>
      <c r="O955" s="80"/>
      <c r="P955" s="80"/>
      <c r="Q955" s="80"/>
      <c r="R955" s="80"/>
      <c r="S955" s="80"/>
      <c r="T955" s="80"/>
      <c r="U955" s="80"/>
      <c r="V955" s="80"/>
      <c r="W955" s="80"/>
      <c r="X955" s="80"/>
      <c r="Y955" s="80"/>
      <c r="Z955" s="80"/>
      <c r="AA955" s="80"/>
    </row>
    <row r="956" spans="1:27" ht="12" customHeight="1">
      <c r="A956" s="80"/>
      <c r="B956" s="80"/>
      <c r="C956" s="80"/>
      <c r="D956" s="80"/>
      <c r="E956" s="80"/>
      <c r="F956" s="80"/>
      <c r="G956" s="80"/>
      <c r="H956" s="80"/>
      <c r="I956" s="80"/>
      <c r="J956" s="80"/>
      <c r="K956" s="80"/>
      <c r="L956" s="80"/>
      <c r="M956" s="85"/>
      <c r="N956" s="80"/>
      <c r="O956" s="80"/>
      <c r="P956" s="80"/>
      <c r="Q956" s="80"/>
      <c r="R956" s="80"/>
      <c r="S956" s="80"/>
      <c r="T956" s="80"/>
      <c r="U956" s="80"/>
      <c r="V956" s="80"/>
      <c r="W956" s="80"/>
      <c r="X956" s="80"/>
      <c r="Y956" s="80"/>
      <c r="Z956" s="80"/>
      <c r="AA956" s="80"/>
    </row>
    <row r="957" spans="1:27" ht="12" customHeight="1">
      <c r="A957" s="80"/>
      <c r="B957" s="80"/>
      <c r="C957" s="80"/>
      <c r="D957" s="80"/>
      <c r="E957" s="80"/>
      <c r="F957" s="80"/>
      <c r="G957" s="80"/>
      <c r="H957" s="80"/>
      <c r="I957" s="80"/>
      <c r="J957" s="80"/>
      <c r="K957" s="80"/>
      <c r="L957" s="80"/>
      <c r="M957" s="85"/>
      <c r="N957" s="80"/>
      <c r="O957" s="80"/>
      <c r="P957" s="80"/>
      <c r="Q957" s="80"/>
      <c r="R957" s="80"/>
      <c r="S957" s="80"/>
      <c r="T957" s="80"/>
      <c r="U957" s="80"/>
      <c r="V957" s="80"/>
      <c r="W957" s="80"/>
      <c r="X957" s="80"/>
      <c r="Y957" s="80"/>
      <c r="Z957" s="80"/>
      <c r="AA957" s="80"/>
    </row>
    <row r="958" spans="1:27" ht="12" customHeight="1">
      <c r="A958" s="80"/>
      <c r="B958" s="80"/>
      <c r="C958" s="80"/>
      <c r="D958" s="80"/>
      <c r="E958" s="80"/>
      <c r="F958" s="80"/>
      <c r="G958" s="80"/>
      <c r="H958" s="80"/>
      <c r="I958" s="80"/>
      <c r="J958" s="80"/>
      <c r="K958" s="80"/>
      <c r="L958" s="80"/>
      <c r="M958" s="85"/>
      <c r="N958" s="80"/>
      <c r="O958" s="80"/>
      <c r="P958" s="80"/>
      <c r="Q958" s="80"/>
      <c r="R958" s="80"/>
      <c r="S958" s="80"/>
      <c r="T958" s="80"/>
      <c r="U958" s="80"/>
      <c r="V958" s="80"/>
      <c r="W958" s="80"/>
      <c r="X958" s="80"/>
      <c r="Y958" s="80"/>
      <c r="Z958" s="80"/>
      <c r="AA958" s="80"/>
    </row>
    <row r="959" spans="1:27" ht="12" customHeight="1">
      <c r="A959" s="80"/>
      <c r="B959" s="80"/>
      <c r="C959" s="80"/>
      <c r="D959" s="80"/>
      <c r="E959" s="80"/>
      <c r="F959" s="80"/>
      <c r="G959" s="80"/>
      <c r="H959" s="80"/>
      <c r="I959" s="80"/>
      <c r="J959" s="80"/>
      <c r="K959" s="80"/>
      <c r="L959" s="80"/>
      <c r="M959" s="85"/>
      <c r="N959" s="80"/>
      <c r="O959" s="80"/>
      <c r="P959" s="80"/>
      <c r="Q959" s="80"/>
      <c r="R959" s="80"/>
      <c r="S959" s="80"/>
      <c r="T959" s="80"/>
      <c r="U959" s="80"/>
      <c r="V959" s="80"/>
      <c r="W959" s="80"/>
      <c r="X959" s="80"/>
      <c r="Y959" s="80"/>
      <c r="Z959" s="80"/>
      <c r="AA959" s="80"/>
    </row>
    <row r="960" spans="1:27" ht="12" customHeight="1">
      <c r="A960" s="80"/>
      <c r="B960" s="80"/>
      <c r="C960" s="80"/>
      <c r="D960" s="80"/>
      <c r="E960" s="80"/>
      <c r="F960" s="80"/>
      <c r="G960" s="80"/>
      <c r="H960" s="80"/>
      <c r="I960" s="80"/>
      <c r="J960" s="80"/>
      <c r="K960" s="80"/>
      <c r="L960" s="80"/>
      <c r="M960" s="85"/>
      <c r="N960" s="80"/>
      <c r="O960" s="80"/>
      <c r="P960" s="80"/>
      <c r="Q960" s="80"/>
      <c r="R960" s="80"/>
      <c r="S960" s="80"/>
      <c r="T960" s="80"/>
      <c r="U960" s="80"/>
      <c r="V960" s="80"/>
      <c r="W960" s="80"/>
      <c r="X960" s="80"/>
      <c r="Y960" s="80"/>
      <c r="Z960" s="80"/>
      <c r="AA960" s="80"/>
    </row>
    <row r="961" spans="1:27" ht="12" customHeight="1">
      <c r="A961" s="80"/>
      <c r="B961" s="80"/>
      <c r="C961" s="80"/>
      <c r="D961" s="80"/>
      <c r="E961" s="80"/>
      <c r="F961" s="80"/>
      <c r="G961" s="80"/>
      <c r="H961" s="80"/>
      <c r="I961" s="80"/>
      <c r="J961" s="80"/>
      <c r="K961" s="80"/>
      <c r="L961" s="80"/>
      <c r="M961" s="85"/>
      <c r="N961" s="80"/>
      <c r="O961" s="80"/>
      <c r="P961" s="80"/>
      <c r="Q961" s="80"/>
      <c r="R961" s="80"/>
      <c r="S961" s="80"/>
      <c r="T961" s="80"/>
      <c r="U961" s="80"/>
      <c r="V961" s="80"/>
      <c r="W961" s="80"/>
      <c r="X961" s="80"/>
      <c r="Y961" s="80"/>
      <c r="Z961" s="80"/>
      <c r="AA961" s="80"/>
    </row>
    <row r="962" spans="1:27" ht="12" customHeight="1">
      <c r="A962" s="80"/>
      <c r="B962" s="80"/>
      <c r="C962" s="80"/>
      <c r="D962" s="80"/>
      <c r="E962" s="80"/>
      <c r="F962" s="80"/>
      <c r="G962" s="80"/>
      <c r="H962" s="80"/>
      <c r="I962" s="80"/>
      <c r="J962" s="80"/>
      <c r="K962" s="80"/>
      <c r="L962" s="80"/>
      <c r="M962" s="85"/>
      <c r="N962" s="80"/>
      <c r="O962" s="80"/>
      <c r="P962" s="80"/>
      <c r="Q962" s="80"/>
      <c r="R962" s="80"/>
      <c r="S962" s="80"/>
      <c r="T962" s="80"/>
      <c r="U962" s="80"/>
      <c r="V962" s="80"/>
      <c r="W962" s="80"/>
      <c r="X962" s="80"/>
      <c r="Y962" s="80"/>
      <c r="Z962" s="80"/>
      <c r="AA962" s="80"/>
    </row>
    <row r="963" spans="1:27" ht="12" customHeight="1">
      <c r="A963" s="80"/>
      <c r="B963" s="80"/>
      <c r="C963" s="80"/>
      <c r="D963" s="80"/>
      <c r="E963" s="80"/>
      <c r="F963" s="80"/>
      <c r="G963" s="80"/>
      <c r="H963" s="80"/>
      <c r="I963" s="80"/>
      <c r="J963" s="80"/>
      <c r="K963" s="80"/>
      <c r="L963" s="80"/>
      <c r="M963" s="85"/>
      <c r="N963" s="80"/>
      <c r="O963" s="80"/>
      <c r="P963" s="80"/>
      <c r="Q963" s="80"/>
      <c r="R963" s="80"/>
      <c r="S963" s="80"/>
      <c r="T963" s="80"/>
      <c r="U963" s="80"/>
      <c r="V963" s="80"/>
      <c r="W963" s="80"/>
      <c r="X963" s="80"/>
      <c r="Y963" s="80"/>
      <c r="Z963" s="80"/>
      <c r="AA963" s="80"/>
    </row>
    <row r="964" spans="1:27" ht="12" customHeight="1">
      <c r="A964" s="80"/>
      <c r="B964" s="80"/>
      <c r="C964" s="80"/>
      <c r="D964" s="80"/>
      <c r="E964" s="80"/>
      <c r="F964" s="80"/>
      <c r="G964" s="80"/>
      <c r="H964" s="80"/>
      <c r="I964" s="80"/>
      <c r="J964" s="80"/>
      <c r="K964" s="80"/>
      <c r="L964" s="80"/>
      <c r="M964" s="85"/>
      <c r="N964" s="80"/>
      <c r="O964" s="80"/>
      <c r="P964" s="80"/>
      <c r="Q964" s="80"/>
      <c r="R964" s="80"/>
      <c r="S964" s="80"/>
      <c r="T964" s="80"/>
      <c r="U964" s="80"/>
      <c r="V964" s="80"/>
      <c r="W964" s="80"/>
      <c r="X964" s="80"/>
      <c r="Y964" s="80"/>
      <c r="Z964" s="80"/>
      <c r="AA964" s="80"/>
    </row>
    <row r="965" spans="1:27" ht="12" customHeight="1">
      <c r="A965" s="80"/>
      <c r="B965" s="80"/>
      <c r="C965" s="80"/>
      <c r="D965" s="80"/>
      <c r="E965" s="80"/>
      <c r="F965" s="80"/>
      <c r="G965" s="80"/>
      <c r="H965" s="80"/>
      <c r="I965" s="80"/>
      <c r="J965" s="80"/>
      <c r="K965" s="80"/>
      <c r="L965" s="80"/>
      <c r="M965" s="85"/>
      <c r="N965" s="80"/>
      <c r="O965" s="80"/>
      <c r="P965" s="80"/>
      <c r="Q965" s="80"/>
      <c r="R965" s="80"/>
      <c r="S965" s="80"/>
      <c r="T965" s="80"/>
      <c r="U965" s="80"/>
      <c r="V965" s="80"/>
      <c r="W965" s="80"/>
      <c r="X965" s="80"/>
      <c r="Y965" s="80"/>
      <c r="Z965" s="80"/>
      <c r="AA965" s="80"/>
    </row>
    <row r="966" spans="1:27" ht="12" customHeight="1">
      <c r="A966" s="80"/>
      <c r="B966" s="80"/>
      <c r="C966" s="80"/>
      <c r="D966" s="80"/>
      <c r="E966" s="80"/>
      <c r="F966" s="80"/>
      <c r="G966" s="80"/>
      <c r="H966" s="80"/>
      <c r="I966" s="80"/>
      <c r="J966" s="80"/>
      <c r="K966" s="80"/>
      <c r="L966" s="80"/>
      <c r="M966" s="85"/>
      <c r="N966" s="80"/>
      <c r="O966" s="80"/>
      <c r="P966" s="80"/>
      <c r="Q966" s="80"/>
      <c r="R966" s="80"/>
      <c r="S966" s="80"/>
      <c r="T966" s="80"/>
      <c r="U966" s="80"/>
      <c r="V966" s="80"/>
      <c r="W966" s="80"/>
      <c r="X966" s="80"/>
      <c r="Y966" s="80"/>
      <c r="Z966" s="80"/>
      <c r="AA966" s="80"/>
    </row>
    <row r="967" spans="1:27" ht="12" customHeight="1">
      <c r="A967" s="80"/>
      <c r="B967" s="80"/>
      <c r="C967" s="80"/>
      <c r="D967" s="80"/>
      <c r="E967" s="80"/>
      <c r="F967" s="80"/>
      <c r="G967" s="80"/>
      <c r="H967" s="80"/>
      <c r="I967" s="80"/>
      <c r="J967" s="80"/>
      <c r="K967" s="80"/>
      <c r="L967" s="80"/>
      <c r="M967" s="85"/>
      <c r="N967" s="80"/>
      <c r="O967" s="80"/>
      <c r="P967" s="80"/>
      <c r="Q967" s="80"/>
      <c r="R967" s="80"/>
      <c r="S967" s="80"/>
      <c r="T967" s="80"/>
      <c r="U967" s="80"/>
      <c r="V967" s="80"/>
      <c r="W967" s="80"/>
      <c r="X967" s="80"/>
      <c r="Y967" s="80"/>
      <c r="Z967" s="80"/>
      <c r="AA967" s="80"/>
    </row>
    <row r="968" spans="1:27" ht="12" customHeight="1">
      <c r="A968" s="80"/>
      <c r="B968" s="80"/>
      <c r="C968" s="80"/>
      <c r="D968" s="80"/>
      <c r="E968" s="80"/>
      <c r="F968" s="80"/>
      <c r="G968" s="80"/>
      <c r="H968" s="80"/>
      <c r="I968" s="80"/>
      <c r="J968" s="80"/>
      <c r="K968" s="80"/>
      <c r="L968" s="80"/>
      <c r="M968" s="85"/>
      <c r="N968" s="80"/>
      <c r="O968" s="80"/>
      <c r="P968" s="80"/>
      <c r="Q968" s="80"/>
      <c r="R968" s="80"/>
      <c r="S968" s="80"/>
      <c r="T968" s="80"/>
      <c r="U968" s="80"/>
      <c r="V968" s="80"/>
      <c r="W968" s="80"/>
      <c r="X968" s="80"/>
      <c r="Y968" s="80"/>
      <c r="Z968" s="80"/>
      <c r="AA968" s="80"/>
    </row>
    <row r="969" spans="1:27" ht="12" customHeight="1">
      <c r="A969" s="80"/>
      <c r="B969" s="80"/>
      <c r="C969" s="80"/>
      <c r="D969" s="80"/>
      <c r="E969" s="80"/>
      <c r="F969" s="80"/>
      <c r="G969" s="80"/>
      <c r="H969" s="80"/>
      <c r="I969" s="80"/>
      <c r="J969" s="80"/>
      <c r="K969" s="80"/>
      <c r="L969" s="80"/>
      <c r="M969" s="85"/>
      <c r="N969" s="80"/>
      <c r="O969" s="80"/>
      <c r="P969" s="80"/>
      <c r="Q969" s="80"/>
      <c r="R969" s="80"/>
      <c r="S969" s="80"/>
      <c r="T969" s="80"/>
      <c r="U969" s="80"/>
      <c r="V969" s="80"/>
      <c r="W969" s="80"/>
      <c r="X969" s="80"/>
      <c r="Y969" s="80"/>
      <c r="Z969" s="80"/>
      <c r="AA969" s="80"/>
    </row>
    <row r="970" spans="1:27" ht="12" customHeight="1">
      <c r="A970" s="80"/>
      <c r="B970" s="80"/>
      <c r="C970" s="80"/>
      <c r="D970" s="80"/>
      <c r="E970" s="80"/>
      <c r="F970" s="80"/>
      <c r="G970" s="80"/>
      <c r="H970" s="80"/>
      <c r="I970" s="80"/>
      <c r="J970" s="80"/>
      <c r="K970" s="80"/>
      <c r="L970" s="80"/>
      <c r="M970" s="85"/>
      <c r="N970" s="80"/>
      <c r="O970" s="80"/>
      <c r="P970" s="80"/>
      <c r="Q970" s="80"/>
      <c r="R970" s="80"/>
      <c r="S970" s="80"/>
      <c r="T970" s="80"/>
      <c r="U970" s="80"/>
      <c r="V970" s="80"/>
      <c r="W970" s="80"/>
      <c r="X970" s="80"/>
      <c r="Y970" s="80"/>
      <c r="Z970" s="80"/>
      <c r="AA970" s="80"/>
    </row>
    <row r="971" spans="1:27" ht="12" customHeight="1">
      <c r="A971" s="80"/>
      <c r="B971" s="80"/>
      <c r="C971" s="80"/>
      <c r="D971" s="80"/>
      <c r="E971" s="80"/>
      <c r="F971" s="80"/>
      <c r="G971" s="80"/>
      <c r="H971" s="80"/>
      <c r="I971" s="80"/>
      <c r="J971" s="80"/>
      <c r="K971" s="80"/>
      <c r="L971" s="80"/>
      <c r="M971" s="85"/>
      <c r="N971" s="80"/>
      <c r="O971" s="80"/>
      <c r="P971" s="80"/>
      <c r="Q971" s="80"/>
      <c r="R971" s="80"/>
      <c r="S971" s="80"/>
      <c r="T971" s="80"/>
      <c r="U971" s="80"/>
      <c r="V971" s="80"/>
      <c r="W971" s="80"/>
      <c r="X971" s="80"/>
      <c r="Y971" s="80"/>
      <c r="Z971" s="80"/>
      <c r="AA971" s="80"/>
    </row>
    <row r="972" spans="1:27" ht="12" customHeight="1">
      <c r="A972" s="80"/>
      <c r="B972" s="80"/>
      <c r="C972" s="80"/>
      <c r="D972" s="80"/>
      <c r="E972" s="80"/>
      <c r="F972" s="80"/>
      <c r="G972" s="80"/>
      <c r="H972" s="80"/>
      <c r="I972" s="80"/>
      <c r="J972" s="80"/>
      <c r="K972" s="80"/>
      <c r="L972" s="80"/>
      <c r="M972" s="85"/>
      <c r="N972" s="80"/>
      <c r="O972" s="80"/>
      <c r="P972" s="80"/>
      <c r="Q972" s="80"/>
      <c r="R972" s="80"/>
      <c r="S972" s="80"/>
      <c r="T972" s="80"/>
      <c r="U972" s="80"/>
      <c r="V972" s="80"/>
      <c r="W972" s="80"/>
      <c r="X972" s="80"/>
      <c r="Y972" s="80"/>
      <c r="Z972" s="80"/>
      <c r="AA972" s="80"/>
    </row>
    <row r="973" spans="1:27" ht="12" customHeight="1">
      <c r="A973" s="80"/>
      <c r="B973" s="80"/>
      <c r="C973" s="80"/>
      <c r="D973" s="80"/>
      <c r="E973" s="80"/>
      <c r="F973" s="80"/>
      <c r="G973" s="80"/>
      <c r="H973" s="80"/>
      <c r="I973" s="80"/>
      <c r="J973" s="80"/>
      <c r="K973" s="80"/>
      <c r="L973" s="80"/>
      <c r="M973" s="85"/>
      <c r="N973" s="80"/>
      <c r="O973" s="80"/>
      <c r="P973" s="80"/>
      <c r="Q973" s="80"/>
      <c r="R973" s="80"/>
      <c r="S973" s="80"/>
      <c r="T973" s="80"/>
      <c r="U973" s="80"/>
      <c r="V973" s="80"/>
      <c r="W973" s="80"/>
      <c r="X973" s="80"/>
      <c r="Y973" s="80"/>
      <c r="Z973" s="80"/>
      <c r="AA973" s="80"/>
    </row>
    <row r="974" spans="1:27" ht="12" customHeight="1">
      <c r="A974" s="80"/>
      <c r="B974" s="80"/>
      <c r="C974" s="80"/>
      <c r="D974" s="80"/>
      <c r="E974" s="80"/>
      <c r="F974" s="80"/>
      <c r="G974" s="80"/>
      <c r="H974" s="80"/>
      <c r="I974" s="80"/>
      <c r="J974" s="80"/>
      <c r="K974" s="80"/>
      <c r="L974" s="80"/>
      <c r="M974" s="85"/>
      <c r="N974" s="80"/>
      <c r="O974" s="80"/>
      <c r="P974" s="80"/>
      <c r="Q974" s="80"/>
      <c r="R974" s="80"/>
      <c r="S974" s="80"/>
      <c r="T974" s="80"/>
      <c r="U974" s="80"/>
      <c r="V974" s="80"/>
      <c r="W974" s="80"/>
      <c r="X974" s="80"/>
      <c r="Y974" s="80"/>
      <c r="Z974" s="80"/>
      <c r="AA974" s="80"/>
    </row>
    <row r="975" spans="1:27" ht="12" customHeight="1">
      <c r="A975" s="80"/>
      <c r="B975" s="80"/>
      <c r="C975" s="80"/>
      <c r="D975" s="80"/>
      <c r="E975" s="80"/>
      <c r="F975" s="80"/>
      <c r="G975" s="80"/>
      <c r="H975" s="80"/>
      <c r="I975" s="80"/>
      <c r="J975" s="80"/>
      <c r="K975" s="80"/>
      <c r="L975" s="80"/>
      <c r="M975" s="85"/>
      <c r="N975" s="80"/>
      <c r="O975" s="80"/>
      <c r="P975" s="80"/>
      <c r="Q975" s="80"/>
      <c r="R975" s="80"/>
      <c r="S975" s="80"/>
      <c r="T975" s="80"/>
      <c r="U975" s="80"/>
      <c r="V975" s="80"/>
      <c r="W975" s="80"/>
      <c r="X975" s="80"/>
      <c r="Y975" s="80"/>
      <c r="Z975" s="80"/>
      <c r="AA975" s="80"/>
    </row>
    <row r="976" spans="1:27" ht="12" customHeight="1">
      <c r="A976" s="80"/>
      <c r="B976" s="80"/>
      <c r="C976" s="80"/>
      <c r="D976" s="80"/>
      <c r="E976" s="80"/>
      <c r="F976" s="80"/>
      <c r="G976" s="80"/>
      <c r="H976" s="80"/>
      <c r="I976" s="80"/>
      <c r="J976" s="80"/>
      <c r="K976" s="80"/>
      <c r="L976" s="80"/>
      <c r="M976" s="85"/>
      <c r="N976" s="80"/>
      <c r="O976" s="80"/>
      <c r="P976" s="80"/>
      <c r="Q976" s="80"/>
      <c r="R976" s="80"/>
      <c r="S976" s="80"/>
      <c r="T976" s="80"/>
      <c r="U976" s="80"/>
      <c r="V976" s="80"/>
      <c r="W976" s="80"/>
      <c r="X976" s="80"/>
      <c r="Y976" s="80"/>
      <c r="Z976" s="80"/>
      <c r="AA976" s="80"/>
    </row>
    <row r="977" spans="1:27" ht="12" customHeight="1">
      <c r="A977" s="80"/>
      <c r="B977" s="80"/>
      <c r="C977" s="80"/>
      <c r="D977" s="80"/>
      <c r="E977" s="80"/>
      <c r="F977" s="80"/>
      <c r="G977" s="80"/>
      <c r="H977" s="80"/>
      <c r="I977" s="80"/>
      <c r="J977" s="80"/>
      <c r="K977" s="80"/>
      <c r="L977" s="80"/>
      <c r="M977" s="85"/>
      <c r="N977" s="80"/>
      <c r="O977" s="80"/>
      <c r="P977" s="80"/>
      <c r="Q977" s="80"/>
      <c r="R977" s="80"/>
      <c r="S977" s="80"/>
      <c r="T977" s="80"/>
      <c r="U977" s="80"/>
      <c r="V977" s="80"/>
      <c r="W977" s="80"/>
      <c r="X977" s="80"/>
      <c r="Y977" s="80"/>
      <c r="Z977" s="80"/>
      <c r="AA977" s="80"/>
    </row>
    <row r="978" spans="1:27" ht="12" customHeight="1">
      <c r="A978" s="80"/>
      <c r="B978" s="80"/>
      <c r="C978" s="80"/>
      <c r="D978" s="80"/>
      <c r="E978" s="80"/>
      <c r="F978" s="80"/>
      <c r="G978" s="80"/>
      <c r="H978" s="80"/>
      <c r="I978" s="80"/>
      <c r="J978" s="80"/>
      <c r="K978" s="80"/>
      <c r="L978" s="80"/>
      <c r="M978" s="85"/>
      <c r="N978" s="80"/>
      <c r="O978" s="80"/>
      <c r="P978" s="80"/>
      <c r="Q978" s="80"/>
      <c r="R978" s="80"/>
      <c r="S978" s="80"/>
      <c r="T978" s="80"/>
      <c r="U978" s="80"/>
      <c r="V978" s="80"/>
      <c r="W978" s="80"/>
      <c r="X978" s="80"/>
      <c r="Y978" s="80"/>
      <c r="Z978" s="80"/>
      <c r="AA978" s="80"/>
    </row>
    <row r="979" spans="1:27" ht="12" customHeight="1">
      <c r="A979" s="80"/>
      <c r="B979" s="80"/>
      <c r="C979" s="80"/>
      <c r="D979" s="80"/>
      <c r="E979" s="80"/>
      <c r="F979" s="80"/>
      <c r="G979" s="80"/>
      <c r="H979" s="80"/>
      <c r="I979" s="80"/>
      <c r="J979" s="80"/>
      <c r="K979" s="80"/>
      <c r="L979" s="80"/>
      <c r="M979" s="85"/>
      <c r="N979" s="80"/>
      <c r="O979" s="80"/>
      <c r="P979" s="80"/>
      <c r="Q979" s="80"/>
      <c r="R979" s="80"/>
      <c r="S979" s="80"/>
      <c r="T979" s="80"/>
      <c r="U979" s="80"/>
      <c r="V979" s="80"/>
      <c r="W979" s="80"/>
      <c r="X979" s="80"/>
      <c r="Y979" s="80"/>
      <c r="Z979" s="80"/>
      <c r="AA979" s="80"/>
    </row>
    <row r="980" spans="1:27" ht="12" customHeight="1">
      <c r="A980" s="80"/>
      <c r="B980" s="80"/>
      <c r="C980" s="80"/>
      <c r="D980" s="80"/>
      <c r="E980" s="80"/>
      <c r="F980" s="80"/>
      <c r="G980" s="80"/>
      <c r="H980" s="80"/>
      <c r="I980" s="80"/>
      <c r="J980" s="80"/>
      <c r="K980" s="80"/>
      <c r="L980" s="80"/>
      <c r="M980" s="85"/>
      <c r="N980" s="80"/>
      <c r="O980" s="80"/>
      <c r="P980" s="80"/>
      <c r="Q980" s="80"/>
      <c r="R980" s="80"/>
      <c r="S980" s="80"/>
      <c r="T980" s="80"/>
      <c r="U980" s="80"/>
      <c r="V980" s="80"/>
      <c r="W980" s="80"/>
      <c r="X980" s="80"/>
      <c r="Y980" s="80"/>
      <c r="Z980" s="80"/>
      <c r="AA980" s="80"/>
    </row>
    <row r="981" spans="1:27" ht="12" customHeight="1">
      <c r="A981" s="80"/>
      <c r="B981" s="80"/>
      <c r="C981" s="80"/>
      <c r="D981" s="80"/>
      <c r="E981" s="80"/>
      <c r="F981" s="80"/>
      <c r="G981" s="80"/>
      <c r="H981" s="80"/>
      <c r="I981" s="80"/>
      <c r="J981" s="80"/>
      <c r="K981" s="80"/>
      <c r="L981" s="80"/>
      <c r="M981" s="85"/>
      <c r="N981" s="80"/>
      <c r="O981" s="80"/>
      <c r="P981" s="80"/>
      <c r="Q981" s="80"/>
      <c r="R981" s="80"/>
      <c r="S981" s="80"/>
      <c r="T981" s="80"/>
      <c r="U981" s="80"/>
      <c r="V981" s="80"/>
      <c r="W981" s="80"/>
      <c r="X981" s="80"/>
      <c r="Y981" s="80"/>
      <c r="Z981" s="80"/>
      <c r="AA981" s="80"/>
    </row>
    <row r="982" spans="1:27" ht="12" customHeight="1">
      <c r="A982" s="80"/>
      <c r="B982" s="80"/>
      <c r="C982" s="80"/>
      <c r="D982" s="80"/>
      <c r="E982" s="80"/>
      <c r="F982" s="80"/>
      <c r="G982" s="80"/>
      <c r="H982" s="80"/>
      <c r="I982" s="80"/>
      <c r="J982" s="80"/>
      <c r="K982" s="80"/>
      <c r="L982" s="80"/>
      <c r="M982" s="85"/>
      <c r="N982" s="80"/>
      <c r="O982" s="80"/>
      <c r="P982" s="80"/>
      <c r="Q982" s="80"/>
      <c r="R982" s="80"/>
      <c r="S982" s="80"/>
      <c r="T982" s="80"/>
      <c r="U982" s="80"/>
      <c r="V982" s="80"/>
      <c r="W982" s="80"/>
      <c r="X982" s="80"/>
      <c r="Y982" s="80"/>
      <c r="Z982" s="80"/>
      <c r="AA982" s="80"/>
    </row>
    <row r="983" spans="1:27" ht="12" customHeight="1">
      <c r="A983" s="80"/>
      <c r="B983" s="80"/>
      <c r="C983" s="80"/>
      <c r="D983" s="80"/>
      <c r="E983" s="80"/>
      <c r="F983" s="80"/>
      <c r="G983" s="80"/>
      <c r="H983" s="80"/>
      <c r="I983" s="80"/>
      <c r="J983" s="80"/>
      <c r="K983" s="80"/>
      <c r="L983" s="80"/>
      <c r="M983" s="85"/>
      <c r="N983" s="80"/>
      <c r="O983" s="80"/>
      <c r="P983" s="80"/>
      <c r="Q983" s="80"/>
      <c r="R983" s="80"/>
      <c r="S983" s="80"/>
      <c r="T983" s="80"/>
      <c r="U983" s="80"/>
      <c r="V983" s="80"/>
      <c r="W983" s="80"/>
      <c r="X983" s="80"/>
      <c r="Y983" s="80"/>
      <c r="Z983" s="80"/>
      <c r="AA983" s="80"/>
    </row>
    <row r="984" spans="1:27" ht="12" customHeight="1">
      <c r="A984" s="80"/>
      <c r="B984" s="80"/>
      <c r="C984" s="80"/>
      <c r="D984" s="80"/>
      <c r="E984" s="80"/>
      <c r="F984" s="80"/>
      <c r="G984" s="80"/>
      <c r="H984" s="80"/>
      <c r="I984" s="80"/>
      <c r="J984" s="80"/>
      <c r="K984" s="80"/>
      <c r="L984" s="80"/>
      <c r="M984" s="85"/>
      <c r="N984" s="80"/>
      <c r="O984" s="80"/>
      <c r="P984" s="80"/>
      <c r="Q984" s="80"/>
      <c r="R984" s="80"/>
      <c r="S984" s="80"/>
      <c r="T984" s="80"/>
      <c r="U984" s="80"/>
      <c r="V984" s="80"/>
      <c r="W984" s="80"/>
      <c r="X984" s="80"/>
      <c r="Y984" s="80"/>
      <c r="Z984" s="80"/>
      <c r="AA984" s="80"/>
    </row>
    <row r="985" spans="1:27" ht="12" customHeight="1">
      <c r="A985" s="80"/>
      <c r="B985" s="80"/>
      <c r="C985" s="80"/>
      <c r="D985" s="80"/>
      <c r="E985" s="80"/>
      <c r="F985" s="80"/>
      <c r="G985" s="80"/>
      <c r="H985" s="80"/>
      <c r="I985" s="80"/>
      <c r="J985" s="80"/>
      <c r="K985" s="80"/>
      <c r="L985" s="80"/>
      <c r="M985" s="85"/>
      <c r="N985" s="80"/>
      <c r="O985" s="80"/>
      <c r="P985" s="80"/>
      <c r="Q985" s="80"/>
      <c r="R985" s="80"/>
      <c r="S985" s="80"/>
      <c r="T985" s="80"/>
      <c r="U985" s="80"/>
      <c r="V985" s="80"/>
      <c r="W985" s="80"/>
      <c r="X985" s="80"/>
      <c r="Y985" s="80"/>
      <c r="Z985" s="80"/>
      <c r="AA985" s="80"/>
    </row>
    <row r="986" spans="1:27" ht="12" customHeight="1">
      <c r="A986" s="80"/>
      <c r="B986" s="80"/>
      <c r="C986" s="80"/>
      <c r="D986" s="80"/>
      <c r="E986" s="80"/>
      <c r="F986" s="80"/>
      <c r="G986" s="80"/>
      <c r="H986" s="80"/>
      <c r="I986" s="80"/>
      <c r="J986" s="80"/>
      <c r="K986" s="80"/>
      <c r="L986" s="80"/>
      <c r="M986" s="85"/>
      <c r="N986" s="80"/>
      <c r="O986" s="80"/>
      <c r="P986" s="80"/>
      <c r="Q986" s="80"/>
      <c r="R986" s="80"/>
      <c r="S986" s="80"/>
      <c r="T986" s="80"/>
      <c r="U986" s="80"/>
      <c r="V986" s="80"/>
      <c r="W986" s="80"/>
      <c r="X986" s="80"/>
      <c r="Y986" s="80"/>
      <c r="Z986" s="80"/>
      <c r="AA986" s="80"/>
    </row>
    <row r="987" spans="1:27" ht="12" customHeight="1">
      <c r="A987" s="80"/>
      <c r="B987" s="80"/>
      <c r="C987" s="80"/>
      <c r="D987" s="80"/>
      <c r="E987" s="80"/>
      <c r="F987" s="80"/>
      <c r="G987" s="80"/>
      <c r="H987" s="80"/>
      <c r="I987" s="80"/>
      <c r="J987" s="80"/>
      <c r="K987" s="80"/>
      <c r="L987" s="80"/>
      <c r="M987" s="85"/>
      <c r="N987" s="80"/>
      <c r="O987" s="80"/>
      <c r="P987" s="80"/>
      <c r="Q987" s="80"/>
      <c r="R987" s="80"/>
      <c r="S987" s="80"/>
      <c r="T987" s="80"/>
      <c r="U987" s="80"/>
      <c r="V987" s="80"/>
      <c r="W987" s="80"/>
      <c r="X987" s="80"/>
      <c r="Y987" s="80"/>
      <c r="Z987" s="80"/>
      <c r="AA987" s="80"/>
    </row>
    <row r="988" spans="1:27" ht="12" customHeight="1">
      <c r="A988" s="80"/>
      <c r="B988" s="80"/>
      <c r="C988" s="80"/>
      <c r="D988" s="80"/>
      <c r="E988" s="80"/>
      <c r="F988" s="80"/>
      <c r="G988" s="80"/>
      <c r="H988" s="80"/>
      <c r="I988" s="80"/>
      <c r="J988" s="80"/>
      <c r="K988" s="80"/>
      <c r="L988" s="80"/>
      <c r="M988" s="85"/>
      <c r="N988" s="80"/>
      <c r="O988" s="80"/>
      <c r="P988" s="80"/>
      <c r="Q988" s="80"/>
      <c r="R988" s="80"/>
      <c r="S988" s="80"/>
      <c r="T988" s="80"/>
      <c r="U988" s="80"/>
      <c r="V988" s="80"/>
      <c r="W988" s="80"/>
      <c r="X988" s="80"/>
      <c r="Y988" s="80"/>
      <c r="Z988" s="80"/>
      <c r="AA988" s="80"/>
    </row>
    <row r="989" spans="1:27" ht="12" customHeight="1">
      <c r="A989" s="80"/>
      <c r="B989" s="80"/>
      <c r="C989" s="80"/>
      <c r="D989" s="80"/>
      <c r="E989" s="80"/>
      <c r="F989" s="80"/>
      <c r="G989" s="80"/>
      <c r="H989" s="80"/>
      <c r="I989" s="80"/>
      <c r="J989" s="80"/>
      <c r="K989" s="80"/>
      <c r="L989" s="80"/>
      <c r="M989" s="85"/>
      <c r="N989" s="80"/>
      <c r="O989" s="80"/>
      <c r="P989" s="80"/>
      <c r="Q989" s="80"/>
      <c r="R989" s="80"/>
      <c r="S989" s="80"/>
      <c r="T989" s="80"/>
      <c r="U989" s="80"/>
      <c r="V989" s="80"/>
      <c r="W989" s="80"/>
      <c r="X989" s="80"/>
      <c r="Y989" s="80"/>
      <c r="Z989" s="80"/>
      <c r="AA989" s="80"/>
    </row>
    <row r="990" spans="1:27" ht="12" customHeight="1">
      <c r="A990" s="80"/>
      <c r="B990" s="80"/>
      <c r="C990" s="80"/>
      <c r="D990" s="80"/>
      <c r="E990" s="80"/>
      <c r="F990" s="80"/>
      <c r="G990" s="80"/>
      <c r="H990" s="80"/>
      <c r="I990" s="80"/>
      <c r="J990" s="80"/>
      <c r="K990" s="80"/>
      <c r="L990" s="80"/>
      <c r="M990" s="85"/>
      <c r="N990" s="80"/>
      <c r="O990" s="80"/>
      <c r="P990" s="80"/>
      <c r="Q990" s="80"/>
      <c r="R990" s="80"/>
      <c r="S990" s="80"/>
      <c r="T990" s="80"/>
      <c r="U990" s="80"/>
      <c r="V990" s="80"/>
      <c r="W990" s="80"/>
      <c r="X990" s="80"/>
      <c r="Y990" s="80"/>
      <c r="Z990" s="80"/>
      <c r="AA990" s="80"/>
    </row>
    <row r="991" spans="1:27" ht="12" customHeight="1">
      <c r="A991" s="80"/>
      <c r="B991" s="80"/>
      <c r="C991" s="80"/>
      <c r="D991" s="80"/>
      <c r="E991" s="80"/>
      <c r="F991" s="80"/>
      <c r="G991" s="80"/>
      <c r="H991" s="80"/>
      <c r="I991" s="80"/>
      <c r="J991" s="80"/>
      <c r="K991" s="80"/>
      <c r="L991" s="80"/>
      <c r="M991" s="85"/>
      <c r="N991" s="80"/>
      <c r="O991" s="80"/>
      <c r="P991" s="80"/>
      <c r="Q991" s="80"/>
      <c r="R991" s="80"/>
      <c r="S991" s="80"/>
      <c r="T991" s="80"/>
      <c r="U991" s="80"/>
      <c r="V991" s="80"/>
      <c r="W991" s="80"/>
      <c r="X991" s="80"/>
      <c r="Y991" s="80"/>
      <c r="Z991" s="80"/>
      <c r="AA991" s="80"/>
    </row>
    <row r="992" spans="1:27" ht="12" customHeight="1">
      <c r="A992" s="80"/>
      <c r="B992" s="80"/>
      <c r="C992" s="80"/>
      <c r="D992" s="80"/>
      <c r="E992" s="80"/>
      <c r="F992" s="80"/>
      <c r="G992" s="80"/>
      <c r="H992" s="80"/>
      <c r="I992" s="80"/>
      <c r="J992" s="80"/>
      <c r="K992" s="80"/>
      <c r="L992" s="80"/>
      <c r="M992" s="85"/>
      <c r="N992" s="80"/>
      <c r="O992" s="80"/>
      <c r="P992" s="80"/>
      <c r="Q992" s="80"/>
      <c r="R992" s="80"/>
      <c r="S992" s="80"/>
      <c r="T992" s="80"/>
      <c r="U992" s="80"/>
      <c r="V992" s="80"/>
      <c r="W992" s="80"/>
      <c r="X992" s="80"/>
      <c r="Y992" s="80"/>
      <c r="Z992" s="80"/>
      <c r="AA992" s="80"/>
    </row>
    <row r="993" spans="1:27" ht="12" customHeight="1">
      <c r="A993" s="80"/>
      <c r="B993" s="80"/>
      <c r="C993" s="80"/>
      <c r="D993" s="80"/>
      <c r="E993" s="80"/>
      <c r="F993" s="80"/>
      <c r="G993" s="80"/>
      <c r="H993" s="80"/>
      <c r="I993" s="80"/>
      <c r="J993" s="80"/>
      <c r="K993" s="80"/>
      <c r="L993" s="80"/>
      <c r="M993" s="85"/>
      <c r="N993" s="80"/>
      <c r="O993" s="80"/>
      <c r="P993" s="80"/>
      <c r="Q993" s="80"/>
      <c r="R993" s="80"/>
      <c r="S993" s="80"/>
      <c r="T993" s="80"/>
      <c r="U993" s="80"/>
      <c r="V993" s="80"/>
      <c r="W993" s="80"/>
      <c r="X993" s="80"/>
      <c r="Y993" s="80"/>
      <c r="Z993" s="80"/>
      <c r="AA993" s="80"/>
    </row>
    <row r="994" spans="1:27" ht="12" customHeight="1">
      <c r="A994" s="80"/>
      <c r="B994" s="80"/>
      <c r="C994" s="80"/>
      <c r="D994" s="80"/>
      <c r="E994" s="80"/>
      <c r="F994" s="80"/>
      <c r="G994" s="80"/>
      <c r="H994" s="80"/>
      <c r="I994" s="80"/>
      <c r="J994" s="80"/>
      <c r="K994" s="80"/>
      <c r="L994" s="80"/>
      <c r="M994" s="85"/>
      <c r="N994" s="80"/>
      <c r="O994" s="80"/>
      <c r="P994" s="80"/>
      <c r="Q994" s="80"/>
      <c r="R994" s="80"/>
      <c r="S994" s="80"/>
      <c r="T994" s="80"/>
      <c r="U994" s="80"/>
      <c r="V994" s="80"/>
      <c r="W994" s="80"/>
      <c r="X994" s="80"/>
      <c r="Y994" s="80"/>
      <c r="Z994" s="80"/>
      <c r="AA994" s="80"/>
    </row>
    <row r="995" spans="1:27" ht="12" customHeight="1">
      <c r="A995" s="80"/>
      <c r="B995" s="80"/>
      <c r="C995" s="80"/>
      <c r="D995" s="80"/>
      <c r="E995" s="80"/>
      <c r="F995" s="80"/>
      <c r="G995" s="80"/>
      <c r="H995" s="80"/>
      <c r="I995" s="80"/>
      <c r="J995" s="80"/>
      <c r="K995" s="80"/>
      <c r="L995" s="80"/>
      <c r="M995" s="85"/>
      <c r="N995" s="80"/>
      <c r="O995" s="80"/>
      <c r="P995" s="80"/>
      <c r="Q995" s="80"/>
      <c r="R995" s="80"/>
      <c r="S995" s="80"/>
      <c r="T995" s="80"/>
      <c r="U995" s="80"/>
      <c r="V995" s="80"/>
      <c r="W995" s="80"/>
      <c r="X995" s="80"/>
      <c r="Y995" s="80"/>
      <c r="Z995" s="80"/>
      <c r="AA995" s="80"/>
    </row>
    <row r="996" spans="1:27" ht="12" customHeight="1">
      <c r="A996" s="80"/>
      <c r="B996" s="80"/>
      <c r="C996" s="80"/>
      <c r="D996" s="80"/>
      <c r="E996" s="80"/>
      <c r="F996" s="80"/>
      <c r="G996" s="80"/>
      <c r="H996" s="80"/>
      <c r="I996" s="80"/>
      <c r="J996" s="80"/>
      <c r="K996" s="80"/>
      <c r="L996" s="80"/>
      <c r="M996" s="85"/>
      <c r="N996" s="80"/>
      <c r="O996" s="80"/>
      <c r="P996" s="80"/>
      <c r="Q996" s="80"/>
      <c r="R996" s="80"/>
      <c r="S996" s="80"/>
      <c r="T996" s="80"/>
      <c r="U996" s="80"/>
      <c r="V996" s="80"/>
      <c r="W996" s="80"/>
      <c r="X996" s="80"/>
      <c r="Y996" s="80"/>
      <c r="Z996" s="80"/>
      <c r="AA996" s="80"/>
    </row>
    <row r="997" spans="1:27" ht="12" customHeight="1">
      <c r="A997" s="80"/>
      <c r="B997" s="80"/>
      <c r="C997" s="80"/>
      <c r="D997" s="80"/>
      <c r="E997" s="80"/>
      <c r="F997" s="80"/>
      <c r="G997" s="80"/>
      <c r="H997" s="80"/>
      <c r="I997" s="80"/>
      <c r="J997" s="80"/>
      <c r="K997" s="80"/>
      <c r="L997" s="80"/>
      <c r="M997" s="85"/>
      <c r="N997" s="80"/>
      <c r="O997" s="80"/>
      <c r="P997" s="80"/>
      <c r="Q997" s="80"/>
      <c r="R997" s="80"/>
      <c r="S997" s="80"/>
      <c r="T997" s="80"/>
      <c r="U997" s="80"/>
      <c r="V997" s="80"/>
      <c r="W997" s="80"/>
      <c r="X997" s="80"/>
      <c r="Y997" s="80"/>
      <c r="Z997" s="80"/>
      <c r="AA997" s="80"/>
    </row>
    <row r="998" spans="1:27" ht="12" customHeight="1">
      <c r="A998" s="80"/>
      <c r="B998" s="80"/>
      <c r="C998" s="80"/>
      <c r="D998" s="80"/>
      <c r="E998" s="80"/>
      <c r="F998" s="80"/>
      <c r="G998" s="80"/>
      <c r="H998" s="80"/>
      <c r="I998" s="80"/>
      <c r="J998" s="80"/>
      <c r="K998" s="80"/>
      <c r="L998" s="80"/>
      <c r="M998" s="85"/>
      <c r="N998" s="80"/>
      <c r="O998" s="80"/>
      <c r="P998" s="80"/>
      <c r="Q998" s="80"/>
      <c r="R998" s="80"/>
      <c r="S998" s="80"/>
      <c r="T998" s="80"/>
      <c r="U998" s="80"/>
      <c r="V998" s="80"/>
      <c r="W998" s="80"/>
      <c r="X998" s="80"/>
      <c r="Y998" s="80"/>
      <c r="Z998" s="80"/>
      <c r="AA998" s="80"/>
    </row>
    <row r="999" spans="1:27" ht="12" customHeight="1">
      <c r="A999" s="80"/>
      <c r="B999" s="80"/>
      <c r="C999" s="80"/>
      <c r="D999" s="80"/>
      <c r="E999" s="80"/>
      <c r="F999" s="80"/>
      <c r="G999" s="80"/>
      <c r="H999" s="80"/>
      <c r="I999" s="80"/>
      <c r="J999" s="80"/>
      <c r="K999" s="80"/>
      <c r="L999" s="80"/>
      <c r="M999" s="85"/>
      <c r="N999" s="80"/>
      <c r="O999" s="80"/>
      <c r="P999" s="80"/>
      <c r="Q999" s="80"/>
      <c r="R999" s="80"/>
      <c r="S999" s="80"/>
      <c r="T999" s="80"/>
      <c r="U999" s="80"/>
      <c r="V999" s="80"/>
      <c r="W999" s="80"/>
      <c r="X999" s="80"/>
      <c r="Y999" s="80"/>
      <c r="Z999" s="80"/>
      <c r="AA999" s="80"/>
    </row>
    <row r="1000" spans="1:27" ht="12" customHeight="1">
      <c r="A1000" s="80"/>
      <c r="B1000" s="80"/>
      <c r="C1000" s="80"/>
      <c r="D1000" s="80"/>
      <c r="E1000" s="80"/>
      <c r="F1000" s="80"/>
      <c r="G1000" s="80"/>
      <c r="H1000" s="80"/>
      <c r="I1000" s="80"/>
      <c r="J1000" s="80"/>
      <c r="K1000" s="80"/>
      <c r="L1000" s="80"/>
      <c r="M1000" s="85"/>
      <c r="N1000" s="80"/>
      <c r="O1000" s="80"/>
      <c r="P1000" s="80"/>
      <c r="Q1000" s="80"/>
      <c r="R1000" s="80"/>
      <c r="S1000" s="80"/>
      <c r="T1000" s="80"/>
      <c r="U1000" s="80"/>
      <c r="V1000" s="80"/>
      <c r="W1000" s="80"/>
      <c r="X1000" s="80"/>
      <c r="Y1000" s="80"/>
      <c r="Z1000" s="80"/>
      <c r="AA1000" s="80"/>
    </row>
    <row r="1001" spans="1:27" ht="12" customHeight="1">
      <c r="A1001" s="80"/>
      <c r="B1001" s="80"/>
      <c r="C1001" s="80"/>
      <c r="D1001" s="80"/>
      <c r="E1001" s="80"/>
      <c r="F1001" s="80"/>
      <c r="G1001" s="80"/>
      <c r="H1001" s="80"/>
      <c r="I1001" s="80"/>
      <c r="J1001" s="80"/>
      <c r="K1001" s="80"/>
      <c r="L1001" s="80"/>
      <c r="M1001" s="85"/>
      <c r="N1001" s="80"/>
      <c r="O1001" s="80"/>
      <c r="P1001" s="80"/>
      <c r="Q1001" s="80"/>
      <c r="R1001" s="80"/>
      <c r="S1001" s="80"/>
      <c r="T1001" s="80"/>
      <c r="U1001" s="80"/>
      <c r="V1001" s="80"/>
      <c r="W1001" s="80"/>
      <c r="X1001" s="80"/>
      <c r="Y1001" s="80"/>
      <c r="Z1001" s="80"/>
      <c r="AA1001" s="80"/>
    </row>
    <row r="1002" spans="1:27" ht="12" customHeight="1">
      <c r="A1002" s="80"/>
      <c r="B1002" s="80"/>
      <c r="C1002" s="80"/>
      <c r="D1002" s="80"/>
      <c r="E1002" s="80"/>
      <c r="F1002" s="80"/>
      <c r="G1002" s="80"/>
      <c r="H1002" s="80"/>
      <c r="I1002" s="80"/>
      <c r="J1002" s="80"/>
      <c r="K1002" s="80"/>
      <c r="L1002" s="80"/>
      <c r="M1002" s="85"/>
      <c r="N1002" s="80"/>
      <c r="O1002" s="80"/>
      <c r="P1002" s="80"/>
      <c r="Q1002" s="80"/>
      <c r="R1002" s="80"/>
      <c r="S1002" s="80"/>
      <c r="T1002" s="80"/>
      <c r="U1002" s="80"/>
      <c r="V1002" s="80"/>
      <c r="W1002" s="80"/>
      <c r="X1002" s="80"/>
      <c r="Y1002" s="80"/>
      <c r="Z1002" s="80"/>
      <c r="AA1002" s="80"/>
    </row>
    <row r="1003" spans="1:27" ht="12" customHeight="1">
      <c r="A1003" s="80"/>
      <c r="B1003" s="80"/>
      <c r="C1003" s="80"/>
      <c r="D1003" s="80"/>
      <c r="E1003" s="80"/>
      <c r="F1003" s="80"/>
      <c r="G1003" s="80"/>
      <c r="H1003" s="80"/>
      <c r="I1003" s="80"/>
      <c r="J1003" s="80"/>
      <c r="K1003" s="80"/>
      <c r="L1003" s="80"/>
      <c r="M1003" s="85"/>
      <c r="N1003" s="80"/>
      <c r="O1003" s="80"/>
      <c r="P1003" s="80"/>
      <c r="Q1003" s="80"/>
      <c r="R1003" s="80"/>
      <c r="S1003" s="80"/>
      <c r="T1003" s="80"/>
      <c r="U1003" s="80"/>
      <c r="V1003" s="80"/>
      <c r="W1003" s="80"/>
      <c r="X1003" s="80"/>
      <c r="Y1003" s="80"/>
      <c r="Z1003" s="80"/>
      <c r="AA1003" s="80"/>
    </row>
    <row r="1004" spans="1:27" ht="12" customHeight="1">
      <c r="A1004" s="80"/>
      <c r="B1004" s="80"/>
      <c r="C1004" s="80"/>
      <c r="D1004" s="80"/>
      <c r="E1004" s="80"/>
      <c r="F1004" s="80"/>
      <c r="G1004" s="80"/>
      <c r="H1004" s="80"/>
      <c r="I1004" s="80"/>
      <c r="J1004" s="80"/>
      <c r="K1004" s="80"/>
      <c r="L1004" s="80"/>
      <c r="M1004" s="85"/>
      <c r="N1004" s="80"/>
      <c r="O1004" s="80"/>
      <c r="P1004" s="80"/>
      <c r="Q1004" s="80"/>
      <c r="R1004" s="80"/>
      <c r="S1004" s="80"/>
      <c r="T1004" s="80"/>
      <c r="U1004" s="80"/>
      <c r="V1004" s="80"/>
      <c r="W1004" s="80"/>
      <c r="X1004" s="80"/>
      <c r="Y1004" s="80"/>
      <c r="Z1004" s="80"/>
      <c r="AA1004" s="80"/>
    </row>
    <row r="1005" spans="1:27" ht="12" customHeight="1">
      <c r="A1005" s="80"/>
      <c r="B1005" s="80"/>
      <c r="C1005" s="80"/>
      <c r="D1005" s="80"/>
      <c r="E1005" s="80"/>
      <c r="F1005" s="80"/>
      <c r="G1005" s="80"/>
      <c r="H1005" s="80"/>
      <c r="I1005" s="80"/>
      <c r="J1005" s="80"/>
      <c r="K1005" s="80"/>
      <c r="L1005" s="80"/>
      <c r="M1005" s="85"/>
      <c r="N1005" s="80"/>
      <c r="O1005" s="80"/>
      <c r="P1005" s="80"/>
      <c r="Q1005" s="80"/>
      <c r="R1005" s="80"/>
      <c r="S1005" s="80"/>
      <c r="T1005" s="80"/>
      <c r="U1005" s="80"/>
      <c r="V1005" s="80"/>
      <c r="W1005" s="80"/>
      <c r="X1005" s="80"/>
      <c r="Y1005" s="80"/>
      <c r="Z1005" s="80"/>
      <c r="AA1005" s="80"/>
    </row>
    <row r="1006" spans="1:27" ht="12" customHeight="1">
      <c r="A1006" s="80"/>
      <c r="B1006" s="80"/>
      <c r="C1006" s="80"/>
      <c r="D1006" s="80"/>
      <c r="E1006" s="80"/>
      <c r="F1006" s="80"/>
      <c r="G1006" s="80"/>
      <c r="H1006" s="80"/>
      <c r="I1006" s="80"/>
      <c r="J1006" s="80"/>
      <c r="K1006" s="80"/>
      <c r="L1006" s="80"/>
      <c r="M1006" s="85"/>
      <c r="N1006" s="80"/>
      <c r="O1006" s="80"/>
      <c r="P1006" s="80"/>
      <c r="Q1006" s="80"/>
      <c r="R1006" s="80"/>
      <c r="S1006" s="80"/>
      <c r="T1006" s="80"/>
      <c r="U1006" s="80"/>
      <c r="V1006" s="80"/>
      <c r="W1006" s="80"/>
      <c r="X1006" s="80"/>
      <c r="Y1006" s="80"/>
      <c r="Z1006" s="80"/>
      <c r="AA1006" s="80"/>
    </row>
    <row r="1007" spans="1:27" ht="12" customHeight="1">
      <c r="A1007" s="80"/>
      <c r="B1007" s="80"/>
      <c r="C1007" s="80"/>
      <c r="D1007" s="80"/>
      <c r="E1007" s="80"/>
      <c r="F1007" s="80"/>
      <c r="G1007" s="80"/>
      <c r="H1007" s="80"/>
      <c r="I1007" s="80"/>
      <c r="J1007" s="80"/>
      <c r="K1007" s="80"/>
      <c r="L1007" s="80"/>
      <c r="M1007" s="85"/>
      <c r="N1007" s="80"/>
      <c r="O1007" s="80"/>
      <c r="P1007" s="80"/>
      <c r="Q1007" s="80"/>
      <c r="R1007" s="80"/>
      <c r="S1007" s="80"/>
      <c r="T1007" s="80"/>
      <c r="U1007" s="80"/>
      <c r="V1007" s="80"/>
      <c r="W1007" s="80"/>
      <c r="X1007" s="80"/>
      <c r="Y1007" s="80"/>
      <c r="Z1007" s="80"/>
      <c r="AA1007" s="80"/>
    </row>
    <row r="1008" spans="1:27" ht="12" customHeight="1">
      <c r="A1008" s="80"/>
      <c r="B1008" s="80"/>
      <c r="C1008" s="80"/>
      <c r="D1008" s="80"/>
      <c r="E1008" s="80"/>
      <c r="F1008" s="80"/>
      <c r="G1008" s="80"/>
      <c r="H1008" s="80"/>
      <c r="I1008" s="80"/>
      <c r="J1008" s="80"/>
      <c r="K1008" s="80"/>
      <c r="L1008" s="80"/>
      <c r="M1008" s="85"/>
      <c r="N1008" s="80"/>
      <c r="O1008" s="80"/>
      <c r="P1008" s="80"/>
      <c r="Q1008" s="80"/>
      <c r="R1008" s="80"/>
      <c r="S1008" s="80"/>
      <c r="T1008" s="80"/>
      <c r="U1008" s="80"/>
      <c r="V1008" s="80"/>
      <c r="W1008" s="80"/>
      <c r="X1008" s="80"/>
      <c r="Y1008" s="80"/>
      <c r="Z1008" s="80"/>
      <c r="AA1008" s="80"/>
    </row>
    <row r="1009" spans="1:27" ht="12" customHeight="1">
      <c r="A1009" s="80"/>
      <c r="B1009" s="80"/>
      <c r="C1009" s="80"/>
      <c r="D1009" s="80"/>
      <c r="E1009" s="80"/>
      <c r="F1009" s="80"/>
      <c r="G1009" s="80"/>
      <c r="H1009" s="80"/>
      <c r="I1009" s="80"/>
      <c r="J1009" s="80"/>
      <c r="K1009" s="80"/>
      <c r="L1009" s="80"/>
      <c r="M1009" s="85"/>
      <c r="N1009" s="80"/>
      <c r="O1009" s="80"/>
      <c r="P1009" s="80"/>
      <c r="Q1009" s="80"/>
      <c r="R1009" s="80"/>
      <c r="S1009" s="80"/>
      <c r="T1009" s="80"/>
      <c r="U1009" s="80"/>
      <c r="V1009" s="80"/>
      <c r="W1009" s="80"/>
      <c r="X1009" s="80"/>
      <c r="Y1009" s="80"/>
      <c r="Z1009" s="80"/>
      <c r="AA1009" s="80"/>
    </row>
    <row r="1010" spans="1:27" ht="12" customHeight="1">
      <c r="A1010" s="80"/>
      <c r="B1010" s="80"/>
      <c r="C1010" s="80"/>
      <c r="D1010" s="80"/>
      <c r="E1010" s="80"/>
      <c r="F1010" s="80"/>
      <c r="G1010" s="80"/>
      <c r="H1010" s="80"/>
      <c r="I1010" s="80"/>
      <c r="J1010" s="80"/>
      <c r="K1010" s="80"/>
      <c r="L1010" s="80"/>
      <c r="M1010" s="85"/>
      <c r="N1010" s="80"/>
      <c r="O1010" s="80"/>
      <c r="P1010" s="80"/>
      <c r="Q1010" s="80"/>
      <c r="R1010" s="80"/>
      <c r="S1010" s="80"/>
      <c r="T1010" s="80"/>
      <c r="U1010" s="80"/>
      <c r="V1010" s="80"/>
      <c r="W1010" s="80"/>
      <c r="X1010" s="80"/>
      <c r="Y1010" s="80"/>
      <c r="Z1010" s="80"/>
      <c r="AA1010" s="80"/>
    </row>
    <row r="1011" spans="1:27" ht="12" customHeight="1">
      <c r="A1011" s="80"/>
      <c r="B1011" s="80"/>
      <c r="C1011" s="80"/>
      <c r="D1011" s="80"/>
      <c r="E1011" s="80"/>
      <c r="F1011" s="80"/>
      <c r="G1011" s="80"/>
      <c r="H1011" s="80"/>
      <c r="I1011" s="80"/>
      <c r="J1011" s="80"/>
      <c r="K1011" s="80"/>
      <c r="L1011" s="80"/>
      <c r="M1011" s="85"/>
      <c r="N1011" s="80"/>
      <c r="O1011" s="80"/>
      <c r="P1011" s="80"/>
      <c r="Q1011" s="80"/>
      <c r="R1011" s="80"/>
      <c r="S1011" s="80"/>
      <c r="T1011" s="80"/>
      <c r="U1011" s="80"/>
      <c r="V1011" s="80"/>
      <c r="W1011" s="80"/>
      <c r="X1011" s="80"/>
      <c r="Y1011" s="80"/>
      <c r="Z1011" s="80"/>
      <c r="AA1011" s="80"/>
    </row>
    <row r="1012" spans="1:27" ht="12" customHeight="1">
      <c r="A1012" s="80"/>
      <c r="B1012" s="80"/>
      <c r="C1012" s="80"/>
      <c r="D1012" s="80"/>
      <c r="E1012" s="80"/>
      <c r="F1012" s="80"/>
      <c r="G1012" s="80"/>
      <c r="H1012" s="80"/>
      <c r="I1012" s="80"/>
      <c r="J1012" s="80"/>
      <c r="K1012" s="80"/>
      <c r="L1012" s="80"/>
      <c r="M1012" s="85"/>
      <c r="N1012" s="80"/>
      <c r="O1012" s="80"/>
      <c r="P1012" s="80"/>
      <c r="Q1012" s="80"/>
      <c r="R1012" s="80"/>
      <c r="S1012" s="80"/>
      <c r="T1012" s="80"/>
      <c r="U1012" s="80"/>
      <c r="V1012" s="80"/>
      <c r="W1012" s="80"/>
      <c r="X1012" s="80"/>
      <c r="Y1012" s="80"/>
      <c r="Z1012" s="80"/>
      <c r="AA1012" s="80"/>
    </row>
    <row r="1013" spans="1:27" ht="12" customHeight="1">
      <c r="A1013" s="80"/>
      <c r="B1013" s="80"/>
      <c r="C1013" s="80"/>
      <c r="D1013" s="80"/>
      <c r="E1013" s="80"/>
      <c r="F1013" s="80"/>
      <c r="G1013" s="80"/>
      <c r="H1013" s="80"/>
      <c r="I1013" s="80"/>
      <c r="J1013" s="80"/>
      <c r="K1013" s="80"/>
      <c r="L1013" s="80"/>
      <c r="M1013" s="85"/>
      <c r="N1013" s="80"/>
      <c r="O1013" s="80"/>
      <c r="P1013" s="80"/>
      <c r="Q1013" s="80"/>
      <c r="R1013" s="80"/>
      <c r="S1013" s="80"/>
      <c r="T1013" s="80"/>
      <c r="U1013" s="80"/>
      <c r="V1013" s="80"/>
      <c r="W1013" s="80"/>
      <c r="X1013" s="80"/>
      <c r="Y1013" s="80"/>
      <c r="Z1013" s="80"/>
      <c r="AA1013" s="80"/>
    </row>
    <row r="1014" spans="1:27" ht="12" customHeight="1">
      <c r="A1014" s="80"/>
      <c r="B1014" s="80"/>
      <c r="C1014" s="80"/>
      <c r="D1014" s="80"/>
      <c r="E1014" s="80"/>
      <c r="F1014" s="80"/>
      <c r="G1014" s="80"/>
      <c r="H1014" s="80"/>
      <c r="I1014" s="80"/>
      <c r="J1014" s="80"/>
      <c r="K1014" s="80"/>
      <c r="L1014" s="80"/>
      <c r="M1014" s="85"/>
      <c r="N1014" s="80"/>
      <c r="O1014" s="80"/>
      <c r="P1014" s="80"/>
      <c r="Q1014" s="80"/>
      <c r="R1014" s="80"/>
      <c r="S1014" s="80"/>
      <c r="T1014" s="80"/>
      <c r="U1014" s="80"/>
      <c r="V1014" s="80"/>
      <c r="W1014" s="80"/>
      <c r="X1014" s="80"/>
      <c r="Y1014" s="80"/>
      <c r="Z1014" s="80"/>
      <c r="AA1014" s="80"/>
    </row>
    <row r="1015" spans="1:27" ht="12" customHeight="1">
      <c r="A1015" s="80"/>
      <c r="B1015" s="80"/>
      <c r="C1015" s="80"/>
      <c r="D1015" s="80"/>
      <c r="E1015" s="80"/>
      <c r="F1015" s="80"/>
      <c r="G1015" s="80"/>
      <c r="H1015" s="80"/>
      <c r="I1015" s="80"/>
      <c r="J1015" s="80"/>
      <c r="K1015" s="80"/>
      <c r="L1015" s="80"/>
      <c r="M1015" s="85"/>
      <c r="N1015" s="80"/>
      <c r="O1015" s="80"/>
      <c r="P1015" s="80"/>
      <c r="Q1015" s="80"/>
      <c r="R1015" s="80"/>
      <c r="S1015" s="80"/>
      <c r="T1015" s="80"/>
      <c r="U1015" s="80"/>
      <c r="V1015" s="80"/>
      <c r="W1015" s="80"/>
      <c r="X1015" s="80"/>
      <c r="Y1015" s="80"/>
      <c r="Z1015" s="80"/>
      <c r="AA1015" s="80"/>
    </row>
    <row r="1016" spans="1:27" ht="12" customHeight="1">
      <c r="A1016" s="80"/>
      <c r="B1016" s="80"/>
      <c r="C1016" s="80"/>
      <c r="D1016" s="80"/>
      <c r="E1016" s="80"/>
      <c r="F1016" s="80"/>
      <c r="G1016" s="80"/>
      <c r="H1016" s="80"/>
      <c r="I1016" s="80"/>
      <c r="J1016" s="80"/>
      <c r="K1016" s="80"/>
      <c r="L1016" s="80"/>
      <c r="M1016" s="85"/>
      <c r="N1016" s="80"/>
      <c r="O1016" s="80"/>
      <c r="P1016" s="80"/>
      <c r="Q1016" s="80"/>
      <c r="R1016" s="80"/>
      <c r="S1016" s="80"/>
      <c r="T1016" s="80"/>
      <c r="U1016" s="80"/>
      <c r="V1016" s="80"/>
      <c r="W1016" s="80"/>
      <c r="X1016" s="80"/>
      <c r="Y1016" s="80"/>
      <c r="Z1016" s="80"/>
      <c r="AA1016" s="80"/>
    </row>
    <row r="1017" spans="1:27" ht="12" customHeight="1">
      <c r="A1017" s="80"/>
      <c r="B1017" s="80"/>
      <c r="C1017" s="80"/>
      <c r="D1017" s="80"/>
      <c r="E1017" s="80"/>
      <c r="F1017" s="80"/>
      <c r="G1017" s="80"/>
      <c r="H1017" s="80"/>
      <c r="I1017" s="80"/>
      <c r="J1017" s="80"/>
      <c r="K1017" s="80"/>
      <c r="L1017" s="80"/>
      <c r="M1017" s="85"/>
      <c r="N1017" s="80"/>
      <c r="O1017" s="80"/>
      <c r="P1017" s="80"/>
      <c r="Q1017" s="80"/>
      <c r="R1017" s="80"/>
      <c r="S1017" s="80"/>
      <c r="T1017" s="80"/>
      <c r="U1017" s="80"/>
      <c r="V1017" s="80"/>
      <c r="W1017" s="80"/>
      <c r="X1017" s="80"/>
      <c r="Y1017" s="80"/>
      <c r="Z1017" s="80"/>
      <c r="AA1017" s="80"/>
    </row>
    <row r="1018" spans="1:27" ht="12" customHeight="1">
      <c r="A1018" s="80"/>
      <c r="B1018" s="80"/>
      <c r="C1018" s="80"/>
      <c r="D1018" s="80"/>
      <c r="E1018" s="80"/>
      <c r="F1018" s="80"/>
      <c r="G1018" s="80"/>
      <c r="H1018" s="80"/>
      <c r="I1018" s="80"/>
      <c r="J1018" s="80"/>
      <c r="K1018" s="80"/>
      <c r="L1018" s="80"/>
      <c r="M1018" s="85"/>
      <c r="N1018" s="80"/>
      <c r="O1018" s="80"/>
      <c r="P1018" s="80"/>
      <c r="Q1018" s="80"/>
      <c r="R1018" s="80"/>
      <c r="S1018" s="80"/>
      <c r="T1018" s="80"/>
      <c r="U1018" s="80"/>
      <c r="V1018" s="80"/>
      <c r="W1018" s="80"/>
      <c r="X1018" s="80"/>
      <c r="Y1018" s="80"/>
      <c r="Z1018" s="80"/>
      <c r="AA1018" s="80"/>
    </row>
    <row r="1019" spans="1:27" ht="12" customHeight="1">
      <c r="A1019" s="80"/>
      <c r="B1019" s="80"/>
      <c r="C1019" s="80"/>
      <c r="D1019" s="80"/>
      <c r="E1019" s="80"/>
      <c r="F1019" s="80"/>
      <c r="G1019" s="80"/>
      <c r="H1019" s="80"/>
      <c r="I1019" s="80"/>
      <c r="J1019" s="80"/>
      <c r="K1019" s="80"/>
      <c r="L1019" s="80"/>
      <c r="M1019" s="85"/>
      <c r="N1019" s="80"/>
      <c r="O1019" s="80"/>
      <c r="P1019" s="80"/>
      <c r="Q1019" s="80"/>
      <c r="R1019" s="80"/>
      <c r="S1019" s="80"/>
      <c r="T1019" s="80"/>
      <c r="U1019" s="80"/>
      <c r="V1019" s="80"/>
      <c r="W1019" s="80"/>
      <c r="X1019" s="80"/>
      <c r="Y1019" s="80"/>
      <c r="Z1019" s="80"/>
      <c r="AA1019" s="80"/>
    </row>
    <row r="1020" spans="1:27" ht="12" customHeight="1">
      <c r="A1020" s="80"/>
      <c r="B1020" s="80"/>
      <c r="C1020" s="80"/>
      <c r="D1020" s="80"/>
      <c r="E1020" s="80"/>
      <c r="F1020" s="80"/>
      <c r="G1020" s="80"/>
      <c r="H1020" s="80"/>
      <c r="I1020" s="80"/>
      <c r="J1020" s="80"/>
      <c r="K1020" s="80"/>
      <c r="L1020" s="80"/>
      <c r="M1020" s="85"/>
      <c r="N1020" s="80"/>
      <c r="O1020" s="80"/>
      <c r="P1020" s="80"/>
      <c r="Q1020" s="80"/>
      <c r="R1020" s="80"/>
      <c r="S1020" s="80"/>
      <c r="T1020" s="80"/>
      <c r="U1020" s="80"/>
      <c r="V1020" s="80"/>
      <c r="W1020" s="80"/>
      <c r="X1020" s="80"/>
      <c r="Y1020" s="80"/>
      <c r="Z1020" s="80"/>
      <c r="AA1020" s="80"/>
    </row>
    <row r="1021" spans="1:27" ht="12" customHeight="1">
      <c r="A1021" s="80"/>
      <c r="B1021" s="80"/>
      <c r="C1021" s="80"/>
      <c r="D1021" s="80"/>
      <c r="E1021" s="80"/>
      <c r="F1021" s="80"/>
      <c r="G1021" s="80"/>
      <c r="H1021" s="80"/>
      <c r="I1021" s="80"/>
      <c r="J1021" s="80"/>
      <c r="K1021" s="80"/>
      <c r="L1021" s="80"/>
      <c r="M1021" s="85"/>
      <c r="N1021" s="80"/>
      <c r="O1021" s="80"/>
      <c r="P1021" s="80"/>
      <c r="Q1021" s="80"/>
      <c r="R1021" s="80"/>
      <c r="S1021" s="80"/>
      <c r="T1021" s="80"/>
      <c r="U1021" s="80"/>
      <c r="V1021" s="80"/>
      <c r="W1021" s="80"/>
      <c r="X1021" s="80"/>
      <c r="Y1021" s="80"/>
      <c r="Z1021" s="80"/>
      <c r="AA1021" s="80"/>
    </row>
    <row r="1022" spans="1:27" ht="12" customHeight="1">
      <c r="A1022" s="80"/>
      <c r="B1022" s="80"/>
      <c r="C1022" s="80"/>
      <c r="D1022" s="80"/>
      <c r="E1022" s="80"/>
      <c r="F1022" s="80"/>
      <c r="G1022" s="80"/>
      <c r="H1022" s="80"/>
      <c r="I1022" s="80"/>
      <c r="J1022" s="80"/>
      <c r="K1022" s="80"/>
      <c r="L1022" s="80"/>
      <c r="M1022" s="85"/>
      <c r="N1022" s="80"/>
      <c r="O1022" s="80"/>
      <c r="P1022" s="80"/>
      <c r="Q1022" s="80"/>
      <c r="R1022" s="80"/>
      <c r="S1022" s="80"/>
      <c r="T1022" s="80"/>
      <c r="U1022" s="80"/>
      <c r="V1022" s="80"/>
      <c r="W1022" s="80"/>
      <c r="X1022" s="80"/>
      <c r="Y1022" s="80"/>
      <c r="Z1022" s="80"/>
      <c r="AA1022" s="80"/>
    </row>
    <row r="1023" spans="1:27" ht="12" customHeight="1">
      <c r="A1023" s="80"/>
      <c r="B1023" s="80"/>
      <c r="C1023" s="80"/>
      <c r="D1023" s="80"/>
      <c r="E1023" s="80"/>
      <c r="F1023" s="80"/>
      <c r="G1023" s="80"/>
      <c r="H1023" s="80"/>
      <c r="I1023" s="80"/>
      <c r="J1023" s="80"/>
      <c r="K1023" s="80"/>
      <c r="L1023" s="80"/>
      <c r="M1023" s="85"/>
      <c r="N1023" s="80"/>
      <c r="O1023" s="80"/>
      <c r="P1023" s="80"/>
      <c r="Q1023" s="80"/>
      <c r="R1023" s="80"/>
      <c r="S1023" s="80"/>
      <c r="T1023" s="80"/>
      <c r="U1023" s="80"/>
      <c r="V1023" s="80"/>
      <c r="W1023" s="80"/>
      <c r="X1023" s="80"/>
      <c r="Y1023" s="80"/>
      <c r="Z1023" s="80"/>
      <c r="AA1023" s="80"/>
    </row>
    <row r="1024" spans="1:27" ht="12" customHeight="1">
      <c r="A1024" s="80"/>
      <c r="B1024" s="80"/>
      <c r="C1024" s="80"/>
      <c r="D1024" s="80"/>
      <c r="E1024" s="80"/>
      <c r="F1024" s="80"/>
      <c r="G1024" s="80"/>
      <c r="H1024" s="80"/>
      <c r="I1024" s="80"/>
      <c r="J1024" s="80"/>
      <c r="K1024" s="80"/>
      <c r="L1024" s="80"/>
      <c r="M1024" s="85"/>
      <c r="N1024" s="80"/>
      <c r="O1024" s="80"/>
      <c r="P1024" s="80"/>
      <c r="Q1024" s="80"/>
      <c r="R1024" s="80"/>
      <c r="S1024" s="80"/>
      <c r="T1024" s="80"/>
      <c r="U1024" s="80"/>
      <c r="V1024" s="80"/>
      <c r="W1024" s="80"/>
      <c r="X1024" s="80"/>
      <c r="Y1024" s="80"/>
      <c r="Z1024" s="80"/>
      <c r="AA1024" s="80"/>
    </row>
    <row r="1025" spans="1:27" ht="12" customHeight="1">
      <c r="A1025" s="80"/>
      <c r="B1025" s="80"/>
      <c r="C1025" s="80"/>
      <c r="D1025" s="80"/>
      <c r="E1025" s="80"/>
      <c r="F1025" s="80"/>
      <c r="G1025" s="80"/>
      <c r="H1025" s="80"/>
      <c r="I1025" s="80"/>
      <c r="J1025" s="80"/>
      <c r="K1025" s="80"/>
      <c r="L1025" s="80"/>
      <c r="M1025" s="85"/>
      <c r="N1025" s="80"/>
      <c r="O1025" s="80"/>
      <c r="P1025" s="80"/>
      <c r="Q1025" s="80"/>
      <c r="R1025" s="80"/>
      <c r="S1025" s="80"/>
      <c r="T1025" s="80"/>
      <c r="U1025" s="80"/>
      <c r="V1025" s="80"/>
      <c r="W1025" s="80"/>
      <c r="X1025" s="80"/>
      <c r="Y1025" s="80"/>
      <c r="Z1025" s="80"/>
      <c r="AA1025" s="80"/>
    </row>
    <row r="1026" spans="1:27" ht="12" customHeight="1">
      <c r="A1026" s="80"/>
      <c r="B1026" s="80"/>
      <c r="C1026" s="80"/>
      <c r="D1026" s="80"/>
      <c r="E1026" s="80"/>
      <c r="F1026" s="80"/>
      <c r="G1026" s="80"/>
      <c r="H1026" s="80"/>
      <c r="I1026" s="80"/>
      <c r="J1026" s="80"/>
      <c r="K1026" s="80"/>
      <c r="L1026" s="80"/>
      <c r="M1026" s="85"/>
      <c r="N1026" s="80"/>
      <c r="O1026" s="80"/>
      <c r="P1026" s="80"/>
      <c r="Q1026" s="80"/>
      <c r="R1026" s="80"/>
      <c r="S1026" s="80"/>
      <c r="T1026" s="80"/>
      <c r="U1026" s="80"/>
      <c r="V1026" s="80"/>
      <c r="W1026" s="80"/>
      <c r="X1026" s="80"/>
      <c r="Y1026" s="80"/>
      <c r="Z1026" s="80"/>
      <c r="AA1026" s="80"/>
    </row>
    <row r="1027" spans="1:27" ht="12" customHeight="1">
      <c r="A1027" s="80"/>
      <c r="B1027" s="80"/>
      <c r="C1027" s="80"/>
      <c r="D1027" s="80"/>
      <c r="E1027" s="80"/>
      <c r="F1027" s="80"/>
      <c r="G1027" s="80"/>
      <c r="H1027" s="80"/>
      <c r="I1027" s="80"/>
      <c r="J1027" s="80"/>
      <c r="K1027" s="80"/>
      <c r="L1027" s="80"/>
      <c r="M1027" s="85"/>
      <c r="N1027" s="80"/>
      <c r="O1027" s="80"/>
      <c r="P1027" s="80"/>
      <c r="Q1027" s="80"/>
      <c r="R1027" s="80"/>
      <c r="S1027" s="80"/>
      <c r="T1027" s="80"/>
      <c r="U1027" s="80"/>
      <c r="V1027" s="80"/>
      <c r="W1027" s="80"/>
      <c r="X1027" s="80"/>
      <c r="Y1027" s="80"/>
      <c r="Z1027" s="80"/>
      <c r="AA1027" s="80"/>
    </row>
    <row r="1028" spans="1:27" ht="12" customHeight="1">
      <c r="A1028" s="80"/>
      <c r="B1028" s="80"/>
      <c r="C1028" s="80"/>
      <c r="D1028" s="80"/>
      <c r="E1028" s="80"/>
      <c r="F1028" s="80"/>
      <c r="G1028" s="80"/>
      <c r="H1028" s="80"/>
      <c r="I1028" s="80"/>
      <c r="J1028" s="80"/>
      <c r="K1028" s="80"/>
      <c r="L1028" s="80"/>
      <c r="M1028" s="85"/>
      <c r="N1028" s="80"/>
      <c r="O1028" s="80"/>
      <c r="P1028" s="80"/>
      <c r="Q1028" s="80"/>
      <c r="R1028" s="80"/>
      <c r="S1028" s="80"/>
      <c r="T1028" s="80"/>
      <c r="U1028" s="80"/>
      <c r="V1028" s="80"/>
      <c r="W1028" s="80"/>
      <c r="X1028" s="80"/>
      <c r="Y1028" s="80"/>
      <c r="Z1028" s="80"/>
      <c r="AA1028" s="80"/>
    </row>
    <row r="1029" spans="1:27" ht="12" customHeight="1">
      <c r="A1029" s="80"/>
      <c r="B1029" s="80"/>
      <c r="C1029" s="80"/>
      <c r="D1029" s="80"/>
      <c r="E1029" s="80"/>
      <c r="F1029" s="80"/>
      <c r="G1029" s="80"/>
      <c r="H1029" s="80"/>
      <c r="I1029" s="80"/>
      <c r="J1029" s="80"/>
      <c r="K1029" s="80"/>
      <c r="L1029" s="80"/>
      <c r="M1029" s="85"/>
      <c r="N1029" s="80"/>
      <c r="O1029" s="80"/>
      <c r="P1029" s="80"/>
      <c r="Q1029" s="80"/>
      <c r="R1029" s="80"/>
      <c r="S1029" s="80"/>
      <c r="T1029" s="80"/>
      <c r="U1029" s="80"/>
      <c r="V1029" s="80"/>
      <c r="W1029" s="80"/>
      <c r="X1029" s="80"/>
      <c r="Y1029" s="80"/>
      <c r="Z1029" s="80"/>
      <c r="AA1029" s="80"/>
    </row>
    <row r="1030" spans="1:27" ht="12" customHeight="1">
      <c r="A1030" s="80"/>
      <c r="B1030" s="80"/>
      <c r="C1030" s="80"/>
      <c r="D1030" s="80"/>
      <c r="E1030" s="80"/>
      <c r="F1030" s="80"/>
      <c r="G1030" s="80"/>
      <c r="H1030" s="80"/>
      <c r="I1030" s="80"/>
      <c r="J1030" s="80"/>
      <c r="K1030" s="80"/>
      <c r="L1030" s="80"/>
      <c r="M1030" s="85"/>
      <c r="N1030" s="80"/>
      <c r="O1030" s="80"/>
      <c r="P1030" s="80"/>
      <c r="Q1030" s="80"/>
      <c r="R1030" s="80"/>
      <c r="S1030" s="80"/>
      <c r="T1030" s="80"/>
      <c r="U1030" s="80"/>
      <c r="V1030" s="80"/>
      <c r="W1030" s="80"/>
      <c r="X1030" s="80"/>
      <c r="Y1030" s="80"/>
      <c r="Z1030" s="80"/>
      <c r="AA1030" s="80"/>
    </row>
    <row r="1031" spans="1:27" ht="12" customHeight="1">
      <c r="A1031" s="80"/>
      <c r="B1031" s="80"/>
      <c r="C1031" s="80"/>
      <c r="D1031" s="80"/>
      <c r="E1031" s="80"/>
      <c r="F1031" s="80"/>
      <c r="G1031" s="80"/>
      <c r="H1031" s="80"/>
      <c r="I1031" s="80"/>
      <c r="J1031" s="80"/>
      <c r="K1031" s="80"/>
      <c r="L1031" s="80"/>
      <c r="M1031" s="85"/>
      <c r="N1031" s="80"/>
      <c r="O1031" s="80"/>
      <c r="P1031" s="80"/>
      <c r="Q1031" s="80"/>
      <c r="R1031" s="80"/>
      <c r="S1031" s="80"/>
      <c r="T1031" s="80"/>
      <c r="U1031" s="80"/>
      <c r="V1031" s="80"/>
      <c r="W1031" s="80"/>
      <c r="X1031" s="80"/>
      <c r="Y1031" s="80"/>
      <c r="Z1031" s="80"/>
      <c r="AA1031" s="80"/>
    </row>
    <row r="1032" spans="1:27" ht="12" customHeight="1">
      <c r="A1032" s="80"/>
      <c r="B1032" s="80"/>
      <c r="C1032" s="80"/>
      <c r="D1032" s="80"/>
      <c r="E1032" s="80"/>
      <c r="F1032" s="80"/>
      <c r="G1032" s="80"/>
      <c r="H1032" s="80"/>
      <c r="I1032" s="80"/>
      <c r="J1032" s="80"/>
      <c r="K1032" s="80"/>
      <c r="L1032" s="80"/>
      <c r="M1032" s="85"/>
      <c r="N1032" s="80"/>
      <c r="O1032" s="80"/>
      <c r="P1032" s="80"/>
      <c r="Q1032" s="80"/>
      <c r="R1032" s="80"/>
      <c r="S1032" s="80"/>
      <c r="T1032" s="80"/>
      <c r="U1032" s="80"/>
      <c r="V1032" s="80"/>
      <c r="W1032" s="80"/>
      <c r="X1032" s="80"/>
      <c r="Y1032" s="80"/>
      <c r="Z1032" s="80"/>
      <c r="AA1032" s="80"/>
    </row>
    <row r="1033" spans="1:27" ht="12" customHeight="1">
      <c r="A1033" s="80"/>
      <c r="B1033" s="80"/>
      <c r="C1033" s="80"/>
      <c r="D1033" s="80"/>
      <c r="E1033" s="80"/>
      <c r="F1033" s="80"/>
      <c r="G1033" s="80"/>
      <c r="H1033" s="80"/>
      <c r="I1033" s="80"/>
      <c r="J1033" s="80"/>
      <c r="K1033" s="80"/>
      <c r="L1033" s="80"/>
      <c r="M1033" s="85"/>
      <c r="N1033" s="80"/>
      <c r="O1033" s="80"/>
      <c r="P1033" s="80"/>
      <c r="Q1033" s="80"/>
      <c r="R1033" s="80"/>
      <c r="S1033" s="80"/>
      <c r="T1033" s="80"/>
      <c r="U1033" s="80"/>
      <c r="V1033" s="80"/>
      <c r="W1033" s="80"/>
      <c r="X1033" s="80"/>
      <c r="Y1033" s="80"/>
      <c r="Z1033" s="80"/>
      <c r="AA1033" s="80"/>
    </row>
    <row r="1034" spans="1:27" ht="12" customHeight="1">
      <c r="A1034" s="80"/>
      <c r="B1034" s="80"/>
      <c r="C1034" s="80"/>
      <c r="D1034" s="80"/>
      <c r="E1034" s="80"/>
      <c r="F1034" s="80"/>
      <c r="G1034" s="80"/>
      <c r="H1034" s="80"/>
      <c r="I1034" s="80"/>
      <c r="J1034" s="80"/>
      <c r="K1034" s="80"/>
      <c r="L1034" s="80"/>
      <c r="M1034" s="85"/>
      <c r="N1034" s="80"/>
      <c r="O1034" s="80"/>
      <c r="P1034" s="80"/>
      <c r="Q1034" s="80"/>
      <c r="R1034" s="80"/>
      <c r="S1034" s="80"/>
      <c r="T1034" s="80"/>
      <c r="U1034" s="80"/>
      <c r="V1034" s="80"/>
      <c r="W1034" s="80"/>
      <c r="X1034" s="80"/>
      <c r="Y1034" s="80"/>
      <c r="Z1034" s="80"/>
      <c r="AA1034" s="80"/>
    </row>
    <row r="1035" spans="1:27" ht="12" customHeight="1">
      <c r="A1035" s="80"/>
      <c r="B1035" s="80"/>
      <c r="C1035" s="80"/>
      <c r="D1035" s="80"/>
      <c r="E1035" s="80"/>
      <c r="F1035" s="80"/>
      <c r="G1035" s="80"/>
      <c r="H1035" s="80"/>
      <c r="I1035" s="80"/>
      <c r="J1035" s="80"/>
      <c r="K1035" s="80"/>
      <c r="L1035" s="80"/>
      <c r="M1035" s="85"/>
      <c r="N1035" s="80"/>
      <c r="O1035" s="80"/>
      <c r="P1035" s="80"/>
      <c r="Q1035" s="80"/>
      <c r="R1035" s="80"/>
      <c r="S1035" s="80"/>
      <c r="T1035" s="80"/>
      <c r="U1035" s="80"/>
      <c r="V1035" s="80"/>
      <c r="W1035" s="80"/>
      <c r="X1035" s="80"/>
      <c r="Y1035" s="80"/>
      <c r="Z1035" s="80"/>
      <c r="AA1035" s="80"/>
    </row>
    <row r="1036" spans="1:27" ht="12" customHeight="1">
      <c r="A1036" s="80"/>
      <c r="B1036" s="80"/>
      <c r="C1036" s="80"/>
      <c r="D1036" s="80"/>
      <c r="E1036" s="80"/>
      <c r="F1036" s="80"/>
      <c r="G1036" s="80"/>
      <c r="H1036" s="80"/>
      <c r="I1036" s="80"/>
      <c r="J1036" s="80"/>
      <c r="K1036" s="80"/>
      <c r="L1036" s="80"/>
      <c r="M1036" s="85"/>
      <c r="N1036" s="80"/>
      <c r="O1036" s="80"/>
      <c r="P1036" s="80"/>
      <c r="Q1036" s="80"/>
      <c r="R1036" s="80"/>
      <c r="S1036" s="80"/>
      <c r="T1036" s="80"/>
      <c r="U1036" s="80"/>
      <c r="V1036" s="80"/>
      <c r="W1036" s="80"/>
      <c r="X1036" s="80"/>
      <c r="Y1036" s="80"/>
      <c r="Z1036" s="80"/>
      <c r="AA1036" s="80"/>
    </row>
    <row r="1037" spans="1:27" ht="12" customHeight="1">
      <c r="A1037" s="80"/>
      <c r="B1037" s="80"/>
      <c r="C1037" s="80"/>
      <c r="D1037" s="80"/>
      <c r="E1037" s="80"/>
      <c r="F1037" s="80"/>
      <c r="G1037" s="80"/>
      <c r="H1037" s="80"/>
      <c r="I1037" s="80"/>
      <c r="J1037" s="80"/>
      <c r="K1037" s="80"/>
      <c r="L1037" s="80"/>
      <c r="M1037" s="85"/>
      <c r="N1037" s="80"/>
      <c r="O1037" s="80"/>
      <c r="P1037" s="80"/>
      <c r="Q1037" s="80"/>
      <c r="R1037" s="80"/>
      <c r="S1037" s="80"/>
      <c r="T1037" s="80"/>
      <c r="U1037" s="80"/>
      <c r="V1037" s="80"/>
      <c r="W1037" s="80"/>
      <c r="X1037" s="80"/>
      <c r="Y1037" s="80"/>
      <c r="Z1037" s="80"/>
      <c r="AA1037" s="80"/>
    </row>
    <row r="1038" spans="1:27" ht="12" customHeight="1">
      <c r="A1038" s="80"/>
      <c r="B1038" s="80"/>
      <c r="C1038" s="80"/>
      <c r="D1038" s="80"/>
      <c r="E1038" s="80"/>
      <c r="F1038" s="80"/>
      <c r="G1038" s="80"/>
      <c r="H1038" s="80"/>
      <c r="I1038" s="80"/>
      <c r="J1038" s="80"/>
      <c r="K1038" s="80"/>
      <c r="L1038" s="80"/>
      <c r="M1038" s="85"/>
      <c r="N1038" s="80"/>
      <c r="O1038" s="80"/>
      <c r="P1038" s="80"/>
      <c r="Q1038" s="80"/>
      <c r="R1038" s="80"/>
      <c r="S1038" s="80"/>
      <c r="T1038" s="80"/>
      <c r="U1038" s="80"/>
      <c r="V1038" s="80"/>
      <c r="W1038" s="80"/>
      <c r="X1038" s="80"/>
      <c r="Y1038" s="80"/>
      <c r="Z1038" s="80"/>
      <c r="AA1038" s="80"/>
    </row>
    <row r="1039" spans="1:27" ht="12" customHeight="1">
      <c r="A1039" s="80"/>
      <c r="B1039" s="80"/>
      <c r="C1039" s="80"/>
      <c r="D1039" s="80"/>
      <c r="E1039" s="80"/>
      <c r="F1039" s="80"/>
      <c r="G1039" s="80"/>
      <c r="H1039" s="80"/>
      <c r="I1039" s="80"/>
      <c r="J1039" s="80"/>
      <c r="K1039" s="80"/>
      <c r="L1039" s="80"/>
      <c r="M1039" s="85"/>
      <c r="N1039" s="80"/>
      <c r="O1039" s="80"/>
      <c r="P1039" s="80"/>
      <c r="Q1039" s="80"/>
      <c r="R1039" s="80"/>
      <c r="S1039" s="80"/>
      <c r="T1039" s="80"/>
      <c r="U1039" s="80"/>
      <c r="V1039" s="80"/>
      <c r="W1039" s="80"/>
      <c r="X1039" s="80"/>
      <c r="Y1039" s="80"/>
      <c r="Z1039" s="80"/>
      <c r="AA1039" s="80"/>
    </row>
    <row r="1040" spans="1:27" ht="12" customHeight="1">
      <c r="A1040" s="80"/>
      <c r="B1040" s="80"/>
      <c r="C1040" s="80"/>
      <c r="D1040" s="80"/>
      <c r="E1040" s="80"/>
      <c r="F1040" s="80"/>
      <c r="G1040" s="80"/>
      <c r="H1040" s="80"/>
      <c r="I1040" s="80"/>
      <c r="J1040" s="80"/>
      <c r="K1040" s="80"/>
      <c r="L1040" s="80"/>
      <c r="M1040" s="85"/>
      <c r="N1040" s="80"/>
      <c r="O1040" s="80"/>
      <c r="P1040" s="80"/>
      <c r="Q1040" s="80"/>
      <c r="R1040" s="80"/>
      <c r="S1040" s="80"/>
      <c r="T1040" s="80"/>
      <c r="U1040" s="80"/>
      <c r="V1040" s="80"/>
      <c r="W1040" s="80"/>
      <c r="X1040" s="80"/>
      <c r="Y1040" s="80"/>
      <c r="Z1040" s="80"/>
      <c r="AA1040" s="80"/>
    </row>
    <row r="1041" spans="1:27" ht="12" customHeight="1">
      <c r="A1041" s="80"/>
      <c r="B1041" s="80"/>
      <c r="C1041" s="80"/>
      <c r="D1041" s="80"/>
      <c r="E1041" s="80"/>
      <c r="F1041" s="80"/>
      <c r="G1041" s="80"/>
      <c r="H1041" s="80"/>
      <c r="I1041" s="80"/>
      <c r="J1041" s="80"/>
      <c r="K1041" s="80"/>
      <c r="L1041" s="80"/>
      <c r="M1041" s="85"/>
      <c r="N1041" s="80"/>
      <c r="O1041" s="80"/>
      <c r="P1041" s="80"/>
      <c r="Q1041" s="80"/>
      <c r="R1041" s="80"/>
      <c r="S1041" s="80"/>
      <c r="T1041" s="80"/>
      <c r="U1041" s="80"/>
      <c r="V1041" s="80"/>
      <c r="W1041" s="80"/>
      <c r="X1041" s="80"/>
      <c r="Y1041" s="80"/>
      <c r="Z1041" s="80"/>
      <c r="AA1041" s="80"/>
    </row>
    <row r="1042" spans="1:27" ht="12" customHeight="1">
      <c r="A1042" s="80"/>
      <c r="B1042" s="80"/>
      <c r="C1042" s="80"/>
      <c r="D1042" s="80"/>
      <c r="E1042" s="80"/>
      <c r="F1042" s="80"/>
      <c r="G1042" s="80"/>
      <c r="H1042" s="80"/>
      <c r="I1042" s="80"/>
      <c r="J1042" s="80"/>
      <c r="K1042" s="80"/>
      <c r="L1042" s="80"/>
      <c r="M1042" s="85"/>
      <c r="N1042" s="80"/>
      <c r="O1042" s="80"/>
      <c r="P1042" s="80"/>
      <c r="Q1042" s="80"/>
      <c r="R1042" s="80"/>
      <c r="S1042" s="80"/>
      <c r="T1042" s="80"/>
      <c r="U1042" s="80"/>
      <c r="V1042" s="80"/>
      <c r="W1042" s="80"/>
      <c r="X1042" s="80"/>
      <c r="Y1042" s="80"/>
      <c r="Z1042" s="80"/>
      <c r="AA1042" s="80"/>
    </row>
    <row r="1043" spans="1:27" ht="12" customHeight="1">
      <c r="A1043" s="80"/>
      <c r="B1043" s="80"/>
      <c r="C1043" s="80"/>
      <c r="D1043" s="80"/>
      <c r="E1043" s="80"/>
      <c r="F1043" s="80"/>
      <c r="G1043" s="80"/>
      <c r="H1043" s="80"/>
      <c r="I1043" s="80"/>
      <c r="J1043" s="80"/>
      <c r="K1043" s="80"/>
      <c r="L1043" s="80"/>
      <c r="M1043" s="85"/>
      <c r="N1043" s="80"/>
      <c r="O1043" s="80"/>
      <c r="P1043" s="80"/>
      <c r="Q1043" s="80"/>
      <c r="R1043" s="80"/>
      <c r="S1043" s="80"/>
      <c r="T1043" s="80"/>
      <c r="U1043" s="80"/>
      <c r="V1043" s="80"/>
      <c r="W1043" s="80"/>
      <c r="X1043" s="80"/>
      <c r="Y1043" s="80"/>
      <c r="Z1043" s="80"/>
      <c r="AA1043" s="80"/>
    </row>
    <row r="1044" spans="1:27" ht="12" customHeight="1">
      <c r="A1044" s="80"/>
      <c r="B1044" s="80"/>
      <c r="C1044" s="80"/>
      <c r="D1044" s="80"/>
      <c r="E1044" s="80"/>
      <c r="F1044" s="80"/>
      <c r="G1044" s="80"/>
      <c r="H1044" s="80"/>
      <c r="I1044" s="80"/>
      <c r="J1044" s="80"/>
      <c r="K1044" s="80"/>
      <c r="L1044" s="80"/>
      <c r="M1044" s="85"/>
      <c r="N1044" s="80"/>
      <c r="O1044" s="80"/>
      <c r="P1044" s="80"/>
      <c r="Q1044" s="80"/>
      <c r="R1044" s="80"/>
      <c r="S1044" s="80"/>
      <c r="T1044" s="80"/>
      <c r="U1044" s="80"/>
      <c r="V1044" s="80"/>
      <c r="W1044" s="80"/>
      <c r="X1044" s="80"/>
      <c r="Y1044" s="80"/>
      <c r="Z1044" s="80"/>
      <c r="AA1044" s="80"/>
    </row>
    <row r="1045" spans="1:27" ht="12" customHeight="1">
      <c r="A1045" s="80"/>
      <c r="B1045" s="80"/>
      <c r="C1045" s="80"/>
      <c r="D1045" s="80"/>
      <c r="E1045" s="80"/>
      <c r="F1045" s="80"/>
      <c r="G1045" s="80"/>
      <c r="H1045" s="80"/>
      <c r="I1045" s="80"/>
      <c r="J1045" s="80"/>
      <c r="K1045" s="80"/>
      <c r="L1045" s="80"/>
      <c r="M1045" s="85"/>
      <c r="N1045" s="80"/>
      <c r="O1045" s="80"/>
      <c r="P1045" s="80"/>
      <c r="Q1045" s="80"/>
      <c r="R1045" s="80"/>
      <c r="S1045" s="80"/>
      <c r="T1045" s="80"/>
      <c r="U1045" s="80"/>
      <c r="V1045" s="80"/>
      <c r="W1045" s="80"/>
      <c r="X1045" s="80"/>
      <c r="Y1045" s="80"/>
      <c r="Z1045" s="80"/>
      <c r="AA1045" s="80"/>
    </row>
    <row r="1046" spans="1:27" ht="12" customHeight="1">
      <c r="A1046" s="80"/>
      <c r="B1046" s="80"/>
      <c r="C1046" s="80"/>
      <c r="D1046" s="80"/>
      <c r="E1046" s="80"/>
      <c r="F1046" s="80"/>
      <c r="G1046" s="80"/>
      <c r="H1046" s="80"/>
      <c r="I1046" s="80"/>
      <c r="J1046" s="80"/>
      <c r="K1046" s="80"/>
      <c r="L1046" s="80"/>
      <c r="M1046" s="85"/>
      <c r="N1046" s="80"/>
      <c r="O1046" s="80"/>
      <c r="P1046" s="80"/>
      <c r="Q1046" s="80"/>
      <c r="R1046" s="80"/>
      <c r="S1046" s="80"/>
      <c r="T1046" s="80"/>
      <c r="U1046" s="80"/>
      <c r="V1046" s="80"/>
      <c r="W1046" s="80"/>
      <c r="X1046" s="80"/>
      <c r="Y1046" s="80"/>
      <c r="Z1046" s="80"/>
      <c r="AA1046" s="80"/>
    </row>
    <row r="1047" spans="1:27" ht="12" customHeight="1">
      <c r="A1047" s="80"/>
      <c r="B1047" s="80"/>
      <c r="C1047" s="80"/>
      <c r="D1047" s="80"/>
      <c r="E1047" s="80"/>
      <c r="F1047" s="80"/>
      <c r="G1047" s="80"/>
      <c r="H1047" s="80"/>
      <c r="I1047" s="80"/>
      <c r="J1047" s="80"/>
      <c r="K1047" s="80"/>
      <c r="L1047" s="80"/>
      <c r="M1047" s="85"/>
      <c r="N1047" s="80"/>
      <c r="O1047" s="80"/>
      <c r="P1047" s="80"/>
      <c r="Q1047" s="80"/>
      <c r="R1047" s="80"/>
      <c r="S1047" s="80"/>
      <c r="T1047" s="80"/>
      <c r="U1047" s="80"/>
      <c r="V1047" s="80"/>
      <c r="W1047" s="80"/>
      <c r="X1047" s="80"/>
      <c r="Y1047" s="80"/>
      <c r="Z1047" s="80"/>
      <c r="AA1047" s="80"/>
    </row>
    <row r="1048" spans="1:27" ht="12" customHeight="1">
      <c r="A1048" s="80"/>
      <c r="B1048" s="80"/>
      <c r="C1048" s="80"/>
      <c r="D1048" s="80"/>
      <c r="E1048" s="80"/>
      <c r="F1048" s="80"/>
      <c r="G1048" s="80"/>
      <c r="H1048" s="80"/>
      <c r="I1048" s="80"/>
      <c r="J1048" s="80"/>
      <c r="K1048" s="80"/>
      <c r="L1048" s="80"/>
      <c r="M1048" s="85"/>
      <c r="N1048" s="80"/>
      <c r="O1048" s="80"/>
      <c r="P1048" s="80"/>
      <c r="Q1048" s="80"/>
      <c r="R1048" s="80"/>
      <c r="S1048" s="80"/>
      <c r="T1048" s="80"/>
      <c r="U1048" s="80"/>
      <c r="V1048" s="80"/>
      <c r="W1048" s="80"/>
      <c r="X1048" s="80"/>
      <c r="Y1048" s="80"/>
      <c r="Z1048" s="80"/>
      <c r="AA1048" s="80"/>
    </row>
    <row r="1049" spans="1:27" ht="12" customHeight="1">
      <c r="A1049" s="80"/>
      <c r="B1049" s="80"/>
      <c r="C1049" s="80"/>
      <c r="D1049" s="80"/>
      <c r="E1049" s="80"/>
      <c r="F1049" s="80"/>
      <c r="G1049" s="80"/>
      <c r="H1049" s="80"/>
      <c r="I1049" s="80"/>
      <c r="J1049" s="80"/>
      <c r="K1049" s="80"/>
      <c r="L1049" s="80"/>
      <c r="M1049" s="85"/>
      <c r="N1049" s="80"/>
      <c r="O1049" s="80"/>
      <c r="P1049" s="80"/>
      <c r="Q1049" s="80"/>
      <c r="R1049" s="80"/>
      <c r="S1049" s="80"/>
      <c r="T1049" s="80"/>
      <c r="U1049" s="80"/>
      <c r="V1049" s="80"/>
      <c r="W1049" s="80"/>
      <c r="X1049" s="80"/>
      <c r="Y1049" s="80"/>
      <c r="Z1049" s="80"/>
      <c r="AA1049" s="80"/>
    </row>
    <row r="1050" spans="1:27" ht="12" customHeight="1">
      <c r="A1050" s="80"/>
      <c r="B1050" s="80"/>
      <c r="C1050" s="80"/>
      <c r="D1050" s="80"/>
      <c r="E1050" s="80"/>
      <c r="F1050" s="80"/>
      <c r="G1050" s="80"/>
      <c r="H1050" s="80"/>
      <c r="I1050" s="80"/>
      <c r="J1050" s="80"/>
      <c r="K1050" s="80"/>
      <c r="L1050" s="80"/>
      <c r="M1050" s="85"/>
      <c r="N1050" s="80"/>
      <c r="O1050" s="80"/>
      <c r="P1050" s="80"/>
      <c r="Q1050" s="80"/>
      <c r="R1050" s="80"/>
      <c r="S1050" s="80"/>
      <c r="T1050" s="80"/>
      <c r="U1050" s="80"/>
      <c r="V1050" s="80"/>
      <c r="W1050" s="80"/>
      <c r="X1050" s="80"/>
      <c r="Y1050" s="80"/>
      <c r="Z1050" s="80"/>
      <c r="AA1050" s="80"/>
    </row>
    <row r="1051" spans="1:27" ht="12" customHeight="1">
      <c r="A1051" s="80"/>
      <c r="B1051" s="80"/>
      <c r="C1051" s="80"/>
      <c r="D1051" s="80"/>
      <c r="E1051" s="80"/>
      <c r="F1051" s="80"/>
      <c r="G1051" s="80"/>
      <c r="H1051" s="80"/>
      <c r="I1051" s="80"/>
      <c r="J1051" s="80"/>
      <c r="K1051" s="80"/>
      <c r="L1051" s="80"/>
      <c r="M1051" s="85"/>
      <c r="N1051" s="80"/>
      <c r="O1051" s="80"/>
      <c r="P1051" s="80"/>
      <c r="Q1051" s="80"/>
      <c r="R1051" s="80"/>
      <c r="S1051" s="80"/>
      <c r="T1051" s="80"/>
      <c r="U1051" s="80"/>
      <c r="V1051" s="80"/>
      <c r="W1051" s="80"/>
      <c r="X1051" s="80"/>
      <c r="Y1051" s="80"/>
      <c r="Z1051" s="80"/>
      <c r="AA1051" s="80"/>
    </row>
    <row r="1052" spans="1:27" ht="12" customHeight="1">
      <c r="A1052" s="80"/>
      <c r="B1052" s="80"/>
      <c r="C1052" s="80"/>
      <c r="D1052" s="80"/>
      <c r="E1052" s="80"/>
      <c r="F1052" s="80"/>
      <c r="G1052" s="80"/>
      <c r="H1052" s="80"/>
      <c r="I1052" s="80"/>
      <c r="J1052" s="80"/>
      <c r="K1052" s="80"/>
      <c r="L1052" s="80"/>
      <c r="M1052" s="85"/>
      <c r="N1052" s="80"/>
      <c r="O1052" s="80"/>
      <c r="P1052" s="80"/>
      <c r="Q1052" s="80"/>
      <c r="R1052" s="80"/>
      <c r="S1052" s="80"/>
      <c r="T1052" s="80"/>
      <c r="U1052" s="80"/>
      <c r="V1052" s="80"/>
      <c r="W1052" s="80"/>
      <c r="X1052" s="80"/>
      <c r="Y1052" s="80"/>
      <c r="Z1052" s="80"/>
      <c r="AA1052" s="80"/>
    </row>
    <row r="1053" spans="1:27" ht="12" customHeight="1">
      <c r="A1053" s="80"/>
      <c r="B1053" s="80"/>
      <c r="C1053" s="80"/>
      <c r="D1053" s="80"/>
      <c r="E1053" s="80"/>
      <c r="F1053" s="80"/>
      <c r="G1053" s="80"/>
      <c r="H1053" s="80"/>
      <c r="I1053" s="80"/>
      <c r="J1053" s="80"/>
      <c r="K1053" s="80"/>
      <c r="L1053" s="80"/>
      <c r="M1053" s="85"/>
      <c r="N1053" s="80"/>
      <c r="O1053" s="80"/>
      <c r="P1053" s="80"/>
      <c r="Q1053" s="80"/>
      <c r="R1053" s="80"/>
      <c r="S1053" s="80"/>
      <c r="T1053" s="80"/>
      <c r="U1053" s="80"/>
      <c r="V1053" s="80"/>
      <c r="W1053" s="80"/>
      <c r="X1053" s="80"/>
      <c r="Y1053" s="80"/>
      <c r="Z1053" s="80"/>
      <c r="AA1053" s="80"/>
    </row>
    <row r="1054" spans="1:27" ht="12" customHeight="1">
      <c r="A1054" s="80"/>
      <c r="B1054" s="80"/>
      <c r="C1054" s="80"/>
      <c r="D1054" s="80"/>
      <c r="E1054" s="80"/>
      <c r="F1054" s="80"/>
      <c r="G1054" s="80"/>
      <c r="H1054" s="80"/>
      <c r="I1054" s="80"/>
      <c r="J1054" s="80"/>
      <c r="K1054" s="80"/>
      <c r="L1054" s="80"/>
      <c r="M1054" s="85"/>
      <c r="N1054" s="80"/>
      <c r="O1054" s="80"/>
      <c r="P1054" s="80"/>
      <c r="Q1054" s="80"/>
      <c r="R1054" s="80"/>
      <c r="S1054" s="80"/>
      <c r="T1054" s="80"/>
      <c r="U1054" s="80"/>
      <c r="V1054" s="80"/>
      <c r="W1054" s="80"/>
      <c r="X1054" s="80"/>
      <c r="Y1054" s="80"/>
      <c r="Z1054" s="80"/>
      <c r="AA1054" s="80"/>
    </row>
    <row r="1055" spans="1:27" ht="12" customHeight="1">
      <c r="A1055" s="80"/>
      <c r="B1055" s="80"/>
      <c r="C1055" s="80"/>
      <c r="D1055" s="80"/>
      <c r="E1055" s="80"/>
      <c r="F1055" s="80"/>
      <c r="G1055" s="80"/>
      <c r="H1055" s="80"/>
      <c r="I1055" s="80"/>
      <c r="J1055" s="80"/>
      <c r="K1055" s="80"/>
      <c r="L1055" s="80"/>
      <c r="M1055" s="85"/>
      <c r="N1055" s="80"/>
      <c r="O1055" s="80"/>
      <c r="P1055" s="80"/>
      <c r="Q1055" s="80"/>
      <c r="R1055" s="80"/>
      <c r="S1055" s="80"/>
      <c r="T1055" s="80"/>
      <c r="U1055" s="80"/>
      <c r="V1055" s="80"/>
      <c r="W1055" s="80"/>
      <c r="X1055" s="80"/>
      <c r="Y1055" s="80"/>
      <c r="Z1055" s="80"/>
      <c r="AA1055" s="80"/>
    </row>
    <row r="1056" spans="1:27" ht="12" customHeight="1">
      <c r="A1056" s="80"/>
      <c r="B1056" s="80"/>
      <c r="C1056" s="80"/>
      <c r="D1056" s="80"/>
      <c r="E1056" s="80"/>
      <c r="F1056" s="80"/>
      <c r="G1056" s="80"/>
      <c r="H1056" s="80"/>
      <c r="I1056" s="80"/>
      <c r="J1056" s="80"/>
      <c r="K1056" s="80"/>
      <c r="L1056" s="80"/>
      <c r="M1056" s="85"/>
      <c r="N1056" s="80"/>
      <c r="O1056" s="80"/>
      <c r="P1056" s="80"/>
      <c r="Q1056" s="80"/>
      <c r="R1056" s="80"/>
      <c r="S1056" s="80"/>
      <c r="T1056" s="80"/>
      <c r="U1056" s="80"/>
      <c r="V1056" s="80"/>
      <c r="W1056" s="80"/>
      <c r="X1056" s="80"/>
      <c r="Y1056" s="80"/>
      <c r="Z1056" s="80"/>
      <c r="AA1056" s="80"/>
    </row>
    <row r="1057" spans="1:27" ht="12" customHeight="1">
      <c r="A1057" s="80"/>
      <c r="B1057" s="80"/>
      <c r="C1057" s="80"/>
      <c r="D1057" s="80"/>
      <c r="E1057" s="80"/>
      <c r="F1057" s="80"/>
      <c r="G1057" s="80"/>
      <c r="H1057" s="80"/>
      <c r="I1057" s="80"/>
      <c r="J1057" s="80"/>
      <c r="K1057" s="80"/>
      <c r="L1057" s="80"/>
      <c r="M1057" s="85"/>
      <c r="N1057" s="80"/>
      <c r="O1057" s="80"/>
      <c r="P1057" s="80"/>
      <c r="Q1057" s="80"/>
      <c r="R1057" s="80"/>
      <c r="S1057" s="80"/>
      <c r="T1057" s="80"/>
      <c r="U1057" s="80"/>
      <c r="V1057" s="80"/>
      <c r="W1057" s="80"/>
      <c r="X1057" s="80"/>
      <c r="Y1057" s="80"/>
      <c r="Z1057" s="80"/>
      <c r="AA1057" s="80"/>
    </row>
    <row r="1058" spans="1:27" ht="12" customHeight="1">
      <c r="A1058" s="80"/>
      <c r="B1058" s="80"/>
      <c r="C1058" s="80"/>
      <c r="D1058" s="80"/>
      <c r="E1058" s="80"/>
      <c r="F1058" s="80"/>
      <c r="G1058" s="80"/>
      <c r="H1058" s="80"/>
      <c r="I1058" s="80"/>
      <c r="J1058" s="80"/>
      <c r="K1058" s="80"/>
      <c r="L1058" s="80"/>
      <c r="M1058" s="85"/>
      <c r="N1058" s="80"/>
      <c r="O1058" s="80"/>
      <c r="P1058" s="80"/>
      <c r="Q1058" s="80"/>
      <c r="R1058" s="80"/>
      <c r="S1058" s="80"/>
      <c r="T1058" s="80"/>
      <c r="U1058" s="80"/>
      <c r="V1058" s="80"/>
      <c r="W1058" s="80"/>
      <c r="X1058" s="80"/>
      <c r="Y1058" s="80"/>
      <c r="Z1058" s="80"/>
      <c r="AA1058" s="80"/>
    </row>
    <row r="1059" spans="1:27" ht="12" customHeight="1">
      <c r="A1059" s="80"/>
      <c r="B1059" s="80"/>
      <c r="C1059" s="80"/>
      <c r="D1059" s="80"/>
      <c r="E1059" s="80"/>
      <c r="F1059" s="80"/>
      <c r="G1059" s="80"/>
      <c r="H1059" s="80"/>
      <c r="I1059" s="80"/>
      <c r="J1059" s="80"/>
      <c r="K1059" s="80"/>
      <c r="L1059" s="80"/>
      <c r="M1059" s="85"/>
      <c r="N1059" s="80"/>
      <c r="O1059" s="80"/>
      <c r="P1059" s="80"/>
      <c r="Q1059" s="80"/>
      <c r="R1059" s="80"/>
      <c r="S1059" s="80"/>
      <c r="T1059" s="80"/>
      <c r="U1059" s="80"/>
      <c r="V1059" s="80"/>
      <c r="W1059" s="80"/>
      <c r="X1059" s="80"/>
      <c r="Y1059" s="80"/>
      <c r="Z1059" s="80"/>
      <c r="AA1059" s="80"/>
    </row>
    <row r="1060" spans="1:27" ht="12" customHeight="1">
      <c r="A1060" s="80"/>
      <c r="B1060" s="80"/>
      <c r="C1060" s="80"/>
      <c r="D1060" s="80"/>
      <c r="E1060" s="80"/>
      <c r="F1060" s="80"/>
      <c r="G1060" s="80"/>
      <c r="H1060" s="80"/>
      <c r="I1060" s="80"/>
      <c r="J1060" s="80"/>
      <c r="K1060" s="80"/>
      <c r="L1060" s="80"/>
      <c r="M1060" s="85"/>
      <c r="N1060" s="80"/>
      <c r="O1060" s="80"/>
      <c r="P1060" s="80"/>
      <c r="Q1060" s="80"/>
      <c r="R1060" s="80"/>
      <c r="S1060" s="80"/>
      <c r="T1060" s="80"/>
      <c r="U1060" s="80"/>
      <c r="V1060" s="80"/>
      <c r="W1060" s="80"/>
      <c r="X1060" s="80"/>
      <c r="Y1060" s="80"/>
      <c r="Z1060" s="80"/>
      <c r="AA1060" s="80"/>
    </row>
    <row r="1061" spans="1:27" ht="12" customHeight="1">
      <c r="A1061" s="80"/>
      <c r="B1061" s="80"/>
      <c r="C1061" s="80"/>
      <c r="D1061" s="80"/>
      <c r="E1061" s="80"/>
      <c r="F1061" s="80"/>
      <c r="G1061" s="80"/>
      <c r="H1061" s="80"/>
      <c r="I1061" s="80"/>
      <c r="J1061" s="80"/>
      <c r="K1061" s="80"/>
      <c r="L1061" s="80"/>
      <c r="M1061" s="85"/>
      <c r="N1061" s="80"/>
      <c r="O1061" s="80"/>
      <c r="P1061" s="80"/>
      <c r="Q1061" s="80"/>
      <c r="R1061" s="80"/>
      <c r="S1061" s="80"/>
      <c r="T1061" s="80"/>
      <c r="U1061" s="80"/>
      <c r="V1061" s="80"/>
      <c r="W1061" s="80"/>
      <c r="X1061" s="80"/>
      <c r="Y1061" s="80"/>
      <c r="Z1061" s="80"/>
      <c r="AA1061" s="80"/>
    </row>
    <row r="1062" spans="1:27" ht="12" customHeight="1">
      <c r="A1062" s="80"/>
      <c r="B1062" s="80"/>
      <c r="C1062" s="80"/>
      <c r="D1062" s="80"/>
      <c r="E1062" s="80"/>
      <c r="F1062" s="80"/>
      <c r="G1062" s="80"/>
      <c r="H1062" s="80"/>
      <c r="I1062" s="80"/>
      <c r="J1062" s="80"/>
      <c r="K1062" s="80"/>
      <c r="L1062" s="80"/>
      <c r="M1062" s="85"/>
      <c r="N1062" s="80"/>
      <c r="O1062" s="80"/>
      <c r="P1062" s="80"/>
      <c r="Q1062" s="80"/>
      <c r="R1062" s="80"/>
      <c r="S1062" s="80"/>
      <c r="T1062" s="80"/>
      <c r="U1062" s="80"/>
      <c r="V1062" s="80"/>
      <c r="W1062" s="80"/>
      <c r="X1062" s="80"/>
      <c r="Y1062" s="80"/>
      <c r="Z1062" s="80"/>
      <c r="AA1062" s="80"/>
    </row>
    <row r="1063" spans="1:27" ht="12" customHeight="1">
      <c r="A1063" s="80"/>
      <c r="B1063" s="80"/>
      <c r="C1063" s="80"/>
      <c r="D1063" s="80"/>
      <c r="E1063" s="80"/>
      <c r="F1063" s="80"/>
      <c r="G1063" s="80"/>
      <c r="H1063" s="80"/>
      <c r="I1063" s="80"/>
      <c r="J1063" s="80"/>
      <c r="K1063" s="80"/>
      <c r="L1063" s="80"/>
      <c r="M1063" s="85"/>
      <c r="N1063" s="80"/>
      <c r="O1063" s="80"/>
      <c r="P1063" s="80"/>
      <c r="Q1063" s="80"/>
      <c r="R1063" s="80"/>
      <c r="S1063" s="80"/>
      <c r="T1063" s="80"/>
      <c r="U1063" s="80"/>
      <c r="V1063" s="80"/>
      <c r="W1063" s="80"/>
      <c r="X1063" s="80"/>
      <c r="Y1063" s="80"/>
      <c r="Z1063" s="80"/>
      <c r="AA1063" s="80"/>
    </row>
    <row r="1064" spans="1:27" ht="12" customHeight="1">
      <c r="A1064" s="80"/>
      <c r="B1064" s="80"/>
      <c r="C1064" s="80"/>
      <c r="D1064" s="80"/>
      <c r="E1064" s="80"/>
      <c r="F1064" s="80"/>
      <c r="G1064" s="80"/>
      <c r="H1064" s="80"/>
      <c r="I1064" s="80"/>
      <c r="J1064" s="80"/>
      <c r="K1064" s="80"/>
      <c r="L1064" s="80"/>
      <c r="M1064" s="85"/>
      <c r="N1064" s="80"/>
      <c r="O1064" s="80"/>
      <c r="P1064" s="80"/>
      <c r="Q1064" s="80"/>
      <c r="R1064" s="80"/>
      <c r="S1064" s="80"/>
      <c r="T1064" s="80"/>
      <c r="U1064" s="80"/>
      <c r="V1064" s="80"/>
      <c r="W1064" s="80"/>
      <c r="X1064" s="80"/>
      <c r="Y1064" s="80"/>
      <c r="Z1064" s="80"/>
      <c r="AA1064" s="80"/>
    </row>
    <row r="1065" spans="1:27" ht="12" customHeight="1">
      <c r="A1065" s="80"/>
      <c r="B1065" s="80"/>
      <c r="C1065" s="80"/>
      <c r="D1065" s="80"/>
      <c r="E1065" s="80"/>
      <c r="F1065" s="80"/>
      <c r="G1065" s="80"/>
      <c r="H1065" s="80"/>
      <c r="I1065" s="80"/>
      <c r="J1065" s="80"/>
      <c r="K1065" s="80"/>
      <c r="L1065" s="80"/>
      <c r="M1065" s="85"/>
      <c r="N1065" s="80"/>
      <c r="O1065" s="80"/>
      <c r="P1065" s="80"/>
      <c r="Q1065" s="80"/>
      <c r="R1065" s="80"/>
      <c r="S1065" s="80"/>
      <c r="T1065" s="80"/>
      <c r="U1065" s="80"/>
      <c r="V1065" s="80"/>
      <c r="W1065" s="80"/>
      <c r="X1065" s="80"/>
      <c r="Y1065" s="80"/>
      <c r="Z1065" s="80"/>
      <c r="AA1065" s="80"/>
    </row>
    <row r="1066" spans="1:27" ht="12" customHeight="1">
      <c r="A1066" s="80"/>
      <c r="B1066" s="80"/>
      <c r="C1066" s="80"/>
      <c r="D1066" s="80"/>
      <c r="E1066" s="80"/>
      <c r="F1066" s="80"/>
      <c r="G1066" s="80"/>
      <c r="H1066" s="80"/>
      <c r="I1066" s="80"/>
      <c r="J1066" s="80"/>
      <c r="K1066" s="80"/>
      <c r="L1066" s="80"/>
      <c r="M1066" s="85"/>
      <c r="N1066" s="80"/>
      <c r="O1066" s="80"/>
      <c r="P1066" s="80"/>
      <c r="Q1066" s="80"/>
      <c r="R1066" s="80"/>
      <c r="S1066" s="80"/>
      <c r="T1066" s="80"/>
      <c r="U1066" s="80"/>
      <c r="V1066" s="80"/>
      <c r="W1066" s="80"/>
      <c r="X1066" s="80"/>
      <c r="Y1066" s="80"/>
      <c r="Z1066" s="80"/>
      <c r="AA1066" s="80"/>
    </row>
    <row r="1067" spans="1:27" ht="12" customHeight="1">
      <c r="A1067" s="80"/>
      <c r="B1067" s="80"/>
      <c r="C1067" s="80"/>
      <c r="D1067" s="80"/>
      <c r="E1067" s="80"/>
      <c r="F1067" s="80"/>
      <c r="G1067" s="80"/>
      <c r="H1067" s="80"/>
      <c r="I1067" s="80"/>
      <c r="J1067" s="80"/>
      <c r="K1067" s="80"/>
      <c r="L1067" s="80"/>
      <c r="M1067" s="85"/>
      <c r="N1067" s="80"/>
      <c r="O1067" s="80"/>
      <c r="P1067" s="80"/>
      <c r="Q1067" s="80"/>
      <c r="R1067" s="80"/>
      <c r="S1067" s="80"/>
      <c r="T1067" s="80"/>
      <c r="U1067" s="80"/>
      <c r="V1067" s="80"/>
      <c r="W1067" s="80"/>
      <c r="X1067" s="80"/>
      <c r="Y1067" s="80"/>
      <c r="Z1067" s="80"/>
      <c r="AA1067" s="80"/>
    </row>
    <row r="1068" spans="1:27" ht="12" customHeight="1">
      <c r="A1068" s="80"/>
      <c r="B1068" s="80"/>
      <c r="C1068" s="80"/>
      <c r="D1068" s="80"/>
      <c r="E1068" s="80"/>
      <c r="F1068" s="80"/>
      <c r="G1068" s="80"/>
      <c r="H1068" s="80"/>
      <c r="I1068" s="80"/>
      <c r="J1068" s="80"/>
      <c r="K1068" s="80"/>
      <c r="L1068" s="80"/>
      <c r="M1068" s="85"/>
      <c r="N1068" s="80"/>
      <c r="O1068" s="80"/>
      <c r="P1068" s="80"/>
      <c r="Q1068" s="80"/>
      <c r="R1068" s="80"/>
      <c r="S1068" s="80"/>
      <c r="T1068" s="80"/>
      <c r="U1068" s="80"/>
      <c r="V1068" s="80"/>
      <c r="W1068" s="80"/>
      <c r="X1068" s="80"/>
      <c r="Y1068" s="80"/>
      <c r="Z1068" s="80"/>
      <c r="AA1068" s="80"/>
    </row>
    <row r="1069" spans="1:27" ht="12" customHeight="1">
      <c r="A1069" s="80"/>
      <c r="B1069" s="80"/>
      <c r="C1069" s="80"/>
      <c r="D1069" s="80"/>
      <c r="E1069" s="80"/>
      <c r="F1069" s="80"/>
      <c r="G1069" s="80"/>
      <c r="H1069" s="80"/>
      <c r="I1069" s="80"/>
      <c r="J1069" s="80"/>
      <c r="K1069" s="80"/>
      <c r="L1069" s="80"/>
      <c r="M1069" s="85"/>
      <c r="N1069" s="80"/>
      <c r="O1069" s="80"/>
      <c r="P1069" s="80"/>
      <c r="Q1069" s="80"/>
      <c r="R1069" s="80"/>
      <c r="S1069" s="80"/>
      <c r="T1069" s="80"/>
      <c r="U1069" s="80"/>
      <c r="V1069" s="80"/>
      <c r="W1069" s="80"/>
      <c r="X1069" s="80"/>
      <c r="Y1069" s="80"/>
      <c r="Z1069" s="80"/>
      <c r="AA1069" s="80"/>
    </row>
    <row r="1070" spans="1:27" ht="12" customHeight="1">
      <c r="A1070" s="80"/>
      <c r="B1070" s="80"/>
      <c r="C1070" s="80"/>
      <c r="D1070" s="80"/>
      <c r="E1070" s="80"/>
      <c r="F1070" s="80"/>
      <c r="G1070" s="80"/>
      <c r="H1070" s="80"/>
      <c r="I1070" s="80"/>
      <c r="J1070" s="80"/>
      <c r="K1070" s="80"/>
      <c r="L1070" s="80"/>
      <c r="M1070" s="85"/>
      <c r="N1070" s="80"/>
      <c r="O1070" s="80"/>
      <c r="P1070" s="80"/>
      <c r="Q1070" s="80"/>
      <c r="R1070" s="80"/>
      <c r="S1070" s="80"/>
      <c r="T1070" s="80"/>
      <c r="U1070" s="80"/>
      <c r="V1070" s="80"/>
      <c r="W1070" s="80"/>
      <c r="X1070" s="80"/>
      <c r="Y1070" s="80"/>
      <c r="Z1070" s="80"/>
      <c r="AA1070" s="80"/>
    </row>
    <row r="1071" spans="1:27" ht="12" customHeight="1">
      <c r="A1071" s="80"/>
      <c r="B1071" s="80"/>
      <c r="C1071" s="80"/>
      <c r="D1071" s="80"/>
      <c r="E1071" s="80"/>
      <c r="F1071" s="80"/>
      <c r="G1071" s="80"/>
      <c r="H1071" s="80"/>
      <c r="I1071" s="80"/>
      <c r="J1071" s="80"/>
      <c r="K1071" s="80"/>
      <c r="L1071" s="80"/>
      <c r="M1071" s="85"/>
      <c r="N1071" s="80"/>
      <c r="O1071" s="80"/>
      <c r="P1071" s="80"/>
      <c r="Q1071" s="80"/>
      <c r="R1071" s="80"/>
      <c r="S1071" s="80"/>
      <c r="T1071" s="80"/>
      <c r="U1071" s="80"/>
      <c r="V1071" s="80"/>
      <c r="W1071" s="80"/>
      <c r="X1071" s="80"/>
      <c r="Y1071" s="80"/>
      <c r="Z1071" s="80"/>
      <c r="AA1071" s="80"/>
    </row>
    <row r="1072" spans="1:27" ht="12" customHeight="1">
      <c r="A1072" s="80"/>
      <c r="B1072" s="80"/>
      <c r="C1072" s="80"/>
      <c r="D1072" s="80"/>
      <c r="E1072" s="80"/>
      <c r="F1072" s="80"/>
      <c r="G1072" s="80"/>
      <c r="H1072" s="80"/>
      <c r="I1072" s="80"/>
      <c r="J1072" s="80"/>
      <c r="K1072" s="80"/>
      <c r="L1072" s="80"/>
      <c r="M1072" s="85"/>
      <c r="N1072" s="80"/>
      <c r="O1072" s="80"/>
      <c r="P1072" s="80"/>
      <c r="Q1072" s="80"/>
      <c r="R1072" s="80"/>
      <c r="S1072" s="80"/>
      <c r="T1072" s="80"/>
      <c r="U1072" s="80"/>
      <c r="V1072" s="80"/>
      <c r="W1072" s="80"/>
      <c r="X1072" s="80"/>
      <c r="Y1072" s="80"/>
      <c r="Z1072" s="80"/>
      <c r="AA1072" s="80"/>
    </row>
    <row r="1073" spans="1:27" ht="12" customHeight="1">
      <c r="A1073" s="80"/>
      <c r="B1073" s="80"/>
      <c r="C1073" s="80"/>
      <c r="D1073" s="80"/>
      <c r="E1073" s="80"/>
      <c r="F1073" s="80"/>
      <c r="G1073" s="80"/>
      <c r="H1073" s="80"/>
      <c r="I1073" s="80"/>
      <c r="J1073" s="80"/>
      <c r="K1073" s="80"/>
      <c r="L1073" s="80"/>
      <c r="M1073" s="85"/>
      <c r="N1073" s="80"/>
      <c r="O1073" s="80"/>
      <c r="P1073" s="80"/>
      <c r="Q1073" s="80"/>
      <c r="R1073" s="80"/>
      <c r="S1073" s="80"/>
      <c r="T1073" s="80"/>
      <c r="U1073" s="80"/>
      <c r="V1073" s="80"/>
      <c r="W1073" s="80"/>
      <c r="X1073" s="80"/>
      <c r="Y1073" s="80"/>
      <c r="Z1073" s="80"/>
      <c r="AA1073" s="80"/>
    </row>
    <row r="1074" spans="1:27" ht="12" customHeight="1">
      <c r="A1074" s="80"/>
      <c r="B1074" s="80"/>
      <c r="C1074" s="80"/>
      <c r="D1074" s="80"/>
      <c r="E1074" s="80"/>
      <c r="F1074" s="80"/>
      <c r="G1074" s="80"/>
      <c r="H1074" s="80"/>
      <c r="I1074" s="80"/>
      <c r="J1074" s="80"/>
      <c r="K1074" s="80"/>
      <c r="L1074" s="80"/>
      <c r="M1074" s="85"/>
      <c r="N1074" s="80"/>
      <c r="O1074" s="80"/>
      <c r="P1074" s="80"/>
      <c r="Q1074" s="80"/>
      <c r="R1074" s="80"/>
      <c r="S1074" s="80"/>
      <c r="T1074" s="80"/>
      <c r="U1074" s="80"/>
      <c r="V1074" s="80"/>
      <c r="W1074" s="80"/>
      <c r="X1074" s="80"/>
      <c r="Y1074" s="80"/>
      <c r="Z1074" s="80"/>
      <c r="AA1074" s="80"/>
    </row>
    <row r="1075" spans="1:27" ht="12" customHeight="1">
      <c r="A1075" s="80"/>
      <c r="B1075" s="80"/>
      <c r="C1075" s="80"/>
      <c r="D1075" s="80"/>
      <c r="E1075" s="80"/>
      <c r="F1075" s="80"/>
      <c r="G1075" s="80"/>
      <c r="H1075" s="80"/>
      <c r="I1075" s="80"/>
      <c r="J1075" s="80"/>
      <c r="K1075" s="80"/>
      <c r="L1075" s="80"/>
      <c r="M1075" s="85"/>
      <c r="N1075" s="80"/>
      <c r="O1075" s="80"/>
      <c r="P1075" s="80"/>
      <c r="Q1075" s="80"/>
      <c r="R1075" s="80"/>
      <c r="S1075" s="80"/>
      <c r="T1075" s="80"/>
      <c r="U1075" s="80"/>
      <c r="V1075" s="80"/>
      <c r="W1075" s="80"/>
      <c r="X1075" s="80"/>
      <c r="Y1075" s="80"/>
      <c r="Z1075" s="80"/>
      <c r="AA1075" s="80"/>
    </row>
    <row r="1076" spans="1:27" ht="12" customHeight="1">
      <c r="A1076" s="80"/>
      <c r="B1076" s="80"/>
      <c r="C1076" s="80"/>
      <c r="D1076" s="80"/>
      <c r="E1076" s="80"/>
      <c r="F1076" s="80"/>
      <c r="G1076" s="80"/>
      <c r="H1076" s="80"/>
      <c r="I1076" s="80"/>
      <c r="J1076" s="80"/>
      <c r="K1076" s="80"/>
      <c r="L1076" s="80"/>
      <c r="M1076" s="85"/>
      <c r="N1076" s="80"/>
      <c r="O1076" s="80"/>
      <c r="P1076" s="80"/>
      <c r="Q1076" s="80"/>
      <c r="R1076" s="80"/>
      <c r="S1076" s="80"/>
      <c r="T1076" s="80"/>
      <c r="U1076" s="80"/>
      <c r="V1076" s="80"/>
      <c r="W1076" s="80"/>
      <c r="X1076" s="80"/>
      <c r="Y1076" s="80"/>
      <c r="Z1076" s="80"/>
      <c r="AA1076" s="80"/>
    </row>
    <row r="1077" spans="1:27" ht="12" customHeight="1">
      <c r="A1077" s="80"/>
      <c r="B1077" s="80"/>
      <c r="C1077" s="80"/>
      <c r="D1077" s="80"/>
      <c r="E1077" s="80"/>
      <c r="F1077" s="80"/>
      <c r="G1077" s="80"/>
      <c r="H1077" s="80"/>
      <c r="I1077" s="80"/>
      <c r="J1077" s="80"/>
      <c r="K1077" s="80"/>
      <c r="L1077" s="80"/>
      <c r="M1077" s="85"/>
      <c r="N1077" s="80"/>
      <c r="O1077" s="80"/>
      <c r="P1077" s="80"/>
      <c r="Q1077" s="80"/>
      <c r="R1077" s="80"/>
      <c r="S1077" s="80"/>
      <c r="T1077" s="80"/>
      <c r="U1077" s="80"/>
      <c r="V1077" s="80"/>
      <c r="W1077" s="80"/>
      <c r="X1077" s="80"/>
      <c r="Y1077" s="80"/>
      <c r="Z1077" s="80"/>
      <c r="AA1077" s="80"/>
    </row>
    <row r="1078" spans="1:27" ht="12" customHeight="1">
      <c r="A1078" s="80"/>
      <c r="B1078" s="80"/>
      <c r="C1078" s="80"/>
      <c r="D1078" s="80"/>
      <c r="E1078" s="80"/>
      <c r="F1078" s="80"/>
      <c r="G1078" s="80"/>
      <c r="H1078" s="80"/>
      <c r="I1078" s="80"/>
      <c r="J1078" s="80"/>
      <c r="K1078" s="80"/>
      <c r="L1078" s="80"/>
      <c r="M1078" s="85"/>
      <c r="N1078" s="80"/>
      <c r="O1078" s="80"/>
      <c r="P1078" s="80"/>
      <c r="Q1078" s="80"/>
      <c r="R1078" s="80"/>
      <c r="S1078" s="80"/>
      <c r="T1078" s="80"/>
      <c r="U1078" s="80"/>
      <c r="V1078" s="80"/>
      <c r="W1078" s="80"/>
      <c r="X1078" s="80"/>
      <c r="Y1078" s="80"/>
      <c r="Z1078" s="80"/>
      <c r="AA1078" s="80"/>
    </row>
    <row r="1079" spans="1:27" ht="12" customHeight="1">
      <c r="A1079" s="80"/>
      <c r="B1079" s="80"/>
      <c r="C1079" s="80"/>
      <c r="D1079" s="80"/>
      <c r="E1079" s="80"/>
      <c r="F1079" s="80"/>
      <c r="G1079" s="80"/>
      <c r="H1079" s="80"/>
      <c r="I1079" s="80"/>
      <c r="J1079" s="80"/>
      <c r="K1079" s="80"/>
      <c r="L1079" s="80"/>
      <c r="M1079" s="85"/>
      <c r="N1079" s="80"/>
      <c r="O1079" s="80"/>
      <c r="P1079" s="80"/>
      <c r="Q1079" s="80"/>
      <c r="R1079" s="80"/>
      <c r="S1079" s="80"/>
      <c r="T1079" s="80"/>
      <c r="U1079" s="80"/>
      <c r="V1079" s="80"/>
      <c r="W1079" s="80"/>
      <c r="X1079" s="80"/>
      <c r="Y1079" s="80"/>
      <c r="Z1079" s="80"/>
      <c r="AA1079" s="80"/>
    </row>
    <row r="1080" spans="1:27" ht="12" customHeight="1">
      <c r="A1080" s="80"/>
      <c r="B1080" s="80"/>
      <c r="C1080" s="80"/>
      <c r="D1080" s="80"/>
      <c r="E1080" s="80"/>
      <c r="F1080" s="80"/>
      <c r="G1080" s="80"/>
      <c r="H1080" s="80"/>
      <c r="I1080" s="80"/>
      <c r="J1080" s="80"/>
      <c r="K1080" s="80"/>
      <c r="L1080" s="80"/>
      <c r="M1080" s="85"/>
      <c r="N1080" s="80"/>
      <c r="O1080" s="80"/>
      <c r="P1080" s="80"/>
      <c r="Q1080" s="80"/>
      <c r="R1080" s="80"/>
      <c r="S1080" s="80"/>
      <c r="T1080" s="80"/>
      <c r="U1080" s="80"/>
      <c r="V1080" s="80"/>
      <c r="W1080" s="80"/>
      <c r="X1080" s="80"/>
      <c r="Y1080" s="80"/>
      <c r="Z1080" s="80"/>
      <c r="AA1080" s="80"/>
    </row>
    <row r="1081" spans="1:27" ht="12" customHeight="1">
      <c r="A1081" s="80"/>
      <c r="B1081" s="80"/>
      <c r="C1081" s="80"/>
      <c r="D1081" s="80"/>
      <c r="E1081" s="80"/>
      <c r="F1081" s="80"/>
      <c r="G1081" s="80"/>
      <c r="H1081" s="80"/>
      <c r="I1081" s="80"/>
      <c r="J1081" s="80"/>
      <c r="K1081" s="80"/>
      <c r="L1081" s="80"/>
      <c r="M1081" s="85"/>
      <c r="N1081" s="80"/>
      <c r="O1081" s="80"/>
      <c r="P1081" s="80"/>
      <c r="Q1081" s="80"/>
      <c r="R1081" s="80"/>
      <c r="S1081" s="80"/>
      <c r="T1081" s="80"/>
      <c r="U1081" s="80"/>
      <c r="V1081" s="80"/>
      <c r="W1081" s="80"/>
      <c r="X1081" s="80"/>
      <c r="Y1081" s="80"/>
      <c r="Z1081" s="80"/>
      <c r="AA1081" s="80"/>
    </row>
    <row r="1082" spans="1:27" ht="12" customHeight="1">
      <c r="A1082" s="80"/>
      <c r="B1082" s="80"/>
      <c r="C1082" s="80"/>
      <c r="D1082" s="80"/>
      <c r="E1082" s="80"/>
      <c r="F1082" s="80"/>
      <c r="G1082" s="80"/>
      <c r="H1082" s="80"/>
      <c r="I1082" s="80"/>
      <c r="J1082" s="80"/>
      <c r="K1082" s="80"/>
      <c r="L1082" s="80"/>
      <c r="M1082" s="85"/>
      <c r="N1082" s="80"/>
      <c r="O1082" s="80"/>
      <c r="P1082" s="80"/>
      <c r="Q1082" s="80"/>
      <c r="R1082" s="80"/>
      <c r="S1082" s="80"/>
      <c r="T1082" s="80"/>
      <c r="U1082" s="80"/>
      <c r="V1082" s="80"/>
      <c r="W1082" s="80"/>
      <c r="X1082" s="80"/>
      <c r="Y1082" s="80"/>
      <c r="Z1082" s="80"/>
      <c r="AA1082" s="80"/>
    </row>
    <row r="1083" spans="1:27" ht="12" customHeight="1">
      <c r="A1083" s="80"/>
      <c r="B1083" s="80"/>
      <c r="C1083" s="80"/>
      <c r="D1083" s="80"/>
      <c r="E1083" s="80"/>
      <c r="F1083" s="80"/>
      <c r="G1083" s="80"/>
      <c r="H1083" s="80"/>
      <c r="I1083" s="80"/>
      <c r="J1083" s="80"/>
      <c r="K1083" s="80"/>
      <c r="L1083" s="80"/>
      <c r="M1083" s="85"/>
      <c r="N1083" s="80"/>
      <c r="O1083" s="80"/>
      <c r="P1083" s="80"/>
      <c r="Q1083" s="80"/>
      <c r="R1083" s="80"/>
      <c r="S1083" s="80"/>
      <c r="T1083" s="80"/>
      <c r="U1083" s="80"/>
      <c r="V1083" s="80"/>
      <c r="W1083" s="80"/>
      <c r="X1083" s="80"/>
      <c r="Y1083" s="80"/>
      <c r="Z1083" s="80"/>
      <c r="AA1083" s="80"/>
    </row>
    <row r="1084" spans="1:27" ht="12" customHeight="1">
      <c r="A1084" s="80"/>
      <c r="B1084" s="80"/>
      <c r="C1084" s="80"/>
      <c r="D1084" s="80"/>
      <c r="E1084" s="80"/>
      <c r="F1084" s="80"/>
      <c r="G1084" s="80"/>
      <c r="H1084" s="80"/>
      <c r="I1084" s="80"/>
      <c r="J1084" s="80"/>
      <c r="K1084" s="80"/>
      <c r="L1084" s="80"/>
      <c r="M1084" s="85"/>
      <c r="N1084" s="80"/>
      <c r="O1084" s="80"/>
      <c r="P1084" s="80"/>
      <c r="Q1084" s="80"/>
      <c r="R1084" s="80"/>
      <c r="S1084" s="80"/>
      <c r="T1084" s="80"/>
      <c r="U1084" s="80"/>
      <c r="V1084" s="80"/>
      <c r="W1084" s="80"/>
      <c r="X1084" s="80"/>
      <c r="Y1084" s="80"/>
      <c r="Z1084" s="80"/>
      <c r="AA1084" s="80"/>
    </row>
    <row r="1085" spans="1:27" ht="12" customHeight="1">
      <c r="A1085" s="80"/>
      <c r="B1085" s="80"/>
      <c r="C1085" s="80"/>
      <c r="D1085" s="80"/>
      <c r="E1085" s="80"/>
      <c r="F1085" s="80"/>
      <c r="G1085" s="80"/>
      <c r="H1085" s="80"/>
      <c r="I1085" s="80"/>
      <c r="J1085" s="80"/>
      <c r="K1085" s="80"/>
      <c r="L1085" s="80"/>
      <c r="M1085" s="85"/>
      <c r="N1085" s="80"/>
      <c r="O1085" s="80"/>
      <c r="P1085" s="80"/>
      <c r="Q1085" s="80"/>
      <c r="R1085" s="80"/>
      <c r="S1085" s="80"/>
      <c r="T1085" s="80"/>
      <c r="U1085" s="80"/>
      <c r="V1085" s="80"/>
      <c r="W1085" s="80"/>
      <c r="X1085" s="80"/>
      <c r="Y1085" s="80"/>
      <c r="Z1085" s="80"/>
      <c r="AA1085" s="80"/>
    </row>
    <row r="1086" spans="1:27" ht="12" customHeight="1">
      <c r="A1086" s="80"/>
      <c r="B1086" s="80"/>
      <c r="C1086" s="80"/>
      <c r="D1086" s="80"/>
      <c r="E1086" s="80"/>
      <c r="F1086" s="80"/>
      <c r="G1086" s="80"/>
      <c r="H1086" s="80"/>
      <c r="I1086" s="80"/>
      <c r="J1086" s="80"/>
      <c r="K1086" s="80"/>
      <c r="L1086" s="80"/>
      <c r="M1086" s="85"/>
      <c r="N1086" s="80"/>
      <c r="O1086" s="80"/>
      <c r="P1086" s="80"/>
      <c r="Q1086" s="80"/>
      <c r="R1086" s="80"/>
      <c r="S1086" s="80"/>
      <c r="T1086" s="80"/>
      <c r="U1086" s="80"/>
      <c r="V1086" s="80"/>
      <c r="W1086" s="80"/>
      <c r="X1086" s="80"/>
      <c r="Y1086" s="80"/>
      <c r="Z1086" s="80"/>
      <c r="AA1086" s="80"/>
    </row>
    <row r="1087" spans="1:27" ht="12" customHeight="1">
      <c r="A1087" s="80"/>
      <c r="B1087" s="80"/>
      <c r="C1087" s="80"/>
      <c r="D1087" s="80"/>
      <c r="E1087" s="80"/>
      <c r="F1087" s="80"/>
      <c r="G1087" s="80"/>
      <c r="H1087" s="80"/>
      <c r="I1087" s="80"/>
      <c r="J1087" s="80"/>
      <c r="K1087" s="80"/>
      <c r="L1087" s="80"/>
      <c r="M1087" s="85"/>
      <c r="N1087" s="80"/>
      <c r="O1087" s="80"/>
      <c r="P1087" s="80"/>
      <c r="Q1087" s="80"/>
      <c r="R1087" s="80"/>
      <c r="S1087" s="80"/>
      <c r="T1087" s="80"/>
      <c r="U1087" s="80"/>
      <c r="V1087" s="80"/>
      <c r="W1087" s="80"/>
      <c r="X1087" s="80"/>
      <c r="Y1087" s="80"/>
      <c r="Z1087" s="80"/>
      <c r="AA1087" s="80"/>
    </row>
    <row r="1088" spans="1:27" ht="12" customHeight="1">
      <c r="A1088" s="80"/>
      <c r="B1088" s="80"/>
      <c r="C1088" s="80"/>
      <c r="D1088" s="80"/>
      <c r="E1088" s="80"/>
      <c r="F1088" s="80"/>
      <c r="G1088" s="80"/>
      <c r="H1088" s="80"/>
      <c r="I1088" s="80"/>
      <c r="J1088" s="80"/>
      <c r="K1088" s="80"/>
      <c r="L1088" s="80"/>
      <c r="M1088" s="85"/>
      <c r="N1088" s="80"/>
      <c r="O1088" s="80"/>
      <c r="P1088" s="80"/>
      <c r="Q1088" s="80"/>
      <c r="R1088" s="80"/>
      <c r="S1088" s="80"/>
      <c r="T1088" s="80"/>
      <c r="U1088" s="80"/>
      <c r="V1088" s="80"/>
      <c r="W1088" s="80"/>
      <c r="X1088" s="80"/>
      <c r="Y1088" s="80"/>
      <c r="Z1088" s="80"/>
      <c r="AA1088" s="80"/>
    </row>
    <row r="1089" spans="1:27" ht="12" customHeight="1">
      <c r="A1089" s="80"/>
      <c r="B1089" s="80"/>
      <c r="C1089" s="80"/>
      <c r="D1089" s="80"/>
      <c r="E1089" s="80"/>
      <c r="F1089" s="80"/>
      <c r="G1089" s="80"/>
      <c r="H1089" s="80"/>
      <c r="I1089" s="80"/>
      <c r="J1089" s="80"/>
      <c r="K1089" s="80"/>
      <c r="L1089" s="80"/>
      <c r="M1089" s="85"/>
      <c r="N1089" s="80"/>
      <c r="O1089" s="80"/>
      <c r="P1089" s="80"/>
      <c r="Q1089" s="80"/>
      <c r="R1089" s="80"/>
      <c r="S1089" s="80"/>
      <c r="T1089" s="80"/>
      <c r="U1089" s="80"/>
      <c r="V1089" s="80"/>
      <c r="W1089" s="80"/>
      <c r="X1089" s="80"/>
      <c r="Y1089" s="80"/>
      <c r="Z1089" s="80"/>
      <c r="AA1089" s="80"/>
    </row>
    <row r="1090" spans="1:27" ht="12" customHeight="1">
      <c r="A1090" s="80"/>
      <c r="B1090" s="80"/>
      <c r="C1090" s="80"/>
      <c r="D1090" s="80"/>
      <c r="E1090" s="80"/>
      <c r="F1090" s="80"/>
      <c r="G1090" s="80"/>
      <c r="H1090" s="80"/>
      <c r="I1090" s="80"/>
      <c r="J1090" s="80"/>
      <c r="K1090" s="80"/>
      <c r="L1090" s="80"/>
      <c r="M1090" s="85"/>
      <c r="N1090" s="80"/>
      <c r="O1090" s="80"/>
      <c r="P1090" s="80"/>
      <c r="Q1090" s="80"/>
      <c r="R1090" s="80"/>
      <c r="S1090" s="80"/>
      <c r="T1090" s="80"/>
      <c r="U1090" s="80"/>
      <c r="V1090" s="80"/>
      <c r="W1090" s="80"/>
      <c r="X1090" s="80"/>
      <c r="Y1090" s="80"/>
      <c r="Z1090" s="80"/>
      <c r="AA1090" s="80"/>
    </row>
    <row r="1091" spans="1:27">
      <c r="M1091" s="98"/>
    </row>
    <row r="1092" spans="1:27">
      <c r="M1092" s="98"/>
    </row>
    <row r="1093" spans="1:27">
      <c r="M1093" s="98"/>
    </row>
    <row r="1094" spans="1:27">
      <c r="M1094" s="98"/>
    </row>
  </sheetData>
  <sheetProtection algorithmName="SHA-512" hashValue="HtZFjefrN+IIhyoWsXIJqHMqVAI4nWDyuLHRZOaFDe3NRz7oHhuVkFjKSP3mwX4ZDxiiuEfPYGoauGe4lb/NyA==" saltValue="0bFKUbQ+ZafwONga02ihfQ==" spinCount="100000" sheet="1" objects="1" scenarios="1"/>
  <customSheetViews>
    <customSheetView guid="{80DBB23A-788A-4876-A46F-C8CD77F4CEEC}" showGridLines="0" fitToPage="1">
      <pane ySplit="1" topLeftCell="A140" activePane="bottomLeft" state="frozen"/>
      <selection pane="bottomLeft" activeCell="E147" sqref="E147"/>
      <pageMargins left="0.7" right="0.7" top="0.75" bottom="0.75" header="0" footer="0"/>
      <pageSetup fitToHeight="0" orientation="landscape"/>
    </customSheetView>
    <customSheetView guid="{E56CFA07-B62D-4672-9EDE-094AE1102D0C}" showGridLines="0" fitToPage="1">
      <pane ySplit="1" topLeftCell="A2" activePane="bottomLeft" state="frozen"/>
      <selection pane="bottomLeft" activeCell="E13" sqref="E13"/>
      <pageMargins left="0.7" right="0.7" top="0.75" bottom="0.75" header="0" footer="0"/>
      <pageSetup fitToHeight="0" orientation="landscape"/>
    </customSheetView>
    <customSheetView guid="{FB8FBA87-37E8-4FC2-B783-5AECFD22DC45}" showGridLines="0" fitToPage="1" topLeftCell="C1">
      <pane ySplit="1" topLeftCell="A2" activePane="bottomLeft" state="frozen"/>
      <selection pane="bottomLeft" activeCell="R211" sqref="R211"/>
      <pageMargins left="0.7" right="0.7" top="0.75" bottom="0.75" header="0" footer="0"/>
      <pageSetup fitToHeight="0" orientation="landscape"/>
    </customSheetView>
  </customSheetViews>
  <mergeCells count="14">
    <mergeCell ref="E168:H168"/>
    <mergeCell ref="I168:L168"/>
    <mergeCell ref="E9:H9"/>
    <mergeCell ref="I9:L9"/>
    <mergeCell ref="B14:D14"/>
    <mergeCell ref="B15:D15"/>
    <mergeCell ref="B25:C25"/>
    <mergeCell ref="B26:C26"/>
    <mergeCell ref="I57:L57"/>
    <mergeCell ref="E57:H57"/>
    <mergeCell ref="E85:H85"/>
    <mergeCell ref="I85:L85"/>
    <mergeCell ref="E144:H144"/>
    <mergeCell ref="I144:L144"/>
  </mergeCells>
  <pageMargins left="0.7" right="0.7" top="0.75" bottom="0.75" header="0" footer="0"/>
  <pageSetup fitToHeight="0"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8D26D7729DC404C8656BACE387338A9" ma:contentTypeVersion="1" ma:contentTypeDescription="Create a new document." ma:contentTypeScope="" ma:versionID="0bada1de042ab64004e1b9894a5e21a1">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E67DF1D4-00B3-49F9-94EE-208DBAD1C60D}"/>
</file>

<file path=customXml/itemProps2.xml><?xml version="1.0" encoding="utf-8"?>
<ds:datastoreItem xmlns:ds="http://schemas.openxmlformats.org/officeDocument/2006/customXml" ds:itemID="{237B4F23-C2D6-4BE3-A044-939E9149A5C2}"/>
</file>

<file path=customXml/itemProps3.xml><?xml version="1.0" encoding="utf-8"?>
<ds:datastoreItem xmlns:ds="http://schemas.openxmlformats.org/officeDocument/2006/customXml" ds:itemID="{CBD9B732-9EF2-4441-B593-AF99D9A4167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101</vt:i4>
      </vt:variant>
    </vt:vector>
  </HeadingPairs>
  <TitlesOfParts>
    <vt:vector size="119" baseType="lpstr">
      <vt:lpstr>Guidelines</vt:lpstr>
      <vt:lpstr>Table of contents</vt:lpstr>
      <vt:lpstr>1a.Detailed SOFP </vt:lpstr>
      <vt:lpstr>1b. SOFP </vt:lpstr>
      <vt:lpstr>2a.Fin Performance (Detailed)</vt:lpstr>
      <vt:lpstr>2b. Fin performance</vt:lpstr>
      <vt:lpstr>3.St Changes NAE</vt:lpstr>
      <vt:lpstr>4.St Cash Flows </vt:lpstr>
      <vt:lpstr>Balance Sheet Notes 1-3</vt:lpstr>
      <vt:lpstr>Balance Sheet Notes 4-11</vt:lpstr>
      <vt:lpstr>Balance Sheet Notes 12-15</vt:lpstr>
      <vt:lpstr>Balance Sheet  Notes 16-18</vt:lpstr>
      <vt:lpstr>Balance Sheet Notes 19-27  </vt:lpstr>
      <vt:lpstr>Balance Sheet Notes 28-34</vt:lpstr>
      <vt:lpstr>Financial Perf Notes 35-53</vt:lpstr>
      <vt:lpstr>Annex 1 - List of Entities</vt:lpstr>
      <vt:lpstr>Sheet2</vt:lpstr>
      <vt:lpstr>Accounting Policies</vt:lpstr>
      <vt:lpstr>'Accounting Policies'!_Toc1641966</vt:lpstr>
      <vt:lpstr>'Accounting Policies'!_Toc1641974</vt:lpstr>
      <vt:lpstr>'Balance Sheet Notes 19-27  '!OLE_LINK2</vt:lpstr>
      <vt:lpstr>Guidelines!Print_Area</vt:lpstr>
      <vt:lpstr>'Balance Sheet Notes 19-27  '!Z_1F824B4B_C477_467B_B99E_B22FD0A5E18E_.wvu.Cols</vt:lpstr>
      <vt:lpstr>'Accounting Policies'!Z_1F824B4B_C477_467B_B99E_B22FD0A5E18E_.wvu.PrintArea</vt:lpstr>
      <vt:lpstr>'Balance Sheet  Notes 16-18'!Z_1F824B4B_C477_467B_B99E_B22FD0A5E18E_.wvu.PrintArea</vt:lpstr>
      <vt:lpstr>'Balance Sheet Notes 12-15'!Z_1F824B4B_C477_467B_B99E_B22FD0A5E18E_.wvu.PrintArea</vt:lpstr>
      <vt:lpstr>'Balance Sheet Notes 1-3'!Z_1F824B4B_C477_467B_B99E_B22FD0A5E18E_.wvu.PrintArea</vt:lpstr>
      <vt:lpstr>'Balance Sheet Notes 19-27  '!Z_1F824B4B_C477_467B_B99E_B22FD0A5E18E_.wvu.PrintArea</vt:lpstr>
      <vt:lpstr>'Balance Sheet Notes 28-34'!Z_1F824B4B_C477_467B_B99E_B22FD0A5E18E_.wvu.PrintArea</vt:lpstr>
      <vt:lpstr>'Balance Sheet Notes 4-11'!Z_1F824B4B_C477_467B_B99E_B22FD0A5E18E_.wvu.PrintArea</vt:lpstr>
      <vt:lpstr>'Financial Perf Notes 35-53'!Z_1F824B4B_C477_467B_B99E_B22FD0A5E18E_.wvu.PrintArea</vt:lpstr>
      <vt:lpstr>Guidelines!Z_1F824B4B_C477_467B_B99E_B22FD0A5E18E_.wvu.PrintArea</vt:lpstr>
      <vt:lpstr>'Accounting Policies'!Z_1F824B4B_C477_467B_B99E_B22FD0A5E18E_.wvu.Rows</vt:lpstr>
      <vt:lpstr>'1b. SOFP '!Z_426F3176_F223_43C9_B723_DDADB9AC9B31_.wvu.Cols</vt:lpstr>
      <vt:lpstr>'Balance Sheet Notes 19-27  '!Z_426F3176_F223_43C9_B723_DDADB9AC9B31_.wvu.Cols</vt:lpstr>
      <vt:lpstr>'2b. Fin performance'!Z_426F3176_F223_43C9_B723_DDADB9AC9B31_.wvu.PrintArea</vt:lpstr>
      <vt:lpstr>'3.St Changes NAE'!Z_426F3176_F223_43C9_B723_DDADB9AC9B31_.wvu.PrintArea</vt:lpstr>
      <vt:lpstr>'4.St Cash Flows '!Z_426F3176_F223_43C9_B723_DDADB9AC9B31_.wvu.PrintArea</vt:lpstr>
      <vt:lpstr>'Balance Sheet  Notes 16-18'!Z_426F3176_F223_43C9_B723_DDADB9AC9B31_.wvu.PrintArea</vt:lpstr>
      <vt:lpstr>'Balance Sheet Notes 12-15'!Z_426F3176_F223_43C9_B723_DDADB9AC9B31_.wvu.PrintArea</vt:lpstr>
      <vt:lpstr>'Balance Sheet Notes 1-3'!Z_426F3176_F223_43C9_B723_DDADB9AC9B31_.wvu.PrintArea</vt:lpstr>
      <vt:lpstr>'Balance Sheet Notes 19-27  '!Z_426F3176_F223_43C9_B723_DDADB9AC9B31_.wvu.PrintArea</vt:lpstr>
      <vt:lpstr>'Balance Sheet Notes 28-34'!Z_426F3176_F223_43C9_B723_DDADB9AC9B31_.wvu.PrintArea</vt:lpstr>
      <vt:lpstr>'Balance Sheet Notes 4-11'!Z_426F3176_F223_43C9_B723_DDADB9AC9B31_.wvu.PrintArea</vt:lpstr>
      <vt:lpstr>'Financial Perf Notes 35-53'!Z_426F3176_F223_43C9_B723_DDADB9AC9B31_.wvu.PrintArea</vt:lpstr>
      <vt:lpstr>'Accounting Policies'!Z_426F3176_F223_43C9_B723_DDADB9AC9B31_.wvu.Rows</vt:lpstr>
      <vt:lpstr>'Financial Perf Notes 35-53'!Z_426F3176_F223_43C9_B723_DDADB9AC9B31_.wvu.Rows</vt:lpstr>
      <vt:lpstr>'Balance Sheet Notes 19-27  '!Z_A0AFFF75_8512_441E_B7C2_50AD2E720F9A_.wvu.Cols</vt:lpstr>
      <vt:lpstr>'Financial Perf Notes 35-53'!Z_A0AFFF75_8512_441E_B7C2_50AD2E720F9A_.wvu.Cols</vt:lpstr>
      <vt:lpstr>'2b. Fin performance'!Z_A0AFFF75_8512_441E_B7C2_50AD2E720F9A_.wvu.PrintArea</vt:lpstr>
      <vt:lpstr>'Accounting Policies'!Z_A0AFFF75_8512_441E_B7C2_50AD2E720F9A_.wvu.PrintArea</vt:lpstr>
      <vt:lpstr>'Balance Sheet  Notes 16-18'!Z_A0AFFF75_8512_441E_B7C2_50AD2E720F9A_.wvu.PrintArea</vt:lpstr>
      <vt:lpstr>'Balance Sheet Notes 12-15'!Z_A0AFFF75_8512_441E_B7C2_50AD2E720F9A_.wvu.PrintArea</vt:lpstr>
      <vt:lpstr>'Balance Sheet Notes 1-3'!Z_A0AFFF75_8512_441E_B7C2_50AD2E720F9A_.wvu.PrintArea</vt:lpstr>
      <vt:lpstr>'Balance Sheet Notes 19-27  '!Z_A0AFFF75_8512_441E_B7C2_50AD2E720F9A_.wvu.PrintArea</vt:lpstr>
      <vt:lpstr>'Balance Sheet Notes 28-34'!Z_A0AFFF75_8512_441E_B7C2_50AD2E720F9A_.wvu.PrintArea</vt:lpstr>
      <vt:lpstr>'Balance Sheet Notes 4-11'!Z_A0AFFF75_8512_441E_B7C2_50AD2E720F9A_.wvu.PrintArea</vt:lpstr>
      <vt:lpstr>'Financial Perf Notes 35-53'!Z_A0AFFF75_8512_441E_B7C2_50AD2E720F9A_.wvu.PrintArea</vt:lpstr>
      <vt:lpstr>Guidelines!Z_A0AFFF75_8512_441E_B7C2_50AD2E720F9A_.wvu.PrintArea</vt:lpstr>
      <vt:lpstr>'Accounting Policies'!Z_A0AFFF75_8512_441E_B7C2_50AD2E720F9A_.wvu.Rows</vt:lpstr>
      <vt:lpstr>'1b. SOFP '!Z_A8A499FB_D108_4FEB_AF97_23F5DB3425EB_.wvu.Cols</vt:lpstr>
      <vt:lpstr>'2b. Fin performance'!Z_A8A499FB_D108_4FEB_AF97_23F5DB3425EB_.wvu.Cols</vt:lpstr>
      <vt:lpstr>'4.St Cash Flows '!Z_A8A499FB_D108_4FEB_AF97_23F5DB3425EB_.wvu.Cols</vt:lpstr>
      <vt:lpstr>'Balance Sheet Notes 19-27  '!Z_A8A499FB_D108_4FEB_AF97_23F5DB3425EB_.wvu.Cols</vt:lpstr>
      <vt:lpstr>'Financial Perf Notes 35-53'!Z_A8A499FB_D108_4FEB_AF97_23F5DB3425EB_.wvu.Cols</vt:lpstr>
      <vt:lpstr>'2b. Fin performance'!Z_A8A499FB_D108_4FEB_AF97_23F5DB3425EB_.wvu.PrintArea</vt:lpstr>
      <vt:lpstr>'Accounting Policies'!Z_A8A499FB_D108_4FEB_AF97_23F5DB3425EB_.wvu.PrintArea</vt:lpstr>
      <vt:lpstr>'Balance Sheet  Notes 16-18'!Z_A8A499FB_D108_4FEB_AF97_23F5DB3425EB_.wvu.PrintArea</vt:lpstr>
      <vt:lpstr>'Balance Sheet Notes 12-15'!Z_A8A499FB_D108_4FEB_AF97_23F5DB3425EB_.wvu.PrintArea</vt:lpstr>
      <vt:lpstr>'Balance Sheet Notes 1-3'!Z_A8A499FB_D108_4FEB_AF97_23F5DB3425EB_.wvu.PrintArea</vt:lpstr>
      <vt:lpstr>'Balance Sheet Notes 19-27  '!Z_A8A499FB_D108_4FEB_AF97_23F5DB3425EB_.wvu.PrintArea</vt:lpstr>
      <vt:lpstr>'Balance Sheet Notes 28-34'!Z_A8A499FB_D108_4FEB_AF97_23F5DB3425EB_.wvu.PrintArea</vt:lpstr>
      <vt:lpstr>'Balance Sheet Notes 4-11'!Z_A8A499FB_D108_4FEB_AF97_23F5DB3425EB_.wvu.PrintArea</vt:lpstr>
      <vt:lpstr>'Financial Perf Notes 35-53'!Z_A8A499FB_D108_4FEB_AF97_23F5DB3425EB_.wvu.PrintArea</vt:lpstr>
      <vt:lpstr>Guidelines!Z_A8A499FB_D108_4FEB_AF97_23F5DB3425EB_.wvu.PrintArea</vt:lpstr>
      <vt:lpstr>'Accounting Policies'!Z_A8A499FB_D108_4FEB_AF97_23F5DB3425EB_.wvu.Rows</vt:lpstr>
      <vt:lpstr>'Financial Perf Notes 35-53'!Z_A8A499FB_D108_4FEB_AF97_23F5DB3425EB_.wvu.Rows</vt:lpstr>
      <vt:lpstr>Guidelines!Z_A8A499FB_D108_4FEB_AF97_23F5DB3425EB_.wvu.Rows</vt:lpstr>
      <vt:lpstr>'Balance Sheet Notes 19-27  '!Z_C1FECF34_F3DC_4D16_B793_53EA17738F7B_.wvu.Cols</vt:lpstr>
      <vt:lpstr>'Accounting Policies'!Z_C1FECF34_F3DC_4D16_B793_53EA17738F7B_.wvu.PrintArea</vt:lpstr>
      <vt:lpstr>'Balance Sheet  Notes 16-18'!Z_C1FECF34_F3DC_4D16_B793_53EA17738F7B_.wvu.PrintArea</vt:lpstr>
      <vt:lpstr>'Balance Sheet Notes 12-15'!Z_C1FECF34_F3DC_4D16_B793_53EA17738F7B_.wvu.PrintArea</vt:lpstr>
      <vt:lpstr>'Balance Sheet Notes 1-3'!Z_C1FECF34_F3DC_4D16_B793_53EA17738F7B_.wvu.PrintArea</vt:lpstr>
      <vt:lpstr>'Balance Sheet Notes 19-27  '!Z_C1FECF34_F3DC_4D16_B793_53EA17738F7B_.wvu.PrintArea</vt:lpstr>
      <vt:lpstr>'Balance Sheet Notes 28-34'!Z_C1FECF34_F3DC_4D16_B793_53EA17738F7B_.wvu.PrintArea</vt:lpstr>
      <vt:lpstr>'Balance Sheet Notes 4-11'!Z_C1FECF34_F3DC_4D16_B793_53EA17738F7B_.wvu.PrintArea</vt:lpstr>
      <vt:lpstr>'Financial Perf Notes 35-53'!Z_C1FECF34_F3DC_4D16_B793_53EA17738F7B_.wvu.PrintArea</vt:lpstr>
      <vt:lpstr>Guidelines!Z_C1FECF34_F3DC_4D16_B793_53EA17738F7B_.wvu.PrintArea</vt:lpstr>
      <vt:lpstr>'Accounting Policies'!Z_C1FECF34_F3DC_4D16_B793_53EA17738F7B_.wvu.Rows</vt:lpstr>
      <vt:lpstr>'1b. SOFP '!Z_C24422BF_2DC1_4CD0_8471_23055873F0ED_.wvu.Cols</vt:lpstr>
      <vt:lpstr>'2b. Fin performance'!Z_C24422BF_2DC1_4CD0_8471_23055873F0ED_.wvu.Cols</vt:lpstr>
      <vt:lpstr>'4.St Cash Flows '!Z_C24422BF_2DC1_4CD0_8471_23055873F0ED_.wvu.Cols</vt:lpstr>
      <vt:lpstr>'Balance Sheet Notes 19-27  '!Z_C24422BF_2DC1_4CD0_8471_23055873F0ED_.wvu.Cols</vt:lpstr>
      <vt:lpstr>'Financial Perf Notes 35-53'!Z_C24422BF_2DC1_4CD0_8471_23055873F0ED_.wvu.Cols</vt:lpstr>
      <vt:lpstr>'2b. Fin performance'!Z_C24422BF_2DC1_4CD0_8471_23055873F0ED_.wvu.PrintArea</vt:lpstr>
      <vt:lpstr>'Accounting Policies'!Z_C24422BF_2DC1_4CD0_8471_23055873F0ED_.wvu.PrintArea</vt:lpstr>
      <vt:lpstr>'Balance Sheet Notes 1-3'!Z_C24422BF_2DC1_4CD0_8471_23055873F0ED_.wvu.PrintArea</vt:lpstr>
      <vt:lpstr>'Balance Sheet Notes 19-27  '!Z_C24422BF_2DC1_4CD0_8471_23055873F0ED_.wvu.PrintArea</vt:lpstr>
      <vt:lpstr>'Balance Sheet Notes 28-34'!Z_C24422BF_2DC1_4CD0_8471_23055873F0ED_.wvu.PrintArea</vt:lpstr>
      <vt:lpstr>'Balance Sheet Notes 4-11'!Z_C24422BF_2DC1_4CD0_8471_23055873F0ED_.wvu.PrintArea</vt:lpstr>
      <vt:lpstr>'Financial Perf Notes 35-53'!Z_C24422BF_2DC1_4CD0_8471_23055873F0ED_.wvu.PrintArea</vt:lpstr>
      <vt:lpstr>Guidelines!Z_C24422BF_2DC1_4CD0_8471_23055873F0ED_.wvu.PrintArea</vt:lpstr>
      <vt:lpstr>'Accounting Policies'!Z_C24422BF_2DC1_4CD0_8471_23055873F0ED_.wvu.Rows</vt:lpstr>
      <vt:lpstr>'Financial Perf Notes 35-53'!Z_C24422BF_2DC1_4CD0_8471_23055873F0ED_.wvu.Rows</vt:lpstr>
      <vt:lpstr>Guidelines!Z_C24422BF_2DC1_4CD0_8471_23055873F0ED_.wvu.Rows</vt:lpstr>
      <vt:lpstr>'1b. SOFP '!Z_D4F4A590_D063_4B4F_84C3_303A6F00ADEB_.wvu.Cols</vt:lpstr>
      <vt:lpstr>'Balance Sheet Notes 19-27  '!Z_D4F4A590_D063_4B4F_84C3_303A6F00ADEB_.wvu.Cols</vt:lpstr>
      <vt:lpstr>'2b. Fin performance'!Z_D4F4A590_D063_4B4F_84C3_303A6F00ADEB_.wvu.PrintArea</vt:lpstr>
      <vt:lpstr>'3.St Changes NAE'!Z_D4F4A590_D063_4B4F_84C3_303A6F00ADEB_.wvu.PrintArea</vt:lpstr>
      <vt:lpstr>'4.St Cash Flows '!Z_D4F4A590_D063_4B4F_84C3_303A6F00ADEB_.wvu.PrintArea</vt:lpstr>
      <vt:lpstr>'Balance Sheet  Notes 16-18'!Z_D4F4A590_D063_4B4F_84C3_303A6F00ADEB_.wvu.PrintArea</vt:lpstr>
      <vt:lpstr>'Balance Sheet Notes 12-15'!Z_D4F4A590_D063_4B4F_84C3_303A6F00ADEB_.wvu.PrintArea</vt:lpstr>
      <vt:lpstr>'Balance Sheet Notes 1-3'!Z_D4F4A590_D063_4B4F_84C3_303A6F00ADEB_.wvu.PrintArea</vt:lpstr>
      <vt:lpstr>'Balance Sheet Notes 19-27  '!Z_D4F4A590_D063_4B4F_84C3_303A6F00ADEB_.wvu.PrintArea</vt:lpstr>
      <vt:lpstr>'Balance Sheet Notes 28-34'!Z_D4F4A590_D063_4B4F_84C3_303A6F00ADEB_.wvu.PrintArea</vt:lpstr>
      <vt:lpstr>'Balance Sheet Notes 4-11'!Z_D4F4A590_D063_4B4F_84C3_303A6F00ADEB_.wvu.PrintArea</vt:lpstr>
      <vt:lpstr>'Financial Perf Notes 35-53'!Z_D4F4A590_D063_4B4F_84C3_303A6F00ADEB_.wvu.PrintArea</vt:lpstr>
      <vt:lpstr>'Accounting Policies'!Z_D4F4A590_D063_4B4F_84C3_303A6F00ADEB_.wvu.Rows</vt:lpstr>
      <vt:lpstr>'Financial Perf Notes 35-53'!Z_D4F4A590_D063_4B4F_84C3_303A6F00ADEB_.wvu.Rows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Deepsheeka Boolakee</dc:creator>
  <cp:lastModifiedBy>Nitisha Jeeavoo</cp:lastModifiedBy>
  <cp:lastPrinted>2022-11-08T08:50:01Z</cp:lastPrinted>
  <dcterms:created xsi:type="dcterms:W3CDTF">2022-02-14T06:43:20Z</dcterms:created>
  <dcterms:modified xsi:type="dcterms:W3CDTF">2022-11-21T10:57:52Z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0x01010088D26D7729DC404C8656BACE387338A9</vt:lpwstr>
  </property>
</Properties>
</file>